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D:\OneDrive - RPG Enterprises\TA-513\DPR\June'26\"/>
    </mc:Choice>
  </mc:AlternateContent>
  <xr:revisionPtr revIDLastSave="0" documentId="13_ncr:1_{0047BB6B-3FFF-4A15-A05F-8E0590049843}" xr6:coauthVersionLast="47" xr6:coauthVersionMax="47" xr10:uidLastSave="{00000000-0000-0000-0000-000000000000}"/>
  <bookViews>
    <workbookView xWindow="-120" yWindow="-120" windowWidth="20730" windowHeight="11040" tabRatio="946" xr2:uid="{00000000-000D-0000-FFFF-FFFF00000000}"/>
  </bookViews>
  <sheets>
    <sheet name="Summary" sheetId="4" r:id="rId1"/>
    <sheet name="SF Village Wise" sheetId="51" r:id="rId2"/>
    <sheet name="SP Village Wise" sheetId="50" r:id="rId3"/>
    <sheet name="Earthing S-P" sheetId="13" state="hidden" r:id="rId4"/>
    <sheet name="T.Marking" sheetId="33" state="hidden" r:id="rId5"/>
    <sheet name="ERT" sheetId="34" state="hidden" r:id="rId6"/>
    <sheet name="VC SF " sheetId="38" r:id="rId7"/>
    <sheet name="VC SP" sheetId="39" r:id="rId8"/>
    <sheet name="LS" sheetId="5" state="hidden" r:id="rId9"/>
    <sheet name="Survey " sheetId="6" r:id="rId10"/>
    <sheet name="FDN S-P" sheetId="12" r:id="rId11"/>
    <sheet name="LS Physical" sheetId="44" r:id="rId12"/>
    <sheet name="FDN S-F" sheetId="11" r:id="rId13"/>
    <sheet name="Total Supply" sheetId="47" r:id="rId14"/>
    <sheet name="Ere S-F " sheetId="10" r:id="rId15"/>
    <sheet name="Ere S-P  " sheetId="9" r:id="rId16"/>
    <sheet name="T.Abstract" sheetId="35" r:id="rId17"/>
    <sheet name="Crossing status " sheetId="42" r:id="rId18"/>
    <sheet name="Earthing S-F" sheetId="14" state="hidden" r:id="rId19"/>
    <sheet name="Proposal ." sheetId="26" r:id="rId20"/>
    <sheet name="ROW S-F" sheetId="16" r:id="rId21"/>
    <sheet name="ROW S-P" sheetId="18" r:id="rId22"/>
    <sheet name="TS SP " sheetId="32" r:id="rId23"/>
    <sheet name="TS SF" sheetId="30" r:id="rId24"/>
    <sheet name="Sheet1" sheetId="48" r:id="rId25"/>
    <sheet name="Forest" sheetId="24"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s>
  <definedNames>
    <definedName name="\" localSheetId="17">{"AWARDED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 localSheetId="19">{"AWARDED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 localSheetId="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 localSheetId="2">{"AWARDED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 localSheetId="16">{"AWARDED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 localSheetId="13">{"AWARDED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 localSheetId="6">{"AWARDED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 localSheetId="7">{"AWARDED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 localSheetId="19">#REF!</definedName>
    <definedName name="\0">#REF!</definedName>
    <definedName name="\122" localSheetId="19" hidden="1">#REF!</definedName>
    <definedName name="\122" hidden="1">#REF!</definedName>
    <definedName name="\123" localSheetId="19" hidden="1">#REF!</definedName>
    <definedName name="\123" hidden="1">#REF!</definedName>
    <definedName name="\1234" localSheetId="19" hidden="1">#REF!</definedName>
    <definedName name="\1234" hidden="1">#REF!</definedName>
    <definedName name="\12345" localSheetId="19" hidden="1">#REF!</definedName>
    <definedName name="\12345" hidden="1">#REF!</definedName>
    <definedName name="\2" localSheetId="19">#REF!</definedName>
    <definedName name="\2">#REF!</definedName>
    <definedName name="\3">#REF!</definedName>
    <definedName name="\4">#REF!</definedName>
    <definedName name="\A" localSheetId="19">#REF!</definedName>
    <definedName name="\A">#REF!</definedName>
    <definedName name="\A_1">"#REF!"</definedName>
    <definedName name="\a1">#REF!</definedName>
    <definedName name="\aa">#REF!</definedName>
    <definedName name="\B" localSheetId="19">#REF!</definedName>
    <definedName name="\B">#REF!</definedName>
    <definedName name="\C" localSheetId="19">#REF!</definedName>
    <definedName name="\C">#REF!</definedName>
    <definedName name="\c1" localSheetId="19">#REF!</definedName>
    <definedName name="\c1">#REF!</definedName>
    <definedName name="\d">#N/A</definedName>
    <definedName name="\dd" localSheetId="19">#REF!</definedName>
    <definedName name="\dd">#REF!</definedName>
    <definedName name="\DFC">#REF!</definedName>
    <definedName name="\E">#REF!</definedName>
    <definedName name="\f" localSheetId="19">#REF!</definedName>
    <definedName name="\f">#REF!</definedName>
    <definedName name="\g" localSheetId="19">#REF!</definedName>
    <definedName name="\g">#REF!</definedName>
    <definedName name="\H" localSheetId="19">#REF!</definedName>
    <definedName name="\H">#REF!</definedName>
    <definedName name="\I" localSheetId="19">#REF!</definedName>
    <definedName name="\I">#REF!</definedName>
    <definedName name="\j" localSheetId="19">#REF!</definedName>
    <definedName name="\j">#REF!</definedName>
    <definedName name="\jmns">#REF!</definedName>
    <definedName name="\k" localSheetId="19">#REF!</definedName>
    <definedName name="\k">#REF!</definedName>
    <definedName name="\KWS123">#N/A</definedName>
    <definedName name="\l" localSheetId="19">#REF!</definedName>
    <definedName name="\l">#REF!</definedName>
    <definedName name="\LK">#REF!</definedName>
    <definedName name="\LKM">#REF!</definedName>
    <definedName name="\M" localSheetId="19">#REF!</definedName>
    <definedName name="\M">#REF!</definedName>
    <definedName name="\N" localSheetId="19">#REF!</definedName>
    <definedName name="\N">#REF!</definedName>
    <definedName name="\P" localSheetId="19">#REF!</definedName>
    <definedName name="\P">#REF!</definedName>
    <definedName name="\q">#N/A</definedName>
    <definedName name="\R" localSheetId="19">#REF!</definedName>
    <definedName name="\R">#REF!</definedName>
    <definedName name="\S" localSheetId="19">#REF!</definedName>
    <definedName name="\S">#REF!</definedName>
    <definedName name="\Sv">#REF!</definedName>
    <definedName name="\t">#N/A</definedName>
    <definedName name="\U" localSheetId="19">#REF!</definedName>
    <definedName name="\U">#REF!</definedName>
    <definedName name="\V" localSheetId="19">#REF!</definedName>
    <definedName name="\V">#REF!</definedName>
    <definedName name="\x">#REF!</definedName>
    <definedName name="\z" localSheetId="19">#REF!</definedName>
    <definedName name="\z">#REF!</definedName>
    <definedName name="\z1" localSheetId="19">#REF!</definedName>
    <definedName name="\z1">#REF!</definedName>
    <definedName name="_" localSheetId="18">#REF!</definedName>
    <definedName name="_" localSheetId="3">#REF!</definedName>
    <definedName name="_" localSheetId="14">#REF!</definedName>
    <definedName name="_" localSheetId="15">#REF!</definedName>
    <definedName name="_" localSheetId="12">#REF!</definedName>
    <definedName name="_" localSheetId="10">#REF!</definedName>
    <definedName name="_" localSheetId="19">#REF!</definedName>
    <definedName name="_">#REF!</definedName>
    <definedName name="_________________________________________________________dol12" localSheetId="19">#REF!</definedName>
    <definedName name="_________________________________________________________dol12" localSheetId="9">'[1]Price Working -SRP'!#REF!</definedName>
    <definedName name="_________________________________________________________dol12">#REF!</definedName>
    <definedName name="_________________________________________________________in18900" localSheetId="19">#REF!</definedName>
    <definedName name="_________________________________________________________in18900">#REF!</definedName>
    <definedName name="_________________________________________________________iv19000" localSheetId="19">#REF!</definedName>
    <definedName name="_________________________________________________________iv19000">#REF!</definedName>
    <definedName name="________________________________________________________dol12" localSheetId="19">#REF!</definedName>
    <definedName name="________________________________________________________dol12" localSheetId="9">'[2]Price Working -SRP'!#REF!</definedName>
    <definedName name="________________________________________________________dol12">#REF!</definedName>
    <definedName name="________________________________________________________dol6" localSheetId="19">#REF!</definedName>
    <definedName name="________________________________________________________dol6" localSheetId="9">'[1]Price Working -SRP'!#REF!</definedName>
    <definedName name="________________________________________________________dol6">#REF!</definedName>
    <definedName name="________________________________________________________in18900" localSheetId="19">#REF!</definedName>
    <definedName name="________________________________________________________in18900">#REF!</definedName>
    <definedName name="________________________________________________________iv19000" localSheetId="19">#REF!</definedName>
    <definedName name="________________________________________________________iv19000">#REF!</definedName>
    <definedName name="_______________________________________________________dol12" localSheetId="19">#REF!</definedName>
    <definedName name="_______________________________________________________dol12" localSheetId="9">'[2]Price Working -SRP'!#REF!</definedName>
    <definedName name="_______________________________________________________dol12">#REF!</definedName>
    <definedName name="_______________________________________________________dol6" localSheetId="19">#REF!</definedName>
    <definedName name="_______________________________________________________dol6" localSheetId="9">'[2]Price Working -SRP'!#REF!</definedName>
    <definedName name="_______________________________________________________dol6">#REF!</definedName>
    <definedName name="_______________________________________________________in18900" localSheetId="19">#REF!</definedName>
    <definedName name="_______________________________________________________in18900">#REF!</definedName>
    <definedName name="_______________________________________________________iv19000" localSheetId="19">#REF!</definedName>
    <definedName name="_______________________________________________________iv19000">#REF!</definedName>
    <definedName name="______________________________________________________dol12" localSheetId="19">#REF!</definedName>
    <definedName name="______________________________________________________dol12" localSheetId="9">'[2]Price Working -SRP'!#REF!</definedName>
    <definedName name="______________________________________________________dol12">#REF!</definedName>
    <definedName name="______________________________________________________dol6" localSheetId="19">#REF!</definedName>
    <definedName name="______________________________________________________dol6" localSheetId="9">'[2]Price Working -SRP'!#REF!</definedName>
    <definedName name="______________________________________________________dol6">#REF!</definedName>
    <definedName name="_____________________________________________________dol12" localSheetId="19">#REF!</definedName>
    <definedName name="_____________________________________________________dol12" localSheetId="9">'[2]Price Working -SRP'!#REF!</definedName>
    <definedName name="_____________________________________________________dol12">#REF!</definedName>
    <definedName name="_____________________________________________________dol6" localSheetId="19">#REF!</definedName>
    <definedName name="_____________________________________________________dol6" localSheetId="9">'[2]Price Working -SRP'!#REF!</definedName>
    <definedName name="_____________________________________________________dol6">#REF!</definedName>
    <definedName name="_____________________________________________________in18900" localSheetId="19">#REF!</definedName>
    <definedName name="_____________________________________________________in18900">#REF!</definedName>
    <definedName name="_____________________________________________________iv19000" localSheetId="19">#REF!</definedName>
    <definedName name="_____________________________________________________iv19000">#REF!</definedName>
    <definedName name="____________________________________________________dol12" localSheetId="19">#REF!</definedName>
    <definedName name="____________________________________________________dol12" localSheetId="9">'[2]Price Working -SRP'!#REF!</definedName>
    <definedName name="____________________________________________________dol12">#REF!</definedName>
    <definedName name="____________________________________________________dol6" localSheetId="19">#REF!</definedName>
    <definedName name="____________________________________________________dol6" localSheetId="9">'[2]Price Working -SRP'!#REF!</definedName>
    <definedName name="____________________________________________________dol6">#REF!</definedName>
    <definedName name="____________________________________________________in18900" localSheetId="19">#REF!</definedName>
    <definedName name="____________________________________________________in18900">#REF!</definedName>
    <definedName name="____________________________________________________iv19000" localSheetId="19">#REF!</definedName>
    <definedName name="____________________________________________________iv19000">#REF!</definedName>
    <definedName name="___________________________________________________dol12" localSheetId="19">#REF!</definedName>
    <definedName name="___________________________________________________dol12" localSheetId="9">'[2]Price Working -SRP'!#REF!</definedName>
    <definedName name="___________________________________________________dol12">#REF!</definedName>
    <definedName name="___________________________________________________dol6" localSheetId="19">#REF!</definedName>
    <definedName name="___________________________________________________dol6" localSheetId="9">'[2]Price Working -SRP'!#REF!</definedName>
    <definedName name="___________________________________________________dol6">#REF!</definedName>
    <definedName name="___________________________________________________in18900" localSheetId="19">#REF!</definedName>
    <definedName name="___________________________________________________in18900">#REF!</definedName>
    <definedName name="___________________________________________________iv19000" localSheetId="19">#REF!</definedName>
    <definedName name="___________________________________________________iv19000">#REF!</definedName>
    <definedName name="__________________________________________________dol12" localSheetId="19">#REF!</definedName>
    <definedName name="__________________________________________________dol12" localSheetId="9">'[2]Price Working -SRP'!#REF!</definedName>
    <definedName name="__________________________________________________dol12">#REF!</definedName>
    <definedName name="__________________________________________________dol6" localSheetId="19">#REF!</definedName>
    <definedName name="__________________________________________________dol6" localSheetId="9">'[2]Price Working -SRP'!#REF!</definedName>
    <definedName name="__________________________________________________dol6">#REF!</definedName>
    <definedName name="__________________________________________________in18900" localSheetId="19">#REF!</definedName>
    <definedName name="__________________________________________________in18900">#REF!</definedName>
    <definedName name="__________________________________________________iv19000" localSheetId="19">#REF!</definedName>
    <definedName name="__________________________________________________iv19000">#REF!</definedName>
    <definedName name="_________________________________________________dol6" localSheetId="19">#REF!</definedName>
    <definedName name="_________________________________________________dol6" localSheetId="9">'[2]Price Working -SRP'!#REF!</definedName>
    <definedName name="_________________________________________________dol6">#REF!</definedName>
    <definedName name="_________________________________________________in18900" localSheetId="19">#REF!</definedName>
    <definedName name="_________________________________________________in18900">#REF!</definedName>
    <definedName name="_________________________________________________iv19000" localSheetId="19">#REF!</definedName>
    <definedName name="_________________________________________________iv19000">#REF!</definedName>
    <definedName name="________________________________________________dol12" localSheetId="19">#REF!</definedName>
    <definedName name="________________________________________________dol12" localSheetId="9">'[2]Price Working -SRP'!#REF!</definedName>
    <definedName name="________________________________________________dol12">#REF!</definedName>
    <definedName name="________________________________________________in18900" localSheetId="19">#REF!</definedName>
    <definedName name="________________________________________________in18900">#REF!</definedName>
    <definedName name="________________________________________________iv19000" localSheetId="19">#REF!</definedName>
    <definedName name="________________________________________________iv19000">#REF!</definedName>
    <definedName name="_______________________________________________dol12" localSheetId="19">#REF!</definedName>
    <definedName name="_______________________________________________dol12" localSheetId="9">'[3]Price Working -SRP'!#REF!</definedName>
    <definedName name="_______________________________________________dol12">#REF!</definedName>
    <definedName name="_______________________________________________dol6" localSheetId="19">#REF!</definedName>
    <definedName name="_______________________________________________dol6" localSheetId="9">'[2]Price Working -SRP'!#REF!</definedName>
    <definedName name="_______________________________________________dol6">#REF!</definedName>
    <definedName name="_______________________________________________in18900" localSheetId="19">#REF!</definedName>
    <definedName name="_______________________________________________in18900">#REF!</definedName>
    <definedName name="_______________________________________________iv19000" localSheetId="19">#REF!</definedName>
    <definedName name="_______________________________________________iv19000">#REF!</definedName>
    <definedName name="______________________________________________dol12" localSheetId="19">#REF!</definedName>
    <definedName name="______________________________________________dol12" localSheetId="9">'[4]Price Working -SRP'!#REF!</definedName>
    <definedName name="______________________________________________dol12">#REF!</definedName>
    <definedName name="______________________________________________dol6" localSheetId="19">#REF!</definedName>
    <definedName name="______________________________________________dol6" localSheetId="9">'[3]Price Working -SRP'!#REF!</definedName>
    <definedName name="______________________________________________dol6">#REF!</definedName>
    <definedName name="______________________________________________IDA1" localSheetId="19">#REF!</definedName>
    <definedName name="______________________________________________IDA1" localSheetId="9">'[5]Price Working -Mar''06'!$C$84</definedName>
    <definedName name="______________________________________________IDA1">#REF!</definedName>
    <definedName name="______________________________________________in18900" localSheetId="19">#REF!</definedName>
    <definedName name="______________________________________________in18900">#REF!</definedName>
    <definedName name="______________________________________________iv19000" localSheetId="19">#REF!</definedName>
    <definedName name="______________________________________________iv19000">#REF!</definedName>
    <definedName name="______________________________________________xlnm.Print_Area_1" localSheetId="19">#REF!</definedName>
    <definedName name="______________________________________________xlnm.Print_Area_1">#REF!</definedName>
    <definedName name="______________________________________________xlnm.Print_Area_2" localSheetId="19">#REF!</definedName>
    <definedName name="______________________________________________xlnm.Print_Area_2">#REF!</definedName>
    <definedName name="______________________________________________xlnm.Print_Titles_1" localSheetId="19">#REF!</definedName>
    <definedName name="______________________________________________xlnm.Print_Titles_1">#REF!</definedName>
    <definedName name="______________________________________________xlnm.Print_Titles_2" localSheetId="19">(#REF!,#REF!)</definedName>
    <definedName name="______________________________________________xlnm.Print_Titles_2" localSheetId="9">('[6]OPGW Qty. - 230 kV'!$A$1:$C$65536,'[6]OPGW Qty. - 230 kV'!$A$1:$IV$7)</definedName>
    <definedName name="______________________________________________xlnm.Print_Titles_2">(#REF!,#REF!)</definedName>
    <definedName name="_____________________________________________dol12" localSheetId="19">#REF!</definedName>
    <definedName name="_____________________________________________dol12" localSheetId="9">'[2]Price Working -SRP'!#REF!</definedName>
    <definedName name="_____________________________________________dol12">#REF!</definedName>
    <definedName name="_____________________________________________dol6" localSheetId="19">#REF!</definedName>
    <definedName name="_____________________________________________dol6" localSheetId="9">'[4]Price Working -SRP'!#REF!</definedName>
    <definedName name="_____________________________________________dol6">#REF!</definedName>
    <definedName name="_____________________________________________IDA1" localSheetId="19">#REF!</definedName>
    <definedName name="_____________________________________________IDA1" localSheetId="9">'[5]Price Working -Mar''06'!$C$84</definedName>
    <definedName name="_____________________________________________IDA1">#REF!</definedName>
    <definedName name="_____________________________________________in18900" localSheetId="19">#REF!</definedName>
    <definedName name="_____________________________________________in18900">#REF!</definedName>
    <definedName name="_____________________________________________iv19000" localSheetId="19">#REF!</definedName>
    <definedName name="_____________________________________________iv19000">#REF!</definedName>
    <definedName name="____________________________________________dol12" localSheetId="19">#REF!</definedName>
    <definedName name="____________________________________________dol12" localSheetId="9">'[2]Price Working -SRP'!#REF!</definedName>
    <definedName name="____________________________________________dol12">#REF!</definedName>
    <definedName name="____________________________________________dol6" localSheetId="19">#REF!</definedName>
    <definedName name="____________________________________________dol6" localSheetId="9">'[2]Price Working -SRP'!#REF!</definedName>
    <definedName name="____________________________________________dol6">#REF!</definedName>
    <definedName name="____________________________________________IDA1" localSheetId="19">#REF!</definedName>
    <definedName name="____________________________________________IDA1" localSheetId="9">'[5]Price Working -Mar''06'!$C$84</definedName>
    <definedName name="____________________________________________IDA1">#REF!</definedName>
    <definedName name="____________________________________________in18900" localSheetId="19">#REF!</definedName>
    <definedName name="____________________________________________in18900">#REF!</definedName>
    <definedName name="____________________________________________iv19000" localSheetId="19">#REF!</definedName>
    <definedName name="____________________________________________iv19000">#REF!</definedName>
    <definedName name="____________________________________________xlnm.Print_Area_1" localSheetId="19">#REF!</definedName>
    <definedName name="____________________________________________xlnm.Print_Area_1">#REF!</definedName>
    <definedName name="____________________________________________xlnm.Print_Area_2" localSheetId="19">#REF!</definedName>
    <definedName name="____________________________________________xlnm.Print_Area_2">#REF!</definedName>
    <definedName name="____________________________________________xlnm.Print_Titles_1" localSheetId="19">#REF!</definedName>
    <definedName name="____________________________________________xlnm.Print_Titles_1">#REF!</definedName>
    <definedName name="____________________________________________xlnm.Print_Titles_2" localSheetId="19">(#REF!,#REF!)</definedName>
    <definedName name="____________________________________________xlnm.Print_Titles_2">(#REF!,#REF!)</definedName>
    <definedName name="___________________________________________dol12" localSheetId="19">#REF!</definedName>
    <definedName name="___________________________________________dol12" localSheetId="9">'[2]Price Working -SRP'!#REF!</definedName>
    <definedName name="___________________________________________dol12">#REF!</definedName>
    <definedName name="___________________________________________dol6" localSheetId="19">#REF!</definedName>
    <definedName name="___________________________________________dol6" localSheetId="9">'[2]Price Working -SRP'!#REF!</definedName>
    <definedName name="___________________________________________dol6">#REF!</definedName>
    <definedName name="___________________________________________IDA1" localSheetId="19">#REF!</definedName>
    <definedName name="___________________________________________IDA1" localSheetId="9">'[5]Price Working -Mar''06'!$C$84</definedName>
    <definedName name="___________________________________________IDA1">#REF!</definedName>
    <definedName name="___________________________________________in18900" localSheetId="19">#REF!</definedName>
    <definedName name="___________________________________________in18900">#REF!</definedName>
    <definedName name="___________________________________________iv19000" localSheetId="19">#REF!</definedName>
    <definedName name="___________________________________________iv19000">#REF!</definedName>
    <definedName name="___________________________________________xlnm.Print_Area_1" localSheetId="19">#REF!</definedName>
    <definedName name="___________________________________________xlnm.Print_Area_1">#REF!</definedName>
    <definedName name="___________________________________________xlnm.Print_Area_2" localSheetId="19">#REF!</definedName>
    <definedName name="___________________________________________xlnm.Print_Area_2">#REF!</definedName>
    <definedName name="___________________________________________xlnm.Print_Area_3" localSheetId="19">#REF!</definedName>
    <definedName name="___________________________________________xlnm.Print_Area_3">#REF!</definedName>
    <definedName name="___________________________________________xlnm.Print_Titles_1" localSheetId="19">#REF!</definedName>
    <definedName name="___________________________________________xlnm.Print_Titles_1">#REF!</definedName>
    <definedName name="___________________________________________xlnm.Print_Titles_2" localSheetId="19">(#REF!,#REF!)</definedName>
    <definedName name="___________________________________________xlnm.Print_Titles_2" localSheetId="9">('[7]OPGW Qty. - 230 kV'!$A$1:$C$65536,'[7]OPGW Qty. - 230 kV'!$A$1:$IV$7)</definedName>
    <definedName name="___________________________________________xlnm.Print_Titles_2">(#REF!,#REF!)</definedName>
    <definedName name="___________________________________________xlnm.Print_Titles_3" localSheetId="19">(#REF!,#REF!)</definedName>
    <definedName name="___________________________________________xlnm.Print_Titles_3">(#REF!,#REF!)</definedName>
    <definedName name="__________________________________________dol12" localSheetId="19">#REF!</definedName>
    <definedName name="__________________________________________dol12" localSheetId="9">'[2]Price Working -SRP'!#REF!</definedName>
    <definedName name="__________________________________________dol12">#REF!</definedName>
    <definedName name="__________________________________________dol6" localSheetId="19">#REF!</definedName>
    <definedName name="__________________________________________dol6" localSheetId="9">'[2]Price Working -SRP'!#REF!</definedName>
    <definedName name="__________________________________________dol6">#REF!</definedName>
    <definedName name="__________________________________________IDA1" localSheetId="19">#REF!</definedName>
    <definedName name="__________________________________________IDA1" localSheetId="9">'[5]Price Working -Mar''06'!$C$84</definedName>
    <definedName name="__________________________________________IDA1">#REF!</definedName>
    <definedName name="__________________________________________in18900" localSheetId="19">#REF!</definedName>
    <definedName name="__________________________________________in18900">#REF!</definedName>
    <definedName name="__________________________________________iv19000" localSheetId="19">#REF!</definedName>
    <definedName name="__________________________________________iv19000">#REF!</definedName>
    <definedName name="__________________________________________xlnm.Print_Area_1" localSheetId="19">#REF!</definedName>
    <definedName name="__________________________________________xlnm.Print_Area_1">#REF!</definedName>
    <definedName name="__________________________________________xlnm.Print_Area_2" localSheetId="19">#REF!</definedName>
    <definedName name="__________________________________________xlnm.Print_Area_2">#REF!</definedName>
    <definedName name="__________________________________________xlnm.Print_Titles_1" localSheetId="19">#REF!</definedName>
    <definedName name="__________________________________________xlnm.Print_Titles_1">#REF!</definedName>
    <definedName name="__________________________________________xlnm.Print_Titles_2" localSheetId="19">(#REF!,#REF!)</definedName>
    <definedName name="__________________________________________xlnm.Print_Titles_2">(#REF!,#REF!)</definedName>
    <definedName name="_________________________________________dol12" localSheetId="19">#REF!</definedName>
    <definedName name="_________________________________________dol12" localSheetId="9">'[2]Price Working -SRP'!#REF!</definedName>
    <definedName name="_________________________________________dol12">#REF!</definedName>
    <definedName name="_________________________________________dol6" localSheetId="19">#REF!</definedName>
    <definedName name="_________________________________________dol6" localSheetId="9">'[2]Price Working -SRP'!#REF!</definedName>
    <definedName name="_________________________________________dol6">#REF!</definedName>
    <definedName name="_________________________________________IDA1" localSheetId="19">#REF!</definedName>
    <definedName name="_________________________________________IDA1" localSheetId="9">'[5]Price Working -Mar''06'!$C$84</definedName>
    <definedName name="_________________________________________IDA1">#REF!</definedName>
    <definedName name="_________________________________________in18900" localSheetId="19">#REF!</definedName>
    <definedName name="_________________________________________in18900">#REF!</definedName>
    <definedName name="_________________________________________iv19000" localSheetId="19">#REF!</definedName>
    <definedName name="_________________________________________iv19000">#REF!</definedName>
    <definedName name="_________________________________________xlnm.Print_Area_1" localSheetId="19">#REF!</definedName>
    <definedName name="_________________________________________xlnm.Print_Area_1">#REF!</definedName>
    <definedName name="_________________________________________xlnm.Print_Area_2" localSheetId="19">#REF!</definedName>
    <definedName name="_________________________________________xlnm.Print_Area_2">#REF!</definedName>
    <definedName name="_________________________________________xlnm.Print_Area_3" localSheetId="19">#REF!</definedName>
    <definedName name="_________________________________________xlnm.Print_Area_3">#REF!</definedName>
    <definedName name="_________________________________________xlnm.Print_Titles_1" localSheetId="19">#REF!</definedName>
    <definedName name="_________________________________________xlnm.Print_Titles_1">#REF!</definedName>
    <definedName name="_________________________________________xlnm.Print_Titles_2" localSheetId="19">(#REF!,#REF!)</definedName>
    <definedName name="_________________________________________xlnm.Print_Titles_2">(#REF!,#REF!)</definedName>
    <definedName name="_________________________________________xlnm.Print_Titles_3" localSheetId="19">(#REF!,#REF!)</definedName>
    <definedName name="_________________________________________xlnm.Print_Titles_3">(#REF!,#REF!)</definedName>
    <definedName name="________________________________________dol12" localSheetId="19">#REF!</definedName>
    <definedName name="________________________________________dol12" localSheetId="9">'[2]Price Working -SRP'!#REF!</definedName>
    <definedName name="________________________________________dol12">#REF!</definedName>
    <definedName name="________________________________________dol6" localSheetId="19">#REF!</definedName>
    <definedName name="________________________________________dol6" localSheetId="9">'[2]Price Working -SRP'!#REF!</definedName>
    <definedName name="________________________________________dol6">#REF!</definedName>
    <definedName name="________________________________________IDA1" localSheetId="19">#REF!</definedName>
    <definedName name="________________________________________IDA1" localSheetId="9">'[5]Price Working -Mar''06'!$C$84</definedName>
    <definedName name="________________________________________IDA1">#REF!</definedName>
    <definedName name="________________________________________in18900" localSheetId="19">#REF!</definedName>
    <definedName name="________________________________________in18900">#REF!</definedName>
    <definedName name="________________________________________iv19000" localSheetId="19">#REF!</definedName>
    <definedName name="________________________________________iv19000">#REF!</definedName>
    <definedName name="________________________________________xlnm.Print_Area_1" localSheetId="19">#REF!</definedName>
    <definedName name="________________________________________xlnm.Print_Area_1">#REF!</definedName>
    <definedName name="________________________________________xlnm.Print_Area_2" localSheetId="19">#REF!</definedName>
    <definedName name="________________________________________xlnm.Print_Area_2">#REF!</definedName>
    <definedName name="________________________________________xlnm.Print_Area_3" localSheetId="19">#REF!</definedName>
    <definedName name="________________________________________xlnm.Print_Area_3">#REF!</definedName>
    <definedName name="________________________________________xlnm.Print_Titles_1" localSheetId="19">#REF!</definedName>
    <definedName name="________________________________________xlnm.Print_Titles_1">#REF!</definedName>
    <definedName name="________________________________________xlnm.Print_Titles_2" localSheetId="19">(#REF!,#REF!)</definedName>
    <definedName name="________________________________________xlnm.Print_Titles_2" localSheetId="9">('[8]OPGW Qty. - 230 kV'!$A$1:$C$65536,'[8]OPGW Qty. - 230 kV'!$A$1:$IV$7)</definedName>
    <definedName name="________________________________________xlnm.Print_Titles_2">(#REF!,#REF!)</definedName>
    <definedName name="________________________________________xlnm.Print_Titles_3" localSheetId="19">(#REF!,#REF!)</definedName>
    <definedName name="________________________________________xlnm.Print_Titles_3">(#REF!,#REF!)</definedName>
    <definedName name="_______________________________________dol12" localSheetId="19">#REF!</definedName>
    <definedName name="_______________________________________dol12" localSheetId="9">'[3]Price Working -SRP'!#REF!</definedName>
    <definedName name="_______________________________________dol12">#REF!</definedName>
    <definedName name="_______________________________________dol6" localSheetId="19">#REF!</definedName>
    <definedName name="_______________________________________dol6" localSheetId="9">'[2]Price Working -SRP'!#REF!</definedName>
    <definedName name="_______________________________________dol6">#REF!</definedName>
    <definedName name="_______________________________________IDA1" localSheetId="19">#REF!</definedName>
    <definedName name="_______________________________________IDA1" localSheetId="9">'[5]Price Working -Mar''06'!$C$84</definedName>
    <definedName name="_______________________________________IDA1">#REF!</definedName>
    <definedName name="_______________________________________in18900" localSheetId="19">#REF!</definedName>
    <definedName name="_______________________________________in18900">#REF!</definedName>
    <definedName name="_______________________________________iv19000" localSheetId="19">#REF!</definedName>
    <definedName name="_______________________________________iv19000">#REF!</definedName>
    <definedName name="_______________________________________xlnm.Print_Area_1" localSheetId="19">#REF!</definedName>
    <definedName name="_______________________________________xlnm.Print_Area_1">#REF!</definedName>
    <definedName name="_______________________________________xlnm.Print_Area_2" localSheetId="19">#REF!</definedName>
    <definedName name="_______________________________________xlnm.Print_Area_2">#REF!</definedName>
    <definedName name="_______________________________________xlnm.Print_Area_3" localSheetId="19">#REF!</definedName>
    <definedName name="_______________________________________xlnm.Print_Area_3">#REF!</definedName>
    <definedName name="_______________________________________xlnm.Print_Titles_1" localSheetId="19">#REF!</definedName>
    <definedName name="_______________________________________xlnm.Print_Titles_1">#REF!</definedName>
    <definedName name="_______________________________________xlnm.Print_Titles_2" localSheetId="19">(#REF!,#REF!)</definedName>
    <definedName name="_______________________________________xlnm.Print_Titles_2" localSheetId="9">('[8]OPGW Qty. - 230 kV'!$A$1:$C$65536,'[8]OPGW Qty. - 230 kV'!$A$1:$IV$7)</definedName>
    <definedName name="_______________________________________xlnm.Print_Titles_2">(#REF!,#REF!)</definedName>
    <definedName name="_______________________________________xlnm.Print_Titles_3" localSheetId="19">(#REF!,#REF!)</definedName>
    <definedName name="_______________________________________xlnm.Print_Titles_3">(#REF!,#REF!)</definedName>
    <definedName name="______________________________________dol12" localSheetId="19">#REF!</definedName>
    <definedName name="______________________________________dol12" localSheetId="9">'[4]Price Working -SRP'!#REF!</definedName>
    <definedName name="______________________________________dol12">#REF!</definedName>
    <definedName name="______________________________________dol6" localSheetId="19">#REF!</definedName>
    <definedName name="______________________________________dol6" localSheetId="9">'[3]Price Working -SRP'!#REF!</definedName>
    <definedName name="______________________________________dol6">#REF!</definedName>
    <definedName name="______________________________________IDA1" localSheetId="19">#REF!</definedName>
    <definedName name="______________________________________IDA1" localSheetId="9">'[5]Price Working -Mar''06'!$C$84</definedName>
    <definedName name="______________________________________IDA1">#REF!</definedName>
    <definedName name="______________________________________in18900" localSheetId="19">#REF!</definedName>
    <definedName name="______________________________________in18900">#REF!</definedName>
    <definedName name="______________________________________iv19000" localSheetId="19">#REF!</definedName>
    <definedName name="______________________________________iv19000">#REF!</definedName>
    <definedName name="______________________________________xlnm.Print_Area_1" localSheetId="19">#REF!</definedName>
    <definedName name="______________________________________xlnm.Print_Area_1">#REF!</definedName>
    <definedName name="______________________________________xlnm.Print_Area_2" localSheetId="19">#REF!</definedName>
    <definedName name="______________________________________xlnm.Print_Area_2">#REF!</definedName>
    <definedName name="______________________________________xlnm.Print_Area_3" localSheetId="19">#REF!</definedName>
    <definedName name="______________________________________xlnm.Print_Area_3">#REF!</definedName>
    <definedName name="______________________________________xlnm.Print_Titles_1" localSheetId="19">#REF!</definedName>
    <definedName name="______________________________________xlnm.Print_Titles_1">#REF!</definedName>
    <definedName name="______________________________________xlnm.Print_Titles_2" localSheetId="19">(#REF!,#REF!)</definedName>
    <definedName name="______________________________________xlnm.Print_Titles_2" localSheetId="9">('[8]OPGW Qty. - 230 kV'!$A$1:$C$65536,'[8]OPGW Qty. - 230 kV'!$A$1:$IV$7)</definedName>
    <definedName name="______________________________________xlnm.Print_Titles_2">(#REF!,#REF!)</definedName>
    <definedName name="______________________________________xlnm.Print_Titles_3" localSheetId="19">(#REF!,#REF!)</definedName>
    <definedName name="______________________________________xlnm.Print_Titles_3">(#REF!,#REF!)</definedName>
    <definedName name="_____________________________________dol12" localSheetId="19">#REF!</definedName>
    <definedName name="_____________________________________dol12" localSheetId="9">'[3]Price Working -SRP'!#REF!</definedName>
    <definedName name="_____________________________________dol12">#REF!</definedName>
    <definedName name="_____________________________________dol6" localSheetId="19">#REF!</definedName>
    <definedName name="_____________________________________dol6" localSheetId="9">'[4]Price Working -SRP'!#REF!</definedName>
    <definedName name="_____________________________________dol6">#REF!</definedName>
    <definedName name="_____________________________________IDA1" localSheetId="19">#REF!</definedName>
    <definedName name="_____________________________________IDA1" localSheetId="9">'[5]Price Working -Mar''06'!$C$84</definedName>
    <definedName name="_____________________________________IDA1">#REF!</definedName>
    <definedName name="_____________________________________in18900" localSheetId="19">#REF!</definedName>
    <definedName name="_____________________________________in18900">#REF!</definedName>
    <definedName name="_____________________________________iv19000" localSheetId="19">#REF!</definedName>
    <definedName name="_____________________________________iv19000">#REF!</definedName>
    <definedName name="_____________________________________xlnm.Print_Area_1" localSheetId="19">#REF!</definedName>
    <definedName name="_____________________________________xlnm.Print_Area_1">#REF!</definedName>
    <definedName name="_____________________________________xlnm.Print_Area_2" localSheetId="19">#REF!</definedName>
    <definedName name="_____________________________________xlnm.Print_Area_2">#REF!</definedName>
    <definedName name="_____________________________________xlnm.Print_Area_3" localSheetId="19">#REF!</definedName>
    <definedName name="_____________________________________xlnm.Print_Area_3">#REF!</definedName>
    <definedName name="_____________________________________xlnm.Print_Titles_1" localSheetId="19">#REF!</definedName>
    <definedName name="_____________________________________xlnm.Print_Titles_1">#REF!</definedName>
    <definedName name="_____________________________________xlnm.Print_Titles_2" localSheetId="19">(#REF!,#REF!)</definedName>
    <definedName name="_____________________________________xlnm.Print_Titles_2" localSheetId="9">('[8]OPGW Qty. - 230 kV'!$A$1:$C$65536,'[8]OPGW Qty. - 230 kV'!$A$1:$IV$7)</definedName>
    <definedName name="_____________________________________xlnm.Print_Titles_2">(#REF!,#REF!)</definedName>
    <definedName name="_____________________________________xlnm.Print_Titles_3" localSheetId="19">(#REF!,#REF!)</definedName>
    <definedName name="_____________________________________xlnm.Print_Titles_3">(#REF!,#REF!)</definedName>
    <definedName name="____________________________________dol12" localSheetId="19">#REF!</definedName>
    <definedName name="____________________________________dol12" localSheetId="9">'[2]Price Working -SRP'!#REF!</definedName>
    <definedName name="____________________________________dol12">#REF!</definedName>
    <definedName name="____________________________________dol6" localSheetId="19">#REF!</definedName>
    <definedName name="____________________________________dol6" localSheetId="9">'[3]Price Working -SRP'!#REF!</definedName>
    <definedName name="____________________________________dol6">#REF!</definedName>
    <definedName name="____________________________________IDA1" localSheetId="19">#REF!</definedName>
    <definedName name="____________________________________IDA1" localSheetId="9">'[5]Price Working -Mar''06'!$C$84</definedName>
    <definedName name="____________________________________IDA1">#REF!</definedName>
    <definedName name="____________________________________in18900" localSheetId="19">#REF!</definedName>
    <definedName name="____________________________________in18900">#REF!</definedName>
    <definedName name="____________________________________iv19000" localSheetId="19">#REF!</definedName>
    <definedName name="____________________________________iv19000">#REF!</definedName>
    <definedName name="____________________________________xlnm.Print_Area_1" localSheetId="19">#REF!</definedName>
    <definedName name="____________________________________xlnm.Print_Area_1">#REF!</definedName>
    <definedName name="____________________________________xlnm.Print_Area_2" localSheetId="19">#REF!</definedName>
    <definedName name="____________________________________xlnm.Print_Area_2">#REF!</definedName>
    <definedName name="____________________________________xlnm.Print_Area_3" localSheetId="19">#REF!</definedName>
    <definedName name="____________________________________xlnm.Print_Area_3">#REF!</definedName>
    <definedName name="____________________________________xlnm.Print_Titles_1" localSheetId="19">#REF!</definedName>
    <definedName name="____________________________________xlnm.Print_Titles_1">#REF!</definedName>
    <definedName name="____________________________________xlnm.Print_Titles_2" localSheetId="19">(#REF!,#REF!)</definedName>
    <definedName name="____________________________________xlnm.Print_Titles_2" localSheetId="9">('[9]OPGW Qty. - 230 kV'!$A:$C,'[9]OPGW Qty. - 230 kV'!$1:$7)</definedName>
    <definedName name="____________________________________xlnm.Print_Titles_2">(#REF!,#REF!)</definedName>
    <definedName name="____________________________________xlnm.Print_Titles_3" localSheetId="19">(#REF!,#REF!)</definedName>
    <definedName name="____________________________________xlnm.Print_Titles_3">(#REF!,#REF!)</definedName>
    <definedName name="___________________________________dol12" localSheetId="19">#REF!</definedName>
    <definedName name="___________________________________dol12" localSheetId="9">'[2]Price Working -SRP'!#REF!</definedName>
    <definedName name="___________________________________dol12">#REF!</definedName>
    <definedName name="___________________________________dol6" localSheetId="19">#REF!</definedName>
    <definedName name="___________________________________dol6" localSheetId="9">'[2]Price Working -SRP'!#REF!</definedName>
    <definedName name="___________________________________dol6">#REF!</definedName>
    <definedName name="___________________________________IDA1" localSheetId="19">#REF!</definedName>
    <definedName name="___________________________________IDA1" localSheetId="9">'[5]Price Working -Mar''06'!$C$84</definedName>
    <definedName name="___________________________________IDA1">#REF!</definedName>
    <definedName name="___________________________________in18900" localSheetId="19">#REF!</definedName>
    <definedName name="___________________________________in18900">#REF!</definedName>
    <definedName name="___________________________________iv19000" localSheetId="19">#REF!</definedName>
    <definedName name="___________________________________iv19000">#REF!</definedName>
    <definedName name="___________________________________xlnm.Print_Area_1" localSheetId="19">#REF!</definedName>
    <definedName name="___________________________________xlnm.Print_Area_1">#REF!</definedName>
    <definedName name="___________________________________xlnm.Print_Area_2" localSheetId="19">#REF!</definedName>
    <definedName name="___________________________________xlnm.Print_Area_2">#REF!</definedName>
    <definedName name="___________________________________xlnm.Print_Area_3" localSheetId="19">#REF!</definedName>
    <definedName name="___________________________________xlnm.Print_Area_3">#REF!</definedName>
    <definedName name="___________________________________xlnm.Print_Titles_1" localSheetId="19">#REF!</definedName>
    <definedName name="___________________________________xlnm.Print_Titles_1">#REF!</definedName>
    <definedName name="___________________________________xlnm.Print_Titles_2" localSheetId="19">(#REF!,#REF!)</definedName>
    <definedName name="___________________________________xlnm.Print_Titles_2" localSheetId="9">('[9]OPGW Qty. - 230 kV'!$A:$C,'[9]OPGW Qty. - 230 kV'!$1:$7)</definedName>
    <definedName name="___________________________________xlnm.Print_Titles_2">(#REF!,#REF!)</definedName>
    <definedName name="___________________________________xlnm.Print_Titles_3" localSheetId="19">(#REF!,#REF!)</definedName>
    <definedName name="___________________________________xlnm.Print_Titles_3">(#REF!,#REF!)</definedName>
    <definedName name="__________________________________dol12" localSheetId="19">#REF!</definedName>
    <definedName name="__________________________________dol12" localSheetId="9">'[2]Price Working -SRP'!#REF!</definedName>
    <definedName name="__________________________________dol12">#REF!</definedName>
    <definedName name="__________________________________dol6" localSheetId="19">#REF!</definedName>
    <definedName name="__________________________________dol6" localSheetId="9">'[2]Price Working -SRP'!#REF!</definedName>
    <definedName name="__________________________________dol6">#REF!</definedName>
    <definedName name="__________________________________IDA1" localSheetId="19">#REF!</definedName>
    <definedName name="__________________________________IDA1" localSheetId="9">'[5]Price Working -Mar''06'!$C$84</definedName>
    <definedName name="__________________________________IDA1">#REF!</definedName>
    <definedName name="__________________________________in18900" localSheetId="19">#REF!</definedName>
    <definedName name="__________________________________in18900">#REF!</definedName>
    <definedName name="__________________________________iv19000" localSheetId="19">#REF!</definedName>
    <definedName name="__________________________________iv19000">#REF!</definedName>
    <definedName name="__________________________________xlnm.Print_Area_1" localSheetId="19">#REF!</definedName>
    <definedName name="__________________________________xlnm.Print_Area_1">#REF!</definedName>
    <definedName name="__________________________________xlnm.Print_Area_2" localSheetId="19">#REF!</definedName>
    <definedName name="__________________________________xlnm.Print_Area_2">#REF!</definedName>
    <definedName name="__________________________________xlnm.Print_Area_3" localSheetId="19">#REF!</definedName>
    <definedName name="__________________________________xlnm.Print_Area_3">#REF!</definedName>
    <definedName name="__________________________________xlnm.Print_Titles_1" localSheetId="19">#REF!</definedName>
    <definedName name="__________________________________xlnm.Print_Titles_1">#REF!</definedName>
    <definedName name="__________________________________xlnm.Print_Titles_2" localSheetId="19">(#REF!,#REF!)</definedName>
    <definedName name="__________________________________xlnm.Print_Titles_2" localSheetId="9">('[9]OPGW Qty. - 230 kV'!$A:$C,'[9]OPGW Qty. - 230 kV'!$1:$7)</definedName>
    <definedName name="__________________________________xlnm.Print_Titles_2">(#REF!,#REF!)</definedName>
    <definedName name="__________________________________xlnm.Print_Titles_3" localSheetId="19">(#REF!,#REF!)</definedName>
    <definedName name="__________________________________xlnm.Print_Titles_3">(#REF!,#REF!)</definedName>
    <definedName name="_________________________________dol12" localSheetId="19">#REF!</definedName>
    <definedName name="_________________________________dol12" localSheetId="9">'[2]Price Working -SRP'!#REF!</definedName>
    <definedName name="_________________________________dol12">#REF!</definedName>
    <definedName name="_________________________________dol6" localSheetId="19">#REF!</definedName>
    <definedName name="_________________________________dol6" localSheetId="9">'[2]Price Working -SRP'!#REF!</definedName>
    <definedName name="_________________________________dol6">#REF!</definedName>
    <definedName name="_________________________________IDA1" localSheetId="19">#REF!</definedName>
    <definedName name="_________________________________IDA1" localSheetId="9">'[5]Price Working -Mar''06'!$C$84</definedName>
    <definedName name="_________________________________IDA1">#REF!</definedName>
    <definedName name="_________________________________in18900" localSheetId="19">#REF!</definedName>
    <definedName name="_________________________________in18900">#REF!</definedName>
    <definedName name="_________________________________iv19000" localSheetId="19">#REF!</definedName>
    <definedName name="_________________________________iv19000">#REF!</definedName>
    <definedName name="_________________________________xlnm.Print_Area_1" localSheetId="19">#REF!</definedName>
    <definedName name="_________________________________xlnm.Print_Area_1">#REF!</definedName>
    <definedName name="_________________________________xlnm.Print_Area_2" localSheetId="19">#REF!</definedName>
    <definedName name="_________________________________xlnm.Print_Area_2">#REF!</definedName>
    <definedName name="_________________________________xlnm.Print_Area_3" localSheetId="19">#REF!</definedName>
    <definedName name="_________________________________xlnm.Print_Area_3">#REF!</definedName>
    <definedName name="_________________________________xlnm.Print_Titles_1" localSheetId="19">#REF!</definedName>
    <definedName name="_________________________________xlnm.Print_Titles_1">#REF!</definedName>
    <definedName name="_________________________________xlnm.Print_Titles_2" localSheetId="19">(#REF!,#REF!)</definedName>
    <definedName name="_________________________________xlnm.Print_Titles_2" localSheetId="9">('[9]OPGW Qty. - 230 kV'!$A:$C,'[9]OPGW Qty. - 230 kV'!$1:$7)</definedName>
    <definedName name="_________________________________xlnm.Print_Titles_2">(#REF!,#REF!)</definedName>
    <definedName name="_________________________________xlnm.Print_Titles_3" localSheetId="19">(#REF!,#REF!)</definedName>
    <definedName name="_________________________________xlnm.Print_Titles_3">(#REF!,#REF!)</definedName>
    <definedName name="________________________________dol12" localSheetId="19">#REF!</definedName>
    <definedName name="________________________________dol12" localSheetId="9">'[2]Price Working -SRP'!#REF!</definedName>
    <definedName name="________________________________dol12">#REF!</definedName>
    <definedName name="________________________________dol6" localSheetId="19">#REF!</definedName>
    <definedName name="________________________________dol6" localSheetId="9">'[2]Price Working -SRP'!#REF!</definedName>
    <definedName name="________________________________dol6">#REF!</definedName>
    <definedName name="________________________________IDA1" localSheetId="19">#REF!</definedName>
    <definedName name="________________________________IDA1" localSheetId="9">'[5]Price Working -Mar''06'!$C$84</definedName>
    <definedName name="________________________________IDA1">#REF!</definedName>
    <definedName name="________________________________in18900" localSheetId="19">#REF!</definedName>
    <definedName name="________________________________in18900">#REF!</definedName>
    <definedName name="________________________________iv19000" localSheetId="19">#REF!</definedName>
    <definedName name="________________________________iv19000">#REF!</definedName>
    <definedName name="________________________________xlnm.Print_Area_1" localSheetId="19">#REF!</definedName>
    <definedName name="________________________________xlnm.Print_Area_1">#REF!</definedName>
    <definedName name="________________________________xlnm.Print_Area_2" localSheetId="19">#REF!</definedName>
    <definedName name="________________________________xlnm.Print_Area_2">#REF!</definedName>
    <definedName name="________________________________xlnm.Print_Area_3" localSheetId="19">#REF!</definedName>
    <definedName name="________________________________xlnm.Print_Area_3">#REF!</definedName>
    <definedName name="________________________________xlnm.Print_Titles_1" localSheetId="19">#REF!</definedName>
    <definedName name="________________________________xlnm.Print_Titles_1">#REF!</definedName>
    <definedName name="________________________________xlnm.Print_Titles_2" localSheetId="19">(#REF!,#REF!)</definedName>
    <definedName name="________________________________xlnm.Print_Titles_2" localSheetId="9">('[9]OPGW Qty. - 230 kV'!$A:$C,'[9]OPGW Qty. - 230 kV'!$1:$7)</definedName>
    <definedName name="________________________________xlnm.Print_Titles_2">(#REF!,#REF!)</definedName>
    <definedName name="________________________________xlnm.Print_Titles_3" localSheetId="19">(#REF!,#REF!)</definedName>
    <definedName name="________________________________xlnm.Print_Titles_3">(#REF!,#REF!)</definedName>
    <definedName name="_______________________________dol12" localSheetId="19">#REF!</definedName>
    <definedName name="_______________________________dol12" localSheetId="9">'[2]Price Working -SRP'!#REF!</definedName>
    <definedName name="_______________________________dol12">#REF!</definedName>
    <definedName name="_______________________________dol6" localSheetId="19">#REF!</definedName>
    <definedName name="_______________________________dol6" localSheetId="9">'[2]Price Working -SRP'!#REF!</definedName>
    <definedName name="_______________________________dol6">#REF!</definedName>
    <definedName name="_______________________________IDA1" localSheetId="19">#REF!</definedName>
    <definedName name="_______________________________IDA1" localSheetId="9">'[5]Price Working -Mar''06'!$C$84</definedName>
    <definedName name="_______________________________IDA1">#REF!</definedName>
    <definedName name="_______________________________in18900" localSheetId="19">#REF!</definedName>
    <definedName name="_______________________________in18900">#REF!</definedName>
    <definedName name="_______________________________iv19000" localSheetId="19">#REF!</definedName>
    <definedName name="_______________________________iv19000">#REF!</definedName>
    <definedName name="_______________________________xlnm.Print_Area_1" localSheetId="19">#REF!</definedName>
    <definedName name="_______________________________xlnm.Print_Area_1">#REF!</definedName>
    <definedName name="_______________________________xlnm.Print_Area_2" localSheetId="19">#REF!</definedName>
    <definedName name="_______________________________xlnm.Print_Area_2">#REF!</definedName>
    <definedName name="_______________________________xlnm.Print_Area_3" localSheetId="19">#REF!</definedName>
    <definedName name="_______________________________xlnm.Print_Area_3">#REF!</definedName>
    <definedName name="_______________________________xlnm.Print_Titles_1" localSheetId="19">#REF!</definedName>
    <definedName name="_______________________________xlnm.Print_Titles_1">#REF!</definedName>
    <definedName name="_______________________________xlnm.Print_Titles_2" localSheetId="19">(#REF!,#REF!)</definedName>
    <definedName name="_______________________________xlnm.Print_Titles_2">(#REF!,#REF!)</definedName>
    <definedName name="_______________________________xlnm.Print_Titles_3" localSheetId="19">(#REF!,#REF!)</definedName>
    <definedName name="_______________________________xlnm.Print_Titles_3">(#REF!,#REF!)</definedName>
    <definedName name="______________________________dol12" localSheetId="19">#REF!</definedName>
    <definedName name="______________________________dol12" localSheetId="9">'[2]Price Working -SRP'!#REF!</definedName>
    <definedName name="______________________________dol12">#REF!</definedName>
    <definedName name="______________________________dol6" localSheetId="19">#REF!</definedName>
    <definedName name="______________________________dol6" localSheetId="9">'[2]Price Working -SRP'!#REF!</definedName>
    <definedName name="______________________________dol6">#REF!</definedName>
    <definedName name="______________________________IDA1" localSheetId="19">#REF!</definedName>
    <definedName name="______________________________IDA1" localSheetId="9">'[5]Price Working -Mar''06'!$C$84</definedName>
    <definedName name="______________________________IDA1">#REF!</definedName>
    <definedName name="______________________________in18900" localSheetId="19">#REF!</definedName>
    <definedName name="______________________________in18900">#REF!</definedName>
    <definedName name="______________________________iv19000" localSheetId="19">#REF!</definedName>
    <definedName name="______________________________iv19000">#REF!</definedName>
    <definedName name="______________________________xlnm.Print_Area_1" localSheetId="19">#REF!</definedName>
    <definedName name="______________________________xlnm.Print_Area_1">#REF!</definedName>
    <definedName name="______________________________xlnm.Print_Area_2" localSheetId="19">#REF!</definedName>
    <definedName name="______________________________xlnm.Print_Area_2">#REF!</definedName>
    <definedName name="______________________________xlnm.Print_Area_3" localSheetId="19">#REF!</definedName>
    <definedName name="______________________________xlnm.Print_Area_3">#REF!</definedName>
    <definedName name="______________________________xlnm.Print_Titles_1" localSheetId="19">#REF!</definedName>
    <definedName name="______________________________xlnm.Print_Titles_1">#REF!</definedName>
    <definedName name="______________________________xlnm.Print_Titles_2" localSheetId="19">(#REF!,#REF!)</definedName>
    <definedName name="______________________________xlnm.Print_Titles_2" localSheetId="9">('[9]OPGW Qty. - 230 kV'!$A:$C,'[9]OPGW Qty. - 230 kV'!$1:$7)</definedName>
    <definedName name="______________________________xlnm.Print_Titles_2">(#REF!,#REF!)</definedName>
    <definedName name="______________________________xlnm.Print_Titles_3" localSheetId="19">(#REF!,#REF!)</definedName>
    <definedName name="______________________________xlnm.Print_Titles_3">(#REF!,#REF!)</definedName>
    <definedName name="_____________________________dol12" localSheetId="19">#REF!</definedName>
    <definedName name="_____________________________dol12" localSheetId="9">'[2]Price Working -SRP'!#REF!</definedName>
    <definedName name="_____________________________dol12">#REF!</definedName>
    <definedName name="_____________________________dol6" localSheetId="19">#REF!</definedName>
    <definedName name="_____________________________dol6" localSheetId="9">'[2]Price Working -SRP'!#REF!</definedName>
    <definedName name="_____________________________dol6">#REF!</definedName>
    <definedName name="_____________________________IDA1" localSheetId="19">#REF!</definedName>
    <definedName name="_____________________________IDA1" localSheetId="9">'[5]Price Working -Mar''06'!$C$84</definedName>
    <definedName name="_____________________________IDA1">#REF!</definedName>
    <definedName name="_____________________________in18900" localSheetId="19">#REF!</definedName>
    <definedName name="_____________________________in18900">#REF!</definedName>
    <definedName name="_____________________________iv19000" localSheetId="19">#REF!</definedName>
    <definedName name="_____________________________iv19000">#REF!</definedName>
    <definedName name="_____________________________xlnm.Print_Area_1" localSheetId="19">#REF!</definedName>
    <definedName name="_____________________________xlnm.Print_Area_1">#REF!</definedName>
    <definedName name="_____________________________xlnm.Print_Area_2" localSheetId="19">#REF!</definedName>
    <definedName name="_____________________________xlnm.Print_Area_2">#REF!</definedName>
    <definedName name="_____________________________xlnm.Print_Area_3" localSheetId="19">#REF!</definedName>
    <definedName name="_____________________________xlnm.Print_Area_3">#REF!</definedName>
    <definedName name="_____________________________xlnm.Print_Titles_1" localSheetId="19">#REF!</definedName>
    <definedName name="_____________________________xlnm.Print_Titles_1">#REF!</definedName>
    <definedName name="_____________________________xlnm.Print_Titles_2" localSheetId="19">(#REF!,#REF!)</definedName>
    <definedName name="_____________________________xlnm.Print_Titles_2" localSheetId="9">('[9]OPGW Qty. - 230 kV'!$A:$C,'[9]OPGW Qty. - 230 kV'!$1:$7)</definedName>
    <definedName name="_____________________________xlnm.Print_Titles_2">(#REF!,#REF!)</definedName>
    <definedName name="_____________________________xlnm.Print_Titles_3" localSheetId="19">(#REF!,#REF!)</definedName>
    <definedName name="_____________________________xlnm.Print_Titles_3">(#REF!,#REF!)</definedName>
    <definedName name="____________________________dol12" localSheetId="19">#REF!</definedName>
    <definedName name="____________________________dol12" localSheetId="9">'[2]Price Working -SRP'!#REF!</definedName>
    <definedName name="____________________________dol12">#REF!</definedName>
    <definedName name="____________________________dol6" localSheetId="19">#REF!</definedName>
    <definedName name="____________________________dol6" localSheetId="9">'[2]Price Working -SRP'!#REF!</definedName>
    <definedName name="____________________________dol6">#REF!</definedName>
    <definedName name="____________________________IDA1" localSheetId="19">#REF!</definedName>
    <definedName name="____________________________IDA1" localSheetId="9">'[5]Price Working -Mar''06'!$C$84</definedName>
    <definedName name="____________________________IDA1">#REF!</definedName>
    <definedName name="____________________________in18900" localSheetId="19">#REF!</definedName>
    <definedName name="____________________________in18900">#REF!</definedName>
    <definedName name="____________________________iv19000" localSheetId="19">#REF!</definedName>
    <definedName name="____________________________iv19000">#REF!</definedName>
    <definedName name="____________________________xlnm.Print_Area_1" localSheetId="19">#REF!</definedName>
    <definedName name="____________________________xlnm.Print_Area_1">#REF!</definedName>
    <definedName name="____________________________xlnm.Print_Area_2" localSheetId="19">#REF!</definedName>
    <definedName name="____________________________xlnm.Print_Area_2">#REF!</definedName>
    <definedName name="____________________________xlnm.Print_Area_3" localSheetId="19">#REF!</definedName>
    <definedName name="____________________________xlnm.Print_Area_3">#REF!</definedName>
    <definedName name="____________________________xlnm.Print_Titles_1" localSheetId="19">#REF!</definedName>
    <definedName name="____________________________xlnm.Print_Titles_1">#REF!</definedName>
    <definedName name="____________________________xlnm.Print_Titles_2" localSheetId="19">(#REF!,#REF!)</definedName>
    <definedName name="____________________________xlnm.Print_Titles_2" localSheetId="9">('[10]OPGW Quantity summary'!$A$1:$C$65536,'[10]OPGW Quantity summary'!$A$1:$IV$8)</definedName>
    <definedName name="____________________________xlnm.Print_Titles_2">(#REF!,#REF!)</definedName>
    <definedName name="____________________________xlnm.Print_Titles_3" localSheetId="19">(#REF!,#REF!)</definedName>
    <definedName name="____________________________xlnm.Print_Titles_3">(#REF!,#REF!)</definedName>
    <definedName name="___________________________dol12" localSheetId="19">#REF!</definedName>
    <definedName name="___________________________dol12" localSheetId="9">'[2]Price Working -SRP'!#REF!</definedName>
    <definedName name="___________________________dol12">#REF!</definedName>
    <definedName name="___________________________dol6" localSheetId="19">#REF!</definedName>
    <definedName name="___________________________dol6" localSheetId="9">'[2]Price Working -SRP'!#REF!</definedName>
    <definedName name="___________________________dol6">#REF!</definedName>
    <definedName name="___________________________IDA1" localSheetId="19">#REF!</definedName>
    <definedName name="___________________________IDA1" localSheetId="9">'[5]Price Working -Mar''06'!$C$84</definedName>
    <definedName name="___________________________IDA1">#REF!</definedName>
    <definedName name="___________________________in18900" localSheetId="19">#REF!</definedName>
    <definedName name="___________________________in18900">#REF!</definedName>
    <definedName name="___________________________iv19000" localSheetId="19">#REF!</definedName>
    <definedName name="___________________________iv19000">#REF!</definedName>
    <definedName name="___________________________xlnm.Print_Area_1" localSheetId="19">#REF!</definedName>
    <definedName name="___________________________xlnm.Print_Area_1">#REF!</definedName>
    <definedName name="___________________________xlnm.Print_Area_2" localSheetId="19">#REF!</definedName>
    <definedName name="___________________________xlnm.Print_Area_2">#REF!</definedName>
    <definedName name="___________________________xlnm.Print_Area_3" localSheetId="19">#REF!</definedName>
    <definedName name="___________________________xlnm.Print_Area_3">#REF!</definedName>
    <definedName name="___________________________xlnm.Print_Titles_1" localSheetId="19">#REF!</definedName>
    <definedName name="___________________________xlnm.Print_Titles_1">#REF!</definedName>
    <definedName name="___________________________xlnm.Print_Titles_2" localSheetId="19">(#REF!,#REF!)</definedName>
    <definedName name="___________________________xlnm.Print_Titles_2" localSheetId="9">('[9]OPGW Qty. - 230 kV'!$A$1:$C$65536,'[9]OPGW Qty. - 230 kV'!$A$1:$IV$7)</definedName>
    <definedName name="___________________________xlnm.Print_Titles_2">(#REF!,#REF!)</definedName>
    <definedName name="___________________________xlnm.Print_Titles_3" localSheetId="19">(#REF!,#REF!)</definedName>
    <definedName name="___________________________xlnm.Print_Titles_3">(#REF!,#REF!)</definedName>
    <definedName name="__________________________b111121">'[11]PACK (B)'!#REF!</definedName>
    <definedName name="__________________________dol12" localSheetId="19">#REF!</definedName>
    <definedName name="__________________________dol12" localSheetId="9">'[12]Price Working -SRP'!#REF!</definedName>
    <definedName name="__________________________dol12">#REF!</definedName>
    <definedName name="__________________________dol6" localSheetId="19">#REF!</definedName>
    <definedName name="__________________________dol6" localSheetId="9">'[2]Price Working -SRP'!#REF!</definedName>
    <definedName name="__________________________dol6">#REF!</definedName>
    <definedName name="__________________________dol7" localSheetId="19">#REF!</definedName>
    <definedName name="__________________________dol7" localSheetId="9">'[4]Price Working -SRP'!#REF!</definedName>
    <definedName name="__________________________dol7">#REF!</definedName>
    <definedName name="__________________________IDA1" localSheetId="19">#REF!</definedName>
    <definedName name="__________________________IDA1" localSheetId="9">'[5]Price Working -Mar''06'!$C$84</definedName>
    <definedName name="__________________________IDA1">#REF!</definedName>
    <definedName name="__________________________in18900" localSheetId="19">#REF!</definedName>
    <definedName name="__________________________in18900">#REF!</definedName>
    <definedName name="__________________________iv19000" localSheetId="19">#REF!</definedName>
    <definedName name="__________________________iv19000">#REF!</definedName>
    <definedName name="__________________________xlnm.Print_Area_1" localSheetId="19">#REF!</definedName>
    <definedName name="__________________________xlnm.Print_Area_1">#REF!</definedName>
    <definedName name="__________________________xlnm.Print_Area_2" localSheetId="19">#REF!</definedName>
    <definedName name="__________________________xlnm.Print_Area_2">#REF!</definedName>
    <definedName name="__________________________xlnm.Print_Area_3" localSheetId="19">#REF!</definedName>
    <definedName name="__________________________xlnm.Print_Area_3">#REF!</definedName>
    <definedName name="__________________________xlnm.Print_Titles_1" localSheetId="19">#REF!</definedName>
    <definedName name="__________________________xlnm.Print_Titles_1">#REF!</definedName>
    <definedName name="__________________________xlnm.Print_Titles_2" localSheetId="19">(#REF!,#REF!)</definedName>
    <definedName name="__________________________xlnm.Print_Titles_2" localSheetId="9">('[8]OPGW Qty. - 230 kV'!$A$1:$C$65536,'[8]OPGW Qty. - 230 kV'!$A$1:$IV$7)</definedName>
    <definedName name="__________________________xlnm.Print_Titles_2">(#REF!,#REF!)</definedName>
    <definedName name="__________________________xlnm.Print_Titles_3" localSheetId="19">(#REF!,#REF!)</definedName>
    <definedName name="__________________________xlnm.Print_Titles_3">(#REF!,#REF!)</definedName>
    <definedName name="_________________________b111121">'[11]PACK (B)'!#REF!</definedName>
    <definedName name="_________________________dol12" localSheetId="19">#REF!</definedName>
    <definedName name="_________________________dol12" localSheetId="9">'[12]Price Working -SRP'!#REF!</definedName>
    <definedName name="_________________________dol12">#REF!</definedName>
    <definedName name="_________________________dol6" localSheetId="19">#REF!</definedName>
    <definedName name="_________________________dol6" localSheetId="9">'[12]Price Working -SRP'!#REF!</definedName>
    <definedName name="_________________________dol6">#REF!</definedName>
    <definedName name="_________________________IDA1" localSheetId="19">#REF!</definedName>
    <definedName name="_________________________IDA1" localSheetId="9">'[5]Price Working -Mar''06'!$C$84</definedName>
    <definedName name="_________________________IDA1">#REF!</definedName>
    <definedName name="_________________________in18900" localSheetId="19">#REF!</definedName>
    <definedName name="_________________________in18900">#REF!</definedName>
    <definedName name="_________________________iv19000" localSheetId="19">#REF!</definedName>
    <definedName name="_________________________iv19000">#REF!</definedName>
    <definedName name="_________________________xlnm.Print_Area_1" localSheetId="19">#REF!</definedName>
    <definedName name="_________________________xlnm.Print_Area_1">#REF!</definedName>
    <definedName name="_________________________xlnm.Print_Area_2" localSheetId="19">#REF!</definedName>
    <definedName name="_________________________xlnm.Print_Area_2">#REF!</definedName>
    <definedName name="_________________________xlnm.Print_Area_3" localSheetId="19">#REF!</definedName>
    <definedName name="_________________________xlnm.Print_Area_3">#REF!</definedName>
    <definedName name="_________________________xlnm.Print_Titles_1" localSheetId="19">#REF!</definedName>
    <definedName name="_________________________xlnm.Print_Titles_1">#REF!</definedName>
    <definedName name="_________________________xlnm.Print_Titles_2" localSheetId="19">(#REF!,#REF!)</definedName>
    <definedName name="_________________________xlnm.Print_Titles_2" localSheetId="9">('[9]OPGW Qty. - 230 kV'!$A$1:$C$65536,'[9]OPGW Qty. - 230 kV'!$A$1:$IV$7)</definedName>
    <definedName name="_________________________xlnm.Print_Titles_2">(#REF!,#REF!)</definedName>
    <definedName name="_________________________xlnm.Print_Titles_3" localSheetId="19">(#REF!,#REF!)</definedName>
    <definedName name="_________________________xlnm.Print_Titles_3">(#REF!,#REF!)</definedName>
    <definedName name="________________________b111121">'[11]PACK (B)'!#REF!</definedName>
    <definedName name="________________________dol12" localSheetId="19">#REF!</definedName>
    <definedName name="________________________dol12" localSheetId="9">'[13]Price Working -SRP'!#REF!</definedName>
    <definedName name="________________________dol12">#REF!</definedName>
    <definedName name="________________________dol6" localSheetId="19">#REF!</definedName>
    <definedName name="________________________dol6" localSheetId="9">'[12]Price Working -SRP'!#REF!</definedName>
    <definedName name="________________________dol6">#REF!</definedName>
    <definedName name="________________________IDA1" localSheetId="19">#REF!</definedName>
    <definedName name="________________________IDA1" localSheetId="9">'[5]Price Working -Mar''06'!$C$84</definedName>
    <definedName name="________________________IDA1">#REF!</definedName>
    <definedName name="________________________in18900" localSheetId="19">#REF!</definedName>
    <definedName name="________________________in18900">#REF!</definedName>
    <definedName name="________________________iv19000" localSheetId="19">#REF!</definedName>
    <definedName name="________________________iv19000">#REF!</definedName>
    <definedName name="________________________xlnm.Print_Area_1" localSheetId="19">#REF!</definedName>
    <definedName name="________________________xlnm.Print_Area_1">#REF!</definedName>
    <definedName name="________________________xlnm.Print_Area_2" localSheetId="19">#REF!</definedName>
    <definedName name="________________________xlnm.Print_Area_2">#REF!</definedName>
    <definedName name="________________________xlnm.Print_Area_3" localSheetId="19">#REF!</definedName>
    <definedName name="________________________xlnm.Print_Area_3">#REF!</definedName>
    <definedName name="________________________xlnm.Print_Titles_1" localSheetId="19">#REF!</definedName>
    <definedName name="________________________xlnm.Print_Titles_1">#REF!</definedName>
    <definedName name="________________________xlnm.Print_Titles_2" localSheetId="19">(#REF!,#REF!)</definedName>
    <definedName name="________________________xlnm.Print_Titles_2" localSheetId="9">('[8]OPGW Qty. - 230 kV'!$A$1:$C$65536,'[8]OPGW Qty. - 230 kV'!$A$1:$IV$7)</definedName>
    <definedName name="________________________xlnm.Print_Titles_2">(#REF!,#REF!)</definedName>
    <definedName name="________________________xlnm.Print_Titles_3" localSheetId="19">(#REF!,#REF!)</definedName>
    <definedName name="________________________xlnm.Print_Titles_3">(#REF!,#REF!)</definedName>
    <definedName name="_______________________b111121">'[11]PACK (B)'!#REF!</definedName>
    <definedName name="_______________________dol12" localSheetId="19">#REF!</definedName>
    <definedName name="_______________________dol12" localSheetId="9">'[13]Price Working -SRP'!#REF!</definedName>
    <definedName name="_______________________dol12">#REF!</definedName>
    <definedName name="_______________________dol6" localSheetId="19">#REF!</definedName>
    <definedName name="_______________________dol6" localSheetId="9">'[13]Price Working -SRP'!#REF!</definedName>
    <definedName name="_______________________dol6">#REF!</definedName>
    <definedName name="_______________________IDA1" localSheetId="19">#REF!</definedName>
    <definedName name="_______________________IDA1" localSheetId="9">'[5]Price Working -Mar''06'!$C$84</definedName>
    <definedName name="_______________________IDA1">#REF!</definedName>
    <definedName name="_______________________in18900" localSheetId="19">#REF!</definedName>
    <definedName name="_______________________in18900">#REF!</definedName>
    <definedName name="_______________________iv19000" localSheetId="19">#REF!</definedName>
    <definedName name="_______________________iv19000">#REF!</definedName>
    <definedName name="_______________________xlnm.Print_Area_1" localSheetId="19">#REF!</definedName>
    <definedName name="_______________________xlnm.Print_Area_1">#REF!</definedName>
    <definedName name="_______________________xlnm.Print_Area_2" localSheetId="19">#REF!</definedName>
    <definedName name="_______________________xlnm.Print_Area_2">#REF!</definedName>
    <definedName name="_______________________xlnm.Print_Area_3" localSheetId="19">#REF!</definedName>
    <definedName name="_______________________xlnm.Print_Area_3">#REF!</definedName>
    <definedName name="_______________________xlnm.Print_Titles_1" localSheetId="19">#REF!</definedName>
    <definedName name="_______________________xlnm.Print_Titles_1">#REF!</definedName>
    <definedName name="_______________________xlnm.Print_Titles_2" localSheetId="19">(#REF!,#REF!)</definedName>
    <definedName name="_______________________xlnm.Print_Titles_2" localSheetId="9">('[9]OPGW Qty. - 230 kV'!$A$1:$C$65536,'[9]OPGW Qty. - 230 kV'!$A$1:$IV$7)</definedName>
    <definedName name="_______________________xlnm.Print_Titles_2">(#REF!,#REF!)</definedName>
    <definedName name="_______________________xlnm.Print_Titles_3" localSheetId="19">(#REF!,#REF!)</definedName>
    <definedName name="_______________________xlnm.Print_Titles_3">(#REF!,#REF!)</definedName>
    <definedName name="______________________b111121">'[11]PACK (B)'!#REF!</definedName>
    <definedName name="______________________dol12" localSheetId="19">#REF!</definedName>
    <definedName name="______________________dol12" localSheetId="9">'[12]Price Working -SRP'!#REF!</definedName>
    <definedName name="______________________dol12">#REF!</definedName>
    <definedName name="______________________dol6" localSheetId="19">#REF!</definedName>
    <definedName name="______________________dol6" localSheetId="9">'[13]Price Working -SRP'!#REF!</definedName>
    <definedName name="______________________dol6">#REF!</definedName>
    <definedName name="______________________IDA1" localSheetId="19">#REF!</definedName>
    <definedName name="______________________IDA1" localSheetId="9">'[5]Price Working -Mar''06'!$C$84</definedName>
    <definedName name="______________________IDA1">#REF!</definedName>
    <definedName name="______________________in18900" localSheetId="19">#REF!</definedName>
    <definedName name="______________________in18900">#REF!</definedName>
    <definedName name="______________________iv19000" localSheetId="19">#REF!</definedName>
    <definedName name="______________________iv19000">#REF!</definedName>
    <definedName name="______________________TAB1">[14]TABLES!$A$2:$C$16</definedName>
    <definedName name="______________________xlnm.Print_Area_1" localSheetId="19">#REF!</definedName>
    <definedName name="______________________xlnm.Print_Area_1">#REF!</definedName>
    <definedName name="______________________xlnm.Print_Area_2" localSheetId="19">#REF!</definedName>
    <definedName name="______________________xlnm.Print_Area_2">#REF!</definedName>
    <definedName name="______________________xlnm.Print_Area_3" localSheetId="19">#REF!</definedName>
    <definedName name="______________________xlnm.Print_Area_3">#REF!</definedName>
    <definedName name="______________________xlnm.Print_Titles_1" localSheetId="19">#REF!</definedName>
    <definedName name="______________________xlnm.Print_Titles_1">#REF!</definedName>
    <definedName name="______________________xlnm.Print_Titles_2" localSheetId="19">(#REF!,#REF!)</definedName>
    <definedName name="______________________xlnm.Print_Titles_2" localSheetId="9">('[9]OPGW Qty. - 230 kV'!$A$1:$C$65536,'[9]OPGW Qty. - 230 kV'!$A$1:$IV$7)</definedName>
    <definedName name="______________________xlnm.Print_Titles_2">(#REF!,#REF!)</definedName>
    <definedName name="______________________xlnm.Print_Titles_3" localSheetId="19">(#REF!,#REF!)</definedName>
    <definedName name="______________________xlnm.Print_Titles_3">(#REF!,#REF!)</definedName>
    <definedName name="_____________________b111121">'[11]PACK (B)'!#REF!</definedName>
    <definedName name="_____________________dol12" localSheetId="19">#REF!</definedName>
    <definedName name="_____________________dol12" localSheetId="9">'[4]Price Working -SRP'!#REF!</definedName>
    <definedName name="_____________________dol12">#REF!</definedName>
    <definedName name="_____________________dol6" localSheetId="19">#REF!</definedName>
    <definedName name="_____________________dol6" localSheetId="9">'[12]Price Working -SRP'!#REF!</definedName>
    <definedName name="_____________________dol6">#REF!</definedName>
    <definedName name="_____________________IDA1" localSheetId="19">#REF!</definedName>
    <definedName name="_____________________IDA1" localSheetId="9">'[5]Price Working -Mar''06'!$C$84</definedName>
    <definedName name="_____________________IDA1">#REF!</definedName>
    <definedName name="_____________________in18900" localSheetId="19">#REF!</definedName>
    <definedName name="_____________________in18900">#REF!</definedName>
    <definedName name="_____________________iv19000" localSheetId="19">#REF!</definedName>
    <definedName name="_____________________iv19000">#REF!</definedName>
    <definedName name="_____________________TAB1">[14]TABLES!$A$2:$C$16</definedName>
    <definedName name="_____________________xlnm.Print_Area_1" localSheetId="19">#REF!</definedName>
    <definedName name="_____________________xlnm.Print_Area_1">#REF!</definedName>
    <definedName name="_____________________xlnm.Print_Area_2" localSheetId="19">#REF!</definedName>
    <definedName name="_____________________xlnm.Print_Area_2">#REF!</definedName>
    <definedName name="_____________________xlnm.Print_Area_3" localSheetId="19">#REF!</definedName>
    <definedName name="_____________________xlnm.Print_Area_3">#REF!</definedName>
    <definedName name="_____________________xlnm.Print_Titles_1" localSheetId="19">#REF!</definedName>
    <definedName name="_____________________xlnm.Print_Titles_1">#REF!</definedName>
    <definedName name="_____________________xlnm.Print_Titles_2" localSheetId="19">(#REF!,#REF!)</definedName>
    <definedName name="_____________________xlnm.Print_Titles_2" localSheetId="9">('[9]OPGW Qty. - 230 kV'!$A$1:$C$65536,'[9]OPGW Qty. - 230 kV'!$A$1:$IV$7)</definedName>
    <definedName name="_____________________xlnm.Print_Titles_2">(#REF!,#REF!)</definedName>
    <definedName name="_____________________xlnm.Print_Titles_3" localSheetId="19">(#REF!,#REF!)</definedName>
    <definedName name="_____________________xlnm.Print_Titles_3">(#REF!,#REF!)</definedName>
    <definedName name="____________________b111121">'[11]PACK (B)'!#REF!</definedName>
    <definedName name="____________________dol12" localSheetId="19">#REF!</definedName>
    <definedName name="____________________dol12" localSheetId="9">'[4]Price Working -SRP'!#REF!</definedName>
    <definedName name="____________________dol12">#REF!</definedName>
    <definedName name="____________________dol6" localSheetId="19">#REF!</definedName>
    <definedName name="____________________dol6" localSheetId="9">'[4]Price Working -SRP'!#REF!</definedName>
    <definedName name="____________________dol6">#REF!</definedName>
    <definedName name="____________________IDA1" localSheetId="19">#REF!</definedName>
    <definedName name="____________________IDA1" localSheetId="9">'[5]Price Working -Mar''06'!$C$84</definedName>
    <definedName name="____________________IDA1">#REF!</definedName>
    <definedName name="____________________in18900" localSheetId="19">#REF!</definedName>
    <definedName name="____________________in18900">#REF!</definedName>
    <definedName name="____________________iv19000" localSheetId="19">#REF!</definedName>
    <definedName name="____________________iv19000">#REF!</definedName>
    <definedName name="____________________KEY3">'[15]SC Cost FEB 03'!#REF!</definedName>
    <definedName name="____________________TAB1">[14]TABLES!$A$2:$C$16</definedName>
    <definedName name="____________________xlnm.Print_Area_1" localSheetId="19">#REF!</definedName>
    <definedName name="____________________xlnm.Print_Area_1">#REF!</definedName>
    <definedName name="____________________xlnm.Print_Area_2" localSheetId="19">#REF!</definedName>
    <definedName name="____________________xlnm.Print_Area_2">#REF!</definedName>
    <definedName name="____________________xlnm.Print_Area_3" localSheetId="19">#REF!</definedName>
    <definedName name="____________________xlnm.Print_Area_3">#REF!</definedName>
    <definedName name="____________________xlnm.Print_Titles_1" localSheetId="19">#REF!</definedName>
    <definedName name="____________________xlnm.Print_Titles_1">#REF!</definedName>
    <definedName name="____________________xlnm.Print_Titles_2" localSheetId="19">(#REF!,#REF!)</definedName>
    <definedName name="____________________xlnm.Print_Titles_2">(#REF!,#REF!)</definedName>
    <definedName name="____________________xlnm.Print_Titles_3" localSheetId="19">(#REF!,#REF!)</definedName>
    <definedName name="____________________xlnm.Print_Titles_3">(#REF!,#REF!)</definedName>
    <definedName name="___________________A71614" localSheetId="19">#REF!</definedName>
    <definedName name="___________________A71614">#REF!</definedName>
    <definedName name="___________________A81614" localSheetId="19">#REF!</definedName>
    <definedName name="___________________A81614">#REF!</definedName>
    <definedName name="___________________A91614" localSheetId="19">#REF!</definedName>
    <definedName name="___________________A91614">#REF!</definedName>
    <definedName name="___________________aa1" localSheetId="17" hidden="1">{"'PROFITABILITY'!$A$1:$F$45"}</definedName>
    <definedName name="___________________aa1" localSheetId="18">{"'PROFITABILITY'!$A$1:$F$45"}</definedName>
    <definedName name="___________________aa1" localSheetId="3">{"'PROFITABILITY'!$A$1:$F$45"}</definedName>
    <definedName name="___________________aa1" localSheetId="14">{"'PROFITABILITY'!$A$1:$F$45"}</definedName>
    <definedName name="___________________aa1" localSheetId="15">{"'PROFITABILITY'!$A$1:$F$45"}</definedName>
    <definedName name="___________________aa1" localSheetId="12">{"'PROFITABILITY'!$A$1:$F$45"}</definedName>
    <definedName name="___________________aa1" localSheetId="10">{"'PROFITABILITY'!$A$1:$F$45"}</definedName>
    <definedName name="___________________aa1" localSheetId="19">{"'PROFITABILITY'!$A$1:$F$45"}</definedName>
    <definedName name="___________________aa1" localSheetId="20">{"'PROFITABILITY'!$A$1:$F$45"}</definedName>
    <definedName name="___________________aa1" localSheetId="21">{"'PROFITABILITY'!$A$1:$F$45"}</definedName>
    <definedName name="___________________aa1" localSheetId="1" hidden="1">{"'PROFITABILITY'!$A$1:$F$45"}</definedName>
    <definedName name="___________________aa1" localSheetId="2" hidden="1">{"'PROFITABILITY'!$A$1:$F$45"}</definedName>
    <definedName name="___________________aa1" localSheetId="0">{"'PROFITABILITY'!$A$1:$F$45"}</definedName>
    <definedName name="___________________aa1" localSheetId="9">{"'PROFITABILITY'!$A$1:$F$45"}</definedName>
    <definedName name="___________________aa1" localSheetId="16" hidden="1">{"'PROFITABILITY'!$A$1:$F$45"}</definedName>
    <definedName name="___________________aa1" localSheetId="13" hidden="1">{"'PROFITABILITY'!$A$1:$F$45"}</definedName>
    <definedName name="___________________aa1" localSheetId="6" hidden="1">{"'PROFITABILITY'!$A$1:$F$45"}</definedName>
    <definedName name="___________________aa1" localSheetId="7" hidden="1">{"'PROFITABILITY'!$A$1:$F$45"}</definedName>
    <definedName name="___________________aa1">{"'PROFITABILITY'!$A$1:$F$45"}</definedName>
    <definedName name="___________________b111121">'[11]PACK (B)'!#REF!</definedName>
    <definedName name="___________________dol12" localSheetId="19">#REF!</definedName>
    <definedName name="___________________dol12" localSheetId="9">'[4]Price Working -SRP'!#REF!</definedName>
    <definedName name="___________________dol12">#REF!</definedName>
    <definedName name="___________________dol6" localSheetId="19">#REF!</definedName>
    <definedName name="___________________dol6" localSheetId="9">'[4]Price Working -SRP'!#REF!</definedName>
    <definedName name="___________________dol6">#REF!</definedName>
    <definedName name="___________________IDA1" localSheetId="19">#REF!</definedName>
    <definedName name="___________________IDA1" localSheetId="9">'[5]Price Working -Mar''06'!$C$84</definedName>
    <definedName name="___________________IDA1">#REF!</definedName>
    <definedName name="___________________in18900" localSheetId="19">#REF!</definedName>
    <definedName name="___________________in18900">#REF!</definedName>
    <definedName name="___________________iv19000" localSheetId="19">#REF!</definedName>
    <definedName name="___________________iv19000">#REF!</definedName>
    <definedName name="___________________KEY3">'[15]SC Cost FEB 03'!#REF!</definedName>
    <definedName name="___________________Nov2007" localSheetId="17" hidden="1">{"'PROFITABILITY'!$A$1:$F$45"}</definedName>
    <definedName name="___________________Nov2007" localSheetId="18">{"'PROFITABILITY'!$A$1:$F$45"}</definedName>
    <definedName name="___________________Nov2007" localSheetId="3">{"'PROFITABILITY'!$A$1:$F$45"}</definedName>
    <definedName name="___________________Nov2007" localSheetId="14">{"'PROFITABILITY'!$A$1:$F$45"}</definedName>
    <definedName name="___________________Nov2007" localSheetId="15">{"'PROFITABILITY'!$A$1:$F$45"}</definedName>
    <definedName name="___________________Nov2007" localSheetId="12">{"'PROFITABILITY'!$A$1:$F$45"}</definedName>
    <definedName name="___________________Nov2007" localSheetId="10">{"'PROFITABILITY'!$A$1:$F$45"}</definedName>
    <definedName name="___________________Nov2007" localSheetId="19">{"'PROFITABILITY'!$A$1:$F$45"}</definedName>
    <definedName name="___________________Nov2007" localSheetId="20">{"'PROFITABILITY'!$A$1:$F$45"}</definedName>
    <definedName name="___________________Nov2007" localSheetId="21">{"'PROFITABILITY'!$A$1:$F$45"}</definedName>
    <definedName name="___________________Nov2007" localSheetId="1" hidden="1">{"'PROFITABILITY'!$A$1:$F$45"}</definedName>
    <definedName name="___________________Nov2007" localSheetId="2" hidden="1">{"'PROFITABILITY'!$A$1:$F$45"}</definedName>
    <definedName name="___________________Nov2007" localSheetId="0">{"'PROFITABILITY'!$A$1:$F$45"}</definedName>
    <definedName name="___________________Nov2007" localSheetId="9">{"'PROFITABILITY'!$A$1:$F$45"}</definedName>
    <definedName name="___________________Nov2007" localSheetId="16" hidden="1">{"'PROFITABILITY'!$A$1:$F$45"}</definedName>
    <definedName name="___________________Nov2007" localSheetId="13" hidden="1">{"'PROFITABILITY'!$A$1:$F$45"}</definedName>
    <definedName name="___________________Nov2007" localSheetId="6" hidden="1">{"'PROFITABILITY'!$A$1:$F$45"}</definedName>
    <definedName name="___________________Nov2007" localSheetId="7" hidden="1">{"'PROFITABILITY'!$A$1:$F$45"}</definedName>
    <definedName name="___________________Nov2007">{"'PROFITABILITY'!$A$1:$F$45"}</definedName>
    <definedName name="___________________TAB1">[14]TABLES!$A$2:$C$16</definedName>
    <definedName name="___________________xlnm.Print_Area_1" localSheetId="19">#REF!</definedName>
    <definedName name="___________________xlnm.Print_Area_1">#REF!</definedName>
    <definedName name="___________________xlnm.Print_Area_2" localSheetId="19">#REF!</definedName>
    <definedName name="___________________xlnm.Print_Area_2">#REF!</definedName>
    <definedName name="___________________xlnm.Print_Area_3" localSheetId="19">#REF!</definedName>
    <definedName name="___________________xlnm.Print_Area_3">#REF!</definedName>
    <definedName name="___________________xlnm.Print_Titles_1" localSheetId="19">#REF!</definedName>
    <definedName name="___________________xlnm.Print_Titles_1">#REF!</definedName>
    <definedName name="___________________xlnm.Print_Titles_2" localSheetId="19">(#REF!,#REF!)</definedName>
    <definedName name="___________________xlnm.Print_Titles_2">(#REF!,#REF!)</definedName>
    <definedName name="___________________xlnm.Print_Titles_3" localSheetId="19">(#REF!,#REF!)</definedName>
    <definedName name="___________________xlnm.Print_Titles_3">(#REF!,#REF!)</definedName>
    <definedName name="__________________aa1" localSheetId="17" hidden="1">{"'PROFITABILITY'!$A$1:$F$45"}</definedName>
    <definedName name="__________________aa1" localSheetId="18">{"'PROFITABILITY'!$A$1:$F$45"}</definedName>
    <definedName name="__________________aa1" localSheetId="3">{"'PROFITABILITY'!$A$1:$F$45"}</definedName>
    <definedName name="__________________aa1" localSheetId="14">{"'PROFITABILITY'!$A$1:$F$45"}</definedName>
    <definedName name="__________________aa1" localSheetId="15">{"'PROFITABILITY'!$A$1:$F$45"}</definedName>
    <definedName name="__________________aa1" localSheetId="12">{"'PROFITABILITY'!$A$1:$F$45"}</definedName>
    <definedName name="__________________aa1" localSheetId="10">{"'PROFITABILITY'!$A$1:$F$45"}</definedName>
    <definedName name="__________________aa1" localSheetId="19">{"'PROFITABILITY'!$A$1:$F$45"}</definedName>
    <definedName name="__________________aa1" localSheetId="20">{"'PROFITABILITY'!$A$1:$F$45"}</definedName>
    <definedName name="__________________aa1" localSheetId="21">{"'PROFITABILITY'!$A$1:$F$45"}</definedName>
    <definedName name="__________________aa1" localSheetId="1" hidden="1">{"'PROFITABILITY'!$A$1:$F$45"}</definedName>
    <definedName name="__________________aa1" localSheetId="2" hidden="1">{"'PROFITABILITY'!$A$1:$F$45"}</definedName>
    <definedName name="__________________aa1" localSheetId="0">{"'PROFITABILITY'!$A$1:$F$45"}</definedName>
    <definedName name="__________________aa1" localSheetId="9">{"'PROFITABILITY'!$A$1:$F$45"}</definedName>
    <definedName name="__________________aa1" localSheetId="16" hidden="1">{"'PROFITABILITY'!$A$1:$F$45"}</definedName>
    <definedName name="__________________aa1" localSheetId="13" hidden="1">{"'PROFITABILITY'!$A$1:$F$45"}</definedName>
    <definedName name="__________________aa1" localSheetId="6" hidden="1">{"'PROFITABILITY'!$A$1:$F$45"}</definedName>
    <definedName name="__________________aa1" localSheetId="7" hidden="1">{"'PROFITABILITY'!$A$1:$F$45"}</definedName>
    <definedName name="__________________aa1">{"'PROFITABILITY'!$A$1:$F$45"}</definedName>
    <definedName name="__________________b111121">'[11]PACK (B)'!#REF!</definedName>
    <definedName name="__________________dol12" localSheetId="19">#REF!</definedName>
    <definedName name="__________________dol12" localSheetId="9">'[4]Price Working -SRP'!#REF!</definedName>
    <definedName name="__________________dol12">#REF!</definedName>
    <definedName name="__________________dol6" localSheetId="19">#REF!</definedName>
    <definedName name="__________________dol6" localSheetId="9">'[4]Price Working -SRP'!#REF!</definedName>
    <definedName name="__________________dol6">#REF!</definedName>
    <definedName name="__________________g1" localSheetId="19">#REF!</definedName>
    <definedName name="__________________g1">#REF!</definedName>
    <definedName name="__________________IDA1" localSheetId="19">#REF!</definedName>
    <definedName name="__________________IDA1" localSheetId="9">'[5]Price Working -Mar''06'!$C$84</definedName>
    <definedName name="__________________IDA1">#REF!</definedName>
    <definedName name="__________________in18900" localSheetId="19">#REF!</definedName>
    <definedName name="__________________in18900">#REF!</definedName>
    <definedName name="__________________iv19000" localSheetId="19">#REF!</definedName>
    <definedName name="__________________iv19000">#REF!</definedName>
    <definedName name="__________________KEY3">'[16]SC Cost FEB 03'!#REF!</definedName>
    <definedName name="__________________lb1" localSheetId="19">#REF!</definedName>
    <definedName name="__________________lb1">#REF!</definedName>
    <definedName name="__________________lb2" localSheetId="19">#REF!</definedName>
    <definedName name="__________________lb2">#REF!</definedName>
    <definedName name="__________________mm1" localSheetId="19">#REF!</definedName>
    <definedName name="__________________mm1">#REF!</definedName>
    <definedName name="__________________mm2" localSheetId="19">#REF!</definedName>
    <definedName name="__________________mm2">#REF!</definedName>
    <definedName name="__________________mm3" localSheetId="19">#REF!</definedName>
    <definedName name="__________________mm3">#REF!</definedName>
    <definedName name="__________________Nov2007" localSheetId="17" hidden="1">{"'PROFITABILITY'!$A$1:$F$45"}</definedName>
    <definedName name="__________________Nov2007" localSheetId="18">{"'PROFITABILITY'!$A$1:$F$45"}</definedName>
    <definedName name="__________________Nov2007" localSheetId="3">{"'PROFITABILITY'!$A$1:$F$45"}</definedName>
    <definedName name="__________________Nov2007" localSheetId="14">{"'PROFITABILITY'!$A$1:$F$45"}</definedName>
    <definedName name="__________________Nov2007" localSheetId="15">{"'PROFITABILITY'!$A$1:$F$45"}</definedName>
    <definedName name="__________________Nov2007" localSheetId="12">{"'PROFITABILITY'!$A$1:$F$45"}</definedName>
    <definedName name="__________________Nov2007" localSheetId="10">{"'PROFITABILITY'!$A$1:$F$45"}</definedName>
    <definedName name="__________________Nov2007" localSheetId="19">{"'PROFITABILITY'!$A$1:$F$45"}</definedName>
    <definedName name="__________________Nov2007" localSheetId="20">{"'PROFITABILITY'!$A$1:$F$45"}</definedName>
    <definedName name="__________________Nov2007" localSheetId="21">{"'PROFITABILITY'!$A$1:$F$45"}</definedName>
    <definedName name="__________________Nov2007" localSheetId="1" hidden="1">{"'PROFITABILITY'!$A$1:$F$45"}</definedName>
    <definedName name="__________________Nov2007" localSheetId="2" hidden="1">{"'PROFITABILITY'!$A$1:$F$45"}</definedName>
    <definedName name="__________________Nov2007" localSheetId="0">{"'PROFITABILITY'!$A$1:$F$45"}</definedName>
    <definedName name="__________________Nov2007" localSheetId="9">{"'PROFITABILITY'!$A$1:$F$45"}</definedName>
    <definedName name="__________________Nov2007" localSheetId="16" hidden="1">{"'PROFITABILITY'!$A$1:$F$45"}</definedName>
    <definedName name="__________________Nov2007" localSheetId="13" hidden="1">{"'PROFITABILITY'!$A$1:$F$45"}</definedName>
    <definedName name="__________________Nov2007" localSheetId="6" hidden="1">{"'PROFITABILITY'!$A$1:$F$45"}</definedName>
    <definedName name="__________________Nov2007" localSheetId="7" hidden="1">{"'PROFITABILITY'!$A$1:$F$45"}</definedName>
    <definedName name="__________________Nov2007">{"'PROFITABILITY'!$A$1:$F$45"}</definedName>
    <definedName name="__________________TAB1" localSheetId="19">[17]TABLES!$A$2:$C$16</definedName>
    <definedName name="__________________TAB1" localSheetId="1">[18]TABLES!$A$2:$C$16</definedName>
    <definedName name="__________________TAB1" localSheetId="2">[18]TABLES!$A$2:$C$16</definedName>
    <definedName name="__________________TAB1" localSheetId="16">[18]TABLES!$A$2:$C$16</definedName>
    <definedName name="__________________TAB1" localSheetId="13">[18]TABLES!$A$2:$C$16</definedName>
    <definedName name="__________________TAB1" localSheetId="6">[18]TABLES!$A$2:$C$16</definedName>
    <definedName name="__________________TAB1" localSheetId="7">[18]TABLES!$A$2:$C$16</definedName>
    <definedName name="__________________TAB1">[17]TABLES!$A$2:$C$16</definedName>
    <definedName name="__________________xlnm.Print_Area_1" localSheetId="19">#REF!</definedName>
    <definedName name="__________________xlnm.Print_Area_1">#REF!</definedName>
    <definedName name="__________________xlnm.Print_Area_13" localSheetId="19">#REF!</definedName>
    <definedName name="__________________xlnm.Print_Area_13">#REF!</definedName>
    <definedName name="__________________xlnm.Print_Area_2" localSheetId="19">#REF!</definedName>
    <definedName name="__________________xlnm.Print_Area_2">#REF!</definedName>
    <definedName name="__________________xlnm.Print_Area_3" localSheetId="19">#REF!</definedName>
    <definedName name="__________________xlnm.Print_Area_3">#REF!</definedName>
    <definedName name="__________________xlnm.Print_Titles_1" localSheetId="19">#REF!</definedName>
    <definedName name="__________________xlnm.Print_Titles_1">#REF!</definedName>
    <definedName name="__________________xlnm.Print_Titles_2" localSheetId="19">(#REF!,#REF!)</definedName>
    <definedName name="__________________xlnm.Print_Titles_2">(#REF!,#REF!)</definedName>
    <definedName name="__________________xlnm.Print_Titles_3" localSheetId="19">(#REF!,#REF!)</definedName>
    <definedName name="__________________xlnm.Print_Titles_3">(#REF!,#REF!)</definedName>
    <definedName name="_________________A71614" localSheetId="19">#REF!</definedName>
    <definedName name="_________________A71614">#REF!</definedName>
    <definedName name="_________________A81614" localSheetId="19">#REF!</definedName>
    <definedName name="_________________A81614">#REF!</definedName>
    <definedName name="_________________A91614" localSheetId="19">#REF!</definedName>
    <definedName name="_________________A91614">#REF!</definedName>
    <definedName name="_________________aa1" localSheetId="17" hidden="1">{"'PROFITABILITY'!$A$1:$F$45"}</definedName>
    <definedName name="_________________aa1" localSheetId="18">{"'PROFITABILITY'!$A$1:$F$45"}</definedName>
    <definedName name="_________________aa1" localSheetId="3">{"'PROFITABILITY'!$A$1:$F$45"}</definedName>
    <definedName name="_________________aa1" localSheetId="14">{"'PROFITABILITY'!$A$1:$F$45"}</definedName>
    <definedName name="_________________aa1" localSheetId="15">{"'PROFITABILITY'!$A$1:$F$45"}</definedName>
    <definedName name="_________________aa1" localSheetId="12">{"'PROFITABILITY'!$A$1:$F$45"}</definedName>
    <definedName name="_________________aa1" localSheetId="10">{"'PROFITABILITY'!$A$1:$F$45"}</definedName>
    <definedName name="_________________aa1" localSheetId="19">{"'PROFITABILITY'!$A$1:$F$45"}</definedName>
    <definedName name="_________________aa1" localSheetId="20">{"'PROFITABILITY'!$A$1:$F$45"}</definedName>
    <definedName name="_________________aa1" localSheetId="21">{"'PROFITABILITY'!$A$1:$F$45"}</definedName>
    <definedName name="_________________aa1" localSheetId="1" hidden="1">{"'PROFITABILITY'!$A$1:$F$45"}</definedName>
    <definedName name="_________________aa1" localSheetId="2" hidden="1">{"'PROFITABILITY'!$A$1:$F$45"}</definedName>
    <definedName name="_________________aa1" localSheetId="0">{"'PROFITABILITY'!$A$1:$F$45"}</definedName>
    <definedName name="_________________aa1" localSheetId="9">{"'PROFITABILITY'!$A$1:$F$45"}</definedName>
    <definedName name="_________________aa1" localSheetId="16" hidden="1">{"'PROFITABILITY'!$A$1:$F$45"}</definedName>
    <definedName name="_________________aa1" localSheetId="13" hidden="1">{"'PROFITABILITY'!$A$1:$F$45"}</definedName>
    <definedName name="_________________aa1" localSheetId="6" hidden="1">{"'PROFITABILITY'!$A$1:$F$45"}</definedName>
    <definedName name="_________________aa1" localSheetId="7" hidden="1">{"'PROFITABILITY'!$A$1:$F$45"}</definedName>
    <definedName name="_________________aa1">{"'PROFITABILITY'!$A$1:$F$45"}</definedName>
    <definedName name="_________________b111121">'[11]PACK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 localSheetId="19">#REF!</definedName>
    <definedName name="_________________dol12" localSheetId="9">'[4]Price Working -SRP'!#REF!</definedName>
    <definedName name="_________________dol12">#REF!</definedName>
    <definedName name="_________________dol6" localSheetId="19">#REF!</definedName>
    <definedName name="_________________dol6" localSheetId="9">'[4]Price Working -SRP'!#REF!</definedName>
    <definedName name="_________________dol6">#REF!</definedName>
    <definedName name="_________________IDA1" localSheetId="19">#REF!</definedName>
    <definedName name="_________________IDA1" localSheetId="9">'[5]Price Working -Mar''06'!$C$84</definedName>
    <definedName name="_________________IDA1">#REF!</definedName>
    <definedName name="_________________in18900" localSheetId="19">#REF!</definedName>
    <definedName name="_________________in18900">#REF!</definedName>
    <definedName name="_________________iv19000" localSheetId="19">#REF!</definedName>
    <definedName name="_________________iv19000">#REF!</definedName>
    <definedName name="_________________KEY3">'[15]SC Cost FEB 03'!#REF!</definedName>
    <definedName name="_________________m20" localSheetId="19">#REF!</definedName>
    <definedName name="_________________m20">#REF!</definedName>
    <definedName name="_________________Nov2007" localSheetId="17" hidden="1">{"'PROFITABILITY'!$A$1:$F$45"}</definedName>
    <definedName name="_________________Nov2007" localSheetId="18">{"'PROFITABILITY'!$A$1:$F$45"}</definedName>
    <definedName name="_________________Nov2007" localSheetId="3">{"'PROFITABILITY'!$A$1:$F$45"}</definedName>
    <definedName name="_________________Nov2007" localSheetId="14">{"'PROFITABILITY'!$A$1:$F$45"}</definedName>
    <definedName name="_________________Nov2007" localSheetId="15">{"'PROFITABILITY'!$A$1:$F$45"}</definedName>
    <definedName name="_________________Nov2007" localSheetId="12">{"'PROFITABILITY'!$A$1:$F$45"}</definedName>
    <definedName name="_________________Nov2007" localSheetId="10">{"'PROFITABILITY'!$A$1:$F$45"}</definedName>
    <definedName name="_________________Nov2007" localSheetId="19">{"'PROFITABILITY'!$A$1:$F$45"}</definedName>
    <definedName name="_________________Nov2007" localSheetId="20">{"'PROFITABILITY'!$A$1:$F$45"}</definedName>
    <definedName name="_________________Nov2007" localSheetId="21">{"'PROFITABILITY'!$A$1:$F$45"}</definedName>
    <definedName name="_________________Nov2007" localSheetId="1" hidden="1">{"'PROFITABILITY'!$A$1:$F$45"}</definedName>
    <definedName name="_________________Nov2007" localSheetId="2" hidden="1">{"'PROFITABILITY'!$A$1:$F$45"}</definedName>
    <definedName name="_________________Nov2007" localSheetId="0">{"'PROFITABILITY'!$A$1:$F$45"}</definedName>
    <definedName name="_________________Nov2007" localSheetId="9">{"'PROFITABILITY'!$A$1:$F$45"}</definedName>
    <definedName name="_________________Nov2007" localSheetId="16" hidden="1">{"'PROFITABILITY'!$A$1:$F$45"}</definedName>
    <definedName name="_________________Nov2007" localSheetId="13" hidden="1">{"'PROFITABILITY'!$A$1:$F$45"}</definedName>
    <definedName name="_________________Nov2007" localSheetId="6" hidden="1">{"'PROFITABILITY'!$A$1:$F$45"}</definedName>
    <definedName name="_________________Nov2007" localSheetId="7" hidden="1">{"'PROFITABILITY'!$A$1:$F$45"}</definedName>
    <definedName name="_________________Nov2007">{"'PROFITABILITY'!$A$1:$F$45"}</definedName>
    <definedName name="_________________TAB1" localSheetId="19">[19]TABLES!$A$2:$C$16</definedName>
    <definedName name="_________________TAB1" localSheetId="1">[20]TABLES!$A$2:$C$16</definedName>
    <definedName name="_________________TAB1" localSheetId="2">[20]TABLES!$A$2:$C$16</definedName>
    <definedName name="_________________TAB1" localSheetId="16">[20]TABLES!$A$2:$C$16</definedName>
    <definedName name="_________________TAB1" localSheetId="13">[20]TABLES!$A$2:$C$16</definedName>
    <definedName name="_________________TAB1" localSheetId="6">[20]TABLES!$A$2:$C$16</definedName>
    <definedName name="_________________TAB1" localSheetId="7">[20]TABLES!$A$2:$C$16</definedName>
    <definedName name="_________________TAB1">[19]TABLES!$A$2:$C$16</definedName>
    <definedName name="_________________xlnm.Print_Area_1" localSheetId="19">#REF!</definedName>
    <definedName name="_________________xlnm.Print_Area_1">#REF!</definedName>
    <definedName name="_________________xlnm.Print_Area_13" localSheetId="19">#REF!</definedName>
    <definedName name="_________________xlnm.Print_Area_13">#REF!</definedName>
    <definedName name="_________________xlnm.Print_Area_2" localSheetId="19">#REF!</definedName>
    <definedName name="_________________xlnm.Print_Area_2">#REF!</definedName>
    <definedName name="_________________xlnm.Print_Area_3" localSheetId="19">#REF!</definedName>
    <definedName name="_________________xlnm.Print_Area_3">#REF!</definedName>
    <definedName name="_________________xlnm.Print_Titles_1" localSheetId="19">#REF!</definedName>
    <definedName name="_________________xlnm.Print_Titles_1">#REF!</definedName>
    <definedName name="_________________xlnm.Print_Titles_2" localSheetId="19">(#REF!,#REF!)</definedName>
    <definedName name="_________________xlnm.Print_Titles_2">(#REF!,#REF!)</definedName>
    <definedName name="_________________xlnm.Print_Titles_3" localSheetId="19">(#REF!,#REF!)</definedName>
    <definedName name="_________________xlnm.Print_Titles_3">(#REF!,#REF!)</definedName>
    <definedName name="________________A655600" localSheetId="19">#REF!</definedName>
    <definedName name="________________A655600">#REF!</definedName>
    <definedName name="________________A71614" localSheetId="19">#REF!</definedName>
    <definedName name="________________A71614">#REF!</definedName>
    <definedName name="________________A81614" localSheetId="19">#REF!</definedName>
    <definedName name="________________A81614">#REF!</definedName>
    <definedName name="________________A91614" localSheetId="19">#REF!</definedName>
    <definedName name="________________A91614">#REF!</definedName>
    <definedName name="________________aa1" localSheetId="17" hidden="1">{"'PROFITABILITY'!$A$1:$F$45"}</definedName>
    <definedName name="________________aa1" localSheetId="18">{"'PROFITABILITY'!$A$1:$F$45"}</definedName>
    <definedName name="________________aa1" localSheetId="3">{"'PROFITABILITY'!$A$1:$F$45"}</definedName>
    <definedName name="________________aa1" localSheetId="14">{"'PROFITABILITY'!$A$1:$F$45"}</definedName>
    <definedName name="________________aa1" localSheetId="15">{"'PROFITABILITY'!$A$1:$F$45"}</definedName>
    <definedName name="________________aa1" localSheetId="12">{"'PROFITABILITY'!$A$1:$F$45"}</definedName>
    <definedName name="________________aa1" localSheetId="10">{"'PROFITABILITY'!$A$1:$F$45"}</definedName>
    <definedName name="________________aa1" localSheetId="19">{"'PROFITABILITY'!$A$1:$F$45"}</definedName>
    <definedName name="________________aa1" localSheetId="20">{"'PROFITABILITY'!$A$1:$F$45"}</definedName>
    <definedName name="________________aa1" localSheetId="21">{"'PROFITABILITY'!$A$1:$F$45"}</definedName>
    <definedName name="________________aa1" localSheetId="1" hidden="1">{"'PROFITABILITY'!$A$1:$F$45"}</definedName>
    <definedName name="________________aa1" localSheetId="2" hidden="1">{"'PROFITABILITY'!$A$1:$F$45"}</definedName>
    <definedName name="________________aa1" localSheetId="0">{"'PROFITABILITY'!$A$1:$F$45"}</definedName>
    <definedName name="________________aa1" localSheetId="9">{"'PROFITABILITY'!$A$1:$F$45"}</definedName>
    <definedName name="________________aa1" localSheetId="16" hidden="1">{"'PROFITABILITY'!$A$1:$F$45"}</definedName>
    <definedName name="________________aa1" localSheetId="13" hidden="1">{"'PROFITABILITY'!$A$1:$F$45"}</definedName>
    <definedName name="________________aa1" localSheetId="6" hidden="1">{"'PROFITABILITY'!$A$1:$F$45"}</definedName>
    <definedName name="________________aa1" localSheetId="7" hidden="1">{"'PROFITABILITY'!$A$1:$F$45"}</definedName>
    <definedName name="________________aa1">{"'PROFITABILITY'!$A$1:$F$45"}</definedName>
    <definedName name="________________b111121">'[11]PACK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 localSheetId="19">#REF!</definedName>
    <definedName name="________________dol12" localSheetId="9">'[4]Price Working -SRP'!#REF!</definedName>
    <definedName name="________________dol12">#REF!</definedName>
    <definedName name="________________dol6" localSheetId="19">#REF!</definedName>
    <definedName name="________________dol6" localSheetId="9">'[4]Price Working -SRP'!#REF!</definedName>
    <definedName name="________________dol6">#REF!</definedName>
    <definedName name="________________f1" localSheetId="19">#REF!</definedName>
    <definedName name="________________f1">#REF!</definedName>
    <definedName name="________________g1" localSheetId="19">#REF!</definedName>
    <definedName name="________________g1">#REF!</definedName>
    <definedName name="________________IDA1" localSheetId="19">#REF!</definedName>
    <definedName name="________________IDA1" localSheetId="9">'[5]Price Working -Mar''06'!$C$84</definedName>
    <definedName name="________________IDA1">#REF!</definedName>
    <definedName name="________________in18900" localSheetId="19">#REF!</definedName>
    <definedName name="________________in18900">#REF!</definedName>
    <definedName name="________________iv19000" localSheetId="19">#REF!</definedName>
    <definedName name="________________iv19000">#REF!</definedName>
    <definedName name="________________KEY3">'[16]SC Cost FEB 03'!#REF!</definedName>
    <definedName name="________________lb1" localSheetId="19">#REF!</definedName>
    <definedName name="________________lb1">#REF!</definedName>
    <definedName name="________________lb2" localSheetId="19">#REF!</definedName>
    <definedName name="________________lb2">#REF!</definedName>
    <definedName name="________________m20" localSheetId="19">#REF!</definedName>
    <definedName name="________________m20">#REF!</definedName>
    <definedName name="________________m234" localSheetId="19">#REF!</definedName>
    <definedName name="________________m234">#REF!</definedName>
    <definedName name="________________mm1" localSheetId="19">#REF!</definedName>
    <definedName name="________________mm1">#REF!</definedName>
    <definedName name="________________mm2" localSheetId="19">#REF!</definedName>
    <definedName name="________________mm2">#REF!</definedName>
    <definedName name="________________mm3" localSheetId="19">#REF!</definedName>
    <definedName name="________________mm3">#REF!</definedName>
    <definedName name="________________Nov2007" localSheetId="17" hidden="1">{"'PROFITABILITY'!$A$1:$F$45"}</definedName>
    <definedName name="________________Nov2007" localSheetId="18">{"'PROFITABILITY'!$A$1:$F$45"}</definedName>
    <definedName name="________________Nov2007" localSheetId="3">{"'PROFITABILITY'!$A$1:$F$45"}</definedName>
    <definedName name="________________Nov2007" localSheetId="14">{"'PROFITABILITY'!$A$1:$F$45"}</definedName>
    <definedName name="________________Nov2007" localSheetId="15">{"'PROFITABILITY'!$A$1:$F$45"}</definedName>
    <definedName name="________________Nov2007" localSheetId="12">{"'PROFITABILITY'!$A$1:$F$45"}</definedName>
    <definedName name="________________Nov2007" localSheetId="10">{"'PROFITABILITY'!$A$1:$F$45"}</definedName>
    <definedName name="________________Nov2007" localSheetId="19">{"'PROFITABILITY'!$A$1:$F$45"}</definedName>
    <definedName name="________________Nov2007" localSheetId="20">{"'PROFITABILITY'!$A$1:$F$45"}</definedName>
    <definedName name="________________Nov2007" localSheetId="21">{"'PROFITABILITY'!$A$1:$F$45"}</definedName>
    <definedName name="________________Nov2007" localSheetId="1" hidden="1">{"'PROFITABILITY'!$A$1:$F$45"}</definedName>
    <definedName name="________________Nov2007" localSheetId="2" hidden="1">{"'PROFITABILITY'!$A$1:$F$45"}</definedName>
    <definedName name="________________Nov2007" localSheetId="0">{"'PROFITABILITY'!$A$1:$F$45"}</definedName>
    <definedName name="________________Nov2007" localSheetId="9">{"'PROFITABILITY'!$A$1:$F$45"}</definedName>
    <definedName name="________________Nov2007" localSheetId="16" hidden="1">{"'PROFITABILITY'!$A$1:$F$45"}</definedName>
    <definedName name="________________Nov2007" localSheetId="13" hidden="1">{"'PROFITABILITY'!$A$1:$F$45"}</definedName>
    <definedName name="________________Nov2007" localSheetId="6" hidden="1">{"'PROFITABILITY'!$A$1:$F$45"}</definedName>
    <definedName name="________________Nov2007" localSheetId="7" hidden="1">{"'PROFITABILITY'!$A$1:$F$45"}</definedName>
    <definedName name="________________Nov2007">{"'PROFITABILITY'!$A$1:$F$45"}</definedName>
    <definedName name="________________TAB1" localSheetId="19">[19]TABLES!$A$2:$C$16</definedName>
    <definedName name="________________TAB1" localSheetId="1">[20]TABLES!$A$2:$C$16</definedName>
    <definedName name="________________TAB1" localSheetId="2">[20]TABLES!$A$2:$C$16</definedName>
    <definedName name="________________TAB1" localSheetId="16">[20]TABLES!$A$2:$C$16</definedName>
    <definedName name="________________TAB1" localSheetId="13">[20]TABLES!$A$2:$C$16</definedName>
    <definedName name="________________TAB1" localSheetId="6">[20]TABLES!$A$2:$C$16</definedName>
    <definedName name="________________TAB1" localSheetId="7">[20]TABLES!$A$2:$C$16</definedName>
    <definedName name="________________TAB1">[19]TABLES!$A$2:$C$16</definedName>
    <definedName name="________________VS2004" localSheetId="19" hidden="1">#REF!</definedName>
    <definedName name="________________VS2004" localSheetId="9">[21]SUMMARY!$E$64:$H$64</definedName>
    <definedName name="________________VS2004">#REF!</definedName>
    <definedName name="________________xlnm.Print_Area_1" localSheetId="19">#REF!</definedName>
    <definedName name="________________xlnm.Print_Area_1">#REF!</definedName>
    <definedName name="________________xlnm.Print_Area_13" localSheetId="19">#REF!</definedName>
    <definedName name="________________xlnm.Print_Area_13">#REF!</definedName>
    <definedName name="________________xlnm.Print_Area_2" localSheetId="19">#REF!</definedName>
    <definedName name="________________xlnm.Print_Area_2">#REF!</definedName>
    <definedName name="________________xlnm.Print_Area_3" localSheetId="19">#REF!</definedName>
    <definedName name="________________xlnm.Print_Area_3">#REF!</definedName>
    <definedName name="________________xlnm.Print_Titles_1" localSheetId="19">#REF!</definedName>
    <definedName name="________________xlnm.Print_Titles_1">#REF!</definedName>
    <definedName name="________________xlnm.Print_Titles_2" localSheetId="19">(#REF!,#REF!)</definedName>
    <definedName name="________________xlnm.Print_Titles_2">(#REF!,#REF!)</definedName>
    <definedName name="________________xlnm.Print_Titles_3" localSheetId="19">(#REF!,#REF!)</definedName>
    <definedName name="________________xlnm.Print_Titles_3">(#REF!,#REF!)</definedName>
    <definedName name="_______________A655600" localSheetId="19">#REF!</definedName>
    <definedName name="_______________A655600">#REF!</definedName>
    <definedName name="_______________A71614" localSheetId="19">#REF!</definedName>
    <definedName name="_______________A71614">#REF!</definedName>
    <definedName name="_______________A81614" localSheetId="19">#REF!</definedName>
    <definedName name="_______________A81614">#REF!</definedName>
    <definedName name="_______________A91614" localSheetId="19">#REF!</definedName>
    <definedName name="_______________A91614">#REF!</definedName>
    <definedName name="_______________b111121">'[11]PACK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 localSheetId="19">#REF!</definedName>
    <definedName name="_______________dol12" localSheetId="9">'[4]Price Working -SRP'!#REF!</definedName>
    <definedName name="_______________dol12">#REF!</definedName>
    <definedName name="_______________dol6" localSheetId="19">#REF!</definedName>
    <definedName name="_______________dol6" localSheetId="9">'[4]Price Working -SRP'!#REF!</definedName>
    <definedName name="_______________dol6">#REF!</definedName>
    <definedName name="_______________f1" localSheetId="19">#REF!</definedName>
    <definedName name="_______________f1">#REF!</definedName>
    <definedName name="_______________IDA1" localSheetId="19">#REF!</definedName>
    <definedName name="_______________IDA1" localSheetId="9">'[5]Price Working -Mar''06'!$C$84</definedName>
    <definedName name="_______________IDA1">#REF!</definedName>
    <definedName name="_______________in18900" localSheetId="19">#REF!</definedName>
    <definedName name="_______________in18900">#REF!</definedName>
    <definedName name="_______________iv19000" localSheetId="19">#REF!</definedName>
    <definedName name="_______________iv19000">#REF!</definedName>
    <definedName name="_______________KEY3">'[16]SC Cost FEB 03'!#REF!</definedName>
    <definedName name="_______________m20" localSheetId="19">#REF!</definedName>
    <definedName name="_______________m20">#REF!</definedName>
    <definedName name="_______________m234" localSheetId="19">#REF!</definedName>
    <definedName name="_______________m234">#REF!</definedName>
    <definedName name="_______________TAB1" localSheetId="19">[19]TABLES!$A$2:$C$16</definedName>
    <definedName name="_______________TAB1" localSheetId="1">[20]TABLES!$A$2:$C$16</definedName>
    <definedName name="_______________TAB1" localSheetId="2">[20]TABLES!$A$2:$C$16</definedName>
    <definedName name="_______________TAB1" localSheetId="16">[20]TABLES!$A$2:$C$16</definedName>
    <definedName name="_______________TAB1" localSheetId="13">[20]TABLES!$A$2:$C$16</definedName>
    <definedName name="_______________TAB1" localSheetId="6">[20]TABLES!$A$2:$C$16</definedName>
    <definedName name="_______________TAB1" localSheetId="7">[20]TABLES!$A$2:$C$16</definedName>
    <definedName name="_______________TAB1">[19]TABLES!$A$2:$C$16</definedName>
    <definedName name="_______________VS2004" localSheetId="19" hidden="1">#REF!</definedName>
    <definedName name="_______________VS2004" localSheetId="9">[21]SUMMARY!$E$64:$H$64</definedName>
    <definedName name="_______________VS2004">#REF!</definedName>
    <definedName name="_______________xlnm.Print_Area_1" localSheetId="19">#REF!</definedName>
    <definedName name="_______________xlnm.Print_Area_1">#REF!</definedName>
    <definedName name="_______________xlnm.Print_Area_13" localSheetId="19">#REF!</definedName>
    <definedName name="_______________xlnm.Print_Area_13">#REF!</definedName>
    <definedName name="_______________xlnm.Print_Area_2" localSheetId="19">#REF!</definedName>
    <definedName name="_______________xlnm.Print_Area_2">#REF!</definedName>
    <definedName name="_______________xlnm.Print_Area_3" localSheetId="19">#REF!</definedName>
    <definedName name="_______________xlnm.Print_Area_3">#REF!</definedName>
    <definedName name="_______________xlnm.Print_Titles_1" localSheetId="19">#REF!</definedName>
    <definedName name="_______________xlnm.Print_Titles_1">#REF!</definedName>
    <definedName name="_______________xlnm.Print_Titles_2" localSheetId="19">(#REF!,#REF!)</definedName>
    <definedName name="_______________xlnm.Print_Titles_2">(#REF!,#REF!)</definedName>
    <definedName name="_______________xlnm.Print_Titles_3" localSheetId="19">(#REF!,#REF!)</definedName>
    <definedName name="_______________xlnm.Print_Titles_3">(#REF!,#REF!)</definedName>
    <definedName name="______________A655600" localSheetId="19">#REF!</definedName>
    <definedName name="______________A655600">#REF!</definedName>
    <definedName name="______________A71614" localSheetId="19">#REF!</definedName>
    <definedName name="______________A71614">#REF!</definedName>
    <definedName name="______________A81614" localSheetId="19">#REF!</definedName>
    <definedName name="______________A81614">#REF!</definedName>
    <definedName name="______________A91614" localSheetId="19">#REF!</definedName>
    <definedName name="______________A91614">#REF!</definedName>
    <definedName name="______________aa1" localSheetId="17" hidden="1">{"'PROFITABILITY'!$A$1:$F$45"}</definedName>
    <definedName name="______________aa1" localSheetId="18">{"'PROFITABILITY'!$A$1:$F$45"}</definedName>
    <definedName name="______________aa1" localSheetId="3">{"'PROFITABILITY'!$A$1:$F$45"}</definedName>
    <definedName name="______________aa1" localSheetId="14">{"'PROFITABILITY'!$A$1:$F$45"}</definedName>
    <definedName name="______________aa1" localSheetId="15">{"'PROFITABILITY'!$A$1:$F$45"}</definedName>
    <definedName name="______________aa1" localSheetId="12">{"'PROFITABILITY'!$A$1:$F$45"}</definedName>
    <definedName name="______________aa1" localSheetId="10">{"'PROFITABILITY'!$A$1:$F$45"}</definedName>
    <definedName name="______________aa1" localSheetId="19">{"'PROFITABILITY'!$A$1:$F$45"}</definedName>
    <definedName name="______________aa1" localSheetId="20">{"'PROFITABILITY'!$A$1:$F$45"}</definedName>
    <definedName name="______________aa1" localSheetId="21">{"'PROFITABILITY'!$A$1:$F$45"}</definedName>
    <definedName name="______________aa1" localSheetId="1" hidden="1">{"'PROFITABILITY'!$A$1:$F$45"}</definedName>
    <definedName name="______________aa1" localSheetId="2" hidden="1">{"'PROFITABILITY'!$A$1:$F$45"}</definedName>
    <definedName name="______________aa1" localSheetId="0">{"'PROFITABILITY'!$A$1:$F$45"}</definedName>
    <definedName name="______________aa1" localSheetId="9">{"'PROFITABILITY'!$A$1:$F$45"}</definedName>
    <definedName name="______________aa1" localSheetId="16" hidden="1">{"'PROFITABILITY'!$A$1:$F$45"}</definedName>
    <definedName name="______________aa1" localSheetId="13" hidden="1">{"'PROFITABILITY'!$A$1:$F$45"}</definedName>
    <definedName name="______________aa1" localSheetId="6" hidden="1">{"'PROFITABILITY'!$A$1:$F$45"}</definedName>
    <definedName name="______________aa1" localSheetId="7" hidden="1">{"'PROFITABILITY'!$A$1:$F$45"}</definedName>
    <definedName name="______________aa1">{"'PROFITABILITY'!$A$1:$F$45"}</definedName>
    <definedName name="______________b111121">'[11]PACK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 localSheetId="19">#REF!</definedName>
    <definedName name="______________cem124">#REF!</definedName>
    <definedName name="______________dec05" localSheetId="1" hidden="1">{"'Sheet1'!$A$4386:$N$4591"}</definedName>
    <definedName name="______________dec05" localSheetId="2" hidden="1">{"'Sheet1'!$A$4386:$N$4591"}</definedName>
    <definedName name="______________dec05" localSheetId="7" hidden="1">{"'Sheet1'!$A$4386:$N$4591"}</definedName>
    <definedName name="______________dec05" hidden="1">{"'Sheet1'!$A$4386:$N$4591"}</definedName>
    <definedName name="______________dol12" localSheetId="19">#REF!</definedName>
    <definedName name="______________dol12" localSheetId="9">'[3]Price Working -SRP'!#REF!</definedName>
    <definedName name="______________dol12">#REF!</definedName>
    <definedName name="______________dol6" localSheetId="19">#REF!</definedName>
    <definedName name="______________dol6" localSheetId="9">'[4]Price Working -SRP'!#REF!</definedName>
    <definedName name="______________dol6">#REF!</definedName>
    <definedName name="______________f1" localSheetId="19">#REF!</definedName>
    <definedName name="______________f1">#REF!</definedName>
    <definedName name="______________g1" localSheetId="19">#REF!</definedName>
    <definedName name="______________g1">#REF!</definedName>
    <definedName name="______________IDA1" localSheetId="19">#REF!</definedName>
    <definedName name="______________IDA1" localSheetId="9">'[5]Price Working -Mar''06'!$C$84</definedName>
    <definedName name="______________IDA1">#REF!</definedName>
    <definedName name="______________in18900" localSheetId="19">#REF!</definedName>
    <definedName name="______________in18900">#REF!</definedName>
    <definedName name="______________iv19000" localSheetId="19">#REF!</definedName>
    <definedName name="______________iv19000">#REF!</definedName>
    <definedName name="______________lb1" localSheetId="19">#REF!</definedName>
    <definedName name="______________lb1">#REF!</definedName>
    <definedName name="______________lb2" localSheetId="19">#REF!</definedName>
    <definedName name="______________lb2">#REF!</definedName>
    <definedName name="______________m20" localSheetId="19">#REF!</definedName>
    <definedName name="______________m20">#REF!</definedName>
    <definedName name="______________m234" localSheetId="19">#REF!</definedName>
    <definedName name="______________m234">#REF!</definedName>
    <definedName name="______________mm1" localSheetId="19">#REF!</definedName>
    <definedName name="______________mm1">#REF!</definedName>
    <definedName name="______________mm2" localSheetId="19">#REF!</definedName>
    <definedName name="______________mm2">#REF!</definedName>
    <definedName name="______________mm3" localSheetId="19">#REF!</definedName>
    <definedName name="______________mm3">#REF!</definedName>
    <definedName name="______________Nov2007" localSheetId="17" hidden="1">{"'PROFITABILITY'!$A$1:$F$45"}</definedName>
    <definedName name="______________Nov2007" localSheetId="18">{"'PROFITABILITY'!$A$1:$F$45"}</definedName>
    <definedName name="______________Nov2007" localSheetId="3">{"'PROFITABILITY'!$A$1:$F$45"}</definedName>
    <definedName name="______________Nov2007" localSheetId="14">{"'PROFITABILITY'!$A$1:$F$45"}</definedName>
    <definedName name="______________Nov2007" localSheetId="15">{"'PROFITABILITY'!$A$1:$F$45"}</definedName>
    <definedName name="______________Nov2007" localSheetId="12">{"'PROFITABILITY'!$A$1:$F$45"}</definedName>
    <definedName name="______________Nov2007" localSheetId="10">{"'PROFITABILITY'!$A$1:$F$45"}</definedName>
    <definedName name="______________Nov2007" localSheetId="19">{"'PROFITABILITY'!$A$1:$F$45"}</definedName>
    <definedName name="______________Nov2007" localSheetId="20">{"'PROFITABILITY'!$A$1:$F$45"}</definedName>
    <definedName name="______________Nov2007" localSheetId="21">{"'PROFITABILITY'!$A$1:$F$45"}</definedName>
    <definedName name="______________Nov2007" localSheetId="1" hidden="1">{"'PROFITABILITY'!$A$1:$F$45"}</definedName>
    <definedName name="______________Nov2007" localSheetId="2" hidden="1">{"'PROFITABILITY'!$A$1:$F$45"}</definedName>
    <definedName name="______________Nov2007" localSheetId="0">{"'PROFITABILITY'!$A$1:$F$45"}</definedName>
    <definedName name="______________Nov2007" localSheetId="9">{"'PROFITABILITY'!$A$1:$F$45"}</definedName>
    <definedName name="______________Nov2007" localSheetId="16" hidden="1">{"'PROFITABILITY'!$A$1:$F$45"}</definedName>
    <definedName name="______________Nov2007" localSheetId="13" hidden="1">{"'PROFITABILITY'!$A$1:$F$45"}</definedName>
    <definedName name="______________Nov2007" localSheetId="6" hidden="1">{"'PROFITABILITY'!$A$1:$F$45"}</definedName>
    <definedName name="______________Nov2007" localSheetId="7" hidden="1">{"'PROFITABILITY'!$A$1:$F$45"}</definedName>
    <definedName name="______________Nov2007">{"'PROFITABILITY'!$A$1:$F$45"}</definedName>
    <definedName name="______________TAB1" localSheetId="19">[19]TABLES!$A$2:$C$16</definedName>
    <definedName name="______________TAB1" localSheetId="1">[20]TABLES!$A$2:$C$16</definedName>
    <definedName name="______________TAB1" localSheetId="2">[20]TABLES!$A$2:$C$16</definedName>
    <definedName name="______________TAB1" localSheetId="16">[20]TABLES!$A$2:$C$16</definedName>
    <definedName name="______________TAB1" localSheetId="13">[20]TABLES!$A$2:$C$16</definedName>
    <definedName name="______________TAB1" localSheetId="6">[20]TABLES!$A$2:$C$16</definedName>
    <definedName name="______________TAB1" localSheetId="7">[20]TABLES!$A$2:$C$16</definedName>
    <definedName name="______________TAB1">[19]TABLES!$A$2:$C$16</definedName>
    <definedName name="______________VS2004" localSheetId="19" hidden="1">#REF!</definedName>
    <definedName name="______________VS2004" localSheetId="9">[21]SUMMARY!$E$64:$H$64</definedName>
    <definedName name="______________VS2004">#REF!</definedName>
    <definedName name="______________xlnm._FilterDatabase_1" localSheetId="19">#REF!</definedName>
    <definedName name="______________xlnm._FilterDatabase_1">#REF!</definedName>
    <definedName name="______________xlnm.Print_Area_1" localSheetId="19">#REF!</definedName>
    <definedName name="______________xlnm.Print_Area_1">#REF!</definedName>
    <definedName name="______________xlnm.Print_Area_13" localSheetId="19">#REF!</definedName>
    <definedName name="______________xlnm.Print_Area_13">#REF!</definedName>
    <definedName name="______________xlnm.Print_Area_2" localSheetId="19">#REF!</definedName>
    <definedName name="______________xlnm.Print_Area_2">#REF!</definedName>
    <definedName name="______________xlnm.Print_Area_3" localSheetId="19">#REF!</definedName>
    <definedName name="______________xlnm.Print_Area_3">#REF!</definedName>
    <definedName name="______________xlnm.Print_Titles_1" localSheetId="19">#REF!</definedName>
    <definedName name="______________xlnm.Print_Titles_1">#REF!</definedName>
    <definedName name="______________xlnm.Print_Titles_2" localSheetId="19">(#REF!,#REF!)</definedName>
    <definedName name="______________xlnm.Print_Titles_2">(#REF!,#REF!)</definedName>
    <definedName name="______________xlnm.Print_Titles_3" localSheetId="19">(#REF!,#REF!)</definedName>
    <definedName name="______________xlnm.Print_Titles_3">(#REF!,#REF!)</definedName>
    <definedName name="_____________A65537" localSheetId="19">#REF!</definedName>
    <definedName name="_____________A65537">#REF!</definedName>
    <definedName name="_____________A655600" localSheetId="19">#REF!</definedName>
    <definedName name="_____________A655600">#REF!</definedName>
    <definedName name="_____________A71614" localSheetId="19">#REF!</definedName>
    <definedName name="_____________A71614">#REF!</definedName>
    <definedName name="_____________A81614" localSheetId="19">#REF!</definedName>
    <definedName name="_____________A81614">#REF!</definedName>
    <definedName name="_____________A91614" localSheetId="19">#REF!</definedName>
    <definedName name="_____________A91614">#REF!</definedName>
    <definedName name="_____________aa1" localSheetId="17" hidden="1">{"'PROFITABILITY'!$A$1:$F$45"}</definedName>
    <definedName name="_____________aa1" localSheetId="18">{"'PROFITABILITY'!$A$1:$F$45"}</definedName>
    <definedName name="_____________aa1" localSheetId="3">{"'PROFITABILITY'!$A$1:$F$45"}</definedName>
    <definedName name="_____________aa1" localSheetId="14">{"'PROFITABILITY'!$A$1:$F$45"}</definedName>
    <definedName name="_____________aa1" localSheetId="15">{"'PROFITABILITY'!$A$1:$F$45"}</definedName>
    <definedName name="_____________aa1" localSheetId="12">{"'PROFITABILITY'!$A$1:$F$45"}</definedName>
    <definedName name="_____________aa1" localSheetId="10">{"'PROFITABILITY'!$A$1:$F$45"}</definedName>
    <definedName name="_____________aa1" localSheetId="19">{"'PROFITABILITY'!$A$1:$F$45"}</definedName>
    <definedName name="_____________aa1" localSheetId="20">{"'PROFITABILITY'!$A$1:$F$45"}</definedName>
    <definedName name="_____________aa1" localSheetId="21">{"'PROFITABILITY'!$A$1:$F$45"}</definedName>
    <definedName name="_____________aa1" localSheetId="1" hidden="1">{"'PROFITABILITY'!$A$1:$F$45"}</definedName>
    <definedName name="_____________aa1" localSheetId="2" hidden="1">{"'PROFITABILITY'!$A$1:$F$45"}</definedName>
    <definedName name="_____________aa1" localSheetId="0">{"'PROFITABILITY'!$A$1:$F$45"}</definedName>
    <definedName name="_____________aa1" localSheetId="9">{"'PROFITABILITY'!$A$1:$F$45"}</definedName>
    <definedName name="_____________aa1" localSheetId="16" hidden="1">{"'PROFITABILITY'!$A$1:$F$45"}</definedName>
    <definedName name="_____________aa1" localSheetId="13" hidden="1">{"'PROFITABILITY'!$A$1:$F$45"}</definedName>
    <definedName name="_____________aa1" localSheetId="6" hidden="1">{"'PROFITABILITY'!$A$1:$F$45"}</definedName>
    <definedName name="_____________aa1" localSheetId="7" hidden="1">{"'PROFITABILITY'!$A$1:$F$45"}</definedName>
    <definedName name="_____________aa1">{"'PROFITABILITY'!$A$1:$F$45"}</definedName>
    <definedName name="_____________b111121">'[11]PACK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 localSheetId="19">#REF!</definedName>
    <definedName name="_____________cem124">#REF!</definedName>
    <definedName name="_____________dec05" localSheetId="17" hidden="1">{"'Sheet1'!$A$4386:$N$4591"}</definedName>
    <definedName name="_____________dec05" localSheetId="18">{"'Sheet1'!$A$4386:$N$4591"}</definedName>
    <definedName name="_____________dec05" localSheetId="3">{"'Sheet1'!$A$4386:$N$4591"}</definedName>
    <definedName name="_____________dec05" localSheetId="14">{"'Sheet1'!$A$4386:$N$4591"}</definedName>
    <definedName name="_____________dec05" localSheetId="15">{"'Sheet1'!$A$4386:$N$4591"}</definedName>
    <definedName name="_____________dec05" localSheetId="12">{"'Sheet1'!$A$4386:$N$4591"}</definedName>
    <definedName name="_____________dec05" localSheetId="10">{"'Sheet1'!$A$4386:$N$4591"}</definedName>
    <definedName name="_____________dec05" localSheetId="19">{"'Sheet1'!$A$4386:$N$4591"}</definedName>
    <definedName name="_____________dec05" localSheetId="20">{"'Sheet1'!$A$4386:$N$4591"}</definedName>
    <definedName name="_____________dec05" localSheetId="21">{"'Sheet1'!$A$4386:$N$4591"}</definedName>
    <definedName name="_____________dec05" localSheetId="1" hidden="1">{"'Sheet1'!$A$4386:$N$4591"}</definedName>
    <definedName name="_____________dec05" localSheetId="2" hidden="1">{"'Sheet1'!$A$4386:$N$4591"}</definedName>
    <definedName name="_____________dec05" localSheetId="0">{"'Sheet1'!$A$4386:$N$4591"}</definedName>
    <definedName name="_____________dec05" localSheetId="9">{"'Sheet1'!$A$4386:$N$4591"}</definedName>
    <definedName name="_____________dec05" localSheetId="16" hidden="1">{"'Sheet1'!$A$4386:$N$4591"}</definedName>
    <definedName name="_____________dec05" localSheetId="13" hidden="1">{"'Sheet1'!$A$4386:$N$4591"}</definedName>
    <definedName name="_____________dec05" localSheetId="6" hidden="1">{"'Sheet1'!$A$4386:$N$4591"}</definedName>
    <definedName name="_____________dec05" localSheetId="7" hidden="1">{"'Sheet1'!$A$4386:$N$4591"}</definedName>
    <definedName name="_____________dec05">{"'Sheet1'!$A$4386:$N$4591"}</definedName>
    <definedName name="_____________dol12" localSheetId="19">#REF!</definedName>
    <definedName name="_____________dol12" localSheetId="9">'[22]Price Working -SRP'!#REF!</definedName>
    <definedName name="_____________dol12">#REF!</definedName>
    <definedName name="_____________dol6" localSheetId="19">#REF!</definedName>
    <definedName name="_____________dol6" localSheetId="9">'[3]Price Working -SRP'!#REF!</definedName>
    <definedName name="_____________dol6">#REF!</definedName>
    <definedName name="_____________f1" localSheetId="19">#REF!</definedName>
    <definedName name="_____________f1">#REF!</definedName>
    <definedName name="_____________g1" localSheetId="19">#REF!</definedName>
    <definedName name="_____________g1">#REF!</definedName>
    <definedName name="_____________IDA1" localSheetId="19">#REF!</definedName>
    <definedName name="_____________IDA1" localSheetId="9">'[5]Price Working -Mar''06'!$C$84</definedName>
    <definedName name="_____________IDA1">#REF!</definedName>
    <definedName name="_____________in18900" localSheetId="19">#REF!</definedName>
    <definedName name="_____________in18900">#REF!</definedName>
    <definedName name="_____________iv19000" localSheetId="19">#REF!</definedName>
    <definedName name="_____________iv19000">#REF!</definedName>
    <definedName name="_____________lb1" localSheetId="19">#REF!</definedName>
    <definedName name="_____________lb1">#REF!</definedName>
    <definedName name="_____________lb2" localSheetId="19">#REF!</definedName>
    <definedName name="_____________lb2">#REF!</definedName>
    <definedName name="_____________m20" localSheetId="19">#REF!</definedName>
    <definedName name="_____________m20">#REF!</definedName>
    <definedName name="_____________m234" localSheetId="19">#REF!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 localSheetId="19">#REF!</definedName>
    <definedName name="_____________mm1">#REF!</definedName>
    <definedName name="_____________mm2" localSheetId="19">#REF!</definedName>
    <definedName name="_____________mm2">#REF!</definedName>
    <definedName name="_____________mm3" localSheetId="19">#REF!</definedName>
    <definedName name="_____________mm3">#REF!</definedName>
    <definedName name="_____________Nov2007" localSheetId="17" hidden="1">{"'PROFITABILITY'!$A$1:$F$45"}</definedName>
    <definedName name="_____________Nov2007" localSheetId="18">{"'PROFITABILITY'!$A$1:$F$45"}</definedName>
    <definedName name="_____________Nov2007" localSheetId="3">{"'PROFITABILITY'!$A$1:$F$45"}</definedName>
    <definedName name="_____________Nov2007" localSheetId="14">{"'PROFITABILITY'!$A$1:$F$45"}</definedName>
    <definedName name="_____________Nov2007" localSheetId="15">{"'PROFITABILITY'!$A$1:$F$45"}</definedName>
    <definedName name="_____________Nov2007" localSheetId="12">{"'PROFITABILITY'!$A$1:$F$45"}</definedName>
    <definedName name="_____________Nov2007" localSheetId="10">{"'PROFITABILITY'!$A$1:$F$45"}</definedName>
    <definedName name="_____________Nov2007" localSheetId="19">{"'PROFITABILITY'!$A$1:$F$45"}</definedName>
    <definedName name="_____________Nov2007" localSheetId="20">{"'PROFITABILITY'!$A$1:$F$45"}</definedName>
    <definedName name="_____________Nov2007" localSheetId="21">{"'PROFITABILITY'!$A$1:$F$45"}</definedName>
    <definedName name="_____________Nov2007" localSheetId="1" hidden="1">{"'PROFITABILITY'!$A$1:$F$45"}</definedName>
    <definedName name="_____________Nov2007" localSheetId="2" hidden="1">{"'PROFITABILITY'!$A$1:$F$45"}</definedName>
    <definedName name="_____________Nov2007" localSheetId="0">{"'PROFITABILITY'!$A$1:$F$45"}</definedName>
    <definedName name="_____________Nov2007" localSheetId="9">{"'PROFITABILITY'!$A$1:$F$45"}</definedName>
    <definedName name="_____________Nov2007" localSheetId="16" hidden="1">{"'PROFITABILITY'!$A$1:$F$45"}</definedName>
    <definedName name="_____________Nov2007" localSheetId="13" hidden="1">{"'PROFITABILITY'!$A$1:$F$45"}</definedName>
    <definedName name="_____________Nov2007" localSheetId="6" hidden="1">{"'PROFITABILITY'!$A$1:$F$45"}</definedName>
    <definedName name="_____________Nov2007" localSheetId="7" hidden="1">{"'PROFITABILITY'!$A$1:$F$45"}</definedName>
    <definedName name="_____________Nov2007">{"'PROFITABILITY'!$A$1:$F$45"}</definedName>
    <definedName name="_____________sh1">90</definedName>
    <definedName name="_____________sh2">120</definedName>
    <definedName name="_____________sh3">150</definedName>
    <definedName name="_____________sh4">180</definedName>
    <definedName name="_____________tab1" localSheetId="18">#REF!</definedName>
    <definedName name="_____________tab1" localSheetId="3">#REF!</definedName>
    <definedName name="_____________tab1" localSheetId="14">#REF!</definedName>
    <definedName name="_____________tab1" localSheetId="15">#REF!</definedName>
    <definedName name="_____________tab1" localSheetId="12">#REF!</definedName>
    <definedName name="_____________tab1" localSheetId="10">#REF!</definedName>
    <definedName name="_____________tab1" localSheetId="19">#REF!</definedName>
    <definedName name="_____________tab1">#REF!</definedName>
    <definedName name="_____________tab2" localSheetId="19">#REF!</definedName>
    <definedName name="_____________tab2">#REF!</definedName>
    <definedName name="_____________VS2004" localSheetId="19" hidden="1">#REF!</definedName>
    <definedName name="_____________VS2004" localSheetId="9">[21]SUMMARY!$E$64:$H$64</definedName>
    <definedName name="_____________VS2004">#REF!</definedName>
    <definedName name="_____________xlnm._FilterDatabase_2" localSheetId="19">#REF!</definedName>
    <definedName name="_____________xlnm._FilterDatabase_2">#REF!</definedName>
    <definedName name="_____________xlnm.Print_Area_1" localSheetId="19">#REF!</definedName>
    <definedName name="_____________xlnm.Print_Area_1">#REF!</definedName>
    <definedName name="_____________xlnm.Print_Area_10" localSheetId="19">#REF!</definedName>
    <definedName name="_____________xlnm.Print_Area_10">#REF!</definedName>
    <definedName name="_____________xlnm.Print_Area_13" localSheetId="19">#REF!</definedName>
    <definedName name="_____________xlnm.Print_Area_13">#REF!</definedName>
    <definedName name="_____________xlnm.Print_Area_2" localSheetId="19">#REF!</definedName>
    <definedName name="_____________xlnm.Print_Area_2">#REF!</definedName>
    <definedName name="_____________xlnm.Print_Area_3" localSheetId="19">#REF!</definedName>
    <definedName name="_____________xlnm.Print_Area_3">#REF!</definedName>
    <definedName name="_____________xlnm.Print_Area_4" localSheetId="19">#REF!</definedName>
    <definedName name="_____________xlnm.Print_Area_4">#REF!</definedName>
    <definedName name="_____________xlnm.Print_Area_5" localSheetId="19">#REF!</definedName>
    <definedName name="_____________xlnm.Print_Area_5">#REF!</definedName>
    <definedName name="_____________xlnm.Print_Area_6" localSheetId="19">#REF!</definedName>
    <definedName name="_____________xlnm.Print_Area_6">#REF!</definedName>
    <definedName name="_____________xlnm.Print_Area_9" localSheetId="19">#REF!</definedName>
    <definedName name="_____________xlnm.Print_Area_9">#REF!</definedName>
    <definedName name="_____________xlnm.Print_Titles" localSheetId="19">#REF!</definedName>
    <definedName name="_____________xlnm.Print_Titles">#REF!</definedName>
    <definedName name="_____________xlnm.Print_Titles_1" localSheetId="19">#REF!</definedName>
    <definedName name="_____________xlnm.Print_Titles_1">#REF!</definedName>
    <definedName name="_____________xlnm.Print_Titles_2" localSheetId="19">(#REF!,#REF!)</definedName>
    <definedName name="_____________xlnm.Print_Titles_2">(#REF!,#REF!)</definedName>
    <definedName name="_____________xlnm.Print_Titles_3" localSheetId="19">(#REF!,#REF!)</definedName>
    <definedName name="_____________xlnm.Print_Titles_3">(#REF!,#REF!)</definedName>
    <definedName name="____________A655600" localSheetId="19">#REF!</definedName>
    <definedName name="____________A655600">#REF!</definedName>
    <definedName name="____________A71614" localSheetId="19">#REF!</definedName>
    <definedName name="____________A71614">#REF!</definedName>
    <definedName name="____________A81614" localSheetId="19">#REF!</definedName>
    <definedName name="____________A81614">#REF!</definedName>
    <definedName name="____________A91614" localSheetId="19">#REF!</definedName>
    <definedName name="____________A91614">#REF!</definedName>
    <definedName name="____________aa1" localSheetId="17" hidden="1">{"'PROFITABILITY'!$A$1:$F$45"}</definedName>
    <definedName name="____________aa1" localSheetId="18">{"'PROFITABILITY'!$A$1:$F$45"}</definedName>
    <definedName name="____________aa1" localSheetId="3">{"'PROFITABILITY'!$A$1:$F$45"}</definedName>
    <definedName name="____________aa1" localSheetId="14">{"'PROFITABILITY'!$A$1:$F$45"}</definedName>
    <definedName name="____________aa1" localSheetId="15">{"'PROFITABILITY'!$A$1:$F$45"}</definedName>
    <definedName name="____________aa1" localSheetId="12">{"'PROFITABILITY'!$A$1:$F$45"}</definedName>
    <definedName name="____________aa1" localSheetId="10">{"'PROFITABILITY'!$A$1:$F$45"}</definedName>
    <definedName name="____________aa1" localSheetId="19">{"'PROFITABILITY'!$A$1:$F$45"}</definedName>
    <definedName name="____________aa1" localSheetId="20">{"'PROFITABILITY'!$A$1:$F$45"}</definedName>
    <definedName name="____________aa1" localSheetId="21">{"'PROFITABILITY'!$A$1:$F$45"}</definedName>
    <definedName name="____________aa1" localSheetId="1" hidden="1">{"'PROFITABILITY'!$A$1:$F$45"}</definedName>
    <definedName name="____________aa1" localSheetId="2" hidden="1">{"'PROFITABILITY'!$A$1:$F$45"}</definedName>
    <definedName name="____________aa1" localSheetId="0">{"'PROFITABILITY'!$A$1:$F$45"}</definedName>
    <definedName name="____________aa1" localSheetId="9">{"'PROFITABILITY'!$A$1:$F$45"}</definedName>
    <definedName name="____________aa1" localSheetId="16" hidden="1">{"'PROFITABILITY'!$A$1:$F$45"}</definedName>
    <definedName name="____________aa1" localSheetId="13" hidden="1">{"'PROFITABILITY'!$A$1:$F$45"}</definedName>
    <definedName name="____________aa1" localSheetId="6" hidden="1">{"'PROFITABILITY'!$A$1:$F$45"}</definedName>
    <definedName name="____________aa1" localSheetId="7" hidden="1">{"'PROFITABILITY'!$A$1:$F$45"}</definedName>
    <definedName name="____________aa1">{"'PROFITABILITY'!$A$1:$F$45"}</definedName>
    <definedName name="____________aoc1" localSheetId="19">#REF!</definedName>
    <definedName name="____________aoc1">#REF!</definedName>
    <definedName name="____________aoc2" localSheetId="19">#REF!</definedName>
    <definedName name="____________aoc2">#REF!</definedName>
    <definedName name="____________aoc3" localSheetId="19">#REF!</definedName>
    <definedName name="____________aoc3">#REF!</definedName>
    <definedName name="____________aoc4" localSheetId="19">#REF!</definedName>
    <definedName name="____________aoc4">#REF!</definedName>
    <definedName name="____________b111121">'[11]PACK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localSheetId="17" hidden="1">{"'Sheet1'!$A$4386:$N$4591"}</definedName>
    <definedName name="____________dec05" localSheetId="18">{"'Sheet1'!$A$4386:$N$4591"}</definedName>
    <definedName name="____________dec05" localSheetId="3">{"'Sheet1'!$A$4386:$N$4591"}</definedName>
    <definedName name="____________dec05" localSheetId="14">{"'Sheet1'!$A$4386:$N$4591"}</definedName>
    <definedName name="____________dec05" localSheetId="15">{"'Sheet1'!$A$4386:$N$4591"}</definedName>
    <definedName name="____________dec05" localSheetId="12">{"'Sheet1'!$A$4386:$N$4591"}</definedName>
    <definedName name="____________dec05" localSheetId="10">{"'Sheet1'!$A$4386:$N$4591"}</definedName>
    <definedName name="____________dec05" localSheetId="19">{"'Sheet1'!$A$4386:$N$4591"}</definedName>
    <definedName name="____________dec05" localSheetId="20">{"'Sheet1'!$A$4386:$N$4591"}</definedName>
    <definedName name="____________dec05" localSheetId="21">{"'Sheet1'!$A$4386:$N$4591"}</definedName>
    <definedName name="____________dec05" localSheetId="1" hidden="1">{"'Sheet1'!$A$4386:$N$4591"}</definedName>
    <definedName name="____________dec05" localSheetId="2" hidden="1">{"'Sheet1'!$A$4386:$N$4591"}</definedName>
    <definedName name="____________dec05" localSheetId="0">{"'Sheet1'!$A$4386:$N$4591"}</definedName>
    <definedName name="____________dec05" localSheetId="9">{"'Sheet1'!$A$4386:$N$4591"}</definedName>
    <definedName name="____________dec05" localSheetId="16" hidden="1">{"'Sheet1'!$A$4386:$N$4591"}</definedName>
    <definedName name="____________dec05" localSheetId="13" hidden="1">{"'Sheet1'!$A$4386:$N$4591"}</definedName>
    <definedName name="____________dec05" localSheetId="6" hidden="1">{"'Sheet1'!$A$4386:$N$4591"}</definedName>
    <definedName name="____________dec05" localSheetId="7" hidden="1">{"'Sheet1'!$A$4386:$N$4591"}</definedName>
    <definedName name="____________dec05">{"'Sheet1'!$A$4386:$N$4591"}</definedName>
    <definedName name="____________dol12" localSheetId="19">#REF!</definedName>
    <definedName name="____________dol12" localSheetId="9">'[2]Price Working -SRP'!#REF!</definedName>
    <definedName name="____________dol12">#REF!</definedName>
    <definedName name="____________dol6" localSheetId="19">#REF!</definedName>
    <definedName name="____________dol6" localSheetId="9">'[22]Price Working -SRP'!#REF!</definedName>
    <definedName name="____________dol6">#REF!</definedName>
    <definedName name="____________drg1" localSheetId="19">#REF!</definedName>
    <definedName name="____________drg1">#REF!</definedName>
    <definedName name="____________f1" localSheetId="19">#REF!</definedName>
    <definedName name="____________f1">#REF!</definedName>
    <definedName name="____________g1" localSheetId="19">#REF!</definedName>
    <definedName name="____________g1">#REF!</definedName>
    <definedName name="____________IDA1" localSheetId="19">#REF!</definedName>
    <definedName name="____________IDA1" localSheetId="9">'[5]Price Working -Mar''06'!$C$84</definedName>
    <definedName name="____________IDA1">#REF!</definedName>
    <definedName name="____________in18900" localSheetId="19">#REF!</definedName>
    <definedName name="____________in18900">#REF!</definedName>
    <definedName name="____________iv19000" localSheetId="19">#REF!</definedName>
    <definedName name="____________iv19000">#REF!</definedName>
    <definedName name="____________KEY3">'[16]SC Cost FEB 03'!#REF!</definedName>
    <definedName name="____________lb1" localSheetId="19">#REF!</definedName>
    <definedName name="____________lb1">#REF!</definedName>
    <definedName name="____________lb2" localSheetId="19">#REF!</definedName>
    <definedName name="____________lb2">#REF!</definedName>
    <definedName name="____________m20" localSheetId="19">#REF!</definedName>
    <definedName name="____________m20">#REF!</definedName>
    <definedName name="____________m234" localSheetId="19">#REF!</definedName>
    <definedName name="____________m234">#REF!</definedName>
    <definedName name="____________m35" localSheetId="19">#REF!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 localSheetId="19">#REF!</definedName>
    <definedName name="____________mm1">#REF!</definedName>
    <definedName name="____________mm2" localSheetId="19">#REF!</definedName>
    <definedName name="____________mm2">#REF!</definedName>
    <definedName name="____________mm3" localSheetId="19">#REF!</definedName>
    <definedName name="____________mm3">#REF!</definedName>
    <definedName name="____________Nov2007" localSheetId="17" hidden="1">{"'PROFITABILITY'!$A$1:$F$45"}</definedName>
    <definedName name="____________Nov2007" localSheetId="18">{"'PROFITABILITY'!$A$1:$F$45"}</definedName>
    <definedName name="____________Nov2007" localSheetId="3">{"'PROFITABILITY'!$A$1:$F$45"}</definedName>
    <definedName name="____________Nov2007" localSheetId="14">{"'PROFITABILITY'!$A$1:$F$45"}</definedName>
    <definedName name="____________Nov2007" localSheetId="15">{"'PROFITABILITY'!$A$1:$F$45"}</definedName>
    <definedName name="____________Nov2007" localSheetId="12">{"'PROFITABILITY'!$A$1:$F$45"}</definedName>
    <definedName name="____________Nov2007" localSheetId="10">{"'PROFITABILITY'!$A$1:$F$45"}</definedName>
    <definedName name="____________Nov2007" localSheetId="19">{"'PROFITABILITY'!$A$1:$F$45"}</definedName>
    <definedName name="____________Nov2007" localSheetId="20">{"'PROFITABILITY'!$A$1:$F$45"}</definedName>
    <definedName name="____________Nov2007" localSheetId="21">{"'PROFITABILITY'!$A$1:$F$45"}</definedName>
    <definedName name="____________Nov2007" localSheetId="1" hidden="1">{"'PROFITABILITY'!$A$1:$F$45"}</definedName>
    <definedName name="____________Nov2007" localSheetId="2" hidden="1">{"'PROFITABILITY'!$A$1:$F$45"}</definedName>
    <definedName name="____________Nov2007" localSheetId="0">{"'PROFITABILITY'!$A$1:$F$45"}</definedName>
    <definedName name="____________Nov2007" localSheetId="9">{"'PROFITABILITY'!$A$1:$F$45"}</definedName>
    <definedName name="____________Nov2007" localSheetId="16" hidden="1">{"'PROFITABILITY'!$A$1:$F$45"}</definedName>
    <definedName name="____________Nov2007" localSheetId="13" hidden="1">{"'PROFITABILITY'!$A$1:$F$45"}</definedName>
    <definedName name="____________Nov2007" localSheetId="6" hidden="1">{"'PROFITABILITY'!$A$1:$F$45"}</definedName>
    <definedName name="____________Nov2007" localSheetId="7" hidden="1">{"'PROFITABILITY'!$A$1:$F$45"}</definedName>
    <definedName name="____________Nov2007">{"'PROFITABILITY'!$A$1:$F$45"}</definedName>
    <definedName name="____________sh1">90</definedName>
    <definedName name="____________sh2">120</definedName>
    <definedName name="____________sh3">150</definedName>
    <definedName name="____________sh4">180</definedName>
    <definedName name="____________tab1" localSheetId="18">#REF!</definedName>
    <definedName name="____________tab1" localSheetId="3">#REF!</definedName>
    <definedName name="____________tab1" localSheetId="14">#REF!</definedName>
    <definedName name="____________tab1" localSheetId="15">#REF!</definedName>
    <definedName name="____________tab1" localSheetId="12">#REF!</definedName>
    <definedName name="____________tab1" localSheetId="10">#REF!</definedName>
    <definedName name="____________tab1" localSheetId="19">#REF!</definedName>
    <definedName name="____________tab1">#REF!</definedName>
    <definedName name="____________tab2" localSheetId="19">#REF!</definedName>
    <definedName name="____________tab2">#REF!</definedName>
    <definedName name="____________VS2004" localSheetId="19" hidden="1">#REF!</definedName>
    <definedName name="____________VS2004" localSheetId="9">[21]SUMMARY!$E$64:$H$64</definedName>
    <definedName name="____________VS2004">#REF!</definedName>
    <definedName name="____________xlnm._FilterDatabase_1">"#REF!"</definedName>
    <definedName name="____________xlnm.Print_Area_1" localSheetId="19">#REF!</definedName>
    <definedName name="____________xlnm.Print_Area_1">#REF!</definedName>
    <definedName name="____________xlnm.Print_Area_13" localSheetId="19">#REF!</definedName>
    <definedName name="____________xlnm.Print_Area_13">#REF!</definedName>
    <definedName name="____________xlnm.Print_Area_2" localSheetId="19">#REF!</definedName>
    <definedName name="____________xlnm.Print_Area_2">#REF!</definedName>
    <definedName name="____________xlnm.Print_Area_3" localSheetId="19">#REF!</definedName>
    <definedName name="____________xlnm.Print_Area_3">#REF!</definedName>
    <definedName name="____________xlnm.Print_Titles_1" localSheetId="19">#REF!</definedName>
    <definedName name="____________xlnm.Print_Titles_1">#REF!</definedName>
    <definedName name="____________xlnm.Print_Titles_2" localSheetId="19">(#REF!,#REF!)</definedName>
    <definedName name="____________xlnm.Print_Titles_2">(#REF!,#REF!)</definedName>
    <definedName name="____________xlnm.Print_Titles_3" localSheetId="19">(#REF!,#REF!)</definedName>
    <definedName name="____________xlnm.Print_Titles_3">(#REF!,#REF!)</definedName>
    <definedName name="___________A65537" localSheetId="19">#REF!</definedName>
    <definedName name="___________A65537">#REF!</definedName>
    <definedName name="___________A655600" localSheetId="19">#REF!</definedName>
    <definedName name="___________A655600">#REF!</definedName>
    <definedName name="___________a655601" localSheetId="19">#REF!</definedName>
    <definedName name="___________a655601">#REF!</definedName>
    <definedName name="___________A71614" localSheetId="19">#REF!</definedName>
    <definedName name="___________A71614">#REF!</definedName>
    <definedName name="___________A81614" localSheetId="19">#REF!</definedName>
    <definedName name="___________A81614">#REF!</definedName>
    <definedName name="___________A91614" localSheetId="19">#REF!</definedName>
    <definedName name="___________A91614">#REF!</definedName>
    <definedName name="___________aa1" localSheetId="17" hidden="1">{"'PROFITABILITY'!$A$1:$F$45"}</definedName>
    <definedName name="___________aa1" localSheetId="18">{"'PROFITABILITY'!$A$1:$F$45"}</definedName>
    <definedName name="___________aa1" localSheetId="3">{"'PROFITABILITY'!$A$1:$F$45"}</definedName>
    <definedName name="___________aa1" localSheetId="14">{"'PROFITABILITY'!$A$1:$F$45"}</definedName>
    <definedName name="___________aa1" localSheetId="15">{"'PROFITABILITY'!$A$1:$F$45"}</definedName>
    <definedName name="___________aa1" localSheetId="12">{"'PROFITABILITY'!$A$1:$F$45"}</definedName>
    <definedName name="___________aa1" localSheetId="10">{"'PROFITABILITY'!$A$1:$F$45"}</definedName>
    <definedName name="___________aa1" localSheetId="19">{"'PROFITABILITY'!$A$1:$F$45"}</definedName>
    <definedName name="___________aa1" localSheetId="20">{"'PROFITABILITY'!$A$1:$F$45"}</definedName>
    <definedName name="___________aa1" localSheetId="21">{"'PROFITABILITY'!$A$1:$F$45"}</definedName>
    <definedName name="___________aa1" localSheetId="1" hidden="1">{"'PROFITABILITY'!$A$1:$F$45"}</definedName>
    <definedName name="___________aa1" localSheetId="2" hidden="1">{"'PROFITABILITY'!$A$1:$F$45"}</definedName>
    <definedName name="___________aa1" localSheetId="0">{"'PROFITABILITY'!$A$1:$F$45"}</definedName>
    <definedName name="___________aa1" localSheetId="9">{"'PROFITABILITY'!$A$1:$F$45"}</definedName>
    <definedName name="___________aa1" localSheetId="16" hidden="1">{"'PROFITABILITY'!$A$1:$F$45"}</definedName>
    <definedName name="___________aa1" localSheetId="13" hidden="1">{"'PROFITABILITY'!$A$1:$F$45"}</definedName>
    <definedName name="___________aa1" localSheetId="6" hidden="1">{"'PROFITABILITY'!$A$1:$F$45"}</definedName>
    <definedName name="___________aa1" localSheetId="7" hidden="1">{"'PROFITABILITY'!$A$1:$F$45"}</definedName>
    <definedName name="___________aa1">{"'PROFITABILITY'!$A$1:$F$45"}</definedName>
    <definedName name="___________aoc1" localSheetId="19">#REF!</definedName>
    <definedName name="___________aoc1">#REF!</definedName>
    <definedName name="___________aoc2" localSheetId="19">#REF!</definedName>
    <definedName name="___________aoc2">#REF!</definedName>
    <definedName name="___________aoc3" localSheetId="19">#REF!</definedName>
    <definedName name="___________aoc3">#REF!</definedName>
    <definedName name="___________aoc4" localSheetId="19">#REF!</definedName>
    <definedName name="___________aoc4">#REF!</definedName>
    <definedName name="___________b111121" localSheetId="18">#REF!</definedName>
    <definedName name="___________b111121" localSheetId="3">#REF!</definedName>
    <definedName name="___________b111121" localSheetId="14">#REF!</definedName>
    <definedName name="___________b111121" localSheetId="15">#REF!</definedName>
    <definedName name="___________b111121" localSheetId="12">#REF!</definedName>
    <definedName name="___________b111121" localSheetId="10">#REF!</definedName>
    <definedName name="___________b111121" localSheetId="19">#REF!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 localSheetId="19">#REF!</definedName>
    <definedName name="___________cem124">#REF!</definedName>
    <definedName name="___________dec05" localSheetId="17" hidden="1">{"'Sheet1'!$A$4386:$N$4591"}</definedName>
    <definedName name="___________dec05" localSheetId="18">{"'Sheet1'!$A$4386:$N$4591"}</definedName>
    <definedName name="___________dec05" localSheetId="3">{"'Sheet1'!$A$4386:$N$4591"}</definedName>
    <definedName name="___________dec05" localSheetId="14">{"'Sheet1'!$A$4386:$N$4591"}</definedName>
    <definedName name="___________dec05" localSheetId="15">{"'Sheet1'!$A$4386:$N$4591"}</definedName>
    <definedName name="___________dec05" localSheetId="12">{"'Sheet1'!$A$4386:$N$4591"}</definedName>
    <definedName name="___________dec05" localSheetId="10">{"'Sheet1'!$A$4386:$N$4591"}</definedName>
    <definedName name="___________dec05" localSheetId="19">{"'Sheet1'!$A$4386:$N$4591"}</definedName>
    <definedName name="___________dec05" localSheetId="20">{"'Sheet1'!$A$4386:$N$4591"}</definedName>
    <definedName name="___________dec05" localSheetId="21">{"'Sheet1'!$A$4386:$N$4591"}</definedName>
    <definedName name="___________dec05" localSheetId="1" hidden="1">{"'Sheet1'!$A$4386:$N$4591"}</definedName>
    <definedName name="___________dec05" localSheetId="2" hidden="1">{"'Sheet1'!$A$4386:$N$4591"}</definedName>
    <definedName name="___________dec05" localSheetId="0">{"'Sheet1'!$A$4386:$N$4591"}</definedName>
    <definedName name="___________dec05" localSheetId="9">{"'Sheet1'!$A$4386:$N$4591"}</definedName>
    <definedName name="___________dec05" localSheetId="16" hidden="1">{"'Sheet1'!$A$4386:$N$4591"}</definedName>
    <definedName name="___________dec05" localSheetId="13" hidden="1">{"'Sheet1'!$A$4386:$N$4591"}</definedName>
    <definedName name="___________dec05" localSheetId="6" hidden="1">{"'Sheet1'!$A$4386:$N$4591"}</definedName>
    <definedName name="___________dec05" localSheetId="7" hidden="1">{"'Sheet1'!$A$4386:$N$4591"}</definedName>
    <definedName name="___________dec05">{"'Sheet1'!$A$4386:$N$4591"}</definedName>
    <definedName name="___________dol12" localSheetId="19">#REF!</definedName>
    <definedName name="___________dol12" localSheetId="9">'[22]Price Working -SRP'!#REF!</definedName>
    <definedName name="___________dol12">#REF!</definedName>
    <definedName name="___________dol6" localSheetId="19">#REF!</definedName>
    <definedName name="___________dol6" localSheetId="9">'[2]Price Working -SRP'!#REF!</definedName>
    <definedName name="___________dol6">#REF!</definedName>
    <definedName name="___________f1" localSheetId="19">#REF!</definedName>
    <definedName name="___________f1">#REF!</definedName>
    <definedName name="___________g1" localSheetId="19">#REF!</definedName>
    <definedName name="___________g1">#REF!</definedName>
    <definedName name="___________IDA1" localSheetId="19">#REF!</definedName>
    <definedName name="___________IDA1" localSheetId="9">'[5]Price Working -Mar''06'!$C$84</definedName>
    <definedName name="___________IDA1">#REF!</definedName>
    <definedName name="___________in18900" localSheetId="19">#REF!</definedName>
    <definedName name="___________in18900">#REF!</definedName>
    <definedName name="___________iv19000" localSheetId="19">#REF!</definedName>
    <definedName name="___________iv19000">#REF!</definedName>
    <definedName name="___________Ki1">[23]grid!$C$182</definedName>
    <definedName name="___________Ki2">[23]grid!$C$191</definedName>
    <definedName name="___________lb1" localSheetId="19">#REF!</definedName>
    <definedName name="___________lb1">#REF!</definedName>
    <definedName name="___________lb2" localSheetId="19">#REF!</definedName>
    <definedName name="___________lb2">#REF!</definedName>
    <definedName name="___________m20" localSheetId="19">#REF!</definedName>
    <definedName name="___________m20">#REF!</definedName>
    <definedName name="___________m234" localSheetId="19">#REF!</definedName>
    <definedName name="___________m234">#REF!</definedName>
    <definedName name="___________m35" localSheetId="19">#REF!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 localSheetId="19">#REF!</definedName>
    <definedName name="___________mm1">#REF!</definedName>
    <definedName name="___________mm2" localSheetId="19">#REF!</definedName>
    <definedName name="___________mm2">#REF!</definedName>
    <definedName name="___________mm3" localSheetId="19">#REF!</definedName>
    <definedName name="___________mm3">#REF!</definedName>
    <definedName name="___________Nov2007" localSheetId="17" hidden="1">{"'PROFITABILITY'!$A$1:$F$45"}</definedName>
    <definedName name="___________Nov2007" localSheetId="18">{"'PROFITABILITY'!$A$1:$F$45"}</definedName>
    <definedName name="___________Nov2007" localSheetId="3">{"'PROFITABILITY'!$A$1:$F$45"}</definedName>
    <definedName name="___________Nov2007" localSheetId="14">{"'PROFITABILITY'!$A$1:$F$45"}</definedName>
    <definedName name="___________Nov2007" localSheetId="15">{"'PROFITABILITY'!$A$1:$F$45"}</definedName>
    <definedName name="___________Nov2007" localSheetId="12">{"'PROFITABILITY'!$A$1:$F$45"}</definedName>
    <definedName name="___________Nov2007" localSheetId="10">{"'PROFITABILITY'!$A$1:$F$45"}</definedName>
    <definedName name="___________Nov2007" localSheetId="19">{"'PROFITABILITY'!$A$1:$F$45"}</definedName>
    <definedName name="___________Nov2007" localSheetId="20">{"'PROFITABILITY'!$A$1:$F$45"}</definedName>
    <definedName name="___________Nov2007" localSheetId="21">{"'PROFITABILITY'!$A$1:$F$45"}</definedName>
    <definedName name="___________Nov2007" localSheetId="1" hidden="1">{"'PROFITABILITY'!$A$1:$F$45"}</definedName>
    <definedName name="___________Nov2007" localSheetId="2" hidden="1">{"'PROFITABILITY'!$A$1:$F$45"}</definedName>
    <definedName name="___________Nov2007" localSheetId="0">{"'PROFITABILITY'!$A$1:$F$45"}</definedName>
    <definedName name="___________Nov2007" localSheetId="9">{"'PROFITABILITY'!$A$1:$F$45"}</definedName>
    <definedName name="___________Nov2007" localSheetId="16" hidden="1">{"'PROFITABILITY'!$A$1:$F$45"}</definedName>
    <definedName name="___________Nov2007" localSheetId="13" hidden="1">{"'PROFITABILITY'!$A$1:$F$45"}</definedName>
    <definedName name="___________Nov2007" localSheetId="6" hidden="1">{"'PROFITABILITY'!$A$1:$F$45"}</definedName>
    <definedName name="___________Nov2007" localSheetId="7" hidden="1">{"'PROFITABILITY'!$A$1:$F$45"}</definedName>
    <definedName name="___________Nov2007">{"'PROFITABILITY'!$A$1:$F$45"}</definedName>
    <definedName name="___________sh1">90</definedName>
    <definedName name="___________sh2">120</definedName>
    <definedName name="___________sh3">150</definedName>
    <definedName name="___________sh4">180</definedName>
    <definedName name="___________tab1" localSheetId="18">#REF!</definedName>
    <definedName name="___________tab1" localSheetId="3">#REF!</definedName>
    <definedName name="___________tab1" localSheetId="14">#REF!</definedName>
    <definedName name="___________tab1" localSheetId="15">#REF!</definedName>
    <definedName name="___________tab1" localSheetId="12">#REF!</definedName>
    <definedName name="___________tab1" localSheetId="10">#REF!</definedName>
    <definedName name="___________tab1" localSheetId="19">#REF!</definedName>
    <definedName name="___________tab1">#REF!</definedName>
    <definedName name="___________tab2" localSheetId="19">#REF!</definedName>
    <definedName name="___________tab2">#REF!</definedName>
    <definedName name="___________VS2004" localSheetId="19" hidden="1">#REF!</definedName>
    <definedName name="___________VS2004" localSheetId="9">[21]SUMMARY!$E$64:$H$64</definedName>
    <definedName name="___________VS2004">#REF!</definedName>
    <definedName name="___________xlnm._FilterDatabase_1" localSheetId="19">#REF!</definedName>
    <definedName name="___________xlnm._FilterDatabase_1">#REF!</definedName>
    <definedName name="___________xlnm._FilterDatabase_2" localSheetId="19">#REF!</definedName>
    <definedName name="___________xlnm._FilterDatabase_2">#REF!</definedName>
    <definedName name="___________xlnm.Print_Area_1" localSheetId="19">#REF!</definedName>
    <definedName name="___________xlnm.Print_Area_1">#REF!</definedName>
    <definedName name="___________xlnm.Print_Area_10" localSheetId="19">#REF!</definedName>
    <definedName name="___________xlnm.Print_Area_10">#REF!</definedName>
    <definedName name="___________xlnm.Print_Area_13" localSheetId="19">#REF!</definedName>
    <definedName name="___________xlnm.Print_Area_13">#REF!</definedName>
    <definedName name="___________xlnm.Print_Area_2" localSheetId="19">#REF!</definedName>
    <definedName name="___________xlnm.Print_Area_2">#REF!</definedName>
    <definedName name="___________xlnm.Print_Area_3" localSheetId="19">#REF!</definedName>
    <definedName name="___________xlnm.Print_Area_3">#REF!</definedName>
    <definedName name="___________xlnm.Print_Area_4" localSheetId="19">#REF!</definedName>
    <definedName name="___________xlnm.Print_Area_4">#REF!</definedName>
    <definedName name="___________xlnm.Print_Area_5" localSheetId="19">#REF!</definedName>
    <definedName name="___________xlnm.Print_Area_5">#REF!</definedName>
    <definedName name="___________xlnm.Print_Area_6" localSheetId="19">#REF!</definedName>
    <definedName name="___________xlnm.Print_Area_6">#REF!</definedName>
    <definedName name="___________xlnm.Print_Area_7" localSheetId="19">#REF!</definedName>
    <definedName name="___________xlnm.Print_Area_7">#REF!</definedName>
    <definedName name="___________xlnm.Print_Area_8" localSheetId="19">#REF!</definedName>
    <definedName name="___________xlnm.Print_Area_8">#REF!</definedName>
    <definedName name="___________xlnm.Print_Area_9" localSheetId="19">#REF!</definedName>
    <definedName name="___________xlnm.Print_Area_9">#REF!</definedName>
    <definedName name="___________xlnm.Print_Titles" localSheetId="19">#REF!</definedName>
    <definedName name="___________xlnm.Print_Titles">#REF!</definedName>
    <definedName name="___________xlnm.Print_Titles_1" localSheetId="19">#REF!</definedName>
    <definedName name="___________xlnm.Print_Titles_1">#REF!</definedName>
    <definedName name="___________xlnm.Print_Titles_2" localSheetId="19">(#REF!,#REF!)</definedName>
    <definedName name="___________xlnm.Print_Titles_2">(#REF!,#REF!)</definedName>
    <definedName name="___________xlnm.Print_Titles_3" localSheetId="19">(#REF!,#REF!)</definedName>
    <definedName name="___________xlnm.Print_Titles_3">(#REF!,#REF!)</definedName>
    <definedName name="__________A65537" localSheetId="19">#REF!</definedName>
    <definedName name="__________A65537">#REF!</definedName>
    <definedName name="__________A655600" localSheetId="19">#REF!</definedName>
    <definedName name="__________A655600">#REF!</definedName>
    <definedName name="__________a655601" localSheetId="19">#REF!</definedName>
    <definedName name="__________a655601">#REF!</definedName>
    <definedName name="__________A71614" localSheetId="19">#REF!</definedName>
    <definedName name="__________A71614">#REF!</definedName>
    <definedName name="__________A81614" localSheetId="19">#REF!</definedName>
    <definedName name="__________A81614">#REF!</definedName>
    <definedName name="__________A91614" localSheetId="19">#REF!</definedName>
    <definedName name="__________A91614">#REF!</definedName>
    <definedName name="__________a999999" localSheetId="19">#REF!</definedName>
    <definedName name="__________a999999">#REF!</definedName>
    <definedName name="__________aa1" localSheetId="17" hidden="1">{"'PROFITABILITY'!$A$1:$F$45"}</definedName>
    <definedName name="__________aa1" localSheetId="18">{"'PROFITABILITY'!$A$1:$F$45"}</definedName>
    <definedName name="__________aa1" localSheetId="3">{"'PROFITABILITY'!$A$1:$F$45"}</definedName>
    <definedName name="__________aa1" localSheetId="14">{"'PROFITABILITY'!$A$1:$F$45"}</definedName>
    <definedName name="__________aa1" localSheetId="15">{"'PROFITABILITY'!$A$1:$F$45"}</definedName>
    <definedName name="__________aa1" localSheetId="12">{"'PROFITABILITY'!$A$1:$F$45"}</definedName>
    <definedName name="__________aa1" localSheetId="10">{"'PROFITABILITY'!$A$1:$F$45"}</definedName>
    <definedName name="__________aa1" localSheetId="19">{"'PROFITABILITY'!$A$1:$F$45"}</definedName>
    <definedName name="__________aa1" localSheetId="20">{"'PROFITABILITY'!$A$1:$F$45"}</definedName>
    <definedName name="__________aa1" localSheetId="21">{"'PROFITABILITY'!$A$1:$F$45"}</definedName>
    <definedName name="__________aa1" localSheetId="1" hidden="1">{"'PROFITABILITY'!$A$1:$F$45"}</definedName>
    <definedName name="__________aa1" localSheetId="2" hidden="1">{"'PROFITABILITY'!$A$1:$F$45"}</definedName>
    <definedName name="__________aa1" localSheetId="0">{"'PROFITABILITY'!$A$1:$F$45"}</definedName>
    <definedName name="__________aa1" localSheetId="9">{"'PROFITABILITY'!$A$1:$F$45"}</definedName>
    <definedName name="__________aa1" localSheetId="16" hidden="1">{"'PROFITABILITY'!$A$1:$F$45"}</definedName>
    <definedName name="__________aa1" localSheetId="13" hidden="1">{"'PROFITABILITY'!$A$1:$F$45"}</definedName>
    <definedName name="__________aa1" localSheetId="6" hidden="1">{"'PROFITABILITY'!$A$1:$F$45"}</definedName>
    <definedName name="__________aa1" localSheetId="7" hidden="1">{"'PROFITABILITY'!$A$1:$F$45"}</definedName>
    <definedName name="__________aa1">{"'PROFITABILITY'!$A$1:$F$45"}</definedName>
    <definedName name="__________aoc1" localSheetId="19">#REF!</definedName>
    <definedName name="__________aoc1">#REF!</definedName>
    <definedName name="__________aoc2" localSheetId="19">#REF!</definedName>
    <definedName name="__________aoc2">#REF!</definedName>
    <definedName name="__________aoc3" localSheetId="19">#REF!</definedName>
    <definedName name="__________aoc3">#REF!</definedName>
    <definedName name="__________aoc4" localSheetId="19">#REF!</definedName>
    <definedName name="__________aoc4">#REF!</definedName>
    <definedName name="__________b111121">'[11]PACK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localSheetId="17" hidden="1">{"'Sheet1'!$A$4386:$N$4591"}</definedName>
    <definedName name="__________dec05" localSheetId="18">{"'Sheet1'!$A$4386:$N$4591"}</definedName>
    <definedName name="__________dec05" localSheetId="3">{"'Sheet1'!$A$4386:$N$4591"}</definedName>
    <definedName name="__________dec05" localSheetId="14">{"'Sheet1'!$A$4386:$N$4591"}</definedName>
    <definedName name="__________dec05" localSheetId="15">{"'Sheet1'!$A$4386:$N$4591"}</definedName>
    <definedName name="__________dec05" localSheetId="12">{"'Sheet1'!$A$4386:$N$4591"}</definedName>
    <definedName name="__________dec05" localSheetId="10">{"'Sheet1'!$A$4386:$N$4591"}</definedName>
    <definedName name="__________dec05" localSheetId="19">{"'Sheet1'!$A$4386:$N$4591"}</definedName>
    <definedName name="__________dec05" localSheetId="20">{"'Sheet1'!$A$4386:$N$4591"}</definedName>
    <definedName name="__________dec05" localSheetId="21">{"'Sheet1'!$A$4386:$N$4591"}</definedName>
    <definedName name="__________dec05" localSheetId="1" hidden="1">{"'Sheet1'!$A$4386:$N$4591"}</definedName>
    <definedName name="__________dec05" localSheetId="2" hidden="1">{"'Sheet1'!$A$4386:$N$4591"}</definedName>
    <definedName name="__________dec05" localSheetId="0">{"'Sheet1'!$A$4386:$N$4591"}</definedName>
    <definedName name="__________dec05" localSheetId="9">{"'Sheet1'!$A$4386:$N$4591"}</definedName>
    <definedName name="__________dec05" localSheetId="16" hidden="1">{"'Sheet1'!$A$4386:$N$4591"}</definedName>
    <definedName name="__________dec05" localSheetId="13" hidden="1">{"'Sheet1'!$A$4386:$N$4591"}</definedName>
    <definedName name="__________dec05" localSheetId="6" hidden="1">{"'Sheet1'!$A$4386:$N$4591"}</definedName>
    <definedName name="__________dec05" localSheetId="7" hidden="1">{"'Sheet1'!$A$4386:$N$4591"}</definedName>
    <definedName name="__________dec05">{"'Sheet1'!$A$4386:$N$4591"}</definedName>
    <definedName name="__________dol12" localSheetId="19">#REF!</definedName>
    <definedName name="__________dol12" localSheetId="9">'[22]Price Working -SRP'!#REF!</definedName>
    <definedName name="__________dol12">#REF!</definedName>
    <definedName name="__________dol6" localSheetId="19">#REF!</definedName>
    <definedName name="__________dol6" localSheetId="9">'[22]Price Working -SRP'!#REF!</definedName>
    <definedName name="__________dol6">#REF!</definedName>
    <definedName name="__________drg1" localSheetId="19">#REF!</definedName>
    <definedName name="__________drg1">#REF!</definedName>
    <definedName name="__________f1" localSheetId="19">#REF!</definedName>
    <definedName name="__________f1">#REF!</definedName>
    <definedName name="__________g1" localSheetId="19">#REF!</definedName>
    <definedName name="__________g1">#REF!</definedName>
    <definedName name="__________IDA1" localSheetId="19">#REF!</definedName>
    <definedName name="__________IDA1">#REF!</definedName>
    <definedName name="__________in18900" localSheetId="19">#REF!</definedName>
    <definedName name="__________in18900">#REF!</definedName>
    <definedName name="__________iv19000" localSheetId="19">#REF!</definedName>
    <definedName name="__________iv19000">#REF!</definedName>
    <definedName name="__________Ki1">[23]grid!$C$182</definedName>
    <definedName name="__________Ki2">[23]grid!$C$191</definedName>
    <definedName name="__________lb1" localSheetId="19">#REF!</definedName>
    <definedName name="__________lb1">#REF!</definedName>
    <definedName name="__________lb2" localSheetId="19">#REF!</definedName>
    <definedName name="__________lb2">#REF!</definedName>
    <definedName name="__________m20" localSheetId="19">#REF!</definedName>
    <definedName name="__________m20">#REF!</definedName>
    <definedName name="__________m234" localSheetId="19">#REF!</definedName>
    <definedName name="__________m234">#REF!</definedName>
    <definedName name="__________m35" localSheetId="19">#REF!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 localSheetId="19">#REF!</definedName>
    <definedName name="__________mm1">#REF!</definedName>
    <definedName name="__________mm2" localSheetId="19">#REF!</definedName>
    <definedName name="__________mm2">#REF!</definedName>
    <definedName name="__________mm3" localSheetId="19">#REF!</definedName>
    <definedName name="__________mm3">#REF!</definedName>
    <definedName name="__________Nov2007" localSheetId="17" hidden="1">{"'PROFITABILITY'!$A$1:$F$45"}</definedName>
    <definedName name="__________Nov2007" localSheetId="18">{"'PROFITABILITY'!$A$1:$F$45"}</definedName>
    <definedName name="__________Nov2007" localSheetId="3">{"'PROFITABILITY'!$A$1:$F$45"}</definedName>
    <definedName name="__________Nov2007" localSheetId="14">{"'PROFITABILITY'!$A$1:$F$45"}</definedName>
    <definedName name="__________Nov2007" localSheetId="15">{"'PROFITABILITY'!$A$1:$F$45"}</definedName>
    <definedName name="__________Nov2007" localSheetId="12">{"'PROFITABILITY'!$A$1:$F$45"}</definedName>
    <definedName name="__________Nov2007" localSheetId="10">{"'PROFITABILITY'!$A$1:$F$45"}</definedName>
    <definedName name="__________Nov2007" localSheetId="19">{"'PROFITABILITY'!$A$1:$F$45"}</definedName>
    <definedName name="__________Nov2007" localSheetId="20">{"'PROFITABILITY'!$A$1:$F$45"}</definedName>
    <definedName name="__________Nov2007" localSheetId="21">{"'PROFITABILITY'!$A$1:$F$45"}</definedName>
    <definedName name="__________Nov2007" localSheetId="1" hidden="1">{"'PROFITABILITY'!$A$1:$F$45"}</definedName>
    <definedName name="__________Nov2007" localSheetId="2" hidden="1">{"'PROFITABILITY'!$A$1:$F$45"}</definedName>
    <definedName name="__________Nov2007" localSheetId="0">{"'PROFITABILITY'!$A$1:$F$45"}</definedName>
    <definedName name="__________Nov2007" localSheetId="9">{"'PROFITABILITY'!$A$1:$F$45"}</definedName>
    <definedName name="__________Nov2007" localSheetId="16" hidden="1">{"'PROFITABILITY'!$A$1:$F$45"}</definedName>
    <definedName name="__________Nov2007" localSheetId="13" hidden="1">{"'PROFITABILITY'!$A$1:$F$45"}</definedName>
    <definedName name="__________Nov2007" localSheetId="6" hidden="1">{"'PROFITABILITY'!$A$1:$F$45"}</definedName>
    <definedName name="__________Nov2007" localSheetId="7" hidden="1">{"'PROFITABILITY'!$A$1:$F$45"}</definedName>
    <definedName name="__________Nov2007">{"'PROFITABILITY'!$A$1:$F$45"}</definedName>
    <definedName name="__________sh1">90</definedName>
    <definedName name="__________sh2">120</definedName>
    <definedName name="__________sh3">150</definedName>
    <definedName name="__________sh4">180</definedName>
    <definedName name="__________tab1" localSheetId="18">#REF!</definedName>
    <definedName name="__________tab1" localSheetId="3">#REF!</definedName>
    <definedName name="__________tab1" localSheetId="14">#REF!</definedName>
    <definedName name="__________tab1" localSheetId="15">#REF!</definedName>
    <definedName name="__________tab1" localSheetId="12">#REF!</definedName>
    <definedName name="__________tab1" localSheetId="10">#REF!</definedName>
    <definedName name="__________tab1" localSheetId="19">#REF!</definedName>
    <definedName name="__________tab1">#REF!</definedName>
    <definedName name="__________tab2" localSheetId="19">#REF!</definedName>
    <definedName name="__________tab2">#REF!</definedName>
    <definedName name="__________VS2004" localSheetId="19" hidden="1">#REF!</definedName>
    <definedName name="__________VS2004" localSheetId="9">[21]SUMMARY!$E$64:$H$64</definedName>
    <definedName name="__________VS2004">#REF!</definedName>
    <definedName name="__________xlcn.WorksheetConnection_InfoEntryA2D32" localSheetId="19">#REF!</definedName>
    <definedName name="__________xlcn.WorksheetConnection_InfoEntryA2D32" localSheetId="9">'[24]Info Entry'!$A$2:$C$32</definedName>
    <definedName name="__________xlcn.WorksheetConnection_InfoEntryA2D32">#REF!</definedName>
    <definedName name="__________xlnm._FilterDatabase_1" localSheetId="19">#REF!</definedName>
    <definedName name="__________xlnm._FilterDatabase_1">#REF!</definedName>
    <definedName name="__________xlnm._FilterDatabase_2" localSheetId="19">#REF!</definedName>
    <definedName name="__________xlnm._FilterDatabase_2">#REF!</definedName>
    <definedName name="__________xlnm._FilterDatabase_5" localSheetId="17">#N/A</definedName>
    <definedName name="__________xlnm._FilterDatabase_5" localSheetId="19">#REF!</definedName>
    <definedName name="__________xlnm._FilterDatabase_5" localSheetId="1">#N/A</definedName>
    <definedName name="__________xlnm._FilterDatabase_5" localSheetId="2">#N/A</definedName>
    <definedName name="__________xlnm._FilterDatabase_5" localSheetId="16">#N/A</definedName>
    <definedName name="__________xlnm._FilterDatabase_5" localSheetId="13">#N/A</definedName>
    <definedName name="__________xlnm._FilterDatabase_5" localSheetId="6">#N/A</definedName>
    <definedName name="__________xlnm._FilterDatabase_5" localSheetId="7">#N/A</definedName>
    <definedName name="__________xlnm._FilterDatabase_5">#REF!</definedName>
    <definedName name="__________xlnm.Print_Area_1" localSheetId="19">#REF!</definedName>
    <definedName name="__________xlnm.Print_Area_1">#REF!</definedName>
    <definedName name="__________xlnm.Print_Area_10" localSheetId="19">#REF!</definedName>
    <definedName name="__________xlnm.Print_Area_10">#REF!</definedName>
    <definedName name="__________xlnm.Print_Area_13" localSheetId="19">#REF!</definedName>
    <definedName name="__________xlnm.Print_Area_13">#REF!</definedName>
    <definedName name="__________xlnm.Print_Area_2" localSheetId="19">#REF!</definedName>
    <definedName name="__________xlnm.Print_Area_2">#REF!</definedName>
    <definedName name="__________xlnm.Print_Area_3" localSheetId="19">#REF!</definedName>
    <definedName name="__________xlnm.Print_Area_3">#REF!</definedName>
    <definedName name="__________xlnm.Print_Area_4" localSheetId="19">#REF!</definedName>
    <definedName name="__________xlnm.Print_Area_4">#REF!</definedName>
    <definedName name="__________xlnm.Print_Area_5" localSheetId="19">#REF!</definedName>
    <definedName name="__________xlnm.Print_Area_5">#REF!</definedName>
    <definedName name="__________xlnm.Print_Area_6" localSheetId="19">#REF!</definedName>
    <definedName name="__________xlnm.Print_Area_6">#REF!</definedName>
    <definedName name="__________xlnm.Print_Area_7" localSheetId="19">#REF!</definedName>
    <definedName name="__________xlnm.Print_Area_7">#REF!</definedName>
    <definedName name="__________xlnm.Print_Area_8" localSheetId="19">#REF!</definedName>
    <definedName name="__________xlnm.Print_Area_8">#REF!</definedName>
    <definedName name="__________xlnm.Print_Area_9" localSheetId="19">#REF!</definedName>
    <definedName name="__________xlnm.Print_Area_9">#REF!</definedName>
    <definedName name="__________xlnm.Print_Titles" localSheetId="19">#REF!</definedName>
    <definedName name="__________xlnm.Print_Titles">#REF!</definedName>
    <definedName name="__________xlnm.Print_Titles_1" localSheetId="19">#REF!</definedName>
    <definedName name="__________xlnm.Print_Titles_1">#REF!</definedName>
    <definedName name="__________xlnm.Print_Titles_2" localSheetId="19">(#REF!,#REF!)</definedName>
    <definedName name="__________xlnm.Print_Titles_2">(#REF!,#REF!)</definedName>
    <definedName name="__________xlnm.Print_Titles_3" localSheetId="19">(#REF!,#REF!)</definedName>
    <definedName name="__________xlnm.Print_Titles_3">(#REF!,#REF!)</definedName>
    <definedName name="_________1____123Graph_ACHART_1" localSheetId="19" hidden="1">#REF!</definedName>
    <definedName name="_________1____123Graph_ACHART_1" localSheetId="9">[25]SUMMARY!$E$36:$H$36</definedName>
    <definedName name="_________1____123Graph_ACHART_1">#REF!</definedName>
    <definedName name="_________2____123Graph_BCHART_1" localSheetId="19" hidden="1">#REF!</definedName>
    <definedName name="_________2____123Graph_BCHART_1" localSheetId="9">[25]SUMMARY!$E$66:$H$66</definedName>
    <definedName name="_________2____123Graph_BCHART_1">#REF!</definedName>
    <definedName name="_________3____123Graph_CCHART_1" localSheetId="19" hidden="1">#REF!</definedName>
    <definedName name="_________3____123Graph_CCHART_1" localSheetId="9">[25]SUMMARY!$E$64:$H$64</definedName>
    <definedName name="_________3____123Graph_CCHART_1">#REF!</definedName>
    <definedName name="_________4___123Graph_ACHART_1" localSheetId="19" hidden="1">#REF!</definedName>
    <definedName name="_________4___123Graph_ACHART_1" localSheetId="9">[25]SUMMARY!$E$36:$H$36</definedName>
    <definedName name="_________4___123Graph_ACHART_1">#REF!</definedName>
    <definedName name="_________5___123Graph_BCHART_1" localSheetId="19" hidden="1">#REF!</definedName>
    <definedName name="_________5___123Graph_BCHART_1" localSheetId="9">[25]SUMMARY!$E$66:$H$66</definedName>
    <definedName name="_________5___123Graph_BCHART_1">#REF!</definedName>
    <definedName name="_________6___123Graph_CCHART_1" localSheetId="19" hidden="1">#REF!</definedName>
    <definedName name="_________6___123Graph_CCHART_1" localSheetId="9">[25]SUMMARY!$E$64:$H$64</definedName>
    <definedName name="_________6___123Graph_CCHART_1">#REF!</definedName>
    <definedName name="_________7__123Graph_ACHART_1" localSheetId="19" hidden="1">#REF!</definedName>
    <definedName name="_________7__123Graph_ACHART_1" localSheetId="9">[25]SUMMARY!$E$36:$H$36</definedName>
    <definedName name="_________7__123Graph_ACHART_1">#REF!</definedName>
    <definedName name="_________8__123Graph_BCHART_1" localSheetId="19" hidden="1">#REF!</definedName>
    <definedName name="_________8__123Graph_BCHART_1" localSheetId="9">[25]SUMMARY!$E$66:$H$66</definedName>
    <definedName name="_________8__123Graph_BCHART_1">#REF!</definedName>
    <definedName name="_________9__123Graph_CCHART_1" localSheetId="19" hidden="1">#REF!</definedName>
    <definedName name="_________9__123Graph_CCHART_1" localSheetId="9">[25]SUMMARY!$E$64:$H$64</definedName>
    <definedName name="_________9__123Graph_CCHART_1">#REF!</definedName>
    <definedName name="_________A65537" localSheetId="19">#REF!</definedName>
    <definedName name="_________A65537">#REF!</definedName>
    <definedName name="_________A655600" localSheetId="19">#REF!</definedName>
    <definedName name="_________A655600">#REF!</definedName>
    <definedName name="_________a655601" localSheetId="19">#REF!</definedName>
    <definedName name="_________a655601">#REF!</definedName>
    <definedName name="_________A71614" localSheetId="19">#REF!</definedName>
    <definedName name="_________A71614">#REF!</definedName>
    <definedName name="_________A81614" localSheetId="19">#REF!</definedName>
    <definedName name="_________A81614">#REF!</definedName>
    <definedName name="_________A91614" localSheetId="19">#REF!</definedName>
    <definedName name="_________A91614">#REF!</definedName>
    <definedName name="_________a999999" localSheetId="19">#REF!</definedName>
    <definedName name="_________a999999">#REF!</definedName>
    <definedName name="_________aa1" localSheetId="17" hidden="1">{"'PROFITABILITY'!$A$1:$F$45"}</definedName>
    <definedName name="_________aa1" localSheetId="18">{"'PROFITABILITY'!$A$1:$F$45"}</definedName>
    <definedName name="_________aa1" localSheetId="3">{"'PROFITABILITY'!$A$1:$F$45"}</definedName>
    <definedName name="_________aa1" localSheetId="14">{"'PROFITABILITY'!$A$1:$F$45"}</definedName>
    <definedName name="_________aa1" localSheetId="15">{"'PROFITABILITY'!$A$1:$F$45"}</definedName>
    <definedName name="_________aa1" localSheetId="12">{"'PROFITABILITY'!$A$1:$F$45"}</definedName>
    <definedName name="_________aa1" localSheetId="10">{"'PROFITABILITY'!$A$1:$F$45"}</definedName>
    <definedName name="_________aa1" localSheetId="19">{"'PROFITABILITY'!$A$1:$F$45"}</definedName>
    <definedName name="_________aa1" localSheetId="20">{"'PROFITABILITY'!$A$1:$F$45"}</definedName>
    <definedName name="_________aa1" localSheetId="21">{"'PROFITABILITY'!$A$1:$F$45"}</definedName>
    <definedName name="_________aa1" localSheetId="1" hidden="1">{"'PROFITABILITY'!$A$1:$F$45"}</definedName>
    <definedName name="_________aa1" localSheetId="2" hidden="1">{"'PROFITABILITY'!$A$1:$F$45"}</definedName>
    <definedName name="_________aa1" localSheetId="0">{"'PROFITABILITY'!$A$1:$F$45"}</definedName>
    <definedName name="_________aa1" localSheetId="9">{"'PROFITABILITY'!$A$1:$F$45"}</definedName>
    <definedName name="_________aa1" localSheetId="16" hidden="1">{"'PROFITABILITY'!$A$1:$F$45"}</definedName>
    <definedName name="_________aa1" localSheetId="13" hidden="1">{"'PROFITABILITY'!$A$1:$F$45"}</definedName>
    <definedName name="_________aa1" localSheetId="6" hidden="1">{"'PROFITABILITY'!$A$1:$F$45"}</definedName>
    <definedName name="_________aa1" localSheetId="7" hidden="1">{"'PROFITABILITY'!$A$1:$F$45"}</definedName>
    <definedName name="_________aa1">{"'PROFITABILITY'!$A$1:$F$45"}</definedName>
    <definedName name="_________aoc1" localSheetId="19">#REF!</definedName>
    <definedName name="_________aoc1">#REF!</definedName>
    <definedName name="_________aoc2" localSheetId="19">#REF!</definedName>
    <definedName name="_________aoc2">#REF!</definedName>
    <definedName name="_________aoc3" localSheetId="19">#REF!</definedName>
    <definedName name="_________aoc3">#REF!</definedName>
    <definedName name="_________aoc4" localSheetId="19">#REF!</definedName>
    <definedName name="_________aoc4">#REF!</definedName>
    <definedName name="_________b111121" localSheetId="18">#REF!</definedName>
    <definedName name="_________b111121" localSheetId="3">#REF!</definedName>
    <definedName name="_________b111121" localSheetId="14">#REF!</definedName>
    <definedName name="_________b111121" localSheetId="15">#REF!</definedName>
    <definedName name="_________b111121" localSheetId="12">#REF!</definedName>
    <definedName name="_________b111121" localSheetId="10">#REF!</definedName>
    <definedName name="_________b111121" localSheetId="19">#REF!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 localSheetId="19">#REF!</definedName>
    <definedName name="_________cem124">#REF!</definedName>
    <definedName name="_________dec05" localSheetId="17" hidden="1">{"'Sheet1'!$A$4386:$N$4591"}</definedName>
    <definedName name="_________dec05" localSheetId="18">{"'Sheet1'!$A$4386:$N$4591"}</definedName>
    <definedName name="_________dec05" localSheetId="3">{"'Sheet1'!$A$4386:$N$4591"}</definedName>
    <definedName name="_________dec05" localSheetId="14">{"'Sheet1'!$A$4386:$N$4591"}</definedName>
    <definedName name="_________dec05" localSheetId="15">{"'Sheet1'!$A$4386:$N$4591"}</definedName>
    <definedName name="_________dec05" localSheetId="12">{"'Sheet1'!$A$4386:$N$4591"}</definedName>
    <definedName name="_________dec05" localSheetId="10">{"'Sheet1'!$A$4386:$N$4591"}</definedName>
    <definedName name="_________dec05" localSheetId="19">{"'Sheet1'!$A$4386:$N$4591"}</definedName>
    <definedName name="_________dec05" localSheetId="20">{"'Sheet1'!$A$4386:$N$4591"}</definedName>
    <definedName name="_________dec05" localSheetId="21">{"'Sheet1'!$A$4386:$N$4591"}</definedName>
    <definedName name="_________dec05" localSheetId="1" hidden="1">{"'Sheet1'!$A$4386:$N$4591"}</definedName>
    <definedName name="_________dec05" localSheetId="2" hidden="1">{"'Sheet1'!$A$4386:$N$4591"}</definedName>
    <definedName name="_________dec05" localSheetId="0">{"'Sheet1'!$A$4386:$N$4591"}</definedName>
    <definedName name="_________dec05" localSheetId="9">{"'Sheet1'!$A$4386:$N$4591"}</definedName>
    <definedName name="_________dec05" localSheetId="16" hidden="1">{"'Sheet1'!$A$4386:$N$4591"}</definedName>
    <definedName name="_________dec05" localSheetId="13" hidden="1">{"'Sheet1'!$A$4386:$N$4591"}</definedName>
    <definedName name="_________dec05" localSheetId="6" hidden="1">{"'Sheet1'!$A$4386:$N$4591"}</definedName>
    <definedName name="_________dec05" localSheetId="7" hidden="1">{"'Sheet1'!$A$4386:$N$4591"}</definedName>
    <definedName name="_________dec05">{"'Sheet1'!$A$4386:$N$4591"}</definedName>
    <definedName name="_________dol12" localSheetId="19">#REF!</definedName>
    <definedName name="_________dol12" localSheetId="9">'[22]Price Working -SRP'!#REF!</definedName>
    <definedName name="_________dol12">#REF!</definedName>
    <definedName name="_________dol6" localSheetId="19">#REF!</definedName>
    <definedName name="_________dol6" localSheetId="9">'[22]Price Working -SRP'!#REF!</definedName>
    <definedName name="_________dol6">#REF!</definedName>
    <definedName name="_________f1" localSheetId="19">#REF!</definedName>
    <definedName name="_________f1">#REF!</definedName>
    <definedName name="_________g1" localSheetId="19">#REF!</definedName>
    <definedName name="_________g1">#REF!</definedName>
    <definedName name="_________IDA1" localSheetId="19">#REF!</definedName>
    <definedName name="_________IDA1">#REF!</definedName>
    <definedName name="_________in18900" localSheetId="19">#REF!</definedName>
    <definedName name="_________in18900">#REF!</definedName>
    <definedName name="_________iv19000" localSheetId="19">#REF!</definedName>
    <definedName name="_________iv19000">#REF!</definedName>
    <definedName name="_________Ki1">[23]grid!$C$182</definedName>
    <definedName name="_________Ki2">[23]grid!$C$191</definedName>
    <definedName name="_________lb1" localSheetId="19">#REF!</definedName>
    <definedName name="_________lb1">#REF!</definedName>
    <definedName name="_________lb2" localSheetId="19">#REF!</definedName>
    <definedName name="_________lb2">#REF!</definedName>
    <definedName name="_________m20" localSheetId="19">#REF!</definedName>
    <definedName name="_________m20">#REF!</definedName>
    <definedName name="_________m234" localSheetId="19">#REF!</definedName>
    <definedName name="_________m234">#REF!</definedName>
    <definedName name="_________m35" localSheetId="19">#REF!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 localSheetId="19">#REF!</definedName>
    <definedName name="_________mm1">#REF!</definedName>
    <definedName name="_________mm2" localSheetId="19">#REF!</definedName>
    <definedName name="_________mm2">#REF!</definedName>
    <definedName name="_________mm3" localSheetId="19">#REF!</definedName>
    <definedName name="_________mm3">#REF!</definedName>
    <definedName name="_________Nov2007" localSheetId="17" hidden="1">{"'PROFITABILITY'!$A$1:$F$45"}</definedName>
    <definedName name="_________Nov2007" localSheetId="18">{"'PROFITABILITY'!$A$1:$F$45"}</definedName>
    <definedName name="_________Nov2007" localSheetId="3">{"'PROFITABILITY'!$A$1:$F$45"}</definedName>
    <definedName name="_________Nov2007" localSheetId="14">{"'PROFITABILITY'!$A$1:$F$45"}</definedName>
    <definedName name="_________Nov2007" localSheetId="15">{"'PROFITABILITY'!$A$1:$F$45"}</definedName>
    <definedName name="_________Nov2007" localSheetId="12">{"'PROFITABILITY'!$A$1:$F$45"}</definedName>
    <definedName name="_________Nov2007" localSheetId="10">{"'PROFITABILITY'!$A$1:$F$45"}</definedName>
    <definedName name="_________Nov2007" localSheetId="19">{"'PROFITABILITY'!$A$1:$F$45"}</definedName>
    <definedName name="_________Nov2007" localSheetId="20">{"'PROFITABILITY'!$A$1:$F$45"}</definedName>
    <definedName name="_________Nov2007" localSheetId="21">{"'PROFITABILITY'!$A$1:$F$45"}</definedName>
    <definedName name="_________Nov2007" localSheetId="1" hidden="1">{"'PROFITABILITY'!$A$1:$F$45"}</definedName>
    <definedName name="_________Nov2007" localSheetId="2" hidden="1">{"'PROFITABILITY'!$A$1:$F$45"}</definedName>
    <definedName name="_________Nov2007" localSheetId="0">{"'PROFITABILITY'!$A$1:$F$45"}</definedName>
    <definedName name="_________Nov2007" localSheetId="9">{"'PROFITABILITY'!$A$1:$F$45"}</definedName>
    <definedName name="_________Nov2007" localSheetId="16" hidden="1">{"'PROFITABILITY'!$A$1:$F$45"}</definedName>
    <definedName name="_________Nov2007" localSheetId="13" hidden="1">{"'PROFITABILITY'!$A$1:$F$45"}</definedName>
    <definedName name="_________Nov2007" localSheetId="6" hidden="1">{"'PROFITABILITY'!$A$1:$F$45"}</definedName>
    <definedName name="_________Nov2007" localSheetId="7" hidden="1">{"'PROFITABILITY'!$A$1:$F$45"}</definedName>
    <definedName name="_________Nov2007">{"'PROFITABILITY'!$A$1:$F$45"}</definedName>
    <definedName name="_________sh1">90</definedName>
    <definedName name="_________sh2">120</definedName>
    <definedName name="_________sh3">150</definedName>
    <definedName name="_________sh4">180</definedName>
    <definedName name="_________tab1" localSheetId="18">#REF!</definedName>
    <definedName name="_________tab1" localSheetId="3">#REF!</definedName>
    <definedName name="_________tab1" localSheetId="14">#REF!</definedName>
    <definedName name="_________tab1" localSheetId="15">#REF!</definedName>
    <definedName name="_________tab1" localSheetId="12">#REF!</definedName>
    <definedName name="_________tab1" localSheetId="10">#REF!</definedName>
    <definedName name="_________tab1" localSheetId="19">#REF!</definedName>
    <definedName name="_________tab1">#REF!</definedName>
    <definedName name="_________tab2" localSheetId="19">#REF!</definedName>
    <definedName name="_________tab2">#REF!</definedName>
    <definedName name="_________VS2004" localSheetId="19" hidden="1">#REF!</definedName>
    <definedName name="_________VS2004" localSheetId="9">[21]SUMMARY!$E$64:$H$64</definedName>
    <definedName name="_________VS2004">#REF!</definedName>
    <definedName name="_________xlcn.WorksheetConnection_InfoEntryA2D32" localSheetId="19">#REF!</definedName>
    <definedName name="_________xlcn.WorksheetConnection_InfoEntryA2D32" localSheetId="9">'[24]Info Entry'!$A$2:$C$32</definedName>
    <definedName name="_________xlcn.WorksheetConnection_InfoEntryA2D32">#REF!</definedName>
    <definedName name="_________xlnm._FilterDatabase_1" localSheetId="19">#REF!</definedName>
    <definedName name="_________xlnm._FilterDatabase_1">#REF!</definedName>
    <definedName name="_________xlnm._FilterDatabase_2" localSheetId="19">#REF!</definedName>
    <definedName name="_________xlnm._FilterDatabase_2">#REF!</definedName>
    <definedName name="_________xlnm._FilterDatabase_3" localSheetId="19">#REF!</definedName>
    <definedName name="_________xlnm._FilterDatabase_3">#REF!</definedName>
    <definedName name="_________xlnm._FilterDatabase_4" localSheetId="19">#REF!</definedName>
    <definedName name="_________xlnm._FilterDatabase_4">#REF!</definedName>
    <definedName name="_________xlnm._FilterDatabase_5" localSheetId="17">#N/A</definedName>
    <definedName name="_________xlnm._FilterDatabase_5" localSheetId="19">#REF!</definedName>
    <definedName name="_________xlnm._FilterDatabase_5" localSheetId="1">#N/A</definedName>
    <definedName name="_________xlnm._FilterDatabase_5" localSheetId="2">#N/A</definedName>
    <definedName name="_________xlnm._FilterDatabase_5" localSheetId="16">#N/A</definedName>
    <definedName name="_________xlnm._FilterDatabase_5" localSheetId="13">#N/A</definedName>
    <definedName name="_________xlnm._FilterDatabase_5" localSheetId="6">#N/A</definedName>
    <definedName name="_________xlnm._FilterDatabase_5" localSheetId="7">#N/A</definedName>
    <definedName name="_________xlnm._FilterDatabase_5">#REF!</definedName>
    <definedName name="_________xlnm.Print_Area_1" localSheetId="19">#REF!</definedName>
    <definedName name="_________xlnm.Print_Area_1">#REF!</definedName>
    <definedName name="_________xlnm.Print_Area_1_1">"#REF!"</definedName>
    <definedName name="_________xlnm.Print_Area_10" localSheetId="19">#REF!</definedName>
    <definedName name="_________xlnm.Print_Area_10">#REF!</definedName>
    <definedName name="_________xlnm.Print_Area_10_1">"#REF!"</definedName>
    <definedName name="_________xlnm.Print_Area_11" localSheetId="19">#REF!</definedName>
    <definedName name="_________xlnm.Print_Area_11">#REF!</definedName>
    <definedName name="_________xlnm.Print_Area_13" localSheetId="19">#REF!</definedName>
    <definedName name="_________xlnm.Print_Area_13">#REF!</definedName>
    <definedName name="_________xlnm.Print_Area_2" localSheetId="19">#REF!</definedName>
    <definedName name="_________xlnm.Print_Area_2">#REF!</definedName>
    <definedName name="_________xlnm.Print_Area_2_1">"#REF!"</definedName>
    <definedName name="_________xlnm.Print_Area_3" localSheetId="19">#REF!</definedName>
    <definedName name="_________xlnm.Print_Area_3">#REF!</definedName>
    <definedName name="_________xlnm.Print_Area_4" localSheetId="19">#REF!</definedName>
    <definedName name="_________xlnm.Print_Area_4">#REF!</definedName>
    <definedName name="_________xlnm.Print_Area_5" localSheetId="19">#REF!</definedName>
    <definedName name="_________xlnm.Print_Area_5">#REF!</definedName>
    <definedName name="_________xlnm.Print_Area_6" localSheetId="19">#REF!</definedName>
    <definedName name="_________xlnm.Print_Area_6">#REF!</definedName>
    <definedName name="_________xlnm.Print_Area_7" localSheetId="19">#REF!</definedName>
    <definedName name="_________xlnm.Print_Area_7">#REF!</definedName>
    <definedName name="_________xlnm.Print_Area_8" localSheetId="19">#REF!</definedName>
    <definedName name="_________xlnm.Print_Area_8">#REF!</definedName>
    <definedName name="_________xlnm.Print_Area_9" localSheetId="19">#REF!</definedName>
    <definedName name="_________xlnm.Print_Area_9">#REF!</definedName>
    <definedName name="_________xlnm.Print_Titles" localSheetId="19">#REF!</definedName>
    <definedName name="_________xlnm.Print_Titles">#REF!</definedName>
    <definedName name="_________xlnm.Print_Titles_1" localSheetId="19">#REF!</definedName>
    <definedName name="_________xlnm.Print_Titles_1">#REF!</definedName>
    <definedName name="_________xlnm.Print_Titles_2" localSheetId="19">(#REF!,#REF!)</definedName>
    <definedName name="_________xlnm.Print_Titles_2">(#REF!,#REF!)</definedName>
    <definedName name="_________xlnm.Print_Titles_3" localSheetId="19">(#REF!,#REF!)</definedName>
    <definedName name="_________xlnm.Print_Titles_3">(#REF!,#REF!)</definedName>
    <definedName name="_________xlnm.Print_Titles_4" localSheetId="19">#REF!</definedName>
    <definedName name="_________xlnm.Print_Titles_4">#REF!</definedName>
    <definedName name="_________xlnm.Print_Titles_7" localSheetId="19">#REF!</definedName>
    <definedName name="_________xlnm.Print_Titles_7">#REF!</definedName>
    <definedName name="________1____123Graph_ACHART_1" localSheetId="19" hidden="1">#REF!</definedName>
    <definedName name="________1____123Graph_ACHART_1" localSheetId="9">[25]SUMMARY!$E$36:$H$36</definedName>
    <definedName name="________1____123Graph_ACHART_1">#REF!</definedName>
    <definedName name="________2____123Graph_BCHART_1" localSheetId="19" hidden="1">#REF!</definedName>
    <definedName name="________2____123Graph_BCHART_1" localSheetId="9">[25]SUMMARY!$E$66:$H$66</definedName>
    <definedName name="________2____123Graph_BCHART_1">#REF!</definedName>
    <definedName name="________3____123Graph_CCHART_1" localSheetId="19" hidden="1">#REF!</definedName>
    <definedName name="________3____123Graph_CCHART_1" localSheetId="9">[25]SUMMARY!$E$64:$H$64</definedName>
    <definedName name="________3____123Graph_CCHART_1">#REF!</definedName>
    <definedName name="________4_____a" localSheetId="19">#REF!</definedName>
    <definedName name="________4_____a">#REF!</definedName>
    <definedName name="________4___123Graph_ACHART_1" localSheetId="19" hidden="1">#REF!</definedName>
    <definedName name="________4___123Graph_ACHART_1" localSheetId="9">[25]SUMMARY!$E$36:$H$36</definedName>
    <definedName name="________4___123Graph_ACHART_1">#REF!</definedName>
    <definedName name="________5___123Graph_BCHART_1" localSheetId="19" hidden="1">#REF!</definedName>
    <definedName name="________5___123Graph_BCHART_1" localSheetId="9">[25]SUMMARY!$E$66:$H$66</definedName>
    <definedName name="________5___123Graph_BCHART_1">#REF!</definedName>
    <definedName name="________6___123Graph_CCHART_1" localSheetId="19" hidden="1">#REF!</definedName>
    <definedName name="________6___123Graph_CCHART_1" localSheetId="9">[25]SUMMARY!$E$64:$H$64</definedName>
    <definedName name="________6___123Graph_CCHART_1">#REF!</definedName>
    <definedName name="________7__123Graph_ACHART_1" localSheetId="19" hidden="1">#REF!</definedName>
    <definedName name="________7__123Graph_ACHART_1" localSheetId="9">[25]SUMMARY!$E$36:$H$36</definedName>
    <definedName name="________7__123Graph_ACHART_1">#REF!</definedName>
    <definedName name="________8__123Graph_BCHART_1" localSheetId="19" hidden="1">#REF!</definedName>
    <definedName name="________8__123Graph_BCHART_1" localSheetId="9">[25]SUMMARY!$E$66:$H$66</definedName>
    <definedName name="________8__123Graph_BCHART_1">#REF!</definedName>
    <definedName name="________9__123Graph_CCHART_1" localSheetId="19" hidden="1">#REF!</definedName>
    <definedName name="________9__123Graph_CCHART_1" localSheetId="9">[25]SUMMARY!$E$64:$H$64</definedName>
    <definedName name="________9__123Graph_CCHART_1">#REF!</definedName>
    <definedName name="________A65537" localSheetId="19">#REF!</definedName>
    <definedName name="________A65537">#REF!</definedName>
    <definedName name="________A655600" localSheetId="19">#REF!</definedName>
    <definedName name="________A655600">#REF!</definedName>
    <definedName name="________a655601" localSheetId="19">#REF!</definedName>
    <definedName name="________a655601">#REF!</definedName>
    <definedName name="________A71614" localSheetId="19">#REF!</definedName>
    <definedName name="________A71614">#REF!</definedName>
    <definedName name="________A81614" localSheetId="19">#REF!</definedName>
    <definedName name="________A81614">#REF!</definedName>
    <definedName name="________A91614" localSheetId="19">#REF!</definedName>
    <definedName name="________A91614">#REF!</definedName>
    <definedName name="________a999999" localSheetId="19">#REF!</definedName>
    <definedName name="________a999999">#REF!</definedName>
    <definedName name="________aa1" localSheetId="17" hidden="1">{"'PROFITABILITY'!$A$1:$F$45"}</definedName>
    <definedName name="________aa1" localSheetId="18">{"'PROFITABILITY'!$A$1:$F$45"}</definedName>
    <definedName name="________aa1" localSheetId="3">{"'PROFITABILITY'!$A$1:$F$45"}</definedName>
    <definedName name="________aa1" localSheetId="14">{"'PROFITABILITY'!$A$1:$F$45"}</definedName>
    <definedName name="________aa1" localSheetId="15">{"'PROFITABILITY'!$A$1:$F$45"}</definedName>
    <definedName name="________aa1" localSheetId="12">{"'PROFITABILITY'!$A$1:$F$45"}</definedName>
    <definedName name="________aa1" localSheetId="10">{"'PROFITABILITY'!$A$1:$F$45"}</definedName>
    <definedName name="________aa1" localSheetId="19">{"'PROFITABILITY'!$A$1:$F$45"}</definedName>
    <definedName name="________aa1" localSheetId="20">{"'PROFITABILITY'!$A$1:$F$45"}</definedName>
    <definedName name="________aa1" localSheetId="21">{"'PROFITABILITY'!$A$1:$F$45"}</definedName>
    <definedName name="________aa1" localSheetId="1" hidden="1">{"'PROFITABILITY'!$A$1:$F$45"}</definedName>
    <definedName name="________aa1" localSheetId="2" hidden="1">{"'PROFITABILITY'!$A$1:$F$45"}</definedName>
    <definedName name="________aa1" localSheetId="0">{"'PROFITABILITY'!$A$1:$F$45"}</definedName>
    <definedName name="________aa1" localSheetId="9">{"'PROFITABILITY'!$A$1:$F$45"}</definedName>
    <definedName name="________aa1" localSheetId="16" hidden="1">{"'PROFITABILITY'!$A$1:$F$45"}</definedName>
    <definedName name="________aa1" localSheetId="13" hidden="1">{"'PROFITABILITY'!$A$1:$F$45"}</definedName>
    <definedName name="________aa1" localSheetId="6" hidden="1">{"'PROFITABILITY'!$A$1:$F$45"}</definedName>
    <definedName name="________aa1" localSheetId="7" hidden="1">{"'PROFITABILITY'!$A$1:$F$45"}</definedName>
    <definedName name="________aa1">{"'PROFITABILITY'!$A$1:$F$45"}</definedName>
    <definedName name="________aoc1" localSheetId="19">#REF!</definedName>
    <definedName name="________aoc1">#REF!</definedName>
    <definedName name="________aoc2" localSheetId="19">#REF!</definedName>
    <definedName name="________aoc2">#REF!</definedName>
    <definedName name="________aoc3" localSheetId="19">#REF!</definedName>
    <definedName name="________aoc3">#REF!</definedName>
    <definedName name="________aoc4" localSheetId="19">#REF!</definedName>
    <definedName name="________aoc4">#REF!</definedName>
    <definedName name="________b111121" localSheetId="18">#REF!</definedName>
    <definedName name="________b111121" localSheetId="3">#REF!</definedName>
    <definedName name="________b111121" localSheetId="14">#REF!</definedName>
    <definedName name="________b111121" localSheetId="15">#REF!</definedName>
    <definedName name="________b111121" localSheetId="12">#REF!</definedName>
    <definedName name="________b111121" localSheetId="10">#REF!</definedName>
    <definedName name="________b111121" localSheetId="19">#REF!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 localSheetId="19">#REF!</definedName>
    <definedName name="________cem124">#REF!</definedName>
    <definedName name="________CU600" localSheetId="17" hidden="1">{#N/A,#N/A,TRUE,"toc";#N/A,#N/A,TRUE,"general";#N/A,#N/A,TRUE,"compressive";#N/A,#N/A,TRUE,"lateral";#N/A,#N/A,TRUE,"shallow"}</definedName>
    <definedName name="________CU600" localSheetId="18">{#N/A,#N/A,TRUE,"toc";#N/A,#N/A,TRUE,"general";#N/A,#N/A,TRUE,"compressive";#N/A,#N/A,TRUE,"lateral";#N/A,#N/A,TRUE,"shallow"}</definedName>
    <definedName name="________CU600" localSheetId="3">{#N/A,#N/A,TRUE,"toc";#N/A,#N/A,TRUE,"general";#N/A,#N/A,TRUE,"compressive";#N/A,#N/A,TRUE,"lateral";#N/A,#N/A,TRUE,"shallow"}</definedName>
    <definedName name="________CU600" localSheetId="14">{#N/A,#N/A,TRUE,"toc";#N/A,#N/A,TRUE,"general";#N/A,#N/A,TRUE,"compressive";#N/A,#N/A,TRUE,"lateral";#N/A,#N/A,TRUE,"shallow"}</definedName>
    <definedName name="________CU600" localSheetId="15">{#N/A,#N/A,TRUE,"toc";#N/A,#N/A,TRUE,"general";#N/A,#N/A,TRUE,"compressive";#N/A,#N/A,TRUE,"lateral";#N/A,#N/A,TRUE,"shallow"}</definedName>
    <definedName name="________CU600" localSheetId="12">{#N/A,#N/A,TRUE,"toc";#N/A,#N/A,TRUE,"general";#N/A,#N/A,TRUE,"compressive";#N/A,#N/A,TRUE,"lateral";#N/A,#N/A,TRUE,"shallow"}</definedName>
    <definedName name="________CU600" localSheetId="10">{#N/A,#N/A,TRUE,"toc";#N/A,#N/A,TRUE,"general";#N/A,#N/A,TRUE,"compressive";#N/A,#N/A,TRUE,"lateral";#N/A,#N/A,TRUE,"shallow"}</definedName>
    <definedName name="________CU600" localSheetId="19">{#N/A,#N/A,TRUE,"toc";#N/A,#N/A,TRUE,"general";#N/A,#N/A,TRUE,"compressive";#N/A,#N/A,TRUE,"lateral";#N/A,#N/A,TRUE,"shallow"}</definedName>
    <definedName name="________CU600" localSheetId="20">{#N/A,#N/A,TRUE,"toc";#N/A,#N/A,TRUE,"general";#N/A,#N/A,TRUE,"compressive";#N/A,#N/A,TRUE,"lateral";#N/A,#N/A,TRUE,"shallow"}</definedName>
    <definedName name="________CU600" localSheetId="21">{#N/A,#N/A,TRUE,"toc";#N/A,#N/A,TRUE,"general";#N/A,#N/A,TRUE,"compressive";#N/A,#N/A,TRUE,"lateral";#N/A,#N/A,TRUE,"shallow"}</definedName>
    <definedName name="________CU600" localSheetId="1" hidden="1">{#N/A,#N/A,TRUE,"toc";#N/A,#N/A,TRUE,"general";#N/A,#N/A,TRUE,"compressive";#N/A,#N/A,TRUE,"lateral";#N/A,#N/A,TRUE,"shallow"}</definedName>
    <definedName name="________CU600" localSheetId="2" hidden="1">{#N/A,#N/A,TRUE,"toc";#N/A,#N/A,TRUE,"general";#N/A,#N/A,TRUE,"compressive";#N/A,#N/A,TRUE,"lateral";#N/A,#N/A,TRUE,"shallow"}</definedName>
    <definedName name="________CU600" localSheetId="0">{#N/A,#N/A,TRUE,"toc";#N/A,#N/A,TRUE,"general";#N/A,#N/A,TRUE,"compressive";#N/A,#N/A,TRUE,"lateral";#N/A,#N/A,TRUE,"shallow"}</definedName>
    <definedName name="________CU600" localSheetId="9">{#N/A,#N/A,TRUE,"toc";#N/A,#N/A,TRUE,"general";#N/A,#N/A,TRUE,"compressive";#N/A,#N/A,TRUE,"lateral";#N/A,#N/A,TRUE,"shallow"}</definedName>
    <definedName name="________CU600" localSheetId="16" hidden="1">{#N/A,#N/A,TRUE,"toc";#N/A,#N/A,TRUE,"general";#N/A,#N/A,TRUE,"compressive";#N/A,#N/A,TRUE,"lateral";#N/A,#N/A,TRUE,"shallow"}</definedName>
    <definedName name="________CU600" localSheetId="13" hidden="1">{#N/A,#N/A,TRUE,"toc";#N/A,#N/A,TRUE,"general";#N/A,#N/A,TRUE,"compressive";#N/A,#N/A,TRUE,"lateral";#N/A,#N/A,TRUE,"shallow"}</definedName>
    <definedName name="________CU600" localSheetId="6" hidden="1">{#N/A,#N/A,TRUE,"toc";#N/A,#N/A,TRUE,"general";#N/A,#N/A,TRUE,"compressive";#N/A,#N/A,TRUE,"lateral";#N/A,#N/A,TRUE,"shallow"}</definedName>
    <definedName name="________CU600" localSheetId="7" hidden="1">{#N/A,#N/A,TRUE,"toc";#N/A,#N/A,TRUE,"general";#N/A,#N/A,TRUE,"compressive";#N/A,#N/A,TRUE,"lateral";#N/A,#N/A,TRUE,"shallow"}</definedName>
    <definedName name="________CU600">{#N/A,#N/A,TRUE,"toc";#N/A,#N/A,TRUE,"general";#N/A,#N/A,TRUE,"compressive";#N/A,#N/A,TRUE,"lateral";#N/A,#N/A,TRUE,"shallow"}</definedName>
    <definedName name="________dec05" localSheetId="17" hidden="1">{"'Sheet1'!$A$4386:$N$4591"}</definedName>
    <definedName name="________dec05" localSheetId="18">{"'Sheet1'!$A$4386:$N$4591"}</definedName>
    <definedName name="________dec05" localSheetId="3">{"'Sheet1'!$A$4386:$N$4591"}</definedName>
    <definedName name="________dec05" localSheetId="14">{"'Sheet1'!$A$4386:$N$4591"}</definedName>
    <definedName name="________dec05" localSheetId="15">{"'Sheet1'!$A$4386:$N$4591"}</definedName>
    <definedName name="________dec05" localSheetId="12">{"'Sheet1'!$A$4386:$N$4591"}</definedName>
    <definedName name="________dec05" localSheetId="10">{"'Sheet1'!$A$4386:$N$4591"}</definedName>
    <definedName name="________dec05" localSheetId="19">{"'Sheet1'!$A$4386:$N$4591"}</definedName>
    <definedName name="________dec05" localSheetId="20">{"'Sheet1'!$A$4386:$N$4591"}</definedName>
    <definedName name="________dec05" localSheetId="21">{"'Sheet1'!$A$4386:$N$4591"}</definedName>
    <definedName name="________dec05" localSheetId="1" hidden="1">{"'Sheet1'!$A$4386:$N$4591"}</definedName>
    <definedName name="________dec05" localSheetId="2" hidden="1">{"'Sheet1'!$A$4386:$N$4591"}</definedName>
    <definedName name="________dec05" localSheetId="0">{"'Sheet1'!$A$4386:$N$4591"}</definedName>
    <definedName name="________dec05" localSheetId="9">{"'Sheet1'!$A$4386:$N$4591"}</definedName>
    <definedName name="________dec05" localSheetId="16" hidden="1">{"'Sheet1'!$A$4386:$N$4591"}</definedName>
    <definedName name="________dec05" localSheetId="13" hidden="1">{"'Sheet1'!$A$4386:$N$4591"}</definedName>
    <definedName name="________dec05" localSheetId="6" hidden="1">{"'Sheet1'!$A$4386:$N$4591"}</definedName>
    <definedName name="________dec05" localSheetId="7" hidden="1">{"'Sheet1'!$A$4386:$N$4591"}</definedName>
    <definedName name="________dec05">{"'Sheet1'!$A$4386:$N$4591"}</definedName>
    <definedName name="________DET1" localSheetId="19">#REF!</definedName>
    <definedName name="________DET1" localSheetId="9">[26]Basicrates!$D$39</definedName>
    <definedName name="________DET1">#REF!</definedName>
    <definedName name="________dol12" localSheetId="19">#REF!</definedName>
    <definedName name="________dol12" localSheetId="9">'[22]Price Working -SRP'!#REF!</definedName>
    <definedName name="________dol12">#REF!</definedName>
    <definedName name="________dol6" localSheetId="19">#REF!</definedName>
    <definedName name="________dol6" localSheetId="9">'[22]Price Working -SRP'!#REF!</definedName>
    <definedName name="________dol6">#REF!</definedName>
    <definedName name="________drg1" localSheetId="19">#REF!</definedName>
    <definedName name="________drg1">#REF!</definedName>
    <definedName name="________f1" localSheetId="19">#REF!</definedName>
    <definedName name="________f1">#REF!</definedName>
    <definedName name="________FEL1" localSheetId="19">#REF!</definedName>
    <definedName name="________FEL1" localSheetId="9">[26]Basicrates!$D$90</definedName>
    <definedName name="________FEL1">#REF!</definedName>
    <definedName name="________g1" localSheetId="19">#REF!</definedName>
    <definedName name="________g1">#REF!</definedName>
    <definedName name="________g2">#REF!</definedName>
    <definedName name="________GEL1" localSheetId="19">#REF!</definedName>
    <definedName name="________GEL1" localSheetId="9">[26]Basicrates!$D$38</definedName>
    <definedName name="________GEL1">#REF!</definedName>
    <definedName name="________HBG10" localSheetId="19">#REF!</definedName>
    <definedName name="________HBG10" localSheetId="9">[26]Basicrates!$F$13</definedName>
    <definedName name="________HBG10">#REF!</definedName>
    <definedName name="________HBG12" localSheetId="19">#REF!</definedName>
    <definedName name="________HBG12" localSheetId="9">[26]Basicrates!$F$12</definedName>
    <definedName name="________HBG12">#REF!</definedName>
    <definedName name="________HBG25" localSheetId="19">#REF!</definedName>
    <definedName name="________HBG25" localSheetId="9">[26]Basicrates!$F$10</definedName>
    <definedName name="________HBG25">#REF!</definedName>
    <definedName name="________HBG40" localSheetId="19">#REF!</definedName>
    <definedName name="________HBG40" localSheetId="9">[26]Basicrates!$F$9</definedName>
    <definedName name="________HBG40">#REF!</definedName>
    <definedName name="________HBG50" localSheetId="19">#REF!</definedName>
    <definedName name="________HBG50" localSheetId="9">[26]Basicrates!$F$8</definedName>
    <definedName name="________HBG50">#REF!</definedName>
    <definedName name="________HBG6" localSheetId="19">#REF!</definedName>
    <definedName name="________HBG6" localSheetId="9">[26]Basicrates!$F$14</definedName>
    <definedName name="________HBG6">#REF!</definedName>
    <definedName name="________IDA1" localSheetId="19">#REF!</definedName>
    <definedName name="________IDA1">#REF!</definedName>
    <definedName name="________in18900" localSheetId="19">#REF!</definedName>
    <definedName name="________in18900">#REF!</definedName>
    <definedName name="________iv19000" localSheetId="19">#REF!</definedName>
    <definedName name="________iv19000">#REF!</definedName>
    <definedName name="________KEY3">'[16]SC Cost FEB 03'!#REF!</definedName>
    <definedName name="________Ki1" localSheetId="19">#REF!</definedName>
    <definedName name="________Ki1">#REF!</definedName>
    <definedName name="________Ki2" localSheetId="19">#REF!</definedName>
    <definedName name="________Ki2">#REF!</definedName>
    <definedName name="________lb1" localSheetId="19">#REF!</definedName>
    <definedName name="________lb1">#REF!</definedName>
    <definedName name="________lb2" localSheetId="19">#REF!</definedName>
    <definedName name="________lb2">#REF!</definedName>
    <definedName name="________m20" localSheetId="19">#REF!</definedName>
    <definedName name="________m20">#REF!</definedName>
    <definedName name="________m234" localSheetId="19">#REF!</definedName>
    <definedName name="________m234">#REF!</definedName>
    <definedName name="________m35" localSheetId="19">#REF!</definedName>
    <definedName name="________m35">#REF!</definedName>
    <definedName name="________mac2">200</definedName>
    <definedName name="________MG1" localSheetId="19">#REF!</definedName>
    <definedName name="________MG1" localSheetId="9">[26]Basicrates!$D$132</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 localSheetId="19">#REF!</definedName>
    <definedName name="________mm1">#REF!</definedName>
    <definedName name="________mm2" localSheetId="19">#REF!</definedName>
    <definedName name="________mm2">#REF!</definedName>
    <definedName name="________mm3" localSheetId="19">#REF!</definedName>
    <definedName name="________mm3">#REF!</definedName>
    <definedName name="________Mzd1" localSheetId="19">#REF!</definedName>
    <definedName name="________Mzd1" localSheetId="9">[27]Basicrates!$D$158</definedName>
    <definedName name="________Mzd1">#REF!</definedName>
    <definedName name="________Nov2007" localSheetId="17" hidden="1">{"'PROFITABILITY'!$A$1:$F$45"}</definedName>
    <definedName name="________Nov2007" localSheetId="18">{"'PROFITABILITY'!$A$1:$F$45"}</definedName>
    <definedName name="________Nov2007" localSheetId="3">{"'PROFITABILITY'!$A$1:$F$45"}</definedName>
    <definedName name="________Nov2007" localSheetId="14">{"'PROFITABILITY'!$A$1:$F$45"}</definedName>
    <definedName name="________Nov2007" localSheetId="15">{"'PROFITABILITY'!$A$1:$F$45"}</definedName>
    <definedName name="________Nov2007" localSheetId="12">{"'PROFITABILITY'!$A$1:$F$45"}</definedName>
    <definedName name="________Nov2007" localSheetId="10">{"'PROFITABILITY'!$A$1:$F$45"}</definedName>
    <definedName name="________Nov2007" localSheetId="19">{"'PROFITABILITY'!$A$1:$F$45"}</definedName>
    <definedName name="________Nov2007" localSheetId="20">{"'PROFITABILITY'!$A$1:$F$45"}</definedName>
    <definedName name="________Nov2007" localSheetId="21">{"'PROFITABILITY'!$A$1:$F$45"}</definedName>
    <definedName name="________Nov2007" localSheetId="1" hidden="1">{"'PROFITABILITY'!$A$1:$F$45"}</definedName>
    <definedName name="________Nov2007" localSheetId="2" hidden="1">{"'PROFITABILITY'!$A$1:$F$45"}</definedName>
    <definedName name="________Nov2007" localSheetId="0">{"'PROFITABILITY'!$A$1:$F$45"}</definedName>
    <definedName name="________Nov2007" localSheetId="9">{"'PROFITABILITY'!$A$1:$F$45"}</definedName>
    <definedName name="________Nov2007" localSheetId="16" hidden="1">{"'PROFITABILITY'!$A$1:$F$45"}</definedName>
    <definedName name="________Nov2007" localSheetId="13" hidden="1">{"'PROFITABILITY'!$A$1:$F$45"}</definedName>
    <definedName name="________Nov2007" localSheetId="6" hidden="1">{"'PROFITABILITY'!$A$1:$F$45"}</definedName>
    <definedName name="________Nov2007" localSheetId="7" hidden="1">{"'PROFITABILITY'!$A$1:$F$45"}</definedName>
    <definedName name="________Nov2007">{"'PROFITABILITY'!$A$1:$F$45"}</definedName>
    <definedName name="________OP2" localSheetId="19">#REF!</definedName>
    <definedName name="________OP2" localSheetId="9">[26]Basicrates!$D$152</definedName>
    <definedName name="________OP2">#REF!</definedName>
    <definedName name="________PM123" localSheetId="18">{"'Sheet1'!$A$4386:$N$4591"}</definedName>
    <definedName name="________PM123" localSheetId="3">{"'Sheet1'!$A$4386:$N$4591"}</definedName>
    <definedName name="________PM123" localSheetId="14">{"'Sheet1'!$A$4386:$N$4591"}</definedName>
    <definedName name="________PM123" localSheetId="15">{"'Sheet1'!$A$4386:$N$4591"}</definedName>
    <definedName name="________PM123" localSheetId="12">{"'Sheet1'!$A$4386:$N$4591"}</definedName>
    <definedName name="________PM123" localSheetId="10">{"'Sheet1'!$A$4386:$N$4591"}</definedName>
    <definedName name="________PM123" localSheetId="19">{"'Sheet1'!$A$4386:$N$4591"}</definedName>
    <definedName name="________PM123" localSheetId="20">{"'Sheet1'!$A$4386:$N$4591"}</definedName>
    <definedName name="________PM123" localSheetId="21">{"'Sheet1'!$A$4386:$N$4591"}</definedName>
    <definedName name="________PM123" localSheetId="1">{"'Sheet1'!$A$4386:$N$4591"}</definedName>
    <definedName name="________PM123" localSheetId="2">{"'Sheet1'!$A$4386:$N$4591"}</definedName>
    <definedName name="________PM123" localSheetId="0">{"'Sheet1'!$A$4386:$N$4591"}</definedName>
    <definedName name="________PM123" localSheetId="9">{"'Sheet1'!$A$4386:$N$4591"}</definedName>
    <definedName name="________PM123" localSheetId="16">{"'Sheet1'!$A$4386:$N$4591"}</definedName>
    <definedName name="________PM123" localSheetId="13">{"'Sheet1'!$A$4386:$N$4591"}</definedName>
    <definedName name="________PM123" localSheetId="6">{"'Sheet1'!$A$4386:$N$4591"}</definedName>
    <definedName name="________PM123" localSheetId="7">{"'Sheet1'!$A$4386:$N$4591"}</definedName>
    <definedName name="________PM123">{"'Sheet1'!$A$4386:$N$4591"}</definedName>
    <definedName name="________SAP1" localSheetId="19">#REF!</definedName>
    <definedName name="________SAP1">#REF!</definedName>
    <definedName name="________SAP10" localSheetId="19">#REF!</definedName>
    <definedName name="________SAP10">#REF!</definedName>
    <definedName name="________SAP11" localSheetId="19">#REF!</definedName>
    <definedName name="________SAP11">#REF!</definedName>
    <definedName name="________SAP2" localSheetId="19">#REF!</definedName>
    <definedName name="________SAP2">#REF!</definedName>
    <definedName name="________SAP3" localSheetId="19">#REF!</definedName>
    <definedName name="________SAP3">#REF!</definedName>
    <definedName name="________SAP4" localSheetId="19">#REF!</definedName>
    <definedName name="________SAP4">#REF!</definedName>
    <definedName name="________SAP5" localSheetId="19">#REF!</definedName>
    <definedName name="________SAP5">#REF!</definedName>
    <definedName name="________SAP6" localSheetId="19">#REF!</definedName>
    <definedName name="________SAP6">#REF!</definedName>
    <definedName name="________SAP7" localSheetId="19">#REF!</definedName>
    <definedName name="________SAP7">#REF!</definedName>
    <definedName name="________SAP8" localSheetId="19">#REF!</definedName>
    <definedName name="________SAP8">#REF!</definedName>
    <definedName name="________SAP9" localSheetId="19">#REF!</definedName>
    <definedName name="________SAP9">#REF!</definedName>
    <definedName name="________sh1">90</definedName>
    <definedName name="________sh2">120</definedName>
    <definedName name="________sh3">150</definedName>
    <definedName name="________sh4">180</definedName>
    <definedName name="________tab1" localSheetId="18">#REF!</definedName>
    <definedName name="________tab1" localSheetId="3">#REF!</definedName>
    <definedName name="________tab1" localSheetId="14">#REF!</definedName>
    <definedName name="________tab1" localSheetId="15">#REF!</definedName>
    <definedName name="________tab1" localSheetId="12">#REF!</definedName>
    <definedName name="________tab1" localSheetId="10">#REF!</definedName>
    <definedName name="________tab1" localSheetId="19">#REF!</definedName>
    <definedName name="________tab1">#REF!</definedName>
    <definedName name="________tab2" localSheetId="19">#REF!</definedName>
    <definedName name="________tab2">#REF!</definedName>
    <definedName name="________VS2004" localSheetId="19" hidden="1">#REF!</definedName>
    <definedName name="________VS2004" localSheetId="9">[21]SUMMARY!$E$64:$H$64</definedName>
    <definedName name="________VS2004">#REF!</definedName>
    <definedName name="________WD2" localSheetId="19">#REF!</definedName>
    <definedName name="________WD2" localSheetId="9">[26]Basicrates!$D$131</definedName>
    <definedName name="________WD2">#REF!</definedName>
    <definedName name="________Xl1" localSheetId="19">#REF!</definedName>
    <definedName name="________Xl1">#REF!</definedName>
    <definedName name="________xlcn.WorksheetConnection_InfoEntryA2D32" localSheetId="19">#REF!</definedName>
    <definedName name="________xlcn.WorksheetConnection_InfoEntryA2D32" localSheetId="9">'[24]Info Entry'!$A$2:$C$32</definedName>
    <definedName name="________xlcn.WorksheetConnection_InfoEntryA2D32">#REF!</definedName>
    <definedName name="________xlnm._FilterDatabase_1" localSheetId="19">#REF!</definedName>
    <definedName name="________xlnm._FilterDatabase_1">#REF!</definedName>
    <definedName name="________xlnm._FilterDatabase_2" localSheetId="19">#REF!</definedName>
    <definedName name="________xlnm._FilterDatabase_2">#REF!</definedName>
    <definedName name="________xlnm._FilterDatabase_3" localSheetId="19">#REF!</definedName>
    <definedName name="________xlnm._FilterDatabase_3">#REF!</definedName>
    <definedName name="________xlnm._FilterDatabase_4" localSheetId="19">#REF!</definedName>
    <definedName name="________xlnm._FilterDatabase_4">#REF!</definedName>
    <definedName name="________xlnm._FilterDatabase_5" localSheetId="17">#N/A</definedName>
    <definedName name="________xlnm._FilterDatabase_5" localSheetId="19">#REF!</definedName>
    <definedName name="________xlnm._FilterDatabase_5" localSheetId="1">#N/A</definedName>
    <definedName name="________xlnm._FilterDatabase_5" localSheetId="2">#N/A</definedName>
    <definedName name="________xlnm._FilterDatabase_5" localSheetId="16">#N/A</definedName>
    <definedName name="________xlnm._FilterDatabase_5" localSheetId="13">#N/A</definedName>
    <definedName name="________xlnm._FilterDatabase_5" localSheetId="6">#N/A</definedName>
    <definedName name="________xlnm._FilterDatabase_5" localSheetId="7">#N/A</definedName>
    <definedName name="________xlnm._FilterDatabase_5">#REF!</definedName>
    <definedName name="________xlnm.Print_Area_1" localSheetId="19">#REF!</definedName>
    <definedName name="________xlnm.Print_Area_1">#REF!</definedName>
    <definedName name="________xlnm.Print_Area_1_1">"#REF!"</definedName>
    <definedName name="________xlnm.Print_Area_10" localSheetId="19">#REF!</definedName>
    <definedName name="________xlnm.Print_Area_10">#REF!</definedName>
    <definedName name="________xlnm.Print_Area_10_1">"#REF!"</definedName>
    <definedName name="________xlnm.Print_Area_11" localSheetId="19">#REF!</definedName>
    <definedName name="________xlnm.Print_Area_11">#REF!</definedName>
    <definedName name="________xlnm.Print_Area_11_1">"#REF!"</definedName>
    <definedName name="________xlnm.Print_Area_13" localSheetId="19">#REF!</definedName>
    <definedName name="________xlnm.Print_Area_13">#REF!</definedName>
    <definedName name="________xlnm.Print_Area_2" localSheetId="19">#REF!</definedName>
    <definedName name="________xlnm.Print_Area_2">#REF!</definedName>
    <definedName name="________xlnm.Print_Area_3" localSheetId="19">#REF!</definedName>
    <definedName name="________xlnm.Print_Area_3">#REF!</definedName>
    <definedName name="________xlnm.Print_Area_4" localSheetId="19">#REF!</definedName>
    <definedName name="________xlnm.Print_Area_4">#REF!</definedName>
    <definedName name="________xlnm.Print_Area_5" localSheetId="19">#REF!</definedName>
    <definedName name="________xlnm.Print_Area_5">#REF!</definedName>
    <definedName name="________xlnm.Print_Area_6" localSheetId="19">#REF!</definedName>
    <definedName name="________xlnm.Print_Area_6">#REF!</definedName>
    <definedName name="________xlnm.Print_Area_7" localSheetId="19">#REF!</definedName>
    <definedName name="________xlnm.Print_Area_7">#REF!</definedName>
    <definedName name="________xlnm.Print_Area_8" localSheetId="19">#REF!</definedName>
    <definedName name="________xlnm.Print_Area_8">#REF!</definedName>
    <definedName name="________xlnm.Print_Area_9" localSheetId="19">#REF!</definedName>
    <definedName name="________xlnm.Print_Area_9">#REF!</definedName>
    <definedName name="________xlnm.Print_Titles" localSheetId="19">#REF!</definedName>
    <definedName name="________xlnm.Print_Titles">#REF!</definedName>
    <definedName name="________xlnm.Print_Titles_1" localSheetId="19">#REF!</definedName>
    <definedName name="________xlnm.Print_Titles_1">#REF!</definedName>
    <definedName name="________xlnm.Print_Titles_2" localSheetId="19">(#REF!,#REF!)</definedName>
    <definedName name="________xlnm.Print_Titles_2" localSheetId="9">('[10]OPGW Quantity summary'!$A$1:$C$65536,'[10]OPGW Quantity summary'!$A$1:$IV$8)</definedName>
    <definedName name="________xlnm.Print_Titles_2">(#REF!,#REF!)</definedName>
    <definedName name="________xlnm.Print_Titles_3" localSheetId="19">(#REF!,#REF!)</definedName>
    <definedName name="________xlnm.Print_Titles_3">(#REF!,#REF!)</definedName>
    <definedName name="________xlnm.Print_Titles_4" localSheetId="19">#REF!</definedName>
    <definedName name="________xlnm.Print_Titles_4">#REF!</definedName>
    <definedName name="________xlnm.Print_Titles_7" localSheetId="19">#REF!</definedName>
    <definedName name="________xlnm.Print_Titles_7">#REF!</definedName>
    <definedName name="_______1____123Graph_ACHART_1" localSheetId="19" hidden="1">#REF!</definedName>
    <definedName name="_______1____123Graph_ACHART_1" localSheetId="9">[25]SUMMARY!$E$36:$H$36</definedName>
    <definedName name="_______1____123Graph_ACHART_1">#REF!</definedName>
    <definedName name="_______2____123Graph_BCHART_1" localSheetId="19" hidden="1">#REF!</definedName>
    <definedName name="_______2____123Graph_BCHART_1" localSheetId="9">[25]SUMMARY!$E$66:$H$66</definedName>
    <definedName name="_______2____123Graph_BCHART_1">#REF!</definedName>
    <definedName name="_______3____123Graph_CCHART_1" localSheetId="19" hidden="1">#REF!</definedName>
    <definedName name="_______3____123Graph_CCHART_1" localSheetId="9">[25]SUMMARY!$E$64:$H$64</definedName>
    <definedName name="_______3____123Graph_CCHART_1">#REF!</definedName>
    <definedName name="_______4___123Graph_ACHART_1" localSheetId="19" hidden="1">#REF!</definedName>
    <definedName name="_______4___123Graph_ACHART_1" localSheetId="9">[25]SUMMARY!$E$36:$H$36</definedName>
    <definedName name="_______4___123Graph_ACHART_1">#REF!</definedName>
    <definedName name="_______5___123Graph_BCHART_1" localSheetId="19" hidden="1">#REF!</definedName>
    <definedName name="_______5___123Graph_BCHART_1" localSheetId="9">[25]SUMMARY!$E$66:$H$66</definedName>
    <definedName name="_______5___123Graph_BCHART_1">#REF!</definedName>
    <definedName name="_______6___123Graph_CCHART_1" localSheetId="19" hidden="1">#REF!</definedName>
    <definedName name="_______6___123Graph_CCHART_1" localSheetId="9">[25]SUMMARY!$E$64:$H$64</definedName>
    <definedName name="_______6___123Graph_CCHART_1">#REF!</definedName>
    <definedName name="_______7__123Graph_ACHART_1" localSheetId="19" hidden="1">#REF!</definedName>
    <definedName name="_______7__123Graph_ACHART_1" localSheetId="9">[25]SUMMARY!$E$36:$H$36</definedName>
    <definedName name="_______7__123Graph_ACHART_1">#REF!</definedName>
    <definedName name="_______8__123Graph_BCHART_1" localSheetId="19" hidden="1">#REF!</definedName>
    <definedName name="_______8__123Graph_BCHART_1" localSheetId="9">[25]SUMMARY!$E$66:$H$66</definedName>
    <definedName name="_______8__123Graph_BCHART_1">#REF!</definedName>
    <definedName name="_______9__123Graph_CCHART_1" localSheetId="19" hidden="1">#REF!</definedName>
    <definedName name="_______9__123Graph_CCHART_1" localSheetId="9">[25]SUMMARY!$E$64:$H$64</definedName>
    <definedName name="_______9__123Graph_CCHART_1">#REF!</definedName>
    <definedName name="_______a1" localSheetId="19">#REF!</definedName>
    <definedName name="_______a1">#REF!</definedName>
    <definedName name="_______A2" localSheetId="19">#REF!</definedName>
    <definedName name="_______A2">#REF!</definedName>
    <definedName name="_______A65537" localSheetId="19">#REF!</definedName>
    <definedName name="_______A65537">#REF!</definedName>
    <definedName name="_______A655600" localSheetId="19">#REF!</definedName>
    <definedName name="_______A655600">#REF!</definedName>
    <definedName name="_______a655601" localSheetId="19">#REF!</definedName>
    <definedName name="_______a655601">#REF!</definedName>
    <definedName name="_______A71614" localSheetId="19">#REF!</definedName>
    <definedName name="_______A71614">#REF!</definedName>
    <definedName name="_______A81614" localSheetId="19">#REF!</definedName>
    <definedName name="_______A81614">#REF!</definedName>
    <definedName name="_______A91614" localSheetId="19">#REF!</definedName>
    <definedName name="_______A91614">#REF!</definedName>
    <definedName name="_______a999999" localSheetId="19">#REF!</definedName>
    <definedName name="_______a999999">#REF!</definedName>
    <definedName name="_______aa1" localSheetId="17" hidden="1">{"'PROFITABILITY'!$A$1:$F$45"}</definedName>
    <definedName name="_______aa1" localSheetId="18">{"'PROFITABILITY'!$A$1:$F$45"}</definedName>
    <definedName name="_______aa1" localSheetId="3">{"'PROFITABILITY'!$A$1:$F$45"}</definedName>
    <definedName name="_______aa1" localSheetId="14">{"'PROFITABILITY'!$A$1:$F$45"}</definedName>
    <definedName name="_______aa1" localSheetId="15">{"'PROFITABILITY'!$A$1:$F$45"}</definedName>
    <definedName name="_______aa1" localSheetId="12">{"'PROFITABILITY'!$A$1:$F$45"}</definedName>
    <definedName name="_______aa1" localSheetId="10">{"'PROFITABILITY'!$A$1:$F$45"}</definedName>
    <definedName name="_______aa1" localSheetId="19">{"'PROFITABILITY'!$A$1:$F$45"}</definedName>
    <definedName name="_______aa1" localSheetId="20">{"'PROFITABILITY'!$A$1:$F$45"}</definedName>
    <definedName name="_______aa1" localSheetId="21">{"'PROFITABILITY'!$A$1:$F$45"}</definedName>
    <definedName name="_______aa1" localSheetId="1" hidden="1">{"'PROFITABILITY'!$A$1:$F$45"}</definedName>
    <definedName name="_______aa1" localSheetId="2" hidden="1">{"'PROFITABILITY'!$A$1:$F$45"}</definedName>
    <definedName name="_______aa1" localSheetId="0">{"'PROFITABILITY'!$A$1:$F$45"}</definedName>
    <definedName name="_______aa1" localSheetId="9">{"'PROFITABILITY'!$A$1:$F$45"}</definedName>
    <definedName name="_______aa1" localSheetId="16" hidden="1">{"'PROFITABILITY'!$A$1:$F$45"}</definedName>
    <definedName name="_______aa1" localSheetId="13" hidden="1">{"'PROFITABILITY'!$A$1:$F$45"}</definedName>
    <definedName name="_______aa1" localSheetId="6" hidden="1">{"'PROFITABILITY'!$A$1:$F$45"}</definedName>
    <definedName name="_______aa1" localSheetId="7" hidden="1">{"'PROFITABILITY'!$A$1:$F$45"}</definedName>
    <definedName name="_______aa1">{"'PROFITABILITY'!$A$1:$F$45"}</definedName>
    <definedName name="_______aba2" localSheetId="19">#REF!</definedName>
    <definedName name="_______aba2">#REF!</definedName>
    <definedName name="_______aoc1" localSheetId="19">#REF!</definedName>
    <definedName name="_______aoc1">#REF!</definedName>
    <definedName name="_______aoc2" localSheetId="19">#REF!</definedName>
    <definedName name="_______aoc2">#REF!</definedName>
    <definedName name="_______aoc3" localSheetId="19">#REF!</definedName>
    <definedName name="_______aoc3">#REF!</definedName>
    <definedName name="_______aoc4" localSheetId="19">#REF!</definedName>
    <definedName name="_______aoc4">#REF!</definedName>
    <definedName name="_______b111121" localSheetId="18">#REF!</definedName>
    <definedName name="_______b111121" localSheetId="3">#REF!</definedName>
    <definedName name="_______b111121" localSheetId="14">#REF!</definedName>
    <definedName name="_______b111121" localSheetId="15">#REF!</definedName>
    <definedName name="_______b111121" localSheetId="12">#REF!</definedName>
    <definedName name="_______b111121" localSheetId="10">#REF!</definedName>
    <definedName name="_______b111121" localSheetId="19">#REF!</definedName>
    <definedName name="_______b111121">#REF!</definedName>
    <definedName name="_______bom1" localSheetId="19">#REF!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 localSheetId="19">#REF!</definedName>
    <definedName name="_______cem124">#REF!</definedName>
    <definedName name="_______CFB1" localSheetId="19">#REF!</definedName>
    <definedName name="_______CFB1">#REF!</definedName>
    <definedName name="_______CFB2" localSheetId="19">#REF!</definedName>
    <definedName name="_______CFB2">#REF!</definedName>
    <definedName name="_______CFB3" localSheetId="19">#REF!</definedName>
    <definedName name="_______CFB3">#REF!</definedName>
    <definedName name="_______col33">'[28]A1-Continuous'!#REF!</definedName>
    <definedName name="_______DAT1" localSheetId="19">#REF!</definedName>
    <definedName name="_______DAT1">#REF!</definedName>
    <definedName name="_______DAT10" localSheetId="19">#REF!</definedName>
    <definedName name="_______DAT10">#REF!</definedName>
    <definedName name="_______DAT11" localSheetId="19">#REF!</definedName>
    <definedName name="_______DAT11">#REF!</definedName>
    <definedName name="_______DAT12" localSheetId="19">#REF!</definedName>
    <definedName name="_______DAT12">#REF!</definedName>
    <definedName name="_______DAT13" localSheetId="19">#REF!</definedName>
    <definedName name="_______DAT13">#REF!</definedName>
    <definedName name="_______DAT14" localSheetId="19">#REF!</definedName>
    <definedName name="_______DAT14">#REF!</definedName>
    <definedName name="_______DAT15" localSheetId="19">#REF!</definedName>
    <definedName name="_______DAT15">#REF!</definedName>
    <definedName name="_______DAT16" localSheetId="19">#REF!</definedName>
    <definedName name="_______DAT16">#REF!</definedName>
    <definedName name="_______DAT2" localSheetId="19">#REF!</definedName>
    <definedName name="_______DAT2">#REF!</definedName>
    <definedName name="_______DAT3" localSheetId="19">#REF!</definedName>
    <definedName name="_______DAT3">#REF!</definedName>
    <definedName name="_______DAT4" localSheetId="19">#REF!</definedName>
    <definedName name="_______DAT4">#REF!</definedName>
    <definedName name="_______DAT5" localSheetId="19">#REF!</definedName>
    <definedName name="_______DAT5">#REF!</definedName>
    <definedName name="_______DAT6" localSheetId="19">#REF!</definedName>
    <definedName name="_______DAT6">#REF!</definedName>
    <definedName name="_______DAT7" localSheetId="19">#REF!</definedName>
    <definedName name="_______DAT7">#REF!</definedName>
    <definedName name="_______DAT8" localSheetId="19">#REF!</definedName>
    <definedName name="_______DAT8">#REF!</definedName>
    <definedName name="_______DAT9" localSheetId="19">#REF!</definedName>
    <definedName name="_______DAT9">#REF!</definedName>
    <definedName name="_______dec05" localSheetId="17" hidden="1">{"'Sheet1'!$A$4386:$N$4591"}</definedName>
    <definedName name="_______dec05" localSheetId="18">{"'Sheet1'!$A$4386:$N$4591"}</definedName>
    <definedName name="_______dec05" localSheetId="3">{"'Sheet1'!$A$4386:$N$4591"}</definedName>
    <definedName name="_______dec05" localSheetId="14">{"'Sheet1'!$A$4386:$N$4591"}</definedName>
    <definedName name="_______dec05" localSheetId="15">{"'Sheet1'!$A$4386:$N$4591"}</definedName>
    <definedName name="_______dec05" localSheetId="12">{"'Sheet1'!$A$4386:$N$4591"}</definedName>
    <definedName name="_______dec05" localSheetId="10">{"'Sheet1'!$A$4386:$N$4591"}</definedName>
    <definedName name="_______dec05" localSheetId="19">{"'Sheet1'!$A$4386:$N$4591"}</definedName>
    <definedName name="_______dec05" localSheetId="20">{"'Sheet1'!$A$4386:$N$4591"}</definedName>
    <definedName name="_______dec05" localSheetId="21">{"'Sheet1'!$A$4386:$N$4591"}</definedName>
    <definedName name="_______dec05" localSheetId="1" hidden="1">{"'Sheet1'!$A$4386:$N$4591"}</definedName>
    <definedName name="_______dec05" localSheetId="2" hidden="1">{"'Sheet1'!$A$4386:$N$4591"}</definedName>
    <definedName name="_______dec05" localSheetId="0">{"'Sheet1'!$A$4386:$N$4591"}</definedName>
    <definedName name="_______dec05" localSheetId="9">{"'Sheet1'!$A$4386:$N$4591"}</definedName>
    <definedName name="_______dec05" localSheetId="16" hidden="1">{"'Sheet1'!$A$4386:$N$4591"}</definedName>
    <definedName name="_______dec05" localSheetId="13" hidden="1">{"'Sheet1'!$A$4386:$N$4591"}</definedName>
    <definedName name="_______dec05" localSheetId="6" hidden="1">{"'Sheet1'!$A$4386:$N$4591"}</definedName>
    <definedName name="_______dec05" localSheetId="7" hidden="1">{"'Sheet1'!$A$4386:$N$4591"}</definedName>
    <definedName name="_______dec05">{"'Sheet1'!$A$4386:$N$4591"}</definedName>
    <definedName name="_______del1" localSheetId="19">#REF!</definedName>
    <definedName name="_______del1">#REF!</definedName>
    <definedName name="_______DET1" localSheetId="19">#REF!</definedName>
    <definedName name="_______DET1" localSheetId="9">[26]Basicrates!$D$39</definedName>
    <definedName name="_______DET1">#REF!</definedName>
    <definedName name="_______DET2" localSheetId="19">#REF!</definedName>
    <definedName name="_______DET2">#REF!</definedName>
    <definedName name="_______DET3" localSheetId="19">#REF!</definedName>
    <definedName name="_______DET3">#REF!</definedName>
    <definedName name="_______DET4" localSheetId="19">#REF!</definedName>
    <definedName name="_______DET4">#REF!</definedName>
    <definedName name="_______DET5" localSheetId="19">#REF!</definedName>
    <definedName name="_______DET5">#REF!</definedName>
    <definedName name="_______DET6" localSheetId="19">#REF!</definedName>
    <definedName name="_______DET6">#REF!</definedName>
    <definedName name="_______dev9947" localSheetId="19">#REF!</definedName>
    <definedName name="_______dev9947">#REF!</definedName>
    <definedName name="_______dol12" localSheetId="19">#REF!</definedName>
    <definedName name="_______dol12" localSheetId="9">'[22]Price Working -SRP'!#REF!</definedName>
    <definedName name="_______dol12">#REF!</definedName>
    <definedName name="_______dol6" localSheetId="19">#REF!</definedName>
    <definedName name="_______dol6" localSheetId="9">'[22]Price Working -SRP'!#REF!</definedName>
    <definedName name="_______dol6">#REF!</definedName>
    <definedName name="_______drg2" localSheetId="19">#REF!</definedName>
    <definedName name="_______drg2">#REF!</definedName>
    <definedName name="_______f1" localSheetId="19">#REF!</definedName>
    <definedName name="_______f1">#REF!</definedName>
    <definedName name="_______FEL1" localSheetId="19">#REF!</definedName>
    <definedName name="_______FEL1" localSheetId="9">[26]Basicrates!$D$90</definedName>
    <definedName name="_______FEL1">#REF!</definedName>
    <definedName name="_______g1" localSheetId="19">#REF!</definedName>
    <definedName name="_______g1">#REF!</definedName>
    <definedName name="_______g2">#REF!</definedName>
    <definedName name="_______GEL1" localSheetId="19">#REF!</definedName>
    <definedName name="_______GEL1" localSheetId="9">[26]Basicrates!$D$38</definedName>
    <definedName name="_______GEL1">#REF!</definedName>
    <definedName name="_______HBG10" localSheetId="19">#REF!</definedName>
    <definedName name="_______HBG10" localSheetId="9">[26]Basicrates!$F$13</definedName>
    <definedName name="_______HBG10">#REF!</definedName>
    <definedName name="_______HBG12" localSheetId="19">#REF!</definedName>
    <definedName name="_______HBG12" localSheetId="9">[26]Basicrates!$F$12</definedName>
    <definedName name="_______HBG12">#REF!</definedName>
    <definedName name="_______HBG25" localSheetId="19">#REF!</definedName>
    <definedName name="_______HBG25" localSheetId="9">[26]Basicrates!$F$10</definedName>
    <definedName name="_______HBG25">#REF!</definedName>
    <definedName name="_______HBG40" localSheetId="19">#REF!</definedName>
    <definedName name="_______HBG40" localSheetId="9">[26]Basicrates!$F$9</definedName>
    <definedName name="_______HBG40">#REF!</definedName>
    <definedName name="_______HBG50" localSheetId="19">#REF!</definedName>
    <definedName name="_______HBG50" localSheetId="9">[26]Basicrates!$F$8</definedName>
    <definedName name="_______HBG50">#REF!</definedName>
    <definedName name="_______HBG6" localSheetId="19">#REF!</definedName>
    <definedName name="_______HBG6" localSheetId="9">[26]Basicrates!$F$14</definedName>
    <definedName name="_______HBG6">#REF!</definedName>
    <definedName name="_______IDA1" localSheetId="19">#REF!</definedName>
    <definedName name="_______IDA1">#REF!</definedName>
    <definedName name="_______in18900" localSheetId="19">#REF!</definedName>
    <definedName name="_______in18900">#REF!</definedName>
    <definedName name="_______iv19000" localSheetId="19">#REF!</definedName>
    <definedName name="_______iv19000">#REF!</definedName>
    <definedName name="_______Ki1" localSheetId="19">#REF!</definedName>
    <definedName name="_______Ki1">#REF!</definedName>
    <definedName name="_______Ki2" localSheetId="19">#REF!</definedName>
    <definedName name="_______Ki2">#REF!</definedName>
    <definedName name="_______lb1" localSheetId="19">#REF!</definedName>
    <definedName name="_______lb1">#REF!</definedName>
    <definedName name="_______lb2" localSheetId="19">#REF!</definedName>
    <definedName name="_______lb2">#REF!</definedName>
    <definedName name="_______m20" localSheetId="19">#REF!</definedName>
    <definedName name="_______m20">#REF!</definedName>
    <definedName name="_______m234" localSheetId="19">#REF!</definedName>
    <definedName name="_______m234">#REF!</definedName>
    <definedName name="_______m35" localSheetId="19">#REF!</definedName>
    <definedName name="_______m35">#REF!</definedName>
    <definedName name="_______mac2">200</definedName>
    <definedName name="_______mcl132">'[28]A1-Continuous'!#REF!</definedName>
    <definedName name="_______MG1" localSheetId="19">#REF!</definedName>
    <definedName name="_______MG1" localSheetId="9">[26]Basicrates!$D$132</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'[28]A1-Continuous'!#REF!</definedName>
    <definedName name="_______ml33">'[28]A1-Continuous'!#REF!</definedName>
    <definedName name="_______mlc33">'[28]A1-Continuous'!#REF!</definedName>
    <definedName name="_______mm1" localSheetId="19">#REF!</definedName>
    <definedName name="_______mm1">#REF!</definedName>
    <definedName name="_______mm2" localSheetId="19">#REF!</definedName>
    <definedName name="_______mm2">#REF!</definedName>
    <definedName name="_______mm3" localSheetId="19">#REF!</definedName>
    <definedName name="_______mm3">#REF!</definedName>
    <definedName name="_______mnk1" localSheetId="19">#REF!</definedName>
    <definedName name="_______mnk1">#REF!</definedName>
    <definedName name="_______Mzd1" localSheetId="19">#REF!</definedName>
    <definedName name="_______Mzd1" localSheetId="9">[27]Basicrates!$D$158</definedName>
    <definedName name="_______Mzd1">#REF!</definedName>
    <definedName name="_______Nov2007" localSheetId="17" hidden="1">{"'PROFITABILITY'!$A$1:$F$45"}</definedName>
    <definedName name="_______Nov2007" localSheetId="18">{"'PROFITABILITY'!$A$1:$F$45"}</definedName>
    <definedName name="_______Nov2007" localSheetId="3">{"'PROFITABILITY'!$A$1:$F$45"}</definedName>
    <definedName name="_______Nov2007" localSheetId="14">{"'PROFITABILITY'!$A$1:$F$45"}</definedName>
    <definedName name="_______Nov2007" localSheetId="15">{"'PROFITABILITY'!$A$1:$F$45"}</definedName>
    <definedName name="_______Nov2007" localSheetId="12">{"'PROFITABILITY'!$A$1:$F$45"}</definedName>
    <definedName name="_______Nov2007" localSheetId="10">{"'PROFITABILITY'!$A$1:$F$45"}</definedName>
    <definedName name="_______Nov2007" localSheetId="19">{"'PROFITABILITY'!$A$1:$F$45"}</definedName>
    <definedName name="_______Nov2007" localSheetId="20">{"'PROFITABILITY'!$A$1:$F$45"}</definedName>
    <definedName name="_______Nov2007" localSheetId="21">{"'PROFITABILITY'!$A$1:$F$45"}</definedName>
    <definedName name="_______Nov2007" localSheetId="1" hidden="1">{"'PROFITABILITY'!$A$1:$F$45"}</definedName>
    <definedName name="_______Nov2007" localSheetId="2" hidden="1">{"'PROFITABILITY'!$A$1:$F$45"}</definedName>
    <definedName name="_______Nov2007" localSheetId="0">{"'PROFITABILITY'!$A$1:$F$45"}</definedName>
    <definedName name="_______Nov2007" localSheetId="9">{"'PROFITABILITY'!$A$1:$F$45"}</definedName>
    <definedName name="_______Nov2007" localSheetId="16" hidden="1">{"'PROFITABILITY'!$A$1:$F$45"}</definedName>
    <definedName name="_______Nov2007" localSheetId="13" hidden="1">{"'PROFITABILITY'!$A$1:$F$45"}</definedName>
    <definedName name="_______Nov2007" localSheetId="6" hidden="1">{"'PROFITABILITY'!$A$1:$F$45"}</definedName>
    <definedName name="_______Nov2007" localSheetId="7" hidden="1">{"'PROFITABILITY'!$A$1:$F$45"}</definedName>
    <definedName name="_______Nov2007">{"'PROFITABILITY'!$A$1:$F$45"}</definedName>
    <definedName name="_______OP2" localSheetId="19">#REF!</definedName>
    <definedName name="_______OP2" localSheetId="9">[26]Basicrates!$D$152</definedName>
    <definedName name="_______OP2">#REF!</definedName>
    <definedName name="_______out2" localSheetId="19">#REF!</definedName>
    <definedName name="_______out2">#REF!</definedName>
    <definedName name="_______pep99" localSheetId="19">#REF!</definedName>
    <definedName name="_______pep99">#REF!</definedName>
    <definedName name="_______Re1" localSheetId="19">#REF!</definedName>
    <definedName name="_______Re1">#REF!</definedName>
    <definedName name="_______Rl1" localSheetId="19">#REF!</definedName>
    <definedName name="_______Rl1">#REF!</definedName>
    <definedName name="_______rs1" localSheetId="19">#REF!</definedName>
    <definedName name="_______rs1">#REF!</definedName>
    <definedName name="_______s41" localSheetId="18">{"form-D1",#N/A,FALSE,"FORM-D1";"form-D1_amt",#N/A,FALSE,"FORM-D1"}</definedName>
    <definedName name="_______s41" localSheetId="3">{"form-D1",#N/A,FALSE,"FORM-D1";"form-D1_amt",#N/A,FALSE,"FORM-D1"}</definedName>
    <definedName name="_______s41" localSheetId="14">{"form-D1",#N/A,FALSE,"FORM-D1";"form-D1_amt",#N/A,FALSE,"FORM-D1"}</definedName>
    <definedName name="_______s41" localSheetId="15">{"form-D1",#N/A,FALSE,"FORM-D1";"form-D1_amt",#N/A,FALSE,"FORM-D1"}</definedName>
    <definedName name="_______s41" localSheetId="12">{"form-D1",#N/A,FALSE,"FORM-D1";"form-D1_amt",#N/A,FALSE,"FORM-D1"}</definedName>
    <definedName name="_______s41" localSheetId="10">{"form-D1",#N/A,FALSE,"FORM-D1";"form-D1_amt",#N/A,FALSE,"FORM-D1"}</definedName>
    <definedName name="_______s41" localSheetId="19">{"form-D1",#N/A,FALSE,"FORM-D1";"form-D1_amt",#N/A,FALSE,"FORM-D1"}</definedName>
    <definedName name="_______s41" localSheetId="20">{"form-D1",#N/A,FALSE,"FORM-D1";"form-D1_amt",#N/A,FALSE,"FORM-D1"}</definedName>
    <definedName name="_______s41" localSheetId="21">{"form-D1",#N/A,FALSE,"FORM-D1";"form-D1_amt",#N/A,FALSE,"FORM-D1"}</definedName>
    <definedName name="_______s41" localSheetId="1">{"form-D1",#N/A,FALSE,"FORM-D1";"form-D1_amt",#N/A,FALSE,"FORM-D1"}</definedName>
    <definedName name="_______s41" localSheetId="2">{"form-D1",#N/A,FALSE,"FORM-D1";"form-D1_amt",#N/A,FALSE,"FORM-D1"}</definedName>
    <definedName name="_______s41" localSheetId="0">{"form-D1",#N/A,FALSE,"FORM-D1";"form-D1_amt",#N/A,FALSE,"FORM-D1"}</definedName>
    <definedName name="_______s41" localSheetId="9">{"form-D1",#N/A,FALSE,"FORM-D1";"form-D1_amt",#N/A,FALSE,"FORM-D1"}</definedName>
    <definedName name="_______s41" localSheetId="16">{"form-D1",#N/A,FALSE,"FORM-D1";"form-D1_amt",#N/A,FALSE,"FORM-D1"}</definedName>
    <definedName name="_______s41" localSheetId="13">{"form-D1",#N/A,FALSE,"FORM-D1";"form-D1_amt",#N/A,FALSE,"FORM-D1"}</definedName>
    <definedName name="_______s41" localSheetId="6">{"form-D1",#N/A,FALSE,"FORM-D1";"form-D1_amt",#N/A,FALSE,"FORM-D1"}</definedName>
    <definedName name="_______s41" localSheetId="7">{"form-D1",#N/A,FALSE,"FORM-D1";"form-D1_amt",#N/A,FALSE,"FORM-D1"}</definedName>
    <definedName name="_______s41">{"form-D1",#N/A,FALSE,"FORM-D1";"form-D1_amt",#N/A,FALSE,"FORM-D1"}</definedName>
    <definedName name="_______SAP1" localSheetId="19">#REF!</definedName>
    <definedName name="_______SAP1">#REF!</definedName>
    <definedName name="_______SAP10" localSheetId="19">#REF!</definedName>
    <definedName name="_______SAP10">#REF!</definedName>
    <definedName name="_______SAP11" localSheetId="19">#REF!</definedName>
    <definedName name="_______SAP11">#REF!</definedName>
    <definedName name="_______SAP2" localSheetId="19">#REF!</definedName>
    <definedName name="_______SAP2">#REF!</definedName>
    <definedName name="_______SAP3" localSheetId="19">#REF!</definedName>
    <definedName name="_______SAP3">#REF!</definedName>
    <definedName name="_______SAP4" localSheetId="19">#REF!</definedName>
    <definedName name="_______SAP4">#REF!</definedName>
    <definedName name="_______SAP5" localSheetId="19">#REF!</definedName>
    <definedName name="_______SAP5">#REF!</definedName>
    <definedName name="_______SAP6" localSheetId="19">#REF!</definedName>
    <definedName name="_______SAP6">#REF!</definedName>
    <definedName name="_______SAP7" localSheetId="19">#REF!</definedName>
    <definedName name="_______SAP7">#REF!</definedName>
    <definedName name="_______SAP8" localSheetId="19">#REF!</definedName>
    <definedName name="_______SAP8">#REF!</definedName>
    <definedName name="_______SAP9" localSheetId="19">#REF!</definedName>
    <definedName name="_______SAP9">#REF!</definedName>
    <definedName name="_______sh1">90</definedName>
    <definedName name="_______sh2">120</definedName>
    <definedName name="_______sh3">150</definedName>
    <definedName name="_______sh4">180</definedName>
    <definedName name="_______SS402" localSheetId="19">#REF!</definedName>
    <definedName name="_______SS402">#REF!</definedName>
    <definedName name="_______SS403" localSheetId="19">#REF!</definedName>
    <definedName name="_______SS403">#REF!</definedName>
    <definedName name="_______SS404" localSheetId="19">#REF!</definedName>
    <definedName name="_______SS404">#REF!</definedName>
    <definedName name="_______SS405" localSheetId="19">#REF!</definedName>
    <definedName name="_______SS405">#REF!</definedName>
    <definedName name="_______SS406" localSheetId="19">#REF!</definedName>
    <definedName name="_______SS406">#REF!</definedName>
    <definedName name="_______SS407" localSheetId="19">#REF!</definedName>
    <definedName name="_______SS407">#REF!</definedName>
    <definedName name="_______SS408" localSheetId="19">#REF!</definedName>
    <definedName name="_______SS408">#REF!</definedName>
    <definedName name="_______SS409" localSheetId="19">#REF!</definedName>
    <definedName name="_______SS409">#REF!</definedName>
    <definedName name="_______SS423" localSheetId="19">#REF!</definedName>
    <definedName name="_______SS423">#REF!</definedName>
    <definedName name="_______SS424" localSheetId="19">#REF!</definedName>
    <definedName name="_______SS424">#REF!</definedName>
    <definedName name="_______tab1" localSheetId="18">#REF!</definedName>
    <definedName name="_______tab1" localSheetId="3">#REF!</definedName>
    <definedName name="_______tab1" localSheetId="14">#REF!</definedName>
    <definedName name="_______tab1" localSheetId="15">#REF!</definedName>
    <definedName name="_______tab1" localSheetId="12">#REF!</definedName>
    <definedName name="_______tab1" localSheetId="10">#REF!</definedName>
    <definedName name="_______tab1" localSheetId="19">#REF!</definedName>
    <definedName name="_______tab1">#REF!</definedName>
    <definedName name="_______tab2" localSheetId="19">#REF!</definedName>
    <definedName name="_______tab2">#REF!</definedName>
    <definedName name="_______Tk1" localSheetId="19">#REF!</definedName>
    <definedName name="_______Tk1">#REF!</definedName>
    <definedName name="_______Tkl1" localSheetId="19">#REF!</definedName>
    <definedName name="_______Tkl1">#REF!</definedName>
    <definedName name="_______VS2004" localSheetId="19" hidden="1">#REF!</definedName>
    <definedName name="_______VS2004" localSheetId="9">[21]SUMMARY!$E$64:$H$64</definedName>
    <definedName name="_______VS2004">#REF!</definedName>
    <definedName name="_______WD2" localSheetId="19">#REF!</definedName>
    <definedName name="_______WD2" localSheetId="9">[26]Basicrates!$D$131</definedName>
    <definedName name="_______WD2">#REF!</definedName>
    <definedName name="_______wp1" localSheetId="19">#REF!</definedName>
    <definedName name="_______wp1">#REF!</definedName>
    <definedName name="_______Xl1" localSheetId="19">#REF!</definedName>
    <definedName name="_______Xl1">#REF!</definedName>
    <definedName name="_______xlcn.WorksheetConnection_InfoEntryA2D32" localSheetId="19">#REF!</definedName>
    <definedName name="_______xlcn.WorksheetConnection_InfoEntryA2D32" localSheetId="9">'[24]Info Entry'!$A$2:$C$32</definedName>
    <definedName name="_______xlcn.WorksheetConnection_InfoEntryA2D32">#REF!</definedName>
    <definedName name="_______xlnm._FilterDatabase_1" localSheetId="19">#REF!</definedName>
    <definedName name="_______xlnm._FilterDatabase_1">#REF!</definedName>
    <definedName name="_______xlnm._FilterDatabase_2" localSheetId="19">#REF!</definedName>
    <definedName name="_______xlnm._FilterDatabase_2">#REF!</definedName>
    <definedName name="_______xlnm._FilterDatabase_3" localSheetId="19">#REF!</definedName>
    <definedName name="_______xlnm._FilterDatabase_3">#REF!</definedName>
    <definedName name="_______xlnm._FilterDatabase_4" localSheetId="19">#REF!</definedName>
    <definedName name="_______xlnm._FilterDatabase_4">#REF!</definedName>
    <definedName name="_______xlnm._FilterDatabase_5" localSheetId="17">#N/A</definedName>
    <definedName name="_______xlnm._FilterDatabase_5" localSheetId="19">#REF!</definedName>
    <definedName name="_______xlnm._FilterDatabase_5" localSheetId="1">#N/A</definedName>
    <definedName name="_______xlnm._FilterDatabase_5" localSheetId="2">#N/A</definedName>
    <definedName name="_______xlnm._FilterDatabase_5" localSheetId="16">#N/A</definedName>
    <definedName name="_______xlnm._FilterDatabase_5" localSheetId="13">#N/A</definedName>
    <definedName name="_______xlnm._FilterDatabase_5" localSheetId="6">#N/A</definedName>
    <definedName name="_______xlnm._FilterDatabase_5" localSheetId="7">#N/A</definedName>
    <definedName name="_______xlnm._FilterDatabase_5">#REF!</definedName>
    <definedName name="_______xlnm.Print_Area_1" localSheetId="19">#REF!</definedName>
    <definedName name="_______xlnm.Print_Area_1">#REF!</definedName>
    <definedName name="_______xlnm.Print_Area_1_1">"#REF!"</definedName>
    <definedName name="_______xlnm.Print_Area_10" localSheetId="19">#REF!</definedName>
    <definedName name="_______xlnm.Print_Area_10">#REF!</definedName>
    <definedName name="_______xlnm.Print_Area_10_1">"#REF!"</definedName>
    <definedName name="_______xlnm.Print_Area_11" localSheetId="19">#REF!</definedName>
    <definedName name="_______xlnm.Print_Area_11">#REF!</definedName>
    <definedName name="_______xlnm.Print_Area_11_1">"#REF!"</definedName>
    <definedName name="_______xlnm.Print_Area_13" localSheetId="19">#REF!</definedName>
    <definedName name="_______xlnm.Print_Area_13">#REF!</definedName>
    <definedName name="_______xlnm.Print_Area_2" localSheetId="19">#REF!</definedName>
    <definedName name="_______xlnm.Print_Area_2">#REF!</definedName>
    <definedName name="_______xlnm.Print_Area_3" localSheetId="19">#REF!</definedName>
    <definedName name="_______xlnm.Print_Area_3">#REF!</definedName>
    <definedName name="_______xlnm.Print_Area_4" localSheetId="19">#REF!</definedName>
    <definedName name="_______xlnm.Print_Area_4">#REF!</definedName>
    <definedName name="_______xlnm.Print_Area_5" localSheetId="19">#REF!</definedName>
    <definedName name="_______xlnm.Print_Area_5">#REF!</definedName>
    <definedName name="_______xlnm.Print_Area_6" localSheetId="19">#REF!</definedName>
    <definedName name="_______xlnm.Print_Area_6">#REF!</definedName>
    <definedName name="_______xlnm.Print_Area_7" localSheetId="19">#REF!</definedName>
    <definedName name="_______xlnm.Print_Area_7">#REF!</definedName>
    <definedName name="_______xlnm.Print_Area_8" localSheetId="19">#REF!</definedName>
    <definedName name="_______xlnm.Print_Area_8">#REF!</definedName>
    <definedName name="_______xlnm.Print_Area_9" localSheetId="19">#REF!</definedName>
    <definedName name="_______xlnm.Print_Area_9">#REF!</definedName>
    <definedName name="_______xlnm.Print_Titles" localSheetId="19">#REF!</definedName>
    <definedName name="_______xlnm.Print_Titles">#REF!</definedName>
    <definedName name="_______xlnm.Print_Titles_1" localSheetId="19">#REF!</definedName>
    <definedName name="_______xlnm.Print_Titles_1">#REF!</definedName>
    <definedName name="_______xlnm.Print_Titles_2" localSheetId="19">(#REF!,#REF!)</definedName>
    <definedName name="_______xlnm.Print_Titles_2" localSheetId="9">('[29]OPGW Qty. - 230 kV'!$A$1:$C$65536,'[29]OPGW Qty. - 230 kV'!$A$1:$IV$7)</definedName>
    <definedName name="_______xlnm.Print_Titles_2">(#REF!,#REF!)</definedName>
    <definedName name="_______xlnm.Print_Titles_3" localSheetId="19">(#REF!,#REF!)</definedName>
    <definedName name="_______xlnm.Print_Titles_3">(#REF!,#REF!)</definedName>
    <definedName name="_______xlnm.Print_Titles_4" localSheetId="19">#REF!</definedName>
    <definedName name="_______xlnm.Print_Titles_4">#REF!</definedName>
    <definedName name="_______xlnm.Print_Titles_7" localSheetId="19">#REF!</definedName>
    <definedName name="_______xlnm.Print_Titles_7">#REF!</definedName>
    <definedName name="______1____123Graph_ACHART_1" localSheetId="19" hidden="1">#REF!</definedName>
    <definedName name="______1____123Graph_ACHART_1" localSheetId="9">[25]SUMMARY!$E$36:$H$36</definedName>
    <definedName name="______1____123Graph_ACHART_1">#REF!</definedName>
    <definedName name="______2____123Graph_BCHART_1" localSheetId="19" hidden="1">#REF!</definedName>
    <definedName name="______2____123Graph_BCHART_1" localSheetId="9">[25]SUMMARY!$E$66:$H$66</definedName>
    <definedName name="______2____123Graph_BCHART_1">#REF!</definedName>
    <definedName name="______3____123Graph_CCHART_1" localSheetId="19" hidden="1">#REF!</definedName>
    <definedName name="______3____123Graph_CCHART_1" localSheetId="9">[25]SUMMARY!$E$64:$H$64</definedName>
    <definedName name="______3____123Graph_CCHART_1">#REF!</definedName>
    <definedName name="______4___123Graph_ACHART_1" localSheetId="19" hidden="1">#REF!</definedName>
    <definedName name="______4___123Graph_ACHART_1" localSheetId="9">[25]SUMMARY!$E$36:$H$36</definedName>
    <definedName name="______4___123Graph_ACHART_1">#REF!</definedName>
    <definedName name="______5___123Graph_BCHART_1" localSheetId="19" hidden="1">#REF!</definedName>
    <definedName name="______5___123Graph_BCHART_1" localSheetId="9">[25]SUMMARY!$E$66:$H$66</definedName>
    <definedName name="______5___123Graph_BCHART_1">#REF!</definedName>
    <definedName name="______6___123Graph_CCHART_1" localSheetId="19" hidden="1">#REF!</definedName>
    <definedName name="______6___123Graph_CCHART_1" localSheetId="9">[25]SUMMARY!$E$64:$H$64</definedName>
    <definedName name="______6___123Graph_CCHART_1">#REF!</definedName>
    <definedName name="______7__123Graph_ACHART_1" localSheetId="19" hidden="1">#REF!</definedName>
    <definedName name="______7__123Graph_ACHART_1" localSheetId="9">[25]SUMMARY!$E$36:$H$36</definedName>
    <definedName name="______7__123Graph_ACHART_1">#REF!</definedName>
    <definedName name="______8__123Graph_BCHART_1" localSheetId="19" hidden="1">#REF!</definedName>
    <definedName name="______8__123Graph_BCHART_1" localSheetId="9">[25]SUMMARY!$E$66:$H$66</definedName>
    <definedName name="______8__123Graph_BCHART_1">#REF!</definedName>
    <definedName name="______9__123Graph_CCHART_1" localSheetId="19" hidden="1">#REF!</definedName>
    <definedName name="______9__123Graph_CCHART_1" localSheetId="9">[25]SUMMARY!$E$64:$H$64</definedName>
    <definedName name="______9__123Graph_CCHART_1">#REF!</definedName>
    <definedName name="______a1" localSheetId="19">#REF!</definedName>
    <definedName name="______a1">#REF!</definedName>
    <definedName name="______A2" localSheetId="19">#REF!</definedName>
    <definedName name="______A2">#REF!</definedName>
    <definedName name="______A65537" localSheetId="19">#REF!</definedName>
    <definedName name="______A65537">#REF!</definedName>
    <definedName name="______A655600" localSheetId="19">#REF!</definedName>
    <definedName name="______A655600">#REF!</definedName>
    <definedName name="______a655601" localSheetId="19">#REF!</definedName>
    <definedName name="______a655601">#REF!</definedName>
    <definedName name="______A71614" localSheetId="19">#REF!</definedName>
    <definedName name="______A71614">#REF!</definedName>
    <definedName name="______A81614" localSheetId="19">#REF!</definedName>
    <definedName name="______A81614">#REF!</definedName>
    <definedName name="______A91614" localSheetId="19">#REF!</definedName>
    <definedName name="______A91614">#REF!</definedName>
    <definedName name="______a999999" localSheetId="19">#REF!</definedName>
    <definedName name="______a999999">#REF!</definedName>
    <definedName name="______aa1" localSheetId="17" hidden="1">{"'PROFITABILITY'!$A$1:$F$45"}</definedName>
    <definedName name="______aa1" localSheetId="18">{"'PROFITABILITY'!$A$1:$F$45"}</definedName>
    <definedName name="______aa1" localSheetId="3">{"'PROFITABILITY'!$A$1:$F$45"}</definedName>
    <definedName name="______aa1" localSheetId="14">{"'PROFITABILITY'!$A$1:$F$45"}</definedName>
    <definedName name="______aa1" localSheetId="15">{"'PROFITABILITY'!$A$1:$F$45"}</definedName>
    <definedName name="______aa1" localSheetId="12">{"'PROFITABILITY'!$A$1:$F$45"}</definedName>
    <definedName name="______aa1" localSheetId="10">{"'PROFITABILITY'!$A$1:$F$45"}</definedName>
    <definedName name="______aa1" localSheetId="19">{"'PROFITABILITY'!$A$1:$F$45"}</definedName>
    <definedName name="______aa1" localSheetId="20">{"'PROFITABILITY'!$A$1:$F$45"}</definedName>
    <definedName name="______aa1" localSheetId="21">{"'PROFITABILITY'!$A$1:$F$45"}</definedName>
    <definedName name="______aa1" localSheetId="1" hidden="1">{"'PROFITABILITY'!$A$1:$F$45"}</definedName>
    <definedName name="______aa1" localSheetId="2" hidden="1">{"'PROFITABILITY'!$A$1:$F$45"}</definedName>
    <definedName name="______aa1" localSheetId="0">{"'PROFITABILITY'!$A$1:$F$45"}</definedName>
    <definedName name="______aa1" localSheetId="9">{"'PROFITABILITY'!$A$1:$F$45"}</definedName>
    <definedName name="______aa1" localSheetId="16" hidden="1">{"'PROFITABILITY'!$A$1:$F$45"}</definedName>
    <definedName name="______aa1" localSheetId="13" hidden="1">{"'PROFITABILITY'!$A$1:$F$45"}</definedName>
    <definedName name="______aa1" localSheetId="6" hidden="1">{"'PROFITABILITY'!$A$1:$F$45"}</definedName>
    <definedName name="______aa1" localSheetId="7" hidden="1">{"'PROFITABILITY'!$A$1:$F$45"}</definedName>
    <definedName name="______aa1">{"'PROFITABILITY'!$A$1:$F$45"}</definedName>
    <definedName name="______aba2" localSheetId="19">#REF!</definedName>
    <definedName name="______aba2">#REF!</definedName>
    <definedName name="______aoc1" localSheetId="19">#REF!</definedName>
    <definedName name="______aoc1">#REF!</definedName>
    <definedName name="______aoc2" localSheetId="19">#REF!</definedName>
    <definedName name="______aoc2">#REF!</definedName>
    <definedName name="______aoc3" localSheetId="19">#REF!</definedName>
    <definedName name="______aoc3">#REF!</definedName>
    <definedName name="______aoc4" localSheetId="19">#REF!</definedName>
    <definedName name="______aoc4">#REF!</definedName>
    <definedName name="______axx2">[30]Report!#REF!</definedName>
    <definedName name="______AXX4">[31]Sheet1!#REF!</definedName>
    <definedName name="______axx5">[31]Sheet1!#REF!</definedName>
    <definedName name="______axx6">[31]Sheet1!#REF!</definedName>
    <definedName name="______AXX7">[31]Sheet1!#REF!</definedName>
    <definedName name="______axx8">[31]Sheet1!#REF!</definedName>
    <definedName name="______b111121" localSheetId="18">#REF!</definedName>
    <definedName name="______b111121" localSheetId="3">#REF!</definedName>
    <definedName name="______b111121" localSheetId="14">#REF!</definedName>
    <definedName name="______b111121" localSheetId="15">#REF!</definedName>
    <definedName name="______b111121" localSheetId="12">#REF!</definedName>
    <definedName name="______b111121" localSheetId="10">#REF!</definedName>
    <definedName name="______b111121" localSheetId="19">#REF!</definedName>
    <definedName name="______b111121">#REF!</definedName>
    <definedName name="______bom1" localSheetId="19">#REF!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 localSheetId="19">#REF!</definedName>
    <definedName name="______cem124">#REF!</definedName>
    <definedName name="______CFB1" localSheetId="19">#REF!</definedName>
    <definedName name="______CFB1">#REF!</definedName>
    <definedName name="______CFB2" localSheetId="19">#REF!</definedName>
    <definedName name="______CFB2">#REF!</definedName>
    <definedName name="______CFB3" localSheetId="19">#REF!</definedName>
    <definedName name="______CFB3">#REF!</definedName>
    <definedName name="______cli1">[32]Code!$B$3</definedName>
    <definedName name="______cli2">[32]Code!$B$4</definedName>
    <definedName name="______cli3">[32]Code!$B$5</definedName>
    <definedName name="______cli4">[32]Code!$B$6</definedName>
    <definedName name="______col33">'[33]A1-Continuous'!#REF!</definedName>
    <definedName name="______CU600" localSheetId="17" hidden="1">{#N/A,#N/A,TRUE,"toc";#N/A,#N/A,TRUE,"general";#N/A,#N/A,TRUE,"compressive";#N/A,#N/A,TRUE,"lateral";#N/A,#N/A,TRUE,"shallow"}</definedName>
    <definedName name="______CU600" localSheetId="18">{#N/A,#N/A,TRUE,"toc";#N/A,#N/A,TRUE,"general";#N/A,#N/A,TRUE,"compressive";#N/A,#N/A,TRUE,"lateral";#N/A,#N/A,TRUE,"shallow"}</definedName>
    <definedName name="______CU600" localSheetId="3">{#N/A,#N/A,TRUE,"toc";#N/A,#N/A,TRUE,"general";#N/A,#N/A,TRUE,"compressive";#N/A,#N/A,TRUE,"lateral";#N/A,#N/A,TRUE,"shallow"}</definedName>
    <definedName name="______CU600" localSheetId="14">{#N/A,#N/A,TRUE,"toc";#N/A,#N/A,TRUE,"general";#N/A,#N/A,TRUE,"compressive";#N/A,#N/A,TRUE,"lateral";#N/A,#N/A,TRUE,"shallow"}</definedName>
    <definedName name="______CU600" localSheetId="15">{#N/A,#N/A,TRUE,"toc";#N/A,#N/A,TRUE,"general";#N/A,#N/A,TRUE,"compressive";#N/A,#N/A,TRUE,"lateral";#N/A,#N/A,TRUE,"shallow"}</definedName>
    <definedName name="______CU600" localSheetId="12">{#N/A,#N/A,TRUE,"toc";#N/A,#N/A,TRUE,"general";#N/A,#N/A,TRUE,"compressive";#N/A,#N/A,TRUE,"lateral";#N/A,#N/A,TRUE,"shallow"}</definedName>
    <definedName name="______CU600" localSheetId="10">{#N/A,#N/A,TRUE,"toc";#N/A,#N/A,TRUE,"general";#N/A,#N/A,TRUE,"compressive";#N/A,#N/A,TRUE,"lateral";#N/A,#N/A,TRUE,"shallow"}</definedName>
    <definedName name="______CU600" localSheetId="19">{#N/A,#N/A,TRUE,"toc";#N/A,#N/A,TRUE,"general";#N/A,#N/A,TRUE,"compressive";#N/A,#N/A,TRUE,"lateral";#N/A,#N/A,TRUE,"shallow"}</definedName>
    <definedName name="______CU600" localSheetId="20">{#N/A,#N/A,TRUE,"toc";#N/A,#N/A,TRUE,"general";#N/A,#N/A,TRUE,"compressive";#N/A,#N/A,TRUE,"lateral";#N/A,#N/A,TRUE,"shallow"}</definedName>
    <definedName name="______CU600" localSheetId="21">{#N/A,#N/A,TRUE,"toc";#N/A,#N/A,TRUE,"general";#N/A,#N/A,TRUE,"compressive";#N/A,#N/A,TRUE,"lateral";#N/A,#N/A,TRUE,"shallow"}</definedName>
    <definedName name="______CU600" localSheetId="1" hidden="1">{#N/A,#N/A,TRUE,"toc";#N/A,#N/A,TRUE,"general";#N/A,#N/A,TRUE,"compressive";#N/A,#N/A,TRUE,"lateral";#N/A,#N/A,TRUE,"shallow"}</definedName>
    <definedName name="______CU600" localSheetId="2" hidden="1">{#N/A,#N/A,TRUE,"toc";#N/A,#N/A,TRUE,"general";#N/A,#N/A,TRUE,"compressive";#N/A,#N/A,TRUE,"lateral";#N/A,#N/A,TRUE,"shallow"}</definedName>
    <definedName name="______CU600" localSheetId="0">{#N/A,#N/A,TRUE,"toc";#N/A,#N/A,TRUE,"general";#N/A,#N/A,TRUE,"compressive";#N/A,#N/A,TRUE,"lateral";#N/A,#N/A,TRUE,"shallow"}</definedName>
    <definedName name="______CU600" localSheetId="9">{#N/A,#N/A,TRUE,"toc";#N/A,#N/A,TRUE,"general";#N/A,#N/A,TRUE,"compressive";#N/A,#N/A,TRUE,"lateral";#N/A,#N/A,TRUE,"shallow"}</definedName>
    <definedName name="______CU600" localSheetId="16" hidden="1">{#N/A,#N/A,TRUE,"toc";#N/A,#N/A,TRUE,"general";#N/A,#N/A,TRUE,"compressive";#N/A,#N/A,TRUE,"lateral";#N/A,#N/A,TRUE,"shallow"}</definedName>
    <definedName name="______CU600" localSheetId="13" hidden="1">{#N/A,#N/A,TRUE,"toc";#N/A,#N/A,TRUE,"general";#N/A,#N/A,TRUE,"compressive";#N/A,#N/A,TRUE,"lateral";#N/A,#N/A,TRUE,"shallow"}</definedName>
    <definedName name="______CU600" localSheetId="6" hidden="1">{#N/A,#N/A,TRUE,"toc";#N/A,#N/A,TRUE,"general";#N/A,#N/A,TRUE,"compressive";#N/A,#N/A,TRUE,"lateral";#N/A,#N/A,TRUE,"shallow"}</definedName>
    <definedName name="______CU600" localSheetId="7" hidden="1">{#N/A,#N/A,TRUE,"toc";#N/A,#N/A,TRUE,"general";#N/A,#N/A,TRUE,"compressive";#N/A,#N/A,TRUE,"lateral";#N/A,#N/A,TRUE,"shallow"}</definedName>
    <definedName name="______CU600">{#N/A,#N/A,TRUE,"toc";#N/A,#N/A,TRUE,"general";#N/A,#N/A,TRUE,"compressive";#N/A,#N/A,TRUE,"lateral";#N/A,#N/A,TRUE,"shallow"}</definedName>
    <definedName name="______DAT1" localSheetId="19">#REF!</definedName>
    <definedName name="______DAT1">#REF!</definedName>
    <definedName name="______DAT10" localSheetId="19">#REF!</definedName>
    <definedName name="______DAT10">#REF!</definedName>
    <definedName name="______DAT11" localSheetId="19">#REF!</definedName>
    <definedName name="______DAT11">#REF!</definedName>
    <definedName name="______DAT12" localSheetId="19">#REF!</definedName>
    <definedName name="______DAT12">#REF!</definedName>
    <definedName name="______DAT13" localSheetId="19">#REF!</definedName>
    <definedName name="______DAT13">#REF!</definedName>
    <definedName name="______DAT14" localSheetId="19">#REF!</definedName>
    <definedName name="______DAT14">#REF!</definedName>
    <definedName name="______DAT15" localSheetId="19">#REF!</definedName>
    <definedName name="______DAT15">#REF!</definedName>
    <definedName name="______DAT16" localSheetId="19">#REF!</definedName>
    <definedName name="______DAT16">#REF!</definedName>
    <definedName name="______DAT2" localSheetId="19">#REF!</definedName>
    <definedName name="______DAT2">#REF!</definedName>
    <definedName name="______DAT3" localSheetId="19">#REF!</definedName>
    <definedName name="______DAT3">#REF!</definedName>
    <definedName name="______DAT4" localSheetId="19">#REF!</definedName>
    <definedName name="______DAT4">#REF!</definedName>
    <definedName name="______DAT5" localSheetId="19">#REF!</definedName>
    <definedName name="______DAT5">#REF!</definedName>
    <definedName name="______DAT6" localSheetId="19">#REF!</definedName>
    <definedName name="______DAT6">#REF!</definedName>
    <definedName name="______DAT7" localSheetId="19">#REF!</definedName>
    <definedName name="______DAT7">#REF!</definedName>
    <definedName name="______DAT8" localSheetId="19">#REF!</definedName>
    <definedName name="______DAT8">#REF!</definedName>
    <definedName name="______DAT9" localSheetId="19">#REF!</definedName>
    <definedName name="______DAT9">#REF!</definedName>
    <definedName name="______dec05" localSheetId="17" hidden="1">{"'Sheet1'!$A$4386:$N$4591"}</definedName>
    <definedName name="______dec05" localSheetId="18">{"'Sheet1'!$A$4386:$N$4591"}</definedName>
    <definedName name="______dec05" localSheetId="3">{"'Sheet1'!$A$4386:$N$4591"}</definedName>
    <definedName name="______dec05" localSheetId="14">{"'Sheet1'!$A$4386:$N$4591"}</definedName>
    <definedName name="______dec05" localSheetId="15">{"'Sheet1'!$A$4386:$N$4591"}</definedName>
    <definedName name="______dec05" localSheetId="12">{"'Sheet1'!$A$4386:$N$4591"}</definedName>
    <definedName name="______dec05" localSheetId="10">{"'Sheet1'!$A$4386:$N$4591"}</definedName>
    <definedName name="______dec05" localSheetId="19">{"'Sheet1'!$A$4386:$N$4591"}</definedName>
    <definedName name="______dec05" localSheetId="20">{"'Sheet1'!$A$4386:$N$4591"}</definedName>
    <definedName name="______dec05" localSheetId="21">{"'Sheet1'!$A$4386:$N$4591"}</definedName>
    <definedName name="______dec05" localSheetId="1" hidden="1">{"'Sheet1'!$A$4386:$N$4591"}</definedName>
    <definedName name="______dec05" localSheetId="2" hidden="1">{"'Sheet1'!$A$4386:$N$4591"}</definedName>
    <definedName name="______dec05" localSheetId="0">{"'Sheet1'!$A$4386:$N$4591"}</definedName>
    <definedName name="______dec05" localSheetId="9">{"'Sheet1'!$A$4386:$N$4591"}</definedName>
    <definedName name="______dec05" localSheetId="16" hidden="1">{"'Sheet1'!$A$4386:$N$4591"}</definedName>
    <definedName name="______dec05" localSheetId="13" hidden="1">{"'Sheet1'!$A$4386:$N$4591"}</definedName>
    <definedName name="______dec05" localSheetId="6" hidden="1">{"'Sheet1'!$A$4386:$N$4591"}</definedName>
    <definedName name="______dec05" localSheetId="7" hidden="1">{"'Sheet1'!$A$4386:$N$4591"}</definedName>
    <definedName name="______dec05">{"'Sheet1'!$A$4386:$N$4591"}</definedName>
    <definedName name="______del1" localSheetId="19">#REF!</definedName>
    <definedName name="______del1">#REF!</definedName>
    <definedName name="______DET1" localSheetId="19">#REF!</definedName>
    <definedName name="______DET1" localSheetId="9">[26]Basicrates!$D$39</definedName>
    <definedName name="______DET1">#REF!</definedName>
    <definedName name="______DET2" localSheetId="19">#REF!</definedName>
    <definedName name="______DET2">#REF!</definedName>
    <definedName name="______DET3" localSheetId="19">#REF!</definedName>
    <definedName name="______DET3">#REF!</definedName>
    <definedName name="______DET4" localSheetId="19">#REF!</definedName>
    <definedName name="______DET4">#REF!</definedName>
    <definedName name="______DET5" localSheetId="19">#REF!</definedName>
    <definedName name="______DET5">#REF!</definedName>
    <definedName name="______DET6" localSheetId="19">#REF!</definedName>
    <definedName name="______DET6">#REF!</definedName>
    <definedName name="______dev9947" localSheetId="19">#REF!</definedName>
    <definedName name="______dev9947">#REF!</definedName>
    <definedName name="______dol12" localSheetId="19">#REF!</definedName>
    <definedName name="______dol12" localSheetId="9">'[22]Price Working -SRP'!#REF!</definedName>
    <definedName name="______dol12">#REF!</definedName>
    <definedName name="______dol6" localSheetId="19">#REF!</definedName>
    <definedName name="______dol6" localSheetId="9">'[22]Price Working -SRP'!#REF!</definedName>
    <definedName name="______dol6">#REF!</definedName>
    <definedName name="______drg1" localSheetId="19">#REF!</definedName>
    <definedName name="______drg1">#REF!</definedName>
    <definedName name="______drg2" localSheetId="19">#REF!</definedName>
    <definedName name="______drg2">#REF!</definedName>
    <definedName name="______f1" localSheetId="19">#REF!</definedName>
    <definedName name="______f1">#REF!</definedName>
    <definedName name="______FEL1" localSheetId="19">#REF!</definedName>
    <definedName name="______FEL1" localSheetId="9">[26]Basicrates!$D$90</definedName>
    <definedName name="______FEL1">#REF!</definedName>
    <definedName name="______g1" localSheetId="19">#REF!</definedName>
    <definedName name="______g1">#REF!</definedName>
    <definedName name="______g2">#REF!</definedName>
    <definedName name="______GEL1" localSheetId="19">#REF!</definedName>
    <definedName name="______GEL1" localSheetId="9">[26]Basicrates!$D$38</definedName>
    <definedName name="______GEL1">#REF!</definedName>
    <definedName name="______HBG10" localSheetId="19">#REF!</definedName>
    <definedName name="______HBG10" localSheetId="9">[26]Basicrates!$F$13</definedName>
    <definedName name="______HBG10">#REF!</definedName>
    <definedName name="______HBG12" localSheetId="19">#REF!</definedName>
    <definedName name="______HBG12" localSheetId="9">[26]Basicrates!$F$12</definedName>
    <definedName name="______HBG12">#REF!</definedName>
    <definedName name="______HBG25" localSheetId="19">#REF!</definedName>
    <definedName name="______HBG25" localSheetId="9">[26]Basicrates!$F$10</definedName>
    <definedName name="______HBG25">#REF!</definedName>
    <definedName name="______HBG40" localSheetId="19">#REF!</definedName>
    <definedName name="______HBG40" localSheetId="9">[26]Basicrates!$F$9</definedName>
    <definedName name="______HBG40">#REF!</definedName>
    <definedName name="______HBG50" localSheetId="19">#REF!</definedName>
    <definedName name="______HBG50" localSheetId="9">[26]Basicrates!$F$8</definedName>
    <definedName name="______HBG50">#REF!</definedName>
    <definedName name="______HBG6" localSheetId="19">#REF!</definedName>
    <definedName name="______HBG6" localSheetId="9">[26]Basicrates!$F$14</definedName>
    <definedName name="______HBG6">#REF!</definedName>
    <definedName name="______HCO2">[34]Design!#REF!</definedName>
    <definedName name="______hfi2">[31]Sheet1!#REF!</definedName>
    <definedName name="______hfi3">[30]Report!#REF!</definedName>
    <definedName name="______hfi4">[31]Sheet1!#REF!</definedName>
    <definedName name="______hfi5">[31]Sheet1!#REF!</definedName>
    <definedName name="______hfi6">[31]Sheet1!#REF!</definedName>
    <definedName name="______HFI7">[31]Sheet1!#REF!</definedName>
    <definedName name="______hfi8">[31]Sheet1!#REF!</definedName>
    <definedName name="______Hra2">[34]Design!#REF!</definedName>
    <definedName name="______Hso2">[34]Design!#REF!</definedName>
    <definedName name="______Hso3">[34]Design!#REF!</definedName>
    <definedName name="______IDA1" localSheetId="19">#REF!</definedName>
    <definedName name="______IDA1">#REF!</definedName>
    <definedName name="______in18900" localSheetId="19">#REF!</definedName>
    <definedName name="______in18900">#REF!</definedName>
    <definedName name="______Ism3">[34]Design!#REF!</definedName>
    <definedName name="______iv19000" localSheetId="19">#REF!</definedName>
    <definedName name="______iv19000">#REF!</definedName>
    <definedName name="______kd1">[34]Design!#REF!</definedName>
    <definedName name="______kd2">[34]Design!#REF!</definedName>
    <definedName name="______kd3">[34]Design!#REF!</definedName>
    <definedName name="______Ki1" localSheetId="19">#REF!</definedName>
    <definedName name="______Ki1">#REF!</definedName>
    <definedName name="______Ki2" localSheetId="19">#REF!</definedName>
    <definedName name="______Ki2">#REF!</definedName>
    <definedName name="______lb1" localSheetId="19">#REF!</definedName>
    <definedName name="______lb1">#REF!</definedName>
    <definedName name="______lb2" localSheetId="19">#REF!</definedName>
    <definedName name="______lb2">#REF!</definedName>
    <definedName name="______m20" localSheetId="19">#REF!</definedName>
    <definedName name="______m20">#REF!</definedName>
    <definedName name="______m234" localSheetId="19">#REF!</definedName>
    <definedName name="______m234">#REF!</definedName>
    <definedName name="______m35" localSheetId="19">#REF!</definedName>
    <definedName name="______m35">#REF!</definedName>
    <definedName name="______mac2">200</definedName>
    <definedName name="______mcl132">'[33]A1-Continuous'!#REF!</definedName>
    <definedName name="______MG1" localSheetId="19">#REF!</definedName>
    <definedName name="______MG1" localSheetId="9">[26]Basicrates!$D$132</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'[33]A1-Continuous'!#REF!</definedName>
    <definedName name="______ml33">'[33]A1-Continuous'!#REF!</definedName>
    <definedName name="______mlc33">'[33]A1-Continuous'!#REF!</definedName>
    <definedName name="______mm1" localSheetId="19">#REF!</definedName>
    <definedName name="______mm1">#REF!</definedName>
    <definedName name="______mm2" localSheetId="19">#REF!</definedName>
    <definedName name="______mm2">#REF!</definedName>
    <definedName name="______mm3" localSheetId="19">#REF!</definedName>
    <definedName name="______mm3">#REF!</definedName>
    <definedName name="______mnk1" localSheetId="19">#REF!</definedName>
    <definedName name="______mnk1">#REF!</definedName>
    <definedName name="______Mzd1" localSheetId="19">#REF!</definedName>
    <definedName name="______Mzd1" localSheetId="9">[27]Basicrates!$D$158</definedName>
    <definedName name="______Mzd1">#REF!</definedName>
    <definedName name="______Nov2007" localSheetId="17" hidden="1">{"'PROFITABILITY'!$A$1:$F$45"}</definedName>
    <definedName name="______Nov2007" localSheetId="18">{"'PROFITABILITY'!$A$1:$F$45"}</definedName>
    <definedName name="______Nov2007" localSheetId="3">{"'PROFITABILITY'!$A$1:$F$45"}</definedName>
    <definedName name="______Nov2007" localSheetId="14">{"'PROFITABILITY'!$A$1:$F$45"}</definedName>
    <definedName name="______Nov2007" localSheetId="15">{"'PROFITABILITY'!$A$1:$F$45"}</definedName>
    <definedName name="______Nov2007" localSheetId="12">{"'PROFITABILITY'!$A$1:$F$45"}</definedName>
    <definedName name="______Nov2007" localSheetId="10">{"'PROFITABILITY'!$A$1:$F$45"}</definedName>
    <definedName name="______Nov2007" localSheetId="19">{"'PROFITABILITY'!$A$1:$F$45"}</definedName>
    <definedName name="______Nov2007" localSheetId="20">{"'PROFITABILITY'!$A$1:$F$45"}</definedName>
    <definedName name="______Nov2007" localSheetId="21">{"'PROFITABILITY'!$A$1:$F$45"}</definedName>
    <definedName name="______Nov2007" localSheetId="1" hidden="1">{"'PROFITABILITY'!$A$1:$F$45"}</definedName>
    <definedName name="______Nov2007" localSheetId="2" hidden="1">{"'PROFITABILITY'!$A$1:$F$45"}</definedName>
    <definedName name="______Nov2007" localSheetId="0">{"'PROFITABILITY'!$A$1:$F$45"}</definedName>
    <definedName name="______Nov2007" localSheetId="9">{"'PROFITABILITY'!$A$1:$F$45"}</definedName>
    <definedName name="______Nov2007" localSheetId="16" hidden="1">{"'PROFITABILITY'!$A$1:$F$45"}</definedName>
    <definedName name="______Nov2007" localSheetId="13" hidden="1">{"'PROFITABILITY'!$A$1:$F$45"}</definedName>
    <definedName name="______Nov2007" localSheetId="6" hidden="1">{"'PROFITABILITY'!$A$1:$F$45"}</definedName>
    <definedName name="______Nov2007" localSheetId="7" hidden="1">{"'PROFITABILITY'!$A$1:$F$45"}</definedName>
    <definedName name="______Nov2007">{"'PROFITABILITY'!$A$1:$F$45"}</definedName>
    <definedName name="______OP2" localSheetId="19">#REF!</definedName>
    <definedName name="______OP2" localSheetId="9">[26]Basicrates!$D$152</definedName>
    <definedName name="______OP2">#REF!</definedName>
    <definedName name="______out2" localSheetId="19">#REF!</definedName>
    <definedName name="______out2">#REF!</definedName>
    <definedName name="______pan1" localSheetId="19">#REF!</definedName>
    <definedName name="______pan1">#REF!</definedName>
    <definedName name="______PAN2" localSheetId="19">#REF!</definedName>
    <definedName name="______PAN2">#REF!</definedName>
    <definedName name="______pep99" localSheetId="19">#REF!</definedName>
    <definedName name="______pep99">#REF!</definedName>
    <definedName name="______PM123" localSheetId="18">{"'Sheet1'!$A$4386:$N$4591"}</definedName>
    <definedName name="______PM123" localSheetId="3">{"'Sheet1'!$A$4386:$N$4591"}</definedName>
    <definedName name="______PM123" localSheetId="14">{"'Sheet1'!$A$4386:$N$4591"}</definedName>
    <definedName name="______PM123" localSheetId="15">{"'Sheet1'!$A$4386:$N$4591"}</definedName>
    <definedName name="______PM123" localSheetId="12">{"'Sheet1'!$A$4386:$N$4591"}</definedName>
    <definedName name="______PM123" localSheetId="10">{"'Sheet1'!$A$4386:$N$4591"}</definedName>
    <definedName name="______PM123" localSheetId="19">{"'Sheet1'!$A$4386:$N$4591"}</definedName>
    <definedName name="______PM123" localSheetId="20">{"'Sheet1'!$A$4386:$N$4591"}</definedName>
    <definedName name="______PM123" localSheetId="21">{"'Sheet1'!$A$4386:$N$4591"}</definedName>
    <definedName name="______PM123" localSheetId="1">{"'Sheet1'!$A$4386:$N$4591"}</definedName>
    <definedName name="______PM123" localSheetId="2">{"'Sheet1'!$A$4386:$N$4591"}</definedName>
    <definedName name="______PM123" localSheetId="0">{"'Sheet1'!$A$4386:$N$4591"}</definedName>
    <definedName name="______PM123" localSheetId="9">{"'Sheet1'!$A$4386:$N$4591"}</definedName>
    <definedName name="______PM123" localSheetId="16">{"'Sheet1'!$A$4386:$N$4591"}</definedName>
    <definedName name="______PM123" localSheetId="13">{"'Sheet1'!$A$4386:$N$4591"}</definedName>
    <definedName name="______PM123" localSheetId="6">{"'Sheet1'!$A$4386:$N$4591"}</definedName>
    <definedName name="______PM123" localSheetId="7">{"'Sheet1'!$A$4386:$N$4591"}</definedName>
    <definedName name="______PM123">{"'Sheet1'!$A$4386:$N$4591"}</definedName>
    <definedName name="______Re1" localSheetId="19">#REF!</definedName>
    <definedName name="______Re1">#REF!</definedName>
    <definedName name="______Rl1" localSheetId="19">#REF!</definedName>
    <definedName name="______Rl1">#REF!</definedName>
    <definedName name="______rs1" localSheetId="19">#REF!</definedName>
    <definedName name="______rs1">#REF!</definedName>
    <definedName name="______run1">[34]Design!#REF!</definedName>
    <definedName name="______run2">[34]Design!#REF!</definedName>
    <definedName name="______run3">[34]Design!#REF!</definedName>
    <definedName name="______s41" localSheetId="18">{"form-D1",#N/A,FALSE,"FORM-D1";"form-D1_amt",#N/A,FALSE,"FORM-D1"}</definedName>
    <definedName name="______s41" localSheetId="3">{"form-D1",#N/A,FALSE,"FORM-D1";"form-D1_amt",#N/A,FALSE,"FORM-D1"}</definedName>
    <definedName name="______s41" localSheetId="14">{"form-D1",#N/A,FALSE,"FORM-D1";"form-D1_amt",#N/A,FALSE,"FORM-D1"}</definedName>
    <definedName name="______s41" localSheetId="15">{"form-D1",#N/A,FALSE,"FORM-D1";"form-D1_amt",#N/A,FALSE,"FORM-D1"}</definedName>
    <definedName name="______s41" localSheetId="12">{"form-D1",#N/A,FALSE,"FORM-D1";"form-D1_amt",#N/A,FALSE,"FORM-D1"}</definedName>
    <definedName name="______s41" localSheetId="10">{"form-D1",#N/A,FALSE,"FORM-D1";"form-D1_amt",#N/A,FALSE,"FORM-D1"}</definedName>
    <definedName name="______s41" localSheetId="19">{"form-D1",#N/A,FALSE,"FORM-D1";"form-D1_amt",#N/A,FALSE,"FORM-D1"}</definedName>
    <definedName name="______s41" localSheetId="20">{"form-D1",#N/A,FALSE,"FORM-D1";"form-D1_amt",#N/A,FALSE,"FORM-D1"}</definedName>
    <definedName name="______s41" localSheetId="21">{"form-D1",#N/A,FALSE,"FORM-D1";"form-D1_amt",#N/A,FALSE,"FORM-D1"}</definedName>
    <definedName name="______s41" localSheetId="1">{"form-D1",#N/A,FALSE,"FORM-D1";"form-D1_amt",#N/A,FALSE,"FORM-D1"}</definedName>
    <definedName name="______s41" localSheetId="2">{"form-D1",#N/A,FALSE,"FORM-D1";"form-D1_amt",#N/A,FALSE,"FORM-D1"}</definedName>
    <definedName name="______s41" localSheetId="0">{"form-D1",#N/A,FALSE,"FORM-D1";"form-D1_amt",#N/A,FALSE,"FORM-D1"}</definedName>
    <definedName name="______s41" localSheetId="9">{"form-D1",#N/A,FALSE,"FORM-D1";"form-D1_amt",#N/A,FALSE,"FORM-D1"}</definedName>
    <definedName name="______s41" localSheetId="16">{"form-D1",#N/A,FALSE,"FORM-D1";"form-D1_amt",#N/A,FALSE,"FORM-D1"}</definedName>
    <definedName name="______s41" localSheetId="13">{"form-D1",#N/A,FALSE,"FORM-D1";"form-D1_amt",#N/A,FALSE,"FORM-D1"}</definedName>
    <definedName name="______s41" localSheetId="6">{"form-D1",#N/A,FALSE,"FORM-D1";"form-D1_amt",#N/A,FALSE,"FORM-D1"}</definedName>
    <definedName name="______s41" localSheetId="7">{"form-D1",#N/A,FALSE,"FORM-D1";"form-D1_amt",#N/A,FALSE,"FORM-D1"}</definedName>
    <definedName name="______s41">{"form-D1",#N/A,FALSE,"FORM-D1";"form-D1_amt",#N/A,FALSE,"FORM-D1"}</definedName>
    <definedName name="______SAP1" localSheetId="19">#REF!</definedName>
    <definedName name="______SAP1">#REF!</definedName>
    <definedName name="______SAP10" localSheetId="19">#REF!</definedName>
    <definedName name="______SAP10">#REF!</definedName>
    <definedName name="______SAP11" localSheetId="19">#REF!</definedName>
    <definedName name="______SAP11">#REF!</definedName>
    <definedName name="______SAP2" localSheetId="19">#REF!</definedName>
    <definedName name="______SAP2">#REF!</definedName>
    <definedName name="______SAP3" localSheetId="19">#REF!</definedName>
    <definedName name="______SAP3">#REF!</definedName>
    <definedName name="______SAP4" localSheetId="19">#REF!</definedName>
    <definedName name="______SAP4">#REF!</definedName>
    <definedName name="______SAP5" localSheetId="19">#REF!</definedName>
    <definedName name="______SAP5">#REF!</definedName>
    <definedName name="______SAP6" localSheetId="19">#REF!</definedName>
    <definedName name="______SAP6">#REF!</definedName>
    <definedName name="______SAP7" localSheetId="19">#REF!</definedName>
    <definedName name="______SAP7">#REF!</definedName>
    <definedName name="______SAP8" localSheetId="19">#REF!</definedName>
    <definedName name="______SAP8">#REF!</definedName>
    <definedName name="______SAP9" localSheetId="19">#REF!</definedName>
    <definedName name="______SAP9">#REF!</definedName>
    <definedName name="______sh1">90</definedName>
    <definedName name="______sh2">120</definedName>
    <definedName name="______sh3">150</definedName>
    <definedName name="______sh4">180</definedName>
    <definedName name="______SS402" localSheetId="19">#REF!</definedName>
    <definedName name="______SS402">#REF!</definedName>
    <definedName name="______SS403" localSheetId="19">#REF!</definedName>
    <definedName name="______SS403">#REF!</definedName>
    <definedName name="______SS404" localSheetId="19">#REF!</definedName>
    <definedName name="______SS404">#REF!</definedName>
    <definedName name="______SS405" localSheetId="19">#REF!</definedName>
    <definedName name="______SS405">#REF!</definedName>
    <definedName name="______SS406" localSheetId="19">#REF!</definedName>
    <definedName name="______SS406">#REF!</definedName>
    <definedName name="______SS407" localSheetId="19">#REF!</definedName>
    <definedName name="______SS407">#REF!</definedName>
    <definedName name="______SS408" localSheetId="19">#REF!</definedName>
    <definedName name="______SS408">#REF!</definedName>
    <definedName name="______SS409" localSheetId="19">#REF!</definedName>
    <definedName name="______SS409">#REF!</definedName>
    <definedName name="______SS423" localSheetId="19">#REF!</definedName>
    <definedName name="______SS423">#REF!</definedName>
    <definedName name="______SS424" localSheetId="19">#REF!</definedName>
    <definedName name="______SS424">#REF!</definedName>
    <definedName name="______tab1" localSheetId="18">#REF!</definedName>
    <definedName name="______tab1" localSheetId="3">#REF!</definedName>
    <definedName name="______tab1" localSheetId="14">#REF!</definedName>
    <definedName name="______tab1" localSheetId="15">#REF!</definedName>
    <definedName name="______tab1" localSheetId="12">#REF!</definedName>
    <definedName name="______tab1" localSheetId="10">#REF!</definedName>
    <definedName name="______tab1" localSheetId="19">#REF!</definedName>
    <definedName name="______tab1">#REF!</definedName>
    <definedName name="______tab2" localSheetId="19">#REF!</definedName>
    <definedName name="______tab2">#REF!</definedName>
    <definedName name="______Tk1" localSheetId="19">#REF!</definedName>
    <definedName name="______Tk1">#REF!</definedName>
    <definedName name="______Tkl1" localSheetId="19">#REF!</definedName>
    <definedName name="______Tkl1">#REF!</definedName>
    <definedName name="______Vf1" localSheetId="19">#REF!</definedName>
    <definedName name="______Vf1">#REF!</definedName>
    <definedName name="______Vf2" localSheetId="19">#REF!</definedName>
    <definedName name="______Vf2">#REF!</definedName>
    <definedName name="______VS2004" localSheetId="19" hidden="1">#REF!</definedName>
    <definedName name="______VS2004" localSheetId="9">[21]SUMMARY!$E$64:$H$64</definedName>
    <definedName name="______VS2004">#REF!</definedName>
    <definedName name="______Wc1">[34]Design!#REF!</definedName>
    <definedName name="______WC3">[34]Design!#REF!</definedName>
    <definedName name="______WD2" localSheetId="19">#REF!</definedName>
    <definedName name="______WD2" localSheetId="9">[26]Basicrates!$D$131</definedName>
    <definedName name="______WD2">#REF!</definedName>
    <definedName name="______wp1" localSheetId="19">#REF!</definedName>
    <definedName name="______wp1">#REF!</definedName>
    <definedName name="______Wr1">[34]Design!#REF!</definedName>
    <definedName name="______Wr3">[34]Design!#REF!</definedName>
    <definedName name="______Xl1" localSheetId="19">#REF!</definedName>
    <definedName name="______Xl1">#REF!</definedName>
    <definedName name="______xlcn.WorksheetConnection_InfoEntryA2D32" localSheetId="19">#REF!</definedName>
    <definedName name="______xlcn.WorksheetConnection_InfoEntryA2D32" localSheetId="9">'[24]Info Entry'!$A$2:$C$32</definedName>
    <definedName name="______xlcn.WorksheetConnection_InfoEntryA2D32">#REF!</definedName>
    <definedName name="______xlnm._FilterDatabase_1" localSheetId="19">#REF!</definedName>
    <definedName name="______xlnm._FilterDatabase_1">#REF!</definedName>
    <definedName name="______xlnm._FilterDatabase_2" localSheetId="19">#REF!</definedName>
    <definedName name="______xlnm._FilterDatabase_2">#REF!</definedName>
    <definedName name="______xlnm._FilterDatabase_3" localSheetId="19">#REF!</definedName>
    <definedName name="______xlnm._FilterDatabase_3">#REF!</definedName>
    <definedName name="______xlnm._FilterDatabase_4" localSheetId="19">#REF!</definedName>
    <definedName name="______xlnm._FilterDatabase_4">#REF!</definedName>
    <definedName name="______xlnm._FilterDatabase_5" localSheetId="17">#N/A</definedName>
    <definedName name="______xlnm._FilterDatabase_5" localSheetId="19">#REF!</definedName>
    <definedName name="______xlnm._FilterDatabase_5" localSheetId="1">#N/A</definedName>
    <definedName name="______xlnm._FilterDatabase_5" localSheetId="2">#N/A</definedName>
    <definedName name="______xlnm._FilterDatabase_5" localSheetId="16">#N/A</definedName>
    <definedName name="______xlnm._FilterDatabase_5" localSheetId="13">#N/A</definedName>
    <definedName name="______xlnm._FilterDatabase_5" localSheetId="6">#N/A</definedName>
    <definedName name="______xlnm._FilterDatabase_5" localSheetId="7">#N/A</definedName>
    <definedName name="______xlnm._FilterDatabase_5">#REF!</definedName>
    <definedName name="______xlnm.Print_Area_1" localSheetId="19">#REF!</definedName>
    <definedName name="______xlnm.Print_Area_1">#REF!</definedName>
    <definedName name="______xlnm.Print_Area_1_1">"#REF!"</definedName>
    <definedName name="______xlnm.Print_Area_10" localSheetId="19">#REF!</definedName>
    <definedName name="______xlnm.Print_Area_10">#REF!</definedName>
    <definedName name="______xlnm.Print_Area_10_1">"#REF!"</definedName>
    <definedName name="______xlnm.Print_Area_11" localSheetId="19">#REF!</definedName>
    <definedName name="______xlnm.Print_Area_11">#REF!</definedName>
    <definedName name="______xlnm.Print_Area_11_1">"#REF!"</definedName>
    <definedName name="______xlnm.Print_Area_13" localSheetId="19">#REF!</definedName>
    <definedName name="______xlnm.Print_Area_13">#REF!</definedName>
    <definedName name="______xlnm.Print_Area_2" localSheetId="19">#REF!</definedName>
    <definedName name="______xlnm.Print_Area_2">#REF!</definedName>
    <definedName name="______xlnm.Print_Area_3" localSheetId="19">#REF!</definedName>
    <definedName name="______xlnm.Print_Area_3">#REF!</definedName>
    <definedName name="______xlnm.Print_Area_4" localSheetId="19">#REF!</definedName>
    <definedName name="______xlnm.Print_Area_4">#REF!</definedName>
    <definedName name="______xlnm.Print_Area_5" localSheetId="19">#REF!</definedName>
    <definedName name="______xlnm.Print_Area_5">#REF!</definedName>
    <definedName name="______xlnm.Print_Area_6" localSheetId="19">#REF!</definedName>
    <definedName name="______xlnm.Print_Area_6">#REF!</definedName>
    <definedName name="______xlnm.Print_Area_7" localSheetId="19">#REF!</definedName>
    <definedName name="______xlnm.Print_Area_7">#REF!</definedName>
    <definedName name="______xlnm.Print_Area_8" localSheetId="19">#REF!</definedName>
    <definedName name="______xlnm.Print_Area_8">#REF!</definedName>
    <definedName name="______xlnm.Print_Area_9" localSheetId="19">#REF!</definedName>
    <definedName name="______xlnm.Print_Area_9">#REF!</definedName>
    <definedName name="______xlnm.Print_Titles" localSheetId="19">#REF!</definedName>
    <definedName name="______xlnm.Print_Titles">#REF!</definedName>
    <definedName name="______xlnm.Print_Titles_1" localSheetId="19">#REF!</definedName>
    <definedName name="______xlnm.Print_Titles_1">#REF!</definedName>
    <definedName name="______xlnm.Print_Titles_2" localSheetId="19">(#REF!,#REF!)</definedName>
    <definedName name="______xlnm.Print_Titles_2" localSheetId="9">('[35]OPGW Quantity summary'!$A$1:$C$65536,'[35]OPGW Quantity summary'!$A$1:$IV$8)</definedName>
    <definedName name="______xlnm.Print_Titles_2">(#REF!,#REF!)</definedName>
    <definedName name="______xlnm.Print_Titles_3" localSheetId="19">(#REF!,#REF!)</definedName>
    <definedName name="______xlnm.Print_Titles_3">(#REF!,#REF!)</definedName>
    <definedName name="______xlnm.Print_Titles_4" localSheetId="19">#REF!</definedName>
    <definedName name="______xlnm.Print_Titles_4">#REF!</definedName>
    <definedName name="______xlnm.Print_Titles_7" localSheetId="19">#REF!</definedName>
    <definedName name="______xlnm.Print_Titles_7">#REF!</definedName>
    <definedName name="_____1____123Graph_ACHART_1" localSheetId="19" hidden="1">#REF!</definedName>
    <definedName name="_____1____123Graph_ACHART_1" localSheetId="9">[25]SUMMARY!$E$36:$H$36</definedName>
    <definedName name="_____1____123Graph_ACHART_1">#REF!</definedName>
    <definedName name="_____2____123Graph_BCHART_1" localSheetId="19" hidden="1">#REF!</definedName>
    <definedName name="_____2____123Graph_BCHART_1" localSheetId="9">[25]SUMMARY!$E$66:$H$66</definedName>
    <definedName name="_____2____123Graph_BCHART_1">#REF!</definedName>
    <definedName name="_____3____123Graph_CCHART_1" localSheetId="19" hidden="1">#REF!</definedName>
    <definedName name="_____3____123Graph_CCHART_1" localSheetId="9">[25]SUMMARY!$E$64:$H$64</definedName>
    <definedName name="_____3____123Graph_CCHART_1">#REF!</definedName>
    <definedName name="_____4___123Graph_ACHART_1" localSheetId="19" hidden="1">#REF!</definedName>
    <definedName name="_____4___123Graph_ACHART_1" localSheetId="9">[25]SUMMARY!$E$36:$H$36</definedName>
    <definedName name="_____4___123Graph_ACHART_1">#REF!</definedName>
    <definedName name="_____5___123Graph_BCHART_1" localSheetId="19" hidden="1">#REF!</definedName>
    <definedName name="_____5___123Graph_BCHART_1" localSheetId="9">[25]SUMMARY!$E$66:$H$66</definedName>
    <definedName name="_____5___123Graph_BCHART_1">#REF!</definedName>
    <definedName name="_____6___123Graph_CCHART_1" localSheetId="19" hidden="1">#REF!</definedName>
    <definedName name="_____6___123Graph_CCHART_1" localSheetId="9">[25]SUMMARY!$E$64:$H$64</definedName>
    <definedName name="_____6___123Graph_CCHART_1">#REF!</definedName>
    <definedName name="_____7__123Graph_ACHART_1" localSheetId="19" hidden="1">#REF!</definedName>
    <definedName name="_____7__123Graph_ACHART_1" localSheetId="9">[25]SUMMARY!$E$36:$H$36</definedName>
    <definedName name="_____7__123Graph_ACHART_1">#REF!</definedName>
    <definedName name="_____8__123Graph_BCHART_1" localSheetId="19" hidden="1">#REF!</definedName>
    <definedName name="_____8__123Graph_BCHART_1" localSheetId="9">[25]SUMMARY!$E$66:$H$66</definedName>
    <definedName name="_____8__123Graph_BCHART_1">#REF!</definedName>
    <definedName name="_____9__123Graph_CCHART_1" localSheetId="19" hidden="1">#REF!</definedName>
    <definedName name="_____9__123Graph_CCHART_1" localSheetId="9">[25]SUMMARY!$E$64:$H$64</definedName>
    <definedName name="_____9__123Graph_CCHART_1">#REF!</definedName>
    <definedName name="_____a1" localSheetId="19">#REF!</definedName>
    <definedName name="_____a1">#REF!</definedName>
    <definedName name="_____A2" localSheetId="19">#REF!</definedName>
    <definedName name="_____A2">#REF!</definedName>
    <definedName name="_____A65537" localSheetId="19">#REF!</definedName>
    <definedName name="_____A65537">#REF!</definedName>
    <definedName name="_____A655600" localSheetId="19">#REF!</definedName>
    <definedName name="_____A655600">#REF!</definedName>
    <definedName name="_____a655601" localSheetId="19">#REF!</definedName>
    <definedName name="_____a655601">#REF!</definedName>
    <definedName name="_____A71614" localSheetId="19">#REF!</definedName>
    <definedName name="_____A71614">#REF!</definedName>
    <definedName name="_____A81614" localSheetId="19">#REF!</definedName>
    <definedName name="_____A81614">#REF!</definedName>
    <definedName name="_____A91614" localSheetId="19">#REF!</definedName>
    <definedName name="_____A91614">#REF!</definedName>
    <definedName name="_____a999999" localSheetId="19">#REF!</definedName>
    <definedName name="_____a999999">#REF!</definedName>
    <definedName name="_____aa1" localSheetId="17" hidden="1">{"'PROFITABILITY'!$A$1:$F$45"}</definedName>
    <definedName name="_____aa1" localSheetId="18">{"'PROFITABILITY'!$A$1:$F$45"}</definedName>
    <definedName name="_____aa1" localSheetId="3">{"'PROFITABILITY'!$A$1:$F$45"}</definedName>
    <definedName name="_____aa1" localSheetId="14">{"'PROFITABILITY'!$A$1:$F$45"}</definedName>
    <definedName name="_____aa1" localSheetId="15">{"'PROFITABILITY'!$A$1:$F$45"}</definedName>
    <definedName name="_____aa1" localSheetId="12">{"'PROFITABILITY'!$A$1:$F$45"}</definedName>
    <definedName name="_____aa1" localSheetId="10">{"'PROFITABILITY'!$A$1:$F$45"}</definedName>
    <definedName name="_____aa1" localSheetId="19">{"'PROFITABILITY'!$A$1:$F$45"}</definedName>
    <definedName name="_____aa1" localSheetId="20">{"'PROFITABILITY'!$A$1:$F$45"}</definedName>
    <definedName name="_____aa1" localSheetId="21">{"'PROFITABILITY'!$A$1:$F$45"}</definedName>
    <definedName name="_____aa1" localSheetId="1" hidden="1">{"'PROFITABILITY'!$A$1:$F$45"}</definedName>
    <definedName name="_____aa1" localSheetId="2" hidden="1">{"'PROFITABILITY'!$A$1:$F$45"}</definedName>
    <definedName name="_____aa1" localSheetId="0">{"'PROFITABILITY'!$A$1:$F$45"}</definedName>
    <definedName name="_____aa1" localSheetId="9">{"'PROFITABILITY'!$A$1:$F$45"}</definedName>
    <definedName name="_____aa1" localSheetId="16" hidden="1">{"'PROFITABILITY'!$A$1:$F$45"}</definedName>
    <definedName name="_____aa1" localSheetId="13" hidden="1">{"'PROFITABILITY'!$A$1:$F$45"}</definedName>
    <definedName name="_____aa1" localSheetId="6" hidden="1">{"'PROFITABILITY'!$A$1:$F$45"}</definedName>
    <definedName name="_____aa1" localSheetId="7" hidden="1">{"'PROFITABILITY'!$A$1:$F$45"}</definedName>
    <definedName name="_____aa1">{"'PROFITABILITY'!$A$1:$F$45"}</definedName>
    <definedName name="_____aba2" localSheetId="19">#REF!</definedName>
    <definedName name="_____aba2">#REF!</definedName>
    <definedName name="_____acs1" localSheetId="19">#REF!</definedName>
    <definedName name="_____acs1">#REF!</definedName>
    <definedName name="_____acs2" localSheetId="19">#REF!</definedName>
    <definedName name="_____acs2">#REF!</definedName>
    <definedName name="_____aoc1" localSheetId="19">#REF!</definedName>
    <definedName name="_____aoc1">#REF!</definedName>
    <definedName name="_____aoc2" localSheetId="19">#REF!</definedName>
    <definedName name="_____aoc2">#REF!</definedName>
    <definedName name="_____aoc3" localSheetId="19">#REF!</definedName>
    <definedName name="_____aoc3">#REF!</definedName>
    <definedName name="_____aoc4" localSheetId="19">#REF!</definedName>
    <definedName name="_____aoc4">#REF!</definedName>
    <definedName name="_____axx1">[30]Report!#REF!</definedName>
    <definedName name="_____axx2">[36]Report!#REF!</definedName>
    <definedName name="_____axx3">[30]Report!#REF!</definedName>
    <definedName name="_____AXX4">[31]Sheet1!#REF!</definedName>
    <definedName name="_____axx5">[31]Sheet1!#REF!</definedName>
    <definedName name="_____axx6">[31]Sheet1!#REF!</definedName>
    <definedName name="_____AXX7">[31]Sheet1!#REF!</definedName>
    <definedName name="_____axx8">[31]Sheet1!#REF!</definedName>
    <definedName name="_____b1">#REF!</definedName>
    <definedName name="_____b111121" localSheetId="18">#REF!</definedName>
    <definedName name="_____b111121" localSheetId="3">#REF!</definedName>
    <definedName name="_____b111121" localSheetId="14">#REF!</definedName>
    <definedName name="_____b111121" localSheetId="15">#REF!</definedName>
    <definedName name="_____b111121" localSheetId="12">#REF!</definedName>
    <definedName name="_____b111121" localSheetId="10">#REF!</definedName>
    <definedName name="_____b111121" localSheetId="19">#REF!</definedName>
    <definedName name="_____b111121">#REF!</definedName>
    <definedName name="_____bhh2" localSheetId="19">#REF!</definedName>
    <definedName name="_____bhh2">#REF!</definedName>
    <definedName name="_____bom1" localSheetId="19">#REF!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 localSheetId="19">#REF!</definedName>
    <definedName name="_____cdd2">#REF!</definedName>
    <definedName name="_____cem124" localSheetId="19">#REF!</definedName>
    <definedName name="_____cem124">#REF!</definedName>
    <definedName name="_____CFB1" localSheetId="19">#REF!</definedName>
    <definedName name="_____CFB1">#REF!</definedName>
    <definedName name="_____CFB2" localSheetId="19">#REF!</definedName>
    <definedName name="_____CFB2">#REF!</definedName>
    <definedName name="_____CFB3" localSheetId="19">#REF!</definedName>
    <definedName name="_____CFB3">#REF!</definedName>
    <definedName name="_____cff2" localSheetId="19">#REF!</definedName>
    <definedName name="_____cff2">#REF!</definedName>
    <definedName name="_____cli1">[37]Code!$B$3</definedName>
    <definedName name="_____cli2">[37]Code!$B$4</definedName>
    <definedName name="_____cli3">[37]Code!$B$5</definedName>
    <definedName name="_____cli4">[37]Code!$B$6</definedName>
    <definedName name="_____col33">'[38]A1-Continuous'!#REF!</definedName>
    <definedName name="_____cth2" localSheetId="19">#REF!</definedName>
    <definedName name="_____cth2">#REF!</definedName>
    <definedName name="_____DAT1" localSheetId="19">#REF!</definedName>
    <definedName name="_____DAT1">#REF!</definedName>
    <definedName name="_____DAT10" localSheetId="19">#REF!</definedName>
    <definedName name="_____DAT10">#REF!</definedName>
    <definedName name="_____DAT11" localSheetId="19">#REF!</definedName>
    <definedName name="_____DAT11">#REF!</definedName>
    <definedName name="_____DAT12" localSheetId="19">#REF!</definedName>
    <definedName name="_____DAT12">#REF!</definedName>
    <definedName name="_____DAT13" localSheetId="19">#REF!</definedName>
    <definedName name="_____DAT13">#REF!</definedName>
    <definedName name="_____DAT14" localSheetId="19">#REF!</definedName>
    <definedName name="_____DAT14">#REF!</definedName>
    <definedName name="_____DAT15" localSheetId="19">#REF!</definedName>
    <definedName name="_____DAT15">#REF!</definedName>
    <definedName name="_____DAT16" localSheetId="19">#REF!</definedName>
    <definedName name="_____DAT16">#REF!</definedName>
    <definedName name="_____DAT2" localSheetId="19">#REF!</definedName>
    <definedName name="_____DAT2">#REF!</definedName>
    <definedName name="_____DAT3" localSheetId="19">#REF!</definedName>
    <definedName name="_____DAT3">#REF!</definedName>
    <definedName name="_____DAT4" localSheetId="19">#REF!</definedName>
    <definedName name="_____DAT4">#REF!</definedName>
    <definedName name="_____DAT5" localSheetId="19">#REF!</definedName>
    <definedName name="_____DAT5">#REF!</definedName>
    <definedName name="_____DAT6" localSheetId="19">#REF!</definedName>
    <definedName name="_____DAT6">#REF!</definedName>
    <definedName name="_____DAT7" localSheetId="19">#REF!</definedName>
    <definedName name="_____DAT7">#REF!</definedName>
    <definedName name="_____DAT8" localSheetId="19">#REF!</definedName>
    <definedName name="_____DAT8">#REF!</definedName>
    <definedName name="_____DAT9" localSheetId="19">#REF!</definedName>
    <definedName name="_____DAT9">#REF!</definedName>
    <definedName name="_____dec05" localSheetId="17" hidden="1">{"'Sheet1'!$A$4386:$N$4591"}</definedName>
    <definedName name="_____dec05" localSheetId="18">{"'Sheet1'!$A$4386:$N$4591"}</definedName>
    <definedName name="_____dec05" localSheetId="3">{"'Sheet1'!$A$4386:$N$4591"}</definedName>
    <definedName name="_____dec05" localSheetId="14">{"'Sheet1'!$A$4386:$N$4591"}</definedName>
    <definedName name="_____dec05" localSheetId="15">{"'Sheet1'!$A$4386:$N$4591"}</definedName>
    <definedName name="_____dec05" localSheetId="12">{"'Sheet1'!$A$4386:$N$4591"}</definedName>
    <definedName name="_____dec05" localSheetId="10">{"'Sheet1'!$A$4386:$N$4591"}</definedName>
    <definedName name="_____dec05" localSheetId="19">{"'Sheet1'!$A$4386:$N$4591"}</definedName>
    <definedName name="_____dec05" localSheetId="20">{"'Sheet1'!$A$4386:$N$4591"}</definedName>
    <definedName name="_____dec05" localSheetId="21">{"'Sheet1'!$A$4386:$N$4591"}</definedName>
    <definedName name="_____dec05" localSheetId="1" hidden="1">{"'Sheet1'!$A$4386:$N$4591"}</definedName>
    <definedName name="_____dec05" localSheetId="2" hidden="1">{"'Sheet1'!$A$4386:$N$4591"}</definedName>
    <definedName name="_____dec05" localSheetId="0">{"'Sheet1'!$A$4386:$N$4591"}</definedName>
    <definedName name="_____dec05" localSheetId="9">{"'Sheet1'!$A$4386:$N$4591"}</definedName>
    <definedName name="_____dec05" localSheetId="16" hidden="1">{"'Sheet1'!$A$4386:$N$4591"}</definedName>
    <definedName name="_____dec05" localSheetId="13" hidden="1">{"'Sheet1'!$A$4386:$N$4591"}</definedName>
    <definedName name="_____dec05" localSheetId="6" hidden="1">{"'Sheet1'!$A$4386:$N$4591"}</definedName>
    <definedName name="_____dec05" localSheetId="7" hidden="1">{"'Sheet1'!$A$4386:$N$4591"}</definedName>
    <definedName name="_____dec05">{"'Sheet1'!$A$4386:$N$4591"}</definedName>
    <definedName name="_____del1" localSheetId="19">#REF!</definedName>
    <definedName name="_____del1">#REF!</definedName>
    <definedName name="_____DET1" localSheetId="19">#REF!</definedName>
    <definedName name="_____DET1" localSheetId="9">[26]Basicrates!$D$39</definedName>
    <definedName name="_____DET1">#REF!</definedName>
    <definedName name="_____DET2" localSheetId="19">#REF!</definedName>
    <definedName name="_____DET2">#REF!</definedName>
    <definedName name="_____DET3" localSheetId="19">#REF!</definedName>
    <definedName name="_____DET3">#REF!</definedName>
    <definedName name="_____DET4" localSheetId="19">#REF!</definedName>
    <definedName name="_____DET4">#REF!</definedName>
    <definedName name="_____DET5" localSheetId="19">#REF!</definedName>
    <definedName name="_____DET5">#REF!</definedName>
    <definedName name="_____DET6" localSheetId="19">#REF!</definedName>
    <definedName name="_____DET6">#REF!</definedName>
    <definedName name="_____dev9947" localSheetId="19">#REF!</definedName>
    <definedName name="_____dev9947">#REF!</definedName>
    <definedName name="_____dol12" localSheetId="19">#REF!</definedName>
    <definedName name="_____dol12" localSheetId="9">'[22]Price Working -SRP'!#REF!</definedName>
    <definedName name="_____dol12">#REF!</definedName>
    <definedName name="_____dol6" localSheetId="19">#REF!</definedName>
    <definedName name="_____dol6" localSheetId="9">'[22]Price Working -SRP'!#REF!</definedName>
    <definedName name="_____dol6">#REF!</definedName>
    <definedName name="_____drg1" localSheetId="19">#REF!</definedName>
    <definedName name="_____drg1">#REF!</definedName>
    <definedName name="_____drg2" localSheetId="19">#REF!</definedName>
    <definedName name="_____drg2">#REF!</definedName>
    <definedName name="_____eth2" localSheetId="19">#REF!</definedName>
    <definedName name="_____eth2">#REF!</definedName>
    <definedName name="_____f1" localSheetId="19">#REF!</definedName>
    <definedName name="_____f1">#REF!</definedName>
    <definedName name="_____FEL1" localSheetId="19">#REF!</definedName>
    <definedName name="_____FEL1" localSheetId="9">[26]Basicrates!$D$90</definedName>
    <definedName name="_____FEL1">#REF!</definedName>
    <definedName name="_____Fpi1" localSheetId="19">#REF!</definedName>
    <definedName name="_____Fpi1">#REF!</definedName>
    <definedName name="_____g1" localSheetId="19">#REF!</definedName>
    <definedName name="_____g1">#REF!</definedName>
    <definedName name="_____g2">#REF!</definedName>
    <definedName name="_____GEL1" localSheetId="19">#REF!</definedName>
    <definedName name="_____GEL1" localSheetId="9">[26]Basicrates!$D$38</definedName>
    <definedName name="_____GEL1">#REF!</definedName>
    <definedName name="_____HBG10" localSheetId="19">#REF!</definedName>
    <definedName name="_____HBG10" localSheetId="9">[26]Basicrates!$F$13</definedName>
    <definedName name="_____HBG10">#REF!</definedName>
    <definedName name="_____HBG12" localSheetId="19">#REF!</definedName>
    <definedName name="_____HBG12" localSheetId="9">[26]Basicrates!$F$12</definedName>
    <definedName name="_____HBG12">#REF!</definedName>
    <definedName name="_____HBG25" localSheetId="19">#REF!</definedName>
    <definedName name="_____HBG25" localSheetId="9">[26]Basicrates!$F$10</definedName>
    <definedName name="_____HBG25">#REF!</definedName>
    <definedName name="_____HBG40" localSheetId="19">#REF!</definedName>
    <definedName name="_____HBG40" localSheetId="9">[26]Basicrates!$F$9</definedName>
    <definedName name="_____HBG40">#REF!</definedName>
    <definedName name="_____HBG50" localSheetId="19">#REF!</definedName>
    <definedName name="_____HBG50" localSheetId="9">[26]Basicrates!$F$8</definedName>
    <definedName name="_____HBG50">#REF!</definedName>
    <definedName name="_____HBG6" localSheetId="19">#REF!</definedName>
    <definedName name="_____HBG6" localSheetId="9">[26]Basicrates!$F$14</definedName>
    <definedName name="_____HBG6">#REF!</definedName>
    <definedName name="_____HCO2">[34]Design!#REF!</definedName>
    <definedName name="_____hfi1">[30]Report!#REF!</definedName>
    <definedName name="_____hfi2">[36]Report!#REF!</definedName>
    <definedName name="_____hfi3">[36]Report!#REF!</definedName>
    <definedName name="_____hfi4">[31]Sheet1!#REF!</definedName>
    <definedName name="_____hfi5">[31]Sheet1!#REF!</definedName>
    <definedName name="_____hfi6">[31]Sheet1!#REF!</definedName>
    <definedName name="_____HFI7">[31]Sheet1!#REF!</definedName>
    <definedName name="_____hfi8">[31]Sheet1!#REF!</definedName>
    <definedName name="_____Hra2">[34]Design!#REF!</definedName>
    <definedName name="_____Hso2">[34]Design!#REF!</definedName>
    <definedName name="_____Hso3">[34]Design!#REF!</definedName>
    <definedName name="_____IDA1" localSheetId="19">#REF!</definedName>
    <definedName name="_____IDA1">#REF!</definedName>
    <definedName name="_____ifa1" localSheetId="19">#REF!</definedName>
    <definedName name="_____ifa1">#REF!</definedName>
    <definedName name="_____ifa2" localSheetId="19">#REF!</definedName>
    <definedName name="_____ifa2">#REF!</definedName>
    <definedName name="_____in18900" localSheetId="19">#REF!</definedName>
    <definedName name="_____in18900">#REF!</definedName>
    <definedName name="_____INT1" localSheetId="19">#REF!</definedName>
    <definedName name="_____INT1">#REF!</definedName>
    <definedName name="_____Ism3">[34]Design!#REF!</definedName>
    <definedName name="_____iv19000" localSheetId="19">#REF!</definedName>
    <definedName name="_____iv19000">#REF!</definedName>
    <definedName name="_____kd1">[34]Design!#REF!</definedName>
    <definedName name="_____kd2">[34]Design!#REF!</definedName>
    <definedName name="_____kd3">[34]Design!#REF!</definedName>
    <definedName name="_____Ki1" localSheetId="19">#REF!</definedName>
    <definedName name="_____Ki1">#REF!</definedName>
    <definedName name="_____Ki2" localSheetId="19">#REF!</definedName>
    <definedName name="_____Ki2">#REF!</definedName>
    <definedName name="_____lb1" localSheetId="19">#REF!</definedName>
    <definedName name="_____lb1">#REF!</definedName>
    <definedName name="_____lb2" localSheetId="19">#REF!</definedName>
    <definedName name="_____lb2">#REF!</definedName>
    <definedName name="_____m20" localSheetId="19">#REF!</definedName>
    <definedName name="_____m20">#REF!</definedName>
    <definedName name="_____m234" localSheetId="19">#REF!</definedName>
    <definedName name="_____m234">#REF!</definedName>
    <definedName name="_____m35" localSheetId="19">#REF!</definedName>
    <definedName name="_____m35">#REF!</definedName>
    <definedName name="_____mac2">200</definedName>
    <definedName name="_____mcl132">'[38]A1-Continuous'!#REF!</definedName>
    <definedName name="_____MG1" localSheetId="19">#REF!</definedName>
    <definedName name="_____MG1" localSheetId="9">[26]Basicrates!$D$132</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'[38]A1-Continuous'!#REF!</definedName>
    <definedName name="_____ml33">'[38]A1-Continuous'!#REF!</definedName>
    <definedName name="_____mlc33">'[38]A1-Continuous'!#REF!</definedName>
    <definedName name="_____mm1" localSheetId="19">#REF!</definedName>
    <definedName name="_____mm1">#REF!</definedName>
    <definedName name="_____mm2" localSheetId="19">#REF!</definedName>
    <definedName name="_____mm2">#REF!</definedName>
    <definedName name="_____mm3" localSheetId="19">#REF!</definedName>
    <definedName name="_____mm3">#REF!</definedName>
    <definedName name="_____mnk1" localSheetId="19">#REF!</definedName>
    <definedName name="_____mnk1">#REF!</definedName>
    <definedName name="_____Mzd1" localSheetId="19">#REF!</definedName>
    <definedName name="_____Mzd1" localSheetId="9">[26]Basicrates!$D$158</definedName>
    <definedName name="_____Mzd1">#REF!</definedName>
    <definedName name="_____new1" localSheetId="19">#REF!</definedName>
    <definedName name="_____new1">#REF!</definedName>
    <definedName name="_____Nov2007" localSheetId="17" hidden="1">{"'PROFITABILITY'!$A$1:$F$45"}</definedName>
    <definedName name="_____Nov2007" localSheetId="18">{"'PROFITABILITY'!$A$1:$F$45"}</definedName>
    <definedName name="_____Nov2007" localSheetId="3">{"'PROFITABILITY'!$A$1:$F$45"}</definedName>
    <definedName name="_____Nov2007" localSheetId="14">{"'PROFITABILITY'!$A$1:$F$45"}</definedName>
    <definedName name="_____Nov2007" localSheetId="15">{"'PROFITABILITY'!$A$1:$F$45"}</definedName>
    <definedName name="_____Nov2007" localSheetId="12">{"'PROFITABILITY'!$A$1:$F$45"}</definedName>
    <definedName name="_____Nov2007" localSheetId="10">{"'PROFITABILITY'!$A$1:$F$45"}</definedName>
    <definedName name="_____Nov2007" localSheetId="19">{"'PROFITABILITY'!$A$1:$F$45"}</definedName>
    <definedName name="_____Nov2007" localSheetId="20">{"'PROFITABILITY'!$A$1:$F$45"}</definedName>
    <definedName name="_____Nov2007" localSheetId="21">{"'PROFITABILITY'!$A$1:$F$45"}</definedName>
    <definedName name="_____Nov2007" localSheetId="1" hidden="1">{"'PROFITABILITY'!$A$1:$F$45"}</definedName>
    <definedName name="_____Nov2007" localSheetId="2" hidden="1">{"'PROFITABILITY'!$A$1:$F$45"}</definedName>
    <definedName name="_____Nov2007" localSheetId="0">{"'PROFITABILITY'!$A$1:$F$45"}</definedName>
    <definedName name="_____Nov2007" localSheetId="9">{"'PROFITABILITY'!$A$1:$F$45"}</definedName>
    <definedName name="_____Nov2007" localSheetId="16" hidden="1">{"'PROFITABILITY'!$A$1:$F$45"}</definedName>
    <definedName name="_____Nov2007" localSheetId="13" hidden="1">{"'PROFITABILITY'!$A$1:$F$45"}</definedName>
    <definedName name="_____Nov2007" localSheetId="6" hidden="1">{"'PROFITABILITY'!$A$1:$F$45"}</definedName>
    <definedName name="_____Nov2007" localSheetId="7" hidden="1">{"'PROFITABILITY'!$A$1:$F$45"}</definedName>
    <definedName name="_____Nov2007">{"'PROFITABILITY'!$A$1:$F$45"}</definedName>
    <definedName name="_____np3" localSheetId="19">#REF!</definedName>
    <definedName name="_____np3" localSheetId="9">'[39]Material '!$G$50</definedName>
    <definedName name="_____np3">#REF!</definedName>
    <definedName name="_____OP2" localSheetId="19">#REF!</definedName>
    <definedName name="_____OP2" localSheetId="9">[26]Basicrates!$D$152</definedName>
    <definedName name="_____OP2">#REF!</definedName>
    <definedName name="_____out2" localSheetId="19">#REF!</definedName>
    <definedName name="_____out2">#REF!</definedName>
    <definedName name="_____pan1" localSheetId="19">#REF!</definedName>
    <definedName name="_____pan1">#REF!</definedName>
    <definedName name="_____PAN2" localSheetId="19">#REF!</definedName>
    <definedName name="_____PAN2">#REF!</definedName>
    <definedName name="_____pep99" localSheetId="19">#REF!</definedName>
    <definedName name="_____pep99">#REF!</definedName>
    <definedName name="_____PM123" localSheetId="18">{"'Sheet1'!$A$4386:$N$4591"}</definedName>
    <definedName name="_____PM123" localSheetId="3">{"'Sheet1'!$A$4386:$N$4591"}</definedName>
    <definedName name="_____PM123" localSheetId="14">{"'Sheet1'!$A$4386:$N$4591"}</definedName>
    <definedName name="_____PM123" localSheetId="15">{"'Sheet1'!$A$4386:$N$4591"}</definedName>
    <definedName name="_____PM123" localSheetId="12">{"'Sheet1'!$A$4386:$N$4591"}</definedName>
    <definedName name="_____PM123" localSheetId="10">{"'Sheet1'!$A$4386:$N$4591"}</definedName>
    <definedName name="_____PM123" localSheetId="19">{"'Sheet1'!$A$4386:$N$4591"}</definedName>
    <definedName name="_____PM123" localSheetId="20">{"'Sheet1'!$A$4386:$N$4591"}</definedName>
    <definedName name="_____PM123" localSheetId="21">{"'Sheet1'!$A$4386:$N$4591"}</definedName>
    <definedName name="_____PM123" localSheetId="1">{"'Sheet1'!$A$4386:$N$4591"}</definedName>
    <definedName name="_____PM123" localSheetId="2">{"'Sheet1'!$A$4386:$N$4591"}</definedName>
    <definedName name="_____PM123" localSheetId="0">{"'Sheet1'!$A$4386:$N$4591"}</definedName>
    <definedName name="_____PM123" localSheetId="9">{"'Sheet1'!$A$4386:$N$4591"}</definedName>
    <definedName name="_____PM123" localSheetId="16">{"'Sheet1'!$A$4386:$N$4591"}</definedName>
    <definedName name="_____PM123" localSheetId="13">{"'Sheet1'!$A$4386:$N$4591"}</definedName>
    <definedName name="_____PM123" localSheetId="6">{"'Sheet1'!$A$4386:$N$4591"}</definedName>
    <definedName name="_____PM123" localSheetId="7">{"'Sheet1'!$A$4386:$N$4591"}</definedName>
    <definedName name="_____PM123">{"'Sheet1'!$A$4386:$N$4591"}</definedName>
    <definedName name="_____RAC1" localSheetId="19">#REF!</definedName>
    <definedName name="_____RAC1">#REF!</definedName>
    <definedName name="_____rcu2" localSheetId="19">#REF!</definedName>
    <definedName name="_____rcu2">#REF!</definedName>
    <definedName name="_____Re1" localSheetId="19">#REF!</definedName>
    <definedName name="_____Re1">#REF!</definedName>
    <definedName name="_____Rl1" localSheetId="19">#REF!</definedName>
    <definedName name="_____Rl1">#REF!</definedName>
    <definedName name="_____rs1" localSheetId="19">#REF!</definedName>
    <definedName name="_____rs1">#REF!</definedName>
    <definedName name="_____rt1" localSheetId="19">#REF!</definedName>
    <definedName name="_____rt1">#REF!</definedName>
    <definedName name="_____rt2" localSheetId="19">#REF!</definedName>
    <definedName name="_____rt2">#REF!</definedName>
    <definedName name="_____rt3" localSheetId="19">#REF!</definedName>
    <definedName name="_____rt3">#REF!</definedName>
    <definedName name="_____run1">[34]Design!#REF!</definedName>
    <definedName name="_____run2">[34]Design!#REF!</definedName>
    <definedName name="_____run3">[34]Design!#REF!</definedName>
    <definedName name="_____s41" localSheetId="18">{"form-D1",#N/A,FALSE,"FORM-D1";"form-D1_amt",#N/A,FALSE,"FORM-D1"}</definedName>
    <definedName name="_____s41" localSheetId="3">{"form-D1",#N/A,FALSE,"FORM-D1";"form-D1_amt",#N/A,FALSE,"FORM-D1"}</definedName>
    <definedName name="_____s41" localSheetId="14">{"form-D1",#N/A,FALSE,"FORM-D1";"form-D1_amt",#N/A,FALSE,"FORM-D1"}</definedName>
    <definedName name="_____s41" localSheetId="15">{"form-D1",#N/A,FALSE,"FORM-D1";"form-D1_amt",#N/A,FALSE,"FORM-D1"}</definedName>
    <definedName name="_____s41" localSheetId="12">{"form-D1",#N/A,FALSE,"FORM-D1";"form-D1_amt",#N/A,FALSE,"FORM-D1"}</definedName>
    <definedName name="_____s41" localSheetId="10">{"form-D1",#N/A,FALSE,"FORM-D1";"form-D1_amt",#N/A,FALSE,"FORM-D1"}</definedName>
    <definedName name="_____s41" localSheetId="19">{"form-D1",#N/A,FALSE,"FORM-D1";"form-D1_amt",#N/A,FALSE,"FORM-D1"}</definedName>
    <definedName name="_____s41" localSheetId="20">{"form-D1",#N/A,FALSE,"FORM-D1";"form-D1_amt",#N/A,FALSE,"FORM-D1"}</definedName>
    <definedName name="_____s41" localSheetId="21">{"form-D1",#N/A,FALSE,"FORM-D1";"form-D1_amt",#N/A,FALSE,"FORM-D1"}</definedName>
    <definedName name="_____s41" localSheetId="1">{"form-D1",#N/A,FALSE,"FORM-D1";"form-D1_amt",#N/A,FALSE,"FORM-D1"}</definedName>
    <definedName name="_____s41" localSheetId="2">{"form-D1",#N/A,FALSE,"FORM-D1";"form-D1_amt",#N/A,FALSE,"FORM-D1"}</definedName>
    <definedName name="_____s41" localSheetId="0">{"form-D1",#N/A,FALSE,"FORM-D1";"form-D1_amt",#N/A,FALSE,"FORM-D1"}</definedName>
    <definedName name="_____s41" localSheetId="9">{"form-D1",#N/A,FALSE,"FORM-D1";"form-D1_amt",#N/A,FALSE,"FORM-D1"}</definedName>
    <definedName name="_____s41" localSheetId="16">{"form-D1",#N/A,FALSE,"FORM-D1";"form-D1_amt",#N/A,FALSE,"FORM-D1"}</definedName>
    <definedName name="_____s41" localSheetId="13">{"form-D1",#N/A,FALSE,"FORM-D1";"form-D1_amt",#N/A,FALSE,"FORM-D1"}</definedName>
    <definedName name="_____s41" localSheetId="6">{"form-D1",#N/A,FALSE,"FORM-D1";"form-D1_amt",#N/A,FALSE,"FORM-D1"}</definedName>
    <definedName name="_____s41" localSheetId="7">{"form-D1",#N/A,FALSE,"FORM-D1";"form-D1_amt",#N/A,FALSE,"FORM-D1"}</definedName>
    <definedName name="_____s41">{"form-D1",#N/A,FALSE,"FORM-D1";"form-D1_amt",#N/A,FALSE,"FORM-D1"}</definedName>
    <definedName name="_____SAP1" localSheetId="19">#REF!</definedName>
    <definedName name="_____SAP1">#REF!</definedName>
    <definedName name="_____SAP10" localSheetId="19">#REF!</definedName>
    <definedName name="_____SAP10">#REF!</definedName>
    <definedName name="_____SAP11" localSheetId="19">#REF!</definedName>
    <definedName name="_____SAP11">#REF!</definedName>
    <definedName name="_____SAP2" localSheetId="19">#REF!</definedName>
    <definedName name="_____SAP2">#REF!</definedName>
    <definedName name="_____SAP3" localSheetId="19">#REF!</definedName>
    <definedName name="_____SAP3">#REF!</definedName>
    <definedName name="_____SAP4" localSheetId="19">#REF!</definedName>
    <definedName name="_____SAP4">#REF!</definedName>
    <definedName name="_____SAP5" localSheetId="19">#REF!</definedName>
    <definedName name="_____SAP5">#REF!</definedName>
    <definedName name="_____SAP6" localSheetId="19">#REF!</definedName>
    <definedName name="_____SAP6">#REF!</definedName>
    <definedName name="_____SAP7" localSheetId="19">#REF!</definedName>
    <definedName name="_____SAP7">#REF!</definedName>
    <definedName name="_____SAP8" localSheetId="19">#REF!</definedName>
    <definedName name="_____SAP8">#REF!</definedName>
    <definedName name="_____SAP9" localSheetId="19">#REF!</definedName>
    <definedName name="_____SAP9">#REF!</definedName>
    <definedName name="_____SC01" localSheetId="19">#REF!</definedName>
    <definedName name="_____SC01">#REF!</definedName>
    <definedName name="_____SC02" localSheetId="19">#REF!</definedName>
    <definedName name="_____SC02">#REF!</definedName>
    <definedName name="_____SC03" localSheetId="19">#REF!</definedName>
    <definedName name="_____SC03">#REF!</definedName>
    <definedName name="_____SC04" localSheetId="19">#REF!</definedName>
    <definedName name="_____SC04">#REF!</definedName>
    <definedName name="_____SC05" localSheetId="19">#REF!</definedName>
    <definedName name="_____SC05">#REF!</definedName>
    <definedName name="_____SC06" localSheetId="19">#REF!</definedName>
    <definedName name="_____SC06">#REF!</definedName>
    <definedName name="_____SC11" localSheetId="19">#REF!</definedName>
    <definedName name="_____SC11">#REF!</definedName>
    <definedName name="_____SC12" localSheetId="19">#REF!</definedName>
    <definedName name="_____SC12">#REF!</definedName>
    <definedName name="_____SC13" localSheetId="19">#REF!</definedName>
    <definedName name="_____SC13">#REF!</definedName>
    <definedName name="_____SC21" localSheetId="19">#REF!</definedName>
    <definedName name="_____SC21">#REF!</definedName>
    <definedName name="_____SC22" localSheetId="19">#REF!</definedName>
    <definedName name="_____SC22">#REF!</definedName>
    <definedName name="_____SC23" localSheetId="19">#REF!</definedName>
    <definedName name="_____SC23">#REF!</definedName>
    <definedName name="_____SC24" localSheetId="19">#REF!</definedName>
    <definedName name="_____SC24">#REF!</definedName>
    <definedName name="_____SC25" localSheetId="19">#REF!</definedName>
    <definedName name="_____SC25">#REF!</definedName>
    <definedName name="_____SC26" localSheetId="19">#REF!</definedName>
    <definedName name="_____SC26">#REF!</definedName>
    <definedName name="_____sh1">90</definedName>
    <definedName name="_____sh2">120</definedName>
    <definedName name="_____sh3">150</definedName>
    <definedName name="_____sh4">180</definedName>
    <definedName name="_____SS402" localSheetId="19">#REF!</definedName>
    <definedName name="_____SS402">#REF!</definedName>
    <definedName name="_____SS403" localSheetId="19">#REF!</definedName>
    <definedName name="_____SS403">#REF!</definedName>
    <definedName name="_____SS404" localSheetId="19">#REF!</definedName>
    <definedName name="_____SS404">#REF!</definedName>
    <definedName name="_____SS405" localSheetId="19">#REF!</definedName>
    <definedName name="_____SS405">#REF!</definedName>
    <definedName name="_____SS406" localSheetId="19">#REF!</definedName>
    <definedName name="_____SS406">#REF!</definedName>
    <definedName name="_____SS407" localSheetId="19">#REF!</definedName>
    <definedName name="_____SS407">#REF!</definedName>
    <definedName name="_____SS408" localSheetId="19">#REF!</definedName>
    <definedName name="_____SS408">#REF!</definedName>
    <definedName name="_____SS409" localSheetId="19">#REF!</definedName>
    <definedName name="_____SS409">#REF!</definedName>
    <definedName name="_____SS423" localSheetId="19">#REF!</definedName>
    <definedName name="_____SS423">#REF!</definedName>
    <definedName name="_____SS424" localSheetId="19">#REF!</definedName>
    <definedName name="_____SS424">#REF!</definedName>
    <definedName name="_____tab1" localSheetId="18">#REF!</definedName>
    <definedName name="_____tab1" localSheetId="3">#REF!</definedName>
    <definedName name="_____tab1" localSheetId="14">#REF!</definedName>
    <definedName name="_____tab1" localSheetId="15">#REF!</definedName>
    <definedName name="_____tab1" localSheetId="12">#REF!</definedName>
    <definedName name="_____tab1" localSheetId="10">#REF!</definedName>
    <definedName name="_____tab1" localSheetId="19">#REF!</definedName>
    <definedName name="_____tab1">#REF!</definedName>
    <definedName name="_____tab2" localSheetId="19">#REF!</definedName>
    <definedName name="_____tab2">#REF!</definedName>
    <definedName name="_____tf2" localSheetId="19">#REF!</definedName>
    <definedName name="_____tf2" localSheetId="9">[40]Intro!$J$142</definedName>
    <definedName name="_____tf2">#REF!</definedName>
    <definedName name="_____tf3" localSheetId="19">#REF!</definedName>
    <definedName name="_____tf3" localSheetId="9">[40]Intro!$J$148</definedName>
    <definedName name="_____tf3">#REF!</definedName>
    <definedName name="_____tf4" localSheetId="19">#REF!</definedName>
    <definedName name="_____tf4" localSheetId="9">[40]Intro!$J$150</definedName>
    <definedName name="_____tf4">#REF!</definedName>
    <definedName name="_____tfd1" localSheetId="19">#REF!</definedName>
    <definedName name="_____tfd1" localSheetId="9">[40]Intro!$L$141</definedName>
    <definedName name="_____tfd1">#REF!</definedName>
    <definedName name="_____tfd2" localSheetId="19">#REF!</definedName>
    <definedName name="_____tfd2" localSheetId="9">[40]Intro!$L$143</definedName>
    <definedName name="_____tfd2">#REF!</definedName>
    <definedName name="_____tfd3" localSheetId="19">#REF!</definedName>
    <definedName name="_____tfd3" localSheetId="9">[40]Intro!$L$147</definedName>
    <definedName name="_____tfd3">#REF!</definedName>
    <definedName name="_____tfd4" localSheetId="19">#REF!</definedName>
    <definedName name="_____tfd4" localSheetId="9">[40]Intro!$L$149</definedName>
    <definedName name="_____tfd4">#REF!</definedName>
    <definedName name="_____Tk1" localSheetId="19">#REF!</definedName>
    <definedName name="_____Tk1">#REF!</definedName>
    <definedName name="_____Tk11" localSheetId="19">#REF!</definedName>
    <definedName name="_____Tk11">#REF!</definedName>
    <definedName name="_____Tk2" localSheetId="19">#REF!</definedName>
    <definedName name="_____Tk2">#REF!</definedName>
    <definedName name="_____Tkl1" localSheetId="19">#REF!</definedName>
    <definedName name="_____Tkl1">#REF!</definedName>
    <definedName name="_____tl1" localSheetId="19">#REF!</definedName>
    <definedName name="_____tl1">#REF!</definedName>
    <definedName name="_____tl2" localSheetId="19">#REF!</definedName>
    <definedName name="_____tl2">#REF!</definedName>
    <definedName name="_____tr1" localSheetId="19">#REF!</definedName>
    <definedName name="_____tr1" localSheetId="9">[40]Intro!$C$140</definedName>
    <definedName name="_____tr1">#REF!</definedName>
    <definedName name="_____tr2" localSheetId="19">#REF!</definedName>
    <definedName name="_____tr2" localSheetId="9">[40]Intro!$C$142</definedName>
    <definedName name="_____tr2">#REF!</definedName>
    <definedName name="_____tr3" localSheetId="19">#REF!</definedName>
    <definedName name="_____tr3" localSheetId="9">[40]Intro!$C$150</definedName>
    <definedName name="_____tr3">#REF!</definedName>
    <definedName name="_____trd1" localSheetId="19">#REF!</definedName>
    <definedName name="_____trd1" localSheetId="9">[40]Intro!$B$140</definedName>
    <definedName name="_____trd1">#REF!</definedName>
    <definedName name="_____trd2" localSheetId="19">#REF!</definedName>
    <definedName name="_____trd2" localSheetId="9">[40]Intro!$B$142</definedName>
    <definedName name="_____trd2">#REF!</definedName>
    <definedName name="_____trd3" localSheetId="19">#REF!</definedName>
    <definedName name="_____trd3" localSheetId="9">[40]Intro!$B$148</definedName>
    <definedName name="_____trd3">#REF!</definedName>
    <definedName name="_____Vf1" localSheetId="19">#REF!</definedName>
    <definedName name="_____Vf1">#REF!</definedName>
    <definedName name="_____Vf2" localSheetId="19">#REF!</definedName>
    <definedName name="_____Vf2">#REF!</definedName>
    <definedName name="_____vr1" localSheetId="19">#REF!</definedName>
    <definedName name="_____vr1">#REF!</definedName>
    <definedName name="_____VS2004" localSheetId="19" hidden="1">#REF!</definedName>
    <definedName name="_____VS2004" localSheetId="9">[21]SUMMARY!$E$64:$H$64</definedName>
    <definedName name="_____VS2004">#REF!</definedName>
    <definedName name="_____Wc1">[34]Design!#REF!</definedName>
    <definedName name="_____WC3">[34]Design!#REF!</definedName>
    <definedName name="_____WD2" localSheetId="19">#REF!</definedName>
    <definedName name="_____WD2" localSheetId="9">[26]Basicrates!$D$131</definedName>
    <definedName name="_____WD2">#REF!</definedName>
    <definedName name="_____wp1" localSheetId="19">#REF!</definedName>
    <definedName name="_____wp1">#REF!</definedName>
    <definedName name="_____Wr1">[34]Design!#REF!</definedName>
    <definedName name="_____Wr3">[34]Design!#REF!</definedName>
    <definedName name="_____Xl1" localSheetId="19">#REF!</definedName>
    <definedName name="_____Xl1">#REF!</definedName>
    <definedName name="_____xlcn.WorksheetConnection_InfoEntryA2D32" localSheetId="19">#REF!</definedName>
    <definedName name="_____xlcn.WorksheetConnection_InfoEntryA2D32" localSheetId="9">'[24]Info Entry'!$A$2:$C$32</definedName>
    <definedName name="_____xlcn.WorksheetConnection_InfoEntryA2D32">#REF!</definedName>
    <definedName name="_____xlnm._FilterDatabase" localSheetId="19">#REF!</definedName>
    <definedName name="_____xlnm._FilterDatabase">#REF!</definedName>
    <definedName name="_____xlnm._FilterDatabase_1" localSheetId="19">#REF!</definedName>
    <definedName name="_____xlnm._FilterDatabase_1">#REF!</definedName>
    <definedName name="_____xlnm._FilterDatabase_2" localSheetId="19">#REF!</definedName>
    <definedName name="_____xlnm._FilterDatabase_2">#REF!</definedName>
    <definedName name="_____xlnm._FilterDatabase_3" localSheetId="19">#REF!</definedName>
    <definedName name="_____xlnm._FilterDatabase_3">#REF!</definedName>
    <definedName name="_____xlnm._FilterDatabase_4" localSheetId="19">#REF!</definedName>
    <definedName name="_____xlnm._FilterDatabase_4">#REF!</definedName>
    <definedName name="_____xlnm._FilterDatabase_5" localSheetId="17">#N/A</definedName>
    <definedName name="_____xlnm._FilterDatabase_5" localSheetId="19">#REF!</definedName>
    <definedName name="_____xlnm._FilterDatabase_5" localSheetId="1">#N/A</definedName>
    <definedName name="_____xlnm._FilterDatabase_5" localSheetId="2">#N/A</definedName>
    <definedName name="_____xlnm._FilterDatabase_5" localSheetId="16">#N/A</definedName>
    <definedName name="_____xlnm._FilterDatabase_5" localSheetId="13">#N/A</definedName>
    <definedName name="_____xlnm._FilterDatabase_5" localSheetId="6">#N/A</definedName>
    <definedName name="_____xlnm._FilterDatabase_5" localSheetId="7">#N/A</definedName>
    <definedName name="_____xlnm._FilterDatabase_5">#REF!</definedName>
    <definedName name="_____xlnm.Print_Area_1" localSheetId="19">#REF!</definedName>
    <definedName name="_____xlnm.Print_Area_1">#REF!</definedName>
    <definedName name="_____xlnm.Print_Area_1_1">"#REF!"</definedName>
    <definedName name="_____xlnm.Print_Area_10" localSheetId="19">#REF!</definedName>
    <definedName name="_____xlnm.Print_Area_10">#REF!</definedName>
    <definedName name="_____xlnm.Print_Area_10_1">"#REF!"</definedName>
    <definedName name="_____xlnm.Print_Area_11" localSheetId="19">#REF!</definedName>
    <definedName name="_____xlnm.Print_Area_11">#REF!</definedName>
    <definedName name="_____xlnm.Print_Area_11_1">"#REF!"</definedName>
    <definedName name="_____xlnm.Print_Area_13" localSheetId="19">#REF!</definedName>
    <definedName name="_____xlnm.Print_Area_13">#REF!</definedName>
    <definedName name="_____xlnm.Print_Area_2" localSheetId="19">#REF!</definedName>
    <definedName name="_____xlnm.Print_Area_2">#REF!</definedName>
    <definedName name="_____xlnm.Print_Area_3" localSheetId="19">#REF!</definedName>
    <definedName name="_____xlnm.Print_Area_3">#REF!</definedName>
    <definedName name="_____xlnm.Print_Area_4" localSheetId="19">#REF!</definedName>
    <definedName name="_____xlnm.Print_Area_4">#REF!</definedName>
    <definedName name="_____xlnm.Print_Area_5" localSheetId="19">#REF!</definedName>
    <definedName name="_____xlnm.Print_Area_5">#REF!</definedName>
    <definedName name="_____xlnm.Print_Area_6" localSheetId="19">#REF!</definedName>
    <definedName name="_____xlnm.Print_Area_6">#REF!</definedName>
    <definedName name="_____xlnm.Print_Area_7" localSheetId="19">#REF!</definedName>
    <definedName name="_____xlnm.Print_Area_7">#REF!</definedName>
    <definedName name="_____xlnm.Print_Area_8" localSheetId="19">#REF!</definedName>
    <definedName name="_____xlnm.Print_Area_8">#REF!</definedName>
    <definedName name="_____xlnm.Print_Area_9" localSheetId="19">#REF!</definedName>
    <definedName name="_____xlnm.Print_Area_9">#REF!</definedName>
    <definedName name="_____xlnm.Print_Titles" localSheetId="19">#REF!</definedName>
    <definedName name="_____xlnm.Print_Titles">#REF!</definedName>
    <definedName name="_____xlnm.Print_Titles_1" localSheetId="19">#REF!</definedName>
    <definedName name="_____xlnm.Print_Titles_1">#REF!</definedName>
    <definedName name="_____xlnm.Print_Titles_2" localSheetId="19">(#REF!,#REF!)</definedName>
    <definedName name="_____xlnm.Print_Titles_2" localSheetId="9">('[41]OPGW Quantity summary'!$A$1:$C$65536,'[41]OPGW Quantity summary'!$A$1:$IV$8)</definedName>
    <definedName name="_____xlnm.Print_Titles_2">(#REF!,#REF!)</definedName>
    <definedName name="_____xlnm.Print_Titles_3" localSheetId="19">(#REF!,#REF!)</definedName>
    <definedName name="_____xlnm.Print_Titles_3">(#REF!,#REF!)</definedName>
    <definedName name="_____xlnm.Print_Titles_4" localSheetId="19">#REF!</definedName>
    <definedName name="_____xlnm.Print_Titles_4">#REF!</definedName>
    <definedName name="_____xlnm.Print_Titles_7" localSheetId="19">#REF!</definedName>
    <definedName name="_____xlnm.Print_Titles_7">#REF!</definedName>
    <definedName name="____1____123Graph_ACHART_1" localSheetId="19" hidden="1">#REF!</definedName>
    <definedName name="____1____123Graph_ACHART_1" localSheetId="9">[25]SUMMARY!$E$36:$H$36</definedName>
    <definedName name="____1____123Graph_ACHART_1">#REF!</definedName>
    <definedName name="____2____123Graph_BCHART_1" localSheetId="19" hidden="1">#REF!</definedName>
    <definedName name="____2____123Graph_BCHART_1" localSheetId="9">[25]SUMMARY!$E$66:$H$66</definedName>
    <definedName name="____2____123Graph_BCHART_1">#REF!</definedName>
    <definedName name="____3____123Graph_CCHART_1" localSheetId="19" hidden="1">#REF!</definedName>
    <definedName name="____3____123Graph_CCHART_1" localSheetId="9">[25]SUMMARY!$E$64:$H$64</definedName>
    <definedName name="____3____123Graph_CCHART_1">#REF!</definedName>
    <definedName name="____4___123Graph_ACHART_1" localSheetId="19" hidden="1">#REF!</definedName>
    <definedName name="____4___123Graph_ACHART_1" localSheetId="9">[25]SUMMARY!$E$36:$H$36</definedName>
    <definedName name="____4___123Graph_ACHART_1">#REF!</definedName>
    <definedName name="____5___123Graph_BCHART_1" localSheetId="19" hidden="1">#REF!</definedName>
    <definedName name="____5___123Graph_BCHART_1" localSheetId="9">[25]SUMMARY!$E$66:$H$66</definedName>
    <definedName name="____5___123Graph_BCHART_1">#REF!</definedName>
    <definedName name="____6___123Graph_CCHART_1" localSheetId="19" hidden="1">#REF!</definedName>
    <definedName name="____6___123Graph_CCHART_1" localSheetId="9">[25]SUMMARY!$E$64:$H$64</definedName>
    <definedName name="____6___123Graph_CCHART_1">#REF!</definedName>
    <definedName name="____7__123Graph_ACHART_1" localSheetId="19" hidden="1">#REF!</definedName>
    <definedName name="____7__123Graph_ACHART_1" localSheetId="9">[25]SUMMARY!$E$36:$H$36</definedName>
    <definedName name="____7__123Graph_ACHART_1">#REF!</definedName>
    <definedName name="____8__123Graph_BCHART_1" localSheetId="19" hidden="1">#REF!</definedName>
    <definedName name="____8__123Graph_BCHART_1" localSheetId="9">[25]SUMMARY!$E$66:$H$66</definedName>
    <definedName name="____8__123Graph_BCHART_1">#REF!</definedName>
    <definedName name="____9__123Graph_CCHART_1" localSheetId="19" hidden="1">#REF!</definedName>
    <definedName name="____9__123Graph_CCHART_1" localSheetId="9">[25]SUMMARY!$E$64:$H$64</definedName>
    <definedName name="____9__123Graph_CCHART_1">#REF!</definedName>
    <definedName name="____a1" localSheetId="19">#REF!</definedName>
    <definedName name="____a1">#REF!</definedName>
    <definedName name="____A2" localSheetId="19">#REF!</definedName>
    <definedName name="____A2">#REF!</definedName>
    <definedName name="____A65537" localSheetId="19">#REF!</definedName>
    <definedName name="____A65537">#REF!</definedName>
    <definedName name="____A655600" localSheetId="19">#REF!</definedName>
    <definedName name="____A655600">#REF!</definedName>
    <definedName name="____a655601" localSheetId="19">#REF!</definedName>
    <definedName name="____a655601">#REF!</definedName>
    <definedName name="____A71614" localSheetId="19">#REF!</definedName>
    <definedName name="____A71614">#REF!</definedName>
    <definedName name="____A81614" localSheetId="19">#REF!</definedName>
    <definedName name="____A81614">#REF!</definedName>
    <definedName name="____A91614" localSheetId="19">#REF!</definedName>
    <definedName name="____A91614">#REF!</definedName>
    <definedName name="____a999999" localSheetId="19">#REF!</definedName>
    <definedName name="____a999999">#REF!</definedName>
    <definedName name="____aa1" localSheetId="17" hidden="1">{"'PROFITABILITY'!$A$1:$F$45"}</definedName>
    <definedName name="____aa1" localSheetId="18">{"'PROFITABILITY'!$A$1:$F$45"}</definedName>
    <definedName name="____aa1" localSheetId="3">{"'PROFITABILITY'!$A$1:$F$45"}</definedName>
    <definedName name="____aa1" localSheetId="14">{"'PROFITABILITY'!$A$1:$F$45"}</definedName>
    <definedName name="____aa1" localSheetId="15">{"'PROFITABILITY'!$A$1:$F$45"}</definedName>
    <definedName name="____aa1" localSheetId="12">{"'PROFITABILITY'!$A$1:$F$45"}</definedName>
    <definedName name="____aa1" localSheetId="10">{"'PROFITABILITY'!$A$1:$F$45"}</definedName>
    <definedName name="____aa1" localSheetId="19">{"'PROFITABILITY'!$A$1:$F$45"}</definedName>
    <definedName name="____aa1" localSheetId="20">{"'PROFITABILITY'!$A$1:$F$45"}</definedName>
    <definedName name="____aa1" localSheetId="21">{"'PROFITABILITY'!$A$1:$F$45"}</definedName>
    <definedName name="____aa1" localSheetId="1" hidden="1">{"'PROFITABILITY'!$A$1:$F$45"}</definedName>
    <definedName name="____aa1" localSheetId="2" hidden="1">{"'PROFITABILITY'!$A$1:$F$45"}</definedName>
    <definedName name="____aa1" localSheetId="0">{"'PROFITABILITY'!$A$1:$F$45"}</definedName>
    <definedName name="____aa1" localSheetId="9">{"'PROFITABILITY'!$A$1:$F$45"}</definedName>
    <definedName name="____aa1" localSheetId="16" hidden="1">{"'PROFITABILITY'!$A$1:$F$45"}</definedName>
    <definedName name="____aa1" localSheetId="13" hidden="1">{"'PROFITABILITY'!$A$1:$F$45"}</definedName>
    <definedName name="____aa1" localSheetId="6" hidden="1">{"'PROFITABILITY'!$A$1:$F$45"}</definedName>
    <definedName name="____aa1" localSheetId="7" hidden="1">{"'PROFITABILITY'!$A$1:$F$45"}</definedName>
    <definedName name="____aa1">{"'PROFITABILITY'!$A$1:$F$45"}</definedName>
    <definedName name="____aba2" localSheetId="19">#REF!</definedName>
    <definedName name="____aba2">#REF!</definedName>
    <definedName name="____acs1" localSheetId="19">#REF!</definedName>
    <definedName name="____acs1">#REF!</definedName>
    <definedName name="____acs2" localSheetId="19">#REF!</definedName>
    <definedName name="____acs2">#REF!</definedName>
    <definedName name="____aoc1" localSheetId="19">#REF!</definedName>
    <definedName name="____aoc1">#REF!</definedName>
    <definedName name="____aoc2" localSheetId="19">#REF!</definedName>
    <definedName name="____aoc2">#REF!</definedName>
    <definedName name="____aoc3" localSheetId="19">#REF!</definedName>
    <definedName name="____aoc3">#REF!</definedName>
    <definedName name="____aoc4" localSheetId="19">#REF!</definedName>
    <definedName name="____aoc4">#REF!</definedName>
    <definedName name="____axx1">[36]Report!#REF!</definedName>
    <definedName name="____axx2">[42]Report!#REF!</definedName>
    <definedName name="____axx3">[36]Report!#REF!</definedName>
    <definedName name="____AXX4" localSheetId="18">#REF!</definedName>
    <definedName name="____AXX4" localSheetId="3">#REF!</definedName>
    <definedName name="____AXX4" localSheetId="14">#REF!</definedName>
    <definedName name="____AXX4" localSheetId="15">#REF!</definedName>
    <definedName name="____AXX4" localSheetId="12">#REF!</definedName>
    <definedName name="____AXX4" localSheetId="10">#REF!</definedName>
    <definedName name="____AXX4" localSheetId="19">#REF!</definedName>
    <definedName name="____AXX4">#REF!</definedName>
    <definedName name="____axx5" localSheetId="18">#REF!</definedName>
    <definedName name="____axx5" localSheetId="3">#REF!</definedName>
    <definedName name="____axx5" localSheetId="14">#REF!</definedName>
    <definedName name="____axx5" localSheetId="15">#REF!</definedName>
    <definedName name="____axx5" localSheetId="12">#REF!</definedName>
    <definedName name="____axx5" localSheetId="10">#REF!</definedName>
    <definedName name="____axx5" localSheetId="19">#REF!</definedName>
    <definedName name="____axx5">#REF!</definedName>
    <definedName name="____axx6" localSheetId="18">#REF!</definedName>
    <definedName name="____axx6" localSheetId="3">#REF!</definedName>
    <definedName name="____axx6" localSheetId="14">#REF!</definedName>
    <definedName name="____axx6" localSheetId="15">#REF!</definedName>
    <definedName name="____axx6" localSheetId="12">#REF!</definedName>
    <definedName name="____axx6" localSheetId="10">#REF!</definedName>
    <definedName name="____axx6" localSheetId="19">#REF!</definedName>
    <definedName name="____axx6">#REF!</definedName>
    <definedName name="____AXX7" localSheetId="18">#REF!</definedName>
    <definedName name="____AXX7" localSheetId="3">#REF!</definedName>
    <definedName name="____AXX7" localSheetId="14">#REF!</definedName>
    <definedName name="____AXX7" localSheetId="15">#REF!</definedName>
    <definedName name="____AXX7" localSheetId="12">#REF!</definedName>
    <definedName name="____AXX7" localSheetId="10">#REF!</definedName>
    <definedName name="____AXX7" localSheetId="19">#REF!</definedName>
    <definedName name="____AXX7">#REF!</definedName>
    <definedName name="____axx8" localSheetId="18">#REF!</definedName>
    <definedName name="____axx8" localSheetId="3">#REF!</definedName>
    <definedName name="____axx8" localSheetId="14">#REF!</definedName>
    <definedName name="____axx8" localSheetId="15">#REF!</definedName>
    <definedName name="____axx8" localSheetId="12">#REF!</definedName>
    <definedName name="____axx8" localSheetId="10">#REF!</definedName>
    <definedName name="____axx8" localSheetId="19">#REF!</definedName>
    <definedName name="____axx8">#REF!</definedName>
    <definedName name="____b1">#REF!</definedName>
    <definedName name="____b111121" localSheetId="18">#REF!</definedName>
    <definedName name="____b111121" localSheetId="3">#REF!</definedName>
    <definedName name="____b111121" localSheetId="14">#REF!</definedName>
    <definedName name="____b111121" localSheetId="15">#REF!</definedName>
    <definedName name="____b111121" localSheetId="12">#REF!</definedName>
    <definedName name="____b111121" localSheetId="10">#REF!</definedName>
    <definedName name="____b111121" localSheetId="19">#REF!</definedName>
    <definedName name="____b111121">#REF!</definedName>
    <definedName name="____bhh2" localSheetId="19">#REF!</definedName>
    <definedName name="____bhh2">#REF!</definedName>
    <definedName name="____bom1" localSheetId="19">#REF!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 localSheetId="19">#REF!</definedName>
    <definedName name="____CBR220">#REF!</definedName>
    <definedName name="____CBR500" localSheetId="19">#REF!</definedName>
    <definedName name="____CBR500">#REF!</definedName>
    <definedName name="____cdd2" localSheetId="19">#REF!</definedName>
    <definedName name="____cdd2">#REF!</definedName>
    <definedName name="____cem124" localSheetId="19">#REF!</definedName>
    <definedName name="____cem124">#REF!</definedName>
    <definedName name="____CFB1" localSheetId="19">#REF!</definedName>
    <definedName name="____CFB1">#REF!</definedName>
    <definedName name="____CFB2" localSheetId="19">#REF!</definedName>
    <definedName name="____CFB2">#REF!</definedName>
    <definedName name="____CFB3" localSheetId="19">#REF!</definedName>
    <definedName name="____CFB3">#REF!</definedName>
    <definedName name="____cff2" localSheetId="19">#REF!</definedName>
    <definedName name="____cff2">#REF!</definedName>
    <definedName name="____cli1">[37]Code!$B$3</definedName>
    <definedName name="____cli2">[37]Code!$B$4</definedName>
    <definedName name="____cli3">[37]Code!$B$5</definedName>
    <definedName name="____cli4">[37]Code!$B$6</definedName>
    <definedName name="____col33" localSheetId="19">#REF!</definedName>
    <definedName name="____col33">#REF!</definedName>
    <definedName name="____cth2" localSheetId="19">#REF!</definedName>
    <definedName name="____cth2">#REF!</definedName>
    <definedName name="____CTR220" localSheetId="19">#REF!</definedName>
    <definedName name="____CTR220">#REF!</definedName>
    <definedName name="____CTR500" localSheetId="19">#REF!</definedName>
    <definedName name="____CTR500">#REF!</definedName>
    <definedName name="____CVT220" localSheetId="19">#REF!</definedName>
    <definedName name="____CVT220">#REF!</definedName>
    <definedName name="____CVT500" localSheetId="19">#REF!</definedName>
    <definedName name="____CVT500">#REF!</definedName>
    <definedName name="____DAT1" localSheetId="19">#REF!</definedName>
    <definedName name="____DAT1">#REF!</definedName>
    <definedName name="____DAT10" localSheetId="19">#REF!</definedName>
    <definedName name="____DAT10">#REF!</definedName>
    <definedName name="____DAT11" localSheetId="19">#REF!</definedName>
    <definedName name="____DAT11">#REF!</definedName>
    <definedName name="____DAT12" localSheetId="19">#REF!</definedName>
    <definedName name="____DAT12">#REF!</definedName>
    <definedName name="____DAT13" localSheetId="19">#REF!</definedName>
    <definedName name="____DAT13">#REF!</definedName>
    <definedName name="____DAT14" localSheetId="19">#REF!</definedName>
    <definedName name="____DAT14">#REF!</definedName>
    <definedName name="____DAT15" localSheetId="19">#REF!</definedName>
    <definedName name="____DAT15">#REF!</definedName>
    <definedName name="____DAT16" localSheetId="19">#REF!</definedName>
    <definedName name="____DAT16">#REF!</definedName>
    <definedName name="____DAT2" localSheetId="19">#REF!</definedName>
    <definedName name="____DAT2">#REF!</definedName>
    <definedName name="____DAT3" localSheetId="19">#REF!</definedName>
    <definedName name="____DAT3">#REF!</definedName>
    <definedName name="____DAT4" localSheetId="19">#REF!</definedName>
    <definedName name="____DAT4">#REF!</definedName>
    <definedName name="____DAT5" localSheetId="19">#REF!</definedName>
    <definedName name="____DAT5">#REF!</definedName>
    <definedName name="____DAT6" localSheetId="19">#REF!</definedName>
    <definedName name="____DAT6">#REF!</definedName>
    <definedName name="____DAT7" localSheetId="19">#REF!</definedName>
    <definedName name="____DAT7">#REF!</definedName>
    <definedName name="____DAT8" localSheetId="19">#REF!</definedName>
    <definedName name="____DAT8">#REF!</definedName>
    <definedName name="____DAT9" localSheetId="19">#REF!</definedName>
    <definedName name="____DAT9">#REF!</definedName>
    <definedName name="____dec05" localSheetId="17" hidden="1">{"'Sheet1'!$A$4386:$N$4591"}</definedName>
    <definedName name="____dec05" localSheetId="18">{"'Sheet1'!$A$4386:$N$4591"}</definedName>
    <definedName name="____dec05" localSheetId="3">{"'Sheet1'!$A$4386:$N$4591"}</definedName>
    <definedName name="____dec05" localSheetId="14">{"'Sheet1'!$A$4386:$N$4591"}</definedName>
    <definedName name="____dec05" localSheetId="15">{"'Sheet1'!$A$4386:$N$4591"}</definedName>
    <definedName name="____dec05" localSheetId="12">{"'Sheet1'!$A$4386:$N$4591"}</definedName>
    <definedName name="____dec05" localSheetId="10">{"'Sheet1'!$A$4386:$N$4591"}</definedName>
    <definedName name="____dec05" localSheetId="19">{"'Sheet1'!$A$4386:$N$4591"}</definedName>
    <definedName name="____dec05" localSheetId="20">{"'Sheet1'!$A$4386:$N$4591"}</definedName>
    <definedName name="____dec05" localSheetId="21">{"'Sheet1'!$A$4386:$N$4591"}</definedName>
    <definedName name="____dec05" localSheetId="1" hidden="1">{"'Sheet1'!$A$4386:$N$4591"}</definedName>
    <definedName name="____dec05" localSheetId="2" hidden="1">{"'Sheet1'!$A$4386:$N$4591"}</definedName>
    <definedName name="____dec05" localSheetId="0">{"'Sheet1'!$A$4386:$N$4591"}</definedName>
    <definedName name="____dec05" localSheetId="9">{"'Sheet1'!$A$4386:$N$4591"}</definedName>
    <definedName name="____dec05" localSheetId="16" hidden="1">{"'Sheet1'!$A$4386:$N$4591"}</definedName>
    <definedName name="____dec05" localSheetId="13" hidden="1">{"'Sheet1'!$A$4386:$N$4591"}</definedName>
    <definedName name="____dec05" localSheetId="6" hidden="1">{"'Sheet1'!$A$4386:$N$4591"}</definedName>
    <definedName name="____dec05" localSheetId="7" hidden="1">{"'Sheet1'!$A$4386:$N$4591"}</definedName>
    <definedName name="____dec05">{"'Sheet1'!$A$4386:$N$4591"}</definedName>
    <definedName name="____del1" localSheetId="19">#REF!</definedName>
    <definedName name="____del1">#REF!</definedName>
    <definedName name="____DET1" localSheetId="18">#REF!</definedName>
    <definedName name="____DET1" localSheetId="3">#REF!</definedName>
    <definedName name="____DET1" localSheetId="14">#REF!</definedName>
    <definedName name="____DET1" localSheetId="15">#REF!</definedName>
    <definedName name="____DET1" localSheetId="12">#REF!</definedName>
    <definedName name="____DET1" localSheetId="10">#REF!</definedName>
    <definedName name="____DET1" localSheetId="19">#REF!</definedName>
    <definedName name="____DET1" localSheetId="9">[26]Basicrates!$D$39</definedName>
    <definedName name="____DET1">#REF!</definedName>
    <definedName name="____DET2" localSheetId="19">#REF!</definedName>
    <definedName name="____DET2">#REF!</definedName>
    <definedName name="____DET3" localSheetId="19">#REF!</definedName>
    <definedName name="____DET3">#REF!</definedName>
    <definedName name="____DET4" localSheetId="19">#REF!</definedName>
    <definedName name="____DET4">#REF!</definedName>
    <definedName name="____DET5" localSheetId="19">#REF!</definedName>
    <definedName name="____DET5">#REF!</definedName>
    <definedName name="____DET6" localSheetId="19">#REF!</definedName>
    <definedName name="____DET6">#REF!</definedName>
    <definedName name="____dev9947" localSheetId="19">#REF!</definedName>
    <definedName name="____dev9947">#REF!</definedName>
    <definedName name="____DIS1">[43]CAL!#REF!</definedName>
    <definedName name="____dol12" localSheetId="19">#REF!</definedName>
    <definedName name="____dol12" localSheetId="9">'[22]Price Working -SRP'!#REF!</definedName>
    <definedName name="____dol12">#REF!</definedName>
    <definedName name="____dol6" localSheetId="19">#REF!</definedName>
    <definedName name="____dol6" localSheetId="9">'[22]Price Working -SRP'!#REF!</definedName>
    <definedName name="____dol6">#REF!</definedName>
    <definedName name="____drg1" localSheetId="19">#REF!</definedName>
    <definedName name="____drg1">#REF!</definedName>
    <definedName name="____drg2" localSheetId="19">#REF!</definedName>
    <definedName name="____drg2">#REF!</definedName>
    <definedName name="____eth2" localSheetId="19">#REF!</definedName>
    <definedName name="____eth2">#REF!</definedName>
    <definedName name="____f1" localSheetId="19">#REF!</definedName>
    <definedName name="____f1">#REF!</definedName>
    <definedName name="____FEL1" localSheetId="19">#REF!</definedName>
    <definedName name="____FEL1" localSheetId="9">[26]Basicrates!$D$90</definedName>
    <definedName name="____FEL1">#REF!</definedName>
    <definedName name="____Fpi1" localSheetId="19">#REF!</definedName>
    <definedName name="____Fpi1">#REF!</definedName>
    <definedName name="____g1" localSheetId="19">#REF!</definedName>
    <definedName name="____g1">#REF!</definedName>
    <definedName name="____g2">#REF!</definedName>
    <definedName name="____g2_1">#REF!</definedName>
    <definedName name="____GEL1" localSheetId="19">#REF!</definedName>
    <definedName name="____GEL1" localSheetId="9">[26]Basicrates!$D$38</definedName>
    <definedName name="____GEL1">#REF!</definedName>
    <definedName name="____HBG10" localSheetId="19">#REF!</definedName>
    <definedName name="____HBG10" localSheetId="9">[26]Basicrates!$F$13</definedName>
    <definedName name="____HBG10">#REF!</definedName>
    <definedName name="____HBG12" localSheetId="19">#REF!</definedName>
    <definedName name="____HBG12" localSheetId="9">[26]Basicrates!$F$12</definedName>
    <definedName name="____HBG12">#REF!</definedName>
    <definedName name="____HBG25" localSheetId="19">#REF!</definedName>
    <definedName name="____HBG25" localSheetId="9">[26]Basicrates!$F$10</definedName>
    <definedName name="____HBG25">#REF!</definedName>
    <definedName name="____HBG40" localSheetId="19">#REF!</definedName>
    <definedName name="____HBG40" localSheetId="9">[26]Basicrates!$F$9</definedName>
    <definedName name="____HBG40">#REF!</definedName>
    <definedName name="____HBG50" localSheetId="19">#REF!</definedName>
    <definedName name="____HBG50" localSheetId="9">[26]Basicrates!$F$8</definedName>
    <definedName name="____HBG50">#REF!</definedName>
    <definedName name="____HBG6" localSheetId="19">#REF!</definedName>
    <definedName name="____HBG6" localSheetId="9">[26]Basicrates!$F$14</definedName>
    <definedName name="____HBG6">#REF!</definedName>
    <definedName name="____HCO2" localSheetId="19">#REF!</definedName>
    <definedName name="____HCO2">#REF!</definedName>
    <definedName name="____hfi1">[36]Report!#REF!</definedName>
    <definedName name="____hfi2" localSheetId="18">#REF!</definedName>
    <definedName name="____hfi2" localSheetId="3">#REF!</definedName>
    <definedName name="____hfi2" localSheetId="14">#REF!</definedName>
    <definedName name="____hfi2" localSheetId="15">#REF!</definedName>
    <definedName name="____hfi2" localSheetId="12">#REF!</definedName>
    <definedName name="____hfi2" localSheetId="10">#REF!</definedName>
    <definedName name="____hfi2" localSheetId="19">#REF!</definedName>
    <definedName name="____hfi2">#REF!</definedName>
    <definedName name="____hfi3">[42]Report!#REF!</definedName>
    <definedName name="____hfi4" localSheetId="18">#REF!</definedName>
    <definedName name="____hfi4" localSheetId="3">#REF!</definedName>
    <definedName name="____hfi4" localSheetId="14">#REF!</definedName>
    <definedName name="____hfi4" localSheetId="15">#REF!</definedName>
    <definedName name="____hfi4" localSheetId="12">#REF!</definedName>
    <definedName name="____hfi4" localSheetId="10">#REF!</definedName>
    <definedName name="____hfi4" localSheetId="19">#REF!</definedName>
    <definedName name="____hfi4">#REF!</definedName>
    <definedName name="____hfi5" localSheetId="18">#REF!</definedName>
    <definedName name="____hfi5" localSheetId="3">#REF!</definedName>
    <definedName name="____hfi5" localSheetId="14">#REF!</definedName>
    <definedName name="____hfi5" localSheetId="15">#REF!</definedName>
    <definedName name="____hfi5" localSheetId="12">#REF!</definedName>
    <definedName name="____hfi5" localSheetId="10">#REF!</definedName>
    <definedName name="____hfi5" localSheetId="19">#REF!</definedName>
    <definedName name="____hfi5">#REF!</definedName>
    <definedName name="____hfi6" localSheetId="18">#REF!</definedName>
    <definedName name="____hfi6" localSheetId="3">#REF!</definedName>
    <definedName name="____hfi6" localSheetId="14">#REF!</definedName>
    <definedName name="____hfi6" localSheetId="15">#REF!</definedName>
    <definedName name="____hfi6" localSheetId="12">#REF!</definedName>
    <definedName name="____hfi6" localSheetId="10">#REF!</definedName>
    <definedName name="____hfi6" localSheetId="19">#REF!</definedName>
    <definedName name="____hfi6">#REF!</definedName>
    <definedName name="____HFI7">[31]Sheet1!#REF!</definedName>
    <definedName name="____hfi8" localSheetId="18">#REF!</definedName>
    <definedName name="____hfi8" localSheetId="3">#REF!</definedName>
    <definedName name="____hfi8" localSheetId="14">#REF!</definedName>
    <definedName name="____hfi8" localSheetId="15">#REF!</definedName>
    <definedName name="____hfi8" localSheetId="12">#REF!</definedName>
    <definedName name="____hfi8" localSheetId="10">#REF!</definedName>
    <definedName name="____hfi8" localSheetId="19">#REF!</definedName>
    <definedName name="____hfi8">#REF!</definedName>
    <definedName name="____Hra2" localSheetId="19">#REF!</definedName>
    <definedName name="____Hra2">#REF!</definedName>
    <definedName name="____Hso2" localSheetId="19">#REF!</definedName>
    <definedName name="____Hso2">#REF!</definedName>
    <definedName name="____Hso3" localSheetId="19">#REF!</definedName>
    <definedName name="____Hso3">#REF!</definedName>
    <definedName name="____hxa1" localSheetId="19">#REF!</definedName>
    <definedName name="____hxa1">#REF!</definedName>
    <definedName name="____hxa2" localSheetId="19">#REF!</definedName>
    <definedName name="____hxa2">#REF!</definedName>
    <definedName name="____hxb1" localSheetId="19">#REF!</definedName>
    <definedName name="____hxb1">#REF!</definedName>
    <definedName name="____hxb2" localSheetId="19">#REF!</definedName>
    <definedName name="____hxb2">#REF!</definedName>
    <definedName name="____hxc1" localSheetId="19">#REF!</definedName>
    <definedName name="____hxc1">#REF!</definedName>
    <definedName name="____hxc2" localSheetId="19">#REF!</definedName>
    <definedName name="____hxc2">#REF!</definedName>
    <definedName name="____hxd1">[43]CAL!#REF!</definedName>
    <definedName name="____IDA1" localSheetId="19">#REF!</definedName>
    <definedName name="____IDA1">#REF!</definedName>
    <definedName name="____IDC2" localSheetId="17">#N/A</definedName>
    <definedName name="____IDC2" localSheetId="19">#REF!</definedName>
    <definedName name="____IDC2" localSheetId="1">#N/A</definedName>
    <definedName name="____IDC2" localSheetId="2">#N/A</definedName>
    <definedName name="____IDC2" localSheetId="16">#N/A</definedName>
    <definedName name="____IDC2" localSheetId="13">#N/A</definedName>
    <definedName name="____IDC2" localSheetId="6">#N/A</definedName>
    <definedName name="____IDC2" localSheetId="7">#N/A</definedName>
    <definedName name="____IDC2">#REF!</definedName>
    <definedName name="____IDC21" localSheetId="17">#N/A</definedName>
    <definedName name="____IDC21" localSheetId="19">#REF!</definedName>
    <definedName name="____IDC21" localSheetId="1">#N/A</definedName>
    <definedName name="____IDC21" localSheetId="2">#N/A</definedName>
    <definedName name="____IDC21" localSheetId="16">#N/A</definedName>
    <definedName name="____IDC21" localSheetId="13">#N/A</definedName>
    <definedName name="____IDC21" localSheetId="6">#N/A</definedName>
    <definedName name="____IDC21" localSheetId="7">#N/A</definedName>
    <definedName name="____IDC21">#REF!</definedName>
    <definedName name="____IDC22" localSheetId="17">#N/A</definedName>
    <definedName name="____IDC22" localSheetId="19">#REF!</definedName>
    <definedName name="____IDC22" localSheetId="1">#N/A</definedName>
    <definedName name="____IDC22" localSheetId="2">#N/A</definedName>
    <definedName name="____IDC22" localSheetId="16">#N/A</definedName>
    <definedName name="____IDC22" localSheetId="13">#N/A</definedName>
    <definedName name="____IDC22" localSheetId="6">#N/A</definedName>
    <definedName name="____IDC22" localSheetId="7">#N/A</definedName>
    <definedName name="____IDC22">#REF!</definedName>
    <definedName name="____IDC23" localSheetId="17">#N/A</definedName>
    <definedName name="____IDC23" localSheetId="19">#REF!</definedName>
    <definedName name="____IDC23" localSheetId="1">#N/A</definedName>
    <definedName name="____IDC23" localSheetId="2">#N/A</definedName>
    <definedName name="____IDC23" localSheetId="16">#N/A</definedName>
    <definedName name="____IDC23" localSheetId="13">#N/A</definedName>
    <definedName name="____IDC23" localSheetId="6">#N/A</definedName>
    <definedName name="____IDC23" localSheetId="7">#N/A</definedName>
    <definedName name="____IDC23">#REF!</definedName>
    <definedName name="____idc3" localSheetId="17">#N/A</definedName>
    <definedName name="____idc3" localSheetId="19">#REF!</definedName>
    <definedName name="____idc3" localSheetId="1">#N/A</definedName>
    <definedName name="____idc3" localSheetId="2">#N/A</definedName>
    <definedName name="____idc3" localSheetId="16">#N/A</definedName>
    <definedName name="____idc3" localSheetId="13">#N/A</definedName>
    <definedName name="____idc3" localSheetId="6">#N/A</definedName>
    <definedName name="____idc3" localSheetId="7">#N/A</definedName>
    <definedName name="____idc3">#REF!</definedName>
    <definedName name="____ifa1" localSheetId="19">#REF!</definedName>
    <definedName name="____ifa1">#REF!</definedName>
    <definedName name="____ifa2" localSheetId="19">#REF!</definedName>
    <definedName name="____ifa2">#REF!</definedName>
    <definedName name="____in18900" localSheetId="19">#REF!</definedName>
    <definedName name="____in18900">#REF!</definedName>
    <definedName name="____INT1" localSheetId="19">#REF!</definedName>
    <definedName name="____INT1">#REF!</definedName>
    <definedName name="____Ism3" localSheetId="19">#REF!</definedName>
    <definedName name="____Ism3">#REF!</definedName>
    <definedName name="____iv19000" localSheetId="19">#REF!</definedName>
    <definedName name="____iv19000">#REF!</definedName>
    <definedName name="____kd1" localSheetId="19">#REF!</definedName>
    <definedName name="____kd1">#REF!</definedName>
    <definedName name="____kd2" localSheetId="19">#REF!</definedName>
    <definedName name="____kd2">#REF!</definedName>
    <definedName name="____kd3" localSheetId="19">#REF!</definedName>
    <definedName name="____kd3">#REF!</definedName>
    <definedName name="____Ki1" localSheetId="19">#REF!</definedName>
    <definedName name="____Ki1">#REF!</definedName>
    <definedName name="____Ki2" localSheetId="19">#REF!</definedName>
    <definedName name="____Ki2">#REF!</definedName>
    <definedName name="____LAR220" localSheetId="19">#REF!</definedName>
    <definedName name="____LAR220">#REF!</definedName>
    <definedName name="____LAR500" localSheetId="19">#REF!</definedName>
    <definedName name="____LAR500">#REF!</definedName>
    <definedName name="____lb1" localSheetId="19">#REF!</definedName>
    <definedName name="____lb1">#REF!</definedName>
    <definedName name="____lb2" localSheetId="19">#REF!</definedName>
    <definedName name="____lb2">#REF!</definedName>
    <definedName name="____LMH1" localSheetId="19">#REF!</definedName>
    <definedName name="____LMH1">#REF!</definedName>
    <definedName name="____LMH2" localSheetId="19">#REF!</definedName>
    <definedName name="____LMH2">#REF!</definedName>
    <definedName name="____LTR220" localSheetId="19">#REF!</definedName>
    <definedName name="____LTR220">#REF!</definedName>
    <definedName name="____LTR500" localSheetId="19">#REF!</definedName>
    <definedName name="____LTR500">#REF!</definedName>
    <definedName name="____m20" localSheetId="19">#REF!</definedName>
    <definedName name="____m20">#REF!</definedName>
    <definedName name="____m234" localSheetId="19">#REF!</definedName>
    <definedName name="____m234">#REF!</definedName>
    <definedName name="____m35" localSheetId="19">#REF!</definedName>
    <definedName name="____m35">#REF!</definedName>
    <definedName name="____mac2">200</definedName>
    <definedName name="____MAN1" localSheetId="19">#REF!</definedName>
    <definedName name="____MAN1">#REF!</definedName>
    <definedName name="____mcl132" localSheetId="18">#REF!</definedName>
    <definedName name="____mcl132" localSheetId="3">#REF!</definedName>
    <definedName name="____mcl132" localSheetId="14">#REF!</definedName>
    <definedName name="____mcl132" localSheetId="15">#REF!</definedName>
    <definedName name="____mcl132" localSheetId="12">#REF!</definedName>
    <definedName name="____mcl132" localSheetId="10">#REF!</definedName>
    <definedName name="____mcl132" localSheetId="19">#REF!</definedName>
    <definedName name="____mcl132">#REF!</definedName>
    <definedName name="____MG1" localSheetId="19">#REF!</definedName>
    <definedName name="____MG1" localSheetId="9">[26]Basicrates!$D$132</definedName>
    <definedName name="____MG1">#REF!</definedName>
    <definedName name="____mix10">4.5</definedName>
    <definedName name="____mix15">264/50</definedName>
    <definedName name="____MIX1540" localSheetId="19">#REF!</definedName>
    <definedName name="____MIX1540" localSheetId="9">'[44]Mix Design'!$P$11</definedName>
    <definedName name="____MIX1540">#REF!</definedName>
    <definedName name="____MIX2" localSheetId="19">#REF!</definedName>
    <definedName name="____MIX2" localSheetId="9">'[45]Mix Design'!$P$12</definedName>
    <definedName name="____MIX2">#REF!</definedName>
    <definedName name="____mix20">330/50</definedName>
    <definedName name="____MIX2020" localSheetId="19">#REF!</definedName>
    <definedName name="____MIX2020" localSheetId="9">'[44]Mix Design'!$P$12</definedName>
    <definedName name="____MIX2020">#REF!</definedName>
    <definedName name="____MIX2040" localSheetId="19">#REF!</definedName>
    <definedName name="____MIX2040" localSheetId="9">'[44]Mix Design'!$P$13</definedName>
    <definedName name="____MIX2040">#REF!</definedName>
    <definedName name="____MIX2540" localSheetId="19">#REF!</definedName>
    <definedName name="____MIX2540" localSheetId="9">'[44]Mix Design'!$P$15</definedName>
    <definedName name="____MIX2540">#REF!</definedName>
    <definedName name="____Mix255" localSheetId="19">#REF!</definedName>
    <definedName name="____Mix255" localSheetId="9">'[46]Mix Design'!$P$13</definedName>
    <definedName name="____Mix255">#REF!</definedName>
    <definedName name="____mix30">350/50</definedName>
    <definedName name="____mix40">450/50</definedName>
    <definedName name="____ml3" localSheetId="18">#REF!</definedName>
    <definedName name="____ml3" localSheetId="3">#REF!</definedName>
    <definedName name="____ml3" localSheetId="14">#REF!</definedName>
    <definedName name="____ml3" localSheetId="15">#REF!</definedName>
    <definedName name="____ml3" localSheetId="12">#REF!</definedName>
    <definedName name="____ml3" localSheetId="10">#REF!</definedName>
    <definedName name="____ml3" localSheetId="19">#REF!</definedName>
    <definedName name="____ml3">#REF!</definedName>
    <definedName name="____ml33" localSheetId="18">#REF!</definedName>
    <definedName name="____ml33" localSheetId="3">#REF!</definedName>
    <definedName name="____ml33" localSheetId="14">#REF!</definedName>
    <definedName name="____ml33" localSheetId="15">#REF!</definedName>
    <definedName name="____ml33" localSheetId="12">#REF!</definedName>
    <definedName name="____ml33" localSheetId="10">#REF!</definedName>
    <definedName name="____ml33" localSheetId="19">#REF!</definedName>
    <definedName name="____ml33">#REF!</definedName>
    <definedName name="____mlc33" localSheetId="18">#REF!</definedName>
    <definedName name="____mlc33" localSheetId="3">#REF!</definedName>
    <definedName name="____mlc33" localSheetId="14">#REF!</definedName>
    <definedName name="____mlc33" localSheetId="15">#REF!</definedName>
    <definedName name="____mlc33" localSheetId="12">#REF!</definedName>
    <definedName name="____mlc33" localSheetId="10">#REF!</definedName>
    <definedName name="____mlc33" localSheetId="19">#REF!</definedName>
    <definedName name="____mlc33">#REF!</definedName>
    <definedName name="____mm1" localSheetId="19">#REF!</definedName>
    <definedName name="____mm1">#REF!</definedName>
    <definedName name="____mm2" localSheetId="19">#REF!</definedName>
    <definedName name="____mm2">#REF!</definedName>
    <definedName name="____mm3" localSheetId="19">#REF!</definedName>
    <definedName name="____mm3">#REF!</definedName>
    <definedName name="____mnk1" localSheetId="19">#REF!</definedName>
    <definedName name="____mnk1">#REF!</definedName>
    <definedName name="____Mzd1" localSheetId="19">#REF!</definedName>
    <definedName name="____Mzd1" localSheetId="9">[26]Basicrates!$D$158</definedName>
    <definedName name="____Mzd1">#REF!</definedName>
    <definedName name="____new1" localSheetId="19">#REF!</definedName>
    <definedName name="____new1">#REF!</definedName>
    <definedName name="____Nov2007" localSheetId="17" hidden="1">{"'PROFITABILITY'!$A$1:$F$45"}</definedName>
    <definedName name="____Nov2007" localSheetId="18">{"'PROFITABILITY'!$A$1:$F$45"}</definedName>
    <definedName name="____Nov2007" localSheetId="3">{"'PROFITABILITY'!$A$1:$F$45"}</definedName>
    <definedName name="____Nov2007" localSheetId="14">{"'PROFITABILITY'!$A$1:$F$45"}</definedName>
    <definedName name="____Nov2007" localSheetId="15">{"'PROFITABILITY'!$A$1:$F$45"}</definedName>
    <definedName name="____Nov2007" localSheetId="12">{"'PROFITABILITY'!$A$1:$F$45"}</definedName>
    <definedName name="____Nov2007" localSheetId="10">{"'PROFITABILITY'!$A$1:$F$45"}</definedName>
    <definedName name="____Nov2007" localSheetId="19">{"'PROFITABILITY'!$A$1:$F$45"}</definedName>
    <definedName name="____Nov2007" localSheetId="20">{"'PROFITABILITY'!$A$1:$F$45"}</definedName>
    <definedName name="____Nov2007" localSheetId="21">{"'PROFITABILITY'!$A$1:$F$45"}</definedName>
    <definedName name="____Nov2007" localSheetId="1" hidden="1">{"'PROFITABILITY'!$A$1:$F$45"}</definedName>
    <definedName name="____Nov2007" localSheetId="2" hidden="1">{"'PROFITABILITY'!$A$1:$F$45"}</definedName>
    <definedName name="____Nov2007" localSheetId="0">{"'PROFITABILITY'!$A$1:$F$45"}</definedName>
    <definedName name="____Nov2007" localSheetId="9">{"'PROFITABILITY'!$A$1:$F$45"}</definedName>
    <definedName name="____Nov2007" localSheetId="16" hidden="1">{"'PROFITABILITY'!$A$1:$F$45"}</definedName>
    <definedName name="____Nov2007" localSheetId="13" hidden="1">{"'PROFITABILITY'!$A$1:$F$45"}</definedName>
    <definedName name="____Nov2007" localSheetId="6" hidden="1">{"'PROFITABILITY'!$A$1:$F$45"}</definedName>
    <definedName name="____Nov2007" localSheetId="7" hidden="1">{"'PROFITABILITY'!$A$1:$F$45"}</definedName>
    <definedName name="____Nov2007">{"'PROFITABILITY'!$A$1:$F$45"}</definedName>
    <definedName name="____np3" localSheetId="19">#REF!</definedName>
    <definedName name="____np3" localSheetId="9">'[39]Material '!$G$50</definedName>
    <definedName name="____np3">#REF!</definedName>
    <definedName name="____OP2" localSheetId="19">#REF!</definedName>
    <definedName name="____OP2" localSheetId="9">[26]Basicrates!$D$152</definedName>
    <definedName name="____OP2">#REF!</definedName>
    <definedName name="____out2" localSheetId="19">#REF!</definedName>
    <definedName name="____out2">#REF!</definedName>
    <definedName name="____pan1" localSheetId="19">#REF!</definedName>
    <definedName name="____pan1">#REF!</definedName>
    <definedName name="____PAN2" localSheetId="19">#REF!</definedName>
    <definedName name="____PAN2">#REF!</definedName>
    <definedName name="____PB1" localSheetId="19">#REF!</definedName>
    <definedName name="____PB1">#REF!</definedName>
    <definedName name="____pep99" localSheetId="19">#REF!</definedName>
    <definedName name="____pep99">#REF!</definedName>
    <definedName name="____pfi1">[43]CAL!#REF!</definedName>
    <definedName name="____PLC220" localSheetId="19">#REF!</definedName>
    <definedName name="____PLC220">#REF!</definedName>
    <definedName name="____PM123" localSheetId="18">{"'Sheet1'!$A$4386:$N$4591"}</definedName>
    <definedName name="____PM123" localSheetId="3">{"'Sheet1'!$A$4386:$N$4591"}</definedName>
    <definedName name="____PM123" localSheetId="14">{"'Sheet1'!$A$4386:$N$4591"}</definedName>
    <definedName name="____PM123" localSheetId="15">{"'Sheet1'!$A$4386:$N$4591"}</definedName>
    <definedName name="____PM123" localSheetId="12">{"'Sheet1'!$A$4386:$N$4591"}</definedName>
    <definedName name="____PM123" localSheetId="10">{"'Sheet1'!$A$4386:$N$4591"}</definedName>
    <definedName name="____PM123" localSheetId="19">{"'Sheet1'!$A$4386:$N$4591"}</definedName>
    <definedName name="____PM123" localSheetId="20">{"'Sheet1'!$A$4386:$N$4591"}</definedName>
    <definedName name="____PM123" localSheetId="21">{"'Sheet1'!$A$4386:$N$4591"}</definedName>
    <definedName name="____PM123" localSheetId="1">{"'Sheet1'!$A$4386:$N$4591"}</definedName>
    <definedName name="____PM123" localSheetId="2">{"'Sheet1'!$A$4386:$N$4591"}</definedName>
    <definedName name="____PM123" localSheetId="0">{"'Sheet1'!$A$4386:$N$4591"}</definedName>
    <definedName name="____PM123" localSheetId="9">{"'Sheet1'!$A$4386:$N$4591"}</definedName>
    <definedName name="____PM123" localSheetId="16">{"'Sheet1'!$A$4386:$N$4591"}</definedName>
    <definedName name="____PM123" localSheetId="13">{"'Sheet1'!$A$4386:$N$4591"}</definedName>
    <definedName name="____PM123" localSheetId="6">{"'Sheet1'!$A$4386:$N$4591"}</definedName>
    <definedName name="____PM123" localSheetId="7">{"'Sheet1'!$A$4386:$N$4591"}</definedName>
    <definedName name="____PM123">{"'Sheet1'!$A$4386:$N$4591"}</definedName>
    <definedName name="____pp1">[43]CAL!#REF!</definedName>
    <definedName name="____pp2">[43]CAL!#REF!</definedName>
    <definedName name="____RAC1" localSheetId="19">#REF!</definedName>
    <definedName name="____RAC1">#REF!</definedName>
    <definedName name="____rcu2" localSheetId="19">#REF!</definedName>
    <definedName name="____rcu2">#REF!</definedName>
    <definedName name="____Re1" localSheetId="19">#REF!</definedName>
    <definedName name="____Re1">#REF!</definedName>
    <definedName name="____RE220" localSheetId="19">#REF!</definedName>
    <definedName name="____RE220">#REF!</definedName>
    <definedName name="____RE500" localSheetId="19">#REF!</definedName>
    <definedName name="____RE500">#REF!</definedName>
    <definedName name="____Rl1" localSheetId="19">#REF!</definedName>
    <definedName name="____Rl1">#REF!</definedName>
    <definedName name="____rs1" localSheetId="19">#REF!</definedName>
    <definedName name="____rs1">#REF!</definedName>
    <definedName name="____rt1" localSheetId="19">#REF!</definedName>
    <definedName name="____rt1">#REF!</definedName>
    <definedName name="____rt2" localSheetId="19">#REF!</definedName>
    <definedName name="____rt2">#REF!</definedName>
    <definedName name="____rt3" localSheetId="19">#REF!</definedName>
    <definedName name="____rt3">#REF!</definedName>
    <definedName name="____run1" localSheetId="19">#REF!</definedName>
    <definedName name="____run1">#REF!</definedName>
    <definedName name="____run2" localSheetId="19">#REF!</definedName>
    <definedName name="____run2">#REF!</definedName>
    <definedName name="____run3" localSheetId="19">#REF!</definedName>
    <definedName name="____run3">#REF!</definedName>
    <definedName name="____s41" localSheetId="18">{"form-D1",#N/A,FALSE,"FORM-D1";"form-D1_amt",#N/A,FALSE,"FORM-D1"}</definedName>
    <definedName name="____s41" localSheetId="3">{"form-D1",#N/A,FALSE,"FORM-D1";"form-D1_amt",#N/A,FALSE,"FORM-D1"}</definedName>
    <definedName name="____s41" localSheetId="14">{"form-D1",#N/A,FALSE,"FORM-D1";"form-D1_amt",#N/A,FALSE,"FORM-D1"}</definedName>
    <definedName name="____s41" localSheetId="15">{"form-D1",#N/A,FALSE,"FORM-D1";"form-D1_amt",#N/A,FALSE,"FORM-D1"}</definedName>
    <definedName name="____s41" localSheetId="12">{"form-D1",#N/A,FALSE,"FORM-D1";"form-D1_amt",#N/A,FALSE,"FORM-D1"}</definedName>
    <definedName name="____s41" localSheetId="10">{"form-D1",#N/A,FALSE,"FORM-D1";"form-D1_amt",#N/A,FALSE,"FORM-D1"}</definedName>
    <definedName name="____s41" localSheetId="19">{"form-D1",#N/A,FALSE,"FORM-D1";"form-D1_amt",#N/A,FALSE,"FORM-D1"}</definedName>
    <definedName name="____s41" localSheetId="20">{"form-D1",#N/A,FALSE,"FORM-D1";"form-D1_amt",#N/A,FALSE,"FORM-D1"}</definedName>
    <definedName name="____s41" localSheetId="21">{"form-D1",#N/A,FALSE,"FORM-D1";"form-D1_amt",#N/A,FALSE,"FORM-D1"}</definedName>
    <definedName name="____s41" localSheetId="1">{"form-D1",#N/A,FALSE,"FORM-D1";"form-D1_amt",#N/A,FALSE,"FORM-D1"}</definedName>
    <definedName name="____s41" localSheetId="2">{"form-D1",#N/A,FALSE,"FORM-D1";"form-D1_amt",#N/A,FALSE,"FORM-D1"}</definedName>
    <definedName name="____s41" localSheetId="0">{"form-D1",#N/A,FALSE,"FORM-D1";"form-D1_amt",#N/A,FALSE,"FORM-D1"}</definedName>
    <definedName name="____s41" localSheetId="9">{"form-D1",#N/A,FALSE,"FORM-D1";"form-D1_amt",#N/A,FALSE,"FORM-D1"}</definedName>
    <definedName name="____s41" localSheetId="16">{"form-D1",#N/A,FALSE,"FORM-D1";"form-D1_amt",#N/A,FALSE,"FORM-D1"}</definedName>
    <definedName name="____s41" localSheetId="13">{"form-D1",#N/A,FALSE,"FORM-D1";"form-D1_amt",#N/A,FALSE,"FORM-D1"}</definedName>
    <definedName name="____s41" localSheetId="6">{"form-D1",#N/A,FALSE,"FORM-D1";"form-D1_amt",#N/A,FALSE,"FORM-D1"}</definedName>
    <definedName name="____s41" localSheetId="7">{"form-D1",#N/A,FALSE,"FORM-D1";"form-D1_amt",#N/A,FALSE,"FORM-D1"}</definedName>
    <definedName name="____s41">{"form-D1",#N/A,FALSE,"FORM-D1";"form-D1_amt",#N/A,FALSE,"FORM-D1"}</definedName>
    <definedName name="____SAP1" localSheetId="19">#REF!</definedName>
    <definedName name="____SAP1">#REF!</definedName>
    <definedName name="____SAP10" localSheetId="19">#REF!</definedName>
    <definedName name="____SAP10">#REF!</definedName>
    <definedName name="____SAP11" localSheetId="19">#REF!</definedName>
    <definedName name="____SAP11">#REF!</definedName>
    <definedName name="____SAP2" localSheetId="19">#REF!</definedName>
    <definedName name="____SAP2">#REF!</definedName>
    <definedName name="____SAP3" localSheetId="19">#REF!</definedName>
    <definedName name="____SAP3">#REF!</definedName>
    <definedName name="____SAP4" localSheetId="19">#REF!</definedName>
    <definedName name="____SAP4">#REF!</definedName>
    <definedName name="____SAP5" localSheetId="19">#REF!</definedName>
    <definedName name="____SAP5">#REF!</definedName>
    <definedName name="____SAP6" localSheetId="19">#REF!</definedName>
    <definedName name="____SAP6">#REF!</definedName>
    <definedName name="____SAP7" localSheetId="19">#REF!</definedName>
    <definedName name="____SAP7">#REF!</definedName>
    <definedName name="____SAP8" localSheetId="19">#REF!</definedName>
    <definedName name="____SAP8">#REF!</definedName>
    <definedName name="____SAP9" localSheetId="19">#REF!</definedName>
    <definedName name="____SAP9">#REF!</definedName>
    <definedName name="____SC01" localSheetId="19">#REF!</definedName>
    <definedName name="____SC01">#REF!</definedName>
    <definedName name="____SC02" localSheetId="19">#REF!</definedName>
    <definedName name="____SC02">#REF!</definedName>
    <definedName name="____SC03" localSheetId="19">#REF!</definedName>
    <definedName name="____SC03">#REF!</definedName>
    <definedName name="____SC04" localSheetId="19">#REF!</definedName>
    <definedName name="____SC04">#REF!</definedName>
    <definedName name="____SC05" localSheetId="19">#REF!</definedName>
    <definedName name="____SC05">#REF!</definedName>
    <definedName name="____SC06" localSheetId="19">#REF!</definedName>
    <definedName name="____SC06">#REF!</definedName>
    <definedName name="____SC11" localSheetId="19">#REF!</definedName>
    <definedName name="____SC11">#REF!</definedName>
    <definedName name="____SC12" localSheetId="19">#REF!</definedName>
    <definedName name="____SC12">#REF!</definedName>
    <definedName name="____SC13" localSheetId="19">#REF!</definedName>
    <definedName name="____SC13">#REF!</definedName>
    <definedName name="____SC21" localSheetId="19">#REF!</definedName>
    <definedName name="____SC21">#REF!</definedName>
    <definedName name="____SC22" localSheetId="19">#REF!</definedName>
    <definedName name="____SC22">#REF!</definedName>
    <definedName name="____SC23" localSheetId="19">#REF!</definedName>
    <definedName name="____SC23">#REF!</definedName>
    <definedName name="____SC24" localSheetId="19">#REF!</definedName>
    <definedName name="____SC24">#REF!</definedName>
    <definedName name="____SC25" localSheetId="19">#REF!</definedName>
    <definedName name="____SC25">#REF!</definedName>
    <definedName name="____SC26" localSheetId="19">#REF!</definedName>
    <definedName name="____SC26">#REF!</definedName>
    <definedName name="____sch2" localSheetId="19">#REF!</definedName>
    <definedName name="____sch2">#REF!</definedName>
    <definedName name="____sch9" localSheetId="19">#REF!</definedName>
    <definedName name="____sch9">#REF!</definedName>
    <definedName name="____sdf1" localSheetId="19">#REF!</definedName>
    <definedName name="____sdf1">#REF!</definedName>
    <definedName name="____SDF2" localSheetId="19">#REF!</definedName>
    <definedName name="____SDF2">#REF!</definedName>
    <definedName name="____sh1">90</definedName>
    <definedName name="____sh2">120</definedName>
    <definedName name="____sh3">150</definedName>
    <definedName name="____sh4">180</definedName>
    <definedName name="____SS402" localSheetId="19">#REF!</definedName>
    <definedName name="____SS402">#REF!</definedName>
    <definedName name="____SS403" localSheetId="19">#REF!</definedName>
    <definedName name="____SS403">#REF!</definedName>
    <definedName name="____SS404" localSheetId="19">#REF!</definedName>
    <definedName name="____SS404">#REF!</definedName>
    <definedName name="____SS405" localSheetId="19">#REF!</definedName>
    <definedName name="____SS405">#REF!</definedName>
    <definedName name="____SS406" localSheetId="19">#REF!</definedName>
    <definedName name="____SS406">#REF!</definedName>
    <definedName name="____SS407" localSheetId="19">#REF!</definedName>
    <definedName name="____SS407">#REF!</definedName>
    <definedName name="____SS408" localSheetId="19">#REF!</definedName>
    <definedName name="____SS408">#REF!</definedName>
    <definedName name="____SS409" localSheetId="19">#REF!</definedName>
    <definedName name="____SS409">#REF!</definedName>
    <definedName name="____SS423" localSheetId="19">#REF!</definedName>
    <definedName name="____SS423">#REF!</definedName>
    <definedName name="____SS424" localSheetId="19">#REF!</definedName>
    <definedName name="____SS424">#REF!</definedName>
    <definedName name="____tab1" localSheetId="18">#REF!</definedName>
    <definedName name="____tab1" localSheetId="3">#REF!</definedName>
    <definedName name="____tab1" localSheetId="14">#REF!</definedName>
    <definedName name="____tab1" localSheetId="15">#REF!</definedName>
    <definedName name="____tab1" localSheetId="12">#REF!</definedName>
    <definedName name="____tab1" localSheetId="10">#REF!</definedName>
    <definedName name="____tab1" localSheetId="19">#REF!</definedName>
    <definedName name="____tab1">#REF!</definedName>
    <definedName name="____tab2" localSheetId="19">#REF!</definedName>
    <definedName name="____tab2">#REF!</definedName>
    <definedName name="____TB2" localSheetId="19">#REF!</definedName>
    <definedName name="____TB2" localSheetId="9">'[47]SPT vs PHI'!$B$2:$C$65</definedName>
    <definedName name="____TB2">#REF!</definedName>
    <definedName name="____tf1" localSheetId="19">#REF!</definedName>
    <definedName name="____tf1" localSheetId="9">[40]Intro!$J$140</definedName>
    <definedName name="____tf1">#REF!</definedName>
    <definedName name="____tf2" localSheetId="19">#REF!</definedName>
    <definedName name="____tf2" localSheetId="9">[40]Intro!$J$142</definedName>
    <definedName name="____tf2">#REF!</definedName>
    <definedName name="____tf3" localSheetId="19">#REF!</definedName>
    <definedName name="____tf3" localSheetId="9">[40]Intro!$J$148</definedName>
    <definedName name="____tf3">#REF!</definedName>
    <definedName name="____tf4" localSheetId="19">#REF!</definedName>
    <definedName name="____tf4" localSheetId="9">[40]Intro!$J$150</definedName>
    <definedName name="____tf4">#REF!</definedName>
    <definedName name="____tfd1" localSheetId="19">#REF!</definedName>
    <definedName name="____tfd1" localSheetId="9">[40]Intro!$L$141</definedName>
    <definedName name="____tfd1">#REF!</definedName>
    <definedName name="____tfd2" localSheetId="19">#REF!</definedName>
    <definedName name="____tfd2" localSheetId="9">[40]Intro!$L$143</definedName>
    <definedName name="____tfd2">#REF!</definedName>
    <definedName name="____tfd3" localSheetId="19">#REF!</definedName>
    <definedName name="____tfd3" localSheetId="9">[40]Intro!$L$147</definedName>
    <definedName name="____tfd3">#REF!</definedName>
    <definedName name="____tfd4" localSheetId="19">#REF!</definedName>
    <definedName name="____tfd4" localSheetId="9">[40]Intro!$L$149</definedName>
    <definedName name="____tfd4">#REF!</definedName>
    <definedName name="____Tk1" localSheetId="19">#REF!</definedName>
    <definedName name="____Tk1">#REF!</definedName>
    <definedName name="____Tk11" localSheetId="19">#REF!</definedName>
    <definedName name="____Tk11">#REF!</definedName>
    <definedName name="____Tk2" localSheetId="19">#REF!</definedName>
    <definedName name="____Tk2">#REF!</definedName>
    <definedName name="____Tkl1" localSheetId="19">#REF!</definedName>
    <definedName name="____Tkl1">#REF!</definedName>
    <definedName name="____tl1" localSheetId="19">#REF!</definedName>
    <definedName name="____tl1">#REF!</definedName>
    <definedName name="____tl2" localSheetId="19">#REF!</definedName>
    <definedName name="____tl2">#REF!</definedName>
    <definedName name="____tr1" localSheetId="19">#REF!</definedName>
    <definedName name="____tr1" localSheetId="9">[40]Intro!$C$140</definedName>
    <definedName name="____tr1">#REF!</definedName>
    <definedName name="____tr2" localSheetId="19">#REF!</definedName>
    <definedName name="____tr2" localSheetId="9">[40]Intro!$C$142</definedName>
    <definedName name="____tr2">#REF!</definedName>
    <definedName name="____TR220" localSheetId="19">#REF!</definedName>
    <definedName name="____TR220">#REF!</definedName>
    <definedName name="____tr3" localSheetId="19">#REF!</definedName>
    <definedName name="____tr3" localSheetId="9">[40]Intro!$C$150</definedName>
    <definedName name="____tr3">#REF!</definedName>
    <definedName name="____TR500" localSheetId="19">#REF!</definedName>
    <definedName name="____TR500">#REF!</definedName>
    <definedName name="____trd1" localSheetId="19">#REF!</definedName>
    <definedName name="____trd1" localSheetId="9">[40]Intro!$B$140</definedName>
    <definedName name="____trd1">#REF!</definedName>
    <definedName name="____trd2" localSheetId="19">#REF!</definedName>
    <definedName name="____trd2" localSheetId="9">[40]Intro!$B$142</definedName>
    <definedName name="____trd2">#REF!</definedName>
    <definedName name="____trd3" localSheetId="19">#REF!</definedName>
    <definedName name="____trd3" localSheetId="9">[40]Intro!$B$148</definedName>
    <definedName name="____trd3">#REF!</definedName>
    <definedName name="____Vf1" localSheetId="19">#REF!</definedName>
    <definedName name="____Vf1">#REF!</definedName>
    <definedName name="____Vf2" localSheetId="19">#REF!</definedName>
    <definedName name="____Vf2">#REF!</definedName>
    <definedName name="____vr1" localSheetId="19">#REF!</definedName>
    <definedName name="____vr1">#REF!</definedName>
    <definedName name="____VS2004" localSheetId="19" hidden="1">#REF!</definedName>
    <definedName name="____VS2004" localSheetId="9">[21]SUMMARY!$E$64:$H$64</definedName>
    <definedName name="____VS2004">#REF!</definedName>
    <definedName name="____Wc1" localSheetId="19">#REF!</definedName>
    <definedName name="____Wc1">#REF!</definedName>
    <definedName name="____WC3" localSheetId="19">#REF!</definedName>
    <definedName name="____WC3">#REF!</definedName>
    <definedName name="____WD2" localSheetId="19">#REF!</definedName>
    <definedName name="____WD2" localSheetId="9">[26]Basicrates!$D$131</definedName>
    <definedName name="____WD2">#REF!</definedName>
    <definedName name="____wp1" localSheetId="19">#REF!</definedName>
    <definedName name="____wp1">#REF!</definedName>
    <definedName name="____Wr1" localSheetId="19">#REF!</definedName>
    <definedName name="____Wr1">#REF!</definedName>
    <definedName name="____Wr3" localSheetId="19">#REF!</definedName>
    <definedName name="____Wr3">#REF!</definedName>
    <definedName name="____Xl1" localSheetId="19">#REF!</definedName>
    <definedName name="____Xl1">#REF!</definedName>
    <definedName name="____xlcn.WorksheetConnection_InfoEntryA2D32" localSheetId="19">#REF!</definedName>
    <definedName name="____xlcn.WorksheetConnection_InfoEntryA2D32" localSheetId="9">'[24]Info Entry'!$A$2:$C$32</definedName>
    <definedName name="____xlcn.WorksheetConnection_InfoEntryA2D32">#REF!</definedName>
    <definedName name="____xlnm._FilterDatabase" localSheetId="19">#REF!</definedName>
    <definedName name="____xlnm._FilterDatabase">#REF!</definedName>
    <definedName name="____xlnm._FilterDatabase_1" localSheetId="19">#REF!</definedName>
    <definedName name="____xlnm._FilterDatabase_1">#REF!</definedName>
    <definedName name="____xlnm._FilterDatabase_2" localSheetId="19">#REF!</definedName>
    <definedName name="____xlnm._FilterDatabase_2">#REF!</definedName>
    <definedName name="____xlnm._FilterDatabase_3" localSheetId="19">#REF!</definedName>
    <definedName name="____xlnm._FilterDatabase_3">#REF!</definedName>
    <definedName name="____xlnm._FilterDatabase_4" localSheetId="19">#REF!</definedName>
    <definedName name="____xlnm._FilterDatabase_4">#REF!</definedName>
    <definedName name="____xlnm._FilterDatabase_5" localSheetId="17">#N/A</definedName>
    <definedName name="____xlnm._FilterDatabase_5" localSheetId="19">#REF!</definedName>
    <definedName name="____xlnm._FilterDatabase_5" localSheetId="1">#N/A</definedName>
    <definedName name="____xlnm._FilterDatabase_5" localSheetId="2">#N/A</definedName>
    <definedName name="____xlnm._FilterDatabase_5" localSheetId="16">#N/A</definedName>
    <definedName name="____xlnm._FilterDatabase_5" localSheetId="13">#N/A</definedName>
    <definedName name="____xlnm._FilterDatabase_5" localSheetId="6">#N/A</definedName>
    <definedName name="____xlnm._FilterDatabase_5" localSheetId="7">#N/A</definedName>
    <definedName name="____xlnm._FilterDatabase_5">#REF!</definedName>
    <definedName name="____xlnm.Print_Area" localSheetId="19">#REF!</definedName>
    <definedName name="____xlnm.Print_Area">#REF!</definedName>
    <definedName name="____xlnm.Print_Area_1" localSheetId="19">#REF!</definedName>
    <definedName name="____xlnm.Print_Area_1">#REF!</definedName>
    <definedName name="____xlnm.Print_Area_1_1">"#REF!"</definedName>
    <definedName name="____xlnm.Print_Area_1_2">"#REF!"</definedName>
    <definedName name="____xlnm.Print_Area_10" localSheetId="19">#REF!</definedName>
    <definedName name="____xlnm.Print_Area_10">#REF!</definedName>
    <definedName name="____xlnm.Print_Area_10_1">"#REF!"</definedName>
    <definedName name="____xlnm.Print_Area_11" localSheetId="19">#REF!</definedName>
    <definedName name="____xlnm.Print_Area_11">#REF!</definedName>
    <definedName name="____xlnm.Print_Area_13" localSheetId="19">#REF!</definedName>
    <definedName name="____xlnm.Print_Area_13">#REF!</definedName>
    <definedName name="____xlnm.Print_Area_2" localSheetId="19">#REF!</definedName>
    <definedName name="____xlnm.Print_Area_2">#REF!</definedName>
    <definedName name="____xlnm.Print_Area_3" localSheetId="19">#REF!</definedName>
    <definedName name="____xlnm.Print_Area_3">#REF!</definedName>
    <definedName name="____xlnm.Print_Area_4" localSheetId="19">#REF!</definedName>
    <definedName name="____xlnm.Print_Area_4">#REF!</definedName>
    <definedName name="____xlnm.Print_Area_5" localSheetId="19">#REF!</definedName>
    <definedName name="____xlnm.Print_Area_5">#REF!</definedName>
    <definedName name="____xlnm.Print_Area_6" localSheetId="19">#REF!</definedName>
    <definedName name="____xlnm.Print_Area_6">#REF!</definedName>
    <definedName name="____xlnm.Print_Area_7" localSheetId="19">#REF!</definedName>
    <definedName name="____xlnm.Print_Area_7">#REF!</definedName>
    <definedName name="____xlnm.Print_Area_8" localSheetId="19">#REF!</definedName>
    <definedName name="____xlnm.Print_Area_8">#REF!</definedName>
    <definedName name="____xlnm.Print_Area_9" localSheetId="19">#REF!</definedName>
    <definedName name="____xlnm.Print_Area_9">#REF!</definedName>
    <definedName name="____xlnm.Print_Titles" localSheetId="19">#REF!</definedName>
    <definedName name="____xlnm.Print_Titles">#REF!</definedName>
    <definedName name="____xlnm.Print_Titles_1" localSheetId="19">#REF!</definedName>
    <definedName name="____xlnm.Print_Titles_1">#REF!</definedName>
    <definedName name="____xlnm.Print_Titles_2" localSheetId="19">(#REF!,#REF!)</definedName>
    <definedName name="____xlnm.Print_Titles_2">(#REF!,#REF!)</definedName>
    <definedName name="____xlnm.Print_Titles_3" localSheetId="19">(#REF!,#REF!)</definedName>
    <definedName name="____xlnm.Print_Titles_3">(#REF!,#REF!)</definedName>
    <definedName name="____xlnm.Print_Titles_4" localSheetId="19">#REF!</definedName>
    <definedName name="____xlnm.Print_Titles_4">#REF!</definedName>
    <definedName name="____xlnm.Print_Titles_7" localSheetId="19">#REF!</definedName>
    <definedName name="____xlnm.Print_Titles_7">#REF!</definedName>
    <definedName name="____ZS1" localSheetId="19">#REF!</definedName>
    <definedName name="____ZS1">#REF!</definedName>
    <definedName name="____ZS2" localSheetId="19">#REF!</definedName>
    <definedName name="____ZS2">#REF!</definedName>
    <definedName name="___1____123Graph_ACHART_1" localSheetId="19" hidden="1">#REF!</definedName>
    <definedName name="___1____123Graph_ACHART_1" localSheetId="9">[25]SUMMARY!$E$36:$H$36</definedName>
    <definedName name="___1____123Graph_ACHART_1">#REF!</definedName>
    <definedName name="___1__123Graph_ACHART_1" localSheetId="19" hidden="1">#REF!</definedName>
    <definedName name="___1__123Graph_ACHART_1">#REF!</definedName>
    <definedName name="___1_3_1_1">#REF!</definedName>
    <definedName name="___10_s_1_1">[48]Vdc5!#REF!</definedName>
    <definedName name="___11_Z_1_1">#REF!</definedName>
    <definedName name="___12Excel_BuiltIn_Print_Area_1_1">#REF!</definedName>
    <definedName name="___13Excel_BuiltIn_Print_Area_1_2">#REF!</definedName>
    <definedName name="___18__123Graph_CCHART_1" localSheetId="19" hidden="1">#REF!</definedName>
    <definedName name="___18__123Graph_CCHART_1" localSheetId="9">[25]SUMMARY!$E$64:$H$64</definedName>
    <definedName name="___18__123Graph_CCHART_1">#REF!</definedName>
    <definedName name="___2____123Graph_BCHART_1" localSheetId="19" hidden="1">#REF!</definedName>
    <definedName name="___2____123Graph_BCHART_1" localSheetId="9">[25]SUMMARY!$E$66:$H$66</definedName>
    <definedName name="___2____123Graph_BCHART_1">#REF!</definedName>
    <definedName name="___2__123Graph_BCHART_1" localSheetId="19" hidden="1">#REF!</definedName>
    <definedName name="___2__123Graph_BCHART_1">#REF!</definedName>
    <definedName name="___2_4_1_1">#REF!</definedName>
    <definedName name="___3____123Graph_CCHART_1" localSheetId="19" hidden="1">#REF!</definedName>
    <definedName name="___3____123Graph_CCHART_1" localSheetId="9">[25]SUMMARY!$E$64:$H$64</definedName>
    <definedName name="___3____123Graph_CCHART_1">#REF!</definedName>
    <definedName name="___3__123Graph_CCHART_1" localSheetId="19" hidden="1">#REF!</definedName>
    <definedName name="___3__123Graph_CCHART_1">#REF!</definedName>
    <definedName name="___3_A_1_1">#REF!</definedName>
    <definedName name="___4___123Graph_ACHART_1" localSheetId="19" hidden="1">#REF!</definedName>
    <definedName name="___4___123Graph_ACHART_1" localSheetId="9">[25]SUMMARY!$E$36:$H$36</definedName>
    <definedName name="___4___123Graph_ACHART_1">#REF!</definedName>
    <definedName name="___4_a1_1_1">#REF!</definedName>
    <definedName name="___5___123Graph_BCHART_1" localSheetId="19" hidden="1">#REF!</definedName>
    <definedName name="___5___123Graph_BCHART_1" localSheetId="9">[25]SUMMARY!$E$66:$H$66</definedName>
    <definedName name="___5___123Graph_BCHART_1">#REF!</definedName>
    <definedName name="___5_a1_1_1_1">#REF!</definedName>
    <definedName name="___6___123Graph_CCHART_1" localSheetId="19" hidden="1">#REF!</definedName>
    <definedName name="___6___123Graph_CCHART_1" localSheetId="9">[25]SUMMARY!$E$64:$H$64</definedName>
    <definedName name="___6___123Graph_CCHART_1">#REF!</definedName>
    <definedName name="___6_C_1_1">#REF!</definedName>
    <definedName name="___7__123Graph_ACHART_1" localSheetId="19" hidden="1">#REF!</definedName>
    <definedName name="___7__123Graph_ACHART_1" localSheetId="9">[25]SUMMARY!$E$36:$H$36</definedName>
    <definedName name="___7__123Graph_ACHART_1">#REF!</definedName>
    <definedName name="___7_E_1_1">#REF!</definedName>
    <definedName name="___8__123Graph_BCHART_1" localSheetId="19" hidden="1">#REF!</definedName>
    <definedName name="___8__123Graph_BCHART_1" localSheetId="9">[25]SUMMARY!$E$66:$H$66</definedName>
    <definedName name="___8__123Graph_BCHART_1">#REF!</definedName>
    <definedName name="___8_F_1_1">#REF!</definedName>
    <definedName name="___9__123Graph_CCHART_1" localSheetId="19" hidden="1">#REF!</definedName>
    <definedName name="___9__123Graph_CCHART_1" localSheetId="9">[25]SUMMARY!$E$64:$H$64</definedName>
    <definedName name="___9__123Graph_CCHART_1">#REF!</definedName>
    <definedName name="___9_Q_1_1">#REF!</definedName>
    <definedName name="___A1" localSheetId="19">#REF!</definedName>
    <definedName name="___A1">#REF!</definedName>
    <definedName name="___a1_1">#REF!</definedName>
    <definedName name="___A10" localSheetId="19">#REF!</definedName>
    <definedName name="___A10">#REF!</definedName>
    <definedName name="___A13" localSheetId="19">#REF!</definedName>
    <definedName name="___A13">#REF!</definedName>
    <definedName name="___A2" localSheetId="19">#REF!</definedName>
    <definedName name="___A2">#REF!</definedName>
    <definedName name="___A3" localSheetId="19">#REF!</definedName>
    <definedName name="___A3">#REF!</definedName>
    <definedName name="___A4" localSheetId="19">#REF!</definedName>
    <definedName name="___A4">#REF!</definedName>
    <definedName name="___A5" localSheetId="19">#REF!</definedName>
    <definedName name="___A5">#REF!</definedName>
    <definedName name="___A6" localSheetId="19">#REF!</definedName>
    <definedName name="___A6">#REF!</definedName>
    <definedName name="___A65537" localSheetId="19">#REF!</definedName>
    <definedName name="___A65537">#REF!</definedName>
    <definedName name="___A655600" localSheetId="19">#REF!</definedName>
    <definedName name="___A655600">#REF!</definedName>
    <definedName name="___a655601" localSheetId="19">#REF!</definedName>
    <definedName name="___a655601">#REF!</definedName>
    <definedName name="___A7" localSheetId="19">#REF!</definedName>
    <definedName name="___A7">#REF!</definedName>
    <definedName name="___A71614" localSheetId="19">#REF!</definedName>
    <definedName name="___A71614">#REF!</definedName>
    <definedName name="___A8" localSheetId="19">#REF!</definedName>
    <definedName name="___A8">#REF!</definedName>
    <definedName name="___A81614" localSheetId="19">#REF!</definedName>
    <definedName name="___A81614">#REF!</definedName>
    <definedName name="___A9" localSheetId="19">#REF!</definedName>
    <definedName name="___A9">#REF!</definedName>
    <definedName name="___A91614" localSheetId="19">#REF!</definedName>
    <definedName name="___A91614">#REF!</definedName>
    <definedName name="___a999999" localSheetId="19">#REF!</definedName>
    <definedName name="___a999999">#REF!</definedName>
    <definedName name="___aa1" localSheetId="17" hidden="1">{"'PROFITABILITY'!$A$1:$F$45"}</definedName>
    <definedName name="___aa1" localSheetId="18">{"'PROFITABILITY'!$A$1:$F$45"}</definedName>
    <definedName name="___aa1" localSheetId="3">{"'PROFITABILITY'!$A$1:$F$45"}</definedName>
    <definedName name="___aa1" localSheetId="14">{"'PROFITABILITY'!$A$1:$F$45"}</definedName>
    <definedName name="___aa1" localSheetId="15">{"'PROFITABILITY'!$A$1:$F$45"}</definedName>
    <definedName name="___aa1" localSheetId="12">{"'PROFITABILITY'!$A$1:$F$45"}</definedName>
    <definedName name="___aa1" localSheetId="10">{"'PROFITABILITY'!$A$1:$F$45"}</definedName>
    <definedName name="___aa1" localSheetId="19">{"'PROFITABILITY'!$A$1:$F$45"}</definedName>
    <definedName name="___aa1" localSheetId="20">{"'PROFITABILITY'!$A$1:$F$45"}</definedName>
    <definedName name="___aa1" localSheetId="21">{"'PROFITABILITY'!$A$1:$F$45"}</definedName>
    <definedName name="___aa1" localSheetId="1" hidden="1">{"'PROFITABILITY'!$A$1:$F$45"}</definedName>
    <definedName name="___aa1" localSheetId="2" hidden="1">{"'PROFITABILITY'!$A$1:$F$45"}</definedName>
    <definedName name="___aa1" localSheetId="0">{"'PROFITABILITY'!$A$1:$F$45"}</definedName>
    <definedName name="___aa1" localSheetId="9">{"'PROFITABILITY'!$A$1:$F$45"}</definedName>
    <definedName name="___aa1" localSheetId="16" hidden="1">{"'PROFITABILITY'!$A$1:$F$45"}</definedName>
    <definedName name="___aa1" localSheetId="13" hidden="1">{"'PROFITABILITY'!$A$1:$F$45"}</definedName>
    <definedName name="___aa1" localSheetId="6" hidden="1">{"'PROFITABILITY'!$A$1:$F$45"}</definedName>
    <definedName name="___aa1" localSheetId="7" hidden="1">{"'PROFITABILITY'!$A$1:$F$45"}</definedName>
    <definedName name="___aa1">{"'PROFITABILITY'!$A$1:$F$45"}</definedName>
    <definedName name="___aba2" localSheetId="19">#REF!</definedName>
    <definedName name="___aba2">#REF!</definedName>
    <definedName name="___acs1" localSheetId="19">#REF!</definedName>
    <definedName name="___acs1">#REF!</definedName>
    <definedName name="___acs2" localSheetId="19">#REF!</definedName>
    <definedName name="___acs2">#REF!</definedName>
    <definedName name="___adj1">#REF!</definedName>
    <definedName name="___ahu1">'[49]Costing-blk-B'!#REF!</definedName>
    <definedName name="___ahu2">'[49]Costing-blk-B'!#REF!</definedName>
    <definedName name="___aoc1" localSheetId="19">#REF!</definedName>
    <definedName name="___aoc1">#REF!</definedName>
    <definedName name="___aoc2" localSheetId="19">#REF!</definedName>
    <definedName name="___aoc2">#REF!</definedName>
    <definedName name="___aoc3" localSheetId="19">#REF!</definedName>
    <definedName name="___aoc3">#REF!</definedName>
    <definedName name="___aoc4" localSheetId="19">#REF!</definedName>
    <definedName name="___aoc4">#REF!</definedName>
    <definedName name="___axx1">[42]Report!#REF!</definedName>
    <definedName name="___axx2">[30]Report!#REF!</definedName>
    <definedName name="___axx3">[42]Report!#REF!</definedName>
    <definedName name="___AXX4" localSheetId="18">#REF!</definedName>
    <definedName name="___AXX4" localSheetId="3">#REF!</definedName>
    <definedName name="___AXX4" localSheetId="14">#REF!</definedName>
    <definedName name="___AXX4" localSheetId="15">#REF!</definedName>
    <definedName name="___AXX4" localSheetId="12">#REF!</definedName>
    <definedName name="___AXX4" localSheetId="10">#REF!</definedName>
    <definedName name="___AXX4" localSheetId="19">#REF!</definedName>
    <definedName name="___AXX4">#REF!</definedName>
    <definedName name="___axx5" localSheetId="18">#REF!</definedName>
    <definedName name="___axx5" localSheetId="3">#REF!</definedName>
    <definedName name="___axx5" localSheetId="14">#REF!</definedName>
    <definedName name="___axx5" localSheetId="15">#REF!</definedName>
    <definedName name="___axx5" localSheetId="12">#REF!</definedName>
    <definedName name="___axx5" localSheetId="10">#REF!</definedName>
    <definedName name="___axx5" localSheetId="19">#REF!</definedName>
    <definedName name="___axx5">#REF!</definedName>
    <definedName name="___axx6" localSheetId="18">#REF!</definedName>
    <definedName name="___axx6" localSheetId="3">#REF!</definedName>
    <definedName name="___axx6" localSheetId="14">#REF!</definedName>
    <definedName name="___axx6" localSheetId="15">#REF!</definedName>
    <definedName name="___axx6" localSheetId="12">#REF!</definedName>
    <definedName name="___axx6" localSheetId="10">#REF!</definedName>
    <definedName name="___axx6" localSheetId="19">#REF!</definedName>
    <definedName name="___axx6">#REF!</definedName>
    <definedName name="___AXX7" localSheetId="18">#REF!</definedName>
    <definedName name="___AXX7" localSheetId="3">#REF!</definedName>
    <definedName name="___AXX7" localSheetId="14">#REF!</definedName>
    <definedName name="___AXX7" localSheetId="15">#REF!</definedName>
    <definedName name="___AXX7" localSheetId="12">#REF!</definedName>
    <definedName name="___AXX7" localSheetId="10">#REF!</definedName>
    <definedName name="___AXX7" localSheetId="19">#REF!</definedName>
    <definedName name="___AXX7">#REF!</definedName>
    <definedName name="___axx8" localSheetId="18">#REF!</definedName>
    <definedName name="___axx8" localSheetId="3">#REF!</definedName>
    <definedName name="___axx8" localSheetId="14">#REF!</definedName>
    <definedName name="___axx8" localSheetId="15">#REF!</definedName>
    <definedName name="___axx8" localSheetId="12">#REF!</definedName>
    <definedName name="___axx8" localSheetId="10">#REF!</definedName>
    <definedName name="___axx8" localSheetId="19">#REF!</definedName>
    <definedName name="___axx8">#REF!</definedName>
    <definedName name="___b1">#REF!</definedName>
    <definedName name="___b1_1">#REF!</definedName>
    <definedName name="___b111121" localSheetId="18">#REF!</definedName>
    <definedName name="___b111121" localSheetId="3">#REF!</definedName>
    <definedName name="___b111121" localSheetId="14">#REF!</definedName>
    <definedName name="___b111121" localSheetId="15">#REF!</definedName>
    <definedName name="___b111121" localSheetId="12">#REF!</definedName>
    <definedName name="___b111121" localSheetId="10">#REF!</definedName>
    <definedName name="___b111121" localSheetId="19">#REF!</definedName>
    <definedName name="___b111121">#REF!</definedName>
    <definedName name="___bhh2" localSheetId="19">#REF!</definedName>
    <definedName name="___bhh2">#REF!</definedName>
    <definedName name="___BLK2" localSheetId="19">#REF!</definedName>
    <definedName name="___BLK2" localSheetId="9">[50]BLK2!$1:$1048576</definedName>
    <definedName name="___BLK2">#REF!</definedName>
    <definedName name="___BLK3" localSheetId="19">#REF!</definedName>
    <definedName name="___BLK3" localSheetId="9">[50]BLK3!$1:$1048576</definedName>
    <definedName name="___BLK3">#REF!</definedName>
    <definedName name="___bom1" localSheetId="19">#REF!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 localSheetId="19">#REF!</definedName>
    <definedName name="___CBR220">#REF!</definedName>
    <definedName name="___CBR500" localSheetId="19">#REF!</definedName>
    <definedName name="___CBR500">#REF!</definedName>
    <definedName name="___cdd2" localSheetId="19">#REF!</definedName>
    <definedName name="___cdd2">#REF!</definedName>
    <definedName name="___cem124" localSheetId="19">#REF!</definedName>
    <definedName name="___cem124" localSheetId="9">[51]Analysis!$D$434</definedName>
    <definedName name="___cem124">#REF!</definedName>
    <definedName name="___CFB1" localSheetId="19">#REF!</definedName>
    <definedName name="___CFB1">#REF!</definedName>
    <definedName name="___CFB2" localSheetId="19">#REF!</definedName>
    <definedName name="___CFB2">#REF!</definedName>
    <definedName name="___CFB3" localSheetId="19">#REF!</definedName>
    <definedName name="___CFB3">#REF!</definedName>
    <definedName name="___cff2" localSheetId="19">#REF!</definedName>
    <definedName name="___cff2">#REF!</definedName>
    <definedName name="___cli1">[37]Code!$B$3</definedName>
    <definedName name="___cli2">[37]Code!$B$4</definedName>
    <definedName name="___cli3">[37]Code!$B$5</definedName>
    <definedName name="___cli4">[37]Code!$B$6</definedName>
    <definedName name="___cli5" localSheetId="19">#REF!</definedName>
    <definedName name="___cli5">#REF!</definedName>
    <definedName name="___col33" localSheetId="18">#REF!</definedName>
    <definedName name="___col33" localSheetId="3">#REF!</definedName>
    <definedName name="___col33" localSheetId="14">#REF!</definedName>
    <definedName name="___col33" localSheetId="15">#REF!</definedName>
    <definedName name="___col33" localSheetId="12">#REF!</definedName>
    <definedName name="___col33" localSheetId="10">#REF!</definedName>
    <definedName name="___col33" localSheetId="19">#REF!</definedName>
    <definedName name="___col33">#REF!</definedName>
    <definedName name="___cth2" localSheetId="19">#REF!</definedName>
    <definedName name="___cth2">#REF!</definedName>
    <definedName name="___CTR220" localSheetId="19">#REF!</definedName>
    <definedName name="___CTR220">#REF!</definedName>
    <definedName name="___CTR500" localSheetId="19">#REF!</definedName>
    <definedName name="___CTR500">#REF!</definedName>
    <definedName name="___CVT220" localSheetId="19">#REF!</definedName>
    <definedName name="___CVT220">#REF!</definedName>
    <definedName name="___CVT500" localSheetId="19">#REF!</definedName>
    <definedName name="___CVT500">#REF!</definedName>
    <definedName name="___DAT1" localSheetId="19">#REF!</definedName>
    <definedName name="___DAT1">#REF!</definedName>
    <definedName name="___DAT10" localSheetId="19">#REF!</definedName>
    <definedName name="___DAT10">#REF!</definedName>
    <definedName name="___DAT11" localSheetId="19">#REF!</definedName>
    <definedName name="___DAT11">#REF!</definedName>
    <definedName name="___DAT12" localSheetId="19">#REF!</definedName>
    <definedName name="___DAT12">#REF!</definedName>
    <definedName name="___DAT13" localSheetId="19">#REF!</definedName>
    <definedName name="___DAT13">#REF!</definedName>
    <definedName name="___DAT14" localSheetId="19">#REF!</definedName>
    <definedName name="___DAT14">#REF!</definedName>
    <definedName name="___DAT15" localSheetId="19">#REF!</definedName>
    <definedName name="___DAT15">#REF!</definedName>
    <definedName name="___DAT16" localSheetId="19">#REF!</definedName>
    <definedName name="___DAT16">#REF!</definedName>
    <definedName name="___DAT17">'[52]BDisc Q4'!#REF!</definedName>
    <definedName name="___DAT18">'[52]BDisc Q4'!#REF!</definedName>
    <definedName name="___DAT2" localSheetId="19">#REF!</definedName>
    <definedName name="___DAT2">#REF!</definedName>
    <definedName name="___DAT3" localSheetId="19">#REF!</definedName>
    <definedName name="___DAT3">#REF!</definedName>
    <definedName name="___DAT4" localSheetId="19">#REF!</definedName>
    <definedName name="___DAT4">#REF!</definedName>
    <definedName name="___DAT5" localSheetId="19">#REF!</definedName>
    <definedName name="___DAT5">#REF!</definedName>
    <definedName name="___DAT6" localSheetId="19">#REF!</definedName>
    <definedName name="___DAT6">#REF!</definedName>
    <definedName name="___DAT7" localSheetId="19">#REF!</definedName>
    <definedName name="___DAT7">#REF!</definedName>
    <definedName name="___DAT8" localSheetId="19">#REF!</definedName>
    <definedName name="___DAT8">#REF!</definedName>
    <definedName name="___DAT9" localSheetId="19">#REF!</definedName>
    <definedName name="___DAT9">#REF!</definedName>
    <definedName name="___dec05" localSheetId="17" hidden="1">{"'Sheet1'!$A$4386:$N$4591"}</definedName>
    <definedName name="___dec05" localSheetId="18">{"'Sheet1'!$A$4386:$N$4591"}</definedName>
    <definedName name="___dec05" localSheetId="3">{"'Sheet1'!$A$4386:$N$4591"}</definedName>
    <definedName name="___dec05" localSheetId="14">{"'Sheet1'!$A$4386:$N$4591"}</definedName>
    <definedName name="___dec05" localSheetId="15">{"'Sheet1'!$A$4386:$N$4591"}</definedName>
    <definedName name="___dec05" localSheetId="12">{"'Sheet1'!$A$4386:$N$4591"}</definedName>
    <definedName name="___dec05" localSheetId="10">{"'Sheet1'!$A$4386:$N$4591"}</definedName>
    <definedName name="___dec05" localSheetId="19">{"'Sheet1'!$A$4386:$N$4591"}</definedName>
    <definedName name="___dec05" localSheetId="20">{"'Sheet1'!$A$4386:$N$4591"}</definedName>
    <definedName name="___dec05" localSheetId="21">{"'Sheet1'!$A$4386:$N$4591"}</definedName>
    <definedName name="___dec05" localSheetId="1" hidden="1">{"'Sheet1'!$A$4386:$N$4591"}</definedName>
    <definedName name="___dec05" localSheetId="2" hidden="1">{"'Sheet1'!$A$4386:$N$4591"}</definedName>
    <definedName name="___dec05" localSheetId="0">{"'Sheet1'!$A$4386:$N$4591"}</definedName>
    <definedName name="___dec05" localSheetId="9">{"'Sheet1'!$A$4386:$N$4591"}</definedName>
    <definedName name="___dec05" localSheetId="16" hidden="1">{"'Sheet1'!$A$4386:$N$4591"}</definedName>
    <definedName name="___dec05" localSheetId="13" hidden="1">{"'Sheet1'!$A$4386:$N$4591"}</definedName>
    <definedName name="___dec05" localSheetId="6" hidden="1">{"'Sheet1'!$A$4386:$N$4591"}</definedName>
    <definedName name="___dec05" localSheetId="7" hidden="1">{"'Sheet1'!$A$4386:$N$4591"}</definedName>
    <definedName name="___dec05">{"'Sheet1'!$A$4386:$N$4591"}</definedName>
    <definedName name="___del1" localSheetId="19">#REF!</definedName>
    <definedName name="___del1">#REF!</definedName>
    <definedName name="___DET1" localSheetId="18">#REF!</definedName>
    <definedName name="___DET1" localSheetId="3">#REF!</definedName>
    <definedName name="___DET1" localSheetId="14">#REF!</definedName>
    <definedName name="___DET1" localSheetId="15">#REF!</definedName>
    <definedName name="___DET1" localSheetId="12">#REF!</definedName>
    <definedName name="___DET1" localSheetId="10">#REF!</definedName>
    <definedName name="___DET1" localSheetId="19">#REF!</definedName>
    <definedName name="___DET1" localSheetId="9">[26]Basicrates!$D$39</definedName>
    <definedName name="___DET1">#REF!</definedName>
    <definedName name="___DET2" localSheetId="19">#REF!</definedName>
    <definedName name="___DET2">#REF!</definedName>
    <definedName name="___DET3" localSheetId="19">#REF!</definedName>
    <definedName name="___DET3">#REF!</definedName>
    <definedName name="___DET4" localSheetId="19">#REF!</definedName>
    <definedName name="___DET4">#REF!</definedName>
    <definedName name="___DET5" localSheetId="19">#REF!</definedName>
    <definedName name="___DET5">#REF!</definedName>
    <definedName name="___DET6" localSheetId="19">#REF!</definedName>
    <definedName name="___DET6">#REF!</definedName>
    <definedName name="___dev9947" localSheetId="19">#REF!</definedName>
    <definedName name="___dev9947">#REF!</definedName>
    <definedName name="___DIS1">[53]Coalmine!#REF!</definedName>
    <definedName name="___dol11">[54]starter!$R$61</definedName>
    <definedName name="___dol12" localSheetId="19">#REF!</definedName>
    <definedName name="___dol12" localSheetId="9">'[22]Price Working -SRP'!#REF!</definedName>
    <definedName name="___dol12">#REF!</definedName>
    <definedName name="___dol6" localSheetId="19">#REF!</definedName>
    <definedName name="___dol6" localSheetId="9">'[22]Price Working -SRP'!#REF!</definedName>
    <definedName name="___dol6">#REF!</definedName>
    <definedName name="___drg1" localSheetId="19">#REF!</definedName>
    <definedName name="___drg1">#REF!</definedName>
    <definedName name="___drg2" localSheetId="19">#REF!</definedName>
    <definedName name="___drg2">#REF!</definedName>
    <definedName name="___eth2" localSheetId="19">#REF!</definedName>
    <definedName name="___eth2">#REF!</definedName>
    <definedName name="___f1" localSheetId="19">#REF!</definedName>
    <definedName name="___f1">#REF!</definedName>
    <definedName name="___fac1">#REF!</definedName>
    <definedName name="___fac2">#REF!</definedName>
    <definedName name="___fac3">#REF!</definedName>
    <definedName name="___FEL1" localSheetId="19">#REF!</definedName>
    <definedName name="___FEL1" localSheetId="9">[26]Basicrates!$D$90</definedName>
    <definedName name="___FEL1">#REF!</definedName>
    <definedName name="___Fpi1" localSheetId="19">#REF!</definedName>
    <definedName name="___Fpi1">#REF!</definedName>
    <definedName name="___g1" localSheetId="19">#REF!</definedName>
    <definedName name="___g1">#REF!</definedName>
    <definedName name="___g2">#REF!</definedName>
    <definedName name="___g2_1">#REF!</definedName>
    <definedName name="___GEL1" localSheetId="19">#REF!</definedName>
    <definedName name="___GEL1" localSheetId="9">[26]Basicrates!$D$38</definedName>
    <definedName name="___GEL1">#REF!</definedName>
    <definedName name="___HBG10" localSheetId="19">#REF!</definedName>
    <definedName name="___HBG10" localSheetId="9">[26]Basicrates!$F$13</definedName>
    <definedName name="___HBG10">#REF!</definedName>
    <definedName name="___HBG12" localSheetId="19">#REF!</definedName>
    <definedName name="___HBG12" localSheetId="9">[26]Basicrates!$F$12</definedName>
    <definedName name="___HBG12">#REF!</definedName>
    <definedName name="___HBG25" localSheetId="19">#REF!</definedName>
    <definedName name="___HBG25" localSheetId="9">[26]Basicrates!$F$10</definedName>
    <definedName name="___HBG25">#REF!</definedName>
    <definedName name="___HBG40" localSheetId="19">#REF!</definedName>
    <definedName name="___HBG40" localSheetId="9">[26]Basicrates!$F$9</definedName>
    <definedName name="___HBG40">#REF!</definedName>
    <definedName name="___HBG50" localSheetId="19">#REF!</definedName>
    <definedName name="___HBG50" localSheetId="9">[26]Basicrates!$F$8</definedName>
    <definedName name="___HBG50">#REF!</definedName>
    <definedName name="___HBG6" localSheetId="19">#REF!</definedName>
    <definedName name="___HBG6" localSheetId="9">[26]Basicrates!$F$14</definedName>
    <definedName name="___HBG6">#REF!</definedName>
    <definedName name="___HCO2" localSheetId="19">#REF!</definedName>
    <definedName name="___HCO2">#REF!</definedName>
    <definedName name="___hfi1">[42]Report!#REF!</definedName>
    <definedName name="___hfi2" localSheetId="18">#REF!</definedName>
    <definedName name="___hfi2" localSheetId="3">#REF!</definedName>
    <definedName name="___hfi2" localSheetId="14">#REF!</definedName>
    <definedName name="___hfi2" localSheetId="15">#REF!</definedName>
    <definedName name="___hfi2" localSheetId="12">#REF!</definedName>
    <definedName name="___hfi2" localSheetId="10">#REF!</definedName>
    <definedName name="___hfi2" localSheetId="19">#REF!</definedName>
    <definedName name="___hfi2">#REF!</definedName>
    <definedName name="___hfi3">[30]Report!#REF!</definedName>
    <definedName name="___hfi4" localSheetId="18">#REF!</definedName>
    <definedName name="___hfi4" localSheetId="3">#REF!</definedName>
    <definedName name="___hfi4" localSheetId="14">#REF!</definedName>
    <definedName name="___hfi4" localSheetId="15">#REF!</definedName>
    <definedName name="___hfi4" localSheetId="12">#REF!</definedName>
    <definedName name="___hfi4" localSheetId="10">#REF!</definedName>
    <definedName name="___hfi4" localSheetId="19">#REF!</definedName>
    <definedName name="___hfi4">#REF!</definedName>
    <definedName name="___hfi5" localSheetId="18">#REF!</definedName>
    <definedName name="___hfi5" localSheetId="3">#REF!</definedName>
    <definedName name="___hfi5" localSheetId="14">#REF!</definedName>
    <definedName name="___hfi5" localSheetId="15">#REF!</definedName>
    <definedName name="___hfi5" localSheetId="12">#REF!</definedName>
    <definedName name="___hfi5" localSheetId="10">#REF!</definedName>
    <definedName name="___hfi5" localSheetId="19">#REF!</definedName>
    <definedName name="___hfi5">#REF!</definedName>
    <definedName name="___hfi6" localSheetId="18">#REF!</definedName>
    <definedName name="___hfi6" localSheetId="3">#REF!</definedName>
    <definedName name="___hfi6" localSheetId="14">#REF!</definedName>
    <definedName name="___hfi6" localSheetId="15">#REF!</definedName>
    <definedName name="___hfi6" localSheetId="12">#REF!</definedName>
    <definedName name="___hfi6" localSheetId="10">#REF!</definedName>
    <definedName name="___hfi6" localSheetId="19">#REF!</definedName>
    <definedName name="___hfi6">#REF!</definedName>
    <definedName name="___HFI7" localSheetId="18">#REF!</definedName>
    <definedName name="___HFI7" localSheetId="3">#REF!</definedName>
    <definedName name="___HFI7" localSheetId="14">#REF!</definedName>
    <definedName name="___HFI7" localSheetId="15">#REF!</definedName>
    <definedName name="___HFI7" localSheetId="12">#REF!</definedName>
    <definedName name="___HFI7" localSheetId="10">#REF!</definedName>
    <definedName name="___HFI7" localSheetId="19">#REF!</definedName>
    <definedName name="___HFI7">#REF!</definedName>
    <definedName name="___hfi8" localSheetId="18">#REF!</definedName>
    <definedName name="___hfi8" localSheetId="3">#REF!</definedName>
    <definedName name="___hfi8" localSheetId="14">#REF!</definedName>
    <definedName name="___hfi8" localSheetId="15">#REF!</definedName>
    <definedName name="___hfi8" localSheetId="12">#REF!</definedName>
    <definedName name="___hfi8" localSheetId="10">#REF!</definedName>
    <definedName name="___hfi8" localSheetId="19">#REF!</definedName>
    <definedName name="___hfi8">#REF!</definedName>
    <definedName name="___Hra2" localSheetId="19">#REF!</definedName>
    <definedName name="___Hra2">#REF!</definedName>
    <definedName name="___Hso2" localSheetId="19">#REF!</definedName>
    <definedName name="___Hso2">#REF!</definedName>
    <definedName name="___Hso3" localSheetId="19">#REF!</definedName>
    <definedName name="___Hso3">#REF!</definedName>
    <definedName name="___hxa1" localSheetId="19">#REF!</definedName>
    <definedName name="___hxa1">#REF!</definedName>
    <definedName name="___hxa2" localSheetId="19">#REF!</definedName>
    <definedName name="___hxa2">#REF!</definedName>
    <definedName name="___hxb1" localSheetId="19">#REF!</definedName>
    <definedName name="___hxb1">#REF!</definedName>
    <definedName name="___hxb2" localSheetId="19">#REF!</definedName>
    <definedName name="___hxb2">#REF!</definedName>
    <definedName name="___hxc1" localSheetId="19">#REF!</definedName>
    <definedName name="___hxc1">#REF!</definedName>
    <definedName name="___hxc2" localSheetId="19">#REF!</definedName>
    <definedName name="___hxc2">#REF!</definedName>
    <definedName name="___hxd1">[53]Coalmine!#REF!</definedName>
    <definedName name="___IDA1" localSheetId="19">#REF!</definedName>
    <definedName name="___IDA1">#REF!</definedName>
    <definedName name="___ifa1" localSheetId="19">#REF!</definedName>
    <definedName name="___ifa1">#REF!</definedName>
    <definedName name="___ifa2" localSheetId="19">#REF!</definedName>
    <definedName name="___ifa2">#REF!</definedName>
    <definedName name="___III7">"$C4.$#REF!$#REF!"</definedName>
    <definedName name="___in18900" localSheetId="19">#REF!</definedName>
    <definedName name="___in18900">#REF!</definedName>
    <definedName name="___INT1" localSheetId="19">#REF!</definedName>
    <definedName name="___INT1">#REF!</definedName>
    <definedName name="___Ism3" localSheetId="19">#REF!</definedName>
    <definedName name="___Ism3">#REF!</definedName>
    <definedName name="___iv19000" localSheetId="19">#REF!</definedName>
    <definedName name="___iv19000">#REF!</definedName>
    <definedName name="___kd1" localSheetId="19">#REF!</definedName>
    <definedName name="___kd1">#REF!</definedName>
    <definedName name="___kd2" localSheetId="19">#REF!</definedName>
    <definedName name="___kd2">#REF!</definedName>
    <definedName name="___kd3" localSheetId="19">#REF!</definedName>
    <definedName name="___kd3">#REF!</definedName>
    <definedName name="___KEY3">'[16]SC Cost FEB 03'!#REF!</definedName>
    <definedName name="___Ki1" localSheetId="19">#REF!</definedName>
    <definedName name="___Ki1">#REF!</definedName>
    <definedName name="___Ki2" localSheetId="19">#REF!</definedName>
    <definedName name="___Ki2">#REF!</definedName>
    <definedName name="___LAR220" localSheetId="19">#REF!</definedName>
    <definedName name="___LAR220">#REF!</definedName>
    <definedName name="___LAR500" localSheetId="19">#REF!</definedName>
    <definedName name="___LAR500">#REF!</definedName>
    <definedName name="___lb1" localSheetId="19">#REF!</definedName>
    <definedName name="___lb1">#REF!</definedName>
    <definedName name="___lb2" localSheetId="19">#REF!</definedName>
    <definedName name="___lb2">#REF!</definedName>
    <definedName name="___LMH1" localSheetId="19">#REF!</definedName>
    <definedName name="___LMH1">#REF!</definedName>
    <definedName name="___LMH2" localSheetId="19">#REF!</definedName>
    <definedName name="___LMH2">#REF!</definedName>
    <definedName name="___LTR220" localSheetId="19">#REF!</definedName>
    <definedName name="___LTR220">#REF!</definedName>
    <definedName name="___LTR500" localSheetId="19">#REF!</definedName>
    <definedName name="___LTR500">#REF!</definedName>
    <definedName name="___m20" localSheetId="19">#REF!</definedName>
    <definedName name="___m20">#REF!</definedName>
    <definedName name="___m234" localSheetId="19">#REF!</definedName>
    <definedName name="___m234">#REF!</definedName>
    <definedName name="___m35" localSheetId="19">#REF!</definedName>
    <definedName name="___m35">#REF!</definedName>
    <definedName name="___mac2">200</definedName>
    <definedName name="___MAN1" localSheetId="19">#REF!</definedName>
    <definedName name="___MAN1">#REF!</definedName>
    <definedName name="___mcc1">[55]costing!#REF!</definedName>
    <definedName name="___mcc2">[55]costing!#REF!</definedName>
    <definedName name="___mcl132" localSheetId="18">#REF!</definedName>
    <definedName name="___mcl132" localSheetId="3">#REF!</definedName>
    <definedName name="___mcl132" localSheetId="14">#REF!</definedName>
    <definedName name="___mcl132" localSheetId="15">#REF!</definedName>
    <definedName name="___mcl132" localSheetId="12">#REF!</definedName>
    <definedName name="___mcl132" localSheetId="10">#REF!</definedName>
    <definedName name="___mcl132" localSheetId="19">#REF!</definedName>
    <definedName name="___mcl132">#REF!</definedName>
    <definedName name="___MG1" localSheetId="19">#REF!</definedName>
    <definedName name="___MG1" localSheetId="9">[26]Basicrates!$D$132</definedName>
    <definedName name="___MG1">#REF!</definedName>
    <definedName name="___mix10">4.5</definedName>
    <definedName name="___mix15">264/50</definedName>
    <definedName name="___MIX1540" localSheetId="19">#REF!</definedName>
    <definedName name="___MIX1540" localSheetId="9">'[44]Mix Design'!$P$11</definedName>
    <definedName name="___MIX1540">#REF!</definedName>
    <definedName name="___MIX2" localSheetId="19">#REF!</definedName>
    <definedName name="___MIX2" localSheetId="9">'[45]Mix Design'!$P$12</definedName>
    <definedName name="___MIX2">#REF!</definedName>
    <definedName name="___mix20">330/50</definedName>
    <definedName name="___MIX2020" localSheetId="19">#REF!</definedName>
    <definedName name="___MIX2020" localSheetId="9">'[44]Mix Design'!$P$12</definedName>
    <definedName name="___MIX2020">#REF!</definedName>
    <definedName name="___MIX2040" localSheetId="19">#REF!</definedName>
    <definedName name="___MIX2040" localSheetId="9">'[44]Mix Design'!$P$13</definedName>
    <definedName name="___MIX2040">#REF!</definedName>
    <definedName name="___MIX2540" localSheetId="19">#REF!</definedName>
    <definedName name="___MIX2540" localSheetId="9">'[44]Mix Design'!$P$15</definedName>
    <definedName name="___MIX2540">#REF!</definedName>
    <definedName name="___Mix255" localSheetId="19">#REF!</definedName>
    <definedName name="___Mix255" localSheetId="9">'[46]Mix Design'!$P$13</definedName>
    <definedName name="___Mix255">#REF!</definedName>
    <definedName name="___mix30">350/50</definedName>
    <definedName name="___mix40">450/50</definedName>
    <definedName name="___ml3" localSheetId="18">#REF!</definedName>
    <definedName name="___ml3" localSheetId="3">#REF!</definedName>
    <definedName name="___ml3" localSheetId="14">#REF!</definedName>
    <definedName name="___ml3" localSheetId="15">#REF!</definedName>
    <definedName name="___ml3" localSheetId="12">#REF!</definedName>
    <definedName name="___ml3" localSheetId="10">#REF!</definedName>
    <definedName name="___ml3" localSheetId="19">#REF!</definedName>
    <definedName name="___ml3">#REF!</definedName>
    <definedName name="___ml33" localSheetId="18">#REF!</definedName>
    <definedName name="___ml33" localSheetId="3">#REF!</definedName>
    <definedName name="___ml33" localSheetId="14">#REF!</definedName>
    <definedName name="___ml33" localSheetId="15">#REF!</definedName>
    <definedName name="___ml33" localSheetId="12">#REF!</definedName>
    <definedName name="___ml33" localSheetId="10">#REF!</definedName>
    <definedName name="___ml33" localSheetId="19">#REF!</definedName>
    <definedName name="___ml33">#REF!</definedName>
    <definedName name="___mlc33" localSheetId="18">#REF!</definedName>
    <definedName name="___mlc33" localSheetId="3">#REF!</definedName>
    <definedName name="___mlc33" localSheetId="14">#REF!</definedName>
    <definedName name="___mlc33" localSheetId="15">#REF!</definedName>
    <definedName name="___mlc33" localSheetId="12">#REF!</definedName>
    <definedName name="___mlc33" localSheetId="10">#REF!</definedName>
    <definedName name="___mlc33" localSheetId="19">#REF!</definedName>
    <definedName name="___mlc33">#REF!</definedName>
    <definedName name="___mm1" localSheetId="19">#REF!</definedName>
    <definedName name="___mm1">#REF!</definedName>
    <definedName name="___mm2" localSheetId="19">#REF!</definedName>
    <definedName name="___mm2">#REF!</definedName>
    <definedName name="___mm3" localSheetId="19">#REF!</definedName>
    <definedName name="___mm3">#REF!</definedName>
    <definedName name="___mnk1" localSheetId="19">#REF!</definedName>
    <definedName name="___mnk1">#REF!</definedName>
    <definedName name="___mp1">[55]costing!#REF!</definedName>
    <definedName name="___Mzd1" localSheetId="19">#REF!</definedName>
    <definedName name="___Mzd1" localSheetId="9">[26]Basicrates!$D$158</definedName>
    <definedName name="___Mzd1">#REF!</definedName>
    <definedName name="___new1" localSheetId="19">#REF!</definedName>
    <definedName name="___new1">#REF!</definedName>
    <definedName name="___Nov2007" localSheetId="17" hidden="1">{"'PROFITABILITY'!$A$1:$F$45"}</definedName>
    <definedName name="___Nov2007" localSheetId="18">{"'PROFITABILITY'!$A$1:$F$45"}</definedName>
    <definedName name="___Nov2007" localSheetId="3">{"'PROFITABILITY'!$A$1:$F$45"}</definedName>
    <definedName name="___Nov2007" localSheetId="14">{"'PROFITABILITY'!$A$1:$F$45"}</definedName>
    <definedName name="___Nov2007" localSheetId="15">{"'PROFITABILITY'!$A$1:$F$45"}</definedName>
    <definedName name="___Nov2007" localSheetId="12">{"'PROFITABILITY'!$A$1:$F$45"}</definedName>
    <definedName name="___Nov2007" localSheetId="10">{"'PROFITABILITY'!$A$1:$F$45"}</definedName>
    <definedName name="___Nov2007" localSheetId="19">{"'PROFITABILITY'!$A$1:$F$45"}</definedName>
    <definedName name="___Nov2007" localSheetId="20">{"'PROFITABILITY'!$A$1:$F$45"}</definedName>
    <definedName name="___Nov2007" localSheetId="21">{"'PROFITABILITY'!$A$1:$F$45"}</definedName>
    <definedName name="___Nov2007" localSheetId="1" hidden="1">{"'PROFITABILITY'!$A$1:$F$45"}</definedName>
    <definedName name="___Nov2007" localSheetId="2" hidden="1">{"'PROFITABILITY'!$A$1:$F$45"}</definedName>
    <definedName name="___Nov2007" localSheetId="0">{"'PROFITABILITY'!$A$1:$F$45"}</definedName>
    <definedName name="___Nov2007" localSheetId="9">{"'PROFITABILITY'!$A$1:$F$45"}</definedName>
    <definedName name="___Nov2007" localSheetId="16" hidden="1">{"'PROFITABILITY'!$A$1:$F$45"}</definedName>
    <definedName name="___Nov2007" localSheetId="13" hidden="1">{"'PROFITABILITY'!$A$1:$F$45"}</definedName>
    <definedName name="___Nov2007" localSheetId="6" hidden="1">{"'PROFITABILITY'!$A$1:$F$45"}</definedName>
    <definedName name="___Nov2007" localSheetId="7" hidden="1">{"'PROFITABILITY'!$A$1:$F$45"}</definedName>
    <definedName name="___Nov2007">{"'PROFITABILITY'!$A$1:$F$45"}</definedName>
    <definedName name="___np3" localSheetId="19">#REF!</definedName>
    <definedName name="___np3" localSheetId="9">'[39]Material '!$G$50</definedName>
    <definedName name="___np3">#REF!</definedName>
    <definedName name="___OP2" localSheetId="19">#REF!</definedName>
    <definedName name="___OP2" localSheetId="9">[26]Basicrates!$D$152</definedName>
    <definedName name="___OP2">#REF!</definedName>
    <definedName name="___out2" localSheetId="19">#REF!</definedName>
    <definedName name="___out2">#REF!</definedName>
    <definedName name="___pan1" localSheetId="19">#REF!</definedName>
    <definedName name="___pan1">#REF!</definedName>
    <definedName name="___PAN2" localSheetId="19">#REF!</definedName>
    <definedName name="___PAN2">#REF!</definedName>
    <definedName name="___PB1" localSheetId="19">#REF!</definedName>
    <definedName name="___PB1">#REF!</definedName>
    <definedName name="___pdp1">[55]costing!#REF!</definedName>
    <definedName name="___pdp2">[55]costing!#REF!</definedName>
    <definedName name="___pdp3">[55]costing!#REF!</definedName>
    <definedName name="___pep99" localSheetId="19">#REF!</definedName>
    <definedName name="___pep99">#REF!</definedName>
    <definedName name="___pfi1">[53]Coalmine!#REF!</definedName>
    <definedName name="___PLC220" localSheetId="19">#REF!</definedName>
    <definedName name="___PLC220">#REF!</definedName>
    <definedName name="___PM123" localSheetId="18">{"'Sheet1'!$A$4386:$N$4591"}</definedName>
    <definedName name="___PM123" localSheetId="3">{"'Sheet1'!$A$4386:$N$4591"}</definedName>
    <definedName name="___PM123" localSheetId="14">{"'Sheet1'!$A$4386:$N$4591"}</definedName>
    <definedName name="___PM123" localSheetId="15">{"'Sheet1'!$A$4386:$N$4591"}</definedName>
    <definedName name="___PM123" localSheetId="12">{"'Sheet1'!$A$4386:$N$4591"}</definedName>
    <definedName name="___PM123" localSheetId="10">{"'Sheet1'!$A$4386:$N$4591"}</definedName>
    <definedName name="___PM123" localSheetId="19">{"'Sheet1'!$A$4386:$N$4591"}</definedName>
    <definedName name="___PM123" localSheetId="20">{"'Sheet1'!$A$4386:$N$4591"}</definedName>
    <definedName name="___PM123" localSheetId="21">{"'Sheet1'!$A$4386:$N$4591"}</definedName>
    <definedName name="___PM123" localSheetId="1">{"'Sheet1'!$A$4386:$N$4591"}</definedName>
    <definedName name="___PM123" localSheetId="2">{"'Sheet1'!$A$4386:$N$4591"}</definedName>
    <definedName name="___PM123" localSheetId="0">{"'Sheet1'!$A$4386:$N$4591"}</definedName>
    <definedName name="___PM123" localSheetId="9">{"'Sheet1'!$A$4386:$N$4591"}</definedName>
    <definedName name="___PM123" localSheetId="16">{"'Sheet1'!$A$4386:$N$4591"}</definedName>
    <definedName name="___PM123" localSheetId="13">{"'Sheet1'!$A$4386:$N$4591"}</definedName>
    <definedName name="___PM123" localSheetId="6">{"'Sheet1'!$A$4386:$N$4591"}</definedName>
    <definedName name="___PM123" localSheetId="7">{"'Sheet1'!$A$4386:$N$4591"}</definedName>
    <definedName name="___PM123">{"'Sheet1'!$A$4386:$N$4591"}</definedName>
    <definedName name="___pp1">[53]Coalmine!#REF!</definedName>
    <definedName name="___pp2">[53]Coalmine!#REF!</definedName>
    <definedName name="___ps1">#REF!</definedName>
    <definedName name="___RAC1" localSheetId="19">#REF!</definedName>
    <definedName name="___RAC1">#REF!</definedName>
    <definedName name="___rcu2" localSheetId="19">#REF!</definedName>
    <definedName name="___rcu2">#REF!</definedName>
    <definedName name="___Re1" localSheetId="19">#REF!</definedName>
    <definedName name="___Re1">#REF!</definedName>
    <definedName name="___RE220" localSheetId="19">#REF!</definedName>
    <definedName name="___RE220">#REF!</definedName>
    <definedName name="___RE500" localSheetId="19">#REF!</definedName>
    <definedName name="___RE500">#REF!</definedName>
    <definedName name="___Rl1" localSheetId="19">#REF!</definedName>
    <definedName name="___Rl1">#REF!</definedName>
    <definedName name="___row1">'[56]BOQ LT'!#REF!</definedName>
    <definedName name="___rs1" localSheetId="19">#REF!</definedName>
    <definedName name="___rs1">#REF!</definedName>
    <definedName name="___rt1" localSheetId="19">#REF!</definedName>
    <definedName name="___rt1">#REF!</definedName>
    <definedName name="___rt2" localSheetId="19">#REF!</definedName>
    <definedName name="___rt2">#REF!</definedName>
    <definedName name="___rt3" localSheetId="19">#REF!</definedName>
    <definedName name="___rt3">#REF!</definedName>
    <definedName name="___run1" localSheetId="19">#REF!</definedName>
    <definedName name="___run1">#REF!</definedName>
    <definedName name="___run2" localSheetId="19">#REF!</definedName>
    <definedName name="___run2">#REF!</definedName>
    <definedName name="___run3" localSheetId="19">#REF!</definedName>
    <definedName name="___run3">#REF!</definedName>
    <definedName name="___s41" localSheetId="18">{"form-D1",#N/A,FALSE,"FORM-D1";"form-D1_amt",#N/A,FALSE,"FORM-D1"}</definedName>
    <definedName name="___s41" localSheetId="3">{"form-D1",#N/A,FALSE,"FORM-D1";"form-D1_amt",#N/A,FALSE,"FORM-D1"}</definedName>
    <definedName name="___s41" localSheetId="14">{"form-D1",#N/A,FALSE,"FORM-D1";"form-D1_amt",#N/A,FALSE,"FORM-D1"}</definedName>
    <definedName name="___s41" localSheetId="15">{"form-D1",#N/A,FALSE,"FORM-D1";"form-D1_amt",#N/A,FALSE,"FORM-D1"}</definedName>
    <definedName name="___s41" localSheetId="12">{"form-D1",#N/A,FALSE,"FORM-D1";"form-D1_amt",#N/A,FALSE,"FORM-D1"}</definedName>
    <definedName name="___s41" localSheetId="10">{"form-D1",#N/A,FALSE,"FORM-D1";"form-D1_amt",#N/A,FALSE,"FORM-D1"}</definedName>
    <definedName name="___s41" localSheetId="19">{"form-D1",#N/A,FALSE,"FORM-D1";"form-D1_amt",#N/A,FALSE,"FORM-D1"}</definedName>
    <definedName name="___s41" localSheetId="20">{"form-D1",#N/A,FALSE,"FORM-D1";"form-D1_amt",#N/A,FALSE,"FORM-D1"}</definedName>
    <definedName name="___s41" localSheetId="21">{"form-D1",#N/A,FALSE,"FORM-D1";"form-D1_amt",#N/A,FALSE,"FORM-D1"}</definedName>
    <definedName name="___s41" localSheetId="1">{"form-D1",#N/A,FALSE,"FORM-D1";"form-D1_amt",#N/A,FALSE,"FORM-D1"}</definedName>
    <definedName name="___s41" localSheetId="2">{"form-D1",#N/A,FALSE,"FORM-D1";"form-D1_amt",#N/A,FALSE,"FORM-D1"}</definedName>
    <definedName name="___s41" localSheetId="0">{"form-D1",#N/A,FALSE,"FORM-D1";"form-D1_amt",#N/A,FALSE,"FORM-D1"}</definedName>
    <definedName name="___s41" localSheetId="9">{"form-D1",#N/A,FALSE,"FORM-D1";"form-D1_amt",#N/A,FALSE,"FORM-D1"}</definedName>
    <definedName name="___s41" localSheetId="16">{"form-D1",#N/A,FALSE,"FORM-D1";"form-D1_amt",#N/A,FALSE,"FORM-D1"}</definedName>
    <definedName name="___s41" localSheetId="13">{"form-D1",#N/A,FALSE,"FORM-D1";"form-D1_amt",#N/A,FALSE,"FORM-D1"}</definedName>
    <definedName name="___s41" localSheetId="6">{"form-D1",#N/A,FALSE,"FORM-D1";"form-D1_amt",#N/A,FALSE,"FORM-D1"}</definedName>
    <definedName name="___s41" localSheetId="7">{"form-D1",#N/A,FALSE,"FORM-D1";"form-D1_amt",#N/A,FALSE,"FORM-D1"}</definedName>
    <definedName name="___s41">{"form-D1",#N/A,FALSE,"FORM-D1";"form-D1_amt",#N/A,FALSE,"FORM-D1"}</definedName>
    <definedName name="___SAP1" localSheetId="19">#REF!</definedName>
    <definedName name="___SAP1">#REF!</definedName>
    <definedName name="___SAP10" localSheetId="19">#REF!</definedName>
    <definedName name="___SAP10">#REF!</definedName>
    <definedName name="___SAP11" localSheetId="19">#REF!</definedName>
    <definedName name="___SAP11">#REF!</definedName>
    <definedName name="___SAP2" localSheetId="19">#REF!</definedName>
    <definedName name="___SAP2">#REF!</definedName>
    <definedName name="___SAP3" localSheetId="19">#REF!</definedName>
    <definedName name="___SAP3">#REF!</definedName>
    <definedName name="___SAP4" localSheetId="19">#REF!</definedName>
    <definedName name="___SAP4">#REF!</definedName>
    <definedName name="___SAP5" localSheetId="19">#REF!</definedName>
    <definedName name="___SAP5">#REF!</definedName>
    <definedName name="___SAP6" localSheetId="19">#REF!</definedName>
    <definedName name="___SAP6">#REF!</definedName>
    <definedName name="___SAP7" localSheetId="19">#REF!</definedName>
    <definedName name="___SAP7">#REF!</definedName>
    <definedName name="___SAP8" localSheetId="19">#REF!</definedName>
    <definedName name="___SAP8">#REF!</definedName>
    <definedName name="___SAP9" localSheetId="19">#REF!</definedName>
    <definedName name="___SAP9">#REF!</definedName>
    <definedName name="___SC01" localSheetId="19">#REF!</definedName>
    <definedName name="___SC01">#REF!</definedName>
    <definedName name="___SC02" localSheetId="19">#REF!</definedName>
    <definedName name="___SC02">#REF!</definedName>
    <definedName name="___SC03" localSheetId="19">#REF!</definedName>
    <definedName name="___SC03">#REF!</definedName>
    <definedName name="___SC04" localSheetId="19">#REF!</definedName>
    <definedName name="___SC04">#REF!</definedName>
    <definedName name="___SC05" localSheetId="19">#REF!</definedName>
    <definedName name="___SC05">#REF!</definedName>
    <definedName name="___SC06" localSheetId="19">#REF!</definedName>
    <definedName name="___SC06">#REF!</definedName>
    <definedName name="___SC11" localSheetId="19">#REF!</definedName>
    <definedName name="___SC11">#REF!</definedName>
    <definedName name="___SC12" localSheetId="19">#REF!</definedName>
    <definedName name="___SC12">#REF!</definedName>
    <definedName name="___SC13" localSheetId="19">#REF!</definedName>
    <definedName name="___SC13">#REF!</definedName>
    <definedName name="___SC21" localSheetId="19">#REF!</definedName>
    <definedName name="___SC21">#REF!</definedName>
    <definedName name="___SC22" localSheetId="19">#REF!</definedName>
    <definedName name="___SC22">#REF!</definedName>
    <definedName name="___SC23" localSheetId="19">#REF!</definedName>
    <definedName name="___SC23">#REF!</definedName>
    <definedName name="___SC24" localSheetId="19">#REF!</definedName>
    <definedName name="___SC24">#REF!</definedName>
    <definedName name="___SC25" localSheetId="19">#REF!</definedName>
    <definedName name="___SC25">#REF!</definedName>
    <definedName name="___SC26" localSheetId="19">#REF!</definedName>
    <definedName name="___SC26">#REF!</definedName>
    <definedName name="___sch2" localSheetId="19">#REF!</definedName>
    <definedName name="___sch2">#REF!</definedName>
    <definedName name="___sch9" localSheetId="19">#REF!</definedName>
    <definedName name="___sch9">#REF!</definedName>
    <definedName name="___sdf1" localSheetId="19">#REF!</definedName>
    <definedName name="___sdf1">#REF!</definedName>
    <definedName name="___SDF2" localSheetId="19">#REF!</definedName>
    <definedName name="___SDF2">#REF!</definedName>
    <definedName name="___sh1">90</definedName>
    <definedName name="___sh2">120</definedName>
    <definedName name="___sh3">150</definedName>
    <definedName name="___sh4">180</definedName>
    <definedName name="__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_srk1"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_srk1" localSheetId="1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_SS402" localSheetId="19">#REF!</definedName>
    <definedName name="___SS402">#REF!</definedName>
    <definedName name="___SS403" localSheetId="19">#REF!</definedName>
    <definedName name="___SS403">#REF!</definedName>
    <definedName name="___SS404" localSheetId="19">#REF!</definedName>
    <definedName name="___SS404">#REF!</definedName>
    <definedName name="___SS405" localSheetId="19">#REF!</definedName>
    <definedName name="___SS405">#REF!</definedName>
    <definedName name="___SS406" localSheetId="19">#REF!</definedName>
    <definedName name="___SS406">#REF!</definedName>
    <definedName name="___SS407" localSheetId="19">#REF!</definedName>
    <definedName name="___SS407">#REF!</definedName>
    <definedName name="___SS408" localSheetId="19">#REF!</definedName>
    <definedName name="___SS408">#REF!</definedName>
    <definedName name="___SS409" localSheetId="19">#REF!</definedName>
    <definedName name="___SS409">#REF!</definedName>
    <definedName name="___SS423" localSheetId="19">#REF!</definedName>
    <definedName name="___SS423">#REF!</definedName>
    <definedName name="___SS424" localSheetId="19">#REF!</definedName>
    <definedName name="___SS424">#REF!</definedName>
    <definedName name="___tab1" localSheetId="18">#REF!</definedName>
    <definedName name="___tab1" localSheetId="3">#REF!</definedName>
    <definedName name="___tab1" localSheetId="14">#REF!</definedName>
    <definedName name="___tab1" localSheetId="15">#REF!</definedName>
    <definedName name="___tab1" localSheetId="12">#REF!</definedName>
    <definedName name="___tab1" localSheetId="10">#REF!</definedName>
    <definedName name="___tab1" localSheetId="19">#REF!</definedName>
    <definedName name="___tab1">#REF!</definedName>
    <definedName name="___tab2" localSheetId="19">#REF!</definedName>
    <definedName name="___tab2">#REF!</definedName>
    <definedName name="___TB2" localSheetId="19">#REF!</definedName>
    <definedName name="___TB2" localSheetId="9">'[47]SPT vs PHI'!$B$2:$C$65</definedName>
    <definedName name="___TB2">#REF!</definedName>
    <definedName name="___tf1" localSheetId="19">#REF!</definedName>
    <definedName name="___tf1" localSheetId="9">[40]Intro!$J$140</definedName>
    <definedName name="___tf1">#REF!</definedName>
    <definedName name="___tf2" localSheetId="19">#REF!</definedName>
    <definedName name="___tf2" localSheetId="9">[40]Intro!$J$142</definedName>
    <definedName name="___tf2">#REF!</definedName>
    <definedName name="___tf3" localSheetId="19">#REF!</definedName>
    <definedName name="___tf3" localSheetId="9">[40]Intro!$J$148</definedName>
    <definedName name="___tf3">#REF!</definedName>
    <definedName name="___tf4" localSheetId="19">#REF!</definedName>
    <definedName name="___tf4" localSheetId="9">[40]Intro!$J$150</definedName>
    <definedName name="___tf4">#REF!</definedName>
    <definedName name="___tfd1" localSheetId="19">#REF!</definedName>
    <definedName name="___tfd1" localSheetId="9">[40]Intro!$L$141</definedName>
    <definedName name="___tfd1">#REF!</definedName>
    <definedName name="___tfd2" localSheetId="19">#REF!</definedName>
    <definedName name="___tfd2" localSheetId="9">[40]Intro!$L$143</definedName>
    <definedName name="___tfd2">#REF!</definedName>
    <definedName name="___tfd3" localSheetId="19">#REF!</definedName>
    <definedName name="___tfd3" localSheetId="9">[40]Intro!$L$147</definedName>
    <definedName name="___tfd3">#REF!</definedName>
    <definedName name="___tfd4" localSheetId="19">#REF!</definedName>
    <definedName name="___tfd4" localSheetId="9">[40]Intro!$L$149</definedName>
    <definedName name="___tfd4">#REF!</definedName>
    <definedName name="___thinkcellREMAAAAAAAAAAAAAvHkPvCRC7kWH6_CDEWVaQA" hidden="1">#REF!</definedName>
    <definedName name="___Tk1" localSheetId="19">#REF!</definedName>
    <definedName name="___Tk1">#REF!</definedName>
    <definedName name="___Tk11" localSheetId="19">#REF!</definedName>
    <definedName name="___Tk11">#REF!</definedName>
    <definedName name="___Tk2" localSheetId="19">#REF!</definedName>
    <definedName name="___Tk2">#REF!</definedName>
    <definedName name="___Tkl1" localSheetId="19">#REF!</definedName>
    <definedName name="___Tkl1">#REF!</definedName>
    <definedName name="___tl1" localSheetId="19">#REF!</definedName>
    <definedName name="___tl1">#REF!</definedName>
    <definedName name="___tl2" localSheetId="19">#REF!</definedName>
    <definedName name="___tl2">#REF!</definedName>
    <definedName name="___tr1" localSheetId="19">#REF!</definedName>
    <definedName name="___tr1" localSheetId="9">[40]Intro!$C$140</definedName>
    <definedName name="___tr1">#REF!</definedName>
    <definedName name="___tr2" localSheetId="19">#REF!</definedName>
    <definedName name="___tr2" localSheetId="9">[40]Intro!$C$142</definedName>
    <definedName name="___tr2">#REF!</definedName>
    <definedName name="___TR220" localSheetId="19">#REF!</definedName>
    <definedName name="___TR220">#REF!</definedName>
    <definedName name="___tr3" localSheetId="19">#REF!</definedName>
    <definedName name="___tr3" localSheetId="9">[40]Intro!$C$150</definedName>
    <definedName name="___tr3">#REF!</definedName>
    <definedName name="___TR500" localSheetId="19">#REF!</definedName>
    <definedName name="___TR500">#REF!</definedName>
    <definedName name="___trd1" localSheetId="19">#REF!</definedName>
    <definedName name="___trd1" localSheetId="9">[40]Intro!$B$140</definedName>
    <definedName name="___trd1">#REF!</definedName>
    <definedName name="___trd2" localSheetId="19">#REF!</definedName>
    <definedName name="___trd2" localSheetId="9">[40]Intro!$B$142</definedName>
    <definedName name="___trd2">#REF!</definedName>
    <definedName name="___trd3" localSheetId="19">#REF!</definedName>
    <definedName name="___trd3" localSheetId="9">[40]Intro!$B$148</definedName>
    <definedName name="___trd3">#REF!</definedName>
    <definedName name="___try1">[57]InputPO_Del!#REF!</definedName>
    <definedName name="___Vf1" localSheetId="19">#REF!</definedName>
    <definedName name="___Vf1">#REF!</definedName>
    <definedName name="___Vf2" localSheetId="19">#REF!</definedName>
    <definedName name="___Vf2">#REF!</definedName>
    <definedName name="___vr1" localSheetId="19">#REF!</definedName>
    <definedName name="___vr1">#REF!</definedName>
    <definedName name="___VS2004" localSheetId="19" hidden="1">#REF!</definedName>
    <definedName name="___VS2004" localSheetId="9">[21]SUMMARY!$E$64:$H$64</definedName>
    <definedName name="___VS2004">#REF!</definedName>
    <definedName name="___Wc1" localSheetId="19">#REF!</definedName>
    <definedName name="___Wc1">#REF!</definedName>
    <definedName name="___WC3" localSheetId="19">#REF!</definedName>
    <definedName name="___WC3">#REF!</definedName>
    <definedName name="___WD2" localSheetId="19">#REF!</definedName>
    <definedName name="___WD2" localSheetId="9">[26]Basicrates!$D$131</definedName>
    <definedName name="___WD2">#REF!</definedName>
    <definedName name="___wp1" localSheetId="19">#REF!</definedName>
    <definedName name="___wp1">#REF!</definedName>
    <definedName name="___Wr1" localSheetId="19">#REF!</definedName>
    <definedName name="___Wr1">#REF!</definedName>
    <definedName name="___Wr3" localSheetId="19">#REF!</definedName>
    <definedName name="___Wr3">#REF!</definedName>
    <definedName name="___Xl1" localSheetId="19">#REF!</definedName>
    <definedName name="___Xl1">#REF!</definedName>
    <definedName name="___xlcn.WorksheetConnection_InfoEntryA2D32" localSheetId="19">#REF!</definedName>
    <definedName name="___xlcn.WorksheetConnection_InfoEntryA2D32" localSheetId="9">'[24]Info Entry'!$A$2:$C$32</definedName>
    <definedName name="___xlcn.WorksheetConnection_InfoEntryA2D32">#REF!</definedName>
    <definedName name="___xlfn_COUNTIFS" localSheetId="19">#REF!</definedName>
    <definedName name="___xlfn_COUNTIFS">#REF!</definedName>
    <definedName name="___xlfn_SUMIFS" localSheetId="19">#REF!</definedName>
    <definedName name="___xlfn_SUMIFS">#REF!</definedName>
    <definedName name="___xlnm._FilterDatabase" localSheetId="19">#REF!</definedName>
    <definedName name="___xlnm._FilterDatabase">#REF!</definedName>
    <definedName name="___xlnm._FilterDatabase_1" localSheetId="19">#REF!</definedName>
    <definedName name="___xlnm._FilterDatabase_1">#REF!</definedName>
    <definedName name="___xlnm._FilterDatabase_2" localSheetId="19">#REF!</definedName>
    <definedName name="___xlnm._FilterDatabase_2">#REF!</definedName>
    <definedName name="___xlnm._FilterDatabase_3" localSheetId="19">#REF!</definedName>
    <definedName name="___xlnm._FilterDatabase_3">#REF!</definedName>
    <definedName name="___xlnm._FilterDatabase_4" localSheetId="19">#REF!</definedName>
    <definedName name="___xlnm._FilterDatabase_4">#REF!</definedName>
    <definedName name="___xlnm._FilterDatabase_5" localSheetId="17">#N/A</definedName>
    <definedName name="___xlnm._FilterDatabase_5" localSheetId="19">#REF!</definedName>
    <definedName name="___xlnm._FilterDatabase_5" localSheetId="1">#N/A</definedName>
    <definedName name="___xlnm._FilterDatabase_5" localSheetId="2">#N/A</definedName>
    <definedName name="___xlnm._FilterDatabase_5" localSheetId="16">#N/A</definedName>
    <definedName name="___xlnm._FilterDatabase_5" localSheetId="13">#N/A</definedName>
    <definedName name="___xlnm._FilterDatabase_5" localSheetId="6">#N/A</definedName>
    <definedName name="___xlnm._FilterDatabase_5" localSheetId="7">#N/A</definedName>
    <definedName name="___xlnm._FilterDatabase_5">#REF!</definedName>
    <definedName name="___xlnm.Print_Area" localSheetId="18">#REF!</definedName>
    <definedName name="___xlnm.Print_Area" localSheetId="3">#REF!</definedName>
    <definedName name="___xlnm.Print_Area" localSheetId="14">#REF!</definedName>
    <definedName name="___xlnm.Print_Area" localSheetId="15">#REF!</definedName>
    <definedName name="___xlnm.Print_Area" localSheetId="12">#REF!</definedName>
    <definedName name="___xlnm.Print_Area" localSheetId="10">#REF!</definedName>
    <definedName name="___xlnm.Print_Area" localSheetId="19">#REF!</definedName>
    <definedName name="___xlnm.Print_Area">#REF!</definedName>
    <definedName name="___xlnm.Print_Area_1" localSheetId="19">#REF!</definedName>
    <definedName name="___xlnm.Print_Area_1">#REF!</definedName>
    <definedName name="___xlnm.Print_Area_1_1">"#REF!"</definedName>
    <definedName name="___xlnm.Print_Area_1_2">"#REF!"</definedName>
    <definedName name="___xlnm.Print_Area_10" localSheetId="19">#REF!</definedName>
    <definedName name="___xlnm.Print_Area_10">#REF!</definedName>
    <definedName name="___xlnm.Print_Area_10_1">"#REF!"</definedName>
    <definedName name="___xlnm.Print_Area_11" localSheetId="19">#REF!</definedName>
    <definedName name="___xlnm.Print_Area_11">#REF!</definedName>
    <definedName name="___xlnm.Print_Area_13" localSheetId="19">#REF!</definedName>
    <definedName name="___xlnm.Print_Area_13">#REF!</definedName>
    <definedName name="___xlnm.Print_Area_2" localSheetId="18">#REF!</definedName>
    <definedName name="___xlnm.Print_Area_2" localSheetId="3">#REF!</definedName>
    <definedName name="___xlnm.Print_Area_2" localSheetId="14">#REF!</definedName>
    <definedName name="___xlnm.Print_Area_2" localSheetId="15">#REF!</definedName>
    <definedName name="___xlnm.Print_Area_2" localSheetId="12">#REF!</definedName>
    <definedName name="___xlnm.Print_Area_2" localSheetId="10">#REF!</definedName>
    <definedName name="___xlnm.Print_Area_2" localSheetId="19">#REF!</definedName>
    <definedName name="___xlnm.Print_Area_2">#REF!</definedName>
    <definedName name="___xlnm.Print_Area_3" localSheetId="18">#REF!</definedName>
    <definedName name="___xlnm.Print_Area_3" localSheetId="3">#REF!</definedName>
    <definedName name="___xlnm.Print_Area_3" localSheetId="14">#REF!</definedName>
    <definedName name="___xlnm.Print_Area_3" localSheetId="15">#REF!</definedName>
    <definedName name="___xlnm.Print_Area_3" localSheetId="12">#REF!</definedName>
    <definedName name="___xlnm.Print_Area_3" localSheetId="10">#REF!</definedName>
    <definedName name="___xlnm.Print_Area_3" localSheetId="19">#REF!</definedName>
    <definedName name="___xlnm.Print_Area_3">#REF!</definedName>
    <definedName name="___xlnm.Print_Area_4" localSheetId="19">#REF!</definedName>
    <definedName name="___xlnm.Print_Area_4">#REF!</definedName>
    <definedName name="___xlnm.Print_Area_5" localSheetId="18">#REF!</definedName>
    <definedName name="___xlnm.Print_Area_5" localSheetId="3">#REF!</definedName>
    <definedName name="___xlnm.Print_Area_5" localSheetId="14">#REF!</definedName>
    <definedName name="___xlnm.Print_Area_5" localSheetId="15">#REF!</definedName>
    <definedName name="___xlnm.Print_Area_5" localSheetId="12">#REF!</definedName>
    <definedName name="___xlnm.Print_Area_5" localSheetId="10">#REF!</definedName>
    <definedName name="___xlnm.Print_Area_5" localSheetId="19">#REF!</definedName>
    <definedName name="___xlnm.Print_Area_5">#REF!</definedName>
    <definedName name="___xlnm.Print_Area_6" localSheetId="19">#REF!</definedName>
    <definedName name="___xlnm.Print_Area_6">#REF!</definedName>
    <definedName name="___xlnm.Print_Area_7" localSheetId="19">#REF!</definedName>
    <definedName name="___xlnm.Print_Area_7">#REF!</definedName>
    <definedName name="___xlnm.Print_Area_8" localSheetId="19">#REF!</definedName>
    <definedName name="___xlnm.Print_Area_8">#REF!</definedName>
    <definedName name="___xlnm.Print_Area_9" localSheetId="19">#REF!</definedName>
    <definedName name="___xlnm.Print_Area_9">#REF!</definedName>
    <definedName name="___xlnm.Print_Titles" localSheetId="19">#REF!</definedName>
    <definedName name="___xlnm.Print_Titles">#REF!</definedName>
    <definedName name="___xlnm.Print_Titles_1" localSheetId="19">#REF!</definedName>
    <definedName name="___xlnm.Print_Titles_1">#REF!</definedName>
    <definedName name="___xlnm.Print_Titles_2" localSheetId="19">(#REF!,#REF!)</definedName>
    <definedName name="___xlnm.Print_Titles_2">(#REF!,#REF!)</definedName>
    <definedName name="___xlnm.Print_Titles_3" localSheetId="19">(#REF!,#REF!)</definedName>
    <definedName name="___xlnm.Print_Titles_3">(#REF!,#REF!)</definedName>
    <definedName name="___xlnm.Print_Titles_4" localSheetId="19">#REF!</definedName>
    <definedName name="___xlnm.Print_Titles_4">#REF!</definedName>
    <definedName name="___xlnm.Print_Titles_7" localSheetId="19">#REF!</definedName>
    <definedName name="___xlnm.Print_Titles_7">#REF!</definedName>
    <definedName name="___ZS1" localSheetId="19">#REF!</definedName>
    <definedName name="___ZS1">#REF!</definedName>
    <definedName name="___ZS2" localSheetId="19">#REF!</definedName>
    <definedName name="___ZS2">#REF!</definedName>
    <definedName name="__1_______123Graph_ACHART_1" localSheetId="19" hidden="1">#REF!</definedName>
    <definedName name="__1_______123Graph_ACHART_1" localSheetId="9">[25]SUMMARY!$E$36:$H$36</definedName>
    <definedName name="__1_______123Graph_ACHART_1">#REF!</definedName>
    <definedName name="__1____123Graph_ACHART_1" localSheetId="19" hidden="1">#REF!</definedName>
    <definedName name="__1____123Graph_ACHART_1" localSheetId="9">[25]SUMMARY!$E$36:$H$36</definedName>
    <definedName name="__1____123Graph_ACHART_1">#REF!</definedName>
    <definedName name="__1__123Graph_ACHART_1" localSheetId="19" hidden="1">#REF!</definedName>
    <definedName name="__1__123Graph_ACHART_1">#REF!</definedName>
    <definedName name="__1_3_1_1">#REF!</definedName>
    <definedName name="__10____123Graph_ACHART_1" localSheetId="19" hidden="1">#REF!</definedName>
    <definedName name="__10____123Graph_ACHART_1" localSheetId="9">[25]SUMMARY!$E$36:$H$36</definedName>
    <definedName name="__10____123Graph_ACHART_1">#REF!</definedName>
    <definedName name="__10_a1_1_1_1">#REF!</definedName>
    <definedName name="__10_s_1_1">[48]Vdc5!#REF!</definedName>
    <definedName name="__11____123Graph_BCHART_1" localSheetId="19" hidden="1">#REF!</definedName>
    <definedName name="__11____123Graph_BCHART_1" localSheetId="9">[25]SUMMARY!$E$66:$H$66</definedName>
    <definedName name="__11____123Graph_BCHART_1">#REF!</definedName>
    <definedName name="__11_Z_1_1">#REF!</definedName>
    <definedName name="__12____123Graph_CCHART_1" localSheetId="19" hidden="1">#REF!</definedName>
    <definedName name="__12____123Graph_CCHART_1" localSheetId="9">[25]SUMMARY!$E$64:$H$64</definedName>
    <definedName name="__12____123Graph_CCHART_1">#REF!</definedName>
    <definedName name="__12_C_1_1">#REF!</definedName>
    <definedName name="__123" localSheetId="19">#REF!</definedName>
    <definedName name="__123" localSheetId="9">'[22]Price Working -SRP'!#REF!</definedName>
    <definedName name="__123">#REF!</definedName>
    <definedName name="__123Graph_A" localSheetId="19">#REF!</definedName>
    <definedName name="__123Graph_A" localSheetId="9">'[58]1'!$M$34:$M$45</definedName>
    <definedName name="__123Graph_A">#REF!</definedName>
    <definedName name="__123Graph_ACURRENT" localSheetId="19">#REF!</definedName>
    <definedName name="__123Graph_ACURRENT" localSheetId="9">[59]FitOutConfCentre!#REF!</definedName>
    <definedName name="__123Graph_ACURRENT">#REF!</definedName>
    <definedName name="__123Graph_ASTATPROG" localSheetId="19" hidden="1">#REF!</definedName>
    <definedName name="__123Graph_ASTATPROG">#REF!</definedName>
    <definedName name="__123Graph_B" localSheetId="18">#REF!</definedName>
    <definedName name="__123Graph_B" localSheetId="3">#REF!</definedName>
    <definedName name="__123Graph_B" localSheetId="14">#REF!</definedName>
    <definedName name="__123Graph_B" localSheetId="15">#REF!</definedName>
    <definedName name="__123Graph_B" localSheetId="12">#REF!</definedName>
    <definedName name="__123Graph_B" localSheetId="10">#REF!</definedName>
    <definedName name="__123Graph_B" localSheetId="19" hidden="1">#REF!</definedName>
    <definedName name="__123Graph_B" localSheetId="9">'[60]CASH-FLOW'!#REF!</definedName>
    <definedName name="__123Graph_B">#REF!</definedName>
    <definedName name="__123Graph_C" localSheetId="19" hidden="1">#REF!</definedName>
    <definedName name="__123Graph_C" localSheetId="9">[61]drg!#REF!</definedName>
    <definedName name="__123Graph_C">#REF!</definedName>
    <definedName name="__123Graph_C_1" localSheetId="17">#N/A</definedName>
    <definedName name="__123Graph_C_1" localSheetId="19">#REF!</definedName>
    <definedName name="__123Graph_C_1" localSheetId="1">#N/A</definedName>
    <definedName name="__123Graph_C_1" localSheetId="2">#N/A</definedName>
    <definedName name="__123Graph_C_1" localSheetId="16">#N/A</definedName>
    <definedName name="__123Graph_C_1" localSheetId="13">#N/A</definedName>
    <definedName name="__123Graph_C_1" localSheetId="6">#N/A</definedName>
    <definedName name="__123Graph_C_1" localSheetId="7">#N/A</definedName>
    <definedName name="__123Graph_C_1">#REF!</definedName>
    <definedName name="__123Graph_C_1_1">"#N/A"</definedName>
    <definedName name="__123Graph_C_2" localSheetId="17">#N/A</definedName>
    <definedName name="__123Graph_C_2" localSheetId="19">#REF!</definedName>
    <definedName name="__123Graph_C_2" localSheetId="1">#N/A</definedName>
    <definedName name="__123Graph_C_2" localSheetId="2">#N/A</definedName>
    <definedName name="__123Graph_C_2" localSheetId="16">#N/A</definedName>
    <definedName name="__123Graph_C_2" localSheetId="13">#N/A</definedName>
    <definedName name="__123Graph_C_2" localSheetId="6">#N/A</definedName>
    <definedName name="__123Graph_C_2" localSheetId="7">#N/A</definedName>
    <definedName name="__123Graph_C_2">#REF!</definedName>
    <definedName name="__123Graph_D" localSheetId="18">#REF!</definedName>
    <definedName name="__123Graph_D" localSheetId="3">#REF!</definedName>
    <definedName name="__123Graph_D" localSheetId="14">#REF!</definedName>
    <definedName name="__123Graph_D" localSheetId="15">#REF!</definedName>
    <definedName name="__123Graph_D" localSheetId="12">#REF!</definedName>
    <definedName name="__123Graph_D" localSheetId="10">#REF!</definedName>
    <definedName name="__123Graph_D" localSheetId="19" hidden="1">#REF!</definedName>
    <definedName name="__123Graph_D">#REF!</definedName>
    <definedName name="__123Graph_E" localSheetId="18">#REF!</definedName>
    <definedName name="__123Graph_E" localSheetId="3">#REF!</definedName>
    <definedName name="__123Graph_E" localSheetId="14">#REF!</definedName>
    <definedName name="__123Graph_E" localSheetId="15">#REF!</definedName>
    <definedName name="__123Graph_E" localSheetId="12">#REF!</definedName>
    <definedName name="__123Graph_E" localSheetId="10">#REF!</definedName>
    <definedName name="__123Graph_E" localSheetId="19">#REF!</definedName>
    <definedName name="__123Graph_E">#REF!</definedName>
    <definedName name="__123Graph_F" localSheetId="19">#REF!</definedName>
    <definedName name="__123Graph_F">#REF!</definedName>
    <definedName name="__123Graph_X" localSheetId="19" hidden="1">#REF!</definedName>
    <definedName name="__123Graph_X" localSheetId="9">'[58]1'!$N$34:$N$45</definedName>
    <definedName name="__123Graph_X">#REF!</definedName>
    <definedName name="__123Graph_XSTATPROG" localSheetId="19" hidden="1">#REF!</definedName>
    <definedName name="__123Graph_XSTATPROG">#REF!</definedName>
    <definedName name="__12Excel_BuiltIn_Print_Area_1_1">#REF!</definedName>
    <definedName name="__13___123Graph_ACHART_1" localSheetId="19" hidden="1">#REF!</definedName>
    <definedName name="__13___123Graph_ACHART_1" localSheetId="9">[25]SUMMARY!$E$36:$H$36</definedName>
    <definedName name="__13___123Graph_ACHART_1">#REF!</definedName>
    <definedName name="__13Excel_BuiltIn_Print_Area_1_2">#REF!</definedName>
    <definedName name="__14___123Graph_BCHART_1" localSheetId="19" hidden="1">#REF!</definedName>
    <definedName name="__14___123Graph_BCHART_1" localSheetId="9">[25]SUMMARY!$E$66:$H$66</definedName>
    <definedName name="__14___123Graph_BCHART_1">#REF!</definedName>
    <definedName name="__14_E_1_1">#REF!</definedName>
    <definedName name="__15___123Graph_CCHART_1" localSheetId="19" hidden="1">#REF!</definedName>
    <definedName name="__15___123Graph_CCHART_1" localSheetId="9">[25]SUMMARY!$E$64:$H$64</definedName>
    <definedName name="__15___123Graph_CCHART_1">#REF!</definedName>
    <definedName name="__16__123Graph_ACHART_1" localSheetId="19" hidden="1">#REF!</definedName>
    <definedName name="__16__123Graph_ACHART_1" localSheetId="9">[25]SUMMARY!$E$36:$H$36</definedName>
    <definedName name="__16__123Graph_ACHART_1">#REF!</definedName>
    <definedName name="__16_F_1_1">#REF!</definedName>
    <definedName name="__17__123Graph_BCHART_1" localSheetId="19" hidden="1">#REF!</definedName>
    <definedName name="__17__123Graph_BCHART_1" localSheetId="9">[25]SUMMARY!$E$66:$H$66</definedName>
    <definedName name="__17__123Graph_BCHART_1">#REF!</definedName>
    <definedName name="__18__123Graph_CCHART_1" localSheetId="19" hidden="1">#REF!</definedName>
    <definedName name="__18__123Graph_CCHART_1" localSheetId="9">[25]SUMMARY!$E$64:$H$64</definedName>
    <definedName name="__18__123Graph_CCHART_1">#REF!</definedName>
    <definedName name="__18_Q_1_1">#REF!</definedName>
    <definedName name="__2" localSheetId="19">#REF!</definedName>
    <definedName name="__2">#REF!</definedName>
    <definedName name="__2_______123Graph_BCHART_1" localSheetId="19" hidden="1">#REF!</definedName>
    <definedName name="__2_______123Graph_BCHART_1" localSheetId="9">[25]SUMMARY!$E$66:$H$66</definedName>
    <definedName name="__2_______123Graph_BCHART_1">#REF!</definedName>
    <definedName name="__2____123Graph_BCHART_1" localSheetId="19" hidden="1">#REF!</definedName>
    <definedName name="__2____123Graph_BCHART_1" localSheetId="9">[25]SUMMARY!$E$66:$H$66</definedName>
    <definedName name="__2____123Graph_BCHART_1">#REF!</definedName>
    <definedName name="__2__123Graph_BCHART_1" localSheetId="19" hidden="1">#REF!</definedName>
    <definedName name="__2__123Graph_BCHART_1">#REF!</definedName>
    <definedName name="__2_3_1_1">#REF!</definedName>
    <definedName name="__2_4_1_1">#REF!</definedName>
    <definedName name="__20_s_1_1">[48]Vdc5!#REF!</definedName>
    <definedName name="__22_Z_1_1">#REF!</definedName>
    <definedName name="__24Excel_BuiltIn_Print_Area_1_1">#REF!</definedName>
    <definedName name="__25Excel_BuiltIn_Print_Area_1_2">#REF!</definedName>
    <definedName name="__3_______123Graph_CCHART_1" localSheetId="19" hidden="1">#REF!</definedName>
    <definedName name="__3_______123Graph_CCHART_1" localSheetId="9">[25]SUMMARY!$E$64:$H$64</definedName>
    <definedName name="__3_______123Graph_CCHART_1">#REF!</definedName>
    <definedName name="__3____123Graph_CCHART_1" localSheetId="19" hidden="1">#REF!</definedName>
    <definedName name="__3____123Graph_CCHART_1" localSheetId="9">[25]SUMMARY!$E$64:$H$64</definedName>
    <definedName name="__3____123Graph_CCHART_1">#REF!</definedName>
    <definedName name="__3__123Graph_CCHART_1" localSheetId="19" hidden="1">#REF!</definedName>
    <definedName name="__3__123Graph_CCHART_1">#REF!</definedName>
    <definedName name="__3_A_1_1">#REF!</definedName>
    <definedName name="__4________s" localSheetId="19">#REF!</definedName>
    <definedName name="__4________s">#REF!</definedName>
    <definedName name="__4______123Graph_ACHART_1" localSheetId="19" hidden="1">#REF!</definedName>
    <definedName name="__4______123Graph_ACHART_1" localSheetId="9">[25]SUMMARY!$E$36:$H$36</definedName>
    <definedName name="__4______123Graph_ACHART_1">#REF!</definedName>
    <definedName name="__4___123Graph_ACHART_1" localSheetId="19" hidden="1">#REF!</definedName>
    <definedName name="__4___123Graph_ACHART_1" localSheetId="9">[25]SUMMARY!$E$36:$H$36</definedName>
    <definedName name="__4___123Graph_ACHART_1">#REF!</definedName>
    <definedName name="__4_4_1_1">#REF!</definedName>
    <definedName name="__4_a1_1_1">#REF!</definedName>
    <definedName name="__5______123Graph_BCHART_1" localSheetId="19" hidden="1">#REF!</definedName>
    <definedName name="__5______123Graph_BCHART_1" localSheetId="9">[25]SUMMARY!$E$66:$H$66</definedName>
    <definedName name="__5______123Graph_BCHART_1">#REF!</definedName>
    <definedName name="__5___123Graph_BCHART_1" localSheetId="19" hidden="1">#REF!</definedName>
    <definedName name="__5___123Graph_BCHART_1" localSheetId="9">[25]SUMMARY!$E$66:$H$66</definedName>
    <definedName name="__5___123Graph_BCHART_1">#REF!</definedName>
    <definedName name="__5_a1_1_1_1">#REF!</definedName>
    <definedName name="__6______123Graph_CCHART_1" localSheetId="19" hidden="1">#REF!</definedName>
    <definedName name="__6______123Graph_CCHART_1" localSheetId="9">[25]SUMMARY!$E$64:$H$64</definedName>
    <definedName name="__6______123Graph_CCHART_1">#REF!</definedName>
    <definedName name="__6___123Graph_CCHART_1" localSheetId="19" hidden="1">#REF!</definedName>
    <definedName name="__6___123Graph_CCHART_1" localSheetId="9">[25]SUMMARY!$E$64:$H$64</definedName>
    <definedName name="__6___123Graph_CCHART_1">#REF!</definedName>
    <definedName name="__6_A_1_1">#REF!</definedName>
    <definedName name="__6_C_1_1">#REF!</definedName>
    <definedName name="__7_____123Graph_ACHART_1" localSheetId="19" hidden="1">#REF!</definedName>
    <definedName name="__7_____123Graph_ACHART_1" localSheetId="9">[25]SUMMARY!$E$36:$H$36</definedName>
    <definedName name="__7_____123Graph_ACHART_1">#REF!</definedName>
    <definedName name="__7__123Graph_ACHART_1" localSheetId="19" hidden="1">#REF!</definedName>
    <definedName name="__7__123Graph_ACHART_1" localSheetId="9">[25]SUMMARY!$E$36:$H$36</definedName>
    <definedName name="__7__123Graph_ACHART_1">#REF!</definedName>
    <definedName name="__7_E_1_1">#REF!</definedName>
    <definedName name="__8_____123Graph_BCHART_1" localSheetId="19" hidden="1">#REF!</definedName>
    <definedName name="__8_____123Graph_BCHART_1" localSheetId="9">[25]SUMMARY!$E$66:$H$66</definedName>
    <definedName name="__8_____123Graph_BCHART_1">#REF!</definedName>
    <definedName name="__8__123Graph_BCHART_1" localSheetId="19" hidden="1">#REF!</definedName>
    <definedName name="__8__123Graph_BCHART_1" localSheetId="9">[25]SUMMARY!$E$66:$H$66</definedName>
    <definedName name="__8__123Graph_BCHART_1">#REF!</definedName>
    <definedName name="__8_a1_1_1">#REF!</definedName>
    <definedName name="__8_F_1_1">#REF!</definedName>
    <definedName name="__9_____123Graph_CCHART_1" localSheetId="19" hidden="1">#REF!</definedName>
    <definedName name="__9_____123Graph_CCHART_1" localSheetId="9">[25]SUMMARY!$E$64:$H$64</definedName>
    <definedName name="__9_____123Graph_CCHART_1">#REF!</definedName>
    <definedName name="__9__123Graph_CCHART_1" localSheetId="19" hidden="1">#REF!</definedName>
    <definedName name="__9__123Graph_CCHART_1" localSheetId="9">[25]SUMMARY!$E$64:$H$64</definedName>
    <definedName name="__9__123Graph_CCHART_1">#REF!</definedName>
    <definedName name="__9_Q_1_1">#REF!</definedName>
    <definedName name="__A1" localSheetId="19">#REF!</definedName>
    <definedName name="__A1">#REF!</definedName>
    <definedName name="__a1_1">#REF!</definedName>
    <definedName name="__A10" localSheetId="19">#REF!</definedName>
    <definedName name="__A10">#REF!</definedName>
    <definedName name="__A13" localSheetId="19">#REF!</definedName>
    <definedName name="__A13">#REF!</definedName>
    <definedName name="__A14" localSheetId="19">#REF!</definedName>
    <definedName name="__A14">#REF!</definedName>
    <definedName name="__A2" localSheetId="19">#REF!</definedName>
    <definedName name="__A2">#REF!</definedName>
    <definedName name="__A3" localSheetId="19">#REF!</definedName>
    <definedName name="__A3">#REF!</definedName>
    <definedName name="__A4" localSheetId="19">#REF!</definedName>
    <definedName name="__A4">#REF!</definedName>
    <definedName name="__A5" localSheetId="19">#REF!</definedName>
    <definedName name="__A5">#REF!</definedName>
    <definedName name="__A6" localSheetId="19">#REF!</definedName>
    <definedName name="__A6">#REF!</definedName>
    <definedName name="__A65537" localSheetId="19">#REF!</definedName>
    <definedName name="__A65537">#REF!</definedName>
    <definedName name="__A655600" localSheetId="19">#REF!</definedName>
    <definedName name="__A655600">#REF!</definedName>
    <definedName name="__a655601" localSheetId="19">#REF!</definedName>
    <definedName name="__a655601">#REF!</definedName>
    <definedName name="__A7" localSheetId="19">#REF!</definedName>
    <definedName name="__A7">#REF!</definedName>
    <definedName name="__A71614" localSheetId="19">#REF!</definedName>
    <definedName name="__A71614">#REF!</definedName>
    <definedName name="__A8" localSheetId="19">#REF!</definedName>
    <definedName name="__A8">#REF!</definedName>
    <definedName name="__A81614" localSheetId="19">#REF!</definedName>
    <definedName name="__A81614">#REF!</definedName>
    <definedName name="__A9" localSheetId="19">#REF!</definedName>
    <definedName name="__A9">#REF!</definedName>
    <definedName name="__A91614" localSheetId="19">#REF!</definedName>
    <definedName name="__A91614">#REF!</definedName>
    <definedName name="__a999999" localSheetId="19">#REF!</definedName>
    <definedName name="__a999999">#REF!</definedName>
    <definedName name="__aa1" localSheetId="17" hidden="1">{"'PROFITABILITY'!$A$1:$F$45"}</definedName>
    <definedName name="__aa1" localSheetId="18">{"'PROFITABILITY'!$A$1:$F$45"}</definedName>
    <definedName name="__aa1" localSheetId="3">{"'PROFITABILITY'!$A$1:$F$45"}</definedName>
    <definedName name="__aa1" localSheetId="14">{"'PROFITABILITY'!$A$1:$F$45"}</definedName>
    <definedName name="__aa1" localSheetId="15">{"'PROFITABILITY'!$A$1:$F$45"}</definedName>
    <definedName name="__aa1" localSheetId="12">{"'PROFITABILITY'!$A$1:$F$45"}</definedName>
    <definedName name="__aa1" localSheetId="10">{"'PROFITABILITY'!$A$1:$F$45"}</definedName>
    <definedName name="__aa1" localSheetId="19">{"'PROFITABILITY'!$A$1:$F$45"}</definedName>
    <definedName name="__aa1" localSheetId="20">{"'PROFITABILITY'!$A$1:$F$45"}</definedName>
    <definedName name="__aa1" localSheetId="21">{"'PROFITABILITY'!$A$1:$F$45"}</definedName>
    <definedName name="__aa1" localSheetId="1" hidden="1">{"'PROFITABILITY'!$A$1:$F$45"}</definedName>
    <definedName name="__aa1" localSheetId="2" hidden="1">{"'PROFITABILITY'!$A$1:$F$45"}</definedName>
    <definedName name="__aa1" localSheetId="0">{"'PROFITABILITY'!$A$1:$F$45"}</definedName>
    <definedName name="__aa1" localSheetId="9">{"'PROFITABILITY'!$A$1:$F$45"}</definedName>
    <definedName name="__aa1" localSheetId="16" hidden="1">{"'PROFITABILITY'!$A$1:$F$45"}</definedName>
    <definedName name="__aa1" localSheetId="13" hidden="1">{"'PROFITABILITY'!$A$1:$F$45"}</definedName>
    <definedName name="__aa1" localSheetId="6" hidden="1">{"'PROFITABILITY'!$A$1:$F$45"}</definedName>
    <definedName name="__aa1" localSheetId="7" hidden="1">{"'PROFITABILITY'!$A$1:$F$45"}</definedName>
    <definedName name="__aa1">{"'PROFITABILITY'!$A$1:$F$45"}</definedName>
    <definedName name="__aba2" localSheetId="19">#REF!</definedName>
    <definedName name="__aba2">#REF!</definedName>
    <definedName name="__acs1" localSheetId="19">#REF!</definedName>
    <definedName name="__acs1">#REF!</definedName>
    <definedName name="__acs2" localSheetId="19">#REF!</definedName>
    <definedName name="__acs2">#REF!</definedName>
    <definedName name="__adj1">#REF!</definedName>
    <definedName name="__ahu1" localSheetId="19">#REF!</definedName>
    <definedName name="__ahu1" localSheetId="9">'[62]Costing-blk-B'!#REF!</definedName>
    <definedName name="__ahu1">#REF!</definedName>
    <definedName name="__ahu2" localSheetId="19">#REF!</definedName>
    <definedName name="__ahu2" localSheetId="9">'[62]Costing-blk-B'!#REF!</definedName>
    <definedName name="__ahu2">#REF!</definedName>
    <definedName name="__aoc1" localSheetId="19">#REF!</definedName>
    <definedName name="__aoc1">#REF!</definedName>
    <definedName name="__aoc2" localSheetId="19">#REF!</definedName>
    <definedName name="__aoc2">#REF!</definedName>
    <definedName name="__aoc3" localSheetId="19">#REF!</definedName>
    <definedName name="__aoc3">#REF!</definedName>
    <definedName name="__aoc4" localSheetId="19">#REF!</definedName>
    <definedName name="__aoc4">#REF!</definedName>
    <definedName name="__axx1">[30]Report!#REF!</definedName>
    <definedName name="__axx2">[42]Report!#REF!</definedName>
    <definedName name="__axx3">[30]Report!#REF!</definedName>
    <definedName name="__AXX4" localSheetId="19">#REF!</definedName>
    <definedName name="__AXX4">#REF!</definedName>
    <definedName name="__axx5" localSheetId="18">#REF!</definedName>
    <definedName name="__axx5" localSheetId="3">#REF!</definedName>
    <definedName name="__axx5" localSheetId="14">#REF!</definedName>
    <definedName name="__axx5" localSheetId="15">#REF!</definedName>
    <definedName name="__axx5" localSheetId="12">#REF!</definedName>
    <definedName name="__axx5" localSheetId="10">#REF!</definedName>
    <definedName name="__axx5" localSheetId="19">#REF!</definedName>
    <definedName name="__axx5">#REF!</definedName>
    <definedName name="__axx6" localSheetId="19">#REF!</definedName>
    <definedName name="__axx6">#REF!</definedName>
    <definedName name="__AXX7" localSheetId="18">#REF!</definedName>
    <definedName name="__AXX7" localSheetId="3">#REF!</definedName>
    <definedName name="__AXX7" localSheetId="14">#REF!</definedName>
    <definedName name="__AXX7" localSheetId="15">#REF!</definedName>
    <definedName name="__AXX7" localSheetId="12">#REF!</definedName>
    <definedName name="__AXX7" localSheetId="10">#REF!</definedName>
    <definedName name="__AXX7" localSheetId="19">#REF!</definedName>
    <definedName name="__AXX7">#REF!</definedName>
    <definedName name="__axx8" localSheetId="19">#REF!</definedName>
    <definedName name="__axx8">#REF!</definedName>
    <definedName name="__b1">#REF!</definedName>
    <definedName name="__b1_1">#REF!</definedName>
    <definedName name="__b111121" localSheetId="18">#REF!</definedName>
    <definedName name="__b111121" localSheetId="3">#REF!</definedName>
    <definedName name="__b111121" localSheetId="14">#REF!</definedName>
    <definedName name="__b111121" localSheetId="15">#REF!</definedName>
    <definedName name="__b111121" localSheetId="12">#REF!</definedName>
    <definedName name="__b111121" localSheetId="10">#REF!</definedName>
    <definedName name="__b111121" localSheetId="19">#REF!</definedName>
    <definedName name="__b111121">#REF!</definedName>
    <definedName name="__BAA1" localSheetId="19">#REF!</definedName>
    <definedName name="__BAA1">#REF!</definedName>
    <definedName name="__bct75" localSheetId="19">#REF!</definedName>
    <definedName name="__bct75">#REF!</definedName>
    <definedName name="__bhh2" localSheetId="19">#REF!</definedName>
    <definedName name="__bhh2">#REF!</definedName>
    <definedName name="__BLK3" localSheetId="19">#REF!</definedName>
    <definedName name="__BLK3" localSheetId="9">[50]BLK3!$1:$1048576</definedName>
    <definedName name="__BLK3">#REF!</definedName>
    <definedName name="__bom1" localSheetId="19">#REF!</definedName>
    <definedName name="__bom1">#REF!</definedName>
    <definedName name="__buh11" localSheetId="19">#REF!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 localSheetId="19">#REF!</definedName>
    <definedName name="__CBR220">#REF!</definedName>
    <definedName name="__CBR500" localSheetId="19">#REF!</definedName>
    <definedName name="__CBR500">#REF!</definedName>
    <definedName name="__CCT220" localSheetId="19">#REF!</definedName>
    <definedName name="__CCT220">#REF!</definedName>
    <definedName name="__cdd2" localSheetId="19">#REF!</definedName>
    <definedName name="__cdd2">#REF!</definedName>
    <definedName name="__cem124" localSheetId="19">#REF!</definedName>
    <definedName name="__cem124" localSheetId="9">[51]Analysis!$D$434</definedName>
    <definedName name="__cem124">#REF!</definedName>
    <definedName name="__CFB1" localSheetId="19">#REF!</definedName>
    <definedName name="__CFB1">#REF!</definedName>
    <definedName name="__CFB2" localSheetId="19">#REF!</definedName>
    <definedName name="__CFB2">#REF!</definedName>
    <definedName name="__CFB3" localSheetId="19">#REF!</definedName>
    <definedName name="__CFB3">#REF!</definedName>
    <definedName name="__cff2" localSheetId="19">#REF!</definedName>
    <definedName name="__cff2">#REF!</definedName>
    <definedName name="__cli1">[37]Code!$B$3</definedName>
    <definedName name="__cli2">[37]Code!$B$4</definedName>
    <definedName name="__cli3">[37]Code!$B$5</definedName>
    <definedName name="__cli4">[37]Code!$B$6</definedName>
    <definedName name="__cli5" localSheetId="19">#REF!</definedName>
    <definedName name="__cli5">#REF!</definedName>
    <definedName name="__col33" localSheetId="18">#REF!</definedName>
    <definedName name="__col33" localSheetId="3">#REF!</definedName>
    <definedName name="__col33" localSheetId="14">#REF!</definedName>
    <definedName name="__col33" localSheetId="15">#REF!</definedName>
    <definedName name="__col33" localSheetId="12">#REF!</definedName>
    <definedName name="__col33" localSheetId="10">#REF!</definedName>
    <definedName name="__col33" localSheetId="19">#REF!</definedName>
    <definedName name="__col33">#REF!</definedName>
    <definedName name="__cth2" localSheetId="19">#REF!</definedName>
    <definedName name="__cth2">#REF!</definedName>
    <definedName name="__CTR220" localSheetId="19">#REF!</definedName>
    <definedName name="__CTR220">#REF!</definedName>
    <definedName name="__CTR500" localSheetId="19">#REF!</definedName>
    <definedName name="__CTR500">#REF!</definedName>
    <definedName name="__CVT220" localSheetId="19">#REF!</definedName>
    <definedName name="__CVT220">#REF!</definedName>
    <definedName name="__CVT500" localSheetId="19">#REF!</definedName>
    <definedName name="__CVT500">#REF!</definedName>
    <definedName name="__DAT1" localSheetId="19">#REF!</definedName>
    <definedName name="__DAT1">#REF!</definedName>
    <definedName name="__DAT10" localSheetId="19">#REF!</definedName>
    <definedName name="__DAT10">#REF!</definedName>
    <definedName name="__DAT11" localSheetId="19">#REF!</definedName>
    <definedName name="__DAT11">#REF!</definedName>
    <definedName name="__DAT12" localSheetId="19">#REF!</definedName>
    <definedName name="__DAT12">#REF!</definedName>
    <definedName name="__DAT13" localSheetId="19">#REF!</definedName>
    <definedName name="__DAT13">#REF!</definedName>
    <definedName name="__DAT14" localSheetId="19">#REF!</definedName>
    <definedName name="__DAT14">#REF!</definedName>
    <definedName name="__DAT15" localSheetId="19">#REF!</definedName>
    <definedName name="__DAT15">#REF!</definedName>
    <definedName name="__DAT16" localSheetId="19">#REF!</definedName>
    <definedName name="__DAT16">#REF!</definedName>
    <definedName name="__DAT17" localSheetId="19">#REF!</definedName>
    <definedName name="__DAT17" localSheetId="9">'[63]BDisc Q4'!#REF!</definedName>
    <definedName name="__DAT17">#REF!</definedName>
    <definedName name="__DAT18" localSheetId="19">#REF!</definedName>
    <definedName name="__DAT18" localSheetId="9">'[63]BDisc Q4'!#REF!</definedName>
    <definedName name="__DAT18">#REF!</definedName>
    <definedName name="__DAT2" localSheetId="19">#REF!</definedName>
    <definedName name="__DAT2">#REF!</definedName>
    <definedName name="__DAT3" localSheetId="19">#REF!</definedName>
    <definedName name="__DAT3">#REF!</definedName>
    <definedName name="__DAT4" localSheetId="19">#REF!</definedName>
    <definedName name="__DAT4">#REF!</definedName>
    <definedName name="__DAT5" localSheetId="19">#REF!</definedName>
    <definedName name="__DAT5">#REF!</definedName>
    <definedName name="__DAT6" localSheetId="19">#REF!</definedName>
    <definedName name="__DAT6">#REF!</definedName>
    <definedName name="__DAT7" localSheetId="19">#REF!</definedName>
    <definedName name="__DAT7">#REF!</definedName>
    <definedName name="__DAT8" localSheetId="19">#REF!</definedName>
    <definedName name="__DAT8">#REF!</definedName>
    <definedName name="__DAT9" localSheetId="19">#REF!</definedName>
    <definedName name="__DAT9">#REF!</definedName>
    <definedName name="__dec05" localSheetId="17" hidden="1">{"'Sheet1'!$A$4386:$N$4591"}</definedName>
    <definedName name="__dec05" localSheetId="18">{"'Sheet1'!$A$4386:$N$4591"}</definedName>
    <definedName name="__dec05" localSheetId="3">{"'Sheet1'!$A$4386:$N$4591"}</definedName>
    <definedName name="__dec05" localSheetId="14">{"'Sheet1'!$A$4386:$N$4591"}</definedName>
    <definedName name="__dec05" localSheetId="15">{"'Sheet1'!$A$4386:$N$4591"}</definedName>
    <definedName name="__dec05" localSheetId="12">{"'Sheet1'!$A$4386:$N$4591"}</definedName>
    <definedName name="__dec05" localSheetId="10">{"'Sheet1'!$A$4386:$N$4591"}</definedName>
    <definedName name="__dec05" localSheetId="19">{"'Sheet1'!$A$4386:$N$4591"}</definedName>
    <definedName name="__dec05" localSheetId="20">{"'Sheet1'!$A$4386:$N$4591"}</definedName>
    <definedName name="__dec05" localSheetId="21">{"'Sheet1'!$A$4386:$N$4591"}</definedName>
    <definedName name="__dec05" localSheetId="1" hidden="1">{"'Sheet1'!$A$4386:$N$4591"}</definedName>
    <definedName name="__dec05" localSheetId="2" hidden="1">{"'Sheet1'!$A$4386:$N$4591"}</definedName>
    <definedName name="__dec05" localSheetId="0">{"'Sheet1'!$A$4386:$N$4591"}</definedName>
    <definedName name="__dec05" localSheetId="9">{"'Sheet1'!$A$4386:$N$4591"}</definedName>
    <definedName name="__dec05" localSheetId="16" hidden="1">{"'Sheet1'!$A$4386:$N$4591"}</definedName>
    <definedName name="__dec05" localSheetId="13" hidden="1">{"'Sheet1'!$A$4386:$N$4591"}</definedName>
    <definedName name="__dec05" localSheetId="6" hidden="1">{"'Sheet1'!$A$4386:$N$4591"}</definedName>
    <definedName name="__dec05" localSheetId="7" hidden="1">{"'Sheet1'!$A$4386:$N$4591"}</definedName>
    <definedName name="__dec05">{"'Sheet1'!$A$4386:$N$4591"}</definedName>
    <definedName name="__del1" localSheetId="19">#REF!</definedName>
    <definedName name="__del1">#REF!</definedName>
    <definedName name="__DET1" localSheetId="18">#REF!</definedName>
    <definedName name="__DET1" localSheetId="3">#REF!</definedName>
    <definedName name="__DET1" localSheetId="14">#REF!</definedName>
    <definedName name="__DET1" localSheetId="15">#REF!</definedName>
    <definedName name="__DET1" localSheetId="12">#REF!</definedName>
    <definedName name="__DET1" localSheetId="10">#REF!</definedName>
    <definedName name="__DET1" localSheetId="19">#REF!</definedName>
    <definedName name="__DET1" localSheetId="9">[26]Basicrates!$D$39</definedName>
    <definedName name="__DET1">#REF!</definedName>
    <definedName name="__DET2" localSheetId="19">#REF!</definedName>
    <definedName name="__DET2">#REF!</definedName>
    <definedName name="__DET3" localSheetId="19">#REF!</definedName>
    <definedName name="__DET3">#REF!</definedName>
    <definedName name="__DET4" localSheetId="19">#REF!</definedName>
    <definedName name="__DET4">#REF!</definedName>
    <definedName name="__DET5" localSheetId="19">#REF!</definedName>
    <definedName name="__DET5">#REF!</definedName>
    <definedName name="__DET6" localSheetId="19">#REF!</definedName>
    <definedName name="__DET6">#REF!</definedName>
    <definedName name="__dev9947" localSheetId="19">#REF!</definedName>
    <definedName name="__dev9947">#REF!</definedName>
    <definedName name="__DIS1">[64]Coalmine!#REF!</definedName>
    <definedName name="__DKT75" localSheetId="19">#REF!</definedName>
    <definedName name="__DKT75">#REF!</definedName>
    <definedName name="__dol11">[54]starter!$R$61</definedName>
    <definedName name="__dol12" localSheetId="19">#REF!</definedName>
    <definedName name="__dol12" localSheetId="9">'[22]Price Working -SRP'!#REF!</definedName>
    <definedName name="__dol12">#REF!</definedName>
    <definedName name="__dol6" localSheetId="19">#REF!</definedName>
    <definedName name="__dol6" localSheetId="9">'[22]Price Working -SRP'!#REF!</definedName>
    <definedName name="__dol6">#REF!</definedName>
    <definedName name="__drg1" localSheetId="19">#REF!</definedName>
    <definedName name="__drg1">#REF!</definedName>
    <definedName name="__drg2" localSheetId="19">#REF!</definedName>
    <definedName name="__drg2">#REF!</definedName>
    <definedName name="__EdFJsKAA" localSheetId="19">#REF!</definedName>
    <definedName name="__EdFJsKAA">#REF!</definedName>
    <definedName name="__eid1" localSheetId="19">#REF!</definedName>
    <definedName name="__eid1" localSheetId="9">[65]C1C2!$B$3:$B$12</definedName>
    <definedName name="__eid1">#REF!</definedName>
    <definedName name="__eth2" localSheetId="19">#REF!</definedName>
    <definedName name="__eth2">#REF!</definedName>
    <definedName name="__f1" localSheetId="19">#REF!</definedName>
    <definedName name="__f1">#REF!</definedName>
    <definedName name="__fac1">#REF!</definedName>
    <definedName name="__fac2">#REF!</definedName>
    <definedName name="__fac3">#REF!</definedName>
    <definedName name="__FEL1" localSheetId="19">#REF!</definedName>
    <definedName name="__FEL1" localSheetId="9">[26]Basicrates!$D$90</definedName>
    <definedName name="__FEL1">#REF!</definedName>
    <definedName name="__Fpi1" localSheetId="19">#REF!</definedName>
    <definedName name="__Fpi1">#REF!</definedName>
    <definedName name="__g1" localSheetId="19">#REF!</definedName>
    <definedName name="__g1">#REF!</definedName>
    <definedName name="__g2">#REF!</definedName>
    <definedName name="__g2_1">#REF!</definedName>
    <definedName name="__GEL1" localSheetId="19">#REF!</definedName>
    <definedName name="__GEL1" localSheetId="9">[26]Basicrates!$D$38</definedName>
    <definedName name="__GEL1">#REF!</definedName>
    <definedName name="__HBG10" localSheetId="19">#REF!</definedName>
    <definedName name="__HBG10" localSheetId="9">[26]Basicrates!$F$13</definedName>
    <definedName name="__HBG10">#REF!</definedName>
    <definedName name="__HBG12" localSheetId="19">#REF!</definedName>
    <definedName name="__HBG12" localSheetId="9">[26]Basicrates!$F$12</definedName>
    <definedName name="__HBG12">#REF!</definedName>
    <definedName name="__HBG25" localSheetId="19">#REF!</definedName>
    <definedName name="__HBG25" localSheetId="9">[26]Basicrates!$F$10</definedName>
    <definedName name="__HBG25">#REF!</definedName>
    <definedName name="__HBG40" localSheetId="19">#REF!</definedName>
    <definedName name="__HBG40" localSheetId="9">[26]Basicrates!$F$9</definedName>
    <definedName name="__HBG40">#REF!</definedName>
    <definedName name="__HBG50" localSheetId="19">#REF!</definedName>
    <definedName name="__HBG50" localSheetId="9">[26]Basicrates!$F$8</definedName>
    <definedName name="__HBG50">#REF!</definedName>
    <definedName name="__HBG6" localSheetId="19">#REF!</definedName>
    <definedName name="__HBG6" localSheetId="9">[26]Basicrates!$F$14</definedName>
    <definedName name="__HBG6">#REF!</definedName>
    <definedName name="__HCO2" localSheetId="19">#REF!</definedName>
    <definedName name="__HCO2">#REF!</definedName>
    <definedName name="__hfi1">[30]Report!#REF!</definedName>
    <definedName name="__hfi2" localSheetId="18">#REF!</definedName>
    <definedName name="__hfi2" localSheetId="3">#REF!</definedName>
    <definedName name="__hfi2" localSheetId="14">#REF!</definedName>
    <definedName name="__hfi2" localSheetId="15">#REF!</definedName>
    <definedName name="__hfi2" localSheetId="12">#REF!</definedName>
    <definedName name="__hfi2" localSheetId="10">#REF!</definedName>
    <definedName name="__hfi2" localSheetId="19">#REF!</definedName>
    <definedName name="__hfi2">#REF!</definedName>
    <definedName name="__hfi3">[42]Report!#REF!</definedName>
    <definedName name="__hfi4" localSheetId="19">#REF!</definedName>
    <definedName name="__hfi4">#REF!</definedName>
    <definedName name="__hfi5" localSheetId="19">#REF!</definedName>
    <definedName name="__hfi5">#REF!</definedName>
    <definedName name="__hfi6" localSheetId="19">#REF!</definedName>
    <definedName name="__hfi6">#REF!</definedName>
    <definedName name="__HFI7" localSheetId="19">#REF!</definedName>
    <definedName name="__HFI7">#REF!</definedName>
    <definedName name="__hfi8" localSheetId="19">#REF!</definedName>
    <definedName name="__hfi8">#REF!</definedName>
    <definedName name="__Hra2" localSheetId="19">#REF!</definedName>
    <definedName name="__Hra2">#REF!</definedName>
    <definedName name="__Hso2" localSheetId="19">#REF!</definedName>
    <definedName name="__Hso2">#REF!</definedName>
    <definedName name="__Hso3" localSheetId="19">#REF!</definedName>
    <definedName name="__Hso3">#REF!</definedName>
    <definedName name="__hxa1" localSheetId="19">#REF!</definedName>
    <definedName name="__hxa1">#REF!</definedName>
    <definedName name="__hxa2" localSheetId="19">#REF!</definedName>
    <definedName name="__hxa2">#REF!</definedName>
    <definedName name="__hxb1" localSheetId="19">#REF!</definedName>
    <definedName name="__hxb1">#REF!</definedName>
    <definedName name="__hxb2" localSheetId="19">#REF!</definedName>
    <definedName name="__hxb2">#REF!</definedName>
    <definedName name="__hxc1" localSheetId="19">#REF!</definedName>
    <definedName name="__hxc1">#REF!</definedName>
    <definedName name="__hxc2" localSheetId="19">#REF!</definedName>
    <definedName name="__hxc2">#REF!</definedName>
    <definedName name="__hxd1">[64]Coalmine!#REF!</definedName>
    <definedName name="__hxf1">[43]CAL!#REF!</definedName>
    <definedName name="__IDA1" localSheetId="19">#REF!</definedName>
    <definedName name="__IDA1">#REF!</definedName>
    <definedName name="__ifa1" localSheetId="19">#REF!</definedName>
    <definedName name="__ifa1">#REF!</definedName>
    <definedName name="__ifa2" localSheetId="19">#REF!</definedName>
    <definedName name="__ifa2">#REF!</definedName>
    <definedName name="__III7">"$C4.$#REF!$#REF!"</definedName>
    <definedName name="__in18900" localSheetId="19">#REF!</definedName>
    <definedName name="__in18900">#REF!</definedName>
    <definedName name="__INT1" localSheetId="19">#REF!</definedName>
    <definedName name="__INT1">#REF!</definedName>
    <definedName name="__Ism3" localSheetId="19">#REF!</definedName>
    <definedName name="__Ism3">#REF!</definedName>
    <definedName name="__ISO220" localSheetId="19">#REF!</definedName>
    <definedName name="__ISO220">#REF!</definedName>
    <definedName name="__iv19000" localSheetId="19">#REF!</definedName>
    <definedName name="__iv19000">#REF!</definedName>
    <definedName name="__kd1" localSheetId="19">#REF!</definedName>
    <definedName name="__kd1">#REF!</definedName>
    <definedName name="__kd2" localSheetId="19">#REF!</definedName>
    <definedName name="__kd2">#REF!</definedName>
    <definedName name="__kd3" localSheetId="19">#REF!</definedName>
    <definedName name="__kd3">#REF!</definedName>
    <definedName name="__KEY3">'[15]SC Cost FEB 03'!#REF!</definedName>
    <definedName name="__Ki1" localSheetId="19">#REF!</definedName>
    <definedName name="__Ki1">#REF!</definedName>
    <definedName name="__Ki2" localSheetId="19">#REF!</definedName>
    <definedName name="__Ki2">#REF!</definedName>
    <definedName name="__kvs1" localSheetId="19">{#N/A,#N/A,FALSE,"COVER1.XLS ";#N/A,#N/A,FALSE,"RACT1.XLS";#N/A,#N/A,FALSE,"RACT2.XLS";#N/A,#N/A,FALSE,"ECCMP";#N/A,#N/A,FALSE,"WELDER.XLS"}</definedName>
    <definedName name="__kvs1" localSheetId="1">{#N/A,#N/A,FALSE,"COVER1.XLS ";#N/A,#N/A,FALSE,"RACT1.XLS";#N/A,#N/A,FALSE,"RACT2.XLS";#N/A,#N/A,FALSE,"ECCMP";#N/A,#N/A,FALSE,"WELDER.XLS"}</definedName>
    <definedName name="__kvs1" localSheetId="2">{#N/A,#N/A,FALSE,"COVER1.XLS ";#N/A,#N/A,FALSE,"RACT1.XLS";#N/A,#N/A,FALSE,"RACT2.XLS";#N/A,#N/A,FALSE,"ECCMP";#N/A,#N/A,FALSE,"WELDER.XLS"}</definedName>
    <definedName name="__kvs1" localSheetId="16">{#N/A,#N/A,FALSE,"COVER1.XLS ";#N/A,#N/A,FALSE,"RACT1.XLS";#N/A,#N/A,FALSE,"RACT2.XLS";#N/A,#N/A,FALSE,"ECCMP";#N/A,#N/A,FALSE,"WELDER.XLS"}</definedName>
    <definedName name="__kvs1" localSheetId="13">{#N/A,#N/A,FALSE,"COVER1.XLS ";#N/A,#N/A,FALSE,"RACT1.XLS";#N/A,#N/A,FALSE,"RACT2.XLS";#N/A,#N/A,FALSE,"ECCMP";#N/A,#N/A,FALSE,"WELDER.XLS"}</definedName>
    <definedName name="__kvs1" localSheetId="6">{#N/A,#N/A,FALSE,"COVER1.XLS ";#N/A,#N/A,FALSE,"RACT1.XLS";#N/A,#N/A,FALSE,"RACT2.XLS";#N/A,#N/A,FALSE,"ECCMP";#N/A,#N/A,FALSE,"WELDER.XLS"}</definedName>
    <definedName name="__kvs1" localSheetId="7">{#N/A,#N/A,FALSE,"COVER1.XLS ";#N/A,#N/A,FALSE,"RACT1.XLS";#N/A,#N/A,FALSE,"RACT2.XLS";#N/A,#N/A,FALSE,"ECCMP";#N/A,#N/A,FALSE,"WELDER.XLS"}</definedName>
    <definedName name="__kvs1">{#N/A,#N/A,FALSE,"COVER1.XLS ";#N/A,#N/A,FALSE,"RACT1.XLS";#N/A,#N/A,FALSE,"RACT2.XLS";#N/A,#N/A,FALSE,"ECCMP";#N/A,#N/A,FALSE,"WELDER.XLS"}</definedName>
    <definedName name="__LAR220" localSheetId="19">#REF!</definedName>
    <definedName name="__LAR220">#REF!</definedName>
    <definedName name="__LAR500" localSheetId="19">#REF!</definedName>
    <definedName name="__LAR500">#REF!</definedName>
    <definedName name="__lb1" localSheetId="19">#REF!</definedName>
    <definedName name="__lb1">#REF!</definedName>
    <definedName name="__lb2" localSheetId="19">#REF!</definedName>
    <definedName name="__lb2">#REF!</definedName>
    <definedName name="__LMH1" localSheetId="19">#REF!</definedName>
    <definedName name="__LMH1">#REF!</definedName>
    <definedName name="__LMH2" localSheetId="19">#REF!</definedName>
    <definedName name="__LMH2">#REF!</definedName>
    <definedName name="__ls1" localSheetId="19">#REF!</definedName>
    <definedName name="__ls1">#REF!</definedName>
    <definedName name="__ls2" localSheetId="19">#REF!</definedName>
    <definedName name="__ls2">#REF!</definedName>
    <definedName name="__ls3" localSheetId="19">#REF!</definedName>
    <definedName name="__ls3">#REF!</definedName>
    <definedName name="__ls4" localSheetId="19">#REF!</definedName>
    <definedName name="__ls4">#REF!</definedName>
    <definedName name="__LTR220" localSheetId="19">#REF!</definedName>
    <definedName name="__LTR220">#REF!</definedName>
    <definedName name="__LTR500" localSheetId="19">#REF!</definedName>
    <definedName name="__LTR500">#REF!</definedName>
    <definedName name="__m20" localSheetId="19">#REF!</definedName>
    <definedName name="__m20">#REF!</definedName>
    <definedName name="__m234" localSheetId="19">#REF!</definedName>
    <definedName name="__m234">#REF!</definedName>
    <definedName name="__m35" localSheetId="19">#REF!</definedName>
    <definedName name="__m35">#REF!</definedName>
    <definedName name="__mac2">200</definedName>
    <definedName name="__MAN1" localSheetId="19">#REF!</definedName>
    <definedName name="__MAN1">#REF!</definedName>
    <definedName name="__mcc1" localSheetId="19">#REF!</definedName>
    <definedName name="__mcc1" localSheetId="9">[66]costing!#REF!</definedName>
    <definedName name="__mcc1">#REF!</definedName>
    <definedName name="__mcc2" localSheetId="19">#REF!</definedName>
    <definedName name="__mcc2" localSheetId="9">[66]costing!#REF!</definedName>
    <definedName name="__mcc2">#REF!</definedName>
    <definedName name="__mcl132" localSheetId="18">#REF!</definedName>
    <definedName name="__mcl132" localSheetId="3">#REF!</definedName>
    <definedName name="__mcl132" localSheetId="14">#REF!</definedName>
    <definedName name="__mcl132" localSheetId="15">#REF!</definedName>
    <definedName name="__mcl132" localSheetId="12">#REF!</definedName>
    <definedName name="__mcl132" localSheetId="10">#REF!</definedName>
    <definedName name="__mcl132" localSheetId="19">#REF!</definedName>
    <definedName name="__mcl132">#REF!</definedName>
    <definedName name="__MG1" localSheetId="19">#REF!</definedName>
    <definedName name="__MG1" localSheetId="9">[26]Basicrates!$D$132</definedName>
    <definedName name="__MG1">#REF!</definedName>
    <definedName name="__mix10">4.5</definedName>
    <definedName name="__mix15">264/50</definedName>
    <definedName name="__MIX1540" localSheetId="19">#REF!</definedName>
    <definedName name="__MIX1540" localSheetId="9">'[44]Mix Design'!$P$11</definedName>
    <definedName name="__MIX1540">#REF!</definedName>
    <definedName name="__MIX2" localSheetId="19">#REF!</definedName>
    <definedName name="__MIX2" localSheetId="9">'[45]Mix Design'!$P$12</definedName>
    <definedName name="__MIX2">#REF!</definedName>
    <definedName name="__mix20">330/50</definedName>
    <definedName name="__MIX2020" localSheetId="19">#REF!</definedName>
    <definedName name="__MIX2020" localSheetId="9">'[44]Mix Design'!$P$12</definedName>
    <definedName name="__MIX2020">#REF!</definedName>
    <definedName name="__MIX2040" localSheetId="19">#REF!</definedName>
    <definedName name="__MIX2040" localSheetId="9">'[44]Mix Design'!$P$13</definedName>
    <definedName name="__MIX2040">#REF!</definedName>
    <definedName name="__MIX2540" localSheetId="19">#REF!</definedName>
    <definedName name="__MIX2540" localSheetId="9">'[44]Mix Design'!$P$15</definedName>
    <definedName name="__MIX2540">#REF!</definedName>
    <definedName name="__Mix255" localSheetId="19">#REF!</definedName>
    <definedName name="__Mix255" localSheetId="9">'[46]Mix Design'!$P$13</definedName>
    <definedName name="__Mix255">#REF!</definedName>
    <definedName name="__mix30">350/50</definedName>
    <definedName name="__mix40">450/50</definedName>
    <definedName name="__ml3" localSheetId="18">#REF!</definedName>
    <definedName name="__ml3" localSheetId="3">#REF!</definedName>
    <definedName name="__ml3" localSheetId="14">#REF!</definedName>
    <definedName name="__ml3" localSheetId="15">#REF!</definedName>
    <definedName name="__ml3" localSheetId="12">#REF!</definedName>
    <definedName name="__ml3" localSheetId="10">#REF!</definedName>
    <definedName name="__ml3" localSheetId="19">#REF!</definedName>
    <definedName name="__ml3">#REF!</definedName>
    <definedName name="__ml33" localSheetId="18">#REF!</definedName>
    <definedName name="__ml33" localSheetId="3">#REF!</definedName>
    <definedName name="__ml33" localSheetId="14">#REF!</definedName>
    <definedName name="__ml33" localSheetId="15">#REF!</definedName>
    <definedName name="__ml33" localSheetId="12">#REF!</definedName>
    <definedName name="__ml33" localSheetId="10">#REF!</definedName>
    <definedName name="__ml33" localSheetId="19">#REF!</definedName>
    <definedName name="__ml33">#REF!</definedName>
    <definedName name="__mlc33" localSheetId="18">#REF!</definedName>
    <definedName name="__mlc33" localSheetId="3">#REF!</definedName>
    <definedName name="__mlc33" localSheetId="14">#REF!</definedName>
    <definedName name="__mlc33" localSheetId="15">#REF!</definedName>
    <definedName name="__mlc33" localSheetId="12">#REF!</definedName>
    <definedName name="__mlc33" localSheetId="10">#REF!</definedName>
    <definedName name="__mlc33" localSheetId="19">#REF!</definedName>
    <definedName name="__mlc33">#REF!</definedName>
    <definedName name="__mm1" localSheetId="19">#REF!</definedName>
    <definedName name="__mm1">#REF!</definedName>
    <definedName name="__mm2" localSheetId="19">#REF!</definedName>
    <definedName name="__mm2">#REF!</definedName>
    <definedName name="__mm3" localSheetId="19">#REF!</definedName>
    <definedName name="__mm3">#REF!</definedName>
    <definedName name="__MMB220" localSheetId="19">#REF!</definedName>
    <definedName name="__MMB220">#REF!</definedName>
    <definedName name="__mnk1" localSheetId="19">#REF!</definedName>
    <definedName name="__mnk1">#REF!</definedName>
    <definedName name="__mp1" localSheetId="19">#REF!</definedName>
    <definedName name="__mp1" localSheetId="9">[66]costing!#REF!</definedName>
    <definedName name="__mp1">#REF!</definedName>
    <definedName name="__Mzd1" localSheetId="19">#REF!</definedName>
    <definedName name="__Mzd1" localSheetId="9">[26]Basicrates!$D$158</definedName>
    <definedName name="__Mzd1">#REF!</definedName>
    <definedName name="__new1" localSheetId="19">#REF!</definedName>
    <definedName name="__new1">#REF!</definedName>
    <definedName name="__Nov2007" localSheetId="17" hidden="1">{"'PROFITABILITY'!$A$1:$F$45"}</definedName>
    <definedName name="__Nov2007" localSheetId="18">{"'PROFITABILITY'!$A$1:$F$45"}</definedName>
    <definedName name="__Nov2007" localSheetId="3">{"'PROFITABILITY'!$A$1:$F$45"}</definedName>
    <definedName name="__Nov2007" localSheetId="14">{"'PROFITABILITY'!$A$1:$F$45"}</definedName>
    <definedName name="__Nov2007" localSheetId="15">{"'PROFITABILITY'!$A$1:$F$45"}</definedName>
    <definedName name="__Nov2007" localSheetId="12">{"'PROFITABILITY'!$A$1:$F$45"}</definedName>
    <definedName name="__Nov2007" localSheetId="10">{"'PROFITABILITY'!$A$1:$F$45"}</definedName>
    <definedName name="__Nov2007" localSheetId="19">{"'PROFITABILITY'!$A$1:$F$45"}</definedName>
    <definedName name="__Nov2007" localSheetId="20">{"'PROFITABILITY'!$A$1:$F$45"}</definedName>
    <definedName name="__Nov2007" localSheetId="21">{"'PROFITABILITY'!$A$1:$F$45"}</definedName>
    <definedName name="__Nov2007" localSheetId="1" hidden="1">{"'PROFITABILITY'!$A$1:$F$45"}</definedName>
    <definedName name="__Nov2007" localSheetId="2" hidden="1">{"'PROFITABILITY'!$A$1:$F$45"}</definedName>
    <definedName name="__Nov2007" localSheetId="0">{"'PROFITABILITY'!$A$1:$F$45"}</definedName>
    <definedName name="__Nov2007" localSheetId="9">{"'PROFITABILITY'!$A$1:$F$45"}</definedName>
    <definedName name="__Nov2007" localSheetId="16" hidden="1">{"'PROFITABILITY'!$A$1:$F$45"}</definedName>
    <definedName name="__Nov2007" localSheetId="13" hidden="1">{"'PROFITABILITY'!$A$1:$F$45"}</definedName>
    <definedName name="__Nov2007" localSheetId="6" hidden="1">{"'PROFITABILITY'!$A$1:$F$45"}</definedName>
    <definedName name="__Nov2007" localSheetId="7" hidden="1">{"'PROFITABILITY'!$A$1:$F$45"}</definedName>
    <definedName name="__Nov2007">{"'PROFITABILITY'!$A$1:$F$45"}</definedName>
    <definedName name="__np3" localSheetId="19">#REF!</definedName>
    <definedName name="__np3" localSheetId="9">'[39]Material '!$G$50</definedName>
    <definedName name="__np3">#REF!</definedName>
    <definedName name="__ns1" localSheetId="19">{#N/A,#N/A,FALSE,"COVER1.XLS ";#N/A,#N/A,FALSE,"RACT1.XLS";#N/A,#N/A,FALSE,"RACT2.XLS";#N/A,#N/A,FALSE,"ECCMP";#N/A,#N/A,FALSE,"WELDER.XLS"}</definedName>
    <definedName name="__ns1" localSheetId="1">{#N/A,#N/A,FALSE,"COVER1.XLS ";#N/A,#N/A,FALSE,"RACT1.XLS";#N/A,#N/A,FALSE,"RACT2.XLS";#N/A,#N/A,FALSE,"ECCMP";#N/A,#N/A,FALSE,"WELDER.XLS"}</definedName>
    <definedName name="__ns1" localSheetId="2">{#N/A,#N/A,FALSE,"COVER1.XLS ";#N/A,#N/A,FALSE,"RACT1.XLS";#N/A,#N/A,FALSE,"RACT2.XLS";#N/A,#N/A,FALSE,"ECCMP";#N/A,#N/A,FALSE,"WELDER.XLS"}</definedName>
    <definedName name="__ns1" localSheetId="16">{#N/A,#N/A,FALSE,"COVER1.XLS ";#N/A,#N/A,FALSE,"RACT1.XLS";#N/A,#N/A,FALSE,"RACT2.XLS";#N/A,#N/A,FALSE,"ECCMP";#N/A,#N/A,FALSE,"WELDER.XLS"}</definedName>
    <definedName name="__ns1" localSheetId="13">{#N/A,#N/A,FALSE,"COVER1.XLS ";#N/A,#N/A,FALSE,"RACT1.XLS";#N/A,#N/A,FALSE,"RACT2.XLS";#N/A,#N/A,FALSE,"ECCMP";#N/A,#N/A,FALSE,"WELDER.XLS"}</definedName>
    <definedName name="__ns1" localSheetId="6">{#N/A,#N/A,FALSE,"COVER1.XLS ";#N/A,#N/A,FALSE,"RACT1.XLS";#N/A,#N/A,FALSE,"RACT2.XLS";#N/A,#N/A,FALSE,"ECCMP";#N/A,#N/A,FALSE,"WELDER.XLS"}</definedName>
    <definedName name="__ns1" localSheetId="7">{#N/A,#N/A,FALSE,"COVER1.XLS ";#N/A,#N/A,FALSE,"RACT1.XLS";#N/A,#N/A,FALSE,"RACT2.XLS";#N/A,#N/A,FALSE,"ECCMP";#N/A,#N/A,FALSE,"WELDER.XLS"}</definedName>
    <definedName name="__ns1">{#N/A,#N/A,FALSE,"COVER1.XLS ";#N/A,#N/A,FALSE,"RACT1.XLS";#N/A,#N/A,FALSE,"RACT2.XLS";#N/A,#N/A,FALSE,"ECCMP";#N/A,#N/A,FALSE,"WELDER.XLS"}</definedName>
    <definedName name="__nt75" localSheetId="19">#REF!</definedName>
    <definedName name="__nt75">#REF!</definedName>
    <definedName name="__OP2" localSheetId="19">#REF!</definedName>
    <definedName name="__OP2" localSheetId="9">[26]Basicrates!$D$152</definedName>
    <definedName name="__OP2">#REF!</definedName>
    <definedName name="__out2" localSheetId="19">#REF!</definedName>
    <definedName name="__out2">#REF!</definedName>
    <definedName name="__pan1" localSheetId="19">#REF!</definedName>
    <definedName name="__pan1">#REF!</definedName>
    <definedName name="__PAN2" localSheetId="19">#REF!</definedName>
    <definedName name="__PAN2">#REF!</definedName>
    <definedName name="__PB1" localSheetId="19">#REF!</definedName>
    <definedName name="__PB1">#REF!</definedName>
    <definedName name="__pdp1" localSheetId="19">#REF!</definedName>
    <definedName name="__pdp1" localSheetId="9">[66]costing!#REF!</definedName>
    <definedName name="__pdp1">#REF!</definedName>
    <definedName name="__pdp2" localSheetId="19">#REF!</definedName>
    <definedName name="__pdp2" localSheetId="9">[66]costing!#REF!</definedName>
    <definedName name="__pdp2">#REF!</definedName>
    <definedName name="__pdp3" localSheetId="19">#REF!</definedName>
    <definedName name="__pdp3" localSheetId="9">[66]costing!#REF!</definedName>
    <definedName name="__pdp3">#REF!</definedName>
    <definedName name="__pep99" localSheetId="19">#REF!</definedName>
    <definedName name="__pep99">#REF!</definedName>
    <definedName name="__pfi1">[64]Coalmine!#REF!</definedName>
    <definedName name="__PLC220" localSheetId="19">#REF!</definedName>
    <definedName name="__PLC220">#REF!</definedName>
    <definedName name="__pp1">[64]Coalmine!#REF!</definedName>
    <definedName name="__pp2">[64]Coalmine!#REF!</definedName>
    <definedName name="__ps1">#REF!</definedName>
    <definedName name="__Q1">#REF!</definedName>
    <definedName name="__Q1_1">#REF!</definedName>
    <definedName name="__rcu2" localSheetId="19">#REF!</definedName>
    <definedName name="__rcu2">#REF!</definedName>
    <definedName name="__Re1" localSheetId="19">#REF!</definedName>
    <definedName name="__Re1">#REF!</definedName>
    <definedName name="__RE220" localSheetId="19">#REF!</definedName>
    <definedName name="__RE220">#REF!</definedName>
    <definedName name="__RE500" localSheetId="19">#REF!</definedName>
    <definedName name="__RE500">#REF!</definedName>
    <definedName name="__Rl1" localSheetId="19">#REF!</definedName>
    <definedName name="__Rl1">#REF!</definedName>
    <definedName name="__ROD6" localSheetId="19">#REF!</definedName>
    <definedName name="__ROD6">#REF!</definedName>
    <definedName name="__row1" localSheetId="19">#REF!</definedName>
    <definedName name="__row1" localSheetId="9">'[67]BOQ LT'!#REF!</definedName>
    <definedName name="__row1">#REF!</definedName>
    <definedName name="__rs1" localSheetId="19">#REF!</definedName>
    <definedName name="__rs1">#REF!</definedName>
    <definedName name="__rt1" localSheetId="19">#REF!</definedName>
    <definedName name="__rt1">#REF!</definedName>
    <definedName name="__rt2" localSheetId="19">#REF!</definedName>
    <definedName name="__rt2">#REF!</definedName>
    <definedName name="__rt3" localSheetId="19">#REF!</definedName>
    <definedName name="__rt3">#REF!</definedName>
    <definedName name="__run1" localSheetId="19">#REF!</definedName>
    <definedName name="__run1">#REF!</definedName>
    <definedName name="__run2" localSheetId="19">#REF!</definedName>
    <definedName name="__run2">#REF!</definedName>
    <definedName name="__run3" localSheetId="19">#REF!</definedName>
    <definedName name="__run3">#REF!</definedName>
    <definedName name="__s41" localSheetId="18">{"form-D1",#N/A,FALSE,"FORM-D1";"form-D1_amt",#N/A,FALSE,"FORM-D1"}</definedName>
    <definedName name="__s41" localSheetId="3">{"form-D1",#N/A,FALSE,"FORM-D1";"form-D1_amt",#N/A,FALSE,"FORM-D1"}</definedName>
    <definedName name="__s41" localSheetId="14">{"form-D1",#N/A,FALSE,"FORM-D1";"form-D1_amt",#N/A,FALSE,"FORM-D1"}</definedName>
    <definedName name="__s41" localSheetId="15">{"form-D1",#N/A,FALSE,"FORM-D1";"form-D1_amt",#N/A,FALSE,"FORM-D1"}</definedName>
    <definedName name="__s41" localSheetId="12">{"form-D1",#N/A,FALSE,"FORM-D1";"form-D1_amt",#N/A,FALSE,"FORM-D1"}</definedName>
    <definedName name="__s41" localSheetId="10">{"form-D1",#N/A,FALSE,"FORM-D1";"form-D1_amt",#N/A,FALSE,"FORM-D1"}</definedName>
    <definedName name="__s41" localSheetId="19">{"form-D1",#N/A,FALSE,"FORM-D1";"form-D1_amt",#N/A,FALSE,"FORM-D1"}</definedName>
    <definedName name="__s41" localSheetId="20">{"form-D1",#N/A,FALSE,"FORM-D1";"form-D1_amt",#N/A,FALSE,"FORM-D1"}</definedName>
    <definedName name="__s41" localSheetId="21">{"form-D1",#N/A,FALSE,"FORM-D1";"form-D1_amt",#N/A,FALSE,"FORM-D1"}</definedName>
    <definedName name="__s41" localSheetId="1">{"form-D1",#N/A,FALSE,"FORM-D1";"form-D1_amt",#N/A,FALSE,"FORM-D1"}</definedName>
    <definedName name="__s41" localSheetId="2">{"form-D1",#N/A,FALSE,"FORM-D1";"form-D1_amt",#N/A,FALSE,"FORM-D1"}</definedName>
    <definedName name="__s41" localSheetId="0">{"form-D1",#N/A,FALSE,"FORM-D1";"form-D1_amt",#N/A,FALSE,"FORM-D1"}</definedName>
    <definedName name="__s41" localSheetId="9">{"form-D1",#N/A,FALSE,"FORM-D1";"form-D1_amt",#N/A,FALSE,"FORM-D1"}</definedName>
    <definedName name="__s41" localSheetId="16">{"form-D1",#N/A,FALSE,"FORM-D1";"form-D1_amt",#N/A,FALSE,"FORM-D1"}</definedName>
    <definedName name="__s41" localSheetId="13">{"form-D1",#N/A,FALSE,"FORM-D1";"form-D1_amt",#N/A,FALSE,"FORM-D1"}</definedName>
    <definedName name="__s41" localSheetId="6">{"form-D1",#N/A,FALSE,"FORM-D1";"form-D1_amt",#N/A,FALSE,"FORM-D1"}</definedName>
    <definedName name="__s41" localSheetId="7">{"form-D1",#N/A,FALSE,"FORM-D1";"form-D1_amt",#N/A,FALSE,"FORM-D1"}</definedName>
    <definedName name="__s41">{"form-D1",#N/A,FALSE,"FORM-D1";"form-D1_amt",#N/A,FALSE,"FORM-D1"}</definedName>
    <definedName name="__SAP1" localSheetId="19">#REF!</definedName>
    <definedName name="__SAP1">#REF!</definedName>
    <definedName name="__SAP10" localSheetId="19">#REF!</definedName>
    <definedName name="__SAP10">#REF!</definedName>
    <definedName name="__SAP11" localSheetId="19">#REF!</definedName>
    <definedName name="__SAP11">#REF!</definedName>
    <definedName name="__SAP2" localSheetId="19">#REF!</definedName>
    <definedName name="__SAP2">#REF!</definedName>
    <definedName name="__SAP3" localSheetId="19">#REF!</definedName>
    <definedName name="__SAP3">#REF!</definedName>
    <definedName name="__SAP4" localSheetId="19">#REF!</definedName>
    <definedName name="__SAP4">#REF!</definedName>
    <definedName name="__SAP5" localSheetId="19">#REF!</definedName>
    <definedName name="__SAP5">#REF!</definedName>
    <definedName name="__SAP6" localSheetId="19">#REF!</definedName>
    <definedName name="__SAP6">#REF!</definedName>
    <definedName name="__SAP7" localSheetId="19">#REF!</definedName>
    <definedName name="__SAP7">#REF!</definedName>
    <definedName name="__SAP8" localSheetId="19">#REF!</definedName>
    <definedName name="__SAP8">#REF!</definedName>
    <definedName name="__SAP9" localSheetId="19">#REF!</definedName>
    <definedName name="__SAP9">#REF!</definedName>
    <definedName name="__sch2" localSheetId="19">#REF!</definedName>
    <definedName name="__sch2">#REF!</definedName>
    <definedName name="__sch9" localSheetId="19">#REF!</definedName>
    <definedName name="__sch9">#REF!</definedName>
    <definedName name="__sdf1" localSheetId="19">#REF!</definedName>
    <definedName name="__sdf1">#REF!</definedName>
    <definedName name="__SDF2" localSheetId="19">#REF!</definedName>
    <definedName name="__SDF2">#REF!</definedName>
    <definedName name="__sel1" localSheetId="19">#REF!,#REF!,#REF!,#REF!,#REF!,#REF!,#REF!,#REF!,#REF!,#REF!,#REF!,#REF!,#REF!,#REF!,#REF!,#REF!,#REF!,#REF!,#REF!,#REF!</definedName>
    <definedName name="__sel1" localSheetId="9">'[68]Form 6'!$B$11,'[68]Form 6'!$B$14,'[68]Form 6'!$B$17,'[68]Form 6'!$B$20,'[68]Form 6'!$B$23,'[68]Form 6'!$B$26,'[68]Form 6'!$B$29,'[68]Form 6'!$B$32,'[68]Form 6'!$B$35,'[68]Form 6'!$B$38,'[68]Form 6'!$B$41,'[68]Form 6'!$B$44,'[68]Form 6'!$B$47,'[68]Form 6'!$B$50,'[68]Form 6'!$B$53,'[68]Form 6'!$B$56,'[68]Form 6'!$B$59,'[68]Form 6'!$B$62,'[68]Form 6'!$B$65,'[68]Form 6'!$B$68</definedName>
    <definedName name="__sel1">#REF!,#REF!,#REF!,#REF!,#REF!,#REF!,#REF!,#REF!,#REF!,#REF!,#REF!,#REF!,#REF!,#REF!,#REF!,#REF!,#REF!,#REF!,#REF!,#REF!</definedName>
    <definedName name="__sh1">90</definedName>
    <definedName name="__sh2">120</definedName>
    <definedName name="__sh3">150</definedName>
    <definedName name="__sh4">180</definedName>
    <definedName name="__sig1">[69]Code!$B$5</definedName>
    <definedName name="__sig2">[69]Code!$B$6</definedName>
    <definedName name="__sig3">[69]Code!$B$7</definedName>
    <definedName name="__sig4">[69]Code!$B$8</definedName>
    <definedName name="__sig5">[69]Code!$B$9</definedName>
    <definedName name="__sit75" localSheetId="19">#REF!</definedName>
    <definedName name="__sit75">#REF!</definedName>
    <definedName name="_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srk1"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srk1" localSheetId="1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SS402" localSheetId="19">#REF!</definedName>
    <definedName name="__SS402">#REF!</definedName>
    <definedName name="__SS403" localSheetId="19">#REF!</definedName>
    <definedName name="__SS403">#REF!</definedName>
    <definedName name="__SS404" localSheetId="19">#REF!</definedName>
    <definedName name="__SS404">#REF!</definedName>
    <definedName name="__SS405" localSheetId="19">#REF!</definedName>
    <definedName name="__SS405">#REF!</definedName>
    <definedName name="__SS406" localSheetId="19">#REF!</definedName>
    <definedName name="__SS406">#REF!</definedName>
    <definedName name="__SS407" localSheetId="19">#REF!</definedName>
    <definedName name="__SS407">#REF!</definedName>
    <definedName name="__SS408" localSheetId="19">#REF!</definedName>
    <definedName name="__SS408">#REF!</definedName>
    <definedName name="__SS409" localSheetId="19">#REF!</definedName>
    <definedName name="__SS409">#REF!</definedName>
    <definedName name="__SS423" localSheetId="19">#REF!</definedName>
    <definedName name="__SS423">#REF!</definedName>
    <definedName name="__SS424" localSheetId="19">#REF!</definedName>
    <definedName name="__SS424">#REF!</definedName>
    <definedName name="__tab1" localSheetId="18">#REF!</definedName>
    <definedName name="__tab1" localSheetId="3">#REF!</definedName>
    <definedName name="__tab1" localSheetId="14">#REF!</definedName>
    <definedName name="__tab1" localSheetId="15">#REF!</definedName>
    <definedName name="__tab1" localSheetId="12">#REF!</definedName>
    <definedName name="__tab1" localSheetId="10">#REF!</definedName>
    <definedName name="__tab1" localSheetId="19">#REF!</definedName>
    <definedName name="__tab1">#REF!</definedName>
    <definedName name="__tab2" localSheetId="19">#REF!</definedName>
    <definedName name="__tab2">#REF!</definedName>
    <definedName name="__TB2" localSheetId="18">#REF!</definedName>
    <definedName name="__TB2" localSheetId="3">#REF!</definedName>
    <definedName name="__TB2" localSheetId="14">#REF!</definedName>
    <definedName name="__TB2" localSheetId="15">#REF!</definedName>
    <definedName name="__TB2" localSheetId="12">#REF!</definedName>
    <definedName name="__TB2" localSheetId="10">#REF!</definedName>
    <definedName name="__TB2" localSheetId="19">#REF!</definedName>
    <definedName name="__TB2" localSheetId="9">'[47]SPT vs PHI'!$B$2:$C$65</definedName>
    <definedName name="__TB2">#REF!</definedName>
    <definedName name="__tf1" localSheetId="19">#REF!</definedName>
    <definedName name="__tf1" localSheetId="9">[40]Intro!$J$140</definedName>
    <definedName name="__tf1">#REF!</definedName>
    <definedName name="__tf2" localSheetId="19">#REF!</definedName>
    <definedName name="__tf2" localSheetId="9">[40]Intro!$J$142</definedName>
    <definedName name="__tf2">#REF!</definedName>
    <definedName name="__tf3" localSheetId="19">#REF!</definedName>
    <definedName name="__tf3" localSheetId="9">[40]Intro!$J$148</definedName>
    <definedName name="__tf3">#REF!</definedName>
    <definedName name="__tf4" localSheetId="19">#REF!</definedName>
    <definedName name="__tf4" localSheetId="9">[40]Intro!$J$150</definedName>
    <definedName name="__tf4">#REF!</definedName>
    <definedName name="__tfd1" localSheetId="19">#REF!</definedName>
    <definedName name="__tfd1" localSheetId="9">[40]Intro!$L$141</definedName>
    <definedName name="__tfd1">#REF!</definedName>
    <definedName name="__tfd2" localSheetId="19">#REF!</definedName>
    <definedName name="__tfd2" localSheetId="9">[40]Intro!$L$143</definedName>
    <definedName name="__tfd2">#REF!</definedName>
    <definedName name="__tfd3" localSheetId="19">#REF!</definedName>
    <definedName name="__tfd3" localSheetId="9">[40]Intro!$L$147</definedName>
    <definedName name="__tfd3">#REF!</definedName>
    <definedName name="__tfd4" localSheetId="19">#REF!</definedName>
    <definedName name="__tfd4" localSheetId="9">[40]Intro!$L$149</definedName>
    <definedName name="__tfd4">#REF!</definedName>
    <definedName name="__Tk1" localSheetId="19">#REF!</definedName>
    <definedName name="__Tk1">#REF!</definedName>
    <definedName name="__Tk11" localSheetId="19">#REF!</definedName>
    <definedName name="__Tk11">#REF!</definedName>
    <definedName name="__Tk2" localSheetId="19">#REF!</definedName>
    <definedName name="__Tk2">#REF!</definedName>
    <definedName name="__Tkl1" localSheetId="19">#REF!</definedName>
    <definedName name="__Tkl1">#REF!</definedName>
    <definedName name="__tl1" localSheetId="19">#REF!</definedName>
    <definedName name="__tl1">#REF!</definedName>
    <definedName name="__tl2" localSheetId="19">#REF!</definedName>
    <definedName name="__tl2">#REF!</definedName>
    <definedName name="__tr1" localSheetId="19">#REF!</definedName>
    <definedName name="__tr1" localSheetId="9">[40]Intro!$C$140</definedName>
    <definedName name="__tr1">#REF!</definedName>
    <definedName name="__tr2" localSheetId="19">#REF!</definedName>
    <definedName name="__tr2" localSheetId="9">[40]Intro!$C$142</definedName>
    <definedName name="__tr2">#REF!</definedName>
    <definedName name="__TR220" localSheetId="19">#REF!</definedName>
    <definedName name="__TR220">#REF!</definedName>
    <definedName name="__tr3" localSheetId="19">#REF!</definedName>
    <definedName name="__tr3" localSheetId="9">[40]Intro!$C$150</definedName>
    <definedName name="__tr3">#REF!</definedName>
    <definedName name="__TR500" localSheetId="19">#REF!</definedName>
    <definedName name="__TR500">#REF!</definedName>
    <definedName name="__tr75" localSheetId="19">#REF!</definedName>
    <definedName name="__tr75">#REF!</definedName>
    <definedName name="__trd1" localSheetId="19">#REF!</definedName>
    <definedName name="__trd1" localSheetId="9">[40]Intro!$B$140</definedName>
    <definedName name="__trd1">#REF!</definedName>
    <definedName name="__trd2" localSheetId="19">#REF!</definedName>
    <definedName name="__trd2" localSheetId="9">[40]Intro!$B$142</definedName>
    <definedName name="__trd2">#REF!</definedName>
    <definedName name="__trd3" localSheetId="19">#REF!</definedName>
    <definedName name="__trd3" localSheetId="9">[40]Intro!$B$148</definedName>
    <definedName name="__trd3">#REF!</definedName>
    <definedName name="__trt75" localSheetId="19">#REF!</definedName>
    <definedName name="__trt75">#REF!</definedName>
    <definedName name="__try1" localSheetId="19">#REF!</definedName>
    <definedName name="__try1" localSheetId="9">[70]InputPO_Del!#REF!</definedName>
    <definedName name="__try1">#REF!</definedName>
    <definedName name="__tt75" localSheetId="19">#REF!</definedName>
    <definedName name="__tt75">#REF!</definedName>
    <definedName name="__Vf1" localSheetId="19">#REF!</definedName>
    <definedName name="__Vf1">#REF!</definedName>
    <definedName name="__Vf2" localSheetId="19">#REF!</definedName>
    <definedName name="__Vf2">#REF!</definedName>
    <definedName name="__vr1" localSheetId="19">#REF!</definedName>
    <definedName name="__vr1">#REF!</definedName>
    <definedName name="__VS2004" localSheetId="19" hidden="1">#REF!</definedName>
    <definedName name="__VS2004" localSheetId="9">[21]SUMMARY!$E$64:$H$64</definedName>
    <definedName name="__VS2004">#REF!</definedName>
    <definedName name="__Wc1" localSheetId="19">#REF!</definedName>
    <definedName name="__Wc1">#REF!</definedName>
    <definedName name="__WC3" localSheetId="19">#REF!</definedName>
    <definedName name="__WC3">#REF!</definedName>
    <definedName name="__WD2" localSheetId="19">#REF!</definedName>
    <definedName name="__WD2" localSheetId="9">[26]Basicrates!$D$131</definedName>
    <definedName name="__WD2">#REF!</definedName>
    <definedName name="__wp1" localSheetId="19">#REF!</definedName>
    <definedName name="__wp1">#REF!</definedName>
    <definedName name="__Wr1" localSheetId="19">#REF!</definedName>
    <definedName name="__Wr1">#REF!</definedName>
    <definedName name="__Wr3" localSheetId="19">#REF!</definedName>
    <definedName name="__Wr3">#REF!</definedName>
    <definedName name="__wrn1" localSheetId="19">{#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localSheetId="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localSheetId="2">{#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localSheetId="16">{#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localSheetId="13">{#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localSheetId="6">{#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localSheetId="7">{#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 localSheetId="19">#REF!</definedName>
    <definedName name="__Xl1">#REF!</definedName>
    <definedName name="__xlcn.WorksheetConnection_InfoEntryA2D32" localSheetId="19">#REF!</definedName>
    <definedName name="__xlcn.WorksheetConnection_InfoEntryA2D32" localSheetId="9">'[24]Info Entry'!$A$2:$C$32</definedName>
    <definedName name="__xlcn.WorksheetConnection_InfoEntryA2D32">#REF!</definedName>
    <definedName name="__xlfn_COUNTIFS" localSheetId="19">#REF!</definedName>
    <definedName name="__xlfn_COUNTIFS">#REF!</definedName>
    <definedName name="__xlfn_SUMIFS" localSheetId="19">#REF!</definedName>
    <definedName name="__xlfn_SUMIFS">#REF!</definedName>
    <definedName name="__xlnm._FilterDatabase" localSheetId="17">#N/A</definedName>
    <definedName name="__xlnm._FilterDatabase" localSheetId="18">#REF!</definedName>
    <definedName name="__xlnm._FilterDatabase" localSheetId="3">#REF!</definedName>
    <definedName name="__xlnm._FilterDatabase" localSheetId="14">#REF!</definedName>
    <definedName name="__xlnm._FilterDatabase" localSheetId="15">#REF!</definedName>
    <definedName name="__xlnm._FilterDatabase" localSheetId="12">#REF!</definedName>
    <definedName name="__xlnm._FilterDatabase" localSheetId="10">#REF!</definedName>
    <definedName name="__xlnm._FilterDatabase" localSheetId="19">#REF!</definedName>
    <definedName name="__xlnm._FilterDatabase" localSheetId="1">#N/A</definedName>
    <definedName name="__xlnm._FilterDatabase" localSheetId="2">#N/A</definedName>
    <definedName name="__xlnm._FilterDatabase" localSheetId="16">#N/A</definedName>
    <definedName name="__xlnm._FilterDatabase" localSheetId="13">#N/A</definedName>
    <definedName name="__xlnm._FilterDatabase" localSheetId="6">#N/A</definedName>
    <definedName name="__xlnm._FilterDatabase" localSheetId="7">#N/A</definedName>
    <definedName name="__xlnm._FilterDatabase">#REF!</definedName>
    <definedName name="__xlnm._FilterDatabase_1" localSheetId="19">#REF!</definedName>
    <definedName name="__xlnm._FilterDatabase_1">#REF!</definedName>
    <definedName name="__xlnm._FilterDatabase_1_1">"#REF!"</definedName>
    <definedName name="__xlnm._FilterDatabase_2" localSheetId="19">#REF!</definedName>
    <definedName name="__xlnm._FilterDatabase_2">#REF!</definedName>
    <definedName name="__xlnm._FilterDatabase_2_1">"#REF!"</definedName>
    <definedName name="__xlnm._FilterDatabase_3" localSheetId="19">#REF!</definedName>
    <definedName name="__xlnm._FilterDatabase_3">#REF!</definedName>
    <definedName name="__xlnm._FilterDatabase_3_1">"#REF!"</definedName>
    <definedName name="__xlnm._FilterDatabase_4" localSheetId="19">#REF!</definedName>
    <definedName name="__xlnm._FilterDatabase_4">#REF!</definedName>
    <definedName name="__xlnm._FilterDatabase_5" localSheetId="17">#N/A</definedName>
    <definedName name="__xlnm._FilterDatabase_5" localSheetId="19">#REF!</definedName>
    <definedName name="__xlnm._FilterDatabase_5" localSheetId="1">#N/A</definedName>
    <definedName name="__xlnm._FilterDatabase_5" localSheetId="2">#N/A</definedName>
    <definedName name="__xlnm._FilterDatabase_5" localSheetId="16">#N/A</definedName>
    <definedName name="__xlnm._FilterDatabase_5" localSheetId="13">#N/A</definedName>
    <definedName name="__xlnm._FilterDatabase_5" localSheetId="6">#N/A</definedName>
    <definedName name="__xlnm._FilterDatabase_5" localSheetId="7">#N/A</definedName>
    <definedName name="__xlnm._FilterDatabase_5">#REF!</definedName>
    <definedName name="__xlnm.Database">"#REF!"</definedName>
    <definedName name="__xlnm.Database_1">"#REF!"</definedName>
    <definedName name="__xlnm.Print_Area">"$#REF!.$A$1:$D$37"</definedName>
    <definedName name="__xlnm.Print_Area_1">"$#REF!.$A$1:$D$37"</definedName>
    <definedName name="__xlnm.Print_Area_1_1" localSheetId="19">#REF!</definedName>
    <definedName name="__xlnm.Print_Area_1_1">#REF!</definedName>
    <definedName name="__xlnm.Print_Area_1_2">"#REF!"</definedName>
    <definedName name="__xlnm.Print_Area_1_3">"#REF!"</definedName>
    <definedName name="__xlnm.Print_Area_10" localSheetId="19">#REF!</definedName>
    <definedName name="__xlnm.Print_Area_10">#REF!</definedName>
    <definedName name="__xlnm.Print_Area_10_1">"#REF!"</definedName>
    <definedName name="__xlnm.Print_Area_11" localSheetId="19">#REF!</definedName>
    <definedName name="__xlnm.Print_Area_11">#REF!</definedName>
    <definedName name="__xlnm.Print_Area_13" localSheetId="19">#REF!</definedName>
    <definedName name="__xlnm.Print_Area_13">#REF!</definedName>
    <definedName name="__xlnm.Print_Area_2">"$#REF!.$A$1:$Z$38"</definedName>
    <definedName name="__xlnm.Print_Area_3">"$#REF!.$A$1:$E$42"</definedName>
    <definedName name="__xlnm.Print_Area_3_1" localSheetId="19">#REF!</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 localSheetId="19">#REF!</definedName>
    <definedName name="__xlnm.Print_Area_8">#REF!</definedName>
    <definedName name="__xlnm.Print_Area_9" localSheetId="19">#REF!</definedName>
    <definedName name="__xlnm.Print_Area_9">#REF!</definedName>
    <definedName name="__xlnm.Print_Titles" localSheetId="18">#REF!</definedName>
    <definedName name="__xlnm.Print_Titles" localSheetId="3">#REF!</definedName>
    <definedName name="__xlnm.Print_Titles" localSheetId="14">#REF!</definedName>
    <definedName name="__xlnm.Print_Titles" localSheetId="15">#REF!</definedName>
    <definedName name="__xlnm.Print_Titles" localSheetId="12">#REF!</definedName>
    <definedName name="__xlnm.Print_Titles" localSheetId="10">#REF!</definedName>
    <definedName name="__xlnm.Print_Titles" localSheetId="19">#REF!</definedName>
    <definedName name="__xlnm.Print_Titles">#REF!</definedName>
    <definedName name="__xlnm.Print_Titles_1" localSheetId="18">#REF!</definedName>
    <definedName name="__xlnm.Print_Titles_1" localSheetId="3">#REF!</definedName>
    <definedName name="__xlnm.Print_Titles_1" localSheetId="14">#REF!</definedName>
    <definedName name="__xlnm.Print_Titles_1" localSheetId="15">#REF!</definedName>
    <definedName name="__xlnm.Print_Titles_1" localSheetId="12">#REF!</definedName>
    <definedName name="__xlnm.Print_Titles_1" localSheetId="10">#REF!</definedName>
    <definedName name="__xlnm.Print_Titles_1" localSheetId="19">#REF!</definedName>
    <definedName name="__xlnm.Print_Titles_1">#REF!</definedName>
    <definedName name="__xlnm.Print_Titles_1_1" localSheetId="19">#REF!</definedName>
    <definedName name="__xlnm.Print_Titles_1_1">#REF!</definedName>
    <definedName name="__xlnm.Print_Titles_1_2">"#REF!"</definedName>
    <definedName name="__xlnm.Print_Titles_1_3">"#REF!"</definedName>
    <definedName name="__xlnm.Print_Titles_2" localSheetId="19">#REF!</definedName>
    <definedName name="__xlnm.Print_Titles_2">#REF!</definedName>
    <definedName name="__xlnm.Print_Titles_3" localSheetId="19">#REF!</definedName>
    <definedName name="__xlnm.Print_Titles_3">#REF!</definedName>
    <definedName name="__xlnm.Print_Titles_3_1" localSheetId="19">#REF!</definedName>
    <definedName name="__xlnm.Print_Titles_3_1">#REF!</definedName>
    <definedName name="__xlnm.Print_Titles_3_2">"#REF!"</definedName>
    <definedName name="__xlnm.Print_Titles_3_3">"#REF!"</definedName>
    <definedName name="__xlnm.Print_Titles_4" localSheetId="19">#REF!</definedName>
    <definedName name="__xlnm.Print_Titles_4">#REF!</definedName>
    <definedName name="__xlnm.Print_Titles_7" localSheetId="19">#REF!</definedName>
    <definedName name="__xlnm.Print_Titles_7">#REF!</definedName>
    <definedName name="__xlnm.Recorder">"#REF!"</definedName>
    <definedName name="__xlnm.Recorder_1">"#REF!"</definedName>
    <definedName name="__ZS1" localSheetId="19">#REF!</definedName>
    <definedName name="__ZS1">#REF!</definedName>
    <definedName name="__ZS2" localSheetId="19">#REF!</definedName>
    <definedName name="__ZS2">#REF!</definedName>
    <definedName name="_0" localSheetId="19">#REF!</definedName>
    <definedName name="_0">#REF!</definedName>
    <definedName name="_0___0" localSheetId="19">#REF!</definedName>
    <definedName name="_0___0">#REF!</definedName>
    <definedName name="_00">#REF!</definedName>
    <definedName name="_01">#REF!</definedName>
    <definedName name="_02">#N/A</definedName>
    <definedName name="_03">#N/A</definedName>
    <definedName name="_033" localSheetId="19">#REF!</definedName>
    <definedName name="_033">#REF!</definedName>
    <definedName name="_04">#N/A</definedName>
    <definedName name="_04_DIPL___TITEL">#REF!</definedName>
    <definedName name="_05">#REF!</definedName>
    <definedName name="_06">#N/A</definedName>
    <definedName name="_066" localSheetId="19">#REF!</definedName>
    <definedName name="_066">#REF!</definedName>
    <definedName name="_0790" localSheetId="19">#REF!</definedName>
    <definedName name="_0790">#REF!</definedName>
    <definedName name="_09_cost">#REF!</definedName>
    <definedName name="_09_cost_2">[71]costs!$P$49</definedName>
    <definedName name="_09_IBR_marketing_manpower_cost">#REF!</definedName>
    <definedName name="_09_IBR_marketing_manpower_cost_1">#REF!</definedName>
    <definedName name="_09_IBR_marketing_sales_cost">#REF!</definedName>
    <definedName name="_09_IBR_reps">#REF!</definedName>
    <definedName name="_1" localSheetId="19" hidden="1">#REF!</definedName>
    <definedName name="_1" localSheetId="9">[72]SUMMARY!$E$64:$H$64</definedName>
    <definedName name="_1">#REF!</definedName>
    <definedName name="_1____________123Graph_ACHART_1" localSheetId="19" hidden="1">#REF!</definedName>
    <definedName name="_1____________123Graph_ACHART_1" localSheetId="9">[73]SUMMARY!$E$36:$H$36</definedName>
    <definedName name="_1____________123Graph_ACHART_1">#REF!</definedName>
    <definedName name="_1_______123Graph_ACHART_1" localSheetId="19" hidden="1">#REF!</definedName>
    <definedName name="_1_______123Graph_ACHART_1" localSheetId="9">[25]SUMMARY!$E$36:$H$36</definedName>
    <definedName name="_1_______123Graph_ACHART_1">#REF!</definedName>
    <definedName name="_1____123Graph_ACHART_1" localSheetId="19" hidden="1">#REF!</definedName>
    <definedName name="_1____123Graph_ACHART_1">#REF!</definedName>
    <definedName name="_1___123Graph_ACHART_1" localSheetId="19" hidden="1">#REF!</definedName>
    <definedName name="_1___123Graph_ACHART_1">#REF!</definedName>
    <definedName name="_1__123Graph_ACHART_1" localSheetId="19" hidden="1">#REF!</definedName>
    <definedName name="_1__123Graph_ACHART_1">#REF!</definedName>
    <definedName name="_1__Excavation_completed_of_pit_B" localSheetId="19">#REF!</definedName>
    <definedName name="_1__Excavation_completed_of_pit_B">#REF!</definedName>
    <definedName name="_1__Productivity_Reference" localSheetId="19">'[74](4) Task_Productivty'!$A$1</definedName>
    <definedName name="_1__Productivity_Reference" localSheetId="1">'[75](4) Task_Productivty'!$A$1</definedName>
    <definedName name="_1__Productivity_Reference" localSheetId="2">'[75](4) Task_Productivty'!$A$1</definedName>
    <definedName name="_1__Productivity_Reference" localSheetId="16">'[75](4) Task_Productivty'!$A$1</definedName>
    <definedName name="_1__Productivity_Reference" localSheetId="13">'[75](4) Task_Productivty'!$A$1</definedName>
    <definedName name="_1__Productivity_Reference" localSheetId="6">'[75](4) Task_Productivty'!$A$1</definedName>
    <definedName name="_1__Productivity_Reference" localSheetId="7">'[75](4) Task_Productivty'!$A$1</definedName>
    <definedName name="_1__Productivity_Reference">'[74](4) Task_Productivty'!$A$1</definedName>
    <definedName name="_1_3_1_1">#REF!</definedName>
    <definedName name="_1_Jan17" localSheetId="19">#REF!</definedName>
    <definedName name="_1_Jan17">#REF!</definedName>
    <definedName name="_10.0mm" localSheetId="19">#REF!</definedName>
    <definedName name="_10.0mm" localSheetId="9">'[76]Materials '!$AV$9</definedName>
    <definedName name="_10.0mm">#REF!</definedName>
    <definedName name="_10________123Graph_ACHART_1" localSheetId="19" hidden="1">#REF!</definedName>
    <definedName name="_10________123Graph_ACHART_1" localSheetId="9">[21]SUMMARY!$E$36:$H$36</definedName>
    <definedName name="_10________123Graph_ACHART_1">#REF!</definedName>
    <definedName name="_10____123Graph_ACHART_1" localSheetId="19" hidden="1">#REF!</definedName>
    <definedName name="_10____123Graph_ACHART_1" localSheetId="9">[25]SUMMARY!$E$36:$H$36</definedName>
    <definedName name="_10____123Graph_ACHART_1">#REF!</definedName>
    <definedName name="_10__123Graph_BCHART_1" localSheetId="19" hidden="1">#REF!</definedName>
    <definedName name="_10__123Graph_BCHART_1" localSheetId="9">[25]SUMMARY!$E$66:$H$66</definedName>
    <definedName name="_10__123Graph_BCHART_1">#REF!</definedName>
    <definedName name="_10_a1_1_1_1">#REF!</definedName>
    <definedName name="_10_s_1_1">[48]Vdc5!#REF!</definedName>
    <definedName name="_1000A01" localSheetId="17">#N/A</definedName>
    <definedName name="_1000A01" localSheetId="19">#REF!</definedName>
    <definedName name="_1000A01" localSheetId="1">#N/A</definedName>
    <definedName name="_1000A01" localSheetId="2">#N/A</definedName>
    <definedName name="_1000A01" localSheetId="16">#N/A</definedName>
    <definedName name="_1000A01" localSheetId="13">#N/A</definedName>
    <definedName name="_1000A01" localSheetId="6">#N/A</definedName>
    <definedName name="_1000A01" localSheetId="7">#N/A</definedName>
    <definedName name="_1000A01">#REF!</definedName>
    <definedName name="_10Excel_BuiltIn_Print_Area_18_1" localSheetId="19">#REF!</definedName>
    <definedName name="_10Excel_BuiltIn_Print_Area_18_1">#REF!</definedName>
    <definedName name="_10Excel_BuiltIn_Print_Area_3_1" localSheetId="19">#REF!</definedName>
    <definedName name="_10Excel_BuiltIn_Print_Area_3_1">#REF!</definedName>
    <definedName name="_10Excel_BuiltIn_Print_Area_4_1_1_1_1" localSheetId="19">#REF!</definedName>
    <definedName name="_10Excel_BuiltIn_Print_Area_4_1_1_1_1">#REF!</definedName>
    <definedName name="_10Excel_BuiltIn_Print_Area_4_1_1_1_1_1_1" localSheetId="19">#REF!</definedName>
    <definedName name="_10Excel_BuiltIn_Print_Area_4_1_1_1_1_1_1">#REF!</definedName>
    <definedName name="_10Excel_BuiltIn_Print_Area_7">"$#REF!.$A$1:$Z$43"</definedName>
    <definedName name="_10MACRO_SOMMAIRE_.Bouton5_QuandClic" localSheetId="17">#N/A</definedName>
    <definedName name="_10MACRO_SOMMAIRE_.Bouton5_QuandClic" localSheetId="19">#REF!</definedName>
    <definedName name="_10MACRO_SOMMAIRE_.Bouton5_QuandClic" localSheetId="1">#N/A</definedName>
    <definedName name="_10MACRO_SOMMAIRE_.Bouton5_QuandClic" localSheetId="2">#N/A</definedName>
    <definedName name="_10MACRO_SOMMAIRE_.Bouton5_QuandClic" localSheetId="16">#N/A</definedName>
    <definedName name="_10MACRO_SOMMAIRE_.Bouton5_QuandClic" localSheetId="13">#N/A</definedName>
    <definedName name="_10MACRO_SOMMAIRE_.Bouton5_QuandClic" localSheetId="6">#N/A</definedName>
    <definedName name="_10MACRO_SOMMAIRE_.Bouton5_QuandClic" localSheetId="7">#N/A</definedName>
    <definedName name="_10MACRO_SOMMAIRE_.Bouton5_QuandClic">#REF!</definedName>
    <definedName name="_11" localSheetId="17">#N/A</definedName>
    <definedName name="_11" localSheetId="19">#REF!</definedName>
    <definedName name="_11" localSheetId="1">#N/A</definedName>
    <definedName name="_11" localSheetId="2">#N/A</definedName>
    <definedName name="_11" localSheetId="16">#N/A</definedName>
    <definedName name="_11" localSheetId="13">#N/A</definedName>
    <definedName name="_11" localSheetId="6">#N/A</definedName>
    <definedName name="_11" localSheetId="7">#N/A</definedName>
    <definedName name="_11">#REF!</definedName>
    <definedName name="_11________123Graph_BCHART_1" localSheetId="19" hidden="1">#REF!</definedName>
    <definedName name="_11________123Graph_BCHART_1" localSheetId="9">[21]SUMMARY!$E$66:$H$66</definedName>
    <definedName name="_11________123Graph_BCHART_1">#REF!</definedName>
    <definedName name="_11____123Graph_BCHART_1" localSheetId="19" hidden="1">#REF!</definedName>
    <definedName name="_11____123Graph_BCHART_1" localSheetId="9">[25]SUMMARY!$E$66:$H$66</definedName>
    <definedName name="_11____123Graph_BCHART_1">#REF!</definedName>
    <definedName name="_11_3_0Crite" localSheetId="19">#REF!</definedName>
    <definedName name="_11_3_0Crite">#REF!</definedName>
    <definedName name="_11_Z_1_1">#REF!</definedName>
    <definedName name="_11BS" localSheetId="19">#REF!</definedName>
    <definedName name="_11BS">#REF!</definedName>
    <definedName name="_11Excel_BuiltIn_Print_Area_18_1" localSheetId="19">#REF!</definedName>
    <definedName name="_11Excel_BuiltIn_Print_Area_18_1">#REF!</definedName>
    <definedName name="_11Excel_BuiltIn_Print_Area_2_1" localSheetId="19">#REF!</definedName>
    <definedName name="_11Excel_BuiltIn_Print_Area_2_1">#REF!</definedName>
    <definedName name="_11Excel_BuiltIn_Print_Area_3_1_1" localSheetId="19">#REF!</definedName>
    <definedName name="_11Excel_BuiltIn_Print_Area_3_1_1">#REF!</definedName>
    <definedName name="_11Excel_BuiltIn_Print_Area_4_1_1_1_1_1" localSheetId="19">#REF!</definedName>
    <definedName name="_11Excel_BuiltIn_Print_Area_4_1_1_1_1_1">#REF!</definedName>
    <definedName name="_11Excel_BuiltIn_Print_Area_4_1_1_1_1_1_1_1_1_1_1" localSheetId="19">#REF!</definedName>
    <definedName name="_11Excel_BuiltIn_Print_Area_4_1_1_1_1_1_1_1_1_1_1">#REF!</definedName>
    <definedName name="_11Excel_BuiltIn_Print_Area_8">"$#REF!.$A$1:$Z$41"</definedName>
    <definedName name="_11MACRO_SOMMAIRE_.Bouton6_QuandClic" localSheetId="17">#N/A</definedName>
    <definedName name="_11MACRO_SOMMAIRE_.Bouton6_QuandClic" localSheetId="19">#REF!</definedName>
    <definedName name="_11MACRO_SOMMAIRE_.Bouton6_QuandClic" localSheetId="1">#N/A</definedName>
    <definedName name="_11MACRO_SOMMAIRE_.Bouton6_QuandClic" localSheetId="2">#N/A</definedName>
    <definedName name="_11MACRO_SOMMAIRE_.Bouton6_QuandClic" localSheetId="16">#N/A</definedName>
    <definedName name="_11MACRO_SOMMAIRE_.Bouton6_QuandClic" localSheetId="13">#N/A</definedName>
    <definedName name="_11MACRO_SOMMAIRE_.Bouton6_QuandClic" localSheetId="6">#N/A</definedName>
    <definedName name="_11MACRO_SOMMAIRE_.Bouton6_QuandClic" localSheetId="7">#N/A</definedName>
    <definedName name="_11MACRO_SOMMAIRE_.Bouton6_QuandClic">#REF!</definedName>
    <definedName name="_12________123Graph_CCHART_1" localSheetId="19" hidden="1">#REF!</definedName>
    <definedName name="_12________123Graph_CCHART_1" localSheetId="9">[21]SUMMARY!$E$64:$H$64</definedName>
    <definedName name="_12________123Graph_CCHART_1">#REF!</definedName>
    <definedName name="_12____123Graph_CCHART_1" localSheetId="19" hidden="1">#REF!</definedName>
    <definedName name="_12____123Graph_CCHART_1" localSheetId="9">[25]SUMMARY!$E$64:$H$64</definedName>
    <definedName name="_12____123Graph_CCHART_1">#REF!</definedName>
    <definedName name="_12__123Graph_BCHART_1" localSheetId="19" hidden="1">#REF!</definedName>
    <definedName name="_12__123Graph_BCHART_1" localSheetId="9">[77]SUMMARY!$E$66:$H$66</definedName>
    <definedName name="_12__123Graph_BCHART_1">#REF!</definedName>
    <definedName name="_12__123Graph_CCHART_1" localSheetId="19" hidden="1">#REF!</definedName>
    <definedName name="_12__123Graph_CCHART_1" localSheetId="9">[78]SUMMARY!$E$64:$H$64</definedName>
    <definedName name="_12__123Graph_CCHART_1">#REF!</definedName>
    <definedName name="_12_C_1_1">#REF!</definedName>
    <definedName name="_12BS" localSheetId="19">#REF!</definedName>
    <definedName name="_12BS">#REF!</definedName>
    <definedName name="_12Excel_BuiltIn_Print_Area_1_1">#REF!</definedName>
    <definedName name="_12Excel_BuiltIn_Print_Area_2_1_1_1" localSheetId="19">#REF!</definedName>
    <definedName name="_12Excel_BuiltIn_Print_Area_2_1_1_1">#REF!</definedName>
    <definedName name="_12Excel_BuiltIn_Print_Area_3_1_1_1" localSheetId="19">#REF!</definedName>
    <definedName name="_12Excel_BuiltIn_Print_Area_3_1_1_1">#REF!</definedName>
    <definedName name="_12Excel_BuiltIn_Print_Area_4_1_1_1_1_1_1" localSheetId="19">#REF!</definedName>
    <definedName name="_12Excel_BuiltIn_Print_Area_4_1_1_1_1_1_1">#REF!</definedName>
    <definedName name="_12Excel_BuiltIn_Print_Area_4_1_1_1_1_1_1_1_1_1_1_1" localSheetId="19">#REF!</definedName>
    <definedName name="_12Excel_BuiltIn_Print_Area_4_1_1_1_1_1_1_1_1_1_1_1">#REF!</definedName>
    <definedName name="_12Excel_BuiltIn_Print_Area_9">"$#REF!.$A$1:$S$38"</definedName>
    <definedName name="_12MACRO_SOMMAIRE_.Bouton7_QuandClic" localSheetId="17">#N/A</definedName>
    <definedName name="_12MACRO_SOMMAIRE_.Bouton7_QuandClic" localSheetId="19">#REF!</definedName>
    <definedName name="_12MACRO_SOMMAIRE_.Bouton7_QuandClic" localSheetId="1">#N/A</definedName>
    <definedName name="_12MACRO_SOMMAIRE_.Bouton7_QuandClic" localSheetId="2">#N/A</definedName>
    <definedName name="_12MACRO_SOMMAIRE_.Bouton7_QuandClic" localSheetId="16">#N/A</definedName>
    <definedName name="_12MACRO_SOMMAIRE_.Bouton7_QuandClic" localSheetId="13">#N/A</definedName>
    <definedName name="_12MACRO_SOMMAIRE_.Bouton7_QuandClic" localSheetId="6">#N/A</definedName>
    <definedName name="_12MACRO_SOMMAIRE_.Bouton7_QuandClic" localSheetId="7">#N/A</definedName>
    <definedName name="_12MACRO_SOMMAIRE_.Bouton7_QuandClic">#REF!</definedName>
    <definedName name="_13.2mm" localSheetId="19">#REF!</definedName>
    <definedName name="_13.2mm" localSheetId="9">'[76]Materials '!$AV$7</definedName>
    <definedName name="_13.2mm">#REF!</definedName>
    <definedName name="_13____123Graph_ACHART_1" localSheetId="19" hidden="1">#REF!</definedName>
    <definedName name="_13____123Graph_ACHART_1" localSheetId="9">[79]SUMMARY!$E$36:$H$36</definedName>
    <definedName name="_13____123Graph_ACHART_1">#REF!</definedName>
    <definedName name="_13___123Graph_ACHART_1" localSheetId="19" hidden="1">#REF!</definedName>
    <definedName name="_13___123Graph_ACHART_1" localSheetId="9">[25]SUMMARY!$E$36:$H$36</definedName>
    <definedName name="_13___123Graph_ACHART_1">#REF!</definedName>
    <definedName name="_13_3_0Criteria" localSheetId="19">#REF!</definedName>
    <definedName name="_13_3_0Criteria">#REF!</definedName>
    <definedName name="_13_ページング_電話関係" localSheetId="19">#REF!</definedName>
    <definedName name="_13_ページング_電話関係">#REF!</definedName>
    <definedName name="_132" localSheetId="19">#REF!</definedName>
    <definedName name="_132">#REF!</definedName>
    <definedName name="_13BS" localSheetId="19">#REF!</definedName>
    <definedName name="_13BS">#REF!</definedName>
    <definedName name="_13Excel_BuiltIn_Print_Area_1_1">"$#REF!.$A$1:$E$42"</definedName>
    <definedName name="_13Excel_BuiltIn_Print_Area_1_2">#REF!</definedName>
    <definedName name="_13Excel_BuiltIn_Print_Area_2_1" localSheetId="19">#REF!</definedName>
    <definedName name="_13Excel_BuiltIn_Print_Area_2_1">#REF!</definedName>
    <definedName name="_13Excel_BuiltIn_Print_Area_2_1_1_1_1" localSheetId="19">#REF!</definedName>
    <definedName name="_13Excel_BuiltIn_Print_Area_2_1_1_1_1">#REF!</definedName>
    <definedName name="_13Excel_BuiltIn_Print_Area_3_1_1_1_1" localSheetId="19">#REF!</definedName>
    <definedName name="_13Excel_BuiltIn_Print_Area_3_1_1_1_1">#REF!</definedName>
    <definedName name="_13Excel_BuiltIn_Print_Area_4_1_1_1_1_1_1_1_1_1_1" localSheetId="19">#REF!</definedName>
    <definedName name="_13Excel_BuiltIn_Print_Area_4_1_1_1_1_1_1_1_1_1_1">#REF!</definedName>
    <definedName name="_13Excel_BuiltIn_Print_Area_4_1_1_1_1_1_1_1_1_1_1_1_1" localSheetId="19">#REF!</definedName>
    <definedName name="_13Excel_BuiltIn_Print_Area_4_1_1_1_1_1_1_1_1_1_1_1_1">#REF!</definedName>
    <definedName name="_13MACRO_SOMMAIRE_.Bouton8_QuandClic" localSheetId="17">#N/A</definedName>
    <definedName name="_13MACRO_SOMMAIRE_.Bouton8_QuandClic" localSheetId="19">#REF!</definedName>
    <definedName name="_13MACRO_SOMMAIRE_.Bouton8_QuandClic" localSheetId="1">#N/A</definedName>
    <definedName name="_13MACRO_SOMMAIRE_.Bouton8_QuandClic" localSheetId="2">#N/A</definedName>
    <definedName name="_13MACRO_SOMMAIRE_.Bouton8_QuandClic" localSheetId="16">#N/A</definedName>
    <definedName name="_13MACRO_SOMMAIRE_.Bouton8_QuandClic" localSheetId="13">#N/A</definedName>
    <definedName name="_13MACRO_SOMMAIRE_.Bouton8_QuandClic" localSheetId="6">#N/A</definedName>
    <definedName name="_13MACRO_SOMMAIRE_.Bouton8_QuandClic" localSheetId="7">#N/A</definedName>
    <definedName name="_13MACRO_SOMMAIRE_.Bouton8_QuandClic">#REF!</definedName>
    <definedName name="_14____123Graph_BCHART_1" localSheetId="19" hidden="1">#REF!</definedName>
    <definedName name="_14____123Graph_BCHART_1" localSheetId="9">[79]SUMMARY!$E$66:$H$66</definedName>
    <definedName name="_14____123Graph_BCHART_1">#REF!</definedName>
    <definedName name="_14___123Graph_BCHART_1" localSheetId="19" hidden="1">#REF!</definedName>
    <definedName name="_14___123Graph_BCHART_1" localSheetId="9">[25]SUMMARY!$E$66:$H$66</definedName>
    <definedName name="_14___123Graph_BCHART_1">#REF!</definedName>
    <definedName name="_14_E_1_1">#REF!</definedName>
    <definedName name="_14BS" localSheetId="19">#REF!</definedName>
    <definedName name="_14BS">#REF!</definedName>
    <definedName name="_14Excel_BuiltIn_Print_Area_2_1_1_1_1_1" localSheetId="19">#REF!</definedName>
    <definedName name="_14Excel_BuiltIn_Print_Area_2_1_1_1_1_1">#REF!</definedName>
    <definedName name="_14Excel_BuiltIn_Print_Area_4_1_1_1_1" localSheetId="19">#REF!</definedName>
    <definedName name="_14Excel_BuiltIn_Print_Area_4_1_1_1_1">#REF!</definedName>
    <definedName name="_14Excel_BuiltIn_Print_Area_4_1_1_1_1_1_1_1_1_1_1_1" localSheetId="19">#REF!</definedName>
    <definedName name="_14Excel_BuiltIn_Print_Area_4_1_1_1_1_1_1_1_1_1_1_1">#REF!</definedName>
    <definedName name="_14Excel_BuiltIn_Print_Area_5_1_1_1_1" localSheetId="19">#REF!</definedName>
    <definedName name="_14Excel_BuiltIn_Print_Area_5_1_1_1_1">#REF!</definedName>
    <definedName name="_14MACRO_SOMMAIRE_.Bouton9_QuandClic" localSheetId="17">#N/A</definedName>
    <definedName name="_14MACRO_SOMMAIRE_.Bouton9_QuandClic" localSheetId="19">#REF!</definedName>
    <definedName name="_14MACRO_SOMMAIRE_.Bouton9_QuandClic" localSheetId="1">#N/A</definedName>
    <definedName name="_14MACRO_SOMMAIRE_.Bouton9_QuandClic" localSheetId="2">#N/A</definedName>
    <definedName name="_14MACRO_SOMMAIRE_.Bouton9_QuandClic" localSheetId="16">#N/A</definedName>
    <definedName name="_14MACRO_SOMMAIRE_.Bouton9_QuandClic" localSheetId="13">#N/A</definedName>
    <definedName name="_14MACRO_SOMMAIRE_.Bouton9_QuandClic" localSheetId="6">#N/A</definedName>
    <definedName name="_14MACRO_SOMMAIRE_.Bouton9_QuandClic" localSheetId="7">#N/A</definedName>
    <definedName name="_14MACRO_SOMMAIRE_.Bouton9_QuandClic">#REF!</definedName>
    <definedName name="_15____123Graph_CCHART_1" localSheetId="19" hidden="1">#REF!</definedName>
    <definedName name="_15____123Graph_CCHART_1" localSheetId="9">[79]SUMMARY!$E$64:$H$64</definedName>
    <definedName name="_15____123Graph_CCHART_1">#REF!</definedName>
    <definedName name="_15___123Graph_CCHART_1" localSheetId="19" hidden="1">#REF!</definedName>
    <definedName name="_15___123Graph_CCHART_1" localSheetId="9">[25]SUMMARY!$E$64:$H$64</definedName>
    <definedName name="_15___123Graph_CCHART_1">#REF!</definedName>
    <definedName name="_15__123Graph_CCHART_1" localSheetId="19" hidden="1">#REF!</definedName>
    <definedName name="_15__123Graph_CCHART_1" localSheetId="9">[25]SUMMARY!$E$64:$H$64</definedName>
    <definedName name="_15__123Graph_CCHART_1">#REF!</definedName>
    <definedName name="_15_3__Crite" localSheetId="19">#REF!</definedName>
    <definedName name="_15_3__Crite">#REF!</definedName>
    <definedName name="_15BS" localSheetId="19">#REF!</definedName>
    <definedName name="_15BS">#REF!</definedName>
    <definedName name="_15Excel_BuiltIn_Print_Area_2_1_1_1" localSheetId="19">#REF!</definedName>
    <definedName name="_15Excel_BuiltIn_Print_Area_2_1_1_1">#REF!</definedName>
    <definedName name="_15Excel_BuiltIn_Print_Area_3_1" localSheetId="19">#REF!</definedName>
    <definedName name="_15Excel_BuiltIn_Print_Area_3_1">#REF!</definedName>
    <definedName name="_15Excel_BuiltIn_Print_Area_4_1_1_1_1_1_1_1_1_1_1_1_1" localSheetId="19">#REF!</definedName>
    <definedName name="_15Excel_BuiltIn_Print_Area_4_1_1_1_1_1_1_1_1_1_1_1_1">#REF!</definedName>
    <definedName name="_15Excel_BuiltIn_Print_Area_5_1_1_1" localSheetId="19">#REF!</definedName>
    <definedName name="_15Excel_BuiltIn_Print_Area_5_1_1_1">#REF!</definedName>
    <definedName name="_15Excel_BuiltIn_Print_Area_5_1_1_1_1_1_1" localSheetId="19">#REF!</definedName>
    <definedName name="_15Excel_BuiltIn_Print_Area_5_1_1_1_1_1_1">#REF!</definedName>
    <definedName name="_15MACROS_IMPRESSION_.Choix" localSheetId="17">#N/A</definedName>
    <definedName name="_15MACROS_IMPRESSION_.Choix" localSheetId="19">#REF!</definedName>
    <definedName name="_15MACROS_IMPRESSION_.Choix" localSheetId="1">#N/A</definedName>
    <definedName name="_15MACROS_IMPRESSION_.Choix" localSheetId="2">#N/A</definedName>
    <definedName name="_15MACROS_IMPRESSION_.Choix" localSheetId="16">#N/A</definedName>
    <definedName name="_15MACROS_IMPRESSION_.Choix" localSheetId="13">#N/A</definedName>
    <definedName name="_15MACROS_IMPRESSION_.Choix" localSheetId="6">#N/A</definedName>
    <definedName name="_15MACROS_IMPRESSION_.Choix" localSheetId="7">#N/A</definedName>
    <definedName name="_15MACROS_IMPRESSION_.Choix">#REF!</definedName>
    <definedName name="_16__123Graph_ACHART_1" localSheetId="19" hidden="1">#REF!</definedName>
    <definedName name="_16__123Graph_ACHART_1" localSheetId="9">[25]SUMMARY!$E$36:$H$36</definedName>
    <definedName name="_16__123Graph_ACHART_1">#REF!</definedName>
    <definedName name="_16_F_1_1">#REF!</definedName>
    <definedName name="_16BS" localSheetId="19">#REF!</definedName>
    <definedName name="_16BS">#REF!</definedName>
    <definedName name="_16Excel_BuiltIn_Print_Area_3_1_1" localSheetId="19">#REF!</definedName>
    <definedName name="_16Excel_BuiltIn_Print_Area_3_1_1">#REF!</definedName>
    <definedName name="_16Excel_BuiltIn_Print_Area_5_1_1_1_1" localSheetId="19">#REF!</definedName>
    <definedName name="_16Excel_BuiltIn_Print_Area_5_1_1_1_1">#REF!</definedName>
    <definedName name="_16Excel_BuiltIn_Print_Titles_1_1_1" localSheetId="19">(#REF!,#REF!)</definedName>
    <definedName name="_16Excel_BuiltIn_Print_Titles_1_1_1">(#REF!,#REF!)</definedName>
    <definedName name="_16Excel_BuiltIn_Print_Titles_4_1" localSheetId="19">#REF!</definedName>
    <definedName name="_16Excel_BuiltIn_Print_Titles_4_1">#REF!</definedName>
    <definedName name="_16MACROS_IMPRESSION_.Démare" localSheetId="17">#N/A</definedName>
    <definedName name="_16MACROS_IMPRESSION_.Démare" localSheetId="19">#REF!</definedName>
    <definedName name="_16MACROS_IMPRESSION_.Démare" localSheetId="1">#N/A</definedName>
    <definedName name="_16MACROS_IMPRESSION_.Démare" localSheetId="2">#N/A</definedName>
    <definedName name="_16MACROS_IMPRESSION_.Démare" localSheetId="16">#N/A</definedName>
    <definedName name="_16MACROS_IMPRESSION_.Démare" localSheetId="13">#N/A</definedName>
    <definedName name="_16MACROS_IMPRESSION_.Démare" localSheetId="6">#N/A</definedName>
    <definedName name="_16MACROS_IMPRESSION_.Démare" localSheetId="7">#N/A</definedName>
    <definedName name="_16MACROS_IMPRESSION_.Démare">#REF!</definedName>
    <definedName name="_17__123Graph_BCHART_1" localSheetId="19">#REF!</definedName>
    <definedName name="_17__123Graph_BCHART_1" localSheetId="9">[25]SUMMARY!$E$66:$H$66</definedName>
    <definedName name="_17__123Graph_BCHART_1">#REF!</definedName>
    <definedName name="_17_3__Criteria" localSheetId="19">#REF!</definedName>
    <definedName name="_17_3__Criteria">#REF!</definedName>
    <definedName name="_17Excel_BuiltIn_Print_Area_2_1_1_1_1" localSheetId="19">#REF!</definedName>
    <definedName name="_17Excel_BuiltIn_Print_Area_2_1_1_1_1">#REF!</definedName>
    <definedName name="_17Excel_BuiltIn_Print_Area_3_1_1_1" localSheetId="19">#REF!</definedName>
    <definedName name="_17Excel_BuiltIn_Print_Area_3_1_1_1">#REF!</definedName>
    <definedName name="_17Excel_BuiltIn_Print_Area_7_1_1_1_1" localSheetId="19">#REF!</definedName>
    <definedName name="_17Excel_BuiltIn_Print_Area_7_1_1_1_1">#REF!</definedName>
    <definedName name="_17Excel_BuiltIn_Print_Titles_4_1" localSheetId="19">#REF!</definedName>
    <definedName name="_17Excel_BuiltIn_Print_Titles_4_1">#REF!</definedName>
    <definedName name="_18__123Graph_CCHART_1" localSheetId="19" hidden="1">#REF!</definedName>
    <definedName name="_18__123Graph_CCHART_1" localSheetId="9">[77]SUMMARY!$E$64:$H$64</definedName>
    <definedName name="_18__123Graph_CCHART_1">#REF!</definedName>
    <definedName name="_18_Q_1_1">#REF!</definedName>
    <definedName name="_18Excel_BuiltIn_Print_Area_3_1_1_1_1" localSheetId="19">#REF!</definedName>
    <definedName name="_18Excel_BuiltIn_Print_Area_3_1_1_1_1">#REF!</definedName>
    <definedName name="_18Excel_BuiltIn_Print_Area_8_1_1_1_1" localSheetId="19">#REF!</definedName>
    <definedName name="_18Excel_BuiltIn_Print_Area_8_1_1_1_1">#REF!</definedName>
    <definedName name="_18Excel_BuiltIn_Print_Titles_5_1_1" localSheetId="19">#REF!</definedName>
    <definedName name="_18Excel_BuiltIn_Print_Titles_5_1_1">#REF!</definedName>
    <definedName name="_19Excel_BuiltIn_Print_Area_2_1_1_1_1_1" localSheetId="19">#REF!</definedName>
    <definedName name="_19Excel_BuiltIn_Print_Area_2_1_1_1_1_1">#REF!</definedName>
    <definedName name="_19Excel_BuiltIn_Print_Area_4_1_1_1_1" localSheetId="19">#REF!</definedName>
    <definedName name="_19Excel_BuiltIn_Print_Area_4_1_1_1_1">#REF!</definedName>
    <definedName name="_19Excel_BuiltIn_Print_Area_9_1" localSheetId="19">#REF!</definedName>
    <definedName name="_19Excel_BuiltIn_Print_Area_9_1">#REF!</definedName>
    <definedName name="_19G_0Extr" localSheetId="19">#REF!</definedName>
    <definedName name="_19G_0Extr">#REF!</definedName>
    <definedName name="_1Excel_BuiltIn_Print_Area_1">"$#REF!.$A$1:$U$39"</definedName>
    <definedName name="_1Excel_BuiltIn_Print_Area_1_1" localSheetId="18">#REF!</definedName>
    <definedName name="_1Excel_BuiltIn_Print_Area_1_1" localSheetId="3">#REF!</definedName>
    <definedName name="_1Excel_BuiltIn_Print_Area_1_1" localSheetId="14">#REF!</definedName>
    <definedName name="_1Excel_BuiltIn_Print_Area_1_1" localSheetId="15">#REF!</definedName>
    <definedName name="_1Excel_BuiltIn_Print_Area_1_1" localSheetId="12">#REF!</definedName>
    <definedName name="_1Excel_BuiltIn_Print_Area_1_1" localSheetId="10">#REF!</definedName>
    <definedName name="_1Excel_BuiltIn_Print_Area_1_1" localSheetId="19">#REF!</definedName>
    <definedName name="_1Excel_BuiltIn_Print_Area_1_1">#REF!</definedName>
    <definedName name="_1Excel_BuiltIn_Print_Area_10_1" localSheetId="19">#REF!</definedName>
    <definedName name="_1Excel_BuiltIn_Print_Area_10_1">#REF!</definedName>
    <definedName name="_1Excel_BuiltIn_Print_Area_3_1" localSheetId="19">#REF!</definedName>
    <definedName name="_1Excel_BuiltIn_Print_Area_3_1">#REF!</definedName>
    <definedName name="_1Excel_BuiltIn_Print_Area_4_1" localSheetId="19">#REF!</definedName>
    <definedName name="_1Excel_BuiltIn_Print_Area_4_1">#REF!</definedName>
    <definedName name="_1Excel_BuiltIn_Print_Area_6_1" localSheetId="19">#REF!</definedName>
    <definedName name="_1Excel_BuiltIn_Print_Area_6_1">#REF!</definedName>
    <definedName name="_1F" localSheetId="19">#REF!</definedName>
    <definedName name="_1F" localSheetId="9">[80]대비표!#REF!</definedName>
    <definedName name="_1F">#REF!</definedName>
    <definedName name="_1MACRO_3___Roof_Plate_.resolution" localSheetId="17">#N/A</definedName>
    <definedName name="_1MACRO_3___Roof_Plate_.resolution" localSheetId="19">#REF!</definedName>
    <definedName name="_1MACRO_3___Roof_Plate_.resolution" localSheetId="1">#N/A</definedName>
    <definedName name="_1MACRO_3___Roof_Plate_.resolution" localSheetId="2">#N/A</definedName>
    <definedName name="_1MACRO_3___Roof_Plate_.resolution" localSheetId="16">#N/A</definedName>
    <definedName name="_1MACRO_3___Roof_Plate_.resolution" localSheetId="13">#N/A</definedName>
    <definedName name="_1MACRO_3___Roof_Plate_.resolution" localSheetId="6">#N/A</definedName>
    <definedName name="_1MACRO_3___Roof_Plate_.resolution" localSheetId="7">#N/A</definedName>
    <definedName name="_1MACRO_3___Roof_Plate_.resolution">#REF!</definedName>
    <definedName name="_2" localSheetId="19">#REF!</definedName>
    <definedName name="_2">#REF!</definedName>
    <definedName name="_2____________123Graph_BCHART_1" localSheetId="19" hidden="1">#REF!</definedName>
    <definedName name="_2____________123Graph_BCHART_1" localSheetId="9">[73]SUMMARY!$E$66:$H$66</definedName>
    <definedName name="_2____________123Graph_BCHART_1">#REF!</definedName>
    <definedName name="_2_______123Graph_BCHART_1" localSheetId="19" hidden="1">#REF!</definedName>
    <definedName name="_2_______123Graph_BCHART_1" localSheetId="9">[25]SUMMARY!$E$66:$H$66</definedName>
    <definedName name="_2_______123Graph_BCHART_1">#REF!</definedName>
    <definedName name="_2____123Graph_BCHART_1" localSheetId="19" hidden="1">#REF!</definedName>
    <definedName name="_2____123Graph_BCHART_1">#REF!</definedName>
    <definedName name="_2___123Graph_BCHART_1" localSheetId="19" hidden="1">#REF!</definedName>
    <definedName name="_2___123Graph_BCHART_1">#REF!</definedName>
    <definedName name="_2___c" localSheetId="19">#REF!</definedName>
    <definedName name="_2___c">#REF!</definedName>
    <definedName name="_2__123Graph_ACHART_1" localSheetId="19" hidden="1">#REF!</definedName>
    <definedName name="_2__123Graph_ACHART_1" localSheetId="9">[81]SUMMARY!$E$36:$H$36</definedName>
    <definedName name="_2__123Graph_ACHART_1">#REF!</definedName>
    <definedName name="_2__123Graph_BCHART_1" localSheetId="19" hidden="1">#REF!</definedName>
    <definedName name="_2__123Graph_BCHART_1">#REF!</definedName>
    <definedName name="_2__a____i" localSheetId="19">#REF!</definedName>
    <definedName name="_2__a____i">#REF!</definedName>
    <definedName name="_2__a____ii" localSheetId="19">#REF!</definedName>
    <definedName name="_2__a____ii">#REF!</definedName>
    <definedName name="_2__a____iii" localSheetId="19">#REF!</definedName>
    <definedName name="_2__a____iii">#REF!</definedName>
    <definedName name="_2__b" localSheetId="19">#REF!</definedName>
    <definedName name="_2__b">#REF!</definedName>
    <definedName name="_2__c" localSheetId="19">#REF!</definedName>
    <definedName name="_2__c">#REF!</definedName>
    <definedName name="_2_0_0_F" localSheetId="19">#REF!</definedName>
    <definedName name="_2_0_0_F" localSheetId="9">[80]대비표!#REF!</definedName>
    <definedName name="_2_0_0_F">#REF!</definedName>
    <definedName name="_2_3_1_1">#REF!</definedName>
    <definedName name="_2_4_1_1">#REF!</definedName>
    <definedName name="_20_s_1_1">[48]Vdc5!#REF!</definedName>
    <definedName name="_20Excel_BuiltIn_Print_Area_5_1_1_1" localSheetId="19">#REF!</definedName>
    <definedName name="_20Excel_BuiltIn_Print_Area_5_1_1_1">#REF!</definedName>
    <definedName name="_20F" localSheetId="19">#REF!</definedName>
    <definedName name="_20F" localSheetId="9">[80]대비표!#REF!</definedName>
    <definedName name="_20F">#REF!</definedName>
    <definedName name="_21_0_0_F" localSheetId="19">#REF!</definedName>
    <definedName name="_21_0_0_F" localSheetId="9">[80]대비표!#REF!</definedName>
    <definedName name="_21_0_0_F">#REF!</definedName>
    <definedName name="_21Excel_BuiltIn_Print_Area_3_1" localSheetId="19">#REF!</definedName>
    <definedName name="_21Excel_BuiltIn_Print_Area_3_1">#REF!</definedName>
    <definedName name="_21Excel_BuiltIn_Print_Area_5_1_1_1_1" localSheetId="19">#REF!</definedName>
    <definedName name="_21Excel_BuiltIn_Print_Area_5_1_1_1_1">#REF!</definedName>
    <definedName name="_21G_0Extract" localSheetId="19">#REF!</definedName>
    <definedName name="_21G_0Extract">#REF!</definedName>
    <definedName name="_22" localSheetId="19" hidden="1">#REF!</definedName>
    <definedName name="_22" localSheetId="9">[72]SUMMARY!$E$64:$H$64</definedName>
    <definedName name="_22">#REF!</definedName>
    <definedName name="_22_Z_1_1">#REF!</definedName>
    <definedName name="_22Excel_BuiltIn_Print_Area_7_1_1_1_1" localSheetId="19">#REF!</definedName>
    <definedName name="_22Excel_BuiltIn_Print_Area_7_1_1_1_1">#REF!</definedName>
    <definedName name="_23_0_0_F" localSheetId="19">#REF!</definedName>
    <definedName name="_23_0_0_F" localSheetId="9">[80]대비표!#REF!</definedName>
    <definedName name="_23_0_0_F">#REF!</definedName>
    <definedName name="_23Excel_BuiltIn_Print_Area_3_1_1" localSheetId="19">#REF!</definedName>
    <definedName name="_23Excel_BuiltIn_Print_Area_3_1_1">#REF!</definedName>
    <definedName name="_23Excel_BuiltIn_Print_Area_8_1_1_1_1" localSheetId="19">#REF!</definedName>
    <definedName name="_23Excel_BuiltIn_Print_Area_8_1_1_1_1">#REF!</definedName>
    <definedName name="_23G__Extr" localSheetId="19">#REF!</definedName>
    <definedName name="_23G__Extr">#REF!</definedName>
    <definedName name="_24_0_0_F" localSheetId="19">#REF!</definedName>
    <definedName name="_24_0_0_F" localSheetId="9">[80]대비표!#REF!</definedName>
    <definedName name="_24_0_0_F">#REF!</definedName>
    <definedName name="_24Excel_BuiltIn_Print_Area_1_1">#REF!</definedName>
    <definedName name="_24Excel_BuiltIn_Print_Area_9_1" localSheetId="19">#REF!</definedName>
    <definedName name="_24Excel_BuiltIn_Print_Area_9_1">#REF!</definedName>
    <definedName name="_25Excel_BuiltIn_Print_Area_1_2">#REF!</definedName>
    <definedName name="_25Excel_BuiltIn_Print_Area_3_1_1_1" localSheetId="19">#REF!</definedName>
    <definedName name="_25Excel_BuiltIn_Print_Area_3_1_1_1">#REF!</definedName>
    <definedName name="_25G__Extract" localSheetId="19">#REF!</definedName>
    <definedName name="_25G__Extract">#REF!</definedName>
    <definedName name="_27Excel_BuiltIn_Print_Area_3_1_1_1_1" localSheetId="19">#REF!</definedName>
    <definedName name="_27Excel_BuiltIn_Print_Area_3_1_1_1_1">#REF!</definedName>
    <definedName name="_29Excel_BuiltIn_Print_Area_4_1_1_1_1" localSheetId="19">#REF!</definedName>
    <definedName name="_29Excel_BuiltIn_Print_Area_4_1_1_1_1">#REF!</definedName>
    <definedName name="_2A2" localSheetId="19">#REF!</definedName>
    <definedName name="_2A2" localSheetId="9">'[82]P Staff fac'!$F$12</definedName>
    <definedName name="_2A2">#REF!</definedName>
    <definedName name="_2Excel_BuiltIn_Print_Area_10">"$#REF!.$A$1:$V$42"</definedName>
    <definedName name="_2Excel_BuiltIn_Print_Area_12_1_1_1_1" localSheetId="19">#REF!</definedName>
    <definedName name="_2Excel_BuiltIn_Print_Area_12_1_1_1_1">#REF!</definedName>
    <definedName name="_2Excel_BuiltIn_Print_Area_2_1_1_1" localSheetId="19">#REF!</definedName>
    <definedName name="_2Excel_BuiltIn_Print_Area_2_1_1_1">#REF!</definedName>
    <definedName name="_2Excel_BuiltIn_Print_Area_3_1" localSheetId="18">#REF!</definedName>
    <definedName name="_2Excel_BuiltIn_Print_Area_3_1" localSheetId="3">#REF!</definedName>
    <definedName name="_2Excel_BuiltIn_Print_Area_3_1" localSheetId="14">#REF!</definedName>
    <definedName name="_2Excel_BuiltIn_Print_Area_3_1" localSheetId="15">#REF!</definedName>
    <definedName name="_2Excel_BuiltIn_Print_Area_3_1" localSheetId="12">#REF!</definedName>
    <definedName name="_2Excel_BuiltIn_Print_Area_3_1" localSheetId="10">#REF!</definedName>
    <definedName name="_2Excel_BuiltIn_Print_Area_3_1" localSheetId="19">#REF!</definedName>
    <definedName name="_2Excel_BuiltIn_Print_Area_3_1">#REF!</definedName>
    <definedName name="_2Excel_BuiltIn_Print_Area_4_1" localSheetId="19">#REF!</definedName>
    <definedName name="_2Excel_BuiltIn_Print_Area_4_1">#REF!</definedName>
    <definedName name="_2MACRO_SOMMAIRE_.Bouton1_QuandClic" localSheetId="17">#N/A</definedName>
    <definedName name="_2MACRO_SOMMAIRE_.Bouton1_QuandClic" localSheetId="19">#REF!</definedName>
    <definedName name="_2MACRO_SOMMAIRE_.Bouton1_QuandClic" localSheetId="1">#N/A</definedName>
    <definedName name="_2MACRO_SOMMAIRE_.Bouton1_QuandClic" localSheetId="2">#N/A</definedName>
    <definedName name="_2MACRO_SOMMAIRE_.Bouton1_QuandClic" localSheetId="16">#N/A</definedName>
    <definedName name="_2MACRO_SOMMAIRE_.Bouton1_QuandClic" localSheetId="13">#N/A</definedName>
    <definedName name="_2MACRO_SOMMAIRE_.Bouton1_QuandClic" localSheetId="6">#N/A</definedName>
    <definedName name="_2MACRO_SOMMAIRE_.Bouton1_QuandClic" localSheetId="7">#N/A</definedName>
    <definedName name="_2MACRO_SOMMAIRE_.Bouton1_QuandClic">#REF!</definedName>
    <definedName name="_3" localSheetId="19">#REF!</definedName>
    <definedName name="_3">#REF!</definedName>
    <definedName name="_3_______________aq" localSheetId="19">#REF!</definedName>
    <definedName name="_3_______________aq">#REF!</definedName>
    <definedName name="_3______________b" localSheetId="19">#REF!</definedName>
    <definedName name="_3______________b">#REF!</definedName>
    <definedName name="_3____________123Graph_CCHART_1" localSheetId="19" hidden="1">#REF!</definedName>
    <definedName name="_3____________123Graph_CCHART_1" localSheetId="9">[73]SUMMARY!$E$64:$H$64</definedName>
    <definedName name="_3____________123Graph_CCHART_1">#REF!</definedName>
    <definedName name="_3___________e" localSheetId="19">#REF!</definedName>
    <definedName name="_3___________e">#REF!</definedName>
    <definedName name="_3________e" localSheetId="19">#REF!</definedName>
    <definedName name="_3________e">#REF!</definedName>
    <definedName name="_3_______123Graph_CCHART_1" localSheetId="19" hidden="1">#REF!</definedName>
    <definedName name="_3_______123Graph_CCHART_1" localSheetId="9">[25]SUMMARY!$E$64:$H$64</definedName>
    <definedName name="_3_______123Graph_CCHART_1">#REF!</definedName>
    <definedName name="_3____123Graph_CCHART_1" localSheetId="19" hidden="1">#REF!</definedName>
    <definedName name="_3____123Graph_CCHART_1">#REF!</definedName>
    <definedName name="_3____c" localSheetId="19">#REF!</definedName>
    <definedName name="_3____c">#REF!</definedName>
    <definedName name="_3___123Graph_CCHART_1" localSheetId="19" hidden="1">#REF!</definedName>
    <definedName name="_3___123Graph_CCHART_1">#REF!</definedName>
    <definedName name="_3___f" localSheetId="19">#REF!</definedName>
    <definedName name="_3___f">#REF!</definedName>
    <definedName name="_3__123Graph_ACHART_1" localSheetId="19" hidden="1">#REF!</definedName>
    <definedName name="_3__123Graph_ACHART_1" localSheetId="9">[25]SUMMARY!$E$36:$H$36</definedName>
    <definedName name="_3__123Graph_ACHART_1">#REF!</definedName>
    <definedName name="_3__123Graph_CCHART_1" localSheetId="19" hidden="1">#REF!</definedName>
    <definedName name="_3__123Graph_CCHART_1">#REF!</definedName>
    <definedName name="_3__a" localSheetId="19">#REF!</definedName>
    <definedName name="_3__a">#REF!</definedName>
    <definedName name="_3__b" localSheetId="19">#REF!</definedName>
    <definedName name="_3__b">#REF!</definedName>
    <definedName name="_3__e" localSheetId="19">#REF!</definedName>
    <definedName name="_3__e">#REF!</definedName>
    <definedName name="_3_1">#REF!</definedName>
    <definedName name="_3_1_1">#REF!</definedName>
    <definedName name="_3_3a" localSheetId="19">#REF!</definedName>
    <definedName name="_3_3a">#REF!</definedName>
    <definedName name="_3_a" localSheetId="19">#REF!</definedName>
    <definedName name="_3_a">#REF!</definedName>
    <definedName name="_3_A_1_1">#REF!</definedName>
    <definedName name="_31_Mar_02" localSheetId="19">#REF!</definedName>
    <definedName name="_31_Mar_02">#REF!</definedName>
    <definedName name="_31Excel_BuiltIn_Print_Area_5_1_1_1" localSheetId="19">#REF!</definedName>
    <definedName name="_31Excel_BuiltIn_Print_Area_5_1_1_1">#REF!</definedName>
    <definedName name="_33Excel_BuiltIn_Print_Area_5_1_1_1_1" localSheetId="19">#REF!</definedName>
    <definedName name="_33Excel_BuiltIn_Print_Area_5_1_1_1_1">#REF!</definedName>
    <definedName name="_35Excel_BuiltIn_Print_Area_7_1_1_1_1" localSheetId="19">#REF!</definedName>
    <definedName name="_35Excel_BuiltIn_Print_Area_7_1_1_1_1">#REF!</definedName>
    <definedName name="_37Excel_BuiltIn_Print_Area_8_1_1_1_1" localSheetId="19">#REF!</definedName>
    <definedName name="_37Excel_BuiltIn_Print_Area_8_1_1_1_1">#REF!</definedName>
    <definedName name="_39Excel_BuiltIn_Print_Area_9_1" localSheetId="19">#REF!</definedName>
    <definedName name="_39Excel_BuiltIn_Print_Area_9_1">#REF!</definedName>
    <definedName name="_3B3" localSheetId="19">#REF!</definedName>
    <definedName name="_3B3" localSheetId="9">[83]PRELIM5!$F$17</definedName>
    <definedName name="_3B3">#REF!</definedName>
    <definedName name="_3Excel_BuiltIn_Print_Area_10_1" localSheetId="19">#REF!</definedName>
    <definedName name="_3Excel_BuiltIn_Print_Area_10_1">#REF!</definedName>
    <definedName name="_3Excel_BuiltIn_Print_Area_11">"$#REF!.$A$1:$V$46"</definedName>
    <definedName name="_3Excel_BuiltIn_Print_Area_16_1_1_1_1" localSheetId="19">#REF!</definedName>
    <definedName name="_3Excel_BuiltIn_Print_Area_16_1_1_1_1">#REF!</definedName>
    <definedName name="_3Excel_BuiltIn_Print_Area_2_1_1_1_1_1_1_1_1_1_1_1" localSheetId="19">#REF!</definedName>
    <definedName name="_3Excel_BuiltIn_Print_Area_2_1_1_1_1_1_1_1_1_1_1_1">#REF!</definedName>
    <definedName name="_3Excel_BuiltIn_Print_Area_4_1_1" localSheetId="19">#REF!</definedName>
    <definedName name="_3Excel_BuiltIn_Print_Area_4_1_1">#REF!</definedName>
    <definedName name="_3Excel_BuiltIn_Print_Titles_3_1" localSheetId="19">#REF!</definedName>
    <definedName name="_3Excel_BuiltIn_Print_Titles_3_1">#REF!</definedName>
    <definedName name="_3MACRO_SOMMAIRE_.Bouton10_QuandClic" localSheetId="17">#N/A</definedName>
    <definedName name="_3MACRO_SOMMAIRE_.Bouton10_QuandClic" localSheetId="19">#REF!</definedName>
    <definedName name="_3MACRO_SOMMAIRE_.Bouton10_QuandClic" localSheetId="1">#N/A</definedName>
    <definedName name="_3MACRO_SOMMAIRE_.Bouton10_QuandClic" localSheetId="2">#N/A</definedName>
    <definedName name="_3MACRO_SOMMAIRE_.Bouton10_QuandClic" localSheetId="16">#N/A</definedName>
    <definedName name="_3MACRO_SOMMAIRE_.Bouton10_QuandClic" localSheetId="13">#N/A</definedName>
    <definedName name="_3MACRO_SOMMAIRE_.Bouton10_QuandClic" localSheetId="6">#N/A</definedName>
    <definedName name="_3MACRO_SOMMAIRE_.Bouton10_QuandClic" localSheetId="7">#N/A</definedName>
    <definedName name="_3MACRO_SOMMAIRE_.Bouton10_QuandClic">#REF!</definedName>
    <definedName name="_4" localSheetId="19">#REF!</definedName>
    <definedName name="_4">#REF!</definedName>
    <definedName name="_4_" localSheetId="19">#REF!</definedName>
    <definedName name="_4_">#REF!</definedName>
    <definedName name="_4_____________" localSheetId="19">#REF!</definedName>
    <definedName name="_4_____________">#REF!</definedName>
    <definedName name="_4___________123Graph_ACHART_1" localSheetId="19" hidden="1">#REF!</definedName>
    <definedName name="_4___________123Graph_ACHART_1" localSheetId="9">[21]SUMMARY!$E$36:$H$36</definedName>
    <definedName name="_4___________123Graph_ACHART_1">#REF!</definedName>
    <definedName name="_4______123Graph_ACHART_1" localSheetId="19" hidden="1">#REF!</definedName>
    <definedName name="_4______123Graph_ACHART_1" localSheetId="9">[25]SUMMARY!$E$36:$H$36</definedName>
    <definedName name="_4______123Graph_ACHART_1">#REF!</definedName>
    <definedName name="_4______a______ii" localSheetId="19">#REF!</definedName>
    <definedName name="_4______a______ii">#REF!</definedName>
    <definedName name="_4______a_____ii" localSheetId="19">#REF!</definedName>
    <definedName name="_4______a_____ii">#REF!</definedName>
    <definedName name="_4______i____" localSheetId="19">#REF!</definedName>
    <definedName name="_4______i____">#REF!</definedName>
    <definedName name="_4____b________i" localSheetId="19">#REF!</definedName>
    <definedName name="_4____b________i">#REF!</definedName>
    <definedName name="_4___123Graph_ACHART_1" localSheetId="19" hidden="1">#REF!</definedName>
    <definedName name="_4___123Graph_ACHART_1">#REF!</definedName>
    <definedName name="_4___b" localSheetId="19">#REF!</definedName>
    <definedName name="_4___b">#REF!</definedName>
    <definedName name="_4__123Graph_ACHART_1" localSheetId="19" hidden="1">#REF!</definedName>
    <definedName name="_4__123Graph_ACHART_1">#REF!</definedName>
    <definedName name="_4__123Graph_BCHART_1" localSheetId="19" hidden="1">#REF!</definedName>
    <definedName name="_4__123Graph_BCHART_1" localSheetId="9">[81]SUMMARY!$E$66:$H$66</definedName>
    <definedName name="_4__123Graph_BCHART_1">#REF!</definedName>
    <definedName name="_4__a____i" localSheetId="19">#REF!</definedName>
    <definedName name="_4__a____i">#REF!</definedName>
    <definedName name="_4__a____ii" localSheetId="19">#REF!</definedName>
    <definedName name="_4__a____ii">#REF!</definedName>
    <definedName name="_4__a____iii" localSheetId="19">#REF!</definedName>
    <definedName name="_4__a____iii">#REF!</definedName>
    <definedName name="_4__b___iv" localSheetId="19">#REF!</definedName>
    <definedName name="_4__b___iv">#REF!</definedName>
    <definedName name="_4_1">#REF!</definedName>
    <definedName name="_4_1_1">#REF!</definedName>
    <definedName name="_4_4_1_1">#REF!</definedName>
    <definedName name="_4_a______________iii" localSheetId="19">#REF!</definedName>
    <definedName name="_4_a______________iii">#REF!</definedName>
    <definedName name="_4_a___iv" localSheetId="19">#REF!</definedName>
    <definedName name="_4_a___iv">#REF!</definedName>
    <definedName name="_4_a___v" localSheetId="19">#REF!</definedName>
    <definedName name="_4_a___v">#REF!</definedName>
    <definedName name="_4_a1_1_1">#REF!</definedName>
    <definedName name="_4_b_________iiiiiii" localSheetId="19">#REF!</definedName>
    <definedName name="_4_b_________iiiiiii">#REF!</definedName>
    <definedName name="_4_b___i" localSheetId="19">#REF!</definedName>
    <definedName name="_4_b___i">#REF!</definedName>
    <definedName name="_4_b___ii" localSheetId="19">#REF!</definedName>
    <definedName name="_4_b___ii">#REF!</definedName>
    <definedName name="_4_b___iii" localSheetId="19">#REF!</definedName>
    <definedName name="_4_b___iii">#REF!</definedName>
    <definedName name="_4_b_iv_______" localSheetId="19">#REF!</definedName>
    <definedName name="_4_b_iv_______">#REF!</definedName>
    <definedName name="_40mm" localSheetId="19">#REF!</definedName>
    <definedName name="_40mm" localSheetId="9">'[76]Materials '!$AV$4</definedName>
    <definedName name="_40mm">#REF!</definedName>
    <definedName name="_41aa1_" localSheetId="17" hidden="1">{#N/A,#N/A,FALSE,"CCTV"}</definedName>
    <definedName name="_41aa1_" localSheetId="18">{#N/A,#N/A,FALSE,"CCTV"}</definedName>
    <definedName name="_41aa1_" localSheetId="3">{#N/A,#N/A,FALSE,"CCTV"}</definedName>
    <definedName name="_41aa1_" localSheetId="14">{#N/A,#N/A,FALSE,"CCTV"}</definedName>
    <definedName name="_41aa1_" localSheetId="15">{#N/A,#N/A,FALSE,"CCTV"}</definedName>
    <definedName name="_41aa1_" localSheetId="12">{#N/A,#N/A,FALSE,"CCTV"}</definedName>
    <definedName name="_41aa1_" localSheetId="10">{#N/A,#N/A,FALSE,"CCTV"}</definedName>
    <definedName name="_41aa1_" localSheetId="19">{#N/A,#N/A,FALSE,"CCTV"}</definedName>
    <definedName name="_41aa1_" localSheetId="20">{#N/A,#N/A,FALSE,"CCTV"}</definedName>
    <definedName name="_41aa1_" localSheetId="21">{#N/A,#N/A,FALSE,"CCTV"}</definedName>
    <definedName name="_41aa1_" localSheetId="1" hidden="1">{#N/A,#N/A,FALSE,"CCTV"}</definedName>
    <definedName name="_41aa1_" localSheetId="2" hidden="1">{#N/A,#N/A,FALSE,"CCTV"}</definedName>
    <definedName name="_41aa1_" localSheetId="0">{#N/A,#N/A,FALSE,"CCTV"}</definedName>
    <definedName name="_41aa1_" localSheetId="9">{#N/A,#N/A,FALSE,"CCTV"}</definedName>
    <definedName name="_41aa1_" localSheetId="16" hidden="1">{#N/A,#N/A,FALSE,"CCTV"}</definedName>
    <definedName name="_41aa1_" localSheetId="13" hidden="1">{#N/A,#N/A,FALSE,"CCTV"}</definedName>
    <definedName name="_41aa1_" localSheetId="6" hidden="1">{#N/A,#N/A,FALSE,"CCTV"}</definedName>
    <definedName name="_41aa1_" localSheetId="7" hidden="1">{#N/A,#N/A,FALSE,"CCTV"}</definedName>
    <definedName name="_41aa1_">{#N/A,#N/A,FALSE,"CCTV"}</definedName>
    <definedName name="_4321" localSheetId="19">#REF!</definedName>
    <definedName name="_4321">#REF!</definedName>
    <definedName name="_4aa1_" localSheetId="17" hidden="1">{#N/A,#N/A,FALSE,"CCTV"}</definedName>
    <definedName name="_4aa1_" localSheetId="18">{#N/A,#N/A,FALSE,"CCTV"}</definedName>
    <definedName name="_4aa1_" localSheetId="3">{#N/A,#N/A,FALSE,"CCTV"}</definedName>
    <definedName name="_4aa1_" localSheetId="14">{#N/A,#N/A,FALSE,"CCTV"}</definedName>
    <definedName name="_4aa1_" localSheetId="15">{#N/A,#N/A,FALSE,"CCTV"}</definedName>
    <definedName name="_4aa1_" localSheetId="12">{#N/A,#N/A,FALSE,"CCTV"}</definedName>
    <definedName name="_4aa1_" localSheetId="10">{#N/A,#N/A,FALSE,"CCTV"}</definedName>
    <definedName name="_4aa1_" localSheetId="19">{#N/A,#N/A,FALSE,"CCTV"}</definedName>
    <definedName name="_4aa1_" localSheetId="20">{#N/A,#N/A,FALSE,"CCTV"}</definedName>
    <definedName name="_4aa1_" localSheetId="21">{#N/A,#N/A,FALSE,"CCTV"}</definedName>
    <definedName name="_4aa1_" localSheetId="1" hidden="1">{#N/A,#N/A,FALSE,"CCTV"}</definedName>
    <definedName name="_4aa1_" localSheetId="2" hidden="1">{#N/A,#N/A,FALSE,"CCTV"}</definedName>
    <definedName name="_4aa1_" localSheetId="0">{#N/A,#N/A,FALSE,"CCTV"}</definedName>
    <definedName name="_4aa1_" localSheetId="9">{#N/A,#N/A,FALSE,"CCTV"}</definedName>
    <definedName name="_4aa1_" localSheetId="16" hidden="1">{#N/A,#N/A,FALSE,"CCTV"}</definedName>
    <definedName name="_4aa1_" localSheetId="13" hidden="1">{#N/A,#N/A,FALSE,"CCTV"}</definedName>
    <definedName name="_4aa1_" localSheetId="6" hidden="1">{#N/A,#N/A,FALSE,"CCTV"}</definedName>
    <definedName name="_4aa1_" localSheetId="7" hidden="1">{#N/A,#N/A,FALSE,"CCTV"}</definedName>
    <definedName name="_4aa1_">{#N/A,#N/A,FALSE,"CCTV"}</definedName>
    <definedName name="_4C_x" localSheetId="19">#REF!</definedName>
    <definedName name="_4C_x">#REF!</definedName>
    <definedName name="_4Excel_BuiltIn_Print_Area_12">"$#REF!.$A$1:$P$83"</definedName>
    <definedName name="_4Excel_BuiltIn_Print_Area_17_1_1_1_1" localSheetId="19">#REF!</definedName>
    <definedName name="_4Excel_BuiltIn_Print_Area_17_1_1_1_1">#REF!</definedName>
    <definedName name="_4Excel_BuiltIn_Print_Area_3_1_1_1_1_1_1_1_1_1" localSheetId="19">#REF!</definedName>
    <definedName name="_4Excel_BuiltIn_Print_Area_3_1_1_1_1_1_1_1_1_1">#REF!</definedName>
    <definedName name="_4Excel_BuiltIn_Print_Area_4_1_1_1" localSheetId="19">#REF!</definedName>
    <definedName name="_4Excel_BuiltIn_Print_Area_4_1_1_1">#REF!</definedName>
    <definedName name="_4MACRO_SOMMAIRE_.Bouton11_QuandClic" localSheetId="17">#N/A</definedName>
    <definedName name="_4MACRO_SOMMAIRE_.Bouton11_QuandClic" localSheetId="19">#REF!</definedName>
    <definedName name="_4MACRO_SOMMAIRE_.Bouton11_QuandClic" localSheetId="1">#N/A</definedName>
    <definedName name="_4MACRO_SOMMAIRE_.Bouton11_QuandClic" localSheetId="2">#N/A</definedName>
    <definedName name="_4MACRO_SOMMAIRE_.Bouton11_QuandClic" localSheetId="16">#N/A</definedName>
    <definedName name="_4MACRO_SOMMAIRE_.Bouton11_QuandClic" localSheetId="13">#N/A</definedName>
    <definedName name="_4MACRO_SOMMAIRE_.Bouton11_QuandClic" localSheetId="6">#N/A</definedName>
    <definedName name="_4MACRO_SOMMAIRE_.Bouton11_QuandClic" localSheetId="7">#N/A</definedName>
    <definedName name="_4MACRO_SOMMAIRE_.Bouton11_QuandClic">#REF!</definedName>
    <definedName name="_5">#N/A</definedName>
    <definedName name="_5.0_Hire_and_running_charges_of_winch___grab" localSheetId="19">#REF!</definedName>
    <definedName name="_5.0_Hire_and_running_charges_of_winch___grab">#REF!</definedName>
    <definedName name="_5.6mm" localSheetId="19">#REF!</definedName>
    <definedName name="_5.6mm" localSheetId="9">'[76]Materials '!$AV$10</definedName>
    <definedName name="_5.6mm">#REF!</definedName>
    <definedName name="_5___________123Graph_BCHART_1" localSheetId="19" hidden="1">#REF!</definedName>
    <definedName name="_5___________123Graph_BCHART_1" localSheetId="9">[21]SUMMARY!$E$66:$H$66</definedName>
    <definedName name="_5___________123Graph_BCHART_1">#REF!</definedName>
    <definedName name="_5______123Graph_BCHART_1" localSheetId="19" hidden="1">#REF!</definedName>
    <definedName name="_5______123Graph_BCHART_1" localSheetId="9">[25]SUMMARY!$E$66:$H$66</definedName>
    <definedName name="_5______123Graph_BCHART_1">#REF!</definedName>
    <definedName name="_5___123Graph_BCHART_1" localSheetId="19" hidden="1">#REF!</definedName>
    <definedName name="_5___123Graph_BCHART_1">#REF!</definedName>
    <definedName name="_5___c" localSheetId="19">#REF!</definedName>
    <definedName name="_5___c">#REF!</definedName>
    <definedName name="_5___ci" localSheetId="19">#REF!</definedName>
    <definedName name="_5___ci">#REF!</definedName>
    <definedName name="_5__123Graph_ACHART_1" localSheetId="19" hidden="1">#REF!</definedName>
    <definedName name="_5__123Graph_ACHART_1" localSheetId="9">[25]SUMMARY!$E$36:$H$36</definedName>
    <definedName name="_5__123Graph_ACHART_1">#REF!</definedName>
    <definedName name="_5__123Graph_BCHART_1" localSheetId="19" hidden="1">#REF!</definedName>
    <definedName name="_5__123Graph_BCHART_1">#REF!</definedName>
    <definedName name="_5__a____i" localSheetId="19">#REF!</definedName>
    <definedName name="_5__a____i">#REF!</definedName>
    <definedName name="_5__a___ii" localSheetId="19">#REF!</definedName>
    <definedName name="_5__a___ii">#REF!</definedName>
    <definedName name="_5__b" localSheetId="19">#REF!</definedName>
    <definedName name="_5__b">#REF!</definedName>
    <definedName name="_5_a1_1_1_1">#REF!</definedName>
    <definedName name="_5Excel_BuiltIn_Print_Area_12_1_1_1_1" localSheetId="19">#REF!</definedName>
    <definedName name="_5Excel_BuiltIn_Print_Area_12_1_1_1_1">#REF!</definedName>
    <definedName name="_5Excel_BuiltIn_Print_Area_18_1" localSheetId="19">#REF!</definedName>
    <definedName name="_5Excel_BuiltIn_Print_Area_18_1">#REF!</definedName>
    <definedName name="_5Excel_BuiltIn_Print_Area_2">"$#REF!.$A$1:$U$38"</definedName>
    <definedName name="_5Excel_BuiltIn_Print_Area_4_1" localSheetId="19">#REF!</definedName>
    <definedName name="_5Excel_BuiltIn_Print_Area_4_1">#REF!</definedName>
    <definedName name="_5Excel_BuiltIn_Print_Area_4_1_1_1_1" localSheetId="19">#REF!</definedName>
    <definedName name="_5Excel_BuiltIn_Print_Area_4_1_1_1_1">#REF!</definedName>
    <definedName name="_5MACRO_SOMMAIRE_.Bouton12_QuandClic" localSheetId="17">#N/A</definedName>
    <definedName name="_5MACRO_SOMMAIRE_.Bouton12_QuandClic" localSheetId="19">#REF!</definedName>
    <definedName name="_5MACRO_SOMMAIRE_.Bouton12_QuandClic" localSheetId="1">#N/A</definedName>
    <definedName name="_5MACRO_SOMMAIRE_.Bouton12_QuandClic" localSheetId="2">#N/A</definedName>
    <definedName name="_5MACRO_SOMMAIRE_.Bouton12_QuandClic" localSheetId="16">#N/A</definedName>
    <definedName name="_5MACRO_SOMMAIRE_.Bouton12_QuandClic" localSheetId="13">#N/A</definedName>
    <definedName name="_5MACRO_SOMMAIRE_.Bouton12_QuandClic" localSheetId="6">#N/A</definedName>
    <definedName name="_5MACRO_SOMMAIRE_.Bouton12_QuandClic" localSheetId="7">#N/A</definedName>
    <definedName name="_5MACRO_SOMMAIRE_.Bouton12_QuandClic">#REF!</definedName>
    <definedName name="_6">#N/A</definedName>
    <definedName name="_6___________123Graph_CCHART_1" localSheetId="19">#REF!</definedName>
    <definedName name="_6___________123Graph_CCHART_1" localSheetId="9">[21]SUMMARY!$E$64:$H$64</definedName>
    <definedName name="_6___________123Graph_CCHART_1">#REF!</definedName>
    <definedName name="_6______123Graph_CCHART_1" localSheetId="19" hidden="1">#REF!</definedName>
    <definedName name="_6______123Graph_CCHART_1" localSheetId="9">[25]SUMMARY!$E$64:$H$64</definedName>
    <definedName name="_6______123Graph_CCHART_1">#REF!</definedName>
    <definedName name="_6___123Graph_CCHART_1" localSheetId="19" hidden="1">#REF!</definedName>
    <definedName name="_6___123Graph_CCHART_1">#REF!</definedName>
    <definedName name="_6___c" localSheetId="19">#REF!</definedName>
    <definedName name="_6___c">#REF!</definedName>
    <definedName name="_6__123Graph_ACHART_1" localSheetId="19" hidden="1">#REF!</definedName>
    <definedName name="_6__123Graph_ACHART_1" localSheetId="9">[77]SUMMARY!$E$36:$H$36</definedName>
    <definedName name="_6__123Graph_ACHART_1">#REF!</definedName>
    <definedName name="_6__123Graph_BCHART_1" localSheetId="19" hidden="1">#REF!</definedName>
    <definedName name="_6__123Graph_BCHART_1" localSheetId="9">[25]SUMMARY!$E$66:$H$66</definedName>
    <definedName name="_6__123Graph_BCHART_1">#REF!</definedName>
    <definedName name="_6__123Graph_CCHART_1" localSheetId="19" hidden="1">#REF!</definedName>
    <definedName name="_6__123Graph_CCHART_1">#REF!</definedName>
    <definedName name="_6__a" localSheetId="19">#REF!</definedName>
    <definedName name="_6__a">#REF!</definedName>
    <definedName name="_6__b" localSheetId="19">#REF!</definedName>
    <definedName name="_6__b">#REF!</definedName>
    <definedName name="_6__d" localSheetId="19">#REF!</definedName>
    <definedName name="_6__d">#REF!</definedName>
    <definedName name="_6_A_1_1">#REF!</definedName>
    <definedName name="_6_C_1_1">#REF!</definedName>
    <definedName name="_6382" localSheetId="19">#REF!</definedName>
    <definedName name="_6382">#REF!</definedName>
    <definedName name="_6Excel_BuiltIn_Print_Area_1_1" localSheetId="19">#REF!</definedName>
    <definedName name="_6Excel_BuiltIn_Print_Area_1_1">#REF!</definedName>
    <definedName name="_6Excel_BuiltIn_Print_Area_10_1" localSheetId="19">#REF!</definedName>
    <definedName name="_6Excel_BuiltIn_Print_Area_10_1">#REF!</definedName>
    <definedName name="_6Excel_BuiltIn_Print_Area_2_1" localSheetId="19">#REF!</definedName>
    <definedName name="_6Excel_BuiltIn_Print_Area_2_1">#REF!</definedName>
    <definedName name="_6Excel_BuiltIn_Print_Area_3">"$#REF!.$A$1:$R$38"</definedName>
    <definedName name="_6Excel_BuiltIn_Print_Area_4_1_1" localSheetId="19">#REF!</definedName>
    <definedName name="_6Excel_BuiltIn_Print_Area_4_1_1">#REF!</definedName>
    <definedName name="_6Excel_BuiltIn_Print_Area_4_1_1_1_1_1" localSheetId="19">#REF!</definedName>
    <definedName name="_6Excel_BuiltIn_Print_Area_4_1_1_1_1_1">#REF!</definedName>
    <definedName name="_6MACRO_SOMMAIRE_.Bouton13_QuandClic" localSheetId="17">#N/A</definedName>
    <definedName name="_6MACRO_SOMMAIRE_.Bouton13_QuandClic" localSheetId="19">#REF!</definedName>
    <definedName name="_6MACRO_SOMMAIRE_.Bouton13_QuandClic" localSheetId="1">#N/A</definedName>
    <definedName name="_6MACRO_SOMMAIRE_.Bouton13_QuandClic" localSheetId="2">#N/A</definedName>
    <definedName name="_6MACRO_SOMMAIRE_.Bouton13_QuandClic" localSheetId="16">#N/A</definedName>
    <definedName name="_6MACRO_SOMMAIRE_.Bouton13_QuandClic" localSheetId="13">#N/A</definedName>
    <definedName name="_6MACRO_SOMMAIRE_.Bouton13_QuandClic" localSheetId="6">#N/A</definedName>
    <definedName name="_6MACRO_SOMMAIRE_.Bouton13_QuandClic" localSheetId="7">#N/A</definedName>
    <definedName name="_6MACRO_SOMMAIRE_.Bouton13_QuandClic">#REF!</definedName>
    <definedName name="_7">#N/A</definedName>
    <definedName name="_7__________123Graph_ACHART_1" localSheetId="19">#REF!</definedName>
    <definedName name="_7__________123Graph_ACHART_1" localSheetId="9">[21]SUMMARY!$E$36:$H$36</definedName>
    <definedName name="_7__________123Graph_ACHART_1">#REF!</definedName>
    <definedName name="_7_____123Graph_ACHART_1" localSheetId="19" hidden="1">#REF!</definedName>
    <definedName name="_7_____123Graph_ACHART_1" localSheetId="9">[25]SUMMARY!$E$36:$H$36</definedName>
    <definedName name="_7_____123Graph_ACHART_1">#REF!</definedName>
    <definedName name="_7__123Graph_ACHART_1" localSheetId="19" hidden="1">#REF!</definedName>
    <definedName name="_7__123Graph_ACHART_1">#REF!</definedName>
    <definedName name="_7_a" localSheetId="19">#REF!</definedName>
    <definedName name="_7_a">#REF!</definedName>
    <definedName name="_7_E_1_1">#REF!</definedName>
    <definedName name="_7Excel_BuiltIn_Print_Area_12_1_1_1_1" localSheetId="19">#REF!</definedName>
    <definedName name="_7Excel_BuiltIn_Print_Area_12_1_1_1_1">#REF!</definedName>
    <definedName name="_7Excel_BuiltIn_Print_Area_16_1_1_1_1" localSheetId="19">#REF!</definedName>
    <definedName name="_7Excel_BuiltIn_Print_Area_16_1_1_1_1">#REF!</definedName>
    <definedName name="_7Excel_BuiltIn_Print_Area_2_1_1_1" localSheetId="19">#REF!</definedName>
    <definedName name="_7Excel_BuiltIn_Print_Area_2_1_1_1">#REF!</definedName>
    <definedName name="_7Excel_BuiltIn_Print_Area_4_1" localSheetId="19">#REF!</definedName>
    <definedName name="_7Excel_BuiltIn_Print_Area_4_1">#REF!</definedName>
    <definedName name="_7Excel_BuiltIn_Print_Area_4_1_1_1" localSheetId="19">#REF!</definedName>
    <definedName name="_7Excel_BuiltIn_Print_Area_4_1_1_1">#REF!</definedName>
    <definedName name="_7Excel_BuiltIn_Print_Titles_4_1" localSheetId="19">#REF!</definedName>
    <definedName name="_7Excel_BuiltIn_Print_Titles_4_1">#REF!</definedName>
    <definedName name="_7MACRO_SOMMAIRE_.Bouton2_QuandClic" localSheetId="17">#N/A</definedName>
    <definedName name="_7MACRO_SOMMAIRE_.Bouton2_QuandClic" localSheetId="19">#REF!</definedName>
    <definedName name="_7MACRO_SOMMAIRE_.Bouton2_QuandClic" localSheetId="1">#N/A</definedName>
    <definedName name="_7MACRO_SOMMAIRE_.Bouton2_QuandClic" localSheetId="2">#N/A</definedName>
    <definedName name="_7MACRO_SOMMAIRE_.Bouton2_QuandClic" localSheetId="16">#N/A</definedName>
    <definedName name="_7MACRO_SOMMAIRE_.Bouton2_QuandClic" localSheetId="13">#N/A</definedName>
    <definedName name="_7MACRO_SOMMAIRE_.Bouton2_QuandClic" localSheetId="6">#N/A</definedName>
    <definedName name="_7MACRO_SOMMAIRE_.Bouton2_QuandClic" localSheetId="7">#N/A</definedName>
    <definedName name="_7MACRO_SOMMAIRE_.Bouton2_QuandClic">#REF!</definedName>
    <definedName name="_8">#N/A</definedName>
    <definedName name="_8__________123Graph_BCHART_1" localSheetId="19" hidden="1">#REF!</definedName>
    <definedName name="_8__________123Graph_BCHART_1" localSheetId="9">[21]SUMMARY!$E$66:$H$66</definedName>
    <definedName name="_8__________123Graph_BCHART_1">#REF!</definedName>
    <definedName name="_8_____123Graph_BCHART_1" localSheetId="19" hidden="1">#REF!</definedName>
    <definedName name="_8_____123Graph_BCHART_1" localSheetId="9">[25]SUMMARY!$E$66:$H$66</definedName>
    <definedName name="_8_____123Graph_BCHART_1">#REF!</definedName>
    <definedName name="_8__123Graph_BCHART_1" localSheetId="19" hidden="1">#REF!</definedName>
    <definedName name="_8__123Graph_BCHART_1">#REF!</definedName>
    <definedName name="_8__a___x" localSheetId="19">#REF!</definedName>
    <definedName name="_8__a___x">#REF!</definedName>
    <definedName name="_8_a1_1_1">#REF!</definedName>
    <definedName name="_8_F_1_1">#REF!</definedName>
    <definedName name="_8Excel_BuiltIn_Print_Area_16_1_1_1_1" localSheetId="19">#REF!</definedName>
    <definedName name="_8Excel_BuiltIn_Print_Area_16_1_1_1_1">#REF!</definedName>
    <definedName name="_8Excel_BuiltIn_Print_Area_2_1_1_1_1" localSheetId="19">#REF!</definedName>
    <definedName name="_8Excel_BuiltIn_Print_Area_2_1_1_1_1">#REF!</definedName>
    <definedName name="_8Excel_BuiltIn_Print_Area_4_1_1" localSheetId="19">#REF!</definedName>
    <definedName name="_8Excel_BuiltIn_Print_Area_4_1_1">#REF!</definedName>
    <definedName name="_8Excel_BuiltIn_Print_Area_4_1_1_1_1" localSheetId="19">#REF!</definedName>
    <definedName name="_8Excel_BuiltIn_Print_Area_4_1_1_1_1">#REF!</definedName>
    <definedName name="_8MACRO_SOMMAIRE_.Bouton3_QuandClic" localSheetId="17">#N/A</definedName>
    <definedName name="_8MACRO_SOMMAIRE_.Bouton3_QuandClic" localSheetId="19">#REF!</definedName>
    <definedName name="_8MACRO_SOMMAIRE_.Bouton3_QuandClic" localSheetId="1">#N/A</definedName>
    <definedName name="_8MACRO_SOMMAIRE_.Bouton3_QuandClic" localSheetId="2">#N/A</definedName>
    <definedName name="_8MACRO_SOMMAIRE_.Bouton3_QuandClic" localSheetId="16">#N/A</definedName>
    <definedName name="_8MACRO_SOMMAIRE_.Bouton3_QuandClic" localSheetId="13">#N/A</definedName>
    <definedName name="_8MACRO_SOMMAIRE_.Bouton3_QuandClic" localSheetId="6">#N/A</definedName>
    <definedName name="_8MACRO_SOMMAIRE_.Bouton3_QuandClic" localSheetId="7">#N/A</definedName>
    <definedName name="_8MACRO_SOMMAIRE_.Bouton3_QuandClic">#REF!</definedName>
    <definedName name="_9__________123Graph_CCHART_1" localSheetId="19" hidden="1">#REF!</definedName>
    <definedName name="_9__________123Graph_CCHART_1" localSheetId="9">[21]SUMMARY!$E$64:$H$64</definedName>
    <definedName name="_9__________123Graph_CCHART_1">#REF!</definedName>
    <definedName name="_9_____123Graph_CCHART_1" localSheetId="19" hidden="1">#REF!</definedName>
    <definedName name="_9_____123Graph_CCHART_1" localSheetId="9">[25]SUMMARY!$E$64:$H$64</definedName>
    <definedName name="_9_____123Graph_CCHART_1">#REF!</definedName>
    <definedName name="_9__123Graph_CCHART_1" localSheetId="19" hidden="1">#REF!</definedName>
    <definedName name="_9__123Graph_CCHART_1">#REF!</definedName>
    <definedName name="_9_Q_1_1">#REF!</definedName>
    <definedName name="_9Excel_BuiltIn_Print_Area_17_1_1_1_1" localSheetId="19">#REF!</definedName>
    <definedName name="_9Excel_BuiltIn_Print_Area_17_1_1_1_1">#REF!</definedName>
    <definedName name="_9Excel_BuiltIn_Print_Area_2_1_1_1_1_1" localSheetId="19">#REF!</definedName>
    <definedName name="_9Excel_BuiltIn_Print_Area_2_1_1_1_1_1">#REF!</definedName>
    <definedName name="_9Excel_BuiltIn_Print_Area_4_1_1_1" localSheetId="19">#REF!</definedName>
    <definedName name="_9Excel_BuiltIn_Print_Area_4_1_1_1">#REF!</definedName>
    <definedName name="_9Excel_BuiltIn_Print_Area_4_1_1_1_1_1" localSheetId="19">#REF!</definedName>
    <definedName name="_9Excel_BuiltIn_Print_Area_4_1_1_1_1_1">#REF!</definedName>
    <definedName name="_9Excel_BuiltIn_Print_Area_6">"$#REF!.$A$1:$K$50"</definedName>
    <definedName name="_9MACRO_SOMMAIRE_.Bouton4_QuandClic" localSheetId="17">#N/A</definedName>
    <definedName name="_9MACRO_SOMMAIRE_.Bouton4_QuandClic" localSheetId="19">#REF!</definedName>
    <definedName name="_9MACRO_SOMMAIRE_.Bouton4_QuandClic" localSheetId="1">#N/A</definedName>
    <definedName name="_9MACRO_SOMMAIRE_.Bouton4_QuandClic" localSheetId="2">#N/A</definedName>
    <definedName name="_9MACRO_SOMMAIRE_.Bouton4_QuandClic" localSheetId="16">#N/A</definedName>
    <definedName name="_9MACRO_SOMMAIRE_.Bouton4_QuandClic" localSheetId="13">#N/A</definedName>
    <definedName name="_9MACRO_SOMMAIRE_.Bouton4_QuandClic" localSheetId="6">#N/A</definedName>
    <definedName name="_9MACRO_SOMMAIRE_.Bouton4_QuandClic" localSheetId="7">#N/A</definedName>
    <definedName name="_9MACRO_SOMMAIRE_.Bouton4_QuandClic">#REF!</definedName>
    <definedName name="_a" localSheetId="18">"#REF!"</definedName>
    <definedName name="_a" localSheetId="3">"#REF!"</definedName>
    <definedName name="_a" localSheetId="14">"#REF!"</definedName>
    <definedName name="_a" localSheetId="15">"#REF!"</definedName>
    <definedName name="_a" localSheetId="12">"#REF!"</definedName>
    <definedName name="_a" localSheetId="10">"#REF!"</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 localSheetId="19">#REF!</definedName>
    <definedName name="_A1">#REF!</definedName>
    <definedName name="_a1_1">#REF!</definedName>
    <definedName name="_a1_1_1">#REF!</definedName>
    <definedName name="_a1_1_2">#REF!</definedName>
    <definedName name="_A10" localSheetId="19">#REF!</definedName>
    <definedName name="_A10">#REF!</definedName>
    <definedName name="_A13" localSheetId="19">#REF!</definedName>
    <definedName name="_A13">#REF!</definedName>
    <definedName name="_A2" localSheetId="19">#REF!</definedName>
    <definedName name="_A2">#REF!</definedName>
    <definedName name="_A20000" localSheetId="19">#REF!</definedName>
    <definedName name="_A20000">#REF!</definedName>
    <definedName name="_A3" localSheetId="19">#REF!</definedName>
    <definedName name="_A3">#REF!</definedName>
    <definedName name="_A31" localSheetId="19">#REF!</definedName>
    <definedName name="_A31">#REF!</definedName>
    <definedName name="_A321" localSheetId="19">#REF!</definedName>
    <definedName name="_A321">#REF!</definedName>
    <definedName name="_A4" localSheetId="19">#REF!</definedName>
    <definedName name="_A4">#REF!</definedName>
    <definedName name="_A5" localSheetId="19">#REF!</definedName>
    <definedName name="_A5">#REF!</definedName>
    <definedName name="_A6" localSheetId="19">#REF!</definedName>
    <definedName name="_A6">#REF!</definedName>
    <definedName name="_A65537" localSheetId="19">#REF!</definedName>
    <definedName name="_A65537">#REF!</definedName>
    <definedName name="_A655600" localSheetId="19">#REF!</definedName>
    <definedName name="_A655600">#REF!</definedName>
    <definedName name="_a655601" localSheetId="19">#REF!</definedName>
    <definedName name="_a655601">#REF!</definedName>
    <definedName name="_A7" localSheetId="19">#REF!</definedName>
    <definedName name="_A7">#REF!</definedName>
    <definedName name="_A71614" localSheetId="19">#REF!</definedName>
    <definedName name="_A71614">#REF!</definedName>
    <definedName name="_A8" localSheetId="19">#REF!</definedName>
    <definedName name="_A8">#REF!</definedName>
    <definedName name="_A80000" localSheetId="19">#REF!</definedName>
    <definedName name="_A80000">#REF!</definedName>
    <definedName name="_A81613" localSheetId="19">#REF!</definedName>
    <definedName name="_A81613">#REF!</definedName>
    <definedName name="_A81614" localSheetId="19">#REF!</definedName>
    <definedName name="_A81614">#REF!</definedName>
    <definedName name="_A9" localSheetId="19">#REF!</definedName>
    <definedName name="_A9">#REF!</definedName>
    <definedName name="_A91614" localSheetId="19">#REF!</definedName>
    <definedName name="_A91614">#REF!</definedName>
    <definedName name="_a999999" localSheetId="19">#REF!</definedName>
    <definedName name="_a999999">#REF!</definedName>
    <definedName name="_aa1" localSheetId="17" hidden="1">{"'PROFITABILITY'!$A$1:$F$45"}</definedName>
    <definedName name="_aa1" localSheetId="18">{"'PROFITABILITY'!$A$1:$F$45"}</definedName>
    <definedName name="_aa1" localSheetId="3">{"'PROFITABILITY'!$A$1:$F$45"}</definedName>
    <definedName name="_aa1" localSheetId="14">{"'PROFITABILITY'!$A$1:$F$45"}</definedName>
    <definedName name="_aa1" localSheetId="15">{"'PROFITABILITY'!$A$1:$F$45"}</definedName>
    <definedName name="_aa1" localSheetId="12">{"'PROFITABILITY'!$A$1:$F$45"}</definedName>
    <definedName name="_aa1" localSheetId="10">{"'PROFITABILITY'!$A$1:$F$45"}</definedName>
    <definedName name="_aa1" localSheetId="19">{"'PROFITABILITY'!$A$1:$F$45"}</definedName>
    <definedName name="_aa1" localSheetId="20">{"'PROFITABILITY'!$A$1:$F$45"}</definedName>
    <definedName name="_aa1" localSheetId="21">{"'PROFITABILITY'!$A$1:$F$45"}</definedName>
    <definedName name="_aa1" localSheetId="1" hidden="1">{"'PROFITABILITY'!$A$1:$F$45"}</definedName>
    <definedName name="_aa1" localSheetId="2" hidden="1">{"'PROFITABILITY'!$A$1:$F$45"}</definedName>
    <definedName name="_aa1" localSheetId="0">{"'PROFITABILITY'!$A$1:$F$45"}</definedName>
    <definedName name="_aa1" localSheetId="9">{"'PROFITABILITY'!$A$1:$F$45"}</definedName>
    <definedName name="_aa1" localSheetId="16" hidden="1">{"'PROFITABILITY'!$A$1:$F$45"}</definedName>
    <definedName name="_aa1" localSheetId="13" hidden="1">{"'PROFITABILITY'!$A$1:$F$45"}</definedName>
    <definedName name="_aa1" localSheetId="6" hidden="1">{"'PROFITABILITY'!$A$1:$F$45"}</definedName>
    <definedName name="_aa1" localSheetId="7" hidden="1">{"'PROFITABILITY'!$A$1:$F$45"}</definedName>
    <definedName name="_aa1">{"'PROFITABILITY'!$A$1:$F$45"}</definedName>
    <definedName name="_aba2" localSheetId="19">#REF!</definedName>
    <definedName name="_aba2">#REF!</definedName>
    <definedName name="_acs1" localSheetId="19">#REF!</definedName>
    <definedName name="_acs1">#REF!</definedName>
    <definedName name="_acs2" localSheetId="19">#REF!</definedName>
    <definedName name="_acs2">#REF!</definedName>
    <definedName name="_adj1" localSheetId="19">#REF!</definedName>
    <definedName name="_adj1">#REF!</definedName>
    <definedName name="_ahu1" localSheetId="19">#REF!</definedName>
    <definedName name="_ahu1">#REF!</definedName>
    <definedName name="_ahu2" localSheetId="19">#REF!</definedName>
    <definedName name="_ahu2">#REF!</definedName>
    <definedName name="_am1" localSheetId="17">#N/A</definedName>
    <definedName name="_am1" localSheetId="19">#REF!</definedName>
    <definedName name="_am1" localSheetId="1">#N/A</definedName>
    <definedName name="_am1" localSheetId="2">#N/A</definedName>
    <definedName name="_am1" localSheetId="16">#N/A</definedName>
    <definedName name="_am1" localSheetId="13">#N/A</definedName>
    <definedName name="_am1" localSheetId="6">#N/A</definedName>
    <definedName name="_am1" localSheetId="7">#N/A</definedName>
    <definedName name="_am1">#REF!</definedName>
    <definedName name="_am2" localSheetId="17">#N/A</definedName>
    <definedName name="_am2" localSheetId="19">#REF!</definedName>
    <definedName name="_am2" localSheetId="1">#N/A</definedName>
    <definedName name="_am2" localSheetId="2">#N/A</definedName>
    <definedName name="_am2" localSheetId="16">#N/A</definedName>
    <definedName name="_am2" localSheetId="13">#N/A</definedName>
    <definedName name="_am2" localSheetId="6">#N/A</definedName>
    <definedName name="_am2" localSheetId="7">#N/A</definedName>
    <definedName name="_am2">#REF!</definedName>
    <definedName name="_Ann1" localSheetId="19">#REF!</definedName>
    <definedName name="_Ann1">#REF!</definedName>
    <definedName name="_aoc1" localSheetId="19">#REF!</definedName>
    <definedName name="_aoc1" localSheetId="9">'[84]02'!$I$91</definedName>
    <definedName name="_aoc1">#REF!</definedName>
    <definedName name="_AOC2" localSheetId="19">#REF!</definedName>
    <definedName name="_AOC2">#REF!</definedName>
    <definedName name="_aoc3" localSheetId="19">#REF!</definedName>
    <definedName name="_aoc3" localSheetId="9">'[84]04'!$I$27</definedName>
    <definedName name="_aoc3">#REF!</definedName>
    <definedName name="_aoc4" localSheetId="19">#REF!</definedName>
    <definedName name="_aoc4" localSheetId="9">'[84]05'!$I$103</definedName>
    <definedName name="_aoc4">#REF!</definedName>
    <definedName name="_Ast1">#REF!</definedName>
    <definedName name="_Ast2">#REF!</definedName>
    <definedName name="_AtRisk_SimSetting_AutomaticallyGenerateReports">FALSE</definedName>
    <definedName name="_AtRisk_SimSetting_AutomaticResultsDisplayMode" localSheetId="9">2</definedName>
    <definedName name="_AtRisk_SimSetting_AutomaticResultsDisplayMode">0</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MacroRecalculationBehavior">0</definedName>
    <definedName name="_AtRisk_SimSetting_RandomNumberGenerator">0</definedName>
    <definedName name="_AtRisk_SimSetting_ReportsList">0</definedName>
    <definedName name="_AtRisk_SimSetting_ShowSimulationProgressWindow">TRUE</definedName>
    <definedName name="_AtRisk_SimSetting_SimNameCount">0</definedName>
    <definedName name="_AtRisk_SimSetting_SmartSensitivityAnalysisEnabled" localSheetId="9">FALSE</definedName>
    <definedName name="_AtRisk_SimSetting_SmartSensitivityAnalysisEnabled">TRUE</definedName>
    <definedName name="_AtRisk_SimSetting_StatisticFunctionUpdating">1</definedName>
    <definedName name="_AtRisk_SimSetting_StdRecalcActiveSimulationNumber">1</definedName>
    <definedName name="_AtRisk_SimSetting_StdRecalcBehavior">0</definedName>
    <definedName name="_AtRisk_SimSetting_StdRecalcWithoutRiskStatic">0</definedName>
    <definedName name="_AtRisk_SimSetting_StdRecalcWithoutRiskStaticPercentile">0.5</definedName>
    <definedName name="_AUX3" localSheetId="19">#REF!</definedName>
    <definedName name="_AUX3">#REF!</definedName>
    <definedName name="_AXX1" localSheetId="18">#REF!</definedName>
    <definedName name="_AXX1" localSheetId="3">#REF!</definedName>
    <definedName name="_AXX1" localSheetId="14">#REF!</definedName>
    <definedName name="_AXX1" localSheetId="15">#REF!</definedName>
    <definedName name="_AXX1" localSheetId="12">#REF!</definedName>
    <definedName name="_AXX1" localSheetId="10">#REF!</definedName>
    <definedName name="_AXX1" localSheetId="19">#REF!</definedName>
    <definedName name="_AXX1">#REF!</definedName>
    <definedName name="_axx2" localSheetId="18">#REF!</definedName>
    <definedName name="_axx2" localSheetId="3">#REF!</definedName>
    <definedName name="_axx2" localSheetId="14">#REF!</definedName>
    <definedName name="_axx2" localSheetId="15">#REF!</definedName>
    <definedName name="_axx2" localSheetId="12">#REF!</definedName>
    <definedName name="_axx2" localSheetId="10">#REF!</definedName>
    <definedName name="_axx2" localSheetId="19">#REF!</definedName>
    <definedName name="_axx2">#REF!</definedName>
    <definedName name="_axx3">[42]Report!#REF!</definedName>
    <definedName name="_AXX4">[31]Sheet1!#REF!</definedName>
    <definedName name="_axx5">[31]Sheet1!#REF!</definedName>
    <definedName name="_axx6">[31]Sheet1!#REF!</definedName>
    <definedName name="_AXX7">[31]Sheet1!#REF!</definedName>
    <definedName name="_axx8">[31]Sheet1!#REF!</definedName>
    <definedName name="_B" localSheetId="19">#REF!</definedName>
    <definedName name="_B">#REF!</definedName>
    <definedName name="_B1" localSheetId="19">#REF!</definedName>
    <definedName name="_B1">#REF!</definedName>
    <definedName name="_b1_1">#REF!</definedName>
    <definedName name="_b111121" localSheetId="18">#REF!</definedName>
    <definedName name="_b111121" localSheetId="3">#REF!</definedName>
    <definedName name="_b111121" localSheetId="14">#REF!</definedName>
    <definedName name="_b111121" localSheetId="15">#REF!</definedName>
    <definedName name="_b111121" localSheetId="12">#REF!</definedName>
    <definedName name="_b111121" localSheetId="10">#REF!</definedName>
    <definedName name="_b111121" localSheetId="19">#REF!</definedName>
    <definedName name="_b111121">#REF!</definedName>
    <definedName name="_BAA1" localSheetId="19">#REF!</definedName>
    <definedName name="_BAA1">#REF!</definedName>
    <definedName name="_BAS1" localSheetId="19">#REF!</definedName>
    <definedName name="_BAS1">#REF!</definedName>
    <definedName name="_bct75" localSheetId="19">#REF!</definedName>
    <definedName name="_bct75">#REF!</definedName>
    <definedName name="_bhh2" localSheetId="19">#REF!</definedName>
    <definedName name="_bhh2">#REF!</definedName>
    <definedName name="_bitumen6070" localSheetId="19">#REF!</definedName>
    <definedName name="_bitumen6070" localSheetId="9">'[76]Materials '!$AV$17</definedName>
    <definedName name="_bitumen6070">#REF!</definedName>
    <definedName name="_BLK2" localSheetId="19">#REF!</definedName>
    <definedName name="_BLK2" localSheetId="9">[50]BLK2!$1:$1048576</definedName>
    <definedName name="_BLK2">#REF!</definedName>
    <definedName name="_BLK3" localSheetId="19">#REF!</definedName>
    <definedName name="_BLK3" localSheetId="9">[50]BLK3!$1:$1048576</definedName>
    <definedName name="_BLK3">#REF!</definedName>
    <definedName name="_bom1" localSheetId="19">#REF!</definedName>
    <definedName name="_bom1">#REF!</definedName>
    <definedName name="_BUB1" localSheetId="19">#REF!</definedName>
    <definedName name="_BUB1">#REF!</definedName>
    <definedName name="_BUB2" localSheetId="19">#REF!</definedName>
    <definedName name="_BUB2">#REF!</definedName>
    <definedName name="_buh11" localSheetId="19">#REF!</definedName>
    <definedName name="_buh11">#REF!</definedName>
    <definedName name="_C" localSheetId="19">#REF!</definedName>
    <definedName name="_C">#REF!</definedName>
    <definedName name="_C___0" localSheetId="19">#REF!</definedName>
    <definedName name="_C___0">#REF!</definedName>
    <definedName name="_C___13" localSheetId="19">#REF!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 localSheetId="19">#REF!</definedName>
    <definedName name="_CAN458" localSheetId="9">[85]PROCTOR!#REF!</definedName>
    <definedName name="_CAN458">#REF!</definedName>
    <definedName name="_CAN486" localSheetId="19">#REF!</definedName>
    <definedName name="_CAN486" localSheetId="9">[85]PROCTOR!#REF!</definedName>
    <definedName name="_CAN486">#REF!</definedName>
    <definedName name="_CAN487" localSheetId="19">#REF!</definedName>
    <definedName name="_CAN487" localSheetId="9">[85]PROCTOR!#REF!</definedName>
    <definedName name="_CAN487">#REF!</definedName>
    <definedName name="_CAN488" localSheetId="19">#REF!</definedName>
    <definedName name="_CAN488" localSheetId="9">[85]PROCTOR!#REF!</definedName>
    <definedName name="_CAN488">#REF!</definedName>
    <definedName name="_CAN489" localSheetId="19">#REF!</definedName>
    <definedName name="_CAN489" localSheetId="9">[85]PROCTOR!#REF!</definedName>
    <definedName name="_CAN489">#REF!</definedName>
    <definedName name="_CAN490" localSheetId="19">#REF!</definedName>
    <definedName name="_CAN490" localSheetId="9">[85]PROCTOR!#REF!</definedName>
    <definedName name="_CAN490">#REF!</definedName>
    <definedName name="_CAN491" localSheetId="19">#REF!</definedName>
    <definedName name="_CAN491" localSheetId="9">[85]PROCTOR!#REF!</definedName>
    <definedName name="_CAN491">#REF!</definedName>
    <definedName name="_CAN492" localSheetId="19">#REF!</definedName>
    <definedName name="_CAN492" localSheetId="9">[85]PROCTOR!#REF!</definedName>
    <definedName name="_CAN492">#REF!</definedName>
    <definedName name="_CAN493" localSheetId="19">#REF!</definedName>
    <definedName name="_CAN493" localSheetId="9">[85]PROCTOR!#REF!</definedName>
    <definedName name="_CAN493">#REF!</definedName>
    <definedName name="_CAN494" localSheetId="19">#REF!</definedName>
    <definedName name="_CAN494" localSheetId="9">[85]PROCTOR!#REF!</definedName>
    <definedName name="_CAN494">#REF!</definedName>
    <definedName name="_CAN495" localSheetId="19">#REF!</definedName>
    <definedName name="_CAN495" localSheetId="9">[85]PROCTOR!#REF!</definedName>
    <definedName name="_CAN495">#REF!</definedName>
    <definedName name="_CAN496" localSheetId="19">#REF!</definedName>
    <definedName name="_CAN496" localSheetId="9">[85]PROCTOR!#REF!</definedName>
    <definedName name="_CAN496">#REF!</definedName>
    <definedName name="_CAN497" localSheetId="19">#REF!</definedName>
    <definedName name="_CAN497" localSheetId="9">[85]PROCTOR!#REF!</definedName>
    <definedName name="_CAN497">#REF!</definedName>
    <definedName name="_CAN498" localSheetId="19">#REF!</definedName>
    <definedName name="_CAN498" localSheetId="9">[85]PROCTOR!#REF!</definedName>
    <definedName name="_CAN498">#REF!</definedName>
    <definedName name="_CAN499" localSheetId="19">#REF!</definedName>
    <definedName name="_CAN499" localSheetId="9">[85]PROCTOR!#REF!</definedName>
    <definedName name="_CAN499">#REF!</definedName>
    <definedName name="_CAN500" localSheetId="19">#REF!</definedName>
    <definedName name="_CAN500" localSheetId="9">[85]PROCTOR!#REF!</definedName>
    <definedName name="_CAN500">#REF!</definedName>
    <definedName name="_CBR220" localSheetId="19">#REF!</definedName>
    <definedName name="_CBR220">#REF!</definedName>
    <definedName name="_CBR500" localSheetId="19">#REF!</definedName>
    <definedName name="_CBR500">#REF!</definedName>
    <definedName name="_CCT220" localSheetId="19">#REF!</definedName>
    <definedName name="_CCT220">#REF!</definedName>
    <definedName name="_cdd2" localSheetId="19">#REF!</definedName>
    <definedName name="_cdd2">#REF!</definedName>
    <definedName name="_CDT1" localSheetId="19">#REF!</definedName>
    <definedName name="_CDT1">#REF!</definedName>
    <definedName name="_CE1">'[86]SPARE MYSORE'!$A$52:$AG$730</definedName>
    <definedName name="_cem124" localSheetId="19">#REF!</definedName>
    <definedName name="_cem124" localSheetId="9">[51]Analysis!$D$434</definedName>
    <definedName name="_cem124">#REF!</definedName>
    <definedName name="_cf2" localSheetId="17" hidden="1">{#N/A,#N/A,FALSE,"Variables";#N/A,#N/A,FALSE,"NPV Cashflows NZ$";#N/A,#N/A,FALSE,"Cashflows NZ$"}</definedName>
    <definedName name="_cf2" localSheetId="18">{#N/A,#N/A,FALSE,"Variables";#N/A,#N/A,FALSE,"NPV Cashflows NZ$";#N/A,#N/A,FALSE,"Cashflows NZ$"}</definedName>
    <definedName name="_cf2" localSheetId="3">{#N/A,#N/A,FALSE,"Variables";#N/A,#N/A,FALSE,"NPV Cashflows NZ$";#N/A,#N/A,FALSE,"Cashflows NZ$"}</definedName>
    <definedName name="_cf2" localSheetId="14">{#N/A,#N/A,FALSE,"Variables";#N/A,#N/A,FALSE,"NPV Cashflows NZ$";#N/A,#N/A,FALSE,"Cashflows NZ$"}</definedName>
    <definedName name="_cf2" localSheetId="15">{#N/A,#N/A,FALSE,"Variables";#N/A,#N/A,FALSE,"NPV Cashflows NZ$";#N/A,#N/A,FALSE,"Cashflows NZ$"}</definedName>
    <definedName name="_cf2" localSheetId="12">{#N/A,#N/A,FALSE,"Variables";#N/A,#N/A,FALSE,"NPV Cashflows NZ$";#N/A,#N/A,FALSE,"Cashflows NZ$"}</definedName>
    <definedName name="_cf2" localSheetId="10">{#N/A,#N/A,FALSE,"Variables";#N/A,#N/A,FALSE,"NPV Cashflows NZ$";#N/A,#N/A,FALSE,"Cashflows NZ$"}</definedName>
    <definedName name="_cf2" localSheetId="19">{#N/A,#N/A,FALSE,"Variables";#N/A,#N/A,FALSE,"NPV Cashflows NZ$";#N/A,#N/A,FALSE,"Cashflows NZ$"}</definedName>
    <definedName name="_cf2" localSheetId="20">{#N/A,#N/A,FALSE,"Variables";#N/A,#N/A,FALSE,"NPV Cashflows NZ$";#N/A,#N/A,FALSE,"Cashflows NZ$"}</definedName>
    <definedName name="_cf2" localSheetId="21">{#N/A,#N/A,FALSE,"Variables";#N/A,#N/A,FALSE,"NPV Cashflows NZ$";#N/A,#N/A,FALSE,"Cashflows NZ$"}</definedName>
    <definedName name="_cf2" localSheetId="1" hidden="1">{#N/A,#N/A,FALSE,"Variables";#N/A,#N/A,FALSE,"NPV Cashflows NZ$";#N/A,#N/A,FALSE,"Cashflows NZ$"}</definedName>
    <definedName name="_cf2" localSheetId="2" hidden="1">{#N/A,#N/A,FALSE,"Variables";#N/A,#N/A,FALSE,"NPV Cashflows NZ$";#N/A,#N/A,FALSE,"Cashflows NZ$"}</definedName>
    <definedName name="_cf2" localSheetId="0">{#N/A,#N/A,FALSE,"Variables";#N/A,#N/A,FALSE,"NPV Cashflows NZ$";#N/A,#N/A,FALSE,"Cashflows NZ$"}</definedName>
    <definedName name="_cf2" localSheetId="9">{#N/A,#N/A,FALSE,"Variables";#N/A,#N/A,FALSE,"NPV Cashflows NZ$";#N/A,#N/A,FALSE,"Cashflows NZ$"}</definedName>
    <definedName name="_cf2" localSheetId="16" hidden="1">{#N/A,#N/A,FALSE,"Variables";#N/A,#N/A,FALSE,"NPV Cashflows NZ$";#N/A,#N/A,FALSE,"Cashflows NZ$"}</definedName>
    <definedName name="_cf2" localSheetId="13" hidden="1">{#N/A,#N/A,FALSE,"Variables";#N/A,#N/A,FALSE,"NPV Cashflows NZ$";#N/A,#N/A,FALSE,"Cashflows NZ$"}</definedName>
    <definedName name="_cf2" localSheetId="6" hidden="1">{#N/A,#N/A,FALSE,"Variables";#N/A,#N/A,FALSE,"NPV Cashflows NZ$";#N/A,#N/A,FALSE,"Cashflows NZ$"}</definedName>
    <definedName name="_cf2" localSheetId="7" hidden="1">{#N/A,#N/A,FALSE,"Variables";#N/A,#N/A,FALSE,"NPV Cashflows NZ$";#N/A,#N/A,FALSE,"Cashflows NZ$"}</definedName>
    <definedName name="_cf2">{#N/A,#N/A,FALSE,"Variables";#N/A,#N/A,FALSE,"NPV Cashflows NZ$";#N/A,#N/A,FALSE,"Cashflows NZ$"}</definedName>
    <definedName name="_CFB1" localSheetId="19">#REF!</definedName>
    <definedName name="_CFB1">#REF!</definedName>
    <definedName name="_CFB2" localSheetId="19">#REF!</definedName>
    <definedName name="_CFB2">#REF!</definedName>
    <definedName name="_CFB3" localSheetId="19">#REF!</definedName>
    <definedName name="_CFB3">#REF!</definedName>
    <definedName name="_cff2" localSheetId="19">#REF!</definedName>
    <definedName name="_cff2">#REF!</definedName>
    <definedName name="_cli1">[37]Code!$B$3</definedName>
    <definedName name="_cli2">[37]Code!$B$4</definedName>
    <definedName name="_cli3">[37]Code!$B$5</definedName>
    <definedName name="_cli4">[37]Code!$B$6</definedName>
    <definedName name="_cli5" localSheetId="19">#REF!</definedName>
    <definedName name="_cli5">#REF!</definedName>
    <definedName name="_COL1" localSheetId="19">#REF!</definedName>
    <definedName name="_COL1">#REF!</definedName>
    <definedName name="_col33">'[28]A1-Continuous'!#REF!</definedName>
    <definedName name="_CRMB" localSheetId="19">#REF!</definedName>
    <definedName name="_CRMB" localSheetId="9">'[76]Materials '!$AV$18</definedName>
    <definedName name="_CRMB">#REF!</definedName>
    <definedName name="_cth2" localSheetId="19">#REF!</definedName>
    <definedName name="_cth2">#REF!</definedName>
    <definedName name="_CTR220" localSheetId="19">#REF!</definedName>
    <definedName name="_CTR220">#REF!</definedName>
    <definedName name="_CTR500" localSheetId="19">#REF!</definedName>
    <definedName name="_CTR500">#REF!</definedName>
    <definedName name="_CVT220" localSheetId="19">#REF!</definedName>
    <definedName name="_CVT220">#REF!</definedName>
    <definedName name="_CVT500" localSheetId="19">#REF!</definedName>
    <definedName name="_CVT500">#REF!</definedName>
    <definedName name="_d">"#REF!"</definedName>
    <definedName name="_DAT1" localSheetId="19">#REF!</definedName>
    <definedName name="_DAT1">#REF!</definedName>
    <definedName name="_DAT10" localSheetId="19">#REF!</definedName>
    <definedName name="_DAT10">#REF!</definedName>
    <definedName name="_DAT11" localSheetId="19">#REF!</definedName>
    <definedName name="_DAT11">#REF!</definedName>
    <definedName name="_DAT12" localSheetId="19">#REF!</definedName>
    <definedName name="_DAT12">#REF!</definedName>
    <definedName name="_DAT13" localSheetId="19">#REF!</definedName>
    <definedName name="_DAT13">#REF!</definedName>
    <definedName name="_DAT14" localSheetId="19">#REF!</definedName>
    <definedName name="_DAT14">#REF!</definedName>
    <definedName name="_DAT15" localSheetId="19">#REF!</definedName>
    <definedName name="_DAT15">#REF!</definedName>
    <definedName name="_DAT16" localSheetId="19">#REF!</definedName>
    <definedName name="_DAT16">#REF!</definedName>
    <definedName name="_DAT17" localSheetId="19">#REF!</definedName>
    <definedName name="_DAT17">#REF!</definedName>
    <definedName name="_DAT18" localSheetId="19">#REF!</definedName>
    <definedName name="_DAT18">#REF!</definedName>
    <definedName name="_DAT2" localSheetId="19">#REF!</definedName>
    <definedName name="_DAT2">#REF!</definedName>
    <definedName name="_DAT3" localSheetId="19">#REF!</definedName>
    <definedName name="_DAT3">#REF!</definedName>
    <definedName name="_DAT4" localSheetId="19">#REF!</definedName>
    <definedName name="_DAT4">#REF!</definedName>
    <definedName name="_DAT5" localSheetId="19">#REF!</definedName>
    <definedName name="_DAT5">#REF!</definedName>
    <definedName name="_DAT6" localSheetId="19">#REF!</definedName>
    <definedName name="_DAT6">#REF!</definedName>
    <definedName name="_DAT7" localSheetId="19">#REF!</definedName>
    <definedName name="_DAT7">#REF!</definedName>
    <definedName name="_DAT8" localSheetId="19">#REF!</definedName>
    <definedName name="_DAT8">#REF!</definedName>
    <definedName name="_DAT9" localSheetId="19">#REF!</definedName>
    <definedName name="_DAT9">#REF!</definedName>
    <definedName name="_dec05" localSheetId="17" hidden="1">{"'Sheet1'!$A$4386:$N$4591"}</definedName>
    <definedName name="_dec05" localSheetId="18">{"'Sheet1'!$A$4386:$N$4591"}</definedName>
    <definedName name="_dec05" localSheetId="3">{"'Sheet1'!$A$4386:$N$4591"}</definedName>
    <definedName name="_dec05" localSheetId="14">{"'Sheet1'!$A$4386:$N$4591"}</definedName>
    <definedName name="_dec05" localSheetId="15">{"'Sheet1'!$A$4386:$N$4591"}</definedName>
    <definedName name="_dec05" localSheetId="12">{"'Sheet1'!$A$4386:$N$4591"}</definedName>
    <definedName name="_dec05" localSheetId="10">{"'Sheet1'!$A$4386:$N$4591"}</definedName>
    <definedName name="_dec05" localSheetId="19">{"'Sheet1'!$A$4386:$N$4591"}</definedName>
    <definedName name="_dec05" localSheetId="20">{"'Sheet1'!$A$4386:$N$4591"}</definedName>
    <definedName name="_dec05" localSheetId="21">{"'Sheet1'!$A$4386:$N$4591"}</definedName>
    <definedName name="_dec05" localSheetId="1" hidden="1">{"'Sheet1'!$A$4386:$N$4591"}</definedName>
    <definedName name="_dec05" localSheetId="2" hidden="1">{"'Sheet1'!$A$4386:$N$4591"}</definedName>
    <definedName name="_dec05" localSheetId="0">{"'Sheet1'!$A$4386:$N$4591"}</definedName>
    <definedName name="_dec05" localSheetId="9">{"'Sheet1'!$A$4386:$N$4591"}</definedName>
    <definedName name="_dec05" localSheetId="16" hidden="1">{"'Sheet1'!$A$4386:$N$4591"}</definedName>
    <definedName name="_dec05" localSheetId="13" hidden="1">{"'Sheet1'!$A$4386:$N$4591"}</definedName>
    <definedName name="_dec05" localSheetId="6" hidden="1">{"'Sheet1'!$A$4386:$N$4591"}</definedName>
    <definedName name="_dec05" localSheetId="7" hidden="1">{"'Sheet1'!$A$4386:$N$4591"}</definedName>
    <definedName name="_dec05">{"'Sheet1'!$A$4386:$N$4591"}</definedName>
    <definedName name="_del1" localSheetId="19">#REF!</definedName>
    <definedName name="_del1">#REF!</definedName>
    <definedName name="_DET1" localSheetId="19">#REF!</definedName>
    <definedName name="_DET1">#REF!</definedName>
    <definedName name="_DET2" localSheetId="19">#REF!</definedName>
    <definedName name="_DET2">#REF!</definedName>
    <definedName name="_DET3" localSheetId="19">#REF!</definedName>
    <definedName name="_DET3">#REF!</definedName>
    <definedName name="_DET4" localSheetId="19">#REF!</definedName>
    <definedName name="_DET4">#REF!</definedName>
    <definedName name="_DET5" localSheetId="19">#REF!</definedName>
    <definedName name="_DET5">#REF!</definedName>
    <definedName name="_DET6" localSheetId="19">#REF!</definedName>
    <definedName name="_DET6">#REF!</definedName>
    <definedName name="_dev9947" localSheetId="19">#REF!</definedName>
    <definedName name="_dev9947">#REF!</definedName>
    <definedName name="_DIS1">[64]Coalmine!#REF!</definedName>
    <definedName name="_Dist_Bin" localSheetId="19" hidden="1">#REF!</definedName>
    <definedName name="_Dist_Bin">#REF!</definedName>
    <definedName name="_Dist_Values" localSheetId="19" hidden="1">#REF!</definedName>
    <definedName name="_Dist_Values">#REF!</definedName>
    <definedName name="_DKT75" localSheetId="19">#REF!</definedName>
    <definedName name="_DKT75">#REF!</definedName>
    <definedName name="_dol11" localSheetId="19">#REF!</definedName>
    <definedName name="_dol11">#REF!</definedName>
    <definedName name="_dol12" localSheetId="19">#REF!</definedName>
    <definedName name="_dol12" localSheetId="9">'[22]Price Working -SRP'!#REF!</definedName>
    <definedName name="_dol12">#REF!</definedName>
    <definedName name="_dol13" localSheetId="19">#REF!</definedName>
    <definedName name="_dol13" localSheetId="9">'[13]Price Working -SRP'!#REF!</definedName>
    <definedName name="_dol13">#REF!</definedName>
    <definedName name="_dol6" localSheetId="19">#REF!</definedName>
    <definedName name="_dol6" localSheetId="9">'[22]Price Working -SRP'!#REF!</definedName>
    <definedName name="_dol6">#REF!</definedName>
    <definedName name="_DPS1">#REF!</definedName>
    <definedName name="_DPS2">#REF!</definedName>
    <definedName name="_drg1" localSheetId="19">#REF!</definedName>
    <definedName name="_drg1">#REF!</definedName>
    <definedName name="_drg2" localSheetId="19">#REF!</definedName>
    <definedName name="_drg2">#REF!</definedName>
    <definedName name="_E">#REF!</definedName>
    <definedName name="_E_1">#REF!</definedName>
    <definedName name="_E_1_1">#REF!</definedName>
    <definedName name="_ELL45" localSheetId="19">#REF!</definedName>
    <definedName name="_ELL45">#REF!</definedName>
    <definedName name="_ELL90" localSheetId="19">#REF!</definedName>
    <definedName name="_ELL90">#REF!</definedName>
    <definedName name="_eth2" localSheetId="19">#REF!</definedName>
    <definedName name="_eth2">#REF!</definedName>
    <definedName name="_f">"#REF!"</definedName>
    <definedName name="_F_1">#REF!</definedName>
    <definedName name="_F_1_1">#REF!</definedName>
    <definedName name="_F1" localSheetId="19">#REF!</definedName>
    <definedName name="_F1">#REF!</definedName>
    <definedName name="_F3" localSheetId="19">#REF!</definedName>
    <definedName name="_F3">#REF!</definedName>
    <definedName name="_fac1" localSheetId="19">#REF!</definedName>
    <definedName name="_fac1">#REF!</definedName>
    <definedName name="_fac2" localSheetId="19">#REF!</definedName>
    <definedName name="_fac2">#REF!</definedName>
    <definedName name="_fac3" localSheetId="19">#REF!</definedName>
    <definedName name="_fac3">#REF!</definedName>
    <definedName name="_FEL1" localSheetId="19">#REF!</definedName>
    <definedName name="_FEL1" localSheetId="9">[26]Basicrates!$D$90</definedName>
    <definedName name="_FEL1">#REF!</definedName>
    <definedName name="_FF3" localSheetId="19">#REF!</definedName>
    <definedName name="_FF3">#REF!</definedName>
    <definedName name="_Fill" localSheetId="19" hidden="1">#REF!</definedName>
    <definedName name="_Fill">#REF!</definedName>
    <definedName name="_Fill_1" localSheetId="19">#REF!</definedName>
    <definedName name="_Fill_1">#REF!</definedName>
    <definedName name="_Fill1" localSheetId="18">#REF!</definedName>
    <definedName name="_Fill1" localSheetId="3">#REF!</definedName>
    <definedName name="_Fill1" localSheetId="14">#REF!</definedName>
    <definedName name="_Fill1" localSheetId="15">#REF!</definedName>
    <definedName name="_Fill1" localSheetId="12">#REF!</definedName>
    <definedName name="_Fill1" localSheetId="10">#REF!</definedName>
    <definedName name="_Fill1" localSheetId="19">#REF!</definedName>
    <definedName name="_Fill1" localSheetId="9">[87]BHANDUP!#REF!</definedName>
    <definedName name="_Fill1">#REF!</definedName>
    <definedName name="_xlnm._FilterDatabase" localSheetId="17" hidden="1">'Crossing status '!$B$3:$O$54</definedName>
    <definedName name="_xlnm._FilterDatabase" localSheetId="18" hidden="1">'Earthing S-F'!$A$5:$H$5</definedName>
    <definedName name="_xlnm._FilterDatabase" localSheetId="3" hidden="1">'Earthing S-P'!$A$5:$H$5</definedName>
    <definedName name="_xlnm._FilterDatabase" localSheetId="14" hidden="1">'Ere S-F '!$A$6:$G$15</definedName>
    <definedName name="_xlnm._FilterDatabase" localSheetId="15" hidden="1">'Ere S-P  '!$A$6:$G$23</definedName>
    <definedName name="_xlnm._FilterDatabase" localSheetId="12" hidden="1">'FDN S-F'!$A$5:$T$33</definedName>
    <definedName name="_xlnm._FilterDatabase" localSheetId="10" hidden="1">'FDN S-P'!$A$4:$Y$92</definedName>
    <definedName name="_xlnm._FilterDatabase" localSheetId="25" hidden="1">Forest!$A$3:$I$14</definedName>
    <definedName name="_xlnm._FilterDatabase" localSheetId="11" hidden="1">'LS Physical'!$A$4:$J$47</definedName>
    <definedName name="_xlnm._FilterDatabase" localSheetId="19" hidden="1">'Proposal .'!$A$27:$DA$125</definedName>
    <definedName name="_xlnm._FilterDatabase" localSheetId="20" hidden="1">'ROW S-F'!$A$3:$N$72</definedName>
    <definedName name="_xlnm._FilterDatabase" localSheetId="21" hidden="1">'ROW S-P'!$A$2:$N$123</definedName>
    <definedName name="_xlnm._FilterDatabase" localSheetId="1" hidden="1">'SF Village Wise'!$A$3:$N$224</definedName>
    <definedName name="_xlnm._FilterDatabase" localSheetId="2" hidden="1">'SP Village Wise'!$A$3:$S$402</definedName>
    <definedName name="_xlnm._FilterDatabase" localSheetId="16" hidden="1">T.Abstract!$A$3:$AD$55</definedName>
    <definedName name="_xlnm._FilterDatabase" localSheetId="4" hidden="1">T.Marking!$A$7:$E$19</definedName>
    <definedName name="_xlnm._FilterDatabase" localSheetId="23" hidden="1">'TS SF'!$A$8:$AJ$453</definedName>
    <definedName name="_xlnm._FilterDatabase" localSheetId="22" hidden="1">'TS SP '!$V$1:$V$813</definedName>
    <definedName name="_xlnm._FilterDatabase" hidden="1">#REF!</definedName>
    <definedName name="_FilterDatabase_0" localSheetId="19">#REF!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 localSheetId="19">#REF!</definedName>
    <definedName name="_FLK1">#REF!</definedName>
    <definedName name="_FND1" localSheetId="19">#REF!</definedName>
    <definedName name="_FND1">#REF!</definedName>
    <definedName name="_FND2" localSheetId="19">#REF!</definedName>
    <definedName name="_FND2">#REF!</definedName>
    <definedName name="_fos1" localSheetId="19">#REF!</definedName>
    <definedName name="_fos1">#REF!</definedName>
    <definedName name="_Fpi1" localSheetId="19">#REF!</definedName>
    <definedName name="_Fpi1">#REF!</definedName>
    <definedName name="_g1" localSheetId="19">#REF!</definedName>
    <definedName name="_g1">#REF!</definedName>
    <definedName name="_g2">#REF!</definedName>
    <definedName name="_g2_1">#REF!</definedName>
    <definedName name="_g66666" localSheetId="19">#REF!</definedName>
    <definedName name="_g66666">#REF!</definedName>
    <definedName name="_GEN1" localSheetId="19">#REF!</definedName>
    <definedName name="_GEN1">#REF!</definedName>
    <definedName name="_h" localSheetId="19">#REF!</definedName>
    <definedName name="_h">#REF!</definedName>
    <definedName name="_HBG10" localSheetId="19">#REF!</definedName>
    <definedName name="_HBG10" localSheetId="9">[26]Basicrates!$F$13</definedName>
    <definedName name="_HBG10">#REF!</definedName>
    <definedName name="_HBG12" localSheetId="19">#REF!</definedName>
    <definedName name="_HBG12" localSheetId="9">[26]Basicrates!$F$12</definedName>
    <definedName name="_HBG12">#REF!</definedName>
    <definedName name="_HBG25" localSheetId="19">#REF!</definedName>
    <definedName name="_HBG25" localSheetId="9">[26]Basicrates!$F$10</definedName>
    <definedName name="_HBG25">#REF!</definedName>
    <definedName name="_HBG40" localSheetId="19">#REF!</definedName>
    <definedName name="_HBG40" localSheetId="9">[26]Basicrates!$F$9</definedName>
    <definedName name="_HBG40">#REF!</definedName>
    <definedName name="_HBG50" localSheetId="19">#REF!</definedName>
    <definedName name="_HBG50" localSheetId="9">[26]Basicrates!$F$8</definedName>
    <definedName name="_HBG50">#REF!</definedName>
    <definedName name="_HBG6" localSheetId="19">#REF!</definedName>
    <definedName name="_HBG6" localSheetId="9">[26]Basicrates!$F$14</definedName>
    <definedName name="_HBG6">#REF!</definedName>
    <definedName name="_hcjksd" localSheetId="19">#REF!</definedName>
    <definedName name="_hcjksd">#REF!</definedName>
    <definedName name="_HCO2" localSheetId="19">#REF!</definedName>
    <definedName name="_HCO2">#REF!</definedName>
    <definedName name="_HE02" localSheetId="19">#REF!</definedName>
    <definedName name="_HE02">#REF!</definedName>
    <definedName name="_HE06" localSheetId="19">#REF!</definedName>
    <definedName name="_HE06">#REF!</definedName>
    <definedName name="_HE07" localSheetId="19">#REF!</definedName>
    <definedName name="_HE07">#REF!</definedName>
    <definedName name="_HE08" localSheetId="19">#REF!</definedName>
    <definedName name="_HE08">#REF!</definedName>
    <definedName name="_HE09" localSheetId="19">#REF!</definedName>
    <definedName name="_HE09">#REF!</definedName>
    <definedName name="_HE1" localSheetId="19">#REF!</definedName>
    <definedName name="_HE1">#REF!</definedName>
    <definedName name="_HE11" localSheetId="19">#REF!</definedName>
    <definedName name="_HE11">#REF!</definedName>
    <definedName name="_HE2" localSheetId="19">#REF!</definedName>
    <definedName name="_HE2">#REF!</definedName>
    <definedName name="_HE21" localSheetId="19">#REF!</definedName>
    <definedName name="_HE21">#REF!</definedName>
    <definedName name="_HE3" localSheetId="19">#REF!</definedName>
    <definedName name="_HE3">#REF!</definedName>
    <definedName name="_HE4" localSheetId="19">#REF!</definedName>
    <definedName name="_HE4">#REF!</definedName>
    <definedName name="_HE5" localSheetId="19">#REF!</definedName>
    <definedName name="_HE5">#REF!</definedName>
    <definedName name="_HE61" localSheetId="19">#REF!</definedName>
    <definedName name="_HE61">#REF!</definedName>
    <definedName name="_HE71" localSheetId="19">#REF!</definedName>
    <definedName name="_HE71">#REF!</definedName>
    <definedName name="_HE81" localSheetId="19">#REF!</definedName>
    <definedName name="_HE81">#REF!</definedName>
    <definedName name="_HE91" localSheetId="19">#REF!</definedName>
    <definedName name="_HE91">#REF!</definedName>
    <definedName name="_hfi04" localSheetId="19">#REF!</definedName>
    <definedName name="_hfi04">#REF!</definedName>
    <definedName name="_hfi1">[30]Report!#REF!</definedName>
    <definedName name="_hfi2">[31]Sheet1!#REF!</definedName>
    <definedName name="_hfi3">[30]Report!#REF!</definedName>
    <definedName name="_hfi4">[31]Sheet1!#REF!</definedName>
    <definedName name="_hfi5">[31]Sheet1!#REF!</definedName>
    <definedName name="_hfi6">[31]Sheet1!#REF!</definedName>
    <definedName name="_HFI7" localSheetId="18">#REF!</definedName>
    <definedName name="_HFI7" localSheetId="3">#REF!</definedName>
    <definedName name="_HFI7" localSheetId="14">#REF!</definedName>
    <definedName name="_HFI7" localSheetId="15">#REF!</definedName>
    <definedName name="_HFI7" localSheetId="12">#REF!</definedName>
    <definedName name="_HFI7" localSheetId="10">#REF!</definedName>
    <definedName name="_HFI7" localSheetId="19">#REF!</definedName>
    <definedName name="_HFI7">#REF!</definedName>
    <definedName name="_hfi8">[31]Sheet1!#REF!</definedName>
    <definedName name="_HM1" localSheetId="19">#REF!</definedName>
    <definedName name="_HM1">#REF!</definedName>
    <definedName name="_HM10" localSheetId="19">#REF!</definedName>
    <definedName name="_HM10">#REF!</definedName>
    <definedName name="_HM11" localSheetId="19">#REF!</definedName>
    <definedName name="_HM11">#REF!</definedName>
    <definedName name="_HM12" localSheetId="19">#REF!</definedName>
    <definedName name="_HM12">#REF!</definedName>
    <definedName name="_HM2" localSheetId="19">#REF!</definedName>
    <definedName name="_HM2">#REF!</definedName>
    <definedName name="_HM3" localSheetId="19">#REF!</definedName>
    <definedName name="_HM3">#REF!</definedName>
    <definedName name="_HM4" localSheetId="19">#REF!</definedName>
    <definedName name="_HM4">#REF!</definedName>
    <definedName name="_HM5" localSheetId="19">#REF!</definedName>
    <definedName name="_HM5">#REF!</definedName>
    <definedName name="_HM6" localSheetId="19">#REF!</definedName>
    <definedName name="_HM6">#REF!</definedName>
    <definedName name="_HM7" localSheetId="19">#REF!</definedName>
    <definedName name="_HM7">#REF!</definedName>
    <definedName name="_HM8" localSheetId="19">#REF!</definedName>
    <definedName name="_HM8">#REF!</definedName>
    <definedName name="_HM9" localSheetId="19">#REF!</definedName>
    <definedName name="_HM9">#REF!</definedName>
    <definedName name="_Hra2" localSheetId="19">#REF!</definedName>
    <definedName name="_Hra2">#REF!</definedName>
    <definedName name="_Hso2" localSheetId="19">#REF!</definedName>
    <definedName name="_Hso2">#REF!</definedName>
    <definedName name="_Hso3" localSheetId="19">#REF!</definedName>
    <definedName name="_Hso3">#REF!</definedName>
    <definedName name="_HV1" localSheetId="19">#REF!</definedName>
    <definedName name="_HV1">#REF!</definedName>
    <definedName name="_hxa1" localSheetId="19">#REF!</definedName>
    <definedName name="_hxa1">#REF!</definedName>
    <definedName name="_hxa2" localSheetId="19">#REF!</definedName>
    <definedName name="_hxa2">#REF!</definedName>
    <definedName name="_hxb1" localSheetId="19">#REF!</definedName>
    <definedName name="_hxb1">#REF!</definedName>
    <definedName name="_hxb2" localSheetId="19">#REF!</definedName>
    <definedName name="_hxb2">#REF!</definedName>
    <definedName name="_hxc1" localSheetId="19">#REF!</definedName>
    <definedName name="_hxc1">#REF!</definedName>
    <definedName name="_hxc2" localSheetId="19">#REF!</definedName>
    <definedName name="_hxc2">#REF!</definedName>
    <definedName name="_hxd1">[64]Coalmine!#REF!</definedName>
    <definedName name="_hxf1">[43]CAL!#REF!</definedName>
    <definedName name="_i">"#REF!"</definedName>
    <definedName name="_Icc01" localSheetId="19">#REF!</definedName>
    <definedName name="_Icc01">#REF!</definedName>
    <definedName name="_IDA1" localSheetId="19">#REF!</definedName>
    <definedName name="_IDA1">#REF!</definedName>
    <definedName name="_ifa1" localSheetId="19">#REF!</definedName>
    <definedName name="_ifa1">#REF!</definedName>
    <definedName name="_ifa2" localSheetId="19">#REF!</definedName>
    <definedName name="_ifa2">#REF!</definedName>
    <definedName name="_III7">"$C4.$#REF!$#REF!"</definedName>
    <definedName name="_in18900" localSheetId="19">#REF!</definedName>
    <definedName name="_in18900">#REF!</definedName>
    <definedName name="_INT1" localSheetId="19">#REF!</definedName>
    <definedName name="_INT1">#REF!</definedName>
    <definedName name="_IPB1" localSheetId="19">#REF!</definedName>
    <definedName name="_IPB1">#REF!</definedName>
    <definedName name="_Ism3" localSheetId="19">#REF!</definedName>
    <definedName name="_Ism3">#REF!</definedName>
    <definedName name="_ISO220" localSheetId="19">#REF!</definedName>
    <definedName name="_ISO220">#REF!</definedName>
    <definedName name="_iv19000" localSheetId="19">#REF!</definedName>
    <definedName name="_iv19000">#REF!</definedName>
    <definedName name="_j">"#REF!"</definedName>
    <definedName name="_k">"#REF!"</definedName>
    <definedName name="_kd1" localSheetId="19">#REF!</definedName>
    <definedName name="_kd1">#REF!</definedName>
    <definedName name="_kd2" localSheetId="19">#REF!</definedName>
    <definedName name="_kd2">#REF!</definedName>
    <definedName name="_kd3" localSheetId="19">#REF!</definedName>
    <definedName name="_kd3">#REF!</definedName>
    <definedName name="_Key1" localSheetId="19">#REF!</definedName>
    <definedName name="_Key1">#REF!</definedName>
    <definedName name="_Key2" localSheetId="19" hidden="1">#REF!</definedName>
    <definedName name="_Key2">#REF!</definedName>
    <definedName name="_key3" localSheetId="18">#REF!</definedName>
    <definedName name="_key3" localSheetId="3">#REF!</definedName>
    <definedName name="_key3" localSheetId="14">#REF!</definedName>
    <definedName name="_key3" localSheetId="15">#REF!</definedName>
    <definedName name="_key3" localSheetId="12">#REF!</definedName>
    <definedName name="_key3" localSheetId="10">#REF!</definedName>
    <definedName name="_key3" localSheetId="19" hidden="1">#REF!</definedName>
    <definedName name="_key3">#REF!</definedName>
    <definedName name="_Ki1" localSheetId="19">#REF!</definedName>
    <definedName name="_Ki1">#REF!</definedName>
    <definedName name="_Ki2" localSheetId="19">#REF!</definedName>
    <definedName name="_Ki2">#REF!</definedName>
    <definedName name="_klkjlo" localSheetId="19">#REF!</definedName>
    <definedName name="_klkjlo">#REF!</definedName>
    <definedName name="_KWEY" localSheetId="19" hidden="1">#REF!</definedName>
    <definedName name="_KWEY">#REF!</definedName>
    <definedName name="_KWS1" localSheetId="17">#N/A</definedName>
    <definedName name="_KWS1" localSheetId="19">#REF!</definedName>
    <definedName name="_KWS1" localSheetId="1">#N/A</definedName>
    <definedName name="_KWS1" localSheetId="2">#N/A</definedName>
    <definedName name="_KWS1" localSheetId="16">#N/A</definedName>
    <definedName name="_KWS1" localSheetId="13">#N/A</definedName>
    <definedName name="_KWS1" localSheetId="6">#N/A</definedName>
    <definedName name="_KWS1" localSheetId="7">#N/A</definedName>
    <definedName name="_KWS1">#REF!</definedName>
    <definedName name="_KWS2" localSheetId="17">#N/A</definedName>
    <definedName name="_KWS2" localSheetId="19">#REF!</definedName>
    <definedName name="_KWS2" localSheetId="1">#N/A</definedName>
    <definedName name="_KWS2" localSheetId="2">#N/A</definedName>
    <definedName name="_KWS2" localSheetId="16">#N/A</definedName>
    <definedName name="_KWS2" localSheetId="13">#N/A</definedName>
    <definedName name="_KWS2" localSheetId="6">#N/A</definedName>
    <definedName name="_KWS2" localSheetId="7">#N/A</definedName>
    <definedName name="_KWS2">#REF!</definedName>
    <definedName name="_KWS3" localSheetId="17">#N/A</definedName>
    <definedName name="_KWS3" localSheetId="19">#REF!</definedName>
    <definedName name="_KWS3" localSheetId="1">#N/A</definedName>
    <definedName name="_KWS3" localSheetId="2">#N/A</definedName>
    <definedName name="_KWS3" localSheetId="16">#N/A</definedName>
    <definedName name="_KWS3" localSheetId="13">#N/A</definedName>
    <definedName name="_KWS3" localSheetId="6">#N/A</definedName>
    <definedName name="_KWS3" localSheetId="7">#N/A</definedName>
    <definedName name="_KWS3">#REF!</definedName>
    <definedName name="_l" localSheetId="19">#REF!</definedName>
    <definedName name="_l">#REF!</definedName>
    <definedName name="_LAR220" localSheetId="19">#REF!</definedName>
    <definedName name="_LAR220">#REF!</definedName>
    <definedName name="_LAR500" localSheetId="19">#REF!</definedName>
    <definedName name="_LAR500">#REF!</definedName>
    <definedName name="_lb1" localSheetId="19">#REF!</definedName>
    <definedName name="_lb1">#REF!</definedName>
    <definedName name="_lb2" localSheetId="19">#REF!</definedName>
    <definedName name="_lb2">#REF!</definedName>
    <definedName name="_LE1" localSheetId="19">#REF!</definedName>
    <definedName name="_LE1">#REF!</definedName>
    <definedName name="_LE2" localSheetId="19">#REF!</definedName>
    <definedName name="_LE2">#REF!</definedName>
    <definedName name="_LEX1" localSheetId="19">#REF!</definedName>
    <definedName name="_LEX1">#REF!</definedName>
    <definedName name="_LEX2" localSheetId="19">#REF!</definedName>
    <definedName name="_LEX2">#REF!</definedName>
    <definedName name="_LMH1" localSheetId="19">#REF!</definedName>
    <definedName name="_LMH1">#REF!</definedName>
    <definedName name="_LMH2" localSheetId="19">#REF!</definedName>
    <definedName name="_LMH2">#REF!</definedName>
    <definedName name="_ls1" localSheetId="19">#REF!</definedName>
    <definedName name="_ls1">#REF!</definedName>
    <definedName name="_ls2" localSheetId="19">#REF!</definedName>
    <definedName name="_ls2">#REF!</definedName>
    <definedName name="_ls3" localSheetId="19">#REF!</definedName>
    <definedName name="_ls3">#REF!</definedName>
    <definedName name="_ls4" localSheetId="19">#REF!</definedName>
    <definedName name="_ls4">#REF!</definedName>
    <definedName name="_LTR220" localSheetId="19">#REF!</definedName>
    <definedName name="_LTR220">#REF!</definedName>
    <definedName name="_LTR500" localSheetId="19">#REF!</definedName>
    <definedName name="_LTR500">#REF!</definedName>
    <definedName name="_LV1" localSheetId="19">#REF!</definedName>
    <definedName name="_LV1">#REF!</definedName>
    <definedName name="_lvl1" localSheetId="19">#REF!</definedName>
    <definedName name="_lvl1">#REF!</definedName>
    <definedName name="_m" localSheetId="18">"#REF!"</definedName>
    <definedName name="_m" localSheetId="3">"#REF!"</definedName>
    <definedName name="_m" localSheetId="14">"#REF!"</definedName>
    <definedName name="_m" localSheetId="15">"#REF!"</definedName>
    <definedName name="_m" localSheetId="12">"#REF!"</definedName>
    <definedName name="_m" localSheetId="10">"#REF!"</definedName>
    <definedName name="_m">"#REF!"</definedName>
    <definedName name="_m20" localSheetId="19">#REF!</definedName>
    <definedName name="_m20">#REF!</definedName>
    <definedName name="_m234" localSheetId="19">#REF!</definedName>
    <definedName name="_m234">#REF!</definedName>
    <definedName name="_m35" localSheetId="19">#REF!</definedName>
    <definedName name="_m35">#REF!</definedName>
    <definedName name="_mac2">200</definedName>
    <definedName name="_MAN1" localSheetId="19">#REF!</definedName>
    <definedName name="_MAN1">#REF!</definedName>
    <definedName name="_MatInverse_In" localSheetId="19">#REF!</definedName>
    <definedName name="_MatInverse_In">#REF!</definedName>
    <definedName name="_MatInverse_Out" hidden="1">[88]Table!#REF!</definedName>
    <definedName name="_mcc1" localSheetId="19">#REF!</definedName>
    <definedName name="_mcc1">#REF!</definedName>
    <definedName name="_mcc2" localSheetId="19">#REF!</definedName>
    <definedName name="_mcc2">#REF!</definedName>
    <definedName name="_mcl132">'[28]A1-Continuous'!#REF!</definedName>
    <definedName name="_MG1" localSheetId="19">#REF!</definedName>
    <definedName name="_MG1" localSheetId="9">[26]Basicrates!$D$132</definedName>
    <definedName name="_MG1">#REF!</definedName>
    <definedName name="_mhr1" localSheetId="19">#REF!</definedName>
    <definedName name="_mhr1">#REF!</definedName>
    <definedName name="_mhr2" localSheetId="19">#REF!</definedName>
    <definedName name="_mhr2">#REF!</definedName>
    <definedName name="_mhr3" localSheetId="19">#REF!</definedName>
    <definedName name="_mhr3">#REF!</definedName>
    <definedName name="_mhr4" localSheetId="19">#REF!</definedName>
    <definedName name="_mhr4">#REF!</definedName>
    <definedName name="_mix10">4.5</definedName>
    <definedName name="_mix15">264/50</definedName>
    <definedName name="_MIX1540" localSheetId="19">#REF!</definedName>
    <definedName name="_MIX1540" localSheetId="9">'[44]Mix Design'!$P$11</definedName>
    <definedName name="_MIX1540">#REF!</definedName>
    <definedName name="_MIX2" localSheetId="19">#REF!</definedName>
    <definedName name="_MIX2" localSheetId="9">'[45]Mix Design'!$P$12</definedName>
    <definedName name="_MIX2">#REF!</definedName>
    <definedName name="_mix20">330/50</definedName>
    <definedName name="_MIX2020" localSheetId="19">#REF!</definedName>
    <definedName name="_MIX2020" localSheetId="9">'[44]Mix Design'!$P$12</definedName>
    <definedName name="_MIX2020">#REF!</definedName>
    <definedName name="_MIX2040" localSheetId="19">#REF!</definedName>
    <definedName name="_MIX2040" localSheetId="9">'[44]Mix Design'!$P$13</definedName>
    <definedName name="_MIX2040">#REF!</definedName>
    <definedName name="_MIX2540" localSheetId="19">#REF!</definedName>
    <definedName name="_MIX2540" localSheetId="9">'[44]Mix Design'!$P$15</definedName>
    <definedName name="_MIX2540">#REF!</definedName>
    <definedName name="_Mix255" localSheetId="19">#REF!</definedName>
    <definedName name="_Mix255" localSheetId="9">'[46]Mix Design'!$P$13</definedName>
    <definedName name="_Mix255">#REF!</definedName>
    <definedName name="_mix30" localSheetId="18">360/50</definedName>
    <definedName name="_mix30" localSheetId="3">360/50</definedName>
    <definedName name="_mix30" localSheetId="14">360/50</definedName>
    <definedName name="_mix30" localSheetId="15">360/50</definedName>
    <definedName name="_mix30" localSheetId="12">360/50</definedName>
    <definedName name="_mix30" localSheetId="10">360/50</definedName>
    <definedName name="_mix30">360/50</definedName>
    <definedName name="_mix40" localSheetId="18">450/50</definedName>
    <definedName name="_mix40" localSheetId="3">450/50</definedName>
    <definedName name="_mix40" localSheetId="14">450/50</definedName>
    <definedName name="_mix40" localSheetId="15">450/50</definedName>
    <definedName name="_mix40" localSheetId="12">450/50</definedName>
    <definedName name="_mix40" localSheetId="10">450/50</definedName>
    <definedName name="_mix40">450/50</definedName>
    <definedName name="_ml3">'[28]A1-Continuous'!#REF!</definedName>
    <definedName name="_ml33">'[28]A1-Continuous'!#REF!</definedName>
    <definedName name="_mlc33">'[28]A1-Continuous'!#REF!</definedName>
    <definedName name="_mm1" localSheetId="19">#REF!</definedName>
    <definedName name="_mm1">#REF!</definedName>
    <definedName name="_mm2" localSheetId="19">#REF!</definedName>
    <definedName name="_mm2">#REF!</definedName>
    <definedName name="_mm3" localSheetId="19">#REF!</definedName>
    <definedName name="_mm3">#REF!</definedName>
    <definedName name="_MMB220" localSheetId="19">#REF!</definedName>
    <definedName name="_MMB220">#REF!</definedName>
    <definedName name="_mnk1" localSheetId="19">#REF!</definedName>
    <definedName name="_mnk1">#REF!</definedName>
    <definedName name="_mp1" localSheetId="19">#REF!</definedName>
    <definedName name="_mp1">#REF!</definedName>
    <definedName name="_Mzd1" localSheetId="19">#REF!</definedName>
    <definedName name="_Mzd1" localSheetId="9">[26]Basicrates!$D$158</definedName>
    <definedName name="_Mzd1">#REF!</definedName>
    <definedName name="_N" localSheetId="19">#REF!</definedName>
    <definedName name="_N">#REF!</definedName>
    <definedName name="_new1" localSheetId="19">#REF!</definedName>
    <definedName name="_new1">#REF!</definedName>
    <definedName name="_ngl3" localSheetId="19">#REF!</definedName>
    <definedName name="_ngl3">#REF!</definedName>
    <definedName name="_ngl4" localSheetId="19">#REF!</definedName>
    <definedName name="_ngl4">#REF!</definedName>
    <definedName name="_Nov2007" localSheetId="17" hidden="1">{"'PROFITABILITY'!$A$1:$F$45"}</definedName>
    <definedName name="_Nov2007" localSheetId="18">{"'PROFITABILITY'!$A$1:$F$45"}</definedName>
    <definedName name="_Nov2007" localSheetId="3">{"'PROFITABILITY'!$A$1:$F$45"}</definedName>
    <definedName name="_Nov2007" localSheetId="14">{"'PROFITABILITY'!$A$1:$F$45"}</definedName>
    <definedName name="_Nov2007" localSheetId="15">{"'PROFITABILITY'!$A$1:$F$45"}</definedName>
    <definedName name="_Nov2007" localSheetId="12">{"'PROFITABILITY'!$A$1:$F$45"}</definedName>
    <definedName name="_Nov2007" localSheetId="10">{"'PROFITABILITY'!$A$1:$F$45"}</definedName>
    <definedName name="_Nov2007" localSheetId="19">{"'PROFITABILITY'!$A$1:$F$45"}</definedName>
    <definedName name="_Nov2007" localSheetId="20">{"'PROFITABILITY'!$A$1:$F$45"}</definedName>
    <definedName name="_Nov2007" localSheetId="21">{"'PROFITABILITY'!$A$1:$F$45"}</definedName>
    <definedName name="_Nov2007" localSheetId="1" hidden="1">{"'PROFITABILITY'!$A$1:$F$45"}</definedName>
    <definedName name="_Nov2007" localSheetId="2" hidden="1">{"'PROFITABILITY'!$A$1:$F$45"}</definedName>
    <definedName name="_Nov2007" localSheetId="0">{"'PROFITABILITY'!$A$1:$F$45"}</definedName>
    <definedName name="_Nov2007" localSheetId="9">{"'PROFITABILITY'!$A$1:$F$45"}</definedName>
    <definedName name="_Nov2007" localSheetId="16" hidden="1">{"'PROFITABILITY'!$A$1:$F$45"}</definedName>
    <definedName name="_Nov2007" localSheetId="13" hidden="1">{"'PROFITABILITY'!$A$1:$F$45"}</definedName>
    <definedName name="_Nov2007" localSheetId="6" hidden="1">{"'PROFITABILITY'!$A$1:$F$45"}</definedName>
    <definedName name="_Nov2007" localSheetId="7" hidden="1">{"'PROFITABILITY'!$A$1:$F$45"}</definedName>
    <definedName name="_Nov2007">{"'PROFITABILITY'!$A$1:$F$45"}</definedName>
    <definedName name="_np3" localSheetId="19">#REF!</definedName>
    <definedName name="_np3" localSheetId="9">'[39]Material '!$G$50</definedName>
    <definedName name="_np3">#REF!</definedName>
    <definedName name="_nt75" localSheetId="19">#REF!</definedName>
    <definedName name="_nt75">#REF!</definedName>
    <definedName name="_OP2" localSheetId="19">#REF!</definedName>
    <definedName name="_OP2" localSheetId="9">[26]Basicrates!$D$152</definedName>
    <definedName name="_OP2">#REF!</definedName>
    <definedName name="_Order1">255</definedName>
    <definedName name="_Order2" localSheetId="9">0</definedName>
    <definedName name="_Order2">255</definedName>
    <definedName name="_out2" localSheetId="19">#REF!</definedName>
    <definedName name="_out2">#REF!</definedName>
    <definedName name="_p" localSheetId="18">"#REF!"</definedName>
    <definedName name="_p" localSheetId="3">"#REF!"</definedName>
    <definedName name="_p" localSheetId="14">"#REF!"</definedName>
    <definedName name="_p" localSheetId="15">"#REF!"</definedName>
    <definedName name="_p" localSheetId="12">"#REF!"</definedName>
    <definedName name="_p" localSheetId="10">"#REF!"</definedName>
    <definedName name="_p">"#REF!"</definedName>
    <definedName name="_P1" localSheetId="19">#REF!</definedName>
    <definedName name="_P1">#REF!</definedName>
    <definedName name="_P2" localSheetId="19">#REF!</definedName>
    <definedName name="_P2">#REF!</definedName>
    <definedName name="_P3" localSheetId="19">#REF!</definedName>
    <definedName name="_P3">#REF!</definedName>
    <definedName name="_P4" localSheetId="19">#REF!</definedName>
    <definedName name="_P4">#REF!</definedName>
    <definedName name="_P5" localSheetId="19">#REF!</definedName>
    <definedName name="_P5">#REF!</definedName>
    <definedName name="_pan1" localSheetId="19">#REF!</definedName>
    <definedName name="_pan1">#REF!</definedName>
    <definedName name="_PAN2" localSheetId="19">#REF!</definedName>
    <definedName name="_PAN2">#REF!</definedName>
    <definedName name="_Parse_In" localSheetId="19" hidden="1">#REF!</definedName>
    <definedName name="_Parse_In">#REF!</definedName>
    <definedName name="_Parse_Out" localSheetId="19" hidden="1">#REF!</definedName>
    <definedName name="_Parse_Out">#REF!</definedName>
    <definedName name="_PB1" localSheetId="19">#REF!</definedName>
    <definedName name="_PB1">#REF!</definedName>
    <definedName name="_pdp1" localSheetId="19">#REF!</definedName>
    <definedName name="_pdp1">#REF!</definedName>
    <definedName name="_pdp2" localSheetId="19">#REF!</definedName>
    <definedName name="_pdp2">#REF!</definedName>
    <definedName name="_pdp3" localSheetId="19">#REF!</definedName>
    <definedName name="_pdp3">#REF!</definedName>
    <definedName name="_pep99" localSheetId="19">#REF!</definedName>
    <definedName name="_pep99">#REF!</definedName>
    <definedName name="_pfi1">[64]Coalmine!#REF!</definedName>
    <definedName name="_PIN1" localSheetId="19">#REF!</definedName>
    <definedName name="_PIN1">#REF!</definedName>
    <definedName name="_PLC220" localSheetId="19">#REF!</definedName>
    <definedName name="_PLC220">#REF!</definedName>
    <definedName name="_PM123" localSheetId="17" hidden="1">{"'Sheet1'!$A$4386:$N$4591"}</definedName>
    <definedName name="_PM123" localSheetId="18">{"'Sheet1'!$A$4386:$N$4591"}</definedName>
    <definedName name="_PM123" localSheetId="3">{"'Sheet1'!$A$4386:$N$4591"}</definedName>
    <definedName name="_PM123" localSheetId="14">{"'Sheet1'!$A$4386:$N$4591"}</definedName>
    <definedName name="_PM123" localSheetId="15">{"'Sheet1'!$A$4386:$N$4591"}</definedName>
    <definedName name="_PM123" localSheetId="12">{"'Sheet1'!$A$4386:$N$4591"}</definedName>
    <definedName name="_PM123" localSheetId="10">{"'Sheet1'!$A$4386:$N$4591"}</definedName>
    <definedName name="_PM123" localSheetId="19">{"'Sheet1'!$A$4386:$N$4591"}</definedName>
    <definedName name="_PM123" localSheetId="20">{"'Sheet1'!$A$4386:$N$4591"}</definedName>
    <definedName name="_PM123" localSheetId="21">{"'Sheet1'!$A$4386:$N$4591"}</definedName>
    <definedName name="_PM123" localSheetId="1" hidden="1">{"'Sheet1'!$A$4386:$N$4591"}</definedName>
    <definedName name="_PM123" localSheetId="2" hidden="1">{"'Sheet1'!$A$4386:$N$4591"}</definedName>
    <definedName name="_PM123" localSheetId="0">{"'Sheet1'!$A$4386:$N$4591"}</definedName>
    <definedName name="_PM123" localSheetId="9">{"'Sheet1'!$A$4386:$N$4591"}</definedName>
    <definedName name="_PM123" localSheetId="16" hidden="1">{"'Sheet1'!$A$4386:$N$4591"}</definedName>
    <definedName name="_PM123" localSheetId="13" hidden="1">{"'Sheet1'!$A$4386:$N$4591"}</definedName>
    <definedName name="_PM123" localSheetId="6" hidden="1">{"'Sheet1'!$A$4386:$N$4591"}</definedName>
    <definedName name="_PM123" localSheetId="7" hidden="1">{"'Sheet1'!$A$4386:$N$4591"}</definedName>
    <definedName name="_PM123">{"'Sheet1'!$A$4386:$N$4591"}</definedName>
    <definedName name="_PO2" localSheetId="19">#REF!</definedName>
    <definedName name="_PO2" localSheetId="9">'[89]PO NOS'!$B$2:$D$994</definedName>
    <definedName name="_PO2">#REF!</definedName>
    <definedName name="_pp" localSheetId="17" hidden="1">{"'PROFITABILITY'!$A$1:$F$45"}</definedName>
    <definedName name="_pp" localSheetId="18">{"'PROFITABILITY'!$A$1:$F$45"}</definedName>
    <definedName name="_pp" localSheetId="3">{"'PROFITABILITY'!$A$1:$F$45"}</definedName>
    <definedName name="_pp" localSheetId="14">{"'PROFITABILITY'!$A$1:$F$45"}</definedName>
    <definedName name="_pp" localSheetId="15">{"'PROFITABILITY'!$A$1:$F$45"}</definedName>
    <definedName name="_pp" localSheetId="12">{"'PROFITABILITY'!$A$1:$F$45"}</definedName>
    <definedName name="_pp" localSheetId="10">{"'PROFITABILITY'!$A$1:$F$45"}</definedName>
    <definedName name="_pp" localSheetId="19">{"'PROFITABILITY'!$A$1:$F$45"}</definedName>
    <definedName name="_pp" localSheetId="20">{"'PROFITABILITY'!$A$1:$F$45"}</definedName>
    <definedName name="_pp" localSheetId="21">{"'PROFITABILITY'!$A$1:$F$45"}</definedName>
    <definedName name="_pp" localSheetId="1" hidden="1">{"'PROFITABILITY'!$A$1:$F$45"}</definedName>
    <definedName name="_pp" localSheetId="2" hidden="1">{"'PROFITABILITY'!$A$1:$F$45"}</definedName>
    <definedName name="_pp" localSheetId="0">{"'PROFITABILITY'!$A$1:$F$45"}</definedName>
    <definedName name="_pp" localSheetId="9">{"'PROFITABILITY'!$A$1:$F$45"}</definedName>
    <definedName name="_pp" localSheetId="16" hidden="1">{"'PROFITABILITY'!$A$1:$F$45"}</definedName>
    <definedName name="_pp" localSheetId="13" hidden="1">{"'PROFITABILITY'!$A$1:$F$45"}</definedName>
    <definedName name="_pp" localSheetId="6" hidden="1">{"'PROFITABILITY'!$A$1:$F$45"}</definedName>
    <definedName name="_pp" localSheetId="7" hidden="1">{"'PROFITABILITY'!$A$1:$F$45"}</definedName>
    <definedName name="_pp">{"'PROFITABILITY'!$A$1:$F$45"}</definedName>
    <definedName name="_pp1">[64]Coalmine!#REF!</definedName>
    <definedName name="_pp2">[64]Coalmine!#REF!</definedName>
    <definedName name="_ps1" localSheetId="19">#REF!</definedName>
    <definedName name="_ps1">#REF!</definedName>
    <definedName name="_Q" localSheetId="19">#REF!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 localSheetId="17">#N/A</definedName>
    <definedName name="_qqq1" localSheetId="19">#REF!</definedName>
    <definedName name="_qqq1" localSheetId="1">#N/A</definedName>
    <definedName name="_qqq1" localSheetId="2">#N/A</definedName>
    <definedName name="_qqq1" localSheetId="16">#N/A</definedName>
    <definedName name="_qqq1" localSheetId="13">#N/A</definedName>
    <definedName name="_qqq1" localSheetId="6">#N/A</definedName>
    <definedName name="_qqq1" localSheetId="7">#N/A</definedName>
    <definedName name="_qqq1">#REF!</definedName>
    <definedName name="_QTY1" localSheetId="19">#REF!</definedName>
    <definedName name="_QTY1">#REF!</definedName>
    <definedName name="_qty2" localSheetId="19">#REF!</definedName>
    <definedName name="_qty2">#REF!</definedName>
    <definedName name="_qty3" localSheetId="19">#REF!</definedName>
    <definedName name="_qty3">#REF!</definedName>
    <definedName name="_qty4" localSheetId="19">#REF!</definedName>
    <definedName name="_qty4">#REF!</definedName>
    <definedName name="_r" localSheetId="18">"#REF!"</definedName>
    <definedName name="_r" localSheetId="3">"#REF!"</definedName>
    <definedName name="_r" localSheetId="14">"#REF!"</definedName>
    <definedName name="_r" localSheetId="15">"#REF!"</definedName>
    <definedName name="_r" localSheetId="12">"#REF!"</definedName>
    <definedName name="_r" localSheetId="10">"#REF!"</definedName>
    <definedName name="_r">"#REF!"</definedName>
    <definedName name="_R1" localSheetId="19">#REF!</definedName>
    <definedName name="_R1">#REF!</definedName>
    <definedName name="_RAC1" localSheetId="19">#REF!</definedName>
    <definedName name="_RAC1">#REF!</definedName>
    <definedName name="_RBS1" localSheetId="19">#REF!</definedName>
    <definedName name="_RBS1">#REF!</definedName>
    <definedName name="_rc" localSheetId="19">#REF!</definedName>
    <definedName name="_rc">#REF!</definedName>
    <definedName name="_rcu2" localSheetId="19">#REF!</definedName>
    <definedName name="_rcu2">#REF!</definedName>
    <definedName name="_Re1" localSheetId="19">#REF!</definedName>
    <definedName name="_Re1">#REF!</definedName>
    <definedName name="_RE100" localSheetId="19">#REF!</definedName>
    <definedName name="_RE100">#REF!</definedName>
    <definedName name="_RE104" localSheetId="19">#REF!</definedName>
    <definedName name="_RE104">#REF!</definedName>
    <definedName name="_RE112" localSheetId="19">#REF!</definedName>
    <definedName name="_RE112">#REF!</definedName>
    <definedName name="_RE220" localSheetId="19">#REF!</definedName>
    <definedName name="_RE220">#REF!</definedName>
    <definedName name="_RE26" localSheetId="19">#REF!</definedName>
    <definedName name="_RE26">#REF!</definedName>
    <definedName name="_RE28" localSheetId="19">#REF!</definedName>
    <definedName name="_RE28">#REF!</definedName>
    <definedName name="_RE30" localSheetId="19">#REF!</definedName>
    <definedName name="_RE30">#REF!</definedName>
    <definedName name="_RE32" localSheetId="19">#REF!</definedName>
    <definedName name="_RE32">#REF!</definedName>
    <definedName name="_RE34" localSheetId="19">#REF!</definedName>
    <definedName name="_RE34">#REF!</definedName>
    <definedName name="_RE36" localSheetId="19">#REF!</definedName>
    <definedName name="_RE36">#REF!</definedName>
    <definedName name="_RE38" localSheetId="19">#REF!</definedName>
    <definedName name="_RE38">#REF!</definedName>
    <definedName name="_RE40" localSheetId="19">#REF!</definedName>
    <definedName name="_RE40">#REF!</definedName>
    <definedName name="_RE42" localSheetId="19">#REF!</definedName>
    <definedName name="_RE42">#REF!</definedName>
    <definedName name="_RE44" localSheetId="19">#REF!</definedName>
    <definedName name="_RE44">#REF!</definedName>
    <definedName name="_RE48" localSheetId="19">#REF!</definedName>
    <definedName name="_RE48">#REF!</definedName>
    <definedName name="_RE500" localSheetId="19">#REF!</definedName>
    <definedName name="_RE500">#REF!</definedName>
    <definedName name="_RE52" localSheetId="19">#REF!</definedName>
    <definedName name="_RE52">#REF!</definedName>
    <definedName name="_RE56" localSheetId="19">#REF!</definedName>
    <definedName name="_RE56">#REF!</definedName>
    <definedName name="_RE60" localSheetId="19">#REF!</definedName>
    <definedName name="_RE60">#REF!</definedName>
    <definedName name="_RE64" localSheetId="19">#REF!</definedName>
    <definedName name="_RE64">#REF!</definedName>
    <definedName name="_RE68" localSheetId="19">#REF!</definedName>
    <definedName name="_RE68">#REF!</definedName>
    <definedName name="_RE72" localSheetId="19">#REF!</definedName>
    <definedName name="_RE72">#REF!</definedName>
    <definedName name="_RE76" localSheetId="19">#REF!</definedName>
    <definedName name="_RE76">#REF!</definedName>
    <definedName name="_RE80" localSheetId="19">#REF!</definedName>
    <definedName name="_RE80">#REF!</definedName>
    <definedName name="_RE88" localSheetId="19">#REF!</definedName>
    <definedName name="_RE88">#REF!</definedName>
    <definedName name="_RE92" localSheetId="19">#REF!</definedName>
    <definedName name="_RE92">#REF!</definedName>
    <definedName name="_RE96" localSheetId="19">#REF!</definedName>
    <definedName name="_RE96">#REF!</definedName>
    <definedName name="_Regression_Int">1</definedName>
    <definedName name="_Regression_Out" localSheetId="19" hidden="1">#REF!</definedName>
    <definedName name="_Regression_Out">#REF!</definedName>
    <definedName name="_Regression_X" localSheetId="19" hidden="1">#REF!</definedName>
    <definedName name="_Regression_X">#REF!</definedName>
    <definedName name="_Regression_Y" localSheetId="19" hidden="1">#REF!</definedName>
    <definedName name="_Regression_Y">#REF!</definedName>
    <definedName name="_Rl1" localSheetId="19">#REF!</definedName>
    <definedName name="_Rl1">#REF!</definedName>
    <definedName name="_ROD6" localSheetId="19">#REF!</definedName>
    <definedName name="_ROD6">#REF!</definedName>
    <definedName name="_row1" localSheetId="19">#REF!</definedName>
    <definedName name="_row1">#REF!</definedName>
    <definedName name="_rs1" localSheetId="19">#REF!</definedName>
    <definedName name="_rs1">#REF!</definedName>
    <definedName name="_rt1" localSheetId="19">#REF!</definedName>
    <definedName name="_rt1">#REF!</definedName>
    <definedName name="_rt2" localSheetId="19">#REF!</definedName>
    <definedName name="_rt2">#REF!</definedName>
    <definedName name="_rt3" localSheetId="19">#REF!</definedName>
    <definedName name="_rt3">#REF!</definedName>
    <definedName name="_run1" localSheetId="19">#REF!</definedName>
    <definedName name="_run1">#REF!</definedName>
    <definedName name="_run2" localSheetId="19">#REF!</definedName>
    <definedName name="_run2">#REF!</definedName>
    <definedName name="_run3" localSheetId="19">#REF!</definedName>
    <definedName name="_run3">#REF!</definedName>
    <definedName name="_S" localSheetId="19">#REF!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[48]Vdc5!#REF!</definedName>
    <definedName name="_s_1_1">[48]Vdc5!#REF!</definedName>
    <definedName name="_s41" localSheetId="18">{"form-D1",#N/A,FALSE,"FORM-D1";"form-D1_amt",#N/A,FALSE,"FORM-D1"}</definedName>
    <definedName name="_s41" localSheetId="3">{"form-D1",#N/A,FALSE,"FORM-D1";"form-D1_amt",#N/A,FALSE,"FORM-D1"}</definedName>
    <definedName name="_s41" localSheetId="14">{"form-D1",#N/A,FALSE,"FORM-D1";"form-D1_amt",#N/A,FALSE,"FORM-D1"}</definedName>
    <definedName name="_s41" localSheetId="15">{"form-D1",#N/A,FALSE,"FORM-D1";"form-D1_amt",#N/A,FALSE,"FORM-D1"}</definedName>
    <definedName name="_s41" localSheetId="12">{"form-D1",#N/A,FALSE,"FORM-D1";"form-D1_amt",#N/A,FALSE,"FORM-D1"}</definedName>
    <definedName name="_s41" localSheetId="10">{"form-D1",#N/A,FALSE,"FORM-D1";"form-D1_amt",#N/A,FALSE,"FORM-D1"}</definedName>
    <definedName name="_s41" localSheetId="19">{"form-D1",#N/A,FALSE,"FORM-D1";"form-D1_amt",#N/A,FALSE,"FORM-D1"}</definedName>
    <definedName name="_s41" localSheetId="20">{"form-D1",#N/A,FALSE,"FORM-D1";"form-D1_amt",#N/A,FALSE,"FORM-D1"}</definedName>
    <definedName name="_s41" localSheetId="21">{"form-D1",#N/A,FALSE,"FORM-D1";"form-D1_amt",#N/A,FALSE,"FORM-D1"}</definedName>
    <definedName name="_s41" localSheetId="1">{"form-D1",#N/A,FALSE,"FORM-D1";"form-D1_amt",#N/A,FALSE,"FORM-D1"}</definedName>
    <definedName name="_s41" localSheetId="2">{"form-D1",#N/A,FALSE,"FORM-D1";"form-D1_amt",#N/A,FALSE,"FORM-D1"}</definedName>
    <definedName name="_s41" localSheetId="0">{"form-D1",#N/A,FALSE,"FORM-D1";"form-D1_amt",#N/A,FALSE,"FORM-D1"}</definedName>
    <definedName name="_s41" localSheetId="9">{"form-D1",#N/A,FALSE,"FORM-D1";"form-D1_amt",#N/A,FALSE,"FORM-D1"}</definedName>
    <definedName name="_s41" localSheetId="16">{"form-D1",#N/A,FALSE,"FORM-D1";"form-D1_amt",#N/A,FALSE,"FORM-D1"}</definedName>
    <definedName name="_s41" localSheetId="13">{"form-D1",#N/A,FALSE,"FORM-D1";"form-D1_amt",#N/A,FALSE,"FORM-D1"}</definedName>
    <definedName name="_s41" localSheetId="6">{"form-D1",#N/A,FALSE,"FORM-D1";"form-D1_amt",#N/A,FALSE,"FORM-D1"}</definedName>
    <definedName name="_s41" localSheetId="7">{"form-D1",#N/A,FALSE,"FORM-D1";"form-D1_amt",#N/A,FALSE,"FORM-D1"}</definedName>
    <definedName name="_s41">{"form-D1",#N/A,FALSE,"FORM-D1";"form-D1_amt",#N/A,FALSE,"FORM-D1"}</definedName>
    <definedName name="_SAP1" localSheetId="19">#REF!</definedName>
    <definedName name="_SAP1">#REF!</definedName>
    <definedName name="_SAP10" localSheetId="19">#REF!</definedName>
    <definedName name="_SAP10">#REF!</definedName>
    <definedName name="_SAP11" localSheetId="19">#REF!</definedName>
    <definedName name="_SAP11">#REF!</definedName>
    <definedName name="_SAP2" localSheetId="19">#REF!</definedName>
    <definedName name="_SAP2">#REF!</definedName>
    <definedName name="_SAP3" localSheetId="19">#REF!</definedName>
    <definedName name="_SAP3">#REF!</definedName>
    <definedName name="_SAP4" localSheetId="19">#REF!</definedName>
    <definedName name="_SAP4">#REF!</definedName>
    <definedName name="_SAP5" localSheetId="19">#REF!</definedName>
    <definedName name="_SAP5">#REF!</definedName>
    <definedName name="_SAP6" localSheetId="19">#REF!</definedName>
    <definedName name="_SAP6">#REF!</definedName>
    <definedName name="_SAP7" localSheetId="19">#REF!</definedName>
    <definedName name="_SAP7">#REF!</definedName>
    <definedName name="_SAP8" localSheetId="19">#REF!</definedName>
    <definedName name="_SAP8">#REF!</definedName>
    <definedName name="_SAP9" localSheetId="19">#REF!</definedName>
    <definedName name="_SAP9">#REF!</definedName>
    <definedName name="_SC01" localSheetId="19">#REF!</definedName>
    <definedName name="_SC01">#REF!</definedName>
    <definedName name="_SC02" localSheetId="19">#REF!</definedName>
    <definedName name="_SC02">#REF!</definedName>
    <definedName name="_SC03" localSheetId="19">#REF!</definedName>
    <definedName name="_SC03">#REF!</definedName>
    <definedName name="_SC04" localSheetId="19">#REF!</definedName>
    <definedName name="_SC04">#REF!</definedName>
    <definedName name="_SC05" localSheetId="19">#REF!</definedName>
    <definedName name="_SC05">#REF!</definedName>
    <definedName name="_SC06" localSheetId="19">#REF!</definedName>
    <definedName name="_SC06">#REF!</definedName>
    <definedName name="_SC11" localSheetId="19">#REF!</definedName>
    <definedName name="_SC11">#REF!</definedName>
    <definedName name="_SC12" localSheetId="19">#REF!</definedName>
    <definedName name="_SC12">#REF!</definedName>
    <definedName name="_SC13" localSheetId="19">#REF!</definedName>
    <definedName name="_SC13">#REF!</definedName>
    <definedName name="_SC21" localSheetId="19">#REF!</definedName>
    <definedName name="_SC21">#REF!</definedName>
    <definedName name="_SC22" localSheetId="19">#REF!</definedName>
    <definedName name="_SC22">#REF!</definedName>
    <definedName name="_SC23" localSheetId="19">#REF!</definedName>
    <definedName name="_SC23">#REF!</definedName>
    <definedName name="_SC24" localSheetId="19">#REF!</definedName>
    <definedName name="_SC24">#REF!</definedName>
    <definedName name="_SC25" localSheetId="19">#REF!</definedName>
    <definedName name="_SC25">#REF!</definedName>
    <definedName name="_SC26" localSheetId="19">#REF!</definedName>
    <definedName name="_SC26">#REF!</definedName>
    <definedName name="_SC7025" localSheetId="19">#REF!</definedName>
    <definedName name="_SC7025">#REF!</definedName>
    <definedName name="_SC7042" localSheetId="19">#REF!</definedName>
    <definedName name="_SC7042">#REF!</definedName>
    <definedName name="_SC7043" localSheetId="19">#REF!</definedName>
    <definedName name="_SC7043">#REF!</definedName>
    <definedName name="_SC7045" localSheetId="19">#REF!</definedName>
    <definedName name="_SC7045">#REF!</definedName>
    <definedName name="_SC7048" localSheetId="19">#REF!</definedName>
    <definedName name="_SC7048">#REF!</definedName>
    <definedName name="_SCH11" localSheetId="17">#N/A</definedName>
    <definedName name="_SCH11" localSheetId="19">#REF!</definedName>
    <definedName name="_SCH11" localSheetId="1">#N/A</definedName>
    <definedName name="_SCH11" localSheetId="2">#N/A</definedName>
    <definedName name="_SCH11" localSheetId="16">#N/A</definedName>
    <definedName name="_SCH11" localSheetId="13">#N/A</definedName>
    <definedName name="_SCH11" localSheetId="6">#N/A</definedName>
    <definedName name="_SCH11" localSheetId="7">#N/A</definedName>
    <definedName name="_SCH11">#REF!</definedName>
    <definedName name="_sch2" localSheetId="18">#REF!</definedName>
    <definedName name="_sch2" localSheetId="3">#REF!</definedName>
    <definedName name="_sch2" localSheetId="14">#REF!</definedName>
    <definedName name="_sch2" localSheetId="15">#REF!</definedName>
    <definedName name="_sch2" localSheetId="12">#REF!</definedName>
    <definedName name="_sch2" localSheetId="10">#REF!</definedName>
    <definedName name="_sch2" localSheetId="19">#REF!</definedName>
    <definedName name="_sch2">#REF!</definedName>
    <definedName name="_sch9" localSheetId="19">#REF!</definedName>
    <definedName name="_sch9">#REF!</definedName>
    <definedName name="_sdf1" localSheetId="19">#REF!</definedName>
    <definedName name="_sdf1">#REF!</definedName>
    <definedName name="_SDF2" localSheetId="19">#REF!</definedName>
    <definedName name="_SDF2">#REF!</definedName>
    <definedName name="_SG1" localSheetId="19">#REF!</definedName>
    <definedName name="_SG1">#REF!</definedName>
    <definedName name="_SG2" localSheetId="19">#REF!</definedName>
    <definedName name="_SG2">#REF!</definedName>
    <definedName name="_sh1">90</definedName>
    <definedName name="_sh2">120</definedName>
    <definedName name="_sh3">150</definedName>
    <definedName name="_sh4">180</definedName>
    <definedName name="_sig1">[69]Code!$B$5</definedName>
    <definedName name="_sig2">[69]Code!$B$6</definedName>
    <definedName name="_sig3">[69]Code!$B$7</definedName>
    <definedName name="_sig4">[69]Code!$B$8</definedName>
    <definedName name="_sig5">[69]Code!$B$9</definedName>
    <definedName name="_sit75" localSheetId="19">#REF!</definedName>
    <definedName name="_sit75">#REF!</definedName>
    <definedName name="_Sort" localSheetId="18">#REF!</definedName>
    <definedName name="_Sort" localSheetId="3">#REF!</definedName>
    <definedName name="_Sort" localSheetId="14">#REF!</definedName>
    <definedName name="_Sort" localSheetId="15">#REF!</definedName>
    <definedName name="_Sort" localSheetId="12">#REF!</definedName>
    <definedName name="_Sort" localSheetId="10">#REF!</definedName>
    <definedName name="_Sort" localSheetId="19" hidden="1">#REF!</definedName>
    <definedName name="_Sort">#REF!</definedName>
    <definedName name="_sp1">#REF!</definedName>
    <definedName name="_sp10">#REF!</definedName>
    <definedName name="_sp11">#REF!</definedName>
    <definedName name="_sp12">#REF!</definedName>
    <definedName name="_sp13">#REF!</definedName>
    <definedName name="_sp14">#REF!</definedName>
    <definedName name="_sp15">#REF!</definedName>
    <definedName name="_sp2">#REF!</definedName>
    <definedName name="_sp3">#REF!</definedName>
    <definedName name="_sp4">#REF!</definedName>
    <definedName name="_sp5">#REF!</definedName>
    <definedName name="_sp6">#REF!</definedName>
    <definedName name="_sp7">#REF!</definedName>
    <definedName name="_sp8">#REF!</definedName>
    <definedName name="_sp9">#REF!</definedName>
    <definedName name="_srk1"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8">{#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3">{#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5">{#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2">{#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0">{#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9">{#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0">{#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0">{#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9">{#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19">#REF!</definedName>
    <definedName name="_SS402">#REF!</definedName>
    <definedName name="_SS403" localSheetId="19">#REF!</definedName>
    <definedName name="_SS403">#REF!</definedName>
    <definedName name="_SS404" localSheetId="19">#REF!</definedName>
    <definedName name="_SS404">#REF!</definedName>
    <definedName name="_SS405" localSheetId="19">#REF!</definedName>
    <definedName name="_SS405">#REF!</definedName>
    <definedName name="_SS406" localSheetId="19">#REF!</definedName>
    <definedName name="_SS406">#REF!</definedName>
    <definedName name="_SS407" localSheetId="19">#REF!</definedName>
    <definedName name="_SS407">#REF!</definedName>
    <definedName name="_SS408" localSheetId="19">#REF!</definedName>
    <definedName name="_SS408">#REF!</definedName>
    <definedName name="_SS409" localSheetId="19">#REF!</definedName>
    <definedName name="_SS409">#REF!</definedName>
    <definedName name="_SS423" localSheetId="19">#REF!</definedName>
    <definedName name="_SS423">#REF!</definedName>
    <definedName name="_SS424" localSheetId="19">#REF!</definedName>
    <definedName name="_SS424">#REF!</definedName>
    <definedName name="_SSF1" localSheetId="19">#REF!</definedName>
    <definedName name="_SSF1">#REF!</definedName>
    <definedName name="_SSF2" localSheetId="19">#REF!</definedName>
    <definedName name="_SSF2">#REF!</definedName>
    <definedName name="_SSF3" localSheetId="19">#REF!</definedName>
    <definedName name="_SSF3">#REF!</definedName>
    <definedName name="_SUN1" localSheetId="17">#N/A</definedName>
    <definedName name="_SUN1" localSheetId="19">#REF!</definedName>
    <definedName name="_SUN1" localSheetId="1">#N/A</definedName>
    <definedName name="_SUN1" localSheetId="2">#N/A</definedName>
    <definedName name="_SUN1" localSheetId="16">#N/A</definedName>
    <definedName name="_SUN1" localSheetId="13">#N/A</definedName>
    <definedName name="_SUN1" localSheetId="6">#N/A</definedName>
    <definedName name="_SUN1" localSheetId="7">#N/A</definedName>
    <definedName name="_SUN1">#REF!</definedName>
    <definedName name="_SUN2" localSheetId="17">#N/A</definedName>
    <definedName name="_SUN2" localSheetId="19">#REF!</definedName>
    <definedName name="_SUN2" localSheetId="1">#N/A</definedName>
    <definedName name="_SUN2" localSheetId="2">#N/A</definedName>
    <definedName name="_SUN2" localSheetId="16">#N/A</definedName>
    <definedName name="_SUN2" localSheetId="13">#N/A</definedName>
    <definedName name="_SUN2" localSheetId="6">#N/A</definedName>
    <definedName name="_SUN2" localSheetId="7">#N/A</definedName>
    <definedName name="_SUN2">#REF!</definedName>
    <definedName name="_SV7025" localSheetId="19">#REF!</definedName>
    <definedName name="_SV7025">#REF!</definedName>
    <definedName name="_SV7042" localSheetId="19">#REF!</definedName>
    <definedName name="_SV7042">#REF!</definedName>
    <definedName name="_SV7043" localSheetId="19">#REF!</definedName>
    <definedName name="_SV7043">#REF!</definedName>
    <definedName name="_SV7045" localSheetId="19">#REF!</definedName>
    <definedName name="_SV7045">#REF!</definedName>
    <definedName name="_SV7048" localSheetId="19">#REF!</definedName>
    <definedName name="_SV7048">#REF!</definedName>
    <definedName name="_t">"#REF!"</definedName>
    <definedName name="_T141000" localSheetId="19">#REF!</definedName>
    <definedName name="_T141000">#REF!</definedName>
    <definedName name="_T142000" localSheetId="19">#REF!</definedName>
    <definedName name="_T142000">#REF!</definedName>
    <definedName name="_T143100" localSheetId="19">#REF!</definedName>
    <definedName name="_T143100">#REF!</definedName>
    <definedName name="_T143300" localSheetId="19">#REF!</definedName>
    <definedName name="_T143300">#REF!</definedName>
    <definedName name="_T143400" localSheetId="19">#REF!</definedName>
    <definedName name="_T143400">#REF!</definedName>
    <definedName name="_T143600" localSheetId="19">#REF!</definedName>
    <definedName name="_T143600">#REF!</definedName>
    <definedName name="_T143800" localSheetId="19">#REF!</definedName>
    <definedName name="_T143800">#REF!</definedName>
    <definedName name="_T143820" localSheetId="19">#REF!</definedName>
    <definedName name="_T143820">#REF!</definedName>
    <definedName name="_T144100" localSheetId="19">#REF!</definedName>
    <definedName name="_T144100">#REF!</definedName>
    <definedName name="_T144300" localSheetId="19">#REF!</definedName>
    <definedName name="_T144300">#REF!</definedName>
    <definedName name="_T144400" localSheetId="19">#REF!</definedName>
    <definedName name="_T144400">#REF!</definedName>
    <definedName name="_T144500" localSheetId="19">#REF!</definedName>
    <definedName name="_T144500">#REF!</definedName>
    <definedName name="_T144600" localSheetId="19">#REF!</definedName>
    <definedName name="_T144600">#REF!</definedName>
    <definedName name="_T144700" localSheetId="19">#REF!</definedName>
    <definedName name="_T144700">#REF!</definedName>
    <definedName name="_T144800" localSheetId="19">#REF!</definedName>
    <definedName name="_T144800">#REF!</definedName>
    <definedName name="_T145000" localSheetId="19">#REF!</definedName>
    <definedName name="_T145000">#REF!</definedName>
    <definedName name="_T146000" localSheetId="19">#REF!</definedName>
    <definedName name="_T146000">#REF!</definedName>
    <definedName name="_T147000" localSheetId="19">#REF!</definedName>
    <definedName name="_T147000">#REF!</definedName>
    <definedName name="_T147100" localSheetId="19">#REF!</definedName>
    <definedName name="_T147100">#REF!</definedName>
    <definedName name="_T147200" localSheetId="19">#REF!</definedName>
    <definedName name="_T147200">#REF!</definedName>
    <definedName name="_TAB1" localSheetId="18">#REF!</definedName>
    <definedName name="_TAB1" localSheetId="3">#REF!</definedName>
    <definedName name="_TAB1" localSheetId="14">#REF!</definedName>
    <definedName name="_TAB1" localSheetId="15">#REF!</definedName>
    <definedName name="_TAB1" localSheetId="12">#REF!</definedName>
    <definedName name="_TAB1" localSheetId="10">#REF!</definedName>
    <definedName name="_TAB1" localSheetId="19">#REF!</definedName>
    <definedName name="_TAB1">#REF!</definedName>
    <definedName name="_TAB2" localSheetId="19">#REF!</definedName>
    <definedName name="_TAB2">#REF!</definedName>
    <definedName name="_tab3">#REF!</definedName>
    <definedName name="_tab8">#REF!</definedName>
    <definedName name="_Table1_In1" hidden="1">[90]ENCL9!$A$1:$IO$1</definedName>
    <definedName name="_Table1_Out" hidden="1">[90]ENCL9!$DW$30:$EX$1812</definedName>
    <definedName name="_TB2" localSheetId="18">#REF!</definedName>
    <definedName name="_TB2" localSheetId="3">#REF!</definedName>
    <definedName name="_TB2" localSheetId="14">#REF!</definedName>
    <definedName name="_TB2" localSheetId="15">#REF!</definedName>
    <definedName name="_TB2" localSheetId="12">#REF!</definedName>
    <definedName name="_TB2" localSheetId="10">#REF!</definedName>
    <definedName name="_TB2" localSheetId="19">#REF!</definedName>
    <definedName name="_TB2" localSheetId="9">'[47]SPT vs PHI'!$B$2:$C$65</definedName>
    <definedName name="_TB2">#REF!</definedName>
    <definedName name="_te1" localSheetId="19">#REF!</definedName>
    <definedName name="_te1">#REF!</definedName>
    <definedName name="_tf2" localSheetId="19">#REF!</definedName>
    <definedName name="_tf2" localSheetId="9">[40]Intro!$J$142</definedName>
    <definedName name="_tf2">#REF!</definedName>
    <definedName name="_tf3" localSheetId="19">#REF!</definedName>
    <definedName name="_tf3" localSheetId="9">[40]Intro!$J$148</definedName>
    <definedName name="_tf3">#REF!</definedName>
    <definedName name="_tf4" localSheetId="19">#REF!</definedName>
    <definedName name="_tf4" localSheetId="9">[40]Intro!$J$150</definedName>
    <definedName name="_tf4">#REF!</definedName>
    <definedName name="_tfd1" localSheetId="19">#REF!</definedName>
    <definedName name="_tfd1" localSheetId="9">[40]Intro!$L$141</definedName>
    <definedName name="_tfd1">#REF!</definedName>
    <definedName name="_tfd2" localSheetId="19">#REF!</definedName>
    <definedName name="_tfd2" localSheetId="9">[40]Intro!$L$143</definedName>
    <definedName name="_tfd2">#REF!</definedName>
    <definedName name="_tfd3" localSheetId="19">#REF!</definedName>
    <definedName name="_tfd3" localSheetId="9">[40]Intro!$L$147</definedName>
    <definedName name="_tfd3">#REF!</definedName>
    <definedName name="_tfd4" localSheetId="19">#REF!</definedName>
    <definedName name="_tfd4" localSheetId="9">[40]Intro!$L$149</definedName>
    <definedName name="_tfd4">#REF!</definedName>
    <definedName name="_Tk1" localSheetId="19">#REF!</definedName>
    <definedName name="_Tk1">#REF!</definedName>
    <definedName name="_Tk11" localSheetId="19">#REF!</definedName>
    <definedName name="_Tk11">#REF!</definedName>
    <definedName name="_Tk2" localSheetId="19">#REF!</definedName>
    <definedName name="_Tk2">#REF!</definedName>
    <definedName name="_Tkl1" localSheetId="19">#REF!</definedName>
    <definedName name="_Tkl1">#REF!</definedName>
    <definedName name="_tl1" localSheetId="19">#REF!</definedName>
    <definedName name="_tl1">#REF!</definedName>
    <definedName name="_tl2" localSheetId="19">#REF!</definedName>
    <definedName name="_tl2">#REF!</definedName>
    <definedName name="_Tm2" localSheetId="19">#REF!</definedName>
    <definedName name="_Tm2">#REF!</definedName>
    <definedName name="_tr1" localSheetId="19">#REF!</definedName>
    <definedName name="_tr1" localSheetId="9">[40]Intro!$C$140</definedName>
    <definedName name="_tr1">#REF!</definedName>
    <definedName name="_TR100" localSheetId="19">#REF!</definedName>
    <definedName name="_TR100">#REF!</definedName>
    <definedName name="_tr2" localSheetId="19">#REF!</definedName>
    <definedName name="_tr2" localSheetId="9">[40]Intro!$C$142</definedName>
    <definedName name="_tr2">#REF!</definedName>
    <definedName name="_TR220" localSheetId="19">#REF!</definedName>
    <definedName name="_TR220">#REF!</definedName>
    <definedName name="_tr3" localSheetId="19">#REF!</definedName>
    <definedName name="_tr3" localSheetId="9">[40]Intro!$C$150</definedName>
    <definedName name="_tr3">#REF!</definedName>
    <definedName name="_TR315" localSheetId="19">#REF!</definedName>
    <definedName name="_TR315">#REF!</definedName>
    <definedName name="_TR33" localSheetId="19">#REF!</definedName>
    <definedName name="_TR33">#REF!</definedName>
    <definedName name="_TR500" localSheetId="19">#REF!</definedName>
    <definedName name="_TR500">#REF!</definedName>
    <definedName name="_tr75" localSheetId="19">#REF!</definedName>
    <definedName name="_tr75">#REF!</definedName>
    <definedName name="_trd1" localSheetId="19">#REF!</definedName>
    <definedName name="_trd1" localSheetId="9">[40]Intro!$B$140</definedName>
    <definedName name="_trd1">#REF!</definedName>
    <definedName name="_trd2" localSheetId="19">#REF!</definedName>
    <definedName name="_trd2" localSheetId="9">[40]Intro!$B$142</definedName>
    <definedName name="_trd2">#REF!</definedName>
    <definedName name="_trd3" localSheetId="19">#REF!</definedName>
    <definedName name="_trd3" localSheetId="9">[40]Intro!$B$148</definedName>
    <definedName name="_trd3">#REF!</definedName>
    <definedName name="_trt75" localSheetId="19">#REF!</definedName>
    <definedName name="_trt75">#REF!</definedName>
    <definedName name="_try1" localSheetId="19">#REF!</definedName>
    <definedName name="_try1">#REF!</definedName>
    <definedName name="_tt75" localSheetId="19">#REF!</definedName>
    <definedName name="_tt75">#REF!</definedName>
    <definedName name="_U" localSheetId="19">#REF!</definedName>
    <definedName name="_U">#REF!</definedName>
    <definedName name="_V" localSheetId="19">#REF!</definedName>
    <definedName name="_V">#REF!</definedName>
    <definedName name="_V1" localSheetId="19">#REF!</definedName>
    <definedName name="_V1">#REF!</definedName>
    <definedName name="_V2" localSheetId="19">#REF!</definedName>
    <definedName name="_V2">#REF!</definedName>
    <definedName name="_VC12" localSheetId="19">#REF!</definedName>
    <definedName name="_VC12">#REF!</definedName>
    <definedName name="_Vf1" localSheetId="19">#REF!</definedName>
    <definedName name="_Vf1">#REF!</definedName>
    <definedName name="_Vf2" localSheetId="19">#REF!</definedName>
    <definedName name="_Vf2">#REF!</definedName>
    <definedName name="_VisualChart" localSheetId="19" hidden="1">#REF!</definedName>
    <definedName name="_VisualChart">#REF!</definedName>
    <definedName name="_vr1" localSheetId="19">#REF!</definedName>
    <definedName name="_vr1">#REF!</definedName>
    <definedName name="_VS2004" localSheetId="19" hidden="1">#REF!</definedName>
    <definedName name="_VS2004" localSheetId="9">[21]SUMMARY!$E$64:$H$64</definedName>
    <definedName name="_VS2004">#REF!</definedName>
    <definedName name="_Wc1" localSheetId="19">#REF!</definedName>
    <definedName name="_Wc1">#REF!</definedName>
    <definedName name="_WC3" localSheetId="19">#REF!</definedName>
    <definedName name="_WC3">#REF!</definedName>
    <definedName name="_WD2" localSheetId="19">#REF!</definedName>
    <definedName name="_WD2" localSheetId="9">[26]Basicrates!$D$131</definedName>
    <definedName name="_WD2">#REF!</definedName>
    <definedName name="_WN7" localSheetId="1" hidden="1">{#N/A,#N/A,FALSE,"MODULE3"}</definedName>
    <definedName name="_WN7" localSheetId="2" hidden="1">{#N/A,#N/A,FALSE,"MODULE3"}</definedName>
    <definedName name="_WN7" localSheetId="7" hidden="1">{#N/A,#N/A,FALSE,"MODULE3"}</definedName>
    <definedName name="_WN7" hidden="1">{#N/A,#N/A,FALSE,"MODULE3"}</definedName>
    <definedName name="_WP1" localSheetId="19">#REF!</definedName>
    <definedName name="_WP1">#REF!</definedName>
    <definedName name="_Wr1" localSheetId="19">#REF!</definedName>
    <definedName name="_Wr1">#REF!</definedName>
    <definedName name="_Wr3" localSheetId="19">#REF!</definedName>
    <definedName name="_Wr3">#REF!</definedName>
    <definedName name="_Xl1" localSheetId="19">#REF!</definedName>
    <definedName name="_Xl1">#REF!</definedName>
    <definedName name="_xlcn.WorksheetConnection_InfoEntryA2D32" localSheetId="19">#REF!</definedName>
    <definedName name="_xlcn.WorksheetConnection_InfoEntryA2D32" localSheetId="9">'[24]Info Entry'!$A$2:$C$32</definedName>
    <definedName name="_xlcn.WorksheetConnection_InfoEntryA2D32">#REF!</definedName>
    <definedName name="_yr1">'[91]2. Input Main '!$D$8</definedName>
    <definedName name="_yr2">'[91]2. Input Main '!$E$8</definedName>
    <definedName name="_yr3">'[91]2. Input Main '!$F$8</definedName>
    <definedName name="_yr4">'[91]2. Input Main '!$G$8</definedName>
    <definedName name="_yr5">'[91]2. Input Main '!$H$8</definedName>
    <definedName name="_yr6">'[91]2. Input Main '!$I$8</definedName>
    <definedName name="_yr7">'[91]2. Input Main '!$J$8</definedName>
    <definedName name="_yr8">'[91]2. Input Main '!$K$8</definedName>
    <definedName name="_yr9">'[91]2. Input Main '!$L$8</definedName>
    <definedName name="_Z">#REF!</definedName>
    <definedName name="_Z_1">#REF!</definedName>
    <definedName name="_Z_1_1">#REF!</definedName>
    <definedName name="_ZS1" localSheetId="19">#REF!</definedName>
    <definedName name="_ZS1">#REF!</definedName>
    <definedName name="_ZS2" localSheetId="19">#REF!</definedName>
    <definedName name="_ZS2">#REF!</definedName>
    <definedName name="¿uº°¿μ¾÷" localSheetId="19">#REF!</definedName>
    <definedName name="¿uº°¿μ¾÷">#REF!</definedName>
    <definedName name="√">"SQRT"</definedName>
    <definedName name="a" localSheetId="19">#REF!</definedName>
    <definedName name="a">#REF!</definedName>
    <definedName name="a._Trimmer" localSheetId="19">#REF!</definedName>
    <definedName name="a._Trimmer">#REF!</definedName>
    <definedName name="A.T.RAJAN" localSheetId="19">#REF!</definedName>
    <definedName name="A.T.RAJAN">#REF!</definedName>
    <definedName name="a____________" localSheetId="19">#REF!</definedName>
    <definedName name="a____________">#REF!</definedName>
    <definedName name="a___0" localSheetId="19">#REF!</definedName>
    <definedName name="a___0">#REF!</definedName>
    <definedName name="a___13" localSheetId="19">#REF!</definedName>
    <definedName name="a___13">#REF!</definedName>
    <definedName name="a__Labour_charges_for_cutting_bending__welding_including_materials." localSheetId="19">#REF!</definedName>
    <definedName name="a__Labour_charges_for_cutting_bending__welding_including_materials.">#REF!</definedName>
    <definedName name="A_1">"#REF!"</definedName>
    <definedName name="A_A" localSheetId="19">#REF!</definedName>
    <definedName name="A_A">#REF!</definedName>
    <definedName name="A_B" localSheetId="19">#REF!</definedName>
    <definedName name="A_B">#REF!</definedName>
    <definedName name="A_D" localSheetId="19">INDEX(#REF!,MATCH(#REF!,#REF!,0))</definedName>
    <definedName name="A_D" localSheetId="9">INDEX('[92] '!$B$1:$B$18,MATCH('[92]  '!$L$13,'[92] '!$A$1:$A$18,0))</definedName>
    <definedName name="A_D">INDEX(#REF!,MATCH(#REF!,#REF!,0))</definedName>
    <definedName name="a_dash" localSheetId="19">#REF!</definedName>
    <definedName name="a_dash">#REF!</definedName>
    <definedName name="A_sp" localSheetId="19">#REF!</definedName>
    <definedName name="A_sp">#REF!</definedName>
    <definedName name="a0" localSheetId="19">#REF!</definedName>
    <definedName name="a0">#REF!</definedName>
    <definedName name="A01_" localSheetId="17">#N/A</definedName>
    <definedName name="A01_" localSheetId="19">#REF!</definedName>
    <definedName name="A01_" localSheetId="1">#N/A</definedName>
    <definedName name="A01_" localSheetId="2">#N/A</definedName>
    <definedName name="A01_" localSheetId="16">#N/A</definedName>
    <definedName name="A01_" localSheetId="13">#N/A</definedName>
    <definedName name="A01_" localSheetId="6">#N/A</definedName>
    <definedName name="A01_" localSheetId="7">#N/A</definedName>
    <definedName name="A01_">#REF!</definedName>
    <definedName name="A01AC" localSheetId="17">#N/A</definedName>
    <definedName name="A01AC" localSheetId="19">#REF!</definedName>
    <definedName name="A01AC" localSheetId="1">#N/A</definedName>
    <definedName name="A01AC" localSheetId="2">#N/A</definedName>
    <definedName name="A01AC" localSheetId="16">#N/A</definedName>
    <definedName name="A01AC" localSheetId="13">#N/A</definedName>
    <definedName name="A01AC" localSheetId="6">#N/A</definedName>
    <definedName name="A01AC" localSheetId="7">#N/A</definedName>
    <definedName name="A01AC">#REF!</definedName>
    <definedName name="A01CAT" localSheetId="17">#N/A</definedName>
    <definedName name="A01CAT" localSheetId="19">#REF!</definedName>
    <definedName name="A01CAT" localSheetId="1">#N/A</definedName>
    <definedName name="A01CAT" localSheetId="2">#N/A</definedName>
    <definedName name="A01CAT" localSheetId="16">#N/A</definedName>
    <definedName name="A01CAT" localSheetId="13">#N/A</definedName>
    <definedName name="A01CAT" localSheetId="6">#N/A</definedName>
    <definedName name="A01CAT" localSheetId="7">#N/A</definedName>
    <definedName name="A01CAT">#REF!</definedName>
    <definedName name="A01CODE" localSheetId="17">#N/A</definedName>
    <definedName name="A01CODE" localSheetId="19">#REF!</definedName>
    <definedName name="A01CODE" localSheetId="1">#N/A</definedName>
    <definedName name="A01CODE" localSheetId="2">#N/A</definedName>
    <definedName name="A01CODE" localSheetId="16">#N/A</definedName>
    <definedName name="A01CODE" localSheetId="13">#N/A</definedName>
    <definedName name="A01CODE" localSheetId="6">#N/A</definedName>
    <definedName name="A01CODE" localSheetId="7">#N/A</definedName>
    <definedName name="A01CODE">#REF!</definedName>
    <definedName name="A01DATA" localSheetId="17">#N/A</definedName>
    <definedName name="A01DATA" localSheetId="19">#REF!</definedName>
    <definedName name="A01DATA" localSheetId="1">#N/A</definedName>
    <definedName name="A01DATA" localSheetId="2">#N/A</definedName>
    <definedName name="A01DATA" localSheetId="16">#N/A</definedName>
    <definedName name="A01DATA" localSheetId="13">#N/A</definedName>
    <definedName name="A01DATA" localSheetId="6">#N/A</definedName>
    <definedName name="A01DATA" localSheetId="7">#N/A</definedName>
    <definedName name="A01DATA">#REF!</definedName>
    <definedName name="A01MI" localSheetId="17">#N/A</definedName>
    <definedName name="A01MI" localSheetId="19">#REF!</definedName>
    <definedName name="A01MI" localSheetId="1">#N/A</definedName>
    <definedName name="A01MI" localSheetId="2">#N/A</definedName>
    <definedName name="A01MI" localSheetId="16">#N/A</definedName>
    <definedName name="A01MI" localSheetId="13">#N/A</definedName>
    <definedName name="A01MI" localSheetId="6">#N/A</definedName>
    <definedName name="A01MI" localSheetId="7">#N/A</definedName>
    <definedName name="A01MI">#REF!</definedName>
    <definedName name="A01TO" localSheetId="17">#N/A</definedName>
    <definedName name="A01TO" localSheetId="19">#REF!</definedName>
    <definedName name="A01TO" localSheetId="1">#N/A</definedName>
    <definedName name="A01TO" localSheetId="2">#N/A</definedName>
    <definedName name="A01TO" localSheetId="16">#N/A</definedName>
    <definedName name="A01TO" localSheetId="13">#N/A</definedName>
    <definedName name="A01TO" localSheetId="6">#N/A</definedName>
    <definedName name="A01TO" localSheetId="7">#N/A</definedName>
    <definedName name="A01TO">#REF!</definedName>
    <definedName name="A1_" localSheetId="19">#REF!</definedName>
    <definedName name="A1_">#REF!</definedName>
    <definedName name="A1____0" localSheetId="19">#REF!</definedName>
    <definedName name="A1____0">#REF!</definedName>
    <definedName name="A1____13" localSheetId="19">#REF!</definedName>
    <definedName name="A1____13">#REF!</definedName>
    <definedName name="A10_" localSheetId="19">#REF!</definedName>
    <definedName name="A10_">#REF!</definedName>
    <definedName name="A10____0" localSheetId="19">#REF!</definedName>
    <definedName name="A10____0">#REF!</definedName>
    <definedName name="A10____13" localSheetId="19">#REF!</definedName>
    <definedName name="A10____13">#REF!</definedName>
    <definedName name="A13_" localSheetId="19">#REF!</definedName>
    <definedName name="A13_">#REF!</definedName>
    <definedName name="A13____0" localSheetId="19">#REF!</definedName>
    <definedName name="A13____0">#REF!</definedName>
    <definedName name="A13____13" localSheetId="19">#REF!</definedName>
    <definedName name="A13____13">#REF!</definedName>
    <definedName name="a1a" localSheetId="18">#REF!</definedName>
    <definedName name="a1a" localSheetId="3">#REF!</definedName>
    <definedName name="a1a" localSheetId="14">#REF!</definedName>
    <definedName name="a1a" localSheetId="15">#REF!</definedName>
    <definedName name="a1a" localSheetId="12">#REF!</definedName>
    <definedName name="a1a" localSheetId="10">#REF!</definedName>
    <definedName name="a1a" localSheetId="19">#REF!</definedName>
    <definedName name="a1a">#REF!</definedName>
    <definedName name="A1HELLO">[93]BOQ!#REF!</definedName>
    <definedName name="A2_" localSheetId="19">#REF!</definedName>
    <definedName name="A2_">#REF!</definedName>
    <definedName name="A2____0" localSheetId="19">#REF!</definedName>
    <definedName name="A2____0">#REF!</definedName>
    <definedName name="A2____13" localSheetId="19">#REF!</definedName>
    <definedName name="A2____13">#REF!</definedName>
    <definedName name="a2a" localSheetId="18">#REF!</definedName>
    <definedName name="a2a" localSheetId="3">#REF!</definedName>
    <definedName name="a2a" localSheetId="14">#REF!</definedName>
    <definedName name="a2a" localSheetId="15">#REF!</definedName>
    <definedName name="a2a" localSheetId="12">#REF!</definedName>
    <definedName name="a2a" localSheetId="10">#REF!</definedName>
    <definedName name="a2a" localSheetId="19">#REF!</definedName>
    <definedName name="a2a">#REF!</definedName>
    <definedName name="A2hello">[94]BOQ!#REF!</definedName>
    <definedName name="A3_" localSheetId="19">#REF!</definedName>
    <definedName name="A3_">#REF!</definedName>
    <definedName name="A3____0" localSheetId="19">#REF!</definedName>
    <definedName name="A3____0">#REF!</definedName>
    <definedName name="A3____13" localSheetId="19">#REF!</definedName>
    <definedName name="A3____13">#REF!</definedName>
    <definedName name="A4_" localSheetId="19">#REF!</definedName>
    <definedName name="A4_">#REF!</definedName>
    <definedName name="A4____0" localSheetId="19">#REF!</definedName>
    <definedName name="A4____0">#REF!</definedName>
    <definedName name="A4____13" localSheetId="19">#REF!</definedName>
    <definedName name="A4____13">#REF!</definedName>
    <definedName name="a45b45" localSheetId="19">#REF!</definedName>
    <definedName name="a45b45">#REF!</definedName>
    <definedName name="A5_" localSheetId="19">#REF!</definedName>
    <definedName name="A5_">#REF!</definedName>
    <definedName name="A5____0" localSheetId="19">#REF!</definedName>
    <definedName name="A5____0">#REF!</definedName>
    <definedName name="A5____13" localSheetId="19">#REF!</definedName>
    <definedName name="A5____13">#REF!</definedName>
    <definedName name="A6_" localSheetId="19">#REF!</definedName>
    <definedName name="A6_">#REF!</definedName>
    <definedName name="A6____0" localSheetId="19">#REF!</definedName>
    <definedName name="A6____0">#REF!</definedName>
    <definedName name="A6____13" localSheetId="19">#REF!</definedName>
    <definedName name="A6____13">#REF!</definedName>
    <definedName name="A65379A10" localSheetId="19">#REF!</definedName>
    <definedName name="A65379A10">#REF!</definedName>
    <definedName name="A7_" localSheetId="19">#REF!</definedName>
    <definedName name="A7_">#REF!</definedName>
    <definedName name="A7____0" localSheetId="19">#REF!</definedName>
    <definedName name="A7____0">#REF!</definedName>
    <definedName name="A7____13" localSheetId="19">#REF!</definedName>
    <definedName name="A7____13">#REF!</definedName>
    <definedName name="A8_" localSheetId="19">#REF!</definedName>
    <definedName name="A8_">#REF!</definedName>
    <definedName name="A8____0" localSheetId="19">#REF!</definedName>
    <definedName name="A8____0">#REF!</definedName>
    <definedName name="A8____13" localSheetId="19">#REF!</definedName>
    <definedName name="A8____13">#REF!</definedName>
    <definedName name="A9_" localSheetId="19">#REF!</definedName>
    <definedName name="A9_">#REF!</definedName>
    <definedName name="A9____0" localSheetId="19">#REF!</definedName>
    <definedName name="A9____0">#REF!</definedName>
    <definedName name="A9____13" localSheetId="19">#REF!</definedName>
    <definedName name="A9____13">#REF!</definedName>
    <definedName name="aa" localSheetId="19">#REF!</definedName>
    <definedName name="aa">#REF!</definedName>
    <definedName name="aa_1">#REF!</definedName>
    <definedName name="AAA" localSheetId="17" hidden="1">{#N/A,#N/A,FALSE,"COVER1.XLS ";#N/A,#N/A,FALSE,"RACT1.XLS";#N/A,#N/A,FALSE,"RACT2.XLS";#N/A,#N/A,FALSE,"ECCMP";#N/A,#N/A,FALSE,"WELDER.XLS"}</definedName>
    <definedName name="AAA" localSheetId="18">{#N/A,#N/A,FALSE,"COVER1.XLS ";#N/A,#N/A,FALSE,"RACT1.XLS";#N/A,#N/A,FALSE,"RACT2.XLS";#N/A,#N/A,FALSE,"ECCMP";#N/A,#N/A,FALSE,"WELDER.XLS"}</definedName>
    <definedName name="AAA" localSheetId="3">{#N/A,#N/A,FALSE,"COVER1.XLS ";#N/A,#N/A,FALSE,"RACT1.XLS";#N/A,#N/A,FALSE,"RACT2.XLS";#N/A,#N/A,FALSE,"ECCMP";#N/A,#N/A,FALSE,"WELDER.XLS"}</definedName>
    <definedName name="AAA" localSheetId="14">{#N/A,#N/A,FALSE,"COVER1.XLS ";#N/A,#N/A,FALSE,"RACT1.XLS";#N/A,#N/A,FALSE,"RACT2.XLS";#N/A,#N/A,FALSE,"ECCMP";#N/A,#N/A,FALSE,"WELDER.XLS"}</definedName>
    <definedName name="AAA" localSheetId="15">{#N/A,#N/A,FALSE,"COVER1.XLS ";#N/A,#N/A,FALSE,"RACT1.XLS";#N/A,#N/A,FALSE,"RACT2.XLS";#N/A,#N/A,FALSE,"ECCMP";#N/A,#N/A,FALSE,"WELDER.XLS"}</definedName>
    <definedName name="AAA" localSheetId="12">{#N/A,#N/A,FALSE,"COVER1.XLS ";#N/A,#N/A,FALSE,"RACT1.XLS";#N/A,#N/A,FALSE,"RACT2.XLS";#N/A,#N/A,FALSE,"ECCMP";#N/A,#N/A,FALSE,"WELDER.XLS"}</definedName>
    <definedName name="AAA" localSheetId="10">{#N/A,#N/A,FALSE,"COVER1.XLS ";#N/A,#N/A,FALSE,"RACT1.XLS";#N/A,#N/A,FALSE,"RACT2.XLS";#N/A,#N/A,FALSE,"ECCMP";#N/A,#N/A,FALSE,"WELDER.XLS"}</definedName>
    <definedName name="AAA" localSheetId="19">{#N/A,#N/A,FALSE,"COVER1.XLS ";#N/A,#N/A,FALSE,"RACT1.XLS";#N/A,#N/A,FALSE,"RACT2.XLS";#N/A,#N/A,FALSE,"ECCMP";#N/A,#N/A,FALSE,"WELDER.XLS"}</definedName>
    <definedName name="AAA" localSheetId="20">{#N/A,#N/A,FALSE,"COVER1.XLS ";#N/A,#N/A,FALSE,"RACT1.XLS";#N/A,#N/A,FALSE,"RACT2.XLS";#N/A,#N/A,FALSE,"ECCMP";#N/A,#N/A,FALSE,"WELDER.XLS"}</definedName>
    <definedName name="AAA" localSheetId="21">{#N/A,#N/A,FALSE,"COVER1.XLS ";#N/A,#N/A,FALSE,"RACT1.XLS";#N/A,#N/A,FALSE,"RACT2.XLS";#N/A,#N/A,FALSE,"ECCMP";#N/A,#N/A,FALSE,"WELDER.XLS"}</definedName>
    <definedName name="AAA" localSheetId="1" hidden="1">{#N/A,#N/A,FALSE,"COVER1.XLS ";#N/A,#N/A,FALSE,"RACT1.XLS";#N/A,#N/A,FALSE,"RACT2.XLS";#N/A,#N/A,FALSE,"ECCMP";#N/A,#N/A,FALSE,"WELDER.XLS"}</definedName>
    <definedName name="AAA" localSheetId="2" hidden="1">{#N/A,#N/A,FALSE,"COVER1.XLS ";#N/A,#N/A,FALSE,"RACT1.XLS";#N/A,#N/A,FALSE,"RACT2.XLS";#N/A,#N/A,FALSE,"ECCMP";#N/A,#N/A,FALSE,"WELDER.XLS"}</definedName>
    <definedName name="AAA" localSheetId="0">{#N/A,#N/A,FALSE,"COVER1.XLS ";#N/A,#N/A,FALSE,"RACT1.XLS";#N/A,#N/A,FALSE,"RACT2.XLS";#N/A,#N/A,FALSE,"ECCMP";#N/A,#N/A,FALSE,"WELDER.XLS"}</definedName>
    <definedName name="AAA" localSheetId="9">{#N/A,#N/A,FALSE,"COVER1.XLS ";#N/A,#N/A,FALSE,"RACT1.XLS";#N/A,#N/A,FALSE,"RACT2.XLS";#N/A,#N/A,FALSE,"ECCMP";#N/A,#N/A,FALSE,"WELDER.XLS"}</definedName>
    <definedName name="AAA" localSheetId="16" hidden="1">{#N/A,#N/A,FALSE,"COVER1.XLS ";#N/A,#N/A,FALSE,"RACT1.XLS";#N/A,#N/A,FALSE,"RACT2.XLS";#N/A,#N/A,FALSE,"ECCMP";#N/A,#N/A,FALSE,"WELDER.XLS"}</definedName>
    <definedName name="AAA" localSheetId="13" hidden="1">{#N/A,#N/A,FALSE,"COVER1.XLS ";#N/A,#N/A,FALSE,"RACT1.XLS";#N/A,#N/A,FALSE,"RACT2.XLS";#N/A,#N/A,FALSE,"ECCMP";#N/A,#N/A,FALSE,"WELDER.XLS"}</definedName>
    <definedName name="AAA" localSheetId="6" hidden="1">{#N/A,#N/A,FALSE,"COVER1.XLS ";#N/A,#N/A,FALSE,"RACT1.XLS";#N/A,#N/A,FALSE,"RACT2.XLS";#N/A,#N/A,FALSE,"ECCMP";#N/A,#N/A,FALSE,"WELDER.XLS"}</definedName>
    <definedName name="AAA" localSheetId="7" hidden="1">{#N/A,#N/A,FALSE,"COVER1.XLS ";#N/A,#N/A,FALSE,"RACT1.XLS";#N/A,#N/A,FALSE,"RACT2.XLS";#N/A,#N/A,FALSE,"ECCMP";#N/A,#N/A,FALSE,"WELDER.XLS"}</definedName>
    <definedName name="AAA">{#N/A,#N/A,FALSE,"COVER1.XLS ";#N/A,#N/A,FALSE,"RACT1.XLS";#N/A,#N/A,FALSE,"RACT2.XLS";#N/A,#N/A,FALSE,"ECCMP";#N/A,#N/A,FALSE,"WELDER.XLS"}</definedName>
    <definedName name="aaaa" localSheetId="19">#REF!</definedName>
    <definedName name="aaaa">#REF!</definedName>
    <definedName name="AAAA_1">NA()</definedName>
    <definedName name="aaaaa" localSheetId="19">#REF!</definedName>
    <definedName name="aaaaa">#REF!</definedName>
    <definedName name="AAAAAA" localSheetId="19" hidden="1">#REF!</definedName>
    <definedName name="AAAAAA">#REF!</definedName>
    <definedName name="AAAAAAA" localSheetId="19">#REF!</definedName>
    <definedName name="AAAAAAA">#REF!</definedName>
    <definedName name="AAAAAAAAA" localSheetId="19">#REF!</definedName>
    <definedName name="AAAAAAAAA">#REF!</definedName>
    <definedName name="aaaaaaaaaaa" localSheetId="19">#REF!</definedName>
    <definedName name="aaaaaaaaaaa">#REF!</definedName>
    <definedName name="AAAAAAAAAAAAA" localSheetId="19" hidden="1">#REF!</definedName>
    <definedName name="AAAAAAAAAAAAA">#REF!</definedName>
    <definedName name="AAAAAAAAAAAAAAAAAAAAAAAAAAAAAAAAAAAAAAAAA" localSheetId="19">#REF!</definedName>
    <definedName name="AAAAAAAAAAAAAAAAAAAAAAAAAAAAAAAAAAAAAAAAA">#REF!</definedName>
    <definedName name="aaassd">#REF!</definedName>
    <definedName name="aab" localSheetId="17" hidden="1">{"form-D1",#N/A,FALSE,"FORM-D1";"form-D1_amt",#N/A,FALSE,"FORM-D1"}</definedName>
    <definedName name="aab" localSheetId="18">{"form-D1",#N/A,FALSE,"FORM-D1";"form-D1_amt",#N/A,FALSE,"FORM-D1"}</definedName>
    <definedName name="aab" localSheetId="3">{"form-D1",#N/A,FALSE,"FORM-D1";"form-D1_amt",#N/A,FALSE,"FORM-D1"}</definedName>
    <definedName name="aab" localSheetId="14">{"form-D1",#N/A,FALSE,"FORM-D1";"form-D1_amt",#N/A,FALSE,"FORM-D1"}</definedName>
    <definedName name="aab" localSheetId="15">{"form-D1",#N/A,FALSE,"FORM-D1";"form-D1_amt",#N/A,FALSE,"FORM-D1"}</definedName>
    <definedName name="aab" localSheetId="12">{"form-D1",#N/A,FALSE,"FORM-D1";"form-D1_amt",#N/A,FALSE,"FORM-D1"}</definedName>
    <definedName name="aab" localSheetId="10">{"form-D1",#N/A,FALSE,"FORM-D1";"form-D1_amt",#N/A,FALSE,"FORM-D1"}</definedName>
    <definedName name="aab" localSheetId="19">{"form-D1",#N/A,FALSE,"FORM-D1";"form-D1_amt",#N/A,FALSE,"FORM-D1"}</definedName>
    <definedName name="aab" localSheetId="20">{"form-D1",#N/A,FALSE,"FORM-D1";"form-D1_amt",#N/A,FALSE,"FORM-D1"}</definedName>
    <definedName name="aab" localSheetId="21">{"form-D1",#N/A,FALSE,"FORM-D1";"form-D1_amt",#N/A,FALSE,"FORM-D1"}</definedName>
    <definedName name="aab" localSheetId="1" hidden="1">{"form-D1",#N/A,FALSE,"FORM-D1";"form-D1_amt",#N/A,FALSE,"FORM-D1"}</definedName>
    <definedName name="aab" localSheetId="2" hidden="1">{"form-D1",#N/A,FALSE,"FORM-D1";"form-D1_amt",#N/A,FALSE,"FORM-D1"}</definedName>
    <definedName name="aab" localSheetId="0">{"form-D1",#N/A,FALSE,"FORM-D1";"form-D1_amt",#N/A,FALSE,"FORM-D1"}</definedName>
    <definedName name="aab" localSheetId="9">{"form-D1",#N/A,FALSE,"FORM-D1";"form-D1_amt",#N/A,FALSE,"FORM-D1"}</definedName>
    <definedName name="aab" localSheetId="16" hidden="1">{"form-D1",#N/A,FALSE,"FORM-D1";"form-D1_amt",#N/A,FALSE,"FORM-D1"}</definedName>
    <definedName name="aab" localSheetId="13" hidden="1">{"form-D1",#N/A,FALSE,"FORM-D1";"form-D1_amt",#N/A,FALSE,"FORM-D1"}</definedName>
    <definedName name="aab" localSheetId="6" hidden="1">{"form-D1",#N/A,FALSE,"FORM-D1";"form-D1_amt",#N/A,FALSE,"FORM-D1"}</definedName>
    <definedName name="aab" localSheetId="7" hidden="1">{"form-D1",#N/A,FALSE,"FORM-D1";"form-D1_amt",#N/A,FALSE,"FORM-D1"}</definedName>
    <definedName name="aab">{"form-D1",#N/A,FALSE,"FORM-D1";"form-D1_amt",#N/A,FALSE,"FORM-D1"}</definedName>
    <definedName name="aab_1">NA()</definedName>
    <definedName name="AABC">#REF!</definedName>
    <definedName name="aac" localSheetId="17" hidden="1">{"'PROFITABILITY'!$A$1:$F$45"}</definedName>
    <definedName name="aac" localSheetId="18">{"'PROFITABILITY'!$A$1:$F$45"}</definedName>
    <definedName name="aac" localSheetId="3">{"'PROFITABILITY'!$A$1:$F$45"}</definedName>
    <definedName name="aac" localSheetId="14">{"'PROFITABILITY'!$A$1:$F$45"}</definedName>
    <definedName name="aac" localSheetId="15">{"'PROFITABILITY'!$A$1:$F$45"}</definedName>
    <definedName name="aac" localSheetId="12">{"'PROFITABILITY'!$A$1:$F$45"}</definedName>
    <definedName name="aac" localSheetId="10">{"'PROFITABILITY'!$A$1:$F$45"}</definedName>
    <definedName name="aac" localSheetId="19">{"'PROFITABILITY'!$A$1:$F$45"}</definedName>
    <definedName name="aac" localSheetId="20">{"'PROFITABILITY'!$A$1:$F$45"}</definedName>
    <definedName name="aac" localSheetId="21">{"'PROFITABILITY'!$A$1:$F$45"}</definedName>
    <definedName name="aac" localSheetId="1" hidden="1">{"'PROFITABILITY'!$A$1:$F$45"}</definedName>
    <definedName name="aac" localSheetId="2" hidden="1">{"'PROFITABILITY'!$A$1:$F$45"}</definedName>
    <definedName name="aac" localSheetId="0">{"'PROFITABILITY'!$A$1:$F$45"}</definedName>
    <definedName name="aac" localSheetId="9">{"'PROFITABILITY'!$A$1:$F$45"}</definedName>
    <definedName name="aac" localSheetId="16" hidden="1">{"'PROFITABILITY'!$A$1:$F$45"}</definedName>
    <definedName name="aac" localSheetId="13" hidden="1">{"'PROFITABILITY'!$A$1:$F$45"}</definedName>
    <definedName name="aac" localSheetId="6" hidden="1">{"'PROFITABILITY'!$A$1:$F$45"}</definedName>
    <definedName name="aac" localSheetId="7" hidden="1">{"'PROFITABILITY'!$A$1:$F$45"}</definedName>
    <definedName name="aac">{"'PROFITABILITY'!$A$1:$F$45"}</definedName>
    <definedName name="aadf" localSheetId="19" hidden="1">#REF!</definedName>
    <definedName name="aadf">#REF!</definedName>
    <definedName name="aaffa" localSheetId="19">{#N/A,#N/A,FALSE,"COVER.XLS";#N/A,#N/A,FALSE,"RACT1.XLS";#N/A,#N/A,FALSE,"RACT2.XLS";#N/A,#N/A,FALSE,"ECCMP";#N/A,#N/A,FALSE,"WELDER.XLS"}</definedName>
    <definedName name="aaffa" localSheetId="1">{#N/A,#N/A,FALSE,"COVER.XLS";#N/A,#N/A,FALSE,"RACT1.XLS";#N/A,#N/A,FALSE,"RACT2.XLS";#N/A,#N/A,FALSE,"ECCMP";#N/A,#N/A,FALSE,"WELDER.XLS"}</definedName>
    <definedName name="aaffa" localSheetId="2">{#N/A,#N/A,FALSE,"COVER.XLS";#N/A,#N/A,FALSE,"RACT1.XLS";#N/A,#N/A,FALSE,"RACT2.XLS";#N/A,#N/A,FALSE,"ECCMP";#N/A,#N/A,FALSE,"WELDER.XLS"}</definedName>
    <definedName name="aaffa" localSheetId="16">{#N/A,#N/A,FALSE,"COVER.XLS";#N/A,#N/A,FALSE,"RACT1.XLS";#N/A,#N/A,FALSE,"RACT2.XLS";#N/A,#N/A,FALSE,"ECCMP";#N/A,#N/A,FALSE,"WELDER.XLS"}</definedName>
    <definedName name="aaffa" localSheetId="13">{#N/A,#N/A,FALSE,"COVER.XLS";#N/A,#N/A,FALSE,"RACT1.XLS";#N/A,#N/A,FALSE,"RACT2.XLS";#N/A,#N/A,FALSE,"ECCMP";#N/A,#N/A,FALSE,"WELDER.XLS"}</definedName>
    <definedName name="aaffa" localSheetId="6">{#N/A,#N/A,FALSE,"COVER.XLS";#N/A,#N/A,FALSE,"RACT1.XLS";#N/A,#N/A,FALSE,"RACT2.XLS";#N/A,#N/A,FALSE,"ECCMP";#N/A,#N/A,FALSE,"WELDER.XLS"}</definedName>
    <definedName name="aaffa" localSheetId="7">{#N/A,#N/A,FALSE,"COVER.XLS";#N/A,#N/A,FALSE,"RACT1.XLS";#N/A,#N/A,FALSE,"RACT2.XLS";#N/A,#N/A,FALSE,"ECCMP";#N/A,#N/A,FALSE,"WELDER.XLS"}</definedName>
    <definedName name="aaffa">{#N/A,#N/A,FALSE,"COVER.XLS";#N/A,#N/A,FALSE,"RACT1.XLS";#N/A,#N/A,FALSE,"RACT2.XLS";#N/A,#N/A,FALSE,"ECCMP";#N/A,#N/A,FALSE,"WELDER.XLS"}</definedName>
    <definedName name="aamin" localSheetId="19">#REF!</definedName>
    <definedName name="aamin">#REF!</definedName>
    <definedName name="aas" localSheetId="19">#REF!</definedName>
    <definedName name="aas">#REF!</definedName>
    <definedName name="aasdad">[95]GWC!#REF!</definedName>
    <definedName name="AASDF" localSheetId="19">#REF!</definedName>
    <definedName name="AASDF">#REF!</definedName>
    <definedName name="aav" localSheetId="17" hidden="1">{"'PROFITABILITY'!$A$1:$F$45"}</definedName>
    <definedName name="aav" localSheetId="18">{"'PROFITABILITY'!$A$1:$F$45"}</definedName>
    <definedName name="aav" localSheetId="3">{"'PROFITABILITY'!$A$1:$F$45"}</definedName>
    <definedName name="aav" localSheetId="14">{"'PROFITABILITY'!$A$1:$F$45"}</definedName>
    <definedName name="aav" localSheetId="15">{"'PROFITABILITY'!$A$1:$F$45"}</definedName>
    <definedName name="aav" localSheetId="12">{"'PROFITABILITY'!$A$1:$F$45"}</definedName>
    <definedName name="aav" localSheetId="10">{"'PROFITABILITY'!$A$1:$F$45"}</definedName>
    <definedName name="aav" localSheetId="19">{"'PROFITABILITY'!$A$1:$F$45"}</definedName>
    <definedName name="aav" localSheetId="20">{"'PROFITABILITY'!$A$1:$F$45"}</definedName>
    <definedName name="aav" localSheetId="21">{"'PROFITABILITY'!$A$1:$F$45"}</definedName>
    <definedName name="aav" localSheetId="1" hidden="1">{"'PROFITABILITY'!$A$1:$F$45"}</definedName>
    <definedName name="aav" localSheetId="2" hidden="1">{"'PROFITABILITY'!$A$1:$F$45"}</definedName>
    <definedName name="aav" localSheetId="0">{"'PROFITABILITY'!$A$1:$F$45"}</definedName>
    <definedName name="aav" localSheetId="9">{"'PROFITABILITY'!$A$1:$F$45"}</definedName>
    <definedName name="aav" localSheetId="16" hidden="1">{"'PROFITABILITY'!$A$1:$F$45"}</definedName>
    <definedName name="aav" localSheetId="13" hidden="1">{"'PROFITABILITY'!$A$1:$F$45"}</definedName>
    <definedName name="aav" localSheetId="6" hidden="1">{"'PROFITABILITY'!$A$1:$F$45"}</definedName>
    <definedName name="aav" localSheetId="7" hidden="1">{"'PROFITABILITY'!$A$1:$F$45"}</definedName>
    <definedName name="aav">{"'PROFITABILITY'!$A$1:$F$45"}</definedName>
    <definedName name="aAXX1" localSheetId="19">#REF!</definedName>
    <definedName name="aAXX1">#REF!</definedName>
    <definedName name="ab" localSheetId="19">#REF!</definedName>
    <definedName name="ab">#REF!</definedName>
    <definedName name="aba" localSheetId="19">{#N/A,#N/A,FALSE,"COVER1.XLS ";#N/A,#N/A,FALSE,"RACT1.XLS";#N/A,#N/A,FALSE,"RACT2.XLS";#N/A,#N/A,FALSE,"ECCMP";#N/A,#N/A,FALSE,"WELDER.XLS"}</definedName>
    <definedName name="aba" localSheetId="1">{#N/A,#N/A,FALSE,"COVER1.XLS ";#N/A,#N/A,FALSE,"RACT1.XLS";#N/A,#N/A,FALSE,"RACT2.XLS";#N/A,#N/A,FALSE,"ECCMP";#N/A,#N/A,FALSE,"WELDER.XLS"}</definedName>
    <definedName name="aba" localSheetId="2">{#N/A,#N/A,FALSE,"COVER1.XLS ";#N/A,#N/A,FALSE,"RACT1.XLS";#N/A,#N/A,FALSE,"RACT2.XLS";#N/A,#N/A,FALSE,"ECCMP";#N/A,#N/A,FALSE,"WELDER.XLS"}</definedName>
    <definedName name="aba" localSheetId="16">{#N/A,#N/A,FALSE,"COVER1.XLS ";#N/A,#N/A,FALSE,"RACT1.XLS";#N/A,#N/A,FALSE,"RACT2.XLS";#N/A,#N/A,FALSE,"ECCMP";#N/A,#N/A,FALSE,"WELDER.XLS"}</definedName>
    <definedName name="aba" localSheetId="13">{#N/A,#N/A,FALSE,"COVER1.XLS ";#N/A,#N/A,FALSE,"RACT1.XLS";#N/A,#N/A,FALSE,"RACT2.XLS";#N/A,#N/A,FALSE,"ECCMP";#N/A,#N/A,FALSE,"WELDER.XLS"}</definedName>
    <definedName name="aba" localSheetId="6">{#N/A,#N/A,FALSE,"COVER1.XLS ";#N/A,#N/A,FALSE,"RACT1.XLS";#N/A,#N/A,FALSE,"RACT2.XLS";#N/A,#N/A,FALSE,"ECCMP";#N/A,#N/A,FALSE,"WELDER.XLS"}</definedName>
    <definedName name="aba" localSheetId="7">{#N/A,#N/A,FALSE,"COVER1.XLS ";#N/A,#N/A,FALSE,"RACT1.XLS";#N/A,#N/A,FALSE,"RACT2.XLS";#N/A,#N/A,FALSE,"ECCMP";#N/A,#N/A,FALSE,"WELDER.XLS"}</definedName>
    <definedName name="aba">{#N/A,#N/A,FALSE,"COVER1.XLS ";#N/A,#N/A,FALSE,"RACT1.XLS";#N/A,#N/A,FALSE,"RACT2.XLS";#N/A,#N/A,FALSE,"ECCMP";#N/A,#N/A,FALSE,"WELDER.XLS"}</definedName>
    <definedName name="abab" localSheetId="19">#REF!</definedName>
    <definedName name="abab">#REF!</definedName>
    <definedName name="ABACUS" localSheetId="19">#REF!</definedName>
    <definedName name="ABACUS">#REF!</definedName>
    <definedName name="abb" localSheetId="19">#REF!</definedName>
    <definedName name="abb">#REF!</definedName>
    <definedName name="abc" localSheetId="17" hidden="1">{"'PROFITABILITY'!$A$1:$F$45"}</definedName>
    <definedName name="abc" localSheetId="18">{"'PROFITABILITY'!$A$1:$F$45"}</definedName>
    <definedName name="abc" localSheetId="3">{"'PROFITABILITY'!$A$1:$F$45"}</definedName>
    <definedName name="abc" localSheetId="14">{"'PROFITABILITY'!$A$1:$F$45"}</definedName>
    <definedName name="abc" localSheetId="15">{"'PROFITABILITY'!$A$1:$F$45"}</definedName>
    <definedName name="abc" localSheetId="12">{"'PROFITABILITY'!$A$1:$F$45"}</definedName>
    <definedName name="abc" localSheetId="10">{"'PROFITABILITY'!$A$1:$F$45"}</definedName>
    <definedName name="abc" localSheetId="19">{"'PROFITABILITY'!$A$1:$F$45"}</definedName>
    <definedName name="abc" localSheetId="20">{"'PROFITABILITY'!$A$1:$F$45"}</definedName>
    <definedName name="abc" localSheetId="21">{"'PROFITABILITY'!$A$1:$F$45"}</definedName>
    <definedName name="abc" localSheetId="1" hidden="1">{"'PROFITABILITY'!$A$1:$F$45"}</definedName>
    <definedName name="abc" localSheetId="2" hidden="1">{"'PROFITABILITY'!$A$1:$F$45"}</definedName>
    <definedName name="abc" localSheetId="0">{"'PROFITABILITY'!$A$1:$F$45"}</definedName>
    <definedName name="ABC" localSheetId="9">#REF!</definedName>
    <definedName name="abc" localSheetId="16" hidden="1">{"'PROFITABILITY'!$A$1:$F$45"}</definedName>
    <definedName name="abc" localSheetId="13" hidden="1">{"'PROFITABILITY'!$A$1:$F$45"}</definedName>
    <definedName name="abc" localSheetId="6" hidden="1">{"'PROFITABILITY'!$A$1:$F$45"}</definedName>
    <definedName name="abc" localSheetId="7" hidden="1">{"'PROFITABILITY'!$A$1:$F$45"}</definedName>
    <definedName name="abc">{"'PROFITABILITY'!$A$1:$F$45"}</definedName>
    <definedName name="aBC_1">#REF!</definedName>
    <definedName name="ABCD" localSheetId="19">#REF!</definedName>
    <definedName name="ABCD" localSheetId="9">'[96]Format - 4'!#REF!</definedName>
    <definedName name="ABCD">#REF!</definedName>
    <definedName name="abcde">#REF!</definedName>
    <definedName name="abcdefg" localSheetId="17" hidden="1">{"'PROFITABILITY'!$A$1:$F$45"}</definedName>
    <definedName name="abcdefg" localSheetId="18">{"'PROFITABILITY'!$A$1:$F$45"}</definedName>
    <definedName name="abcdefg" localSheetId="3">{"'PROFITABILITY'!$A$1:$F$45"}</definedName>
    <definedName name="abcdefg" localSheetId="14">{"'PROFITABILITY'!$A$1:$F$45"}</definedName>
    <definedName name="abcdefg" localSheetId="15">{"'PROFITABILITY'!$A$1:$F$45"}</definedName>
    <definedName name="abcdefg" localSheetId="12">{"'PROFITABILITY'!$A$1:$F$45"}</definedName>
    <definedName name="abcdefg" localSheetId="10">{"'PROFITABILITY'!$A$1:$F$45"}</definedName>
    <definedName name="abcdefg" localSheetId="19">{"'PROFITABILITY'!$A$1:$F$45"}</definedName>
    <definedName name="abcdefg" localSheetId="20">{"'PROFITABILITY'!$A$1:$F$45"}</definedName>
    <definedName name="abcdefg" localSheetId="21">{"'PROFITABILITY'!$A$1:$F$45"}</definedName>
    <definedName name="abcdefg" localSheetId="1" hidden="1">{"'PROFITABILITY'!$A$1:$F$45"}</definedName>
    <definedName name="abcdefg" localSheetId="2" hidden="1">{"'PROFITABILITY'!$A$1:$F$45"}</definedName>
    <definedName name="abcdefg" localSheetId="0">{"'PROFITABILITY'!$A$1:$F$45"}</definedName>
    <definedName name="abcdefg" localSheetId="9">{"'PROFITABILITY'!$A$1:$F$45"}</definedName>
    <definedName name="abcdefg" localSheetId="16" hidden="1">{"'PROFITABILITY'!$A$1:$F$45"}</definedName>
    <definedName name="abcdefg" localSheetId="13" hidden="1">{"'PROFITABILITY'!$A$1:$F$45"}</definedName>
    <definedName name="abcdefg" localSheetId="6" hidden="1">{"'PROFITABILITY'!$A$1:$F$45"}</definedName>
    <definedName name="abcdefg" localSheetId="7" hidden="1">{"'PROFITABILITY'!$A$1:$F$45"}</definedName>
    <definedName name="abcdefg">{"'PROFITABILITY'!$A$1:$F$45"}</definedName>
    <definedName name="abg" localSheetId="18">#REF!</definedName>
    <definedName name="abg" localSheetId="3">#REF!</definedName>
    <definedName name="abg" localSheetId="14">#REF!</definedName>
    <definedName name="abg" localSheetId="15">#REF!</definedName>
    <definedName name="abg" localSheetId="12">#REF!</definedName>
    <definedName name="abg" localSheetId="10">#REF!</definedName>
    <definedName name="abg" localSheetId="19">#REF!</definedName>
    <definedName name="abg">#REF!</definedName>
    <definedName name="ABoltDia" localSheetId="19">#REF!</definedName>
    <definedName name="ABoltDia">#REF!</definedName>
    <definedName name="ABoltLength" localSheetId="19">#REF!</definedName>
    <definedName name="ABoltLength">#REF!</definedName>
    <definedName name="ABoltProjection" localSheetId="19">#REF!</definedName>
    <definedName name="ABoltProjection">#REF!</definedName>
    <definedName name="AboveAvgGrowth">#REF!</definedName>
    <definedName name="ABS" localSheetId="19">#REF!</definedName>
    <definedName name="ABS">#REF!</definedName>
    <definedName name="abstract" localSheetId="19">#REF!</definedName>
    <definedName name="abstract" localSheetId="9">'[97]Rate Analysis'!$G$154</definedName>
    <definedName name="abstract">#REF!</definedName>
    <definedName name="ABTemplateOD" localSheetId="19">#REF!</definedName>
    <definedName name="ABTemplateOD">#REF!</definedName>
    <definedName name="AC" localSheetId="19">#REF!</definedName>
    <definedName name="AC" localSheetId="9">INDEX('[92] '!$B$1:$B$18,MATCH('[92]  '!$L$11,'[92] '!$A$1:$A$18,0))</definedName>
    <definedName name="AC">#REF!</definedName>
    <definedName name="AC_DESIGN" localSheetId="19">#REF!</definedName>
    <definedName name="AC_DESIGN">#REF!</definedName>
    <definedName name="AC_disc" localSheetId="19">#REF!</definedName>
    <definedName name="AC_disc">#REF!</definedName>
    <definedName name="AC170CM" localSheetId="19">#REF!</definedName>
    <definedName name="AC170CM" localSheetId="9">[26]Basicrates!$D$133</definedName>
    <definedName name="AC170CM">#REF!</definedName>
    <definedName name="ACARRAY" localSheetId="19">#REF!</definedName>
    <definedName name="ACARRAY">#REF!</definedName>
    <definedName name="acb" localSheetId="19">#REF!</definedName>
    <definedName name="acb">#REF!</definedName>
    <definedName name="acc">#REF!</definedName>
    <definedName name="ACCABLESNOTINSY">#REF!</definedName>
    <definedName name="ACCESS" localSheetId="19">#REF!</definedName>
    <definedName name="ACCESS">#REF!</definedName>
    <definedName name="ACCESS220" localSheetId="19">#REF!</definedName>
    <definedName name="ACCESS220">#REF!</definedName>
    <definedName name="AccessDatabase">"C:\WIN95\Desktop\Ramesh\AIC\Aic.mdb"</definedName>
    <definedName name="Accessories" localSheetId="19">#REF!</definedName>
    <definedName name="Accessories">#REF!</definedName>
    <definedName name="accp" localSheetId="19">#REF!</definedName>
    <definedName name="accp">#REF!</definedName>
    <definedName name="ACDC" localSheetId="19">#REF!</definedName>
    <definedName name="ACDC">#REF!</definedName>
    <definedName name="ACDC220" localSheetId="19">#REF!</definedName>
    <definedName name="ACDC220">#REF!</definedName>
    <definedName name="ACER" comment="Self loader 03" localSheetId="19">#REF!</definedName>
    <definedName name="ACER">#REF!</definedName>
    <definedName name="ACK">[98]Basis!$I$5</definedName>
    <definedName name="ACT" localSheetId="19">#REF!</definedName>
    <definedName name="ACT">#REF!</definedName>
    <definedName name="Act_Gp">'[99]1997a'!$AA$2:$AB$7</definedName>
    <definedName name="ACTIVITY_5" localSheetId="19">#REF!</definedName>
    <definedName name="ACTIVITY_5">#REF!</definedName>
    <definedName name="ACTIVITY_6" localSheetId="19">#REF!</definedName>
    <definedName name="ACTIVITY_6">#REF!</definedName>
    <definedName name="ACTN" localSheetId="19">#REF!</definedName>
    <definedName name="ACTN">#REF!</definedName>
    <definedName name="ACTN2" localSheetId="19">#REF!</definedName>
    <definedName name="ACTN2">#REF!</definedName>
    <definedName name="actp" localSheetId="17" hidden="1">{"Total Indirect Manpower",#N/A,FALSE,"J";"Total Direct Manpower",#N/A,FALSE,"J";"Direct Structural Manpower",#N/A,FALSE,"J";"Direct Mechanical Manpower",#N/A,FALSE,"J";"Direct Piping Manpower",#N/A,FALSE,"J";"Direct Tanks Manpower",#N/A,FALSE,"J";"Direct ElecInstrSS Manpower",#N/A,FALSE,"J"}</definedName>
    <definedName name="actp" localSheetId="18">{"Total Indirect Manpower",#N/A,FALSE,"J";"Total Direct Manpower",#N/A,FALSE,"J";"Direct Structural Manpower",#N/A,FALSE,"J";"Direct Mechanical Manpower",#N/A,FALSE,"J";"Direct Piping Manpower",#N/A,FALSE,"J";"Direct Tanks Manpower",#N/A,FALSE,"J";"Direct ElecInstrSS Manpower",#N/A,FALSE,"J"}</definedName>
    <definedName name="actp" localSheetId="3">{"Total Indirect Manpower",#N/A,FALSE,"J";"Total Direct Manpower",#N/A,FALSE,"J";"Direct Structural Manpower",#N/A,FALSE,"J";"Direct Mechanical Manpower",#N/A,FALSE,"J";"Direct Piping Manpower",#N/A,FALSE,"J";"Direct Tanks Manpower",#N/A,FALSE,"J";"Direct ElecInstrSS Manpower",#N/A,FALSE,"J"}</definedName>
    <definedName name="actp" localSheetId="14">{"Total Indirect Manpower",#N/A,FALSE,"J";"Total Direct Manpower",#N/A,FALSE,"J";"Direct Structural Manpower",#N/A,FALSE,"J";"Direct Mechanical Manpower",#N/A,FALSE,"J";"Direct Piping Manpower",#N/A,FALSE,"J";"Direct Tanks Manpower",#N/A,FALSE,"J";"Direct ElecInstrSS Manpower",#N/A,FALSE,"J"}</definedName>
    <definedName name="actp" localSheetId="15">{"Total Indirect Manpower",#N/A,FALSE,"J";"Total Direct Manpower",#N/A,FALSE,"J";"Direct Structural Manpower",#N/A,FALSE,"J";"Direct Mechanical Manpower",#N/A,FALSE,"J";"Direct Piping Manpower",#N/A,FALSE,"J";"Direct Tanks Manpower",#N/A,FALSE,"J";"Direct ElecInstrSS Manpower",#N/A,FALSE,"J"}</definedName>
    <definedName name="actp" localSheetId="12">{"Total Indirect Manpower",#N/A,FALSE,"J";"Total Direct Manpower",#N/A,FALSE,"J";"Direct Structural Manpower",#N/A,FALSE,"J";"Direct Mechanical Manpower",#N/A,FALSE,"J";"Direct Piping Manpower",#N/A,FALSE,"J";"Direct Tanks Manpower",#N/A,FALSE,"J";"Direct ElecInstrSS Manpower",#N/A,FALSE,"J"}</definedName>
    <definedName name="actp" localSheetId="10">{"Total Indirect Manpower",#N/A,FALSE,"J";"Total Direct Manpower",#N/A,FALSE,"J";"Direct Structural Manpower",#N/A,FALSE,"J";"Direct Mechanical Manpower",#N/A,FALSE,"J";"Direct Piping Manpower",#N/A,FALSE,"J";"Direct Tanks Manpower",#N/A,FALSE,"J";"Direct ElecInstrSS Manpower",#N/A,FALSE,"J"}</definedName>
    <definedName name="actp" localSheetId="19">{"Total Indirect Manpower",#N/A,FALSE,"J";"Total Direct Manpower",#N/A,FALSE,"J";"Direct Structural Manpower",#N/A,FALSE,"J";"Direct Mechanical Manpower",#N/A,FALSE,"J";"Direct Piping Manpower",#N/A,FALSE,"J";"Direct Tanks Manpower",#N/A,FALSE,"J";"Direct ElecInstrSS Manpower",#N/A,FALSE,"J"}</definedName>
    <definedName name="actp" localSheetId="20">{"Total Indirect Manpower",#N/A,FALSE,"J";"Total Direct Manpower",#N/A,FALSE,"J";"Direct Structural Manpower",#N/A,FALSE,"J";"Direct Mechanical Manpower",#N/A,FALSE,"J";"Direct Piping Manpower",#N/A,FALSE,"J";"Direct Tanks Manpower",#N/A,FALSE,"J";"Direct ElecInstrSS Manpower",#N/A,FALSE,"J"}</definedName>
    <definedName name="actp" localSheetId="21">{"Total Indirect Manpower",#N/A,FALSE,"J";"Total Direct Manpower",#N/A,FALSE,"J";"Direct Structural Manpower",#N/A,FALSE,"J";"Direct Mechanical Manpower",#N/A,FALSE,"J";"Direct Piping Manpower",#N/A,FALSE,"J";"Direct Tanks Manpower",#N/A,FALSE,"J";"Direct ElecInstrSS Manpower",#N/A,FALSE,"J"}</definedName>
    <definedName name="actp" localSheetId="1" hidden="1">{"Total Indirect Manpower",#N/A,FALSE,"J";"Total Direct Manpower",#N/A,FALSE,"J";"Direct Structural Manpower",#N/A,FALSE,"J";"Direct Mechanical Manpower",#N/A,FALSE,"J";"Direct Piping Manpower",#N/A,FALSE,"J";"Direct Tanks Manpower",#N/A,FALSE,"J";"Direct ElecInstrSS Manpower",#N/A,FALSE,"J"}</definedName>
    <definedName name="actp" localSheetId="2" hidden="1">{"Total Indirect Manpower",#N/A,FALSE,"J";"Total Direct Manpower",#N/A,FALSE,"J";"Direct Structural Manpower",#N/A,FALSE,"J";"Direct Mechanical Manpower",#N/A,FALSE,"J";"Direct Piping Manpower",#N/A,FALSE,"J";"Direct Tanks Manpower",#N/A,FALSE,"J";"Direct ElecInstrSS Manpower",#N/A,FALSE,"J"}</definedName>
    <definedName name="actp" localSheetId="0">{"Total Indirect Manpower",#N/A,FALSE,"J";"Total Direct Manpower",#N/A,FALSE,"J";"Direct Structural Manpower",#N/A,FALSE,"J";"Direct Mechanical Manpower",#N/A,FALSE,"J";"Direct Piping Manpower",#N/A,FALSE,"J";"Direct Tanks Manpower",#N/A,FALSE,"J";"Direct ElecInstrSS Manpower",#N/A,FALSE,"J"}</definedName>
    <definedName name="actp" localSheetId="9">{"Total Indirect Manpower",#N/A,FALSE,"J";"Total Direct Manpower",#N/A,FALSE,"J";"Direct Structural Manpower",#N/A,FALSE,"J";"Direct Mechanical Manpower",#N/A,FALSE,"J";"Direct Piping Manpower",#N/A,FALSE,"J";"Direct Tanks Manpower",#N/A,FALSE,"J";"Direct ElecInstrSS Manpower",#N/A,FALSE,"J"}</definedName>
    <definedName name="actp" localSheetId="16" hidden="1">{"Total Indirect Manpower",#N/A,FALSE,"J";"Total Direct Manpower",#N/A,FALSE,"J";"Direct Structural Manpower",#N/A,FALSE,"J";"Direct Mechanical Manpower",#N/A,FALSE,"J";"Direct Piping Manpower",#N/A,FALSE,"J";"Direct Tanks Manpower",#N/A,FALSE,"J";"Direct ElecInstrSS Manpower",#N/A,FALSE,"J"}</definedName>
    <definedName name="actp" localSheetId="13" hidden="1">{"Total Indirect Manpower",#N/A,FALSE,"J";"Total Direct Manpower",#N/A,FALSE,"J";"Direct Structural Manpower",#N/A,FALSE,"J";"Direct Mechanical Manpower",#N/A,FALSE,"J";"Direct Piping Manpower",#N/A,FALSE,"J";"Direct Tanks Manpower",#N/A,FALSE,"J";"Direct ElecInstrSS Manpower",#N/A,FALSE,"J"}</definedName>
    <definedName name="actp" localSheetId="6" hidden="1">{"Total Indirect Manpower",#N/A,FALSE,"J";"Total Direct Manpower",#N/A,FALSE,"J";"Direct Structural Manpower",#N/A,FALSE,"J";"Direct Mechanical Manpower",#N/A,FALSE,"J";"Direct Piping Manpower",#N/A,FALSE,"J";"Direct Tanks Manpower",#N/A,FALSE,"J";"Direct ElecInstrSS Manpower",#N/A,FALSE,"J"}</definedName>
    <definedName name="actp" localSheetId="7" hidden="1">{"Total Indirect Manpower",#N/A,FALSE,"J";"Total Direct Manpower",#N/A,FALSE,"J";"Direct Structural Manpower",#N/A,FALSE,"J";"Direct Mechanical Manpower",#N/A,FALSE,"J";"Direct Piping Manpower",#N/A,FALSE,"J";"Direct Tanks Manpower",#N/A,FALSE,"J";"Direct ElecInstrSS Manpower",#N/A,FALSE,"J"}</definedName>
    <definedName name="actp">{"Total Indirect Manpower",#N/A,FALSE,"J";"Total Direct Manpower",#N/A,FALSE,"J";"Direct Structural Manpower",#N/A,FALSE,"J";"Direct Mechanical Manpower",#N/A,FALSE,"J";"Direct Piping Manpower",#N/A,FALSE,"J";"Direct Tanks Manpower",#N/A,FALSE,"J";"Direct ElecInstrSS Manpower",#N/A,FALSE,"J"}</definedName>
    <definedName name="Actual" localSheetId="19">('Proposal .'!PeriodInActual*(#REF!&gt;0))*'Proposal .'!PeriodInPlan</definedName>
    <definedName name="Actual" localSheetId="1">(PeriodInActual*(#REF!&gt;0))*PeriodInPlan</definedName>
    <definedName name="Actual" localSheetId="2">(PeriodInActual*(#REF!&gt;0))*PeriodInPlan</definedName>
    <definedName name="Actual" localSheetId="16">(PeriodInActual*(#REF!&gt;0))*PeriodInPlan</definedName>
    <definedName name="Actual" localSheetId="13">([0]!PeriodInActual*(#REF!&gt;0))*[0]!PeriodInPlan</definedName>
    <definedName name="Actual" localSheetId="6">(PeriodInActual*(#REF!&gt;0))*PeriodInPlan</definedName>
    <definedName name="Actual" localSheetId="7">(PeriodInActual*(#REF!&gt;0))*PeriodInPlan</definedName>
    <definedName name="Actual">(PeriodInActual*(#REF!&gt;0))*PeriodInPlan</definedName>
    <definedName name="ActualBeyond" localSheetId="19">'Proposal .'!PeriodInActual*(#REF!&gt;0)</definedName>
    <definedName name="ActualBeyond" localSheetId="1">PeriodInActual*(#REF!&gt;0)</definedName>
    <definedName name="ActualBeyond" localSheetId="2">PeriodInActual*(#REF!&gt;0)</definedName>
    <definedName name="ActualBeyond" localSheetId="16">PeriodInActual*(#REF!&gt;0)</definedName>
    <definedName name="ActualBeyond" localSheetId="13">[0]!PeriodInActual*(#REF!&gt;0)</definedName>
    <definedName name="ActualBeyond" localSheetId="6">PeriodInActual*(#REF!&gt;0)</definedName>
    <definedName name="ActualBeyond" localSheetId="7">PeriodInActual*(#REF!&gt;0)</definedName>
    <definedName name="ActualBeyond">PeriodInActual*(#REF!&gt;0)</definedName>
    <definedName name="AD" localSheetId="17" hidden="1">{"'Sheet1'!$A$4386:$N$4591"}</definedName>
    <definedName name="AD" localSheetId="18">{"'Sheet1'!$A$4386:$N$4591"}</definedName>
    <definedName name="AD" localSheetId="3">{"'Sheet1'!$A$4386:$N$4591"}</definedName>
    <definedName name="AD" localSheetId="14">{"'Sheet1'!$A$4386:$N$4591"}</definedName>
    <definedName name="AD" localSheetId="15">{"'Sheet1'!$A$4386:$N$4591"}</definedName>
    <definedName name="AD" localSheetId="12">{"'Sheet1'!$A$4386:$N$4591"}</definedName>
    <definedName name="AD" localSheetId="10">{"'Sheet1'!$A$4386:$N$4591"}</definedName>
    <definedName name="AD" localSheetId="19">{"'Sheet1'!$A$4386:$N$4591"}</definedName>
    <definedName name="AD" localSheetId="20">{"'Sheet1'!$A$4386:$N$4591"}</definedName>
    <definedName name="AD" localSheetId="21">{"'Sheet1'!$A$4386:$N$4591"}</definedName>
    <definedName name="AD" localSheetId="1" hidden="1">{"'Sheet1'!$A$4386:$N$4591"}</definedName>
    <definedName name="AD" localSheetId="2" hidden="1">{"'Sheet1'!$A$4386:$N$4591"}</definedName>
    <definedName name="AD" localSheetId="0">{"'Sheet1'!$A$4386:$N$4591"}</definedName>
    <definedName name="AD" localSheetId="9">{"'Sheet1'!$A$4386:$N$4591"}</definedName>
    <definedName name="AD" localSheetId="16" hidden="1">{"'Sheet1'!$A$4386:$N$4591"}</definedName>
    <definedName name="AD" localSheetId="13" hidden="1">{"'Sheet1'!$A$4386:$N$4591"}</definedName>
    <definedName name="AD" localSheetId="6" hidden="1">{"'Sheet1'!$A$4386:$N$4591"}</definedName>
    <definedName name="AD" localSheetId="7" hidden="1">{"'Sheet1'!$A$4386:$N$4591"}</definedName>
    <definedName name="AD">{"'Sheet1'!$A$4386:$N$4591"}</definedName>
    <definedName name="ada" localSheetId="19">{#N/A,#N/A,FALSE,"str_title";#N/A,#N/A,FALSE,"SUM";#N/A,#N/A,FALSE,"Scope";#N/A,#N/A,FALSE,"PIE-Jn";#N/A,#N/A,FALSE,"PIE-Jn_Hz";#N/A,#N/A,FALSE,"Liq_Plan";#N/A,#N/A,FALSE,"S_Curve";#N/A,#N/A,FALSE,"Liq_Prof";#N/A,#N/A,FALSE,"Man_Pwr";#N/A,#N/A,FALSE,"Man_Prof"}</definedName>
    <definedName name="ada" localSheetId="1">{#N/A,#N/A,FALSE,"str_title";#N/A,#N/A,FALSE,"SUM";#N/A,#N/A,FALSE,"Scope";#N/A,#N/A,FALSE,"PIE-Jn";#N/A,#N/A,FALSE,"PIE-Jn_Hz";#N/A,#N/A,FALSE,"Liq_Plan";#N/A,#N/A,FALSE,"S_Curve";#N/A,#N/A,FALSE,"Liq_Prof";#N/A,#N/A,FALSE,"Man_Pwr";#N/A,#N/A,FALSE,"Man_Prof"}</definedName>
    <definedName name="ada" localSheetId="2">{#N/A,#N/A,FALSE,"str_title";#N/A,#N/A,FALSE,"SUM";#N/A,#N/A,FALSE,"Scope";#N/A,#N/A,FALSE,"PIE-Jn";#N/A,#N/A,FALSE,"PIE-Jn_Hz";#N/A,#N/A,FALSE,"Liq_Plan";#N/A,#N/A,FALSE,"S_Curve";#N/A,#N/A,FALSE,"Liq_Prof";#N/A,#N/A,FALSE,"Man_Pwr";#N/A,#N/A,FALSE,"Man_Prof"}</definedName>
    <definedName name="ada" localSheetId="16">{#N/A,#N/A,FALSE,"str_title";#N/A,#N/A,FALSE,"SUM";#N/A,#N/A,FALSE,"Scope";#N/A,#N/A,FALSE,"PIE-Jn";#N/A,#N/A,FALSE,"PIE-Jn_Hz";#N/A,#N/A,FALSE,"Liq_Plan";#N/A,#N/A,FALSE,"S_Curve";#N/A,#N/A,FALSE,"Liq_Prof";#N/A,#N/A,FALSE,"Man_Pwr";#N/A,#N/A,FALSE,"Man_Prof"}</definedName>
    <definedName name="ada" localSheetId="13">{#N/A,#N/A,FALSE,"str_title";#N/A,#N/A,FALSE,"SUM";#N/A,#N/A,FALSE,"Scope";#N/A,#N/A,FALSE,"PIE-Jn";#N/A,#N/A,FALSE,"PIE-Jn_Hz";#N/A,#N/A,FALSE,"Liq_Plan";#N/A,#N/A,FALSE,"S_Curve";#N/A,#N/A,FALSE,"Liq_Prof";#N/A,#N/A,FALSE,"Man_Pwr";#N/A,#N/A,FALSE,"Man_Prof"}</definedName>
    <definedName name="ada" localSheetId="6">{#N/A,#N/A,FALSE,"str_title";#N/A,#N/A,FALSE,"SUM";#N/A,#N/A,FALSE,"Scope";#N/A,#N/A,FALSE,"PIE-Jn";#N/A,#N/A,FALSE,"PIE-Jn_Hz";#N/A,#N/A,FALSE,"Liq_Plan";#N/A,#N/A,FALSE,"S_Curve";#N/A,#N/A,FALSE,"Liq_Prof";#N/A,#N/A,FALSE,"Man_Pwr";#N/A,#N/A,FALSE,"Man_Prof"}</definedName>
    <definedName name="ada" localSheetId="7">{#N/A,#N/A,FALSE,"str_title";#N/A,#N/A,FALSE,"SUM";#N/A,#N/A,FALSE,"Scope";#N/A,#N/A,FALSE,"PIE-Jn";#N/A,#N/A,FALSE,"PIE-Jn_Hz";#N/A,#N/A,FALSE,"Liq_Plan";#N/A,#N/A,FALSE,"S_Curve";#N/A,#N/A,FALSE,"Liq_Prof";#N/A,#N/A,FALSE,"Man_Pwr";#N/A,#N/A,FALSE,"Man_Prof"}</definedName>
    <definedName name="ada">{#N/A,#N/A,FALSE,"str_title";#N/A,#N/A,FALSE,"SUM";#N/A,#N/A,FALSE,"Scope";#N/A,#N/A,FALSE,"PIE-Jn";#N/A,#N/A,FALSE,"PIE-Jn_Hz";#N/A,#N/A,FALSE,"Liq_Plan";#N/A,#N/A,FALSE,"S_Curve";#N/A,#N/A,FALSE,"Liq_Prof";#N/A,#N/A,FALSE,"Man_Pwr";#N/A,#N/A,FALSE,"Man_Prof"}</definedName>
    <definedName name="adad" localSheetId="19">{#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localSheetId="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localSheetId="2">{#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localSheetId="16">{#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localSheetId="13">{#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localSheetId="6">{#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localSheetId="7">{#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localSheetId="19" hidden="1">#REF!</definedName>
    <definedName name="ADADADADAD">#REF!</definedName>
    <definedName name="adadd" localSheetId="19">{#N/A,#N/A,FALSE,"COVER1.XLS ";#N/A,#N/A,FALSE,"RACT1.XLS";#N/A,#N/A,FALSE,"RACT2.XLS";#N/A,#N/A,FALSE,"ECCMP";#N/A,#N/A,FALSE,"WELDER.XLS"}</definedName>
    <definedName name="adadd" localSheetId="1">{#N/A,#N/A,FALSE,"COVER1.XLS ";#N/A,#N/A,FALSE,"RACT1.XLS";#N/A,#N/A,FALSE,"RACT2.XLS";#N/A,#N/A,FALSE,"ECCMP";#N/A,#N/A,FALSE,"WELDER.XLS"}</definedName>
    <definedName name="adadd" localSheetId="2">{#N/A,#N/A,FALSE,"COVER1.XLS ";#N/A,#N/A,FALSE,"RACT1.XLS";#N/A,#N/A,FALSE,"RACT2.XLS";#N/A,#N/A,FALSE,"ECCMP";#N/A,#N/A,FALSE,"WELDER.XLS"}</definedName>
    <definedName name="adadd" localSheetId="16">{#N/A,#N/A,FALSE,"COVER1.XLS ";#N/A,#N/A,FALSE,"RACT1.XLS";#N/A,#N/A,FALSE,"RACT2.XLS";#N/A,#N/A,FALSE,"ECCMP";#N/A,#N/A,FALSE,"WELDER.XLS"}</definedName>
    <definedName name="adadd" localSheetId="13">{#N/A,#N/A,FALSE,"COVER1.XLS ";#N/A,#N/A,FALSE,"RACT1.XLS";#N/A,#N/A,FALSE,"RACT2.XLS";#N/A,#N/A,FALSE,"ECCMP";#N/A,#N/A,FALSE,"WELDER.XLS"}</definedName>
    <definedName name="adadd" localSheetId="6">{#N/A,#N/A,FALSE,"COVER1.XLS ";#N/A,#N/A,FALSE,"RACT1.XLS";#N/A,#N/A,FALSE,"RACT2.XLS";#N/A,#N/A,FALSE,"ECCMP";#N/A,#N/A,FALSE,"WELDER.XLS"}</definedName>
    <definedName name="adadd" localSheetId="7">{#N/A,#N/A,FALSE,"COVER1.XLS ";#N/A,#N/A,FALSE,"RACT1.XLS";#N/A,#N/A,FALSE,"RACT2.XLS";#N/A,#N/A,FALSE,"ECCMP";#N/A,#N/A,FALSE,"WELDER.XLS"}</definedName>
    <definedName name="adadd">{#N/A,#N/A,FALSE,"COVER1.XLS ";#N/A,#N/A,FALSE,"RACT1.XLS";#N/A,#N/A,FALSE,"RACT2.XLS";#N/A,#N/A,FALSE,"ECCMP";#N/A,#N/A,FALSE,"WELDER.XLS"}</definedName>
    <definedName name="adas" localSheetId="19">[100]CLAY!#REF!</definedName>
    <definedName name="adas" localSheetId="1">[101]CLAY!#REF!</definedName>
    <definedName name="adas" localSheetId="2">[101]CLAY!#REF!</definedName>
    <definedName name="adas" localSheetId="16">[101]CLAY!#REF!</definedName>
    <definedName name="adas" localSheetId="13">[101]CLAY!#REF!</definedName>
    <definedName name="adas" localSheetId="6">[101]CLAY!#REF!</definedName>
    <definedName name="adas" localSheetId="7">[101]CLAY!#REF!</definedName>
    <definedName name="adas">[100]CLAY!#REF!</definedName>
    <definedName name="adasdas" localSheetId="19">#REF!</definedName>
    <definedName name="adasdas">#REF!</definedName>
    <definedName name="adcbef" localSheetId="17" hidden="1">{"'PROFITABILITY'!$A$1:$F$45"}</definedName>
    <definedName name="adcbef" localSheetId="18">{"'PROFITABILITY'!$A$1:$F$45"}</definedName>
    <definedName name="adcbef" localSheetId="3">{"'PROFITABILITY'!$A$1:$F$45"}</definedName>
    <definedName name="adcbef" localSheetId="14">{"'PROFITABILITY'!$A$1:$F$45"}</definedName>
    <definedName name="adcbef" localSheetId="15">{"'PROFITABILITY'!$A$1:$F$45"}</definedName>
    <definedName name="adcbef" localSheetId="12">{"'PROFITABILITY'!$A$1:$F$45"}</definedName>
    <definedName name="adcbef" localSheetId="10">{"'PROFITABILITY'!$A$1:$F$45"}</definedName>
    <definedName name="adcbef" localSheetId="19">{"'PROFITABILITY'!$A$1:$F$45"}</definedName>
    <definedName name="adcbef" localSheetId="20">{"'PROFITABILITY'!$A$1:$F$45"}</definedName>
    <definedName name="adcbef" localSheetId="21">{"'PROFITABILITY'!$A$1:$F$45"}</definedName>
    <definedName name="adcbef" localSheetId="1" hidden="1">{"'PROFITABILITY'!$A$1:$F$45"}</definedName>
    <definedName name="adcbef" localSheetId="2" hidden="1">{"'PROFITABILITY'!$A$1:$F$45"}</definedName>
    <definedName name="adcbef" localSheetId="0">{"'PROFITABILITY'!$A$1:$F$45"}</definedName>
    <definedName name="adcbef" localSheetId="9">{"'PROFITABILITY'!$A$1:$F$45"}</definedName>
    <definedName name="adcbef" localSheetId="16" hidden="1">{"'PROFITABILITY'!$A$1:$F$45"}</definedName>
    <definedName name="adcbef" localSheetId="13" hidden="1">{"'PROFITABILITY'!$A$1:$F$45"}</definedName>
    <definedName name="adcbef" localSheetId="6" hidden="1">{"'PROFITABILITY'!$A$1:$F$45"}</definedName>
    <definedName name="adcbef" localSheetId="7" hidden="1">{"'PROFITABILITY'!$A$1:$F$45"}</definedName>
    <definedName name="adcbef">{"'PROFITABILITY'!$A$1:$F$45"}</definedName>
    <definedName name="ADD" localSheetId="19">#REF!</definedName>
    <definedName name="ADD">#REF!</definedName>
    <definedName name="addf" localSheetId="19">#REF!</definedName>
    <definedName name="addf">#REF!</definedName>
    <definedName name="adds" localSheetId="1" hidden="1">{#N/A,#N/A,FALSE,"MODULE3"}</definedName>
    <definedName name="adds" localSheetId="2" hidden="1">{#N/A,#N/A,FALSE,"MODULE3"}</definedName>
    <definedName name="adds" localSheetId="7" hidden="1">{#N/A,#N/A,FALSE,"MODULE3"}</definedName>
    <definedName name="adds" hidden="1">{#N/A,#N/A,FALSE,"MODULE3"}</definedName>
    <definedName name="ADF" localSheetId="19">#REF!</definedName>
    <definedName name="ADF">#REF!</definedName>
    <definedName name="adfa" localSheetId="19">#REF!</definedName>
    <definedName name="adfa">#REF!</definedName>
    <definedName name="adfad">[95]GWC!#REF!</definedName>
    <definedName name="ADFD">#REF!</definedName>
    <definedName name="ADFFG" localSheetId="19">#REF!</definedName>
    <definedName name="ADFFG">#REF!</definedName>
    <definedName name="ADFGFG" localSheetId="19">#REF!</definedName>
    <definedName name="ADFGFG">#REF!</definedName>
    <definedName name="ADFS" localSheetId="19">#REF!</definedName>
    <definedName name="ADFS">#REF!</definedName>
    <definedName name="adfsgdfv" localSheetId="19">#REF!</definedName>
    <definedName name="adfsgdfv">#REF!</definedName>
    <definedName name="ADG" localSheetId="19">#REF!</definedName>
    <definedName name="ADG">#REF!</definedName>
    <definedName name="adgh">[31]Sheet1!#REF!</definedName>
    <definedName name="ADITION" localSheetId="17" hidden="1">{"'장비'!$A$3:$M$12"}</definedName>
    <definedName name="ADITION" localSheetId="18">{"'장비'!$A$3:$M$12"}</definedName>
    <definedName name="ADITION" localSheetId="3">{"'장비'!$A$3:$M$12"}</definedName>
    <definedName name="ADITION" localSheetId="14">{"'장비'!$A$3:$M$12"}</definedName>
    <definedName name="ADITION" localSheetId="15">{"'장비'!$A$3:$M$12"}</definedName>
    <definedName name="ADITION" localSheetId="12">{"'장비'!$A$3:$M$12"}</definedName>
    <definedName name="ADITION" localSheetId="10">{"'장비'!$A$3:$M$12"}</definedName>
    <definedName name="ADITION" localSheetId="19">{"'장비'!$A$3:$M$12"}</definedName>
    <definedName name="ADITION" localSheetId="20">{"'장비'!$A$3:$M$12"}</definedName>
    <definedName name="ADITION" localSheetId="21">{"'장비'!$A$3:$M$12"}</definedName>
    <definedName name="ADITION" localSheetId="1" hidden="1">{"'장비'!$A$3:$M$12"}</definedName>
    <definedName name="ADITION" localSheetId="2" hidden="1">{"'장비'!$A$3:$M$12"}</definedName>
    <definedName name="ADITION" localSheetId="0">{"'장비'!$A$3:$M$12"}</definedName>
    <definedName name="ADITION" localSheetId="9">{"'장비'!$A$3:$M$12"}</definedName>
    <definedName name="ADITION" localSheetId="16" hidden="1">{"'장비'!$A$3:$M$12"}</definedName>
    <definedName name="ADITION" localSheetId="13" hidden="1">{"'장비'!$A$3:$M$12"}</definedName>
    <definedName name="ADITION" localSheetId="6" hidden="1">{"'장비'!$A$3:$M$12"}</definedName>
    <definedName name="ADITION" localSheetId="7" hidden="1">{"'장비'!$A$3:$M$12"}</definedName>
    <definedName name="ADITION">{"'장비'!$A$3:$M$12"}</definedName>
    <definedName name="adj" localSheetId="19">#REF!</definedName>
    <definedName name="adj">#REF!</definedName>
    <definedName name="admixPC" localSheetId="19">#REF!</definedName>
    <definedName name="admixPC" localSheetId="9">[102]RA!$P$11</definedName>
    <definedName name="admixPC">#REF!</definedName>
    <definedName name="admixpolymer" localSheetId="19">#REF!</definedName>
    <definedName name="admixpolymer" localSheetId="9">[103]Inputs!$D$18</definedName>
    <definedName name="admixpolymer">#REF!</definedName>
    <definedName name="Admixture" localSheetId="19">#REF!</definedName>
    <definedName name="Admixture">#REF!</definedName>
    <definedName name="ADosCountries">'[104]Aurobindo dossier input'!$C$5:$BM$5</definedName>
    <definedName name="adrgdrafg" localSheetId="19">#REF!</definedName>
    <definedName name="adrgdrafg">#REF!</definedName>
    <definedName name="ads" localSheetId="19">{#N/A,#N/A,FALSE,"COVER1.XLS ";#N/A,#N/A,FALSE,"RACT1.XLS";#N/A,#N/A,FALSE,"RACT2.XLS";#N/A,#N/A,FALSE,"ECCMP";#N/A,#N/A,FALSE,"WELDER.XLS"}</definedName>
    <definedName name="ads" localSheetId="1">{#N/A,#N/A,FALSE,"COVER1.XLS ";#N/A,#N/A,FALSE,"RACT1.XLS";#N/A,#N/A,FALSE,"RACT2.XLS";#N/A,#N/A,FALSE,"ECCMP";#N/A,#N/A,FALSE,"WELDER.XLS"}</definedName>
    <definedName name="ads" localSheetId="2">{#N/A,#N/A,FALSE,"COVER1.XLS ";#N/A,#N/A,FALSE,"RACT1.XLS";#N/A,#N/A,FALSE,"RACT2.XLS";#N/A,#N/A,FALSE,"ECCMP";#N/A,#N/A,FALSE,"WELDER.XLS"}</definedName>
    <definedName name="ads" localSheetId="16">{#N/A,#N/A,FALSE,"COVER1.XLS ";#N/A,#N/A,FALSE,"RACT1.XLS";#N/A,#N/A,FALSE,"RACT2.XLS";#N/A,#N/A,FALSE,"ECCMP";#N/A,#N/A,FALSE,"WELDER.XLS"}</definedName>
    <definedName name="ads" localSheetId="13">{#N/A,#N/A,FALSE,"COVER1.XLS ";#N/A,#N/A,FALSE,"RACT1.XLS";#N/A,#N/A,FALSE,"RACT2.XLS";#N/A,#N/A,FALSE,"ECCMP";#N/A,#N/A,FALSE,"WELDER.XLS"}</definedName>
    <definedName name="ads" localSheetId="6">{#N/A,#N/A,FALSE,"COVER1.XLS ";#N/A,#N/A,FALSE,"RACT1.XLS";#N/A,#N/A,FALSE,"RACT2.XLS";#N/A,#N/A,FALSE,"ECCMP";#N/A,#N/A,FALSE,"WELDER.XLS"}</definedName>
    <definedName name="ads" localSheetId="7">{#N/A,#N/A,FALSE,"COVER1.XLS ";#N/A,#N/A,FALSE,"RACT1.XLS";#N/A,#N/A,FALSE,"RACT2.XLS";#N/A,#N/A,FALSE,"ECCMP";#N/A,#N/A,FALSE,"WELDER.XLS"}</definedName>
    <definedName name="ads">{#N/A,#N/A,FALSE,"COVER1.XLS ";#N/A,#N/A,FALSE,"RACT1.XLS";#N/A,#N/A,FALSE,"RACT2.XLS";#N/A,#N/A,FALSE,"ECCMP";#N/A,#N/A,FALSE,"WELDER.XLS"}</definedName>
    <definedName name="aDSgdsfgds" localSheetId="19">#REF!</definedName>
    <definedName name="aDSgdsfgds">#REF!</definedName>
    <definedName name="ADUMP" localSheetId="19">#REF!</definedName>
    <definedName name="ADUMP" localSheetId="9">'[105]Cost of O &amp; O'!$F$13</definedName>
    <definedName name="ADUMP">#REF!</definedName>
    <definedName name="ADVIK" localSheetId="19">#REF!</definedName>
    <definedName name="ADVIK">#REF!</definedName>
    <definedName name="adwea" localSheetId="19">#REF!</definedName>
    <definedName name="adwea">#REF!</definedName>
    <definedName name="ae" localSheetId="19">#REF!</definedName>
    <definedName name="AE" localSheetId="9">INDEX('[92] '!$B$1:$B$18,MATCH('[92]  '!$L$15,'[92] '!$A$1:$A$18,0))</definedName>
    <definedName name="ae">#REF!</definedName>
    <definedName name="AEA" localSheetId="19">#REF!</definedName>
    <definedName name="AEA" localSheetId="9">[106]ANALYSIS!$C$18</definedName>
    <definedName name="AEA">#REF!</definedName>
    <definedName name="AED" localSheetId="19">#REF!</definedName>
    <definedName name="AED">#REF!</definedName>
    <definedName name="AEDproEUR" localSheetId="19">1/#REF!</definedName>
    <definedName name="AEDproEUR">1/#REF!</definedName>
    <definedName name="aerawrwaraaa">[95]GWC!#REF!</definedName>
    <definedName name="aesrdgdrg" localSheetId="19">#REF!</definedName>
    <definedName name="aesrdgdrg">#REF!</definedName>
    <definedName name="aeyae" localSheetId="19">#REF!</definedName>
    <definedName name="aeyae" localSheetId="9">'[107]FORM-16'!$B$1:$K$61</definedName>
    <definedName name="aeyae">#REF!</definedName>
    <definedName name="aeyrq" localSheetId="19">#REF!</definedName>
    <definedName name="aeyrq" localSheetId="9">'[107]FORM-16'!$B$63:$K$135</definedName>
    <definedName name="aeyrq">#REF!</definedName>
    <definedName name="aeyt" localSheetId="19">#REF!</definedName>
    <definedName name="aeyt" localSheetId="9">'[108]FORM-16'!$A$63:$J$135</definedName>
    <definedName name="aeyt">#REF!</definedName>
    <definedName name="af" localSheetId="19">#REF!</definedName>
    <definedName name="AF" localSheetId="9">INDEX('[92] '!$B$1:$B$18,MATCH('[92]  '!$L$17,'[92] '!$A$1:$A$18,0))</definedName>
    <definedName name="af">#REF!</definedName>
    <definedName name="AF_00" localSheetId="19">#REF!</definedName>
    <definedName name="AF_00">#REF!</definedName>
    <definedName name="AF_01" localSheetId="19">#REF!</definedName>
    <definedName name="AF_01">#REF!</definedName>
    <definedName name="AF_02" localSheetId="19">#REF!</definedName>
    <definedName name="AF_02">#REF!</definedName>
    <definedName name="AF_98" localSheetId="19">#REF!</definedName>
    <definedName name="AF_98">#REF!</definedName>
    <definedName name="AF_99" localSheetId="19">#REF!</definedName>
    <definedName name="AF_99">#REF!</definedName>
    <definedName name="AF_M_98" localSheetId="19">#REF!</definedName>
    <definedName name="AF_M_98">#REF!</definedName>
    <definedName name="AF_M_99" localSheetId="19">#REF!</definedName>
    <definedName name="AF_M_99">#REF!</definedName>
    <definedName name="afafa">[109]MAINBS1!#REF!</definedName>
    <definedName name="afdad" localSheetId="17" hidden="1">{"form-D1",#N/A,FALSE,"FORM-D1";"form-D1_amt",#N/A,FALSE,"FORM-D1"}</definedName>
    <definedName name="afdad" localSheetId="18">{"form-D1",#N/A,FALSE,"FORM-D1";"form-D1_amt",#N/A,FALSE,"FORM-D1"}</definedName>
    <definedName name="afdad" localSheetId="3">{"form-D1",#N/A,FALSE,"FORM-D1";"form-D1_amt",#N/A,FALSE,"FORM-D1"}</definedName>
    <definedName name="afdad" localSheetId="14">{"form-D1",#N/A,FALSE,"FORM-D1";"form-D1_amt",#N/A,FALSE,"FORM-D1"}</definedName>
    <definedName name="afdad" localSheetId="15">{"form-D1",#N/A,FALSE,"FORM-D1";"form-D1_amt",#N/A,FALSE,"FORM-D1"}</definedName>
    <definedName name="afdad" localSheetId="12">{"form-D1",#N/A,FALSE,"FORM-D1";"form-D1_amt",#N/A,FALSE,"FORM-D1"}</definedName>
    <definedName name="afdad" localSheetId="10">{"form-D1",#N/A,FALSE,"FORM-D1";"form-D1_amt",#N/A,FALSE,"FORM-D1"}</definedName>
    <definedName name="afdad" localSheetId="19">{"form-D1",#N/A,FALSE,"FORM-D1";"form-D1_amt",#N/A,FALSE,"FORM-D1"}</definedName>
    <definedName name="afdad" localSheetId="20">{"form-D1",#N/A,FALSE,"FORM-D1";"form-D1_amt",#N/A,FALSE,"FORM-D1"}</definedName>
    <definedName name="afdad" localSheetId="21">{"form-D1",#N/A,FALSE,"FORM-D1";"form-D1_amt",#N/A,FALSE,"FORM-D1"}</definedName>
    <definedName name="afdad" localSheetId="1" hidden="1">{"form-D1",#N/A,FALSE,"FORM-D1";"form-D1_amt",#N/A,FALSE,"FORM-D1"}</definedName>
    <definedName name="afdad" localSheetId="2" hidden="1">{"form-D1",#N/A,FALSE,"FORM-D1";"form-D1_amt",#N/A,FALSE,"FORM-D1"}</definedName>
    <definedName name="afdad" localSheetId="0">{"form-D1",#N/A,FALSE,"FORM-D1";"form-D1_amt",#N/A,FALSE,"FORM-D1"}</definedName>
    <definedName name="afdad" localSheetId="9">{"form-D1",#N/A,FALSE,"FORM-D1";"form-D1_amt",#N/A,FALSE,"FORM-D1"}</definedName>
    <definedName name="afdad" localSheetId="16" hidden="1">{"form-D1",#N/A,FALSE,"FORM-D1";"form-D1_amt",#N/A,FALSE,"FORM-D1"}</definedName>
    <definedName name="afdad" localSheetId="13" hidden="1">{"form-D1",#N/A,FALSE,"FORM-D1";"form-D1_amt",#N/A,FALSE,"FORM-D1"}</definedName>
    <definedName name="afdad" localSheetId="6" hidden="1">{"form-D1",#N/A,FALSE,"FORM-D1";"form-D1_amt",#N/A,FALSE,"FORM-D1"}</definedName>
    <definedName name="afdad" localSheetId="7" hidden="1">{"form-D1",#N/A,FALSE,"FORM-D1";"form-D1_amt",#N/A,FALSE,"FORM-D1"}</definedName>
    <definedName name="afdad">{"form-D1",#N/A,FALSE,"FORM-D1";"form-D1_amt",#N/A,FALSE,"FORM-D1"}</definedName>
    <definedName name="afdad_1">NA()</definedName>
    <definedName name="AFF" localSheetId="19">#REF!</definedName>
    <definedName name="AFF">#REF!</definedName>
    <definedName name="AFFH" localSheetId="19">#REF!</definedName>
    <definedName name="AFFH">#REF!</definedName>
    <definedName name="afit" localSheetId="19">#REF!</definedName>
    <definedName name="afit">#REF!</definedName>
    <definedName name="afsgs" localSheetId="19">[100]CLAY!#REF!</definedName>
    <definedName name="afsgs" localSheetId="1">[101]CLAY!#REF!</definedName>
    <definedName name="afsgs" localSheetId="2">[101]CLAY!#REF!</definedName>
    <definedName name="afsgs" localSheetId="16">[101]CLAY!#REF!</definedName>
    <definedName name="afsgs" localSheetId="13">[101]CLAY!#REF!</definedName>
    <definedName name="afsgs" localSheetId="6">[101]CLAY!#REF!</definedName>
    <definedName name="afsgs" localSheetId="7">[101]CLAY!#REF!</definedName>
    <definedName name="afsgs">[100]CLAY!#REF!</definedName>
    <definedName name="Ag" localSheetId="19">#REF!</definedName>
    <definedName name="AG" localSheetId="9">INDEX('[92] '!$B$1:$B$18,MATCH('[92]  '!$L$19,'[92] '!$A$1:$A$18,0))</definedName>
    <definedName name="Ag">#REF!</definedName>
    <definedName name="Ag___0" localSheetId="19">#REF!</definedName>
    <definedName name="Ag___0">#REF!</definedName>
    <definedName name="Ag___13" localSheetId="19">#REF!</definedName>
    <definedName name="Ag___13">#REF!</definedName>
    <definedName name="agdump" localSheetId="19">#REF!</definedName>
    <definedName name="agdump">#REF!</definedName>
    <definedName name="agedump" localSheetId="19">#REF!</definedName>
    <definedName name="agedump">#REF!</definedName>
    <definedName name="agencydump" localSheetId="19">#REF!</definedName>
    <definedName name="agencydump">#REF!</definedName>
    <definedName name="AGENCYLY" localSheetId="19">#REF!</definedName>
    <definedName name="AGENCYLY">#REF!</definedName>
    <definedName name="AGENCYPLAN" localSheetId="19">#REF!</definedName>
    <definedName name="AGENCYPLAN">#REF!</definedName>
    <definedName name="agg" localSheetId="19">#REF!</definedName>
    <definedName name="agg">#REF!</definedName>
    <definedName name="Agg40mm" localSheetId="19">#REF!</definedName>
    <definedName name="Agg40mm" localSheetId="9">'[110]Basic Rates'!$C$19</definedName>
    <definedName name="Agg40mm">#REF!</definedName>
    <definedName name="AggMT" localSheetId="19">#REF!</definedName>
    <definedName name="AggMT" localSheetId="9">'[110]Basic Rates'!$E$12</definedName>
    <definedName name="AggMT">#REF!</definedName>
    <definedName name="aggregates20mm" localSheetId="19">#REF!</definedName>
    <definedName name="aggregates20mm" localSheetId="9">'[76]Materials '!$AV$6</definedName>
    <definedName name="aggregates20mm">#REF!</definedName>
    <definedName name="Agr12mm" localSheetId="19">#REF!</definedName>
    <definedName name="Agr12mm">#REF!</definedName>
    <definedName name="Agr20mm" localSheetId="19">#REF!</definedName>
    <definedName name="Agr20mm">#REF!</definedName>
    <definedName name="Agr40mm" localSheetId="19">#REF!</definedName>
    <definedName name="Agr40mm">#REF!</definedName>
    <definedName name="Agr53mm" localSheetId="19">#REF!</definedName>
    <definedName name="Agr53mm">#REF!</definedName>
    <definedName name="Agr6mm" localSheetId="19">#REF!</definedName>
    <definedName name="Agr6mm">#REF!</definedName>
    <definedName name="agra">#REF!</definedName>
    <definedName name="agrP" localSheetId="19">#REF!</definedName>
    <definedName name="agrP">#REF!</definedName>
    <definedName name="AH" localSheetId="17" hidden="1">{#N/A,#N/A,FALSE,"CCTV"}</definedName>
    <definedName name="AH" localSheetId="18">{#N/A,#N/A,FALSE,"CCTV"}</definedName>
    <definedName name="AH" localSheetId="3">{#N/A,#N/A,FALSE,"CCTV"}</definedName>
    <definedName name="AH" localSheetId="14">{#N/A,#N/A,FALSE,"CCTV"}</definedName>
    <definedName name="AH" localSheetId="15">{#N/A,#N/A,FALSE,"CCTV"}</definedName>
    <definedName name="AH" localSheetId="12">{#N/A,#N/A,FALSE,"CCTV"}</definedName>
    <definedName name="AH" localSheetId="10">{#N/A,#N/A,FALSE,"CCTV"}</definedName>
    <definedName name="AH" localSheetId="19">{#N/A,#N/A,FALSE,"CCTV"}</definedName>
    <definedName name="AH" localSheetId="20">{#N/A,#N/A,FALSE,"CCTV"}</definedName>
    <definedName name="AH" localSheetId="21">{#N/A,#N/A,FALSE,"CCTV"}</definedName>
    <definedName name="AH" localSheetId="1" hidden="1">{#N/A,#N/A,FALSE,"CCTV"}</definedName>
    <definedName name="AH" localSheetId="2" hidden="1">{#N/A,#N/A,FALSE,"CCTV"}</definedName>
    <definedName name="AH" localSheetId="0">{#N/A,#N/A,FALSE,"CCTV"}</definedName>
    <definedName name="AH" localSheetId="9">INDEX('[92] '!$B$1:$B$18,MATCH('[92]  '!$L$21,'[92] '!$A$1:$A$18,0))</definedName>
    <definedName name="AH" localSheetId="16" hidden="1">{#N/A,#N/A,FALSE,"CCTV"}</definedName>
    <definedName name="AH" localSheetId="13" hidden="1">{#N/A,#N/A,FALSE,"CCTV"}</definedName>
    <definedName name="AH" localSheetId="6" hidden="1">{#N/A,#N/A,FALSE,"CCTV"}</definedName>
    <definedName name="AH" localSheetId="7" hidden="1">{#N/A,#N/A,FALSE,"CCTV"}</definedName>
    <definedName name="AH">{#N/A,#N/A,FALSE,"CCTV"}</definedName>
    <definedName name="AHAHAHAHAH" localSheetId="19" hidden="1">#REF!</definedName>
    <definedName name="AHAHAHAHAH">#REF!</definedName>
    <definedName name="AI" localSheetId="19">#REF!</definedName>
    <definedName name="AI" localSheetId="9">INDEX('[92] '!$B$1:$B$18,MATCH('[92]  '!$L$23,'[92] '!$A$1:$A$18,0))</definedName>
    <definedName name="AI">#REF!</definedName>
    <definedName name="Aic_Instrumentation_List" localSheetId="19">#REF!</definedName>
    <definedName name="Aic_Instrumentation_List">#REF!</definedName>
    <definedName name="AICC_Serv" localSheetId="19">#REF!</definedName>
    <definedName name="AICC_Serv">#REF!</definedName>
    <definedName name="AIR_COOLER_CODES" localSheetId="19">#REF!</definedName>
    <definedName name="AIR_COOLER_CODES">#REF!</definedName>
    <definedName name="air_trap" localSheetId="19">#REF!</definedName>
    <definedName name="air_trap">#REF!</definedName>
    <definedName name="AirConditioning" localSheetId="19">#REF!</definedName>
    <definedName name="AirConditioning">#REF!</definedName>
    <definedName name="aiv" localSheetId="19">#REF!</definedName>
    <definedName name="aiv">#REF!</definedName>
    <definedName name="AJ" localSheetId="19">INDEX(#REF!,MATCH(#REF!,#REF!,0))</definedName>
    <definedName name="AJ" localSheetId="9">INDEX('[92] '!$B$1:$B$18,MATCH('[92]  '!$L$25,'[92] '!$A$1:$A$18,0))</definedName>
    <definedName name="AJ">INDEX(#REF!,MATCH(#REF!,#REF!,0))</definedName>
    <definedName name="ajslk" localSheetId="18">{"form-D1",#N/A,FALSE,"FORM-D1";"form-D1_amt",#N/A,FALSE,"FORM-D1"}</definedName>
    <definedName name="ajslk" localSheetId="3">{"form-D1",#N/A,FALSE,"FORM-D1";"form-D1_amt",#N/A,FALSE,"FORM-D1"}</definedName>
    <definedName name="ajslk" localSheetId="14">{"form-D1",#N/A,FALSE,"FORM-D1";"form-D1_amt",#N/A,FALSE,"FORM-D1"}</definedName>
    <definedName name="ajslk" localSheetId="15">{"form-D1",#N/A,FALSE,"FORM-D1";"form-D1_amt",#N/A,FALSE,"FORM-D1"}</definedName>
    <definedName name="ajslk" localSheetId="12">{"form-D1",#N/A,FALSE,"FORM-D1";"form-D1_amt",#N/A,FALSE,"FORM-D1"}</definedName>
    <definedName name="ajslk" localSheetId="10">{"form-D1",#N/A,FALSE,"FORM-D1";"form-D1_amt",#N/A,FALSE,"FORM-D1"}</definedName>
    <definedName name="ajslk" localSheetId="19">{"form-D1",#N/A,FALSE,"FORM-D1";"form-D1_amt",#N/A,FALSE,"FORM-D1"}</definedName>
    <definedName name="ajslk" localSheetId="20">{"form-D1",#N/A,FALSE,"FORM-D1";"form-D1_amt",#N/A,FALSE,"FORM-D1"}</definedName>
    <definedName name="ajslk" localSheetId="21">{"form-D1",#N/A,FALSE,"FORM-D1";"form-D1_amt",#N/A,FALSE,"FORM-D1"}</definedName>
    <definedName name="ajslk" localSheetId="1">{"form-D1",#N/A,FALSE,"FORM-D1";"form-D1_amt",#N/A,FALSE,"FORM-D1"}</definedName>
    <definedName name="ajslk" localSheetId="2">{"form-D1",#N/A,FALSE,"FORM-D1";"form-D1_amt",#N/A,FALSE,"FORM-D1"}</definedName>
    <definedName name="ajslk" localSheetId="0">{"form-D1",#N/A,FALSE,"FORM-D1";"form-D1_amt",#N/A,FALSE,"FORM-D1"}</definedName>
    <definedName name="ajslk" localSheetId="9">{"form-D1",#N/A,FALSE,"FORM-D1";"form-D1_amt",#N/A,FALSE,"FORM-D1"}</definedName>
    <definedName name="ajslk" localSheetId="16">{"form-D1",#N/A,FALSE,"FORM-D1";"form-D1_amt",#N/A,FALSE,"FORM-D1"}</definedName>
    <definedName name="ajslk" localSheetId="13">{"form-D1",#N/A,FALSE,"FORM-D1";"form-D1_amt",#N/A,FALSE,"FORM-D1"}</definedName>
    <definedName name="ajslk" localSheetId="6">{"form-D1",#N/A,FALSE,"FORM-D1";"form-D1_amt",#N/A,FALSE,"FORM-D1"}</definedName>
    <definedName name="ajslk" localSheetId="7">{"form-D1",#N/A,FALSE,"FORM-D1";"form-D1_amt",#N/A,FALSE,"FORM-D1"}</definedName>
    <definedName name="ajslk">{"form-D1",#N/A,FALSE,"FORM-D1";"form-D1_amt",#N/A,FALSE,"FORM-D1"}</definedName>
    <definedName name="AK" localSheetId="18">INDEX(#REF!,MATCH(#REF!,#REF!,0))</definedName>
    <definedName name="AK" localSheetId="3">INDEX(#REF!,MATCH(#REF!,#REF!,0))</definedName>
    <definedName name="AK" localSheetId="14">INDEX(#REF!,MATCH(#REF!,#REF!,0))</definedName>
    <definedName name="AK" localSheetId="15">INDEX(#REF!,MATCH(#REF!,#REF!,0))</definedName>
    <definedName name="AK" localSheetId="12">INDEX(#REF!,MATCH(#REF!,#REF!,0))</definedName>
    <definedName name="AK" localSheetId="10">INDEX(#REF!,MATCH(#REF!,#REF!,0))</definedName>
    <definedName name="AK" localSheetId="19">INDEX(#REF!,MATCH(#REF!,#REF!,0))</definedName>
    <definedName name="AK" localSheetId="9">INDEX('[92] '!$B$1:$B$18,MATCH('[92]  '!$L$27,'[92] '!$A$1:$A$18,0))</definedName>
    <definedName name="AK">INDEX(#REF!,MATCH(#REF!,#REF!,0))</definedName>
    <definedName name="aks" localSheetId="19">#REF!</definedName>
    <definedName name="aks">#REF!</definedName>
    <definedName name="aksj" localSheetId="18">{"form-D1",#N/A,FALSE,"FORM-D1";"form-D1_amt",#N/A,FALSE,"FORM-D1"}</definedName>
    <definedName name="aksj" localSheetId="3">{"form-D1",#N/A,FALSE,"FORM-D1";"form-D1_amt",#N/A,FALSE,"FORM-D1"}</definedName>
    <definedName name="aksj" localSheetId="14">{"form-D1",#N/A,FALSE,"FORM-D1";"form-D1_amt",#N/A,FALSE,"FORM-D1"}</definedName>
    <definedName name="aksj" localSheetId="15">{"form-D1",#N/A,FALSE,"FORM-D1";"form-D1_amt",#N/A,FALSE,"FORM-D1"}</definedName>
    <definedName name="aksj" localSheetId="12">{"form-D1",#N/A,FALSE,"FORM-D1";"form-D1_amt",#N/A,FALSE,"FORM-D1"}</definedName>
    <definedName name="aksj" localSheetId="10">{"form-D1",#N/A,FALSE,"FORM-D1";"form-D1_amt",#N/A,FALSE,"FORM-D1"}</definedName>
    <definedName name="aksj" localSheetId="19">{"form-D1",#N/A,FALSE,"FORM-D1";"form-D1_amt",#N/A,FALSE,"FORM-D1"}</definedName>
    <definedName name="aksj" localSheetId="20">{"form-D1",#N/A,FALSE,"FORM-D1";"form-D1_amt",#N/A,FALSE,"FORM-D1"}</definedName>
    <definedName name="aksj" localSheetId="21">{"form-D1",#N/A,FALSE,"FORM-D1";"form-D1_amt",#N/A,FALSE,"FORM-D1"}</definedName>
    <definedName name="aksj" localSheetId="1">{"form-D1",#N/A,FALSE,"FORM-D1";"form-D1_amt",#N/A,FALSE,"FORM-D1"}</definedName>
    <definedName name="aksj" localSheetId="2">{"form-D1",#N/A,FALSE,"FORM-D1";"form-D1_amt",#N/A,FALSE,"FORM-D1"}</definedName>
    <definedName name="aksj" localSheetId="0">{"form-D1",#N/A,FALSE,"FORM-D1";"form-D1_amt",#N/A,FALSE,"FORM-D1"}</definedName>
    <definedName name="aksj" localSheetId="9">{"form-D1",#N/A,FALSE,"FORM-D1";"form-D1_amt",#N/A,FALSE,"FORM-D1"}</definedName>
    <definedName name="aksj" localSheetId="16">{"form-D1",#N/A,FALSE,"FORM-D1";"form-D1_amt",#N/A,FALSE,"FORM-D1"}</definedName>
    <definedName name="aksj" localSheetId="13">{"form-D1",#N/A,FALSE,"FORM-D1";"form-D1_amt",#N/A,FALSE,"FORM-D1"}</definedName>
    <definedName name="aksj" localSheetId="6">{"form-D1",#N/A,FALSE,"FORM-D1";"form-D1_amt",#N/A,FALSE,"FORM-D1"}</definedName>
    <definedName name="aksj" localSheetId="7">{"form-D1",#N/A,FALSE,"FORM-D1";"form-D1_amt",#N/A,FALSE,"FORM-D1"}</definedName>
    <definedName name="aksj">{"form-D1",#N/A,FALSE,"FORM-D1";"form-D1_amt",#N/A,FALSE,"FORM-D1"}</definedName>
    <definedName name="AL" localSheetId="18">INDEX(#REF!,MATCH(#REF!,#REF!,0))</definedName>
    <definedName name="AL" localSheetId="3">INDEX(#REF!,MATCH(#REF!,#REF!,0))</definedName>
    <definedName name="AL" localSheetId="14">INDEX(#REF!,MATCH(#REF!,#REF!,0))</definedName>
    <definedName name="AL" localSheetId="15">INDEX(#REF!,MATCH(#REF!,#REF!,0))</definedName>
    <definedName name="AL" localSheetId="12">INDEX(#REF!,MATCH(#REF!,#REF!,0))</definedName>
    <definedName name="AL" localSheetId="10">INDEX(#REF!,MATCH(#REF!,#REF!,0))</definedName>
    <definedName name="AL" localSheetId="19">INDEX(#REF!,MATCH(#REF!,#REF!,0))</definedName>
    <definedName name="AL" localSheetId="9">INDEX('[92] '!$B$1:$B$18,MATCH('[92]  '!$L$29,'[92] '!$A$1:$A$18,0))</definedName>
    <definedName name="AL">INDEX(#REF!,MATCH(#REF!,#REF!,0))</definedName>
    <definedName name="ALarea" localSheetId="19">#REF!</definedName>
    <definedName name="ALarea">#REF!</definedName>
    <definedName name="alarms" localSheetId="19">#REF!</definedName>
    <definedName name="alarms">#REF!</definedName>
    <definedName name="ALIM" localSheetId="19">#REF!</definedName>
    <definedName name="ALIM">#REF!</definedName>
    <definedName name="all" localSheetId="18">#REF!</definedName>
    <definedName name="all" localSheetId="3">#REF!</definedName>
    <definedName name="all" localSheetId="14">#REF!</definedName>
    <definedName name="all" localSheetId="15">#REF!</definedName>
    <definedName name="all" localSheetId="12">#REF!</definedName>
    <definedName name="all" localSheetId="10">#REF!</definedName>
    <definedName name="all" localSheetId="19">#REF!</definedName>
    <definedName name="all" localSheetId="9">'[111]Load Details(B2)'!$A$1:$J$387</definedName>
    <definedName name="all">#REF!</definedName>
    <definedName name="All_Item" localSheetId="19">#REF!</definedName>
    <definedName name="All_Item">#REF!</definedName>
    <definedName name="alpha" localSheetId="18">#REF!</definedName>
    <definedName name="alpha" localSheetId="3">#REF!</definedName>
    <definedName name="alpha" localSheetId="14">#REF!</definedName>
    <definedName name="alpha" localSheetId="15">#REF!</definedName>
    <definedName name="alpha" localSheetId="12">#REF!</definedName>
    <definedName name="alpha" localSheetId="10">#REF!</definedName>
    <definedName name="alpha" localSheetId="19">#REF!</definedName>
    <definedName name="alpha" localSheetId="9">[112]DSLP!#REF!</definedName>
    <definedName name="alpha">#REF!</definedName>
    <definedName name="alpha_disc" localSheetId="19">#REF!</definedName>
    <definedName name="alpha_disc">#REF!</definedName>
    <definedName name="alpha_ed" localSheetId="19">#REF!</definedName>
    <definedName name="alpha_ed">#REF!</definedName>
    <definedName name="alphaa" localSheetId="19">#REF!</definedName>
    <definedName name="alphaa">#REF!</definedName>
    <definedName name="alphab" localSheetId="19">#REF!</definedName>
    <definedName name="alphab">#REF!</definedName>
    <definedName name="ALPIN" localSheetId="17">#N/A</definedName>
    <definedName name="ALPIN" localSheetId="19">#REF!</definedName>
    <definedName name="ALPIN" localSheetId="1">#N/A</definedName>
    <definedName name="ALPIN" localSheetId="2">#N/A</definedName>
    <definedName name="ALPIN" localSheetId="16">#N/A</definedName>
    <definedName name="ALPIN" localSheetId="13">#N/A</definedName>
    <definedName name="ALPIN" localSheetId="6">#N/A</definedName>
    <definedName name="ALPIN" localSheetId="7">#N/A</definedName>
    <definedName name="ALPIN">#REF!</definedName>
    <definedName name="ALPJYOU" localSheetId="17">#N/A</definedName>
    <definedName name="ALPJYOU" localSheetId="19">#REF!</definedName>
    <definedName name="ALPJYOU" localSheetId="1">#N/A</definedName>
    <definedName name="ALPJYOU" localSheetId="2">#N/A</definedName>
    <definedName name="ALPJYOU" localSheetId="16">#N/A</definedName>
    <definedName name="ALPJYOU" localSheetId="13">#N/A</definedName>
    <definedName name="ALPJYOU" localSheetId="6">#N/A</definedName>
    <definedName name="ALPJYOU" localSheetId="7">#N/A</definedName>
    <definedName name="ALPJYOU">#REF!</definedName>
    <definedName name="ALPTOI" localSheetId="17">#N/A</definedName>
    <definedName name="ALPTOI" localSheetId="19">#REF!</definedName>
    <definedName name="ALPTOI" localSheetId="1">#N/A</definedName>
    <definedName name="ALPTOI" localSheetId="2">#N/A</definedName>
    <definedName name="ALPTOI" localSheetId="16">#N/A</definedName>
    <definedName name="ALPTOI" localSheetId="13">#N/A</definedName>
    <definedName name="ALPTOI" localSheetId="6">#N/A</definedName>
    <definedName name="ALPTOI" localSheetId="7">#N/A</definedName>
    <definedName name="ALPTOI">#REF!</definedName>
    <definedName name="Alt" localSheetId="19">#REF!</definedName>
    <definedName name="Alt">#REF!</definedName>
    <definedName name="Aluminium" localSheetId="19">#REF!</definedName>
    <definedName name="Aluminium" localSheetId="9">'[110]Basic Rates'!$C$18</definedName>
    <definedName name="Aluminium">#REF!</definedName>
    <definedName name="Alw" localSheetId="19">#REF!</definedName>
    <definedName name="Alw">#REF!</definedName>
    <definedName name="alwarsump" localSheetId="19">#REF!</definedName>
    <definedName name="alwarsump">#REF!</definedName>
    <definedName name="AM" localSheetId="18">INDEX(#REF!,MATCH(#REF!,#REF!,0))</definedName>
    <definedName name="AM" localSheetId="3">INDEX(#REF!,MATCH(#REF!,#REF!,0))</definedName>
    <definedName name="AM" localSheetId="14">INDEX(#REF!,MATCH(#REF!,#REF!,0))</definedName>
    <definedName name="AM" localSheetId="15">INDEX(#REF!,MATCH(#REF!,#REF!,0))</definedName>
    <definedName name="AM" localSheetId="12">INDEX(#REF!,MATCH(#REF!,#REF!,0))</definedName>
    <definedName name="AM" localSheetId="10">INDEX(#REF!,MATCH(#REF!,#REF!,0))</definedName>
    <definedName name="AM" localSheetId="19">INDEX(#REF!,MATCH(#REF!,#REF!,0))</definedName>
    <definedName name="AM" localSheetId="9">INDEX('[92] '!$B$1:$B$18,MATCH('[92]  '!$L$31,'[92] '!$A$1:$A$18,0))</definedName>
    <definedName name="AM">INDEX(#REF!,MATCH(#REF!,#REF!,0))</definedName>
    <definedName name="ama" localSheetId="19">'[113]YTD-March''10'!#REF!</definedName>
    <definedName name="ama" localSheetId="1">'[114]YTD-March''10'!#REF!</definedName>
    <definedName name="ama" localSheetId="2">'[114]YTD-March''10'!#REF!</definedName>
    <definedName name="ama" localSheetId="16">'[114]YTD-March''10'!#REF!</definedName>
    <definedName name="ama" localSheetId="13">'[114]YTD-March''10'!#REF!</definedName>
    <definedName name="ama" localSheetId="6">'[114]YTD-March''10'!#REF!</definedName>
    <definedName name="ama" localSheetId="7">'[114]YTD-March''10'!#REF!</definedName>
    <definedName name="ama">'[113]YTD-March''10'!#REF!</definedName>
    <definedName name="AMACountries">'[104]Aurobindo MA input'!$C$5:$BM$5</definedName>
    <definedName name="amin" localSheetId="19">#REF!</definedName>
    <definedName name="amin">#REF!</definedName>
    <definedName name="amin1" localSheetId="19">#REF!</definedName>
    <definedName name="amin1">#REF!</definedName>
    <definedName name="amin2" localSheetId="19">#REF!</definedName>
    <definedName name="amin2">#REF!</definedName>
    <definedName name="amit" localSheetId="19">#REF!</definedName>
    <definedName name="amit">#REF!</definedName>
    <definedName name="AMN">#REF!</definedName>
    <definedName name="amol" localSheetId="19">#REF!</definedName>
    <definedName name="amol">#REF!</definedName>
    <definedName name="amritsar" localSheetId="19">#REF!</definedName>
    <definedName name="amritsar" localSheetId="9">'[115]AoR Finishing'!$J$309</definedName>
    <definedName name="amritsar">#REF!</definedName>
    <definedName name="Analysis" localSheetId="19">#REF!</definedName>
    <definedName name="Analysis">#REF!</definedName>
    <definedName name="Analysis_1">"#REF!"</definedName>
    <definedName name="anb" localSheetId="19">#REF!</definedName>
    <definedName name="anb">#REF!</definedName>
    <definedName name="anchor" localSheetId="19">#REF!</definedName>
    <definedName name="anchor">#REF!</definedName>
    <definedName name="Anfang" localSheetId="19">#REF!</definedName>
    <definedName name="Anfang">#REF!</definedName>
    <definedName name="Angeb" localSheetId="19">#REF!</definedName>
    <definedName name="Angeb">#REF!</definedName>
    <definedName name="angle" localSheetId="19">#REF!</definedName>
    <definedName name="angle">#REF!</definedName>
    <definedName name="angle_bracket1">[116]report!$A$8:$H$13</definedName>
    <definedName name="ANNEX">#REF!</definedName>
    <definedName name="ANNEX1">[93]BOQ!#REF!</definedName>
    <definedName name="ANNEX2" localSheetId="19">#REF!</definedName>
    <definedName name="ANNEX2">#REF!</definedName>
    <definedName name="ANNEX2A" localSheetId="19">#REF!</definedName>
    <definedName name="ANNEX2A">#REF!</definedName>
    <definedName name="ANNEX4" localSheetId="19">#REF!</definedName>
    <definedName name="ANNEX4">#REF!</definedName>
    <definedName name="annex4.1" localSheetId="19">#REF!</definedName>
    <definedName name="annex4.1">#REF!</definedName>
    <definedName name="annex4.1a" localSheetId="19">#REF!</definedName>
    <definedName name="annex4.1a">#REF!</definedName>
    <definedName name="ANNEX4A" localSheetId="19">#REF!</definedName>
    <definedName name="ANNEX4A">#REF!</definedName>
    <definedName name="ANNEX5">#REF!</definedName>
    <definedName name="annex6" localSheetId="18">#REF!</definedName>
    <definedName name="annex6" localSheetId="3">#REF!</definedName>
    <definedName name="annex6" localSheetId="14">#REF!</definedName>
    <definedName name="annex6" localSheetId="15">#REF!</definedName>
    <definedName name="annex6" localSheetId="12">#REF!</definedName>
    <definedName name="annex6" localSheetId="10">#REF!</definedName>
    <definedName name="annex6" localSheetId="19">#REF!</definedName>
    <definedName name="annex6">#REF!</definedName>
    <definedName name="annex6_9" localSheetId="19">#REF!</definedName>
    <definedName name="annex6_9">#REF!</definedName>
    <definedName name="annexure_A" localSheetId="19">#REF!</definedName>
    <definedName name="annexure_A">#REF!</definedName>
    <definedName name="ANNEXURE_FOR_BILL_NO.EUS_632_FDN_001" localSheetId="19">#REF!</definedName>
    <definedName name="ANNEXURE_FOR_BILL_NO.EUS_632_FDN_001">#REF!</definedName>
    <definedName name="ANNEXURE_FOR_BILL_NO.EUS_632_FDN_002" localSheetId="19">#REF!</definedName>
    <definedName name="ANNEXURE_FOR_BILL_NO.EUS_632_FDN_002">#REF!</definedName>
    <definedName name="ANNEXURE4A" localSheetId="19">#REF!</definedName>
    <definedName name="ANNEXURE4A">#REF!</definedName>
    <definedName name="annexyu" localSheetId="19">#REF!</definedName>
    <definedName name="annexyu">#REF!</definedName>
    <definedName name="anscount">1</definedName>
    <definedName name="anticorrosive" localSheetId="19">#REF!</definedName>
    <definedName name="anticorrosive" localSheetId="9">[102]RA!$P$25</definedName>
    <definedName name="anticorrosive">#REF!</definedName>
    <definedName name="Ao" localSheetId="19">#REF!</definedName>
    <definedName name="Ao">#REF!</definedName>
    <definedName name="Aone" localSheetId="19">#REF!</definedName>
    <definedName name="Aone">#REF!</definedName>
    <definedName name="AP" localSheetId="19">#REF!</definedName>
    <definedName name="AP">#REF!</definedName>
    <definedName name="app" localSheetId="19">#REF!</definedName>
    <definedName name="app">#REF!</definedName>
    <definedName name="APPR" localSheetId="19">#REF!</definedName>
    <definedName name="APPR">#REF!</definedName>
    <definedName name="Approach" localSheetId="18">#REF!</definedName>
    <definedName name="Approach" localSheetId="3">#REF!</definedName>
    <definedName name="Approach" localSheetId="14">#REF!</definedName>
    <definedName name="Approach" localSheetId="15">#REF!</definedName>
    <definedName name="Approach" localSheetId="12">#REF!</definedName>
    <definedName name="Approach" localSheetId="10">#REF!</definedName>
    <definedName name="Approach" localSheetId="19">#REF!</definedName>
    <definedName name="Approach">#REF!</definedName>
    <definedName name="APR" localSheetId="17" hidden="1">{"form-D1",#N/A,FALSE,"FORM-D1";"form-D1_amt",#N/A,FALSE,"FORM-D1"}</definedName>
    <definedName name="APR" localSheetId="18">{"form-D1",#N/A,FALSE,"FORM-D1";"form-D1_amt",#N/A,FALSE,"FORM-D1"}</definedName>
    <definedName name="APR" localSheetId="3">{"form-D1",#N/A,FALSE,"FORM-D1";"form-D1_amt",#N/A,FALSE,"FORM-D1"}</definedName>
    <definedName name="APR" localSheetId="14">{"form-D1",#N/A,FALSE,"FORM-D1";"form-D1_amt",#N/A,FALSE,"FORM-D1"}</definedName>
    <definedName name="APR" localSheetId="15">{"form-D1",#N/A,FALSE,"FORM-D1";"form-D1_amt",#N/A,FALSE,"FORM-D1"}</definedName>
    <definedName name="APR" localSheetId="12">{"form-D1",#N/A,FALSE,"FORM-D1";"form-D1_amt",#N/A,FALSE,"FORM-D1"}</definedName>
    <definedName name="APR" localSheetId="10">{"form-D1",#N/A,FALSE,"FORM-D1";"form-D1_amt",#N/A,FALSE,"FORM-D1"}</definedName>
    <definedName name="APR" localSheetId="19">{"form-D1",#N/A,FALSE,"FORM-D1";"form-D1_amt",#N/A,FALSE,"FORM-D1"}</definedName>
    <definedName name="APR" localSheetId="20">{"form-D1",#N/A,FALSE,"FORM-D1";"form-D1_amt",#N/A,FALSE,"FORM-D1"}</definedName>
    <definedName name="APR" localSheetId="21">{"form-D1",#N/A,FALSE,"FORM-D1";"form-D1_amt",#N/A,FALSE,"FORM-D1"}</definedName>
    <definedName name="APR" localSheetId="1" hidden="1">{"form-D1",#N/A,FALSE,"FORM-D1";"form-D1_amt",#N/A,FALSE,"FORM-D1"}</definedName>
    <definedName name="APR" localSheetId="2" hidden="1">{"form-D1",#N/A,FALSE,"FORM-D1";"form-D1_amt",#N/A,FALSE,"FORM-D1"}</definedName>
    <definedName name="APR" localSheetId="0">{"form-D1",#N/A,FALSE,"FORM-D1";"form-D1_amt",#N/A,FALSE,"FORM-D1"}</definedName>
    <definedName name="APR" localSheetId="9">{"form-D1",#N/A,FALSE,"FORM-D1";"form-D1_amt",#N/A,FALSE,"FORM-D1"}</definedName>
    <definedName name="APR" localSheetId="16" hidden="1">{"form-D1",#N/A,FALSE,"FORM-D1";"form-D1_amt",#N/A,FALSE,"FORM-D1"}</definedName>
    <definedName name="APR" localSheetId="13" hidden="1">{"form-D1",#N/A,FALSE,"FORM-D1";"form-D1_amt",#N/A,FALSE,"FORM-D1"}</definedName>
    <definedName name="APR" localSheetId="6" hidden="1">{"form-D1",#N/A,FALSE,"FORM-D1";"form-D1_amt",#N/A,FALSE,"FORM-D1"}</definedName>
    <definedName name="APR" localSheetId="7" hidden="1">{"form-D1",#N/A,FALSE,"FORM-D1";"form-D1_amt",#N/A,FALSE,"FORM-D1"}</definedName>
    <definedName name="APR">{"form-D1",#N/A,FALSE,"FORM-D1";"form-D1_amt",#N/A,FALSE,"FORM-D1"}</definedName>
    <definedName name="APR_1">NA()</definedName>
    <definedName name="APRIL" localSheetId="18">#REF!</definedName>
    <definedName name="APRIL" localSheetId="3">#REF!</definedName>
    <definedName name="APRIL" localSheetId="14">#REF!</definedName>
    <definedName name="APRIL" localSheetId="15">#REF!</definedName>
    <definedName name="APRIL" localSheetId="12">#REF!</definedName>
    <definedName name="APRIL" localSheetId="10">#REF!</definedName>
    <definedName name="APRIL" localSheetId="19">#REF!</definedName>
    <definedName name="APRIL">#REF!</definedName>
    <definedName name="april_qty" localSheetId="19">#REF!</definedName>
    <definedName name="april_qty">#REF!</definedName>
    <definedName name="APRIL14" localSheetId="17"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localSheetId="18">{"AWARDED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localSheetId="3">{"AWARDED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localSheetId="14">{"AWARDED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localSheetId="15">{"AWARDED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localSheetId="12">{"AWARDED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localSheetId="10">{"AWARDED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localSheetId="19">{"AWARDED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localSheetId="20">{"AWARDED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localSheetId="2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localSheetId="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localSheetId="2"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localSheetId="0">{"AWARDED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localSheetId="9">{"AWARDED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localSheetId="16"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localSheetId="13"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localSheetId="6"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localSheetId="7"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localSheetId="17" hidden="1">{#N/A,#N/A,FALSE,"WRSUMMARY";#N/A,#N/A,FALSE,"ANNEX-1";#N/A,#N/A,FALSE,"ANNEX-2";#N/A,#N/A,FALSE,"ANNEX-3";#N/A,#N/A,FALSE,"WORKING"}</definedName>
    <definedName name="apty" localSheetId="18">{#N/A,#N/A,FALSE,"WRSUMMARY";#N/A,#N/A,FALSE,"ANNEX-1";#N/A,#N/A,FALSE,"ANNEX-2";#N/A,#N/A,FALSE,"ANNEX-3";#N/A,#N/A,FALSE,"WORKING"}</definedName>
    <definedName name="apty" localSheetId="3">{#N/A,#N/A,FALSE,"WRSUMMARY";#N/A,#N/A,FALSE,"ANNEX-1";#N/A,#N/A,FALSE,"ANNEX-2";#N/A,#N/A,FALSE,"ANNEX-3";#N/A,#N/A,FALSE,"WORKING"}</definedName>
    <definedName name="apty" localSheetId="14">{#N/A,#N/A,FALSE,"WRSUMMARY";#N/A,#N/A,FALSE,"ANNEX-1";#N/A,#N/A,FALSE,"ANNEX-2";#N/A,#N/A,FALSE,"ANNEX-3";#N/A,#N/A,FALSE,"WORKING"}</definedName>
    <definedName name="apty" localSheetId="15">{#N/A,#N/A,FALSE,"WRSUMMARY";#N/A,#N/A,FALSE,"ANNEX-1";#N/A,#N/A,FALSE,"ANNEX-2";#N/A,#N/A,FALSE,"ANNEX-3";#N/A,#N/A,FALSE,"WORKING"}</definedName>
    <definedName name="apty" localSheetId="12">{#N/A,#N/A,FALSE,"WRSUMMARY";#N/A,#N/A,FALSE,"ANNEX-1";#N/A,#N/A,FALSE,"ANNEX-2";#N/A,#N/A,FALSE,"ANNEX-3";#N/A,#N/A,FALSE,"WORKING"}</definedName>
    <definedName name="apty" localSheetId="10">{#N/A,#N/A,FALSE,"WRSUMMARY";#N/A,#N/A,FALSE,"ANNEX-1";#N/A,#N/A,FALSE,"ANNEX-2";#N/A,#N/A,FALSE,"ANNEX-3";#N/A,#N/A,FALSE,"WORKING"}</definedName>
    <definedName name="apty" localSheetId="19">{#N/A,#N/A,FALSE,"WRSUMMARY";#N/A,#N/A,FALSE,"ANNEX-1";#N/A,#N/A,FALSE,"ANNEX-2";#N/A,#N/A,FALSE,"ANNEX-3";#N/A,#N/A,FALSE,"WORKING"}</definedName>
    <definedName name="apty" localSheetId="20">{#N/A,#N/A,FALSE,"WRSUMMARY";#N/A,#N/A,FALSE,"ANNEX-1";#N/A,#N/A,FALSE,"ANNEX-2";#N/A,#N/A,FALSE,"ANNEX-3";#N/A,#N/A,FALSE,"WORKING"}</definedName>
    <definedName name="apty" localSheetId="21">{#N/A,#N/A,FALSE,"WRSUMMARY";#N/A,#N/A,FALSE,"ANNEX-1";#N/A,#N/A,FALSE,"ANNEX-2";#N/A,#N/A,FALSE,"ANNEX-3";#N/A,#N/A,FALSE,"WORKING"}</definedName>
    <definedName name="apty" localSheetId="1" hidden="1">{#N/A,#N/A,FALSE,"WRSUMMARY";#N/A,#N/A,FALSE,"ANNEX-1";#N/A,#N/A,FALSE,"ANNEX-2";#N/A,#N/A,FALSE,"ANNEX-3";#N/A,#N/A,FALSE,"WORKING"}</definedName>
    <definedName name="apty" localSheetId="2" hidden="1">{#N/A,#N/A,FALSE,"WRSUMMARY";#N/A,#N/A,FALSE,"ANNEX-1";#N/A,#N/A,FALSE,"ANNEX-2";#N/A,#N/A,FALSE,"ANNEX-3";#N/A,#N/A,FALSE,"WORKING"}</definedName>
    <definedName name="apty" localSheetId="0">{#N/A,#N/A,FALSE,"WRSUMMARY";#N/A,#N/A,FALSE,"ANNEX-1";#N/A,#N/A,FALSE,"ANNEX-2";#N/A,#N/A,FALSE,"ANNEX-3";#N/A,#N/A,FALSE,"WORKING"}</definedName>
    <definedName name="apty" localSheetId="9">{#N/A,#N/A,FALSE,"WRSUMMARY";#N/A,#N/A,FALSE,"ANNEX-1";#N/A,#N/A,FALSE,"ANNEX-2";#N/A,#N/A,FALSE,"ANNEX-3";#N/A,#N/A,FALSE,"WORKING"}</definedName>
    <definedName name="apty" localSheetId="16" hidden="1">{#N/A,#N/A,FALSE,"WRSUMMARY";#N/A,#N/A,FALSE,"ANNEX-1";#N/A,#N/A,FALSE,"ANNEX-2";#N/A,#N/A,FALSE,"ANNEX-3";#N/A,#N/A,FALSE,"WORKING"}</definedName>
    <definedName name="apty" localSheetId="13" hidden="1">{#N/A,#N/A,FALSE,"WRSUMMARY";#N/A,#N/A,FALSE,"ANNEX-1";#N/A,#N/A,FALSE,"ANNEX-2";#N/A,#N/A,FALSE,"ANNEX-3";#N/A,#N/A,FALSE,"WORKING"}</definedName>
    <definedName name="apty" localSheetId="6" hidden="1">{#N/A,#N/A,FALSE,"WRSUMMARY";#N/A,#N/A,FALSE,"ANNEX-1";#N/A,#N/A,FALSE,"ANNEX-2";#N/A,#N/A,FALSE,"ANNEX-3";#N/A,#N/A,FALSE,"WORKING"}</definedName>
    <definedName name="apty" localSheetId="7" hidden="1">{#N/A,#N/A,FALSE,"WRSUMMARY";#N/A,#N/A,FALSE,"ANNEX-1";#N/A,#N/A,FALSE,"ANNEX-2";#N/A,#N/A,FALSE,"ANNEX-3";#N/A,#N/A,FALSE,"WORKING"}</definedName>
    <definedName name="apty">{#N/A,#N/A,FALSE,"WRSUMMARY";#N/A,#N/A,FALSE,"ANNEX-1";#N/A,#N/A,FALSE,"ANNEX-2";#N/A,#N/A,FALSE,"ANNEX-3";#N/A,#N/A,FALSE,"WORKING"}</definedName>
    <definedName name="aq" localSheetId="18">#REF!</definedName>
    <definedName name="aq" localSheetId="3">#REF!</definedName>
    <definedName name="aq" localSheetId="14">#REF!</definedName>
    <definedName name="aq" localSheetId="15">#REF!</definedName>
    <definedName name="aq" localSheetId="12">#REF!</definedName>
    <definedName name="aq" localSheetId="10">#REF!</definedName>
    <definedName name="aq" localSheetId="19">#REF!</definedName>
    <definedName name="aq">#REF!</definedName>
    <definedName name="ar" localSheetId="19">#REF!</definedName>
    <definedName name="ar">#REF!</definedName>
    <definedName name="arb" localSheetId="19" hidden="1">#REF!</definedName>
    <definedName name="arb">#REF!</definedName>
    <definedName name="arch">[117]lookup!$A$15</definedName>
    <definedName name="arctanz" localSheetId="19">#REF!</definedName>
    <definedName name="arctanz">#REF!</definedName>
    <definedName name="Area" localSheetId="19">#REF!</definedName>
    <definedName name="Area">#REF!</definedName>
    <definedName name="AREA_000" localSheetId="19">#REF!</definedName>
    <definedName name="AREA_000">#REF!</definedName>
    <definedName name="AREA_001" localSheetId="19">#REF!</definedName>
    <definedName name="AREA_001">#REF!</definedName>
    <definedName name="AreaA1" localSheetId="19">#REF!,#REF!,#REF!</definedName>
    <definedName name="AreaA1">#REF!,#REF!,#REF!</definedName>
    <definedName name="AreaA3" localSheetId="19">#REF!,#REF!,#REF!</definedName>
    <definedName name="AreaA3">#REF!,#REF!,#REF!</definedName>
    <definedName name="aredsgdrgaer" localSheetId="19">#REF!</definedName>
    <definedName name="aredsgdrgaer">#REF!</definedName>
    <definedName name="arrotonda" localSheetId="19">#REF!</definedName>
    <definedName name="arrotonda">#REF!</definedName>
    <definedName name="arwrw" localSheetId="19">#REF!</definedName>
    <definedName name="arwrw">#REF!</definedName>
    <definedName name="as" localSheetId="19">#REF!</definedName>
    <definedName name="as">#REF!</definedName>
    <definedName name="as_1">[118]Vdc5!#REF!</definedName>
    <definedName name="AS_disc" localSheetId="19">#REF!</definedName>
    <definedName name="AS_disc">#REF!</definedName>
    <definedName name="As_percentage">#REF!</definedName>
    <definedName name="AS2DocOpenMode">"AS2DocumentEdit"</definedName>
    <definedName name="asa" localSheetId="19">#REF!</definedName>
    <definedName name="asa">#REF!</definedName>
    <definedName name="Asc">#REF!</definedName>
    <definedName name="asd" localSheetId="19">#REF!</definedName>
    <definedName name="asd">#REF!</definedName>
    <definedName name="asda" localSheetId="18">#REF!</definedName>
    <definedName name="asda" localSheetId="3">#REF!</definedName>
    <definedName name="asda" localSheetId="14">#REF!</definedName>
    <definedName name="asda" localSheetId="15">#REF!</definedName>
    <definedName name="asda" localSheetId="12">#REF!</definedName>
    <definedName name="asda" localSheetId="10">#REF!</definedName>
    <definedName name="asda" localSheetId="19">#REF!</definedName>
    <definedName name="asda">#REF!</definedName>
    <definedName name="asdcasd" localSheetId="17"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localSheetId="18">{"Cost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localSheetId="3">{"Cost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localSheetId="14">{"Cost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localSheetId="15">{"Cost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localSheetId="12">{"Cost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localSheetId="10">{"Cost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localSheetId="19">{"Cost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localSheetId="20">{"Cost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localSheetId="2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localSheetId="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localSheetId="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localSheetId="0">{"Cost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localSheetId="9">{"Cost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localSheetId="16"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localSheetId="13"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localSheetId="6"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localSheetId="7"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 localSheetId="19">#REF!</definedName>
    <definedName name="asddfr">#REF!</definedName>
    <definedName name="asdfd">#REF!</definedName>
    <definedName name="asdff" localSheetId="19">#REF!</definedName>
    <definedName name="asdff">#REF!</definedName>
    <definedName name="asdfgf" localSheetId="19">#REF!</definedName>
    <definedName name="asdfgf" localSheetId="9">'[119]Data Sheet'!$B$20</definedName>
    <definedName name="asdfgf">#REF!</definedName>
    <definedName name="ASDFGH" localSheetId="19" hidden="1">#REF!</definedName>
    <definedName name="ASDFGH">#REF!</definedName>
    <definedName name="ASDGSG" localSheetId="19">{"'PROFITABILITY'!$A$1:$F$45"}</definedName>
    <definedName name="ASDGSG" localSheetId="1">{"'PROFITABILITY'!$A$1:$F$45"}</definedName>
    <definedName name="ASDGSG" localSheetId="2">{"'PROFITABILITY'!$A$1:$F$45"}</definedName>
    <definedName name="ASDGSG" localSheetId="16">{"'PROFITABILITY'!$A$1:$F$45"}</definedName>
    <definedName name="ASDGSG" localSheetId="13">{"'PROFITABILITY'!$A$1:$F$45"}</definedName>
    <definedName name="ASDGSG" localSheetId="6">{"'PROFITABILITY'!$A$1:$F$45"}</definedName>
    <definedName name="ASDGSG" localSheetId="7">{"'PROFITABILITY'!$A$1:$F$45"}</definedName>
    <definedName name="ASDGSG">{"'PROFITABILITY'!$A$1:$F$45"}</definedName>
    <definedName name="asdsad" localSheetId="19">#REF!</definedName>
    <definedName name="asdsad">#REF!</definedName>
    <definedName name="ASF" localSheetId="19">#REF!</definedName>
    <definedName name="ASF">#REF!</definedName>
    <definedName name="asfaff" localSheetId="19">#REF!</definedName>
    <definedName name="asfaff">#REF!</definedName>
    <definedName name="asfdasdf" localSheetId="19">#REF!</definedName>
    <definedName name="asfdasdf">#REF!</definedName>
    <definedName name="asfdasfas" localSheetId="17">#N/A</definedName>
    <definedName name="asfdasfas" localSheetId="19">#REF!</definedName>
    <definedName name="asfdasfas" localSheetId="1">#N/A</definedName>
    <definedName name="asfdasfas" localSheetId="2">#N/A</definedName>
    <definedName name="asfdasfas" localSheetId="16">#N/A</definedName>
    <definedName name="asfdasfas" localSheetId="13">#N/A</definedName>
    <definedName name="asfdasfas" localSheetId="6">#N/A</definedName>
    <definedName name="asfdasfas" localSheetId="7">#N/A</definedName>
    <definedName name="asfdasfas">#REF!</definedName>
    <definedName name="ASFFFF" localSheetId="19">#REF!</definedName>
    <definedName name="ASFFFF">#REF!</definedName>
    <definedName name="asfgeruu" localSheetId="19">#REF!</definedName>
    <definedName name="asfgeruu">#REF!</definedName>
    <definedName name="asfsd" localSheetId="19">#REF!</definedName>
    <definedName name="asfsd">#REF!</definedName>
    <definedName name="ASHOKA" localSheetId="18">#REF!</definedName>
    <definedName name="ASHOKA" localSheetId="3">#REF!</definedName>
    <definedName name="ASHOKA" localSheetId="14">#REF!</definedName>
    <definedName name="ASHOKA" localSheetId="15">#REF!</definedName>
    <definedName name="ASHOKA" localSheetId="12">#REF!</definedName>
    <definedName name="ASHOKA" localSheetId="10">#REF!</definedName>
    <definedName name="ASHOKA" localSheetId="19">#REF!</definedName>
    <definedName name="ASHOKA">#REF!</definedName>
    <definedName name="asjk" localSheetId="18">{"form-D1",#N/A,FALSE,"FORM-D1";"form-D1_amt",#N/A,FALSE,"FORM-D1"}</definedName>
    <definedName name="asjk" localSheetId="3">{"form-D1",#N/A,FALSE,"FORM-D1";"form-D1_amt",#N/A,FALSE,"FORM-D1"}</definedName>
    <definedName name="asjk" localSheetId="14">{"form-D1",#N/A,FALSE,"FORM-D1";"form-D1_amt",#N/A,FALSE,"FORM-D1"}</definedName>
    <definedName name="asjk" localSheetId="15">{"form-D1",#N/A,FALSE,"FORM-D1";"form-D1_amt",#N/A,FALSE,"FORM-D1"}</definedName>
    <definedName name="asjk" localSheetId="12">{"form-D1",#N/A,FALSE,"FORM-D1";"form-D1_amt",#N/A,FALSE,"FORM-D1"}</definedName>
    <definedName name="asjk" localSheetId="10">{"form-D1",#N/A,FALSE,"FORM-D1";"form-D1_amt",#N/A,FALSE,"FORM-D1"}</definedName>
    <definedName name="asjk" localSheetId="19">{"form-D1",#N/A,FALSE,"FORM-D1";"form-D1_amt",#N/A,FALSE,"FORM-D1"}</definedName>
    <definedName name="asjk" localSheetId="20">{"form-D1",#N/A,FALSE,"FORM-D1";"form-D1_amt",#N/A,FALSE,"FORM-D1"}</definedName>
    <definedName name="asjk" localSheetId="21">{"form-D1",#N/A,FALSE,"FORM-D1";"form-D1_amt",#N/A,FALSE,"FORM-D1"}</definedName>
    <definedName name="asjk" localSheetId="1">{"form-D1",#N/A,FALSE,"FORM-D1";"form-D1_amt",#N/A,FALSE,"FORM-D1"}</definedName>
    <definedName name="asjk" localSheetId="2">{"form-D1",#N/A,FALSE,"FORM-D1";"form-D1_amt",#N/A,FALSE,"FORM-D1"}</definedName>
    <definedName name="asjk" localSheetId="0">{"form-D1",#N/A,FALSE,"FORM-D1";"form-D1_amt",#N/A,FALSE,"FORM-D1"}</definedName>
    <definedName name="asjk" localSheetId="9">{"form-D1",#N/A,FALSE,"FORM-D1";"form-D1_amt",#N/A,FALSE,"FORM-D1"}</definedName>
    <definedName name="asjk" localSheetId="16">{"form-D1",#N/A,FALSE,"FORM-D1";"form-D1_amt",#N/A,FALSE,"FORM-D1"}</definedName>
    <definedName name="asjk" localSheetId="13">{"form-D1",#N/A,FALSE,"FORM-D1";"form-D1_amt",#N/A,FALSE,"FORM-D1"}</definedName>
    <definedName name="asjk" localSheetId="6">{"form-D1",#N/A,FALSE,"FORM-D1";"form-D1_amt",#N/A,FALSE,"FORM-D1"}</definedName>
    <definedName name="asjk" localSheetId="7">{"form-D1",#N/A,FALSE,"FORM-D1";"form-D1_amt",#N/A,FALSE,"FORM-D1"}</definedName>
    <definedName name="asjk">{"form-D1",#N/A,FALSE,"FORM-D1";"form-D1_amt",#N/A,FALSE,"FORM-D1"}</definedName>
    <definedName name="ass" localSheetId="18">#REF!</definedName>
    <definedName name="ass" localSheetId="3">#REF!</definedName>
    <definedName name="ass" localSheetId="14">#REF!</definedName>
    <definedName name="ass" localSheetId="15">#REF!</definedName>
    <definedName name="ass" localSheetId="12">#REF!</definedName>
    <definedName name="ass" localSheetId="10">#REF!</definedName>
    <definedName name="ass" localSheetId="19" hidden="1">#REF!</definedName>
    <definedName name="ass" localSheetId="9">[120]SUMMARY!$E$36:$H$36</definedName>
    <definedName name="ass">#REF!</definedName>
    <definedName name="assa" localSheetId="19">{#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2">{#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16">{#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13">{#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6">{#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7">{#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localSheetId="19" hidden="1">#REF!</definedName>
    <definedName name="ASSASAASA">#REF!</definedName>
    <definedName name="Assetno">#REF!</definedName>
    <definedName name="assets" localSheetId="19">#REF!</definedName>
    <definedName name="assets">#REF!</definedName>
    <definedName name="ASSSSSS" localSheetId="19" hidden="1">#REF!</definedName>
    <definedName name="ASSSSSS">#REF!</definedName>
    <definedName name="ASSSSSSSSSSSSSSSSSSSSSSSS" localSheetId="19">#REF!</definedName>
    <definedName name="ASSSSSSSSSSSSSSSSSSSSSSSS">#REF!</definedName>
    <definedName name="Ast">#REF!</definedName>
    <definedName name="Ast_prv">[121]slab!#REF!</definedName>
    <definedName name="asw" localSheetId="19">#REF!</definedName>
    <definedName name="asw">#REF!</definedName>
    <definedName name="At" localSheetId="19">#REF!</definedName>
    <definedName name="At">#REF!</definedName>
    <definedName name="Athree" localSheetId="19">#REF!</definedName>
    <definedName name="Athree">#REF!</definedName>
    <definedName name="Attachment_C_3" localSheetId="19">#REF!</definedName>
    <definedName name="Attachment_C_3">#REF!</definedName>
    <definedName name="Atwo" localSheetId="19">#REF!</definedName>
    <definedName name="Atwo">#REF!</definedName>
    <definedName name="atype3.0" localSheetId="19">#REF!</definedName>
    <definedName name="atype3.0">#REF!</definedName>
    <definedName name="AUD" localSheetId="19">#REF!</definedName>
    <definedName name="AUD">#REF!</definedName>
    <definedName name="August" localSheetId="19">#REF!</definedName>
    <definedName name="August">#REF!</definedName>
    <definedName name="AurobindoDossier">'[104]Aurobindo dossier input'!$C$5:$BM$584</definedName>
    <definedName name="AurobindoMA">'[104]Aurobindo MA input'!$C$5:$BM$587</definedName>
    <definedName name="Auto" localSheetId="19">#REF!</definedName>
    <definedName name="Auto">#REF!</definedName>
    <definedName name="autofill_data" localSheetId="19">#REF!</definedName>
    <definedName name="autofill_data">#REF!</definedName>
    <definedName name="aux" localSheetId="19">#REF!</definedName>
    <definedName name="aux">#REF!</definedName>
    <definedName name="Aux.items" localSheetId="19">#REF!</definedName>
    <definedName name="Aux.items">#REF!</definedName>
    <definedName name="AuxRelay" localSheetId="19">#REF!</definedName>
    <definedName name="AuxRelay">#REF!</definedName>
    <definedName name="Available_Labour" localSheetId="19">#REF!</definedName>
    <definedName name="Available_Labour" localSheetId="9">'[122]LABOUR RATE'!$B$4:$B$20</definedName>
    <definedName name="Available_Labour">#REF!</definedName>
    <definedName name="Avg_Strike_Size">[123]Scenario!$C$35</definedName>
    <definedName name="AvgGrowth">#REF!</definedName>
    <definedName name="AVIBRA" localSheetId="19">#REF!</definedName>
    <definedName name="AVIBRA" localSheetId="9">'[105]Cost of O &amp; O'!$F$8</definedName>
    <definedName name="AVIBRA">#REF!</definedName>
    <definedName name="aw" localSheetId="19">#REF!</definedName>
    <definedName name="aw">#REF!</definedName>
    <definedName name="awsegfSAeFG" localSheetId="19">#REF!</definedName>
    <definedName name="awsegfSAeFG">#REF!</definedName>
    <definedName name="AWW" localSheetId="19">#REF!</definedName>
    <definedName name="AWW">#REF!</definedName>
    <definedName name="ax" localSheetId="18">#REF!</definedName>
    <definedName name="ax" localSheetId="3">#REF!</definedName>
    <definedName name="ax" localSheetId="14">#REF!</definedName>
    <definedName name="ax" localSheetId="15">#REF!</definedName>
    <definedName name="ax" localSheetId="12">#REF!</definedName>
    <definedName name="ax" localSheetId="10">#REF!</definedName>
    <definedName name="ax" localSheetId="19">#REF!</definedName>
    <definedName name="ax">#REF!</definedName>
    <definedName name="AXXX2">[43]CAL!#REF!</definedName>
    <definedName name="AXXX3">[43]CAL!#REF!</definedName>
    <definedName name="AXXX3d">[43]CAL!#REF!</definedName>
    <definedName name="AXXXX2">[43]CAL!#REF!</definedName>
    <definedName name="AXXXX3">[43]CAL!#REF!</definedName>
    <definedName name="ay" localSheetId="18">#REF!</definedName>
    <definedName name="ay" localSheetId="3">#REF!</definedName>
    <definedName name="ay" localSheetId="14">#REF!</definedName>
    <definedName name="ay" localSheetId="15">#REF!</definedName>
    <definedName name="ay" localSheetId="12">#REF!</definedName>
    <definedName name="ay" localSheetId="10">#REF!</definedName>
    <definedName name="ay" localSheetId="19">#REF!</definedName>
    <definedName name="ay">#REF!</definedName>
    <definedName name="azdfrgg" localSheetId="19">#REF!</definedName>
    <definedName name="azdfrgg">#REF!</definedName>
    <definedName name="aziz" localSheetId="19">#REF!</definedName>
    <definedName name="aziz" localSheetId="9">[124]Data!$J$9:$K$13</definedName>
    <definedName name="aziz">#REF!</definedName>
    <definedName name="azsa" localSheetId="17" hidden="1">{"'PROFITABILITY'!$A$1:$F$45"}</definedName>
    <definedName name="azsa" localSheetId="18">{"'PROFITABILITY'!$A$1:$F$45"}</definedName>
    <definedName name="azsa" localSheetId="3">{"'PROFITABILITY'!$A$1:$F$45"}</definedName>
    <definedName name="azsa" localSheetId="14">{"'PROFITABILITY'!$A$1:$F$45"}</definedName>
    <definedName name="azsa" localSheetId="15">{"'PROFITABILITY'!$A$1:$F$45"}</definedName>
    <definedName name="azsa" localSheetId="12">{"'PROFITABILITY'!$A$1:$F$45"}</definedName>
    <definedName name="azsa" localSheetId="10">{"'PROFITABILITY'!$A$1:$F$45"}</definedName>
    <definedName name="azsa" localSheetId="19">{"'PROFITABILITY'!$A$1:$F$45"}</definedName>
    <definedName name="azsa" localSheetId="20">{"'PROFITABILITY'!$A$1:$F$45"}</definedName>
    <definedName name="azsa" localSheetId="21">{"'PROFITABILITY'!$A$1:$F$45"}</definedName>
    <definedName name="azsa" localSheetId="1" hidden="1">{"'PROFITABILITY'!$A$1:$F$45"}</definedName>
    <definedName name="azsa" localSheetId="2" hidden="1">{"'PROFITABILITY'!$A$1:$F$45"}</definedName>
    <definedName name="azsa" localSheetId="0">{"'PROFITABILITY'!$A$1:$F$45"}</definedName>
    <definedName name="azsa" localSheetId="9">{"'PROFITABILITY'!$A$1:$F$45"}</definedName>
    <definedName name="azsa" localSheetId="16" hidden="1">{"'PROFITABILITY'!$A$1:$F$45"}</definedName>
    <definedName name="azsa" localSheetId="13" hidden="1">{"'PROFITABILITY'!$A$1:$F$45"}</definedName>
    <definedName name="azsa" localSheetId="6" hidden="1">{"'PROFITABILITY'!$A$1:$F$45"}</definedName>
    <definedName name="azsa" localSheetId="7" hidden="1">{"'PROFITABILITY'!$A$1:$F$45"}</definedName>
    <definedName name="azsa">{"'PROFITABILITY'!$A$1:$F$45"}</definedName>
    <definedName name="B" localSheetId="18">#REF!</definedName>
    <definedName name="B" localSheetId="3">#REF!</definedName>
    <definedName name="B" localSheetId="14">#REF!</definedName>
    <definedName name="B" localSheetId="15">#REF!</definedName>
    <definedName name="B" localSheetId="12">#REF!</definedName>
    <definedName name="B" localSheetId="10">#REF!</definedName>
    <definedName name="B" localSheetId="19">#REF!</definedName>
    <definedName name="B">#REF!</definedName>
    <definedName name="B___0" localSheetId="19">#REF!</definedName>
    <definedName name="B___0">#REF!</definedName>
    <definedName name="B___13" localSheetId="19">#REF!</definedName>
    <definedName name="B___13">#REF!</definedName>
    <definedName name="b_1">#REF!</definedName>
    <definedName name="b_dash" localSheetId="19">#REF!</definedName>
    <definedName name="b_dash">#REF!</definedName>
    <definedName name="B_FLG" localSheetId="19">#REF!</definedName>
    <definedName name="B_FLG">#REF!</definedName>
    <definedName name="b1x" localSheetId="19">#REF!</definedName>
    <definedName name="b1x">#REF!</definedName>
    <definedName name="b1xx" localSheetId="19">#REF!</definedName>
    <definedName name="b1xx">#REF!</definedName>
    <definedName name="b2x" localSheetId="19">#REF!</definedName>
    <definedName name="b2x">#REF!</definedName>
    <definedName name="b2xx" localSheetId="19">#REF!</definedName>
    <definedName name="b2xx">#REF!</definedName>
    <definedName name="Ba" localSheetId="19">#REF!</definedName>
    <definedName name="BA" localSheetId="9">INDEX('[92] '!$B$1:$B$18,MATCH('[92]  '!$L$33,'[92] '!$A$1:$A$18,0))</definedName>
    <definedName name="Ba">#REF!</definedName>
    <definedName name="back_pressure" localSheetId="19">#REF!</definedName>
    <definedName name="back_pressure">#REF!</definedName>
    <definedName name="BAL" localSheetId="19">#REF!</definedName>
    <definedName name="BAL">#REF!</definedName>
    <definedName name="ball" localSheetId="19">#REF!</definedName>
    <definedName name="ball">#REF!</definedName>
    <definedName name="ballies" localSheetId="19">#REF!</definedName>
    <definedName name="ballies" localSheetId="9">'[39]Material '!$G$31</definedName>
    <definedName name="ballies">#REF!</definedName>
    <definedName name="bas" localSheetId="17" hidden="1">{"'PROFITABILITY'!$A$1:$F$45"}</definedName>
    <definedName name="bas" localSheetId="18">{"'PROFITABILITY'!$A$1:$F$45"}</definedName>
    <definedName name="bas" localSheetId="3">{"'PROFITABILITY'!$A$1:$F$45"}</definedName>
    <definedName name="bas" localSheetId="14">{"'PROFITABILITY'!$A$1:$F$45"}</definedName>
    <definedName name="bas" localSheetId="15">{"'PROFITABILITY'!$A$1:$F$45"}</definedName>
    <definedName name="bas" localSheetId="12">{"'PROFITABILITY'!$A$1:$F$45"}</definedName>
    <definedName name="bas" localSheetId="10">{"'PROFITABILITY'!$A$1:$F$45"}</definedName>
    <definedName name="bas" localSheetId="19">{"'PROFITABILITY'!$A$1:$F$45"}</definedName>
    <definedName name="bas" localSheetId="20">{"'PROFITABILITY'!$A$1:$F$45"}</definedName>
    <definedName name="bas" localSheetId="21">{"'PROFITABILITY'!$A$1:$F$45"}</definedName>
    <definedName name="bas" localSheetId="1" hidden="1">{"'PROFITABILITY'!$A$1:$F$45"}</definedName>
    <definedName name="bas" localSheetId="2" hidden="1">{"'PROFITABILITY'!$A$1:$F$45"}</definedName>
    <definedName name="bas" localSheetId="0">{"'PROFITABILITY'!$A$1:$F$45"}</definedName>
    <definedName name="bas" localSheetId="9">{"'PROFITABILITY'!$A$1:$F$45"}</definedName>
    <definedName name="bas" localSheetId="16" hidden="1">{"'PROFITABILITY'!$A$1:$F$45"}</definedName>
    <definedName name="bas" localSheetId="13" hidden="1">{"'PROFITABILITY'!$A$1:$F$45"}</definedName>
    <definedName name="bas" localSheetId="6" hidden="1">{"'PROFITABILITY'!$A$1:$F$45"}</definedName>
    <definedName name="bas" localSheetId="7" hidden="1">{"'PROFITABILITY'!$A$1:$F$45"}</definedName>
    <definedName name="bas">{"'PROFITABILITY'!$A$1:$F$45"}</definedName>
    <definedName name="base_dep">#REF!</definedName>
    <definedName name="base_len">#REF!</definedName>
    <definedName name="BASE_PLATE" localSheetId="19">#REF!</definedName>
    <definedName name="BASE_PLATE">#REF!</definedName>
    <definedName name="base_wid">#REF!</definedName>
    <definedName name="BaseCement" localSheetId="19">[125]Indices!$F$7</definedName>
    <definedName name="BaseCement" localSheetId="1">[126]Indices!$F$7</definedName>
    <definedName name="BaseCement" localSheetId="2">[126]Indices!$F$7</definedName>
    <definedName name="BaseCement" localSheetId="16">[126]Indices!$F$7</definedName>
    <definedName name="BaseCement" localSheetId="13">[126]Indices!$F$7</definedName>
    <definedName name="BaseCement" localSheetId="6">[126]Indices!$F$7</definedName>
    <definedName name="BaseCement" localSheetId="7">[126]Indices!$F$7</definedName>
    <definedName name="BaseCement">[125]Indices!$F$7</definedName>
    <definedName name="BaseClayProducts" localSheetId="19">[125]Indices!$G$7</definedName>
    <definedName name="BaseClayProducts" localSheetId="1">[126]Indices!$G$7</definedName>
    <definedName name="BaseClayProducts" localSheetId="2">[126]Indices!$G$7</definedName>
    <definedName name="BaseClayProducts" localSheetId="16">[126]Indices!$G$7</definedName>
    <definedName name="BaseClayProducts" localSheetId="13">[126]Indices!$G$7</definedName>
    <definedName name="BaseClayProducts" localSheetId="6">[126]Indices!$G$7</definedName>
    <definedName name="BaseClayProducts" localSheetId="7">[126]Indices!$G$7</definedName>
    <definedName name="BaseClayProducts">[125]Indices!$G$7</definedName>
    <definedName name="BaseDiesel" localSheetId="19">[125]Indices!$C$7</definedName>
    <definedName name="BaseDiesel" localSheetId="1">[126]Indices!$C$7</definedName>
    <definedName name="BaseDiesel" localSheetId="2">[126]Indices!$C$7</definedName>
    <definedName name="BaseDiesel" localSheetId="16">[126]Indices!$C$7</definedName>
    <definedName name="BaseDiesel" localSheetId="13">[126]Indices!$C$7</definedName>
    <definedName name="BaseDiesel" localSheetId="6">[126]Indices!$C$7</definedName>
    <definedName name="BaseDiesel" localSheetId="7">[126]Indices!$C$7</definedName>
    <definedName name="BaseDiesel">[125]Indices!$C$7</definedName>
    <definedName name="BaseI1" localSheetId="19">#REF!</definedName>
    <definedName name="BaseI1">#REF!</definedName>
    <definedName name="BaseI2" localSheetId="19">#REF!</definedName>
    <definedName name="BaseI2">#REF!</definedName>
    <definedName name="BaseI3" localSheetId="19">#REF!</definedName>
    <definedName name="BaseI3">#REF!</definedName>
    <definedName name="BaseI4" localSheetId="19">#REF!</definedName>
    <definedName name="BaseI4">#REF!</definedName>
    <definedName name="BaseIronSteel" localSheetId="19">[125]Indices!$E$7</definedName>
    <definedName name="BaseIronSteel" localSheetId="1">[126]Indices!$E$7</definedName>
    <definedName name="BaseIronSteel" localSheetId="2">[126]Indices!$E$7</definedName>
    <definedName name="BaseIronSteel" localSheetId="16">[126]Indices!$E$7</definedName>
    <definedName name="BaseIronSteel" localSheetId="13">[126]Indices!$E$7</definedName>
    <definedName name="BaseIronSteel" localSheetId="6">[126]Indices!$E$7</definedName>
    <definedName name="BaseIronSteel" localSheetId="7">[126]Indices!$E$7</definedName>
    <definedName name="BaseIronSteel">[125]Indices!$E$7</definedName>
    <definedName name="BasekV1" localSheetId="19">#REF!</definedName>
    <definedName name="BasekV1">#REF!</definedName>
    <definedName name="BasekV2" localSheetId="19">#REF!</definedName>
    <definedName name="BasekV2">#REF!</definedName>
    <definedName name="BasekV3" localSheetId="19">#REF!</definedName>
    <definedName name="BasekV3">#REF!</definedName>
    <definedName name="BasekV4" localSheetId="19">#REF!</definedName>
    <definedName name="BasekV4">#REF!</definedName>
    <definedName name="BaseLabour" localSheetId="19">[125]Indices!$D$7</definedName>
    <definedName name="BaseLabour" localSheetId="1">[126]Indices!$D$7</definedName>
    <definedName name="BaseLabour" localSheetId="2">[126]Indices!$D$7</definedName>
    <definedName name="BaseLabour" localSheetId="16">[126]Indices!$D$7</definedName>
    <definedName name="BaseLabour" localSheetId="13">[126]Indices!$D$7</definedName>
    <definedName name="BaseLabour" localSheetId="6">[126]Indices!$D$7</definedName>
    <definedName name="BaseLabour" localSheetId="7">[126]Indices!$D$7</definedName>
    <definedName name="BaseLabour">[125]Indices!$D$7</definedName>
    <definedName name="Baseline">#REF!</definedName>
    <definedName name="BaseMVA" localSheetId="19">#REF!</definedName>
    <definedName name="BaseMVA">#REF!</definedName>
    <definedName name="basetrav" localSheetId="19">#REF!</definedName>
    <definedName name="basetrav">#REF!</definedName>
    <definedName name="BASHA" localSheetId="19">#REF!</definedName>
    <definedName name="BASHA">#REF!</definedName>
    <definedName name="Basic_Material_List" localSheetId="19">#REF!</definedName>
    <definedName name="Basic_Material_List" localSheetId="9">'[122]Material Rate'!$B$5:$B$17</definedName>
    <definedName name="Basic_Material_List">#REF!</definedName>
    <definedName name="basic_rtu" localSheetId="19">#REF!</definedName>
    <definedName name="basic_rtu">#REF!</definedName>
    <definedName name="bat" localSheetId="19">#REF!</definedName>
    <definedName name="bat">#REF!</definedName>
    <definedName name="bat_det" localSheetId="19">#REF!</definedName>
    <definedName name="bat_det">#REF!</definedName>
    <definedName name="Batching_hot_mix_plant" localSheetId="19">#REF!</definedName>
    <definedName name="Batching_hot_mix_plant">#REF!</definedName>
    <definedName name="BAUfaktor" localSheetId="19">#REF!</definedName>
    <definedName name="BAUfaktor">#REF!</definedName>
    <definedName name="bawerffg" localSheetId="19">#REF!</definedName>
    <definedName name="bawerffg">#REF!</definedName>
    <definedName name="bb" localSheetId="17" hidden="1">{"'PROFITABILITY'!$A$1:$F$45"}</definedName>
    <definedName name="bb" localSheetId="18">{"'PROFITABILITY'!$A$1:$F$45"}</definedName>
    <definedName name="bb" localSheetId="3">{"'PROFITABILITY'!$A$1:$F$45"}</definedName>
    <definedName name="bb" localSheetId="14">{"'PROFITABILITY'!$A$1:$F$45"}</definedName>
    <definedName name="bb" localSheetId="15">{"'PROFITABILITY'!$A$1:$F$45"}</definedName>
    <definedName name="bb" localSheetId="12">{"'PROFITABILITY'!$A$1:$F$45"}</definedName>
    <definedName name="bb" localSheetId="10">{"'PROFITABILITY'!$A$1:$F$45"}</definedName>
    <definedName name="bb" localSheetId="19">{"'PROFITABILITY'!$A$1:$F$45"}</definedName>
    <definedName name="bb" localSheetId="20">{"'PROFITABILITY'!$A$1:$F$45"}</definedName>
    <definedName name="bb" localSheetId="21">{"'PROFITABILITY'!$A$1:$F$45"}</definedName>
    <definedName name="bb" localSheetId="1" hidden="1">{"'PROFITABILITY'!$A$1:$F$45"}</definedName>
    <definedName name="bb" localSheetId="2" hidden="1">{"'PROFITABILITY'!$A$1:$F$45"}</definedName>
    <definedName name="bb" localSheetId="0">{"'PROFITABILITY'!$A$1:$F$45"}</definedName>
    <definedName name="bb" localSheetId="9">#REF!</definedName>
    <definedName name="bb" localSheetId="16" hidden="1">{"'PROFITABILITY'!$A$1:$F$45"}</definedName>
    <definedName name="bb" localSheetId="13" hidden="1">{"'PROFITABILITY'!$A$1:$F$45"}</definedName>
    <definedName name="bb" localSheetId="6" hidden="1">{"'PROFITABILITY'!$A$1:$F$45"}</definedName>
    <definedName name="bb" localSheetId="7" hidden="1">{"'PROFITABILITY'!$A$1:$F$45"}</definedName>
    <definedName name="bb">{"'PROFITABILITY'!$A$1:$F$45"}</definedName>
    <definedName name="bbb" localSheetId="17" hidden="1">{"'PROFITABILITY'!$A$1:$F$45"}</definedName>
    <definedName name="bbb" localSheetId="18">{"'PROFITABILITY'!$A$1:$F$45"}</definedName>
    <definedName name="bbb" localSheetId="3">{"'PROFITABILITY'!$A$1:$F$45"}</definedName>
    <definedName name="bbb" localSheetId="14">{"'PROFITABILITY'!$A$1:$F$45"}</definedName>
    <definedName name="bbb" localSheetId="15">{"'PROFITABILITY'!$A$1:$F$45"}</definedName>
    <definedName name="bbb" localSheetId="12">{"'PROFITABILITY'!$A$1:$F$45"}</definedName>
    <definedName name="bbb" localSheetId="10">{"'PROFITABILITY'!$A$1:$F$45"}</definedName>
    <definedName name="bbb" localSheetId="19">{"'PROFITABILITY'!$A$1:$F$45"}</definedName>
    <definedName name="bbb" localSheetId="20">{"'PROFITABILITY'!$A$1:$F$45"}</definedName>
    <definedName name="bbb" localSheetId="21">{"'PROFITABILITY'!$A$1:$F$45"}</definedName>
    <definedName name="bbb" localSheetId="1" hidden="1">{"'PROFITABILITY'!$A$1:$F$45"}</definedName>
    <definedName name="bbb" localSheetId="2" hidden="1">{"'PROFITABILITY'!$A$1:$F$45"}</definedName>
    <definedName name="bbb" localSheetId="0">{"'PROFITABILITY'!$A$1:$F$45"}</definedName>
    <definedName name="bbb" localSheetId="9">{"'PROFITABILITY'!$A$1:$F$45"}</definedName>
    <definedName name="bbb" localSheetId="16" hidden="1">{"'PROFITABILITY'!$A$1:$F$45"}</definedName>
    <definedName name="bbb" localSheetId="13" hidden="1">{"'PROFITABILITY'!$A$1:$F$45"}</definedName>
    <definedName name="bbb" localSheetId="6" hidden="1">{"'PROFITABILITY'!$A$1:$F$45"}</definedName>
    <definedName name="bbb" localSheetId="7" hidden="1">{"'PROFITABILITY'!$A$1:$F$45"}</definedName>
    <definedName name="bbb">{"'PROFITABILITY'!$A$1:$F$45"}</definedName>
    <definedName name="bbbb" localSheetId="19">#REF!</definedName>
    <definedName name="bbbb">#REF!</definedName>
    <definedName name="BBH" localSheetId="19">#REF!</definedName>
    <definedName name="BBH">#REF!</definedName>
    <definedName name="BBNXN" localSheetId="19">#REF!</definedName>
    <definedName name="BBNXN">#REF!</definedName>
    <definedName name="bc" localSheetId="18">#REF!</definedName>
    <definedName name="bc" localSheetId="3">#REF!</definedName>
    <definedName name="bc" localSheetId="14">#REF!</definedName>
    <definedName name="bc" localSheetId="15">#REF!</definedName>
    <definedName name="bc" localSheetId="12">#REF!</definedName>
    <definedName name="bc" localSheetId="10">#REF!</definedName>
    <definedName name="bc" localSheetId="19">#REF!</definedName>
    <definedName name="BC" localSheetId="9">INDEX('[92] '!$B$1:$B$18,MATCH('[92]  '!$L$37,'[92] '!$A$1:$A$18,0))</definedName>
    <definedName name="bc">#REF!</definedName>
    <definedName name="bcd">#REF!</definedName>
    <definedName name="bcgf" localSheetId="19">[100]CLAY!#REF!</definedName>
    <definedName name="bcgf" localSheetId="1">[101]CLAY!#REF!</definedName>
    <definedName name="bcgf" localSheetId="2">[101]CLAY!#REF!</definedName>
    <definedName name="bcgf" localSheetId="16">[101]CLAY!#REF!</definedName>
    <definedName name="bcgf" localSheetId="13">[101]CLAY!#REF!</definedName>
    <definedName name="bcgf" localSheetId="6">[101]CLAY!#REF!</definedName>
    <definedName name="bcgf" localSheetId="7">[101]CLAY!#REF!</definedName>
    <definedName name="bcgf">[100]CLAY!#REF!</definedName>
    <definedName name="bcs" localSheetId="19">#REF!</definedName>
    <definedName name="bcs">#REF!</definedName>
    <definedName name="bct" localSheetId="19">#REF!</definedName>
    <definedName name="bct">#REF!</definedName>
    <definedName name="bcv" localSheetId="17" hidden="1">{"'PROFITABILITY'!$A$1:$F$45"}</definedName>
    <definedName name="bcv" localSheetId="18">{"'PROFITABILITY'!$A$1:$F$45"}</definedName>
    <definedName name="bcv" localSheetId="3">{"'PROFITABILITY'!$A$1:$F$45"}</definedName>
    <definedName name="bcv" localSheetId="14">{"'PROFITABILITY'!$A$1:$F$45"}</definedName>
    <definedName name="bcv" localSheetId="15">{"'PROFITABILITY'!$A$1:$F$45"}</definedName>
    <definedName name="bcv" localSheetId="12">{"'PROFITABILITY'!$A$1:$F$45"}</definedName>
    <definedName name="bcv" localSheetId="10">{"'PROFITABILITY'!$A$1:$F$45"}</definedName>
    <definedName name="bcv" localSheetId="19">{"'PROFITABILITY'!$A$1:$F$45"}</definedName>
    <definedName name="bcv" localSheetId="20">{"'PROFITABILITY'!$A$1:$F$45"}</definedName>
    <definedName name="bcv" localSheetId="21">{"'PROFITABILITY'!$A$1:$F$45"}</definedName>
    <definedName name="bcv" localSheetId="1" hidden="1">{"'PROFITABILITY'!$A$1:$F$45"}</definedName>
    <definedName name="bcv" localSheetId="2" hidden="1">{"'PROFITABILITY'!$A$1:$F$45"}</definedName>
    <definedName name="bcv" localSheetId="0">{"'PROFITABILITY'!$A$1:$F$45"}</definedName>
    <definedName name="bcv" localSheetId="9">{"'PROFITABILITY'!$A$1:$F$45"}</definedName>
    <definedName name="bcv" localSheetId="16" hidden="1">{"'PROFITABILITY'!$A$1:$F$45"}</definedName>
    <definedName name="bcv" localSheetId="13" hidden="1">{"'PROFITABILITY'!$A$1:$F$45"}</definedName>
    <definedName name="bcv" localSheetId="6" hidden="1">{"'PROFITABILITY'!$A$1:$F$45"}</definedName>
    <definedName name="bcv" localSheetId="7" hidden="1">{"'PROFITABILITY'!$A$1:$F$45"}</definedName>
    <definedName name="bcv">{"'PROFITABILITY'!$A$1:$F$45"}</definedName>
    <definedName name="BD" localSheetId="19">INDEX(#REF!,MATCH(#REF!,#REF!,0))</definedName>
    <definedName name="BD" localSheetId="9">INDEX('[92] '!$B$1:$B$18,MATCH('[92]  '!$L$39,'[92] '!$A$1:$A$18,0))</definedName>
    <definedName name="BD">INDEX(#REF!,MATCH(#REF!,#REF!,0))</definedName>
    <definedName name="BD1_Meas1" localSheetId="19">#REF!</definedName>
    <definedName name="BD1_Meas1">#REF!</definedName>
    <definedName name="BD1_Meas2" localSheetId="19">#REF!</definedName>
    <definedName name="BD1_Meas2">#REF!</definedName>
    <definedName name="BD1_Meas3" localSheetId="19">#REF!</definedName>
    <definedName name="BD1_Meas3">#REF!</definedName>
    <definedName name="BD1CE" localSheetId="19">#REF!</definedName>
    <definedName name="BD1CE">#REF!</definedName>
    <definedName name="BD1CL" localSheetId="19">#REF!</definedName>
    <definedName name="BD1CL">#REF!</definedName>
    <definedName name="BD1DeltaT" localSheetId="19">#REF!</definedName>
    <definedName name="BD1DeltaT">#REF!</definedName>
    <definedName name="BD1EconMeasure" localSheetId="19">#REF!</definedName>
    <definedName name="BD1EconMeasure">#REF!</definedName>
    <definedName name="BD1Event" localSheetId="19">#REF!</definedName>
    <definedName name="BD1Event">#REF!</definedName>
    <definedName name="BD1EventFeas" localSheetId="19">#REF!</definedName>
    <definedName name="BD1EventFeas">#REF!</definedName>
    <definedName name="BD1EventInd" localSheetId="19">#REF!</definedName>
    <definedName name="BD1EventInd">#REF!</definedName>
    <definedName name="BD1EventIndMax" localSheetId="19">#REF!</definedName>
    <definedName name="BD1EventIndMax">#REF!</definedName>
    <definedName name="BD1EventLogic" localSheetId="19">#REF!</definedName>
    <definedName name="BD1EventLogic">#REF!</definedName>
    <definedName name="BD1EventMax" localSheetId="19">#REF!</definedName>
    <definedName name="BD1EventMax">#REF!</definedName>
    <definedName name="BD1EventMin" localSheetId="19">#REF!</definedName>
    <definedName name="BD1EventMin">#REF!</definedName>
    <definedName name="BD1EventNames" localSheetId="19">#REF!</definedName>
    <definedName name="BD1EventNames">#REF!</definedName>
    <definedName name="BD1EventStep" localSheetId="19">#REF!</definedName>
    <definedName name="BD1EventStep">#REF!</definedName>
    <definedName name="BD1HC" localSheetId="19">#REF!</definedName>
    <definedName name="BD1HC">#REF!</definedName>
    <definedName name="BD1Lambda" localSheetId="19">#REF!</definedName>
    <definedName name="BD1Lambda">#REF!</definedName>
    <definedName name="BD1Max_System" localSheetId="19">#REF!</definedName>
    <definedName name="BD1Max_System">#REF!</definedName>
    <definedName name="BD1Model_Params" localSheetId="19">#REF!</definedName>
    <definedName name="BD1Model_Params">#REF!</definedName>
    <definedName name="BD1Mu" localSheetId="19">#REF!</definedName>
    <definedName name="BD1Mu">#REF!</definedName>
    <definedName name="BD1Next1" localSheetId="19">#REF!</definedName>
    <definedName name="BD1Next1">#REF!</definedName>
    <definedName name="BD1Next2" localSheetId="19">#REF!</definedName>
    <definedName name="BD1Next2">#REF!</definedName>
    <definedName name="BD1P_enter" localSheetId="19">#REF!</definedName>
    <definedName name="BD1P_enter">#REF!</definedName>
    <definedName name="BD1P_leave" localSheetId="19">#REF!</definedName>
    <definedName name="BD1P_leave">#REF!</definedName>
    <definedName name="BD1ParamStore" localSheetId="19">#REF!</definedName>
    <definedName name="BD1ParamStore">#REF!</definedName>
    <definedName name="BD1State" localSheetId="19">#REF!</definedName>
    <definedName name="BD1State">#REF!</definedName>
    <definedName name="BD1StateCost" localSheetId="19">#REF!</definedName>
    <definedName name="BD1StateCost">#REF!</definedName>
    <definedName name="BD1StateFeas" localSheetId="19">#REF!</definedName>
    <definedName name="BD1StateFeas">#REF!</definedName>
    <definedName name="BD1StateInd" localSheetId="19">#REF!</definedName>
    <definedName name="BD1StateInd">#REF!</definedName>
    <definedName name="BD1StateIndMax" localSheetId="19">#REF!</definedName>
    <definedName name="BD1StateIndMax">#REF!</definedName>
    <definedName name="BD1StateList" localSheetId="19">#REF!</definedName>
    <definedName name="BD1StateList">#REF!</definedName>
    <definedName name="BD1StateLogic" localSheetId="19">#REF!</definedName>
    <definedName name="BD1StateLogic">#REF!</definedName>
    <definedName name="BD1StateMax" localSheetId="19">#REF!</definedName>
    <definedName name="BD1StateMax">#REF!</definedName>
    <definedName name="BD1StateMin" localSheetId="19">#REF!</definedName>
    <definedName name="BD1StateMin">#REF!</definedName>
    <definedName name="BD1StateNames" localSheetId="19">#REF!</definedName>
    <definedName name="BD1StateNames">#REF!</definedName>
    <definedName name="BD1StateStep" localSheetId="19">#REF!</definedName>
    <definedName name="BD1StateStep">#REF!</definedName>
    <definedName name="BD1TimeMeasure" localSheetId="19">#REF!</definedName>
    <definedName name="BD1TimeMeasure">#REF!</definedName>
    <definedName name="BD1TransCost1" localSheetId="19">#REF!</definedName>
    <definedName name="BD1TransCost1">#REF!</definedName>
    <definedName name="BD1TransCost2" localSheetId="19">#REF!</definedName>
    <definedName name="BD1TransCost2">#REF!</definedName>
    <definedName name="BD1TransEvent1" localSheetId="19">#REF!</definedName>
    <definedName name="BD1TransEvent1">#REF!</definedName>
    <definedName name="BD1TransEvent2" localSheetId="19">#REF!</definedName>
    <definedName name="BD1TransEvent2">#REF!</definedName>
    <definedName name="BD1TransEventLogic1" localSheetId="19">#REF!</definedName>
    <definedName name="BD1TransEventLogic1">#REF!</definedName>
    <definedName name="BD1TransEventLogic2" localSheetId="19">#REF!</definedName>
    <definedName name="BD1TransEventLogic2">#REF!</definedName>
    <definedName name="BD1TransInd1" localSheetId="19">#REF!</definedName>
    <definedName name="BD1TransInd1">#REF!</definedName>
    <definedName name="BD1TransInd2" localSheetId="19">#REF!</definedName>
    <definedName name="BD1TransInd2">#REF!</definedName>
    <definedName name="BD1TransLogic1" localSheetId="19">#REF!</definedName>
    <definedName name="BD1TransLogic1">#REF!</definedName>
    <definedName name="BD1TransLogic2" localSheetId="19">#REF!</definedName>
    <definedName name="BD1TransLogic2">#REF!</definedName>
    <definedName name="BD1TransName1" localSheetId="19">#REF!</definedName>
    <definedName name="BD1TransName1">#REF!</definedName>
    <definedName name="BD1TransName2" localSheetId="19">#REF!</definedName>
    <definedName name="BD1TransName2">#REF!</definedName>
    <definedName name="BD1TransNextState1" localSheetId="19">#REF!</definedName>
    <definedName name="BD1TransNextState1">#REF!</definedName>
    <definedName name="BD1TransNextState2" localSheetId="19">#REF!</definedName>
    <definedName name="BD1TransNextState2">#REF!</definedName>
    <definedName name="BD1TransProb1" localSheetId="19">#REF!</definedName>
    <definedName name="BD1TransProb1">#REF!</definedName>
    <definedName name="BD1TransProb2" localSheetId="19">#REF!</definedName>
    <definedName name="BD1TransProb2">#REF!</definedName>
    <definedName name="BD1TransState1" localSheetId="19">#REF!</definedName>
    <definedName name="BD1TransState1">#REF!</definedName>
    <definedName name="BD1TransState2" localSheetId="19">#REF!</definedName>
    <definedName name="BD1TransState2">#REF!</definedName>
    <definedName name="BD1TransStateLogic1" localSheetId="19">#REF!</definedName>
    <definedName name="BD1TransStateLogic1">#REF!</definedName>
    <definedName name="BD1TransStateLogic2" localSheetId="19">#REF!</definedName>
    <definedName name="BD1TransStateLogic2">#REF!</definedName>
    <definedName name="BE" localSheetId="18">INDEX(#REF!,MATCH(#REF!,#REF!,0))</definedName>
    <definedName name="BE" localSheetId="3">INDEX(#REF!,MATCH(#REF!,#REF!,0))</definedName>
    <definedName name="BE" localSheetId="14">INDEX(#REF!,MATCH(#REF!,#REF!,0))</definedName>
    <definedName name="BE" localSheetId="15">INDEX(#REF!,MATCH(#REF!,#REF!,0))</definedName>
    <definedName name="BE" localSheetId="12">INDEX(#REF!,MATCH(#REF!,#REF!,0))</definedName>
    <definedName name="BE" localSheetId="10">INDEX(#REF!,MATCH(#REF!,#REF!,0))</definedName>
    <definedName name="BE" localSheetId="19">INDEX(#REF!,MATCH(#REF!,#REF!,0))</definedName>
    <definedName name="BE" localSheetId="9">INDEX('[92] '!$B$1:$B$18,MATCH('[92]  '!$L$41,'[92] '!$A$1:$A$18,0))</definedName>
    <definedName name="BE">INDEX(#REF!,MATCH(#REF!,#REF!,0))</definedName>
    <definedName name="bearings" localSheetId="19">#REF!</definedName>
    <definedName name="bearings" localSheetId="9">[127]Inputs!$D$16</definedName>
    <definedName name="bearings">#REF!</definedName>
    <definedName name="Beg_Bal" localSheetId="19">#REF!</definedName>
    <definedName name="Beg_Bal">#REF!</definedName>
    <definedName name="Beldar" localSheetId="19">#REF!</definedName>
    <definedName name="Beldar">#REF!</definedName>
    <definedName name="BEN" localSheetId="19">#REF!</definedName>
    <definedName name="BEN">#REF!</definedName>
    <definedName name="BEND" localSheetId="19">#REF!</definedName>
    <definedName name="BEND">#REF!</definedName>
    <definedName name="Benefits" localSheetId="19">#REF!</definedName>
    <definedName name="Benefits">#REF!</definedName>
    <definedName name="BENJ" localSheetId="19">#REF!</definedName>
    <definedName name="BENJ">#REF!</definedName>
    <definedName name="Bentonite" localSheetId="19">#REF!</definedName>
    <definedName name="Bentonite" localSheetId="9">[128]RA!$P$27</definedName>
    <definedName name="Bentonite">#REF!</definedName>
    <definedName name="beta" localSheetId="19">#REF!</definedName>
    <definedName name="beta">#REF!</definedName>
    <definedName name="BF" localSheetId="18">INDEX(#REF!,MATCH(#REF!,#REF!,0))</definedName>
    <definedName name="BF" localSheetId="3">INDEX(#REF!,MATCH(#REF!,#REF!,0))</definedName>
    <definedName name="BF" localSheetId="14">INDEX(#REF!,MATCH(#REF!,#REF!,0))</definedName>
    <definedName name="BF" localSheetId="15">INDEX(#REF!,MATCH(#REF!,#REF!,0))</definedName>
    <definedName name="BF" localSheetId="12">INDEX(#REF!,MATCH(#REF!,#REF!,0))</definedName>
    <definedName name="BF" localSheetId="10">INDEX(#REF!,MATCH(#REF!,#REF!,0))</definedName>
    <definedName name="BF" localSheetId="19">INDEX(#REF!,MATCH(#REF!,#REF!,0))</definedName>
    <definedName name="BF" localSheetId="9">INDEX('[92] '!$B$1:$B$18,MATCH('[92]  '!$L$43,'[92] '!$A$1:$A$18,0))</definedName>
    <definedName name="BF">INDEX(#REF!,MATCH(#REF!,#REF!,0))</definedName>
    <definedName name="BG" localSheetId="19">#REF!</definedName>
    <definedName name="BG" localSheetId="9">INDEX('[92] '!$B$1:$B$18,MATCH('[92]  '!$L$45,'[92] '!$A$1:$A$18,0))</definedName>
    <definedName name="BG">#REF!</definedName>
    <definedName name="BG_CHGS" localSheetId="19">#REF!</definedName>
    <definedName name="BG_CHGS">#REF!</definedName>
    <definedName name="BG_RATE" localSheetId="19">#REF!</definedName>
    <definedName name="BG_RATE">#REF!</definedName>
    <definedName name="BGH" localSheetId="1" hidden="1">{#N/A,#N/A,FALSE,"MODULE3"}</definedName>
    <definedName name="BGH" localSheetId="2" hidden="1">{#N/A,#N/A,FALSE,"MODULE3"}</definedName>
    <definedName name="BGH" localSheetId="7" hidden="1">{#N/A,#N/A,FALSE,"MODULE3"}</definedName>
    <definedName name="BGH" hidden="1">{#N/A,#N/A,FALSE,"MODULE3"}</definedName>
    <definedName name="BGrP" localSheetId="19">#REF!</definedName>
    <definedName name="BGrP">#REF!</definedName>
    <definedName name="BGT3_WORKING" localSheetId="19">#REF!</definedName>
    <definedName name="BGT3_WORKING">#REF!</definedName>
    <definedName name="BH" localSheetId="18">INDEX(#REF!,MATCH(#REF!,#REF!,0))</definedName>
    <definedName name="BH" localSheetId="3">INDEX(#REF!,MATCH(#REF!,#REF!,0))</definedName>
    <definedName name="BH" localSheetId="14">INDEX(#REF!,MATCH(#REF!,#REF!,0))</definedName>
    <definedName name="BH" localSheetId="15">INDEX(#REF!,MATCH(#REF!,#REF!,0))</definedName>
    <definedName name="BH" localSheetId="12">INDEX(#REF!,MATCH(#REF!,#REF!,0))</definedName>
    <definedName name="BH" localSheetId="10">INDEX(#REF!,MATCH(#REF!,#REF!,0))</definedName>
    <definedName name="BH" localSheetId="19">INDEX(#REF!,MATCH(#REF!,#REF!,0))</definedName>
    <definedName name="BH" localSheetId="9">INDEX('[92] '!$B$1:$B$18,MATCH('[92]  '!$L$47,'[92] '!$A$1:$A$18,0))</definedName>
    <definedName name="BH">INDEX(#REF!,MATCH(#REF!,#REF!,0))</definedName>
    <definedName name="bhaska1" localSheetId="19">#REF!</definedName>
    <definedName name="bhaska1">#REF!</definedName>
    <definedName name="bhaskar" localSheetId="19">#REF!</definedName>
    <definedName name="bhaskar">#REF!</definedName>
    <definedName name="bhbhb">#REF!</definedName>
    <definedName name="bhdbdhd">[129]travel_per!#REF!</definedName>
    <definedName name="Bhisti" localSheetId="19">#REF!</definedName>
    <definedName name="Bhisti">#REF!</definedName>
    <definedName name="bhs">[130]strain!#REF!</definedName>
    <definedName name="BI" localSheetId="19">INDEX(#REF!,MATCH(#REF!,#REF!,0))</definedName>
    <definedName name="BI" localSheetId="9">INDEX('[92] '!$B$1:$B$18,MATCH('[92]  '!$L$49,'[92] '!$A$1:$A$18,0))</definedName>
    <definedName name="BI">INDEX(#REF!,MATCH(#REF!,#REF!,0))</definedName>
    <definedName name="BID_CURR" localSheetId="19">#REF!</definedName>
    <definedName name="BID_CURR">#REF!</definedName>
    <definedName name="Bidder_Quote_Ref_No" localSheetId="19">#REF!</definedName>
    <definedName name="Bidder_Quote_Ref_No">#REF!</definedName>
    <definedName name="biddername" localSheetId="19">#REF!</definedName>
    <definedName name="biddername">#REF!</definedName>
    <definedName name="bikash">'[131]Sulphur (2)'!$I$3</definedName>
    <definedName name="BILLNOWISE" localSheetId="19">#REF!</definedName>
    <definedName name="BILLNOWISE">#REF!</definedName>
    <definedName name="Bilu" localSheetId="19">#REF!</definedName>
    <definedName name="Bilu">#REF!</definedName>
    <definedName name="Bilu2" localSheetId="19">#REF!</definedName>
    <definedName name="Bilu2">#REF!</definedName>
    <definedName name="Bilu3" localSheetId="19">#REF!</definedName>
    <definedName name="Bilu3">#REF!</definedName>
    <definedName name="bina">#REF!</definedName>
    <definedName name="Bindingwire" localSheetId="19">#REF!</definedName>
    <definedName name="Bindingwire">#REF!</definedName>
    <definedName name="bitpressuredis" localSheetId="19">#REF!</definedName>
    <definedName name="bitpressuredis" localSheetId="9">'[132]Machinary_Road Work'!$K$7</definedName>
    <definedName name="bitpressuredis">#REF!</definedName>
    <definedName name="BJ" localSheetId="19">INDEX(#REF!,MATCH(#REF!,#REF!,0))</definedName>
    <definedName name="BJ" localSheetId="9">INDEX('[92] '!$B$1:$B$18,MATCH('[92]  '!$L$51,'[92] '!$A$1:$A$18,0))</definedName>
    <definedName name="BJ">INDEX(#REF!,MATCH(#REF!,#REF!,0))</definedName>
    <definedName name="BK" localSheetId="19">INDEX(#REF!,MATCH(#REF!,#REF!,0))</definedName>
    <definedName name="BK" localSheetId="9">INDEX('[92] '!$B$1:$B$18,MATCH('[92]  '!$L$53,'[92] '!$A$1:$A$18,0))</definedName>
    <definedName name="BK">INDEX(#REF!,MATCH(#REF!,#REF!,0))</definedName>
    <definedName name="BKS" localSheetId="19">#REF!</definedName>
    <definedName name="BKS" localSheetId="9">[133]BOQ!#REF!</definedName>
    <definedName name="BKS">#REF!</definedName>
    <definedName name="BL" localSheetId="19">INDEX(#REF!,MATCH(#REF!,#REF!,0))</definedName>
    <definedName name="BL" localSheetId="9">INDEX('[92] '!$B$1:$B$18,MATCH('[92]  '!$L$55,'[92] '!$A$1:$A$18,0))</definedName>
    <definedName name="BL">INDEX(#REF!,MATCH(#REF!,#REF!,0))</definedName>
    <definedName name="BL2A" localSheetId="19">#REF!</definedName>
    <definedName name="BL2A">#REF!</definedName>
    <definedName name="BL2A2" localSheetId="19">#REF!</definedName>
    <definedName name="BL2A2">#REF!</definedName>
    <definedName name="BL2AA" localSheetId="19">#REF!</definedName>
    <definedName name="BL2AA">#REF!</definedName>
    <definedName name="BL2AAA" localSheetId="19">#REF!</definedName>
    <definedName name="BL2AAA">#REF!</definedName>
    <definedName name="BL2B" localSheetId="19">#REF!</definedName>
    <definedName name="BL2B">#REF!</definedName>
    <definedName name="BL2BB" localSheetId="19">#REF!</definedName>
    <definedName name="BL2BB">#REF!</definedName>
    <definedName name="BL2BBB" localSheetId="19">#REF!</definedName>
    <definedName name="BL2BBB">#REF!</definedName>
    <definedName name="BL2C" localSheetId="19">#REF!</definedName>
    <definedName name="BL2C">#REF!</definedName>
    <definedName name="BL2CC" localSheetId="19">#REF!</definedName>
    <definedName name="BL2CC">#REF!</definedName>
    <definedName name="BL2CCC" localSheetId="19">#REF!</definedName>
    <definedName name="BL2CCC">#REF!</definedName>
    <definedName name="BL3A" localSheetId="19">#REF!</definedName>
    <definedName name="BL3A">#REF!</definedName>
    <definedName name="BL3AA" localSheetId="19">#REF!</definedName>
    <definedName name="BL3AA">#REF!</definedName>
    <definedName name="BL3AAA" localSheetId="19">#REF!</definedName>
    <definedName name="BL3AAA">#REF!</definedName>
    <definedName name="BL3B" localSheetId="19">#REF!</definedName>
    <definedName name="BL3B">#REF!</definedName>
    <definedName name="BL3BB" localSheetId="19">#REF!</definedName>
    <definedName name="BL3BB">#REF!</definedName>
    <definedName name="BL3BBB" localSheetId="19">#REF!</definedName>
    <definedName name="BL3BBB">#REF!</definedName>
    <definedName name="BL3C" localSheetId="19">#REF!</definedName>
    <definedName name="BL3C">#REF!</definedName>
    <definedName name="BL3CC" localSheetId="19">#REF!</definedName>
    <definedName name="BL3CC">#REF!</definedName>
    <definedName name="BL3CCC" localSheetId="19">#REF!</definedName>
    <definedName name="BL3CCC">#REF!</definedName>
    <definedName name="BL4A" localSheetId="19">#REF!</definedName>
    <definedName name="BL4A">#REF!</definedName>
    <definedName name="BL4AA" localSheetId="19">#REF!</definedName>
    <definedName name="BL4AA">#REF!</definedName>
    <definedName name="BL4AAA" localSheetId="19">#REF!</definedName>
    <definedName name="BL4AAA">#REF!</definedName>
    <definedName name="BL4B" localSheetId="19">#REF!</definedName>
    <definedName name="BL4B">#REF!</definedName>
    <definedName name="BL4BB" localSheetId="19">#REF!</definedName>
    <definedName name="BL4BB">#REF!</definedName>
    <definedName name="BL4BBB" localSheetId="19">#REF!</definedName>
    <definedName name="BL4BBB">#REF!</definedName>
    <definedName name="BL4C" localSheetId="19">#REF!</definedName>
    <definedName name="BL4C">#REF!</definedName>
    <definedName name="BL4CC" localSheetId="19">#REF!</definedName>
    <definedName name="BL4CC">#REF!</definedName>
    <definedName name="BL4CCC" localSheetId="19">#REF!</definedName>
    <definedName name="BL4CCC">#REF!</definedName>
    <definedName name="BL5A" localSheetId="19">#REF!</definedName>
    <definedName name="BL5A">#REF!</definedName>
    <definedName name="BL5AA" localSheetId="19">#REF!</definedName>
    <definedName name="BL5AA">#REF!</definedName>
    <definedName name="BL5AAA" localSheetId="19">#REF!</definedName>
    <definedName name="BL5AAA">#REF!</definedName>
    <definedName name="BL5B" localSheetId="19">#REF!</definedName>
    <definedName name="BL5B">#REF!</definedName>
    <definedName name="BL5BB" localSheetId="19">#REF!</definedName>
    <definedName name="BL5BB">#REF!</definedName>
    <definedName name="BL5BBB" localSheetId="19">#REF!</definedName>
    <definedName name="BL5BBB">#REF!</definedName>
    <definedName name="BL5C" localSheetId="19">#REF!</definedName>
    <definedName name="BL5C">#REF!</definedName>
    <definedName name="BL5CC" localSheetId="19">#REF!</definedName>
    <definedName name="BL5CC">#REF!</definedName>
    <definedName name="BL5CCC" localSheetId="19">#REF!</definedName>
    <definedName name="BL5CCC">#REF!</definedName>
    <definedName name="blhvhb" localSheetId="19" hidden="1">#REF!</definedName>
    <definedName name="blhvhb">#REF!</definedName>
    <definedName name="BlkS" localSheetId="19">#REF!</definedName>
    <definedName name="BlkS" localSheetId="9">[27]Basicrates!$D$145</definedName>
    <definedName name="BlkS">#REF!</definedName>
    <definedName name="BM" localSheetId="19">#REF!</definedName>
    <definedName name="BM" localSheetId="9">INDEX('[92] '!$B$1:$B$18,MATCH('[92]  '!$L$57,'[92] '!$A$1:$A$18,0))</definedName>
    <definedName name="BM">#REF!</definedName>
    <definedName name="Bn" localSheetId="19">#REF!</definedName>
    <definedName name="Bn">#REF!</definedName>
    <definedName name="BNLM">#REF!</definedName>
    <definedName name="BODY1" localSheetId="19">#REF!</definedName>
    <definedName name="BODY1">#REF!</definedName>
    <definedName name="BODY2" localSheetId="19">#REF!</definedName>
    <definedName name="BODY2">#REF!</definedName>
    <definedName name="boisar" localSheetId="19">#REF!</definedName>
    <definedName name="boisar">#REF!</definedName>
    <definedName name="BOISAR_BAYWISE" localSheetId="19">#REF!</definedName>
    <definedName name="BOISAR_BAYWISE">#REF!</definedName>
    <definedName name="bol" localSheetId="19">#REF!</definedName>
    <definedName name="bol">#REF!</definedName>
    <definedName name="BOLT" localSheetId="19">#REF!</definedName>
    <definedName name="BOLT">#REF!</definedName>
    <definedName name="BoltCircle" localSheetId="19">#REF!</definedName>
    <definedName name="BoltCircle">#REF!</definedName>
    <definedName name="BoltCircleOrPoleOD" localSheetId="19">#REF!</definedName>
    <definedName name="BoltCircleOrPoleOD">#REF!</definedName>
    <definedName name="bom" localSheetId="19">#REF!</definedName>
    <definedName name="bom">#REF!</definedName>
    <definedName name="BOM_PR" localSheetId="19">#REF!</definedName>
    <definedName name="BOM_PR">#REF!</definedName>
    <definedName name="BOM_PR_TOT" localSheetId="19">#REF!</definedName>
    <definedName name="BOM_PR_TOT">#REF!</definedName>
    <definedName name="BOMBAY">[134]KS!#REF!</definedName>
    <definedName name="boml" localSheetId="19">#REF!</definedName>
    <definedName name="boml">#REF!</definedName>
    <definedName name="bondstone" localSheetId="19">#REF!</definedName>
    <definedName name="bondstone" localSheetId="9">'[39]Material '!$G$40</definedName>
    <definedName name="bondstone">#REF!</definedName>
    <definedName name="BONPSCHE" localSheetId="19">#REF!</definedName>
    <definedName name="BONPSCHE">#REF!</definedName>
    <definedName name="BOQ" localSheetId="19">#REF!</definedName>
    <definedName name="BOQ">#REF!</definedName>
    <definedName name="BOQ_1">"#REF!"</definedName>
    <definedName name="boq_type" localSheetId="19">#REF!</definedName>
    <definedName name="boq_type">#REF!</definedName>
    <definedName name="boq_version" localSheetId="19">#REF!</definedName>
    <definedName name="boq_version">#REF!</definedName>
    <definedName name="BOSS" localSheetId="19">#REF!</definedName>
    <definedName name="BOSS">#REF!</definedName>
    <definedName name="botl" localSheetId="19">#REF!</definedName>
    <definedName name="botl">#REF!</definedName>
    <definedName name="botn" localSheetId="19">#REF!</definedName>
    <definedName name="botn">#REF!</definedName>
    <definedName name="BOX" localSheetId="19">#REF!</definedName>
    <definedName name="BOX">#REF!</definedName>
    <definedName name="bp" localSheetId="18">#REF!</definedName>
    <definedName name="bp" localSheetId="3">#REF!</definedName>
    <definedName name="bp" localSheetId="14">#REF!</definedName>
    <definedName name="bp" localSheetId="15">#REF!</definedName>
    <definedName name="bp" localSheetId="12">#REF!</definedName>
    <definedName name="bp" localSheetId="10">#REF!</definedName>
    <definedName name="bp" localSheetId="19">#REF!</definedName>
    <definedName name="bp">#REF!</definedName>
    <definedName name="bpf" localSheetId="19">#REF!</definedName>
    <definedName name="bpf">#REF!</definedName>
    <definedName name="bps" localSheetId="19">#REF!</definedName>
    <definedName name="bps">#REF!</definedName>
    <definedName name="BQ" localSheetId="19">#REF!</definedName>
    <definedName name="BQ">#REF!</definedName>
    <definedName name="BR_Resou" localSheetId="19">#REF!</definedName>
    <definedName name="BR_Resou">#REF!</definedName>
    <definedName name="Breadth_of_base_slab" localSheetId="19">#REF!</definedName>
    <definedName name="Breadth_of_base_slab">#REF!</definedName>
    <definedName name="Breadth_of_cover_slab" localSheetId="19">#REF!</definedName>
    <definedName name="Breadth_of_cover_slab">#REF!</definedName>
    <definedName name="Breadth_of_PCC_Layer" localSheetId="19">#REF!</definedName>
    <definedName name="Breadth_of_PCC_Layer">#REF!</definedName>
    <definedName name="Breadth_of_the_section" localSheetId="19">#REF!</definedName>
    <definedName name="Breadth_of_the_section">#REF!</definedName>
    <definedName name="Breaks" localSheetId="19">#REF!</definedName>
    <definedName name="Breaks">#REF!</definedName>
    <definedName name="BRICK" localSheetId="19">#REF!</definedName>
    <definedName name="BRICK">#REF!</definedName>
    <definedName name="Bridge" localSheetId="17" hidden="1">{"form-D1",#N/A,FALSE,"FORM-D1";"form-D1_amt",#N/A,FALSE,"FORM-D1"}</definedName>
    <definedName name="Bridge" localSheetId="18">{"form-D1",#N/A,FALSE,"FORM-D1";"form-D1_amt",#N/A,FALSE,"FORM-D1"}</definedName>
    <definedName name="Bridge" localSheetId="3">{"form-D1",#N/A,FALSE,"FORM-D1";"form-D1_amt",#N/A,FALSE,"FORM-D1"}</definedName>
    <definedName name="Bridge" localSheetId="14">{"form-D1",#N/A,FALSE,"FORM-D1";"form-D1_amt",#N/A,FALSE,"FORM-D1"}</definedName>
    <definedName name="Bridge" localSheetId="15">{"form-D1",#N/A,FALSE,"FORM-D1";"form-D1_amt",#N/A,FALSE,"FORM-D1"}</definedName>
    <definedName name="Bridge" localSheetId="12">{"form-D1",#N/A,FALSE,"FORM-D1";"form-D1_amt",#N/A,FALSE,"FORM-D1"}</definedName>
    <definedName name="Bridge" localSheetId="10">{"form-D1",#N/A,FALSE,"FORM-D1";"form-D1_amt",#N/A,FALSE,"FORM-D1"}</definedName>
    <definedName name="Bridge" localSheetId="19">{"form-D1",#N/A,FALSE,"FORM-D1";"form-D1_amt",#N/A,FALSE,"FORM-D1"}</definedName>
    <definedName name="Bridge" localSheetId="20">{"form-D1",#N/A,FALSE,"FORM-D1";"form-D1_amt",#N/A,FALSE,"FORM-D1"}</definedName>
    <definedName name="Bridge" localSheetId="21">{"form-D1",#N/A,FALSE,"FORM-D1";"form-D1_amt",#N/A,FALSE,"FORM-D1"}</definedName>
    <definedName name="Bridge" localSheetId="1" hidden="1">{"form-D1",#N/A,FALSE,"FORM-D1";"form-D1_amt",#N/A,FALSE,"FORM-D1"}</definedName>
    <definedName name="Bridge" localSheetId="2" hidden="1">{"form-D1",#N/A,FALSE,"FORM-D1";"form-D1_amt",#N/A,FALSE,"FORM-D1"}</definedName>
    <definedName name="Bridge" localSheetId="0">{"form-D1",#N/A,FALSE,"FORM-D1";"form-D1_amt",#N/A,FALSE,"FORM-D1"}</definedName>
    <definedName name="Bridge" localSheetId="9">{"form-D1",#N/A,FALSE,"FORM-D1";"form-D1_amt",#N/A,FALSE,"FORM-D1"}</definedName>
    <definedName name="Bridge" localSheetId="16" hidden="1">{"form-D1",#N/A,FALSE,"FORM-D1";"form-D1_amt",#N/A,FALSE,"FORM-D1"}</definedName>
    <definedName name="Bridge" localSheetId="13" hidden="1">{"form-D1",#N/A,FALSE,"FORM-D1";"form-D1_amt",#N/A,FALSE,"FORM-D1"}</definedName>
    <definedName name="Bridge" localSheetId="6" hidden="1">{"form-D1",#N/A,FALSE,"FORM-D1";"form-D1_amt",#N/A,FALSE,"FORM-D1"}</definedName>
    <definedName name="Bridge" localSheetId="7" hidden="1">{"form-D1",#N/A,FALSE,"FORM-D1";"form-D1_amt",#N/A,FALSE,"FORM-D1"}</definedName>
    <definedName name="Bridge">{"form-D1",#N/A,FALSE,"FORM-D1";"form-D1_amt",#N/A,FALSE,"FORM-D1"}</definedName>
    <definedName name="brk" localSheetId="19">#REF!</definedName>
    <definedName name="brk">#REF!</definedName>
    <definedName name="brk___0">#REF!</definedName>
    <definedName name="bs" localSheetId="19">#REF!</definedName>
    <definedName name="bs">#REF!</definedName>
    <definedName name="BS_9A" localSheetId="19">#REF!</definedName>
    <definedName name="BS_9A">#REF!</definedName>
    <definedName name="BS_9B" localSheetId="19">#REF!</definedName>
    <definedName name="BS_9B">#REF!</definedName>
    <definedName name="BSS">[135]MP!$Q$54:$IV$8165</definedName>
    <definedName name="bt80.100" localSheetId="19">#REF!</definedName>
    <definedName name="bt80.100" localSheetId="9">'[136]Abs PMRL'!$B$292</definedName>
    <definedName name="bt80.100">#REF!</definedName>
    <definedName name="btb_musd" localSheetId="18">#REF!</definedName>
    <definedName name="btb_musd" localSheetId="3">#REF!</definedName>
    <definedName name="btb_musd" localSheetId="14">#REF!</definedName>
    <definedName name="btb_musd" localSheetId="15">#REF!</definedName>
    <definedName name="btb_musd" localSheetId="12">#REF!</definedName>
    <definedName name="btb_musd" localSheetId="10">#REF!</definedName>
    <definedName name="btb_musd" localSheetId="19">#REF!</definedName>
    <definedName name="btb_musd">#REF!</definedName>
    <definedName name="bua" localSheetId="19">#REF!</definedName>
    <definedName name="bua">#REF!</definedName>
    <definedName name="bUB" localSheetId="19">#REF!</definedName>
    <definedName name="bUB">#REF!</definedName>
    <definedName name="BUDDHA" localSheetId="19">#REF!</definedName>
    <definedName name="BUDDHA">#REF!</definedName>
    <definedName name="budgets" localSheetId="19">#REF!</definedName>
    <definedName name="budgets">#REF!</definedName>
    <definedName name="building" localSheetId="18">#REF!</definedName>
    <definedName name="building" localSheetId="3">#REF!</definedName>
    <definedName name="building" localSheetId="14">#REF!</definedName>
    <definedName name="building" localSheetId="15">#REF!</definedName>
    <definedName name="building" localSheetId="12">#REF!</definedName>
    <definedName name="building" localSheetId="10">#REF!</definedName>
    <definedName name="building" localSheetId="19">#REF!</definedName>
    <definedName name="building" localSheetId="9">'[137]DETAILED  BOQ'!$A$2</definedName>
    <definedName name="building">#REF!</definedName>
    <definedName name="building___0" localSheetId="18">#REF!</definedName>
    <definedName name="building___0" localSheetId="3">#REF!</definedName>
    <definedName name="building___0" localSheetId="14">#REF!</definedName>
    <definedName name="building___0" localSheetId="15">#REF!</definedName>
    <definedName name="building___0" localSheetId="12">#REF!</definedName>
    <definedName name="building___0" localSheetId="10">#REF!</definedName>
    <definedName name="building___0" localSheetId="19">#REF!</definedName>
    <definedName name="building___0" localSheetId="9">'[138]ANNEXURE-A'!$A$2</definedName>
    <definedName name="building___0">#REF!</definedName>
    <definedName name="building___11" localSheetId="18">#REF!</definedName>
    <definedName name="building___11" localSheetId="3">#REF!</definedName>
    <definedName name="building___11" localSheetId="14">#REF!</definedName>
    <definedName name="building___11" localSheetId="15">#REF!</definedName>
    <definedName name="building___11" localSheetId="12">#REF!</definedName>
    <definedName name="building___11" localSheetId="10">#REF!</definedName>
    <definedName name="building___11" localSheetId="19">#REF!</definedName>
    <definedName name="building___11" localSheetId="9">'[138]ANNEXURE-A'!$A$2</definedName>
    <definedName name="building___11">#REF!</definedName>
    <definedName name="building___12" localSheetId="18">#REF!</definedName>
    <definedName name="building___12" localSheetId="3">#REF!</definedName>
    <definedName name="building___12" localSheetId="14">#REF!</definedName>
    <definedName name="building___12" localSheetId="15">#REF!</definedName>
    <definedName name="building___12" localSheetId="12">#REF!</definedName>
    <definedName name="building___12" localSheetId="10">#REF!</definedName>
    <definedName name="building___12" localSheetId="19">#REF!</definedName>
    <definedName name="building___12" localSheetId="9">'[138]ANNEXURE-A'!$A$2</definedName>
    <definedName name="building___12">#REF!</definedName>
    <definedName name="BuiltIn_AutoFilter___1" localSheetId="19">#REF!</definedName>
    <definedName name="BuiltIn_AutoFilter___1">#REF!</definedName>
    <definedName name="BuiltIn_AutoFilter___17" localSheetId="19">#REF!</definedName>
    <definedName name="BuiltIn_AutoFilter___17">#REF!</definedName>
    <definedName name="BuiltIn_AutoFilter___19" localSheetId="19">#REF!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 localSheetId="19">#REF!</definedName>
    <definedName name="BuiltIn_Print_Area">#REF!</definedName>
    <definedName name="BuiltIn_Print_Area___0" localSheetId="19">#REF!</definedName>
    <definedName name="BuiltIn_Print_Area___0">#REF!</definedName>
    <definedName name="BuiltIn_Print_Area___0___0" localSheetId="19">#REF!</definedName>
    <definedName name="BuiltIn_Print_Area___0___0">#REF!</definedName>
    <definedName name="BuiltIn_Print_Area___0___0___0" localSheetId="19">#REF!</definedName>
    <definedName name="BuiltIn_Print_Area___0___0___0">#REF!</definedName>
    <definedName name="BuiltIn_Print_Area___0___0___0___0" localSheetId="19">#REF!</definedName>
    <definedName name="BuiltIn_Print_Area___0___0___0___0">#REF!</definedName>
    <definedName name="BuiltIn_Print_Area___0___0___0___0___0" localSheetId="19">#REF!</definedName>
    <definedName name="BuiltIn_Print_Area___0___0___0___0___0">#REF!</definedName>
    <definedName name="BuiltIn_Print_Area___0___0___0___0___0___0" localSheetId="19">#REF!</definedName>
    <definedName name="BuiltIn_Print_Area___0___0___0___0___0___0">#REF!</definedName>
    <definedName name="BuiltIn_Print_Area___0___0___0___0___0___0___0" localSheetId="19">#REF!</definedName>
    <definedName name="BuiltIn_Print_Area___0___0___0___0___0___0___0">#REF!</definedName>
    <definedName name="BuiltIn_Print_Area___0___0___0___0___0___0___0___0" localSheetId="19">#REF!</definedName>
    <definedName name="BuiltIn_Print_Area___0___0___0___0___0___0___0___0">#REF!</definedName>
    <definedName name="BuiltIn_Print_Area___0___0___0___0___0___0___0___0___0" localSheetId="19">#REF!</definedName>
    <definedName name="BuiltIn_Print_Area___0___0___0___0___0___0___0___0___0">#REF!</definedName>
    <definedName name="BuiltIn_Print_Area___0___0___0___0___0___0___0___0___0___0" localSheetId="19">#REF!</definedName>
    <definedName name="BuiltIn_Print_Area___0___0___0___0___0___0___0___0___0___0">#REF!</definedName>
    <definedName name="BuiltIn_Print_Area___0___0___0___0___0___0___0___0___0___0___0" localSheetId="19">#REF!</definedName>
    <definedName name="BuiltIn_Print_Area___0___0___0___0___0___0___0___0___0___0___0">#REF!</definedName>
    <definedName name="BuiltIn_Print_Area___0___0___0___0___0___0___0___0___0___0___0___0" localSheetId="19">#REF!</definedName>
    <definedName name="BuiltIn_Print_Area___0___0___0___0___0___0___0___0___0___0___0___0">#REF!</definedName>
    <definedName name="BuiltIn_Print_Area___0___0___0___0___0___0___0___0___0___0___0___0___0" localSheetId="19">#REF!</definedName>
    <definedName name="BuiltIn_Print_Area___0___0___0___0___0___0___0___0___0___0___0___0___0">#REF!</definedName>
    <definedName name="BuiltIn_Print_Area___0___0___0___0___0___0___0___0___0___0___0___0___0___0" localSheetId="19">#REF!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[139]Raipur!#REF!</definedName>
    <definedName name="BuiltIn_Print_Area___0___0___0___0___0___0_1">#REF!</definedName>
    <definedName name="BuiltIn_Print_Area___0___0___0___0___0_1">[139]Raipur!#REF!</definedName>
    <definedName name="BuiltIn_Print_Area___0___0___0___0_1">#REF!</definedName>
    <definedName name="BuiltIn_Print_Area___0___0___0_1">[139]Raipur!#REF!</definedName>
    <definedName name="BuiltIn_Print_Area___0___0_1">#REF!</definedName>
    <definedName name="BuiltIn_Print_Area___0_1">#REF!</definedName>
    <definedName name="BuiltIn_Print_Area_1">#REF!</definedName>
    <definedName name="BuiltIn_Print_Titles" localSheetId="19">#REF!</definedName>
    <definedName name="BuiltIn_Print_Titles">#REF!</definedName>
    <definedName name="BuiltIn_Print_Titles___0" localSheetId="18">#REF!</definedName>
    <definedName name="BuiltIn_Print_Titles___0" localSheetId="3">#REF!</definedName>
    <definedName name="BuiltIn_Print_Titles___0" localSheetId="14">#REF!</definedName>
    <definedName name="BuiltIn_Print_Titles___0" localSheetId="15">#REF!</definedName>
    <definedName name="BuiltIn_Print_Titles___0" localSheetId="12">#REF!</definedName>
    <definedName name="BuiltIn_Print_Titles___0" localSheetId="10">#REF!</definedName>
    <definedName name="BuiltIn_Print_Titles___0" localSheetId="19">#REF!</definedName>
    <definedName name="BuiltIn_Print_Titles___0">#REF!</definedName>
    <definedName name="BuiltIn_Print_Titles___0___0" localSheetId="19">#REF!</definedName>
    <definedName name="BuiltIn_Print_Titles___0___0">#REF!</definedName>
    <definedName name="BuiltIn_Print_Titles___0___0___0" localSheetId="19">#REF!</definedName>
    <definedName name="BuiltIn_Print_Titles___0___0___0">#REF!</definedName>
    <definedName name="BuiltIn_Print_Titles___0___0___0___0" localSheetId="19">#REF!</definedName>
    <definedName name="BuiltIn_Print_Titles___0___0___0___0">#REF!</definedName>
    <definedName name="BuiltIn_Print_Titles___0___0___0___0___0" localSheetId="19">#REF!</definedName>
    <definedName name="BuiltIn_Print_Titles___0___0___0___0___0">#REF!</definedName>
    <definedName name="BuiltIn_Print_Titles___0___0___0___0___0___0" localSheetId="19">#REF!</definedName>
    <definedName name="BuiltIn_Print_Titles___0___0___0___0___0___0">#REF!</definedName>
    <definedName name="BuiltIn_Print_Titles___0___0___0___0___0___0___0" localSheetId="19">#REF!</definedName>
    <definedName name="BuiltIn_Print_Titles___0___0___0___0___0___0___0">#REF!</definedName>
    <definedName name="BuiltIn_Print_Titles___0___0___0___0___0___0___0___0" localSheetId="19">#REF!</definedName>
    <definedName name="BuiltIn_Print_Titles___0___0___0___0___0___0___0___0">#REF!</definedName>
    <definedName name="BuiltIn_Print_Titles___0___0___0___0___0___0___0___0___0" localSheetId="19">#REF!</definedName>
    <definedName name="BuiltIn_Print_Titles___0___0___0___0___0___0___0___0___0">#REF!</definedName>
    <definedName name="BuiltIn_Print_Titles___0___0___0___0___0___0___0___0___0___0" localSheetId="19">#REF!</definedName>
    <definedName name="BuiltIn_Print_Titles___0___0___0___0___0___0___0___0___0___0">#REF!</definedName>
    <definedName name="BuiltIn_Print_Titles___0___0___0___0___0___0___0___0___0___0___0" localSheetId="19">#REF!</definedName>
    <definedName name="BuiltIn_Print_Titles___0___0___0___0___0___0___0___0___0___0___0">#REF!</definedName>
    <definedName name="BuiltIn_Print_Titles___0___0___0___0___0___0___0___0___0___0___0___0" localSheetId="19">#REF!</definedName>
    <definedName name="BuiltIn_Print_Titles___0___0___0___0___0___0___0___0___0___0___0___0">#REF!</definedName>
    <definedName name="BuiltIn_Print_Titles___0___0___0___0___0___0___0___0___0___0___0___0___0" localSheetId="19">#REF!</definedName>
    <definedName name="BuiltIn_Print_Titles___0___0___0___0___0___0___0___0___0___0___0___0___0">#REF!</definedName>
    <definedName name="BuiltIn_Print_Titles___0___0___0___0___0___0___0___0___0___0___0___0___0___0" localSheetId="19">#REF!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[139]Raipur!#REF!</definedName>
    <definedName name="BuiltIn_Print_Titles___0___0___0_1">#REF!</definedName>
    <definedName name="BuiltIn_Print_Titles___0___0_1">[139]Raipur!#REF!</definedName>
    <definedName name="BuiltIn_Print_Titles___0_1">#REF!</definedName>
    <definedName name="BuiltIn_Print_Titles_1">#REF!</definedName>
    <definedName name="BULIST">[140]Poland!$C$51:$C$60</definedName>
    <definedName name="butterfly" localSheetId="19">#REF!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 localSheetId="19">#REF!</definedName>
    <definedName name="BVJIOJ8FYEMF8">#REF!</definedName>
    <definedName name="BW" localSheetId="19">#REF!</definedName>
    <definedName name="BW">#REF!</definedName>
    <definedName name="Bx" localSheetId="19">#REF!</definedName>
    <definedName name="Bx">#REF!</definedName>
    <definedName name="Bx___0" localSheetId="19">#REF!</definedName>
    <definedName name="Bx___0">#REF!</definedName>
    <definedName name="Bx___13" localSheetId="19">#REF!</definedName>
    <definedName name="Bx___13">#REF!</definedName>
    <definedName name="Bxx" localSheetId="19">#REF!</definedName>
    <definedName name="Bxx">#REF!</definedName>
    <definedName name="by_weld" localSheetId="19">#REF!</definedName>
    <definedName name="by_weld">#REF!</definedName>
    <definedName name="C_" localSheetId="19">#REF!</definedName>
    <definedName name="C_">#REF!</definedName>
    <definedName name="C__" localSheetId="19">#REF!</definedName>
    <definedName name="C__">#REF!</definedName>
    <definedName name="c_1" localSheetId="19">#REF!</definedName>
    <definedName name="c_1" localSheetId="9">'[141]C-1'!$G$36</definedName>
    <definedName name="c_1">#REF!</definedName>
    <definedName name="c_10" localSheetId="19">#REF!</definedName>
    <definedName name="c_10" localSheetId="9">'[141]C-10'!$G$54</definedName>
    <definedName name="c_10">#REF!</definedName>
    <definedName name="c_11" localSheetId="19">#REF!</definedName>
    <definedName name="c_11" localSheetId="9">'[141]C-11'!$G$20</definedName>
    <definedName name="c_11">#REF!</definedName>
    <definedName name="c_12" localSheetId="19">#REF!</definedName>
    <definedName name="c_12" localSheetId="9">'[141]C-12'!$G$12</definedName>
    <definedName name="c_12">#REF!</definedName>
    <definedName name="c_2" localSheetId="19">#REF!</definedName>
    <definedName name="c_2" localSheetId="9">'[141]C-2'!$G$35</definedName>
    <definedName name="c_2">#REF!</definedName>
    <definedName name="c_3" localSheetId="19">#REF!</definedName>
    <definedName name="c_3" localSheetId="9">'[141]C-3'!$G$23</definedName>
    <definedName name="c_3">#REF!</definedName>
    <definedName name="c_4" localSheetId="19">#REF!</definedName>
    <definedName name="c_4" localSheetId="9">'[141]C-4'!$G$24</definedName>
    <definedName name="c_4">#REF!</definedName>
    <definedName name="c_5" localSheetId="19">#REF!</definedName>
    <definedName name="c_5" localSheetId="9">'[141]C-5'!$G$25</definedName>
    <definedName name="c_5">#REF!</definedName>
    <definedName name="c_5a" localSheetId="19">#REF!</definedName>
    <definedName name="c_5a" localSheetId="9">'[141]C-5A'!$G$22</definedName>
    <definedName name="c_5a">#REF!</definedName>
    <definedName name="c_6" localSheetId="19">#REF!</definedName>
    <definedName name="c_6" localSheetId="9">'[141]C-6'!$G$49</definedName>
    <definedName name="c_6">#REF!</definedName>
    <definedName name="c_6a" localSheetId="19">#REF!</definedName>
    <definedName name="c_6a" localSheetId="9">'[141]C-6A'!$G$48</definedName>
    <definedName name="c_6a">#REF!</definedName>
    <definedName name="c_7" localSheetId="19">#REF!</definedName>
    <definedName name="c_7" localSheetId="9">'[141]C-7'!$H$40</definedName>
    <definedName name="c_7">#REF!</definedName>
    <definedName name="c_8" localSheetId="19">#REF!</definedName>
    <definedName name="c_8" localSheetId="9">'[141]C-8'!$G$31</definedName>
    <definedName name="c_8">#REF!</definedName>
    <definedName name="c_9" localSheetId="19">#REF!</definedName>
    <definedName name="c_9" localSheetId="9">'[141]C-9'!$G$32</definedName>
    <definedName name="c_9">#REF!</definedName>
    <definedName name="c_c" localSheetId="19">#REF!</definedName>
    <definedName name="c_c">#REF!</definedName>
    <definedName name="c_margin" localSheetId="19">#REF!</definedName>
    <definedName name="c_margin">#REF!</definedName>
    <definedName name="C_VALUE" localSheetId="19">#REF!</definedName>
    <definedName name="C_VALUE">#REF!</definedName>
    <definedName name="C0" localSheetId="19">#REF!</definedName>
    <definedName name="C0">#REF!</definedName>
    <definedName name="Ca" localSheetId="19">#REF!</definedName>
    <definedName name="CA" localSheetId="9">INDEX('[92] '!$B$1:$B$18,MATCH('[92]  '!$L$59,'[92] '!$A$1:$A$18,0))</definedName>
    <definedName name="Ca">#REF!</definedName>
    <definedName name="caa" localSheetId="17" hidden="1">{"'PROFITABILITY'!$A$1:$F$45"}</definedName>
    <definedName name="caa" localSheetId="18">{"'PROFITABILITY'!$A$1:$F$45"}</definedName>
    <definedName name="caa" localSheetId="3">{"'PROFITABILITY'!$A$1:$F$45"}</definedName>
    <definedName name="caa" localSheetId="14">{"'PROFITABILITY'!$A$1:$F$45"}</definedName>
    <definedName name="caa" localSheetId="15">{"'PROFITABILITY'!$A$1:$F$45"}</definedName>
    <definedName name="caa" localSheetId="12">{"'PROFITABILITY'!$A$1:$F$45"}</definedName>
    <definedName name="caa" localSheetId="10">{"'PROFITABILITY'!$A$1:$F$45"}</definedName>
    <definedName name="caa" localSheetId="19">{"'PROFITABILITY'!$A$1:$F$45"}</definedName>
    <definedName name="caa" localSheetId="20">{"'PROFITABILITY'!$A$1:$F$45"}</definedName>
    <definedName name="caa" localSheetId="21">{"'PROFITABILITY'!$A$1:$F$45"}</definedName>
    <definedName name="caa" localSheetId="1" hidden="1">{"'PROFITABILITY'!$A$1:$F$45"}</definedName>
    <definedName name="caa" localSheetId="2" hidden="1">{"'PROFITABILITY'!$A$1:$F$45"}</definedName>
    <definedName name="caa" localSheetId="0">{"'PROFITABILITY'!$A$1:$F$45"}</definedName>
    <definedName name="caa" localSheetId="9">{"'PROFITABILITY'!$A$1:$F$45"}</definedName>
    <definedName name="caa" localSheetId="16" hidden="1">{"'PROFITABILITY'!$A$1:$F$45"}</definedName>
    <definedName name="caa" localSheetId="13" hidden="1">{"'PROFITABILITY'!$A$1:$F$45"}</definedName>
    <definedName name="caa" localSheetId="6" hidden="1">{"'PROFITABILITY'!$A$1:$F$45"}</definedName>
    <definedName name="caa" localSheetId="7" hidden="1">{"'PROFITABILITY'!$A$1:$F$45"}</definedName>
    <definedName name="caa">{"'PROFITABILITY'!$A$1:$F$45"}</definedName>
    <definedName name="CABLE" localSheetId="19">#REF!</definedName>
    <definedName name="CABLE">#REF!</definedName>
    <definedName name="CABLE_A" localSheetId="19">#REF!</definedName>
    <definedName name="CABLE_A">#REF!</definedName>
    <definedName name="CABLE_G" localSheetId="19">#REF!</definedName>
    <definedName name="CABLE_G">#REF!</definedName>
    <definedName name="Cable_Size" localSheetId="19">#REF!</definedName>
    <definedName name="Cable_Size">#REF!</definedName>
    <definedName name="CABLE1" localSheetId="19">#REF!</definedName>
    <definedName name="CABLE1">#REF!</definedName>
    <definedName name="cal" localSheetId="19">#REF!</definedName>
    <definedName name="cal">#REF!</definedName>
    <definedName name="CalcAgencyPrice" localSheetId="19">#REF!</definedName>
    <definedName name="CalcAgencyPrice">#REF!</definedName>
    <definedName name="camber">'[142]INPUT-DATA'!#REF!</definedName>
    <definedName name="camber_sides">'[142]INPUT-DATA'!#REF!</definedName>
    <definedName name="can" localSheetId="19">#REF!</definedName>
    <definedName name="can">#REF!</definedName>
    <definedName name="cant" localSheetId="18">#REF!</definedName>
    <definedName name="cant" localSheetId="3">#REF!</definedName>
    <definedName name="cant" localSheetId="14">#REF!</definedName>
    <definedName name="cant" localSheetId="15">#REF!</definedName>
    <definedName name="cant" localSheetId="12">#REF!</definedName>
    <definedName name="cant" localSheetId="10">#REF!</definedName>
    <definedName name="cant" localSheetId="19">#REF!</definedName>
    <definedName name="cant">#REF!</definedName>
    <definedName name="cap" localSheetId="19">#REF!</definedName>
    <definedName name="cap">#REF!</definedName>
    <definedName name="CAPA1" localSheetId="19">#REF!</definedName>
    <definedName name="CAPA1">#REF!</definedName>
    <definedName name="CAPA11" localSheetId="19">#REF!</definedName>
    <definedName name="CAPA11">#REF!</definedName>
    <definedName name="CAPA111" localSheetId="19">#REF!</definedName>
    <definedName name="CAPA111">#REF!</definedName>
    <definedName name="CAPA2" localSheetId="19">#REF!</definedName>
    <definedName name="CAPA2">#REF!</definedName>
    <definedName name="CAPA22" localSheetId="19">#REF!</definedName>
    <definedName name="CAPA22">#REF!</definedName>
    <definedName name="CAPA222" localSheetId="19">#REF!</definedName>
    <definedName name="CAPA222">#REF!</definedName>
    <definedName name="CAPA3" localSheetId="19">#REF!</definedName>
    <definedName name="CAPA3">#REF!</definedName>
    <definedName name="CAPA33" localSheetId="19">#REF!</definedName>
    <definedName name="CAPA33">#REF!</definedName>
    <definedName name="CAPA333" localSheetId="19">#REF!</definedName>
    <definedName name="CAPA333">#REF!</definedName>
    <definedName name="CAPA4" localSheetId="19">#REF!</definedName>
    <definedName name="CAPA4">#REF!</definedName>
    <definedName name="CAPA44" localSheetId="19">#REF!</definedName>
    <definedName name="CAPA44">#REF!</definedName>
    <definedName name="CAPA444" localSheetId="19">#REF!</definedName>
    <definedName name="CAPA444">#REF!</definedName>
    <definedName name="CAPA7" localSheetId="19">#REF!</definedName>
    <definedName name="CAPA7">#REF!</definedName>
    <definedName name="CAPA77" localSheetId="19">#REF!</definedName>
    <definedName name="CAPA77">#REF!</definedName>
    <definedName name="CAPA777" localSheetId="19">#REF!</definedName>
    <definedName name="CAPA777">#REF!</definedName>
    <definedName name="CAPAPR" localSheetId="19">#REF!</definedName>
    <definedName name="CAPAPR">#REF!</definedName>
    <definedName name="CAPAUG" localSheetId="19">#REF!</definedName>
    <definedName name="CAPAUG">#REF!</definedName>
    <definedName name="CAPDEC" localSheetId="19">#REF!</definedName>
    <definedName name="CAPDEC">#REF!</definedName>
    <definedName name="CAPFEB" localSheetId="19">#REF!</definedName>
    <definedName name="CAPFEB">#REF!</definedName>
    <definedName name="CAPJAN" localSheetId="19">#REF!</definedName>
    <definedName name="CAPJAN">#REF!</definedName>
    <definedName name="CAPJUL" localSheetId="19">#REF!</definedName>
    <definedName name="CAPJUL">#REF!</definedName>
    <definedName name="CAPJUN" localSheetId="19">#REF!</definedName>
    <definedName name="CAPJUN">#REF!</definedName>
    <definedName name="CAPMAR" localSheetId="19">#REF!</definedName>
    <definedName name="CAPMAR">#REF!</definedName>
    <definedName name="CAPMAY" localSheetId="19">#REF!</definedName>
    <definedName name="CAPMAY">#REF!</definedName>
    <definedName name="CAPNOV" localSheetId="19">#REF!</definedName>
    <definedName name="CAPNOV">#REF!</definedName>
    <definedName name="CAPOCT" localSheetId="19">#REF!</definedName>
    <definedName name="CAPOCT">#REF!</definedName>
    <definedName name="CAPSEP" localSheetId="19">#REF!</definedName>
    <definedName name="CAPSEP">#REF!</definedName>
    <definedName name="carpet" localSheetId="19">#REF!</definedName>
    <definedName name="carpet">#REF!</definedName>
    <definedName name="carpet___0" localSheetId="19">#REF!</definedName>
    <definedName name="carpet___0">#REF!</definedName>
    <definedName name="carpet___11" localSheetId="19">#REF!</definedName>
    <definedName name="carpet___11">#REF!</definedName>
    <definedName name="carpet___12" localSheetId="19">#REF!</definedName>
    <definedName name="carpet___12">#REF!</definedName>
    <definedName name="CARPET1" localSheetId="19">#REF!</definedName>
    <definedName name="CARPET1">#REF!</definedName>
    <definedName name="CARPI" localSheetId="19">#REF!</definedName>
    <definedName name="CARPI">#REF!</definedName>
    <definedName name="Case">#REF!</definedName>
    <definedName name="cash" localSheetId="18">#REF!</definedName>
    <definedName name="cash" localSheetId="3">#REF!</definedName>
    <definedName name="cash" localSheetId="14">#REF!</definedName>
    <definedName name="cash" localSheetId="15">#REF!</definedName>
    <definedName name="cash" localSheetId="12">#REF!</definedName>
    <definedName name="cash" localSheetId="10">#REF!</definedName>
    <definedName name="cash" localSheetId="19">#REF!</definedName>
    <definedName name="cash">#REF!</definedName>
    <definedName name="cashfloaa" localSheetId="19">#REF!</definedName>
    <definedName name="cashfloaa">#REF!</definedName>
    <definedName name="cashflow" localSheetId="19">#REF!</definedName>
    <definedName name="cashflow">#REF!</definedName>
    <definedName name="Category_All" localSheetId="19">#REF!</definedName>
    <definedName name="Category_All">#REF!</definedName>
    <definedName name="CATIN" localSheetId="17">#N/A</definedName>
    <definedName name="CATIN" localSheetId="19">#REF!</definedName>
    <definedName name="CATIN" localSheetId="1">#N/A</definedName>
    <definedName name="CATIN" localSheetId="2">#N/A</definedName>
    <definedName name="CATIN" localSheetId="16">#N/A</definedName>
    <definedName name="CATIN" localSheetId="13">#N/A</definedName>
    <definedName name="CATIN" localSheetId="6">#N/A</definedName>
    <definedName name="CATIN" localSheetId="7">#N/A</definedName>
    <definedName name="CATIN">#REF!</definedName>
    <definedName name="CATJYOU" localSheetId="17">#N/A</definedName>
    <definedName name="CATJYOU" localSheetId="19">#REF!</definedName>
    <definedName name="CATJYOU" localSheetId="1">#N/A</definedName>
    <definedName name="CATJYOU" localSheetId="2">#N/A</definedName>
    <definedName name="CATJYOU" localSheetId="16">#N/A</definedName>
    <definedName name="CATJYOU" localSheetId="13">#N/A</definedName>
    <definedName name="CATJYOU" localSheetId="6">#N/A</definedName>
    <definedName name="CATJYOU" localSheetId="7">#N/A</definedName>
    <definedName name="CATJYOU">#REF!</definedName>
    <definedName name="CATREC" localSheetId="17">#N/A</definedName>
    <definedName name="CATREC" localSheetId="19">#REF!</definedName>
    <definedName name="CATREC" localSheetId="1">#N/A</definedName>
    <definedName name="CATREC" localSheetId="2">#N/A</definedName>
    <definedName name="CATREC" localSheetId="16">#N/A</definedName>
    <definedName name="CATREC" localSheetId="13">#N/A</definedName>
    <definedName name="CATREC" localSheetId="6">#N/A</definedName>
    <definedName name="CATREC" localSheetId="7">#N/A</definedName>
    <definedName name="CATREC">#REF!</definedName>
    <definedName name="CATSYU" localSheetId="17">#N/A</definedName>
    <definedName name="CATSYU" localSheetId="19">#REF!</definedName>
    <definedName name="CATSYU" localSheetId="1">#N/A</definedName>
    <definedName name="CATSYU" localSheetId="2">#N/A</definedName>
    <definedName name="CATSYU" localSheetId="16">#N/A</definedName>
    <definedName name="CATSYU" localSheetId="13">#N/A</definedName>
    <definedName name="CATSYU" localSheetId="6">#N/A</definedName>
    <definedName name="CATSYU" localSheetId="7">#N/A</definedName>
    <definedName name="CATSYU">#REF!</definedName>
    <definedName name="CAUSE" localSheetId="19">#REF!</definedName>
    <definedName name="CAUSE">#REF!</definedName>
    <definedName name="CB" localSheetId="18">INDEX(#REF!,MATCH(#REF!,#REF!,0))</definedName>
    <definedName name="CB" localSheetId="3">INDEX(#REF!,MATCH(#REF!,#REF!,0))</definedName>
    <definedName name="CB" localSheetId="14">INDEX(#REF!,MATCH(#REF!,#REF!,0))</definedName>
    <definedName name="CB" localSheetId="15">INDEX(#REF!,MATCH(#REF!,#REF!,0))</definedName>
    <definedName name="CB" localSheetId="12">INDEX(#REF!,MATCH(#REF!,#REF!,0))</definedName>
    <definedName name="CB" localSheetId="10">INDEX(#REF!,MATCH(#REF!,#REF!,0))</definedName>
    <definedName name="CB" localSheetId="19">INDEX(#REF!,MATCH(#REF!,#REF!,0))</definedName>
    <definedName name="CB" localSheetId="9">INDEX('[92] '!$B$1:$B$18,MATCH('[92]  '!$L$61,'[92] '!$A$1:$A$18,0))</definedName>
    <definedName name="CB">INDEX(#REF!,MATCH(#REF!,#REF!,0))</definedName>
    <definedName name="CBISO" localSheetId="19">#REF!</definedName>
    <definedName name="CBISO">#REF!</definedName>
    <definedName name="CBISO145" localSheetId="19">#REF!</definedName>
    <definedName name="CBISO145">#REF!</definedName>
    <definedName name="CBISO245" localSheetId="19">#REF!</definedName>
    <definedName name="CBISO245">#REF!</definedName>
    <definedName name="CBR220CTL" localSheetId="19">#REF!</definedName>
    <definedName name="CBR220CTL">#REF!</definedName>
    <definedName name="CBR500CTL" localSheetId="19">#REF!</definedName>
    <definedName name="CBR500CTL">#REF!</definedName>
    <definedName name="cc" localSheetId="17" hidden="1">{"form-D1",#N/A,FALSE,"FORM-D1";"form-D1_amt",#N/A,FALSE,"FORM-D1"}</definedName>
    <definedName name="cc" localSheetId="18">{"form-D1",#N/A,FALSE,"FORM-D1";"form-D1_amt",#N/A,FALSE,"FORM-D1"}</definedName>
    <definedName name="cc" localSheetId="3">{"form-D1",#N/A,FALSE,"FORM-D1";"form-D1_amt",#N/A,FALSE,"FORM-D1"}</definedName>
    <definedName name="cc" localSheetId="14">{"form-D1",#N/A,FALSE,"FORM-D1";"form-D1_amt",#N/A,FALSE,"FORM-D1"}</definedName>
    <definedName name="cc" localSheetId="15">{"form-D1",#N/A,FALSE,"FORM-D1";"form-D1_amt",#N/A,FALSE,"FORM-D1"}</definedName>
    <definedName name="cc" localSheetId="12">{"form-D1",#N/A,FALSE,"FORM-D1";"form-D1_amt",#N/A,FALSE,"FORM-D1"}</definedName>
    <definedName name="cc" localSheetId="10">{"form-D1",#N/A,FALSE,"FORM-D1";"form-D1_amt",#N/A,FALSE,"FORM-D1"}</definedName>
    <definedName name="cc" localSheetId="19">{"form-D1",#N/A,FALSE,"FORM-D1";"form-D1_amt",#N/A,FALSE,"FORM-D1"}</definedName>
    <definedName name="cc" localSheetId="20">{"form-D1",#N/A,FALSE,"FORM-D1";"form-D1_amt",#N/A,FALSE,"FORM-D1"}</definedName>
    <definedName name="cc" localSheetId="21">{"form-D1",#N/A,FALSE,"FORM-D1";"form-D1_amt",#N/A,FALSE,"FORM-D1"}</definedName>
    <definedName name="cc" localSheetId="1" hidden="1">{"form-D1",#N/A,FALSE,"FORM-D1";"form-D1_amt",#N/A,FALSE,"FORM-D1"}</definedName>
    <definedName name="cc" localSheetId="2" hidden="1">{"form-D1",#N/A,FALSE,"FORM-D1";"form-D1_amt",#N/A,FALSE,"FORM-D1"}</definedName>
    <definedName name="cc" localSheetId="0">{"form-D1",#N/A,FALSE,"FORM-D1";"form-D1_amt",#N/A,FALSE,"FORM-D1"}</definedName>
    <definedName name="CC" localSheetId="9">INDEX('[92] '!$B$1:$B$18,MATCH('[92]  '!$L$63,'[92] '!$A$1:$A$18,0))</definedName>
    <definedName name="cc" localSheetId="16" hidden="1">{"form-D1",#N/A,FALSE,"FORM-D1";"form-D1_amt",#N/A,FALSE,"FORM-D1"}</definedName>
    <definedName name="cc" localSheetId="13" hidden="1">{"form-D1",#N/A,FALSE,"FORM-D1";"form-D1_amt",#N/A,FALSE,"FORM-D1"}</definedName>
    <definedName name="cc" localSheetId="6" hidden="1">{"form-D1",#N/A,FALSE,"FORM-D1";"form-D1_amt",#N/A,FALSE,"FORM-D1"}</definedName>
    <definedName name="cc" localSheetId="7" hidden="1">{"form-D1",#N/A,FALSE,"FORM-D1";"form-D1_amt",#N/A,FALSE,"FORM-D1"}</definedName>
    <definedName name="cc">{"form-D1",#N/A,FALSE,"FORM-D1";"form-D1_amt",#N/A,FALSE,"FORM-D1"}</definedName>
    <definedName name="CCB" localSheetId="19">#REF!</definedName>
    <definedName name="CCB">#REF!</definedName>
    <definedName name="CCC" localSheetId="17" hidden="1">{#N/A,#N/A,FALSE,"str_title";#N/A,#N/A,FALSE,"SUM";#N/A,#N/A,FALSE,"Scope";#N/A,#N/A,FALSE,"PIE-Jn";#N/A,#N/A,FALSE,"PIE-Jn_Hz";#N/A,#N/A,FALSE,"Liq_Plan";#N/A,#N/A,FALSE,"S_Curve";#N/A,#N/A,FALSE,"Liq_Prof";#N/A,#N/A,FALSE,"Man_Pwr";#N/A,#N/A,FALSE,"Man_Prof"}</definedName>
    <definedName name="CCC" localSheetId="18">{#N/A,#N/A,FALSE,"str_title";#N/A,#N/A,FALSE,"SUM";#N/A,#N/A,FALSE,"Scope";#N/A,#N/A,FALSE,"PIE-Jn";#N/A,#N/A,FALSE,"PIE-Jn_Hz";#N/A,#N/A,FALSE,"Liq_Plan";#N/A,#N/A,FALSE,"S_Curve";#N/A,#N/A,FALSE,"Liq_Prof";#N/A,#N/A,FALSE,"Man_Pwr";#N/A,#N/A,FALSE,"Man_Prof"}</definedName>
    <definedName name="CCC" localSheetId="3">{#N/A,#N/A,FALSE,"str_title";#N/A,#N/A,FALSE,"SUM";#N/A,#N/A,FALSE,"Scope";#N/A,#N/A,FALSE,"PIE-Jn";#N/A,#N/A,FALSE,"PIE-Jn_Hz";#N/A,#N/A,FALSE,"Liq_Plan";#N/A,#N/A,FALSE,"S_Curve";#N/A,#N/A,FALSE,"Liq_Prof";#N/A,#N/A,FALSE,"Man_Pwr";#N/A,#N/A,FALSE,"Man_Prof"}</definedName>
    <definedName name="CCC" localSheetId="14">{#N/A,#N/A,FALSE,"str_title";#N/A,#N/A,FALSE,"SUM";#N/A,#N/A,FALSE,"Scope";#N/A,#N/A,FALSE,"PIE-Jn";#N/A,#N/A,FALSE,"PIE-Jn_Hz";#N/A,#N/A,FALSE,"Liq_Plan";#N/A,#N/A,FALSE,"S_Curve";#N/A,#N/A,FALSE,"Liq_Prof";#N/A,#N/A,FALSE,"Man_Pwr";#N/A,#N/A,FALSE,"Man_Prof"}</definedName>
    <definedName name="CCC" localSheetId="15">{#N/A,#N/A,FALSE,"str_title";#N/A,#N/A,FALSE,"SUM";#N/A,#N/A,FALSE,"Scope";#N/A,#N/A,FALSE,"PIE-Jn";#N/A,#N/A,FALSE,"PIE-Jn_Hz";#N/A,#N/A,FALSE,"Liq_Plan";#N/A,#N/A,FALSE,"S_Curve";#N/A,#N/A,FALSE,"Liq_Prof";#N/A,#N/A,FALSE,"Man_Pwr";#N/A,#N/A,FALSE,"Man_Prof"}</definedName>
    <definedName name="CCC" localSheetId="12">{#N/A,#N/A,FALSE,"str_title";#N/A,#N/A,FALSE,"SUM";#N/A,#N/A,FALSE,"Scope";#N/A,#N/A,FALSE,"PIE-Jn";#N/A,#N/A,FALSE,"PIE-Jn_Hz";#N/A,#N/A,FALSE,"Liq_Plan";#N/A,#N/A,FALSE,"S_Curve";#N/A,#N/A,FALSE,"Liq_Prof";#N/A,#N/A,FALSE,"Man_Pwr";#N/A,#N/A,FALSE,"Man_Prof"}</definedName>
    <definedName name="CCC" localSheetId="10">{#N/A,#N/A,FALSE,"str_title";#N/A,#N/A,FALSE,"SUM";#N/A,#N/A,FALSE,"Scope";#N/A,#N/A,FALSE,"PIE-Jn";#N/A,#N/A,FALSE,"PIE-Jn_Hz";#N/A,#N/A,FALSE,"Liq_Plan";#N/A,#N/A,FALSE,"S_Curve";#N/A,#N/A,FALSE,"Liq_Prof";#N/A,#N/A,FALSE,"Man_Pwr";#N/A,#N/A,FALSE,"Man_Prof"}</definedName>
    <definedName name="CCC" localSheetId="19">{#N/A,#N/A,FALSE,"str_title";#N/A,#N/A,FALSE,"SUM";#N/A,#N/A,FALSE,"Scope";#N/A,#N/A,FALSE,"PIE-Jn";#N/A,#N/A,FALSE,"PIE-Jn_Hz";#N/A,#N/A,FALSE,"Liq_Plan";#N/A,#N/A,FALSE,"S_Curve";#N/A,#N/A,FALSE,"Liq_Prof";#N/A,#N/A,FALSE,"Man_Pwr";#N/A,#N/A,FALSE,"Man_Prof"}</definedName>
    <definedName name="CCC" localSheetId="20">{#N/A,#N/A,FALSE,"str_title";#N/A,#N/A,FALSE,"SUM";#N/A,#N/A,FALSE,"Scope";#N/A,#N/A,FALSE,"PIE-Jn";#N/A,#N/A,FALSE,"PIE-Jn_Hz";#N/A,#N/A,FALSE,"Liq_Plan";#N/A,#N/A,FALSE,"S_Curve";#N/A,#N/A,FALSE,"Liq_Prof";#N/A,#N/A,FALSE,"Man_Pwr";#N/A,#N/A,FALSE,"Man_Prof"}</definedName>
    <definedName name="CCC" localSheetId="21">{#N/A,#N/A,FALSE,"str_title";#N/A,#N/A,FALSE,"SUM";#N/A,#N/A,FALSE,"Scope";#N/A,#N/A,FALSE,"PIE-Jn";#N/A,#N/A,FALSE,"PIE-Jn_Hz";#N/A,#N/A,FALSE,"Liq_Plan";#N/A,#N/A,FALSE,"S_Curve";#N/A,#N/A,FALSE,"Liq_Prof";#N/A,#N/A,FALSE,"Man_Pwr";#N/A,#N/A,FALSE,"Man_Prof"}</definedName>
    <definedName name="CCC" localSheetId="1" hidden="1">{#N/A,#N/A,FALSE,"str_title";#N/A,#N/A,FALSE,"SUM";#N/A,#N/A,FALSE,"Scope";#N/A,#N/A,FALSE,"PIE-Jn";#N/A,#N/A,FALSE,"PIE-Jn_Hz";#N/A,#N/A,FALSE,"Liq_Plan";#N/A,#N/A,FALSE,"S_Curve";#N/A,#N/A,FALSE,"Liq_Prof";#N/A,#N/A,FALSE,"Man_Pwr";#N/A,#N/A,FALSE,"Man_Prof"}</definedName>
    <definedName name="CCC" localSheetId="2" hidden="1">{#N/A,#N/A,FALSE,"str_title";#N/A,#N/A,FALSE,"SUM";#N/A,#N/A,FALSE,"Scope";#N/A,#N/A,FALSE,"PIE-Jn";#N/A,#N/A,FALSE,"PIE-Jn_Hz";#N/A,#N/A,FALSE,"Liq_Plan";#N/A,#N/A,FALSE,"S_Curve";#N/A,#N/A,FALSE,"Liq_Prof";#N/A,#N/A,FALSE,"Man_Pwr";#N/A,#N/A,FALSE,"Man_Prof"}</definedName>
    <definedName name="CCC" localSheetId="0">{#N/A,#N/A,FALSE,"str_title";#N/A,#N/A,FALSE,"SUM";#N/A,#N/A,FALSE,"Scope";#N/A,#N/A,FALSE,"PIE-Jn";#N/A,#N/A,FALSE,"PIE-Jn_Hz";#N/A,#N/A,FALSE,"Liq_Plan";#N/A,#N/A,FALSE,"S_Curve";#N/A,#N/A,FALSE,"Liq_Prof";#N/A,#N/A,FALSE,"Man_Pwr";#N/A,#N/A,FALSE,"Man_Prof"}</definedName>
    <definedName name="CCC" localSheetId="9">{#N/A,#N/A,FALSE,"str_title";#N/A,#N/A,FALSE,"SUM";#N/A,#N/A,FALSE,"Scope";#N/A,#N/A,FALSE,"PIE-Jn";#N/A,#N/A,FALSE,"PIE-Jn_Hz";#N/A,#N/A,FALSE,"Liq_Plan";#N/A,#N/A,FALSE,"S_Curve";#N/A,#N/A,FALSE,"Liq_Prof";#N/A,#N/A,FALSE,"Man_Pwr";#N/A,#N/A,FALSE,"Man_Prof"}</definedName>
    <definedName name="CCC" localSheetId="16" hidden="1">{#N/A,#N/A,FALSE,"str_title";#N/A,#N/A,FALSE,"SUM";#N/A,#N/A,FALSE,"Scope";#N/A,#N/A,FALSE,"PIE-Jn";#N/A,#N/A,FALSE,"PIE-Jn_Hz";#N/A,#N/A,FALSE,"Liq_Plan";#N/A,#N/A,FALSE,"S_Curve";#N/A,#N/A,FALSE,"Liq_Prof";#N/A,#N/A,FALSE,"Man_Pwr";#N/A,#N/A,FALSE,"Man_Prof"}</definedName>
    <definedName name="CCC" localSheetId="13" hidden="1">{#N/A,#N/A,FALSE,"str_title";#N/A,#N/A,FALSE,"SUM";#N/A,#N/A,FALSE,"Scope";#N/A,#N/A,FALSE,"PIE-Jn";#N/A,#N/A,FALSE,"PIE-Jn_Hz";#N/A,#N/A,FALSE,"Liq_Plan";#N/A,#N/A,FALSE,"S_Curve";#N/A,#N/A,FALSE,"Liq_Prof";#N/A,#N/A,FALSE,"Man_Pwr";#N/A,#N/A,FALSE,"Man_Prof"}</definedName>
    <definedName name="CCC" localSheetId="6" hidden="1">{#N/A,#N/A,FALSE,"str_title";#N/A,#N/A,FALSE,"SUM";#N/A,#N/A,FALSE,"Scope";#N/A,#N/A,FALSE,"PIE-Jn";#N/A,#N/A,FALSE,"PIE-Jn_Hz";#N/A,#N/A,FALSE,"Liq_Plan";#N/A,#N/A,FALSE,"S_Curve";#N/A,#N/A,FALSE,"Liq_Prof";#N/A,#N/A,FALSE,"Man_Pwr";#N/A,#N/A,FALSE,"Man_Prof"}</definedName>
    <definedName name="CCC" localSheetId="7" hidden="1">{#N/A,#N/A,FALSE,"str_title";#N/A,#N/A,FALSE,"SUM";#N/A,#N/A,FALSE,"Scope";#N/A,#N/A,FALSE,"PIE-Jn";#N/A,#N/A,FALSE,"PIE-Jn_Hz";#N/A,#N/A,FALSE,"Liq_Plan";#N/A,#N/A,FALSE,"S_Curve";#N/A,#N/A,FALSE,"Liq_Prof";#N/A,#N/A,FALSE,"Man_Pwr";#N/A,#N/A,FALSE,"Man_Prof"}</definedName>
    <definedName name="CCC">{#N/A,#N/A,FALSE,"str_title";#N/A,#N/A,FALSE,"SUM";#N/A,#N/A,FALSE,"Scope";#N/A,#N/A,FALSE,"PIE-Jn";#N/A,#N/A,FALSE,"PIE-Jn_Hz";#N/A,#N/A,FALSE,"Liq_Plan";#N/A,#N/A,FALSE,"S_Curve";#N/A,#N/A,FALSE,"Liq_Prof";#N/A,#N/A,FALSE,"Man_Pwr";#N/A,#N/A,FALSE,"Man_Prof"}</definedName>
    <definedName name="cccc" localSheetId="19">#REF!</definedName>
    <definedName name="cccc">#REF!</definedName>
    <definedName name="Ccu">#REF!</definedName>
    <definedName name="cd" localSheetId="18">#REF!</definedName>
    <definedName name="cd" localSheetId="3">#REF!</definedName>
    <definedName name="cd" localSheetId="14">#REF!</definedName>
    <definedName name="cd" localSheetId="15">#REF!</definedName>
    <definedName name="cd" localSheetId="12">#REF!</definedName>
    <definedName name="cd" localSheetId="10">#REF!</definedName>
    <definedName name="cd" localSheetId="19">#REF!</definedName>
    <definedName name="CD" localSheetId="9">INDEX('[92] '!$B$1:$B$18,MATCH('[92]  '!$L$65,'[92] '!$A$1:$A$18,0))</definedName>
    <definedName name="cd">#REF!</definedName>
    <definedName name="CD_HW" localSheetId="19">#REF!</definedName>
    <definedName name="CD_HW">#REF!</definedName>
    <definedName name="CD_SPLADL" localSheetId="19">#REF!</definedName>
    <definedName name="CD_SPLADL">#REF!</definedName>
    <definedName name="CD_SW" localSheetId="19">#REF!</definedName>
    <definedName name="CD_SW">#REF!</definedName>
    <definedName name="cdays" localSheetId="19">#REF!</definedName>
    <definedName name="cdays">#REF!</definedName>
    <definedName name="cdds" localSheetId="18">#REF!</definedName>
    <definedName name="cdds" localSheetId="3">#REF!</definedName>
    <definedName name="cdds" localSheetId="14">#REF!</definedName>
    <definedName name="cdds" localSheetId="15">#REF!</definedName>
    <definedName name="cdds" localSheetId="12">#REF!</definedName>
    <definedName name="cdds" localSheetId="10">#REF!</definedName>
    <definedName name="cdds" localSheetId="19">#REF!</definedName>
    <definedName name="cdds">#REF!</definedName>
    <definedName name="cdfgdf" localSheetId="19">#REF!</definedName>
    <definedName name="cdfgdf">#REF!</definedName>
    <definedName name="Cdi">'[143]220 11  BS '!#REF!</definedName>
    <definedName name="CDT" localSheetId="19">#REF!</definedName>
    <definedName name="CDT">#REF!</definedName>
    <definedName name="CE" localSheetId="18">INDEX(#REF!,MATCH(#REF!,#REF!,0))</definedName>
    <definedName name="CE" localSheetId="3">INDEX(#REF!,MATCH(#REF!,#REF!,0))</definedName>
    <definedName name="CE" localSheetId="14">INDEX(#REF!,MATCH(#REF!,#REF!,0))</definedName>
    <definedName name="CE" localSheetId="15">INDEX(#REF!,MATCH(#REF!,#REF!,0))</definedName>
    <definedName name="CE" localSheetId="12">INDEX(#REF!,MATCH(#REF!,#REF!,0))</definedName>
    <definedName name="CE" localSheetId="10">INDEX(#REF!,MATCH(#REF!,#REF!,0))</definedName>
    <definedName name="CE" localSheetId="19">INDEX(#REF!,MATCH(#REF!,#REF!,0))</definedName>
    <definedName name="CE" localSheetId="9">INDEX('[92] '!$B$1:$B$18,MATCH('[92]  '!$L$67,'[92] '!$A$1:$A$18,0))</definedName>
    <definedName name="CE">INDEX(#REF!,MATCH(#REF!,#REF!,0))</definedName>
    <definedName name="ced" localSheetId="19">#REF!</definedName>
    <definedName name="ced">#REF!</definedName>
    <definedName name="CED_BOHW" localSheetId="19">#REF!</definedName>
    <definedName name="CED_BOHW">#REF!</definedName>
    <definedName name="CED_BOSW" localSheetId="19">#REF!</definedName>
    <definedName name="CED_BOSW">#REF!</definedName>
    <definedName name="CED_IDTOHW" localSheetId="19">#REF!</definedName>
    <definedName name="CED_IDTOHW">#REF!</definedName>
    <definedName name="CED_IDTOSW" localSheetId="19">#REF!</definedName>
    <definedName name="CED_IDTOSW">#REF!</definedName>
    <definedName name="ced_own" localSheetId="19">#REF!</definedName>
    <definedName name="ced_own">#REF!</definedName>
    <definedName name="CED_OWNHW" localSheetId="19">#REF!</definedName>
    <definedName name="CED_OWNHW">#REF!</definedName>
    <definedName name="CED_OWNSW" localSheetId="19">#REF!</definedName>
    <definedName name="CED_OWNSW">#REF!</definedName>
    <definedName name="CED_pc" localSheetId="19">#REF!</definedName>
    <definedName name="CED_pc">#REF!</definedName>
    <definedName name="CED_SW" localSheetId="19">#REF!</definedName>
    <definedName name="CED_SW">#REF!</definedName>
    <definedName name="ced_tr" localSheetId="19">#REF!</definedName>
    <definedName name="ced_tr">#REF!</definedName>
    <definedName name="CED_TRHW" localSheetId="19">#REF!</definedName>
    <definedName name="CED_TRHW">#REF!</definedName>
    <definedName name="CED_TRSW" localSheetId="19">#REF!</definedName>
    <definedName name="CED_TRSW">#REF!</definedName>
    <definedName name="cee" localSheetId="19">#REF!</definedName>
    <definedName name="cee">#REF!</definedName>
    <definedName name="cell" localSheetId="19">#REF!</definedName>
    <definedName name="cell">#REF!</definedName>
    <definedName name="cem">190</definedName>
    <definedName name="cement" localSheetId="19">#REF!</definedName>
    <definedName name="cement" localSheetId="9">[51]Analysis!$D$343</definedName>
    <definedName name="cement">#REF!</definedName>
    <definedName name="Cement_124" localSheetId="19">#REF!</definedName>
    <definedName name="Cement_124" localSheetId="9">'[144]Rate Analysis'!$D$434</definedName>
    <definedName name="Cement_124">#REF!</definedName>
    <definedName name="cent" localSheetId="19">#REF!</definedName>
    <definedName name="cent" localSheetId="9">[145]CHIFLET!$B$35</definedName>
    <definedName name="cent">#REF!</definedName>
    <definedName name="central" localSheetId="19">#REF!</definedName>
    <definedName name="central">#REF!</definedName>
    <definedName name="CeramicFloorTiles" localSheetId="19">#REF!</definedName>
    <definedName name="CeramicFloorTiles" localSheetId="9">'[110]Basic Rates'!$C$21</definedName>
    <definedName name="CeramicFloorTiles">#REF!</definedName>
    <definedName name="CF" localSheetId="19">#REF!</definedName>
    <definedName name="CF" localSheetId="9">INDEX('[92] '!$B$1:$B$18,MATCH('[92]  '!$L$69,'[92] '!$A$1:$A$18,0))</definedName>
    <definedName name="CF">#REF!</definedName>
    <definedName name="cf_musd" localSheetId="18">#REF!</definedName>
    <definedName name="cf_musd" localSheetId="3">#REF!</definedName>
    <definedName name="cf_musd" localSheetId="14">#REF!</definedName>
    <definedName name="cf_musd" localSheetId="15">#REF!</definedName>
    <definedName name="cf_musd" localSheetId="12">#REF!</definedName>
    <definedName name="cf_musd" localSheetId="10">#REF!</definedName>
    <definedName name="cf_musd" localSheetId="19">#REF!</definedName>
    <definedName name="cf_musd">#REF!</definedName>
    <definedName name="cflo" localSheetId="1" hidden="1">{"CASH FLOW",#N/A,FALSE,"A"}</definedName>
    <definedName name="cflo" localSheetId="2" hidden="1">{"CASH FLOW",#N/A,FALSE,"A"}</definedName>
    <definedName name="cflo" localSheetId="7" hidden="1">{"CASH FLOW",#N/A,FALSE,"A"}</definedName>
    <definedName name="cflo" hidden="1">{"CASH FLOW",#N/A,FALSE,"A"}</definedName>
    <definedName name="cflow" localSheetId="1" hidden="1">{"CASH FLOW",#N/A,FALSE,"A"}</definedName>
    <definedName name="cflow" localSheetId="2" hidden="1">{"CASH FLOW",#N/A,FALSE,"A"}</definedName>
    <definedName name="cflow" localSheetId="7" hidden="1">{"CASH FLOW",#N/A,FALSE,"A"}</definedName>
    <definedName name="cflow" hidden="1">{"CASH FLOW",#N/A,FALSE,"A"}</definedName>
    <definedName name="cfre" localSheetId="19">#REF!</definedName>
    <definedName name="cfre">#REF!</definedName>
    <definedName name="CG" localSheetId="19">INDEX(#REF!,MATCH(#REF!,#REF!,0))</definedName>
    <definedName name="CG" localSheetId="9">INDEX('[92] '!$B$1:$B$18,MATCH('[92]  '!$L$71,'[92] '!$A$1:$A$18,0))</definedName>
    <definedName name="CG">INDEX(#REF!,MATCH(#REF!,#REF!,0))</definedName>
    <definedName name="cgxcf" localSheetId="19">#REF!</definedName>
    <definedName name="cgxcf" localSheetId="9">'[146]Price Working -SRP'!#REF!</definedName>
    <definedName name="cgxcf">#REF!</definedName>
    <definedName name="CH" localSheetId="19">INDEX(#REF!,MATCH(#REF!,#REF!,0))</definedName>
    <definedName name="CH" localSheetId="9">INDEX('[92] '!$B$1:$B$18,MATCH('[92]  '!$L$73,'[92] '!$A$1:$A$18,0))</definedName>
    <definedName name="CH">INDEX(#REF!,MATCH(#REF!,#REF!,0))</definedName>
    <definedName name="ch_area1" localSheetId="19">#REF!</definedName>
    <definedName name="ch_area1">#REF!</definedName>
    <definedName name="ch_area2" localSheetId="19">#REF!</definedName>
    <definedName name="ch_area2">#REF!</definedName>
    <definedName name="ch_area3" localSheetId="19">#REF!</definedName>
    <definedName name="ch_area3">#REF!</definedName>
    <definedName name="ch_area4" localSheetId="19">#REF!</definedName>
    <definedName name="ch_area4">#REF!</definedName>
    <definedName name="chand" localSheetId="19">#REF!</definedName>
    <definedName name="chand" localSheetId="9">'[147]Civil &amp; design'!$F$17</definedName>
    <definedName name="chand">#REF!</definedName>
    <definedName name="chandra" localSheetId="19">#REF!</definedName>
    <definedName name="chandra">#REF!</definedName>
    <definedName name="Charges_of_road_roller" localSheetId="19">#REF!</definedName>
    <definedName name="Charges_of_road_roller">#REF!</definedName>
    <definedName name="CHART" localSheetId="19">#REF!</definedName>
    <definedName name="CHART" localSheetId="9">'[148]C-12'!$G$12</definedName>
    <definedName name="CHART">#REF!</definedName>
    <definedName name="ChartData_Monthly" localSheetId="19">#REF!</definedName>
    <definedName name="ChartData_Monthly">#REF!</definedName>
    <definedName name="ChartData_Weekly" localSheetId="19">#REF!</definedName>
    <definedName name="ChartData_Weekly">#REF!</definedName>
    <definedName name="check" localSheetId="19">#REF!</definedName>
    <definedName name="check">#REF!</definedName>
    <definedName name="CheckDate">#REF!</definedName>
    <definedName name="checked" localSheetId="18">#REF!</definedName>
    <definedName name="checked" localSheetId="3">#REF!</definedName>
    <definedName name="checked" localSheetId="14">#REF!</definedName>
    <definedName name="checked" localSheetId="15">#REF!</definedName>
    <definedName name="checked" localSheetId="12">#REF!</definedName>
    <definedName name="checked" localSheetId="10">#REF!</definedName>
    <definedName name="checked" localSheetId="19">#REF!</definedName>
    <definedName name="checked">#REF!</definedName>
    <definedName name="CHF" localSheetId="19">#REF!</definedName>
    <definedName name="CHF">#REF!</definedName>
    <definedName name="chk" localSheetId="19">#REF!</definedName>
    <definedName name="chk">#REF!</definedName>
    <definedName name="chmap1">#N/A</definedName>
    <definedName name="CHW" localSheetId="19">#REF!</definedName>
    <definedName name="CHW">#REF!</definedName>
    <definedName name="CI" localSheetId="19">INDEX(#REF!,MATCH(#REF!,#REF!,0))</definedName>
    <definedName name="CI" localSheetId="9">INDEX('[92] '!$B$1:$B$18,MATCH('[92]  '!$L$75,'[92] '!$A$1:$A$18,0))</definedName>
    <definedName name="CI">INDEX(#REF!,MATCH(#REF!,#REF!,0))</definedName>
    <definedName name="CIF_ABB_Imp" localSheetId="19">#REF!</definedName>
    <definedName name="CIF_ABB_Imp">#REF!</definedName>
    <definedName name="CIF_ABB_local" localSheetId="19">#REF!</definedName>
    <definedName name="CIF_ABB_local">#REF!</definedName>
    <definedName name="CIF_ABB_peenya" localSheetId="19">#REF!</definedName>
    <definedName name="CIF_ABB_peenya">#REF!</definedName>
    <definedName name="CIF_AIC_Imp" localSheetId="19">#REF!</definedName>
    <definedName name="CIF_AIC_Imp">#REF!</definedName>
    <definedName name="CIF_AIC_local" localSheetId="19">#REF!</definedName>
    <definedName name="CIF_AIC_local">#REF!</definedName>
    <definedName name="CIF_NonABB_Imp" localSheetId="19">#REF!</definedName>
    <definedName name="CIF_NonABB_Imp">#REF!</definedName>
    <definedName name="CIF_NonABB_local" localSheetId="19">#REF!</definedName>
    <definedName name="CIF_NonABB_local">#REF!</definedName>
    <definedName name="City">#NAME?</definedName>
    <definedName name="civ" localSheetId="18">#REF!</definedName>
    <definedName name="civ" localSheetId="3">#REF!</definedName>
    <definedName name="civ" localSheetId="14">#REF!</definedName>
    <definedName name="civ" localSheetId="15">#REF!</definedName>
    <definedName name="civ" localSheetId="12">#REF!</definedName>
    <definedName name="civ" localSheetId="10">#REF!</definedName>
    <definedName name="civ" localSheetId="19">#REF!</definedName>
    <definedName name="civ">#REF!</definedName>
    <definedName name="civil" localSheetId="19">#REF!</definedName>
    <definedName name="civil">#REF!</definedName>
    <definedName name="CJ" localSheetId="19">INDEX(#REF!,MATCH(#REF!,#REF!,0))</definedName>
    <definedName name="CJ" localSheetId="9">INDEX('[92] '!$B$1:$B$18,MATCH('[92]  '!$L$77,'[92] '!$A$1:$A$18,0))</definedName>
    <definedName name="CJ">INDEX(#REF!,MATCH(#REF!,#REF!,0))</definedName>
    <definedName name="CK" localSheetId="19">INDEX(#REF!,MATCH(#REF!,#REF!,0))</definedName>
    <definedName name="CK" localSheetId="9">INDEX('[92] '!$B$1:$B$18,MATCH('[92]  '!$L$79,'[92] '!$A$1:$A$18,0))</definedName>
    <definedName name="CK">INDEX(#REF!,MATCH(#REF!,#REF!,0))</definedName>
    <definedName name="Cl" localSheetId="18">#REF!</definedName>
    <definedName name="Cl" localSheetId="3">#REF!</definedName>
    <definedName name="Cl" localSheetId="14">#REF!</definedName>
    <definedName name="Cl" localSheetId="15">#REF!</definedName>
    <definedName name="Cl" localSheetId="12">#REF!</definedName>
    <definedName name="Cl" localSheetId="10">#REF!</definedName>
    <definedName name="Cl" localSheetId="19">#REF!</definedName>
    <definedName name="CL" localSheetId="9">INDEX('[92] '!$B$1:$B$18,MATCH('[92]  '!$L$81,'[92] '!$A$1:$A$18,0))</definedName>
    <definedName name="Cl">#REF!</definedName>
    <definedName name="Cl.Preforma" localSheetId="17" hidden="1">{"Execavation",#N/A,FALSE,"furniture (employer)"}</definedName>
    <definedName name="Cl.Preforma" localSheetId="18">{"Execavation",#N/A,FALSE,"furniture (employer)"}</definedName>
    <definedName name="Cl.Preforma" localSheetId="3">{"Execavation",#N/A,FALSE,"furniture (employer)"}</definedName>
    <definedName name="Cl.Preforma" localSheetId="14">{"Execavation",#N/A,FALSE,"furniture (employer)"}</definedName>
    <definedName name="Cl.Preforma" localSheetId="15">{"Execavation",#N/A,FALSE,"furniture (employer)"}</definedName>
    <definedName name="Cl.Preforma" localSheetId="12">{"Execavation",#N/A,FALSE,"furniture (employer)"}</definedName>
    <definedName name="Cl.Preforma" localSheetId="10">{"Execavation",#N/A,FALSE,"furniture (employer)"}</definedName>
    <definedName name="Cl.Preforma" localSheetId="19">{"Execavation",#N/A,FALSE,"furniture (employer)"}</definedName>
    <definedName name="Cl.Preforma" localSheetId="20">{"Execavation",#N/A,FALSE,"furniture (employer)"}</definedName>
    <definedName name="Cl.Preforma" localSheetId="21">{"Execavation",#N/A,FALSE,"furniture (employer)"}</definedName>
    <definedName name="Cl.Preforma" localSheetId="1" hidden="1">{"Execavation",#N/A,FALSE,"furniture (employer)"}</definedName>
    <definedName name="Cl.Preforma" localSheetId="2" hidden="1">{"Execavation",#N/A,FALSE,"furniture (employer)"}</definedName>
    <definedName name="Cl.Preforma" localSheetId="0">{"Execavation",#N/A,FALSE,"furniture (employer)"}</definedName>
    <definedName name="Cl.Preforma" localSheetId="9">{"Execavation",#N/A,FALSE,"furniture (employer)"}</definedName>
    <definedName name="Cl.Preforma" localSheetId="16" hidden="1">{"Execavation",#N/A,FALSE,"furniture (employer)"}</definedName>
    <definedName name="Cl.Preforma" localSheetId="13" hidden="1">{"Execavation",#N/A,FALSE,"furniture (employer)"}</definedName>
    <definedName name="Cl.Preforma" localSheetId="6" hidden="1">{"Execavation",#N/A,FALSE,"furniture (employer)"}</definedName>
    <definedName name="Cl.Preforma" localSheetId="7" hidden="1">{"Execavation",#N/A,FALSE,"furniture (employer)"}</definedName>
    <definedName name="Cl.Preforma">{"Execavation",#N/A,FALSE,"furniture (employer)"}</definedName>
    <definedName name="cl33kv" localSheetId="18">#REF!</definedName>
    <definedName name="cl33kv" localSheetId="3">#REF!</definedName>
    <definedName name="cl33kv" localSheetId="14">#REF!</definedName>
    <definedName name="cl33kv" localSheetId="15">#REF!</definedName>
    <definedName name="cl33kv" localSheetId="12">#REF!</definedName>
    <definedName name="cl33kv" localSheetId="10">#REF!</definedName>
    <definedName name="cl33kv" localSheetId="19">#REF!</definedName>
    <definedName name="cl33kv">#REF!</definedName>
    <definedName name="CLAIMB" localSheetId="17" hidden="1">{"Execavation",#N/A,FALSE,"furniture (employer)"}</definedName>
    <definedName name="CLAIMB" localSheetId="18">{"Execavation",#N/A,FALSE,"furniture (employer)"}</definedName>
    <definedName name="CLAIMB" localSheetId="3">{"Execavation",#N/A,FALSE,"furniture (employer)"}</definedName>
    <definedName name="CLAIMB" localSheetId="14">{"Execavation",#N/A,FALSE,"furniture (employer)"}</definedName>
    <definedName name="CLAIMB" localSheetId="15">{"Execavation",#N/A,FALSE,"furniture (employer)"}</definedName>
    <definedName name="CLAIMB" localSheetId="12">{"Execavation",#N/A,FALSE,"furniture (employer)"}</definedName>
    <definedName name="CLAIMB" localSheetId="10">{"Execavation",#N/A,FALSE,"furniture (employer)"}</definedName>
    <definedName name="CLAIMB" localSheetId="19">{"Execavation",#N/A,FALSE,"furniture (employer)"}</definedName>
    <definedName name="CLAIMB" localSheetId="20">{"Execavation",#N/A,FALSE,"furniture (employer)"}</definedName>
    <definedName name="CLAIMB" localSheetId="21">{"Execavation",#N/A,FALSE,"furniture (employer)"}</definedName>
    <definedName name="CLAIMB" localSheetId="1" hidden="1">{"Execavation",#N/A,FALSE,"furniture (employer)"}</definedName>
    <definedName name="CLAIMB" localSheetId="2" hidden="1">{"Execavation",#N/A,FALSE,"furniture (employer)"}</definedName>
    <definedName name="CLAIMB" localSheetId="0">{"Execavation",#N/A,FALSE,"furniture (employer)"}</definedName>
    <definedName name="CLAIMB" localSheetId="9">{"Execavation",#N/A,FALSE,"furniture (employer)"}</definedName>
    <definedName name="CLAIMB" localSheetId="16" hidden="1">{"Execavation",#N/A,FALSE,"furniture (employer)"}</definedName>
    <definedName name="CLAIMB" localSheetId="13" hidden="1">{"Execavation",#N/A,FALSE,"furniture (employer)"}</definedName>
    <definedName name="CLAIMB" localSheetId="6" hidden="1">{"Execavation",#N/A,FALSE,"furniture (employer)"}</definedName>
    <definedName name="CLAIMB" localSheetId="7" hidden="1">{"Execavation",#N/A,FALSE,"furniture (employer)"}</definedName>
    <definedName name="CLAIMB">{"Execavation",#N/A,FALSE,"furniture (employer)"}</definedName>
    <definedName name="CLAIMSB" localSheetId="17" hidden="1">{"Execavation",#N/A,FALSE,"furniture (employer)"}</definedName>
    <definedName name="CLAIMSB" localSheetId="18">{"Execavation",#N/A,FALSE,"furniture (employer)"}</definedName>
    <definedName name="CLAIMSB" localSheetId="3">{"Execavation",#N/A,FALSE,"furniture (employer)"}</definedName>
    <definedName name="CLAIMSB" localSheetId="14">{"Execavation",#N/A,FALSE,"furniture (employer)"}</definedName>
    <definedName name="CLAIMSB" localSheetId="15">{"Execavation",#N/A,FALSE,"furniture (employer)"}</definedName>
    <definedName name="CLAIMSB" localSheetId="12">{"Execavation",#N/A,FALSE,"furniture (employer)"}</definedName>
    <definedName name="CLAIMSB" localSheetId="10">{"Execavation",#N/A,FALSE,"furniture (employer)"}</definedName>
    <definedName name="CLAIMSB" localSheetId="19">{"Execavation",#N/A,FALSE,"furniture (employer)"}</definedName>
    <definedName name="CLAIMSB" localSheetId="20">{"Execavation",#N/A,FALSE,"furniture (employer)"}</definedName>
    <definedName name="CLAIMSB" localSheetId="21">{"Execavation",#N/A,FALSE,"furniture (employer)"}</definedName>
    <definedName name="CLAIMSB" localSheetId="1" hidden="1">{"Execavation",#N/A,FALSE,"furniture (employer)"}</definedName>
    <definedName name="CLAIMSB" localSheetId="2" hidden="1">{"Execavation",#N/A,FALSE,"furniture (employer)"}</definedName>
    <definedName name="CLAIMSB" localSheetId="0">{"Execavation",#N/A,FALSE,"furniture (employer)"}</definedName>
    <definedName name="CLAIMSB" localSheetId="9">{"Execavation",#N/A,FALSE,"furniture (employer)"}</definedName>
    <definedName name="CLAIMSB" localSheetId="16" hidden="1">{"Execavation",#N/A,FALSE,"furniture (employer)"}</definedName>
    <definedName name="CLAIMSB" localSheetId="13" hidden="1">{"Execavation",#N/A,FALSE,"furniture (employer)"}</definedName>
    <definedName name="CLAIMSB" localSheetId="6" hidden="1">{"Execavation",#N/A,FALSE,"furniture (employer)"}</definedName>
    <definedName name="CLAIMSB" localSheetId="7" hidden="1">{"Execavation",#N/A,FALSE,"furniture (employer)"}</definedName>
    <definedName name="CLAIMSB">{"Execavation",#N/A,FALSE,"furniture (employer)"}</definedName>
    <definedName name="CLASS" localSheetId="19">#REF!</definedName>
    <definedName name="CLASS">#REF!</definedName>
    <definedName name="clbs" localSheetId="19">#REF!</definedName>
    <definedName name="clbs">#REF!</definedName>
    <definedName name="cld" localSheetId="19">#REF!</definedName>
    <definedName name="cld">#REF!</definedName>
    <definedName name="Clear" localSheetId="17">[149]!Clear</definedName>
    <definedName name="Clear" localSheetId="13">[149]!Clear</definedName>
    <definedName name="Clear" localSheetId="6">[149]!Clear</definedName>
    <definedName name="Clear">[149]!Clear</definedName>
    <definedName name="Clearance" localSheetId="18">#REF!</definedName>
    <definedName name="Clearance" localSheetId="3">#REF!</definedName>
    <definedName name="Clearance" localSheetId="14">#REF!</definedName>
    <definedName name="Clearance" localSheetId="15">#REF!</definedName>
    <definedName name="Clearance" localSheetId="12">#REF!</definedName>
    <definedName name="Clearance" localSheetId="10">#REF!</definedName>
    <definedName name="Clearance" localSheetId="19">#REF!</definedName>
    <definedName name="Clearance">#REF!</definedName>
    <definedName name="cli" localSheetId="19">#REF!</definedName>
    <definedName name="cli">#REF!</definedName>
    <definedName name="CLIENT" localSheetId="19">#REF!</definedName>
    <definedName name="CLIENT">#REF!</definedName>
    <definedName name="Client_Markup" localSheetId="19">#REF!</definedName>
    <definedName name="Client_Markup">#REF!</definedName>
    <definedName name="cll" localSheetId="19">#REF!</definedName>
    <definedName name="cll">#REF!</definedName>
    <definedName name="cllf" localSheetId="18">#REF!</definedName>
    <definedName name="cllf" localSheetId="3">#REF!</definedName>
    <definedName name="cllf" localSheetId="14">#REF!</definedName>
    <definedName name="cllf" localSheetId="15">#REF!</definedName>
    <definedName name="cllf" localSheetId="12">#REF!</definedName>
    <definedName name="cllf" localSheetId="10">#REF!</definedName>
    <definedName name="cllf" localSheetId="19">#REF!</definedName>
    <definedName name="cllf">#REF!</definedName>
    <definedName name="CLM" localSheetId="17" hidden="1">{"Execavation",#N/A,FALSE,"furniture (employer)"}</definedName>
    <definedName name="CLM" localSheetId="18">{"Execavation",#N/A,FALSE,"furniture (employer)"}</definedName>
    <definedName name="CLM" localSheetId="3">{"Execavation",#N/A,FALSE,"furniture (employer)"}</definedName>
    <definedName name="CLM" localSheetId="14">{"Execavation",#N/A,FALSE,"furniture (employer)"}</definedName>
    <definedName name="CLM" localSheetId="15">{"Execavation",#N/A,FALSE,"furniture (employer)"}</definedName>
    <definedName name="CLM" localSheetId="12">{"Execavation",#N/A,FALSE,"furniture (employer)"}</definedName>
    <definedName name="CLM" localSheetId="10">{"Execavation",#N/A,FALSE,"furniture (employer)"}</definedName>
    <definedName name="CLM" localSheetId="19">{"Execavation",#N/A,FALSE,"furniture (employer)"}</definedName>
    <definedName name="CLM" localSheetId="20">{"Execavation",#N/A,FALSE,"furniture (employer)"}</definedName>
    <definedName name="CLM" localSheetId="21">{"Execavation",#N/A,FALSE,"furniture (employer)"}</definedName>
    <definedName name="CLM" localSheetId="1" hidden="1">{"Execavation",#N/A,FALSE,"furniture (employer)"}</definedName>
    <definedName name="CLM" localSheetId="2" hidden="1">{"Execavation",#N/A,FALSE,"furniture (employer)"}</definedName>
    <definedName name="CLM" localSheetId="0">{"Execavation",#N/A,FALSE,"furniture (employer)"}</definedName>
    <definedName name="CLM" localSheetId="9">{"Execavation",#N/A,FALSE,"furniture (employer)"}</definedName>
    <definedName name="CLM" localSheetId="16" hidden="1">{"Execavation",#N/A,FALSE,"furniture (employer)"}</definedName>
    <definedName name="CLM" localSheetId="13" hidden="1">{"Execavation",#N/A,FALSE,"furniture (employer)"}</definedName>
    <definedName name="CLM" localSheetId="6" hidden="1">{"Execavation",#N/A,FALSE,"furniture (employer)"}</definedName>
    <definedName name="CLM" localSheetId="7" hidden="1">{"Execavation",#N/A,FALSE,"furniture (employer)"}</definedName>
    <definedName name="CLM">{"Execavation",#N/A,FALSE,"furniture (employer)"}</definedName>
    <definedName name="clobs" localSheetId="19">#REF!</definedName>
    <definedName name="clobs">#REF!</definedName>
    <definedName name="clod" localSheetId="19">#REF!</definedName>
    <definedName name="clod">#REF!</definedName>
    <definedName name="clol" localSheetId="19">#REF!</definedName>
    <definedName name="clol">#REF!</definedName>
    <definedName name="clot" localSheetId="19">#REF!</definedName>
    <definedName name="clot">#REF!</definedName>
    <definedName name="clt" localSheetId="19">#REF!</definedName>
    <definedName name="clt">#REF!</definedName>
    <definedName name="cltf" localSheetId="18">#REF!</definedName>
    <definedName name="cltf" localSheetId="3">#REF!</definedName>
    <definedName name="cltf" localSheetId="14">#REF!</definedName>
    <definedName name="cltf" localSheetId="15">#REF!</definedName>
    <definedName name="cltf" localSheetId="12">#REF!</definedName>
    <definedName name="cltf" localSheetId="10">#REF!</definedName>
    <definedName name="cltf" localSheetId="19">#REF!</definedName>
    <definedName name="cltf">#REF!</definedName>
    <definedName name="Clusters">#REF!</definedName>
    <definedName name="CM" localSheetId="19">INDEX(#REF!,MATCH(#REF!,#REF!,0))</definedName>
    <definedName name="CM" localSheetId="9">INDEX('[92] '!$B$1:$B$18,MATCH('[92]  '!$L$83,'[92] '!$A$1:$A$18,0))</definedName>
    <definedName name="CM">INDEX(#REF!,MATCH(#REF!,#REF!,0))</definedName>
    <definedName name="CM_14" localSheetId="19">#REF!</definedName>
    <definedName name="CM_14" localSheetId="9">'[144]Rate Analysis'!$D$77</definedName>
    <definedName name="CM_14">#REF!</definedName>
    <definedName name="cM_143" localSheetId="19">#REF!</definedName>
    <definedName name="cM_143" localSheetId="9">[51]Analysis!$D$77</definedName>
    <definedName name="cM_143">#REF!</definedName>
    <definedName name="cmort3" localSheetId="19">#REF!</definedName>
    <definedName name="cmort3">#REF!</definedName>
    <definedName name="co" localSheetId="19">#REF!</definedName>
    <definedName name="co">#REF!</definedName>
    <definedName name="Coarsesand" localSheetId="19">#REF!</definedName>
    <definedName name="Coarsesand">#REF!</definedName>
    <definedName name="coat" localSheetId="19">#REF!</definedName>
    <definedName name="coat">#REF!</definedName>
    <definedName name="Code" localSheetId="19" hidden="1">#REF!</definedName>
    <definedName name="Code">#REF!</definedName>
    <definedName name="CODES_AND_COSTS" localSheetId="19">#REF!</definedName>
    <definedName name="CODES_AND_COSTS">#REF!</definedName>
    <definedName name="COE" localSheetId="19">#REF!</definedName>
    <definedName name="COE">#REF!</definedName>
    <definedName name="CoeftMatIDR" localSheetId="19">#REF!</definedName>
    <definedName name="CoeftMatIDR">#REF!</definedName>
    <definedName name="COGSTYPE">[140]Poland!$C$79:$C$84</definedName>
    <definedName name="col" localSheetId="19">#REF!</definedName>
    <definedName name="col">#REF!</definedName>
    <definedName name="col___0" localSheetId="19">#REF!</definedName>
    <definedName name="col___0">#REF!</definedName>
    <definedName name="col___11" localSheetId="19">#REF!</definedName>
    <definedName name="col___11">#REF!</definedName>
    <definedName name="col___12" localSheetId="19">#REF!</definedName>
    <definedName name="col___12">#REF!</definedName>
    <definedName name="col_I" localSheetId="19">#REF!</definedName>
    <definedName name="col_I">#REF!</definedName>
    <definedName name="collection" localSheetId="19">#REF!</definedName>
    <definedName name="collection">#REF!</definedName>
    <definedName name="Collie" localSheetId="19">#REF!</definedName>
    <definedName name="Collie">#REF!</definedName>
    <definedName name="COLLSTATUS" localSheetId="19">#REF!</definedName>
    <definedName name="COLLSTATUS">#REF!</definedName>
    <definedName name="collstatuspage1" localSheetId="19">#REF!</definedName>
    <definedName name="collstatuspage1">#REF!</definedName>
    <definedName name="collstatuspage2" localSheetId="19">#REF!</definedName>
    <definedName name="collstatuspage2">#REF!</definedName>
    <definedName name="colors" localSheetId="19">#REF!</definedName>
    <definedName name="colors" localSheetId="9">[150]Colors!#REF!</definedName>
    <definedName name="colors">#REF!</definedName>
    <definedName name="colortubets" localSheetId="19">#REF!</definedName>
    <definedName name="colortubets" localSheetId="9">[150]Colors!#REF!</definedName>
    <definedName name="colortubets">#REF!</definedName>
    <definedName name="Columns" localSheetId="19">#REF!</definedName>
    <definedName name="Columns">#REF!</definedName>
    <definedName name="COM" localSheetId="19">#REF!</definedName>
    <definedName name="COM">#REF!</definedName>
    <definedName name="Comm" localSheetId="19">#REF!</definedName>
    <definedName name="Comm">#REF!</definedName>
    <definedName name="COMMERCIALDISCOUNT">#REF!</definedName>
    <definedName name="Commission" localSheetId="19">#REF!</definedName>
    <definedName name="Commission">#REF!</definedName>
    <definedName name="commn" localSheetId="19">#REF!</definedName>
    <definedName name="commn">#REF!</definedName>
    <definedName name="Common" localSheetId="19">#REF!</definedName>
    <definedName name="Common">#REF!</definedName>
    <definedName name="COMP" localSheetId="19">#REF!</definedName>
    <definedName name="COMP">#REF!</definedName>
    <definedName name="company" localSheetId="19">#REF!</definedName>
    <definedName name="company">#REF!</definedName>
    <definedName name="Company_Name" localSheetId="19">#REF!</definedName>
    <definedName name="Company_Name">#REF!</definedName>
    <definedName name="Compression">#REF!</definedName>
    <definedName name="compressor" localSheetId="19">#REF!</definedName>
    <definedName name="compressor" localSheetId="9">'[102]Machinary_Road Work'!$K$4</definedName>
    <definedName name="compressor">#REF!</definedName>
    <definedName name="con" localSheetId="19">#REF!</definedName>
    <definedName name="con">#REF!</definedName>
    <definedName name="CONCABLES" localSheetId="19">#REF!</definedName>
    <definedName name="CONCABLES">#REF!</definedName>
    <definedName name="CONCABLES220" localSheetId="19">#REF!</definedName>
    <definedName name="CONCABLES220">#REF!</definedName>
    <definedName name="Concpaver" localSheetId="19">#REF!</definedName>
    <definedName name="Concpaver" localSheetId="9">'[102]Machinary_Road Work'!$H$9</definedName>
    <definedName name="Concpaver">#REF!</definedName>
    <definedName name="cONCRETE" localSheetId="17" hidden="1">{"form-D1",#N/A,FALSE,"FORM-D1";"form-D1_amt",#N/A,FALSE,"FORM-D1"}</definedName>
    <definedName name="cONCRETE" localSheetId="18">{"form-D1",#N/A,FALSE,"FORM-D1";"form-D1_amt",#N/A,FALSE,"FORM-D1"}</definedName>
    <definedName name="cONCRETE" localSheetId="3">{"form-D1",#N/A,FALSE,"FORM-D1";"form-D1_amt",#N/A,FALSE,"FORM-D1"}</definedName>
    <definedName name="cONCRETE" localSheetId="14">{"form-D1",#N/A,FALSE,"FORM-D1";"form-D1_amt",#N/A,FALSE,"FORM-D1"}</definedName>
    <definedName name="cONCRETE" localSheetId="15">{"form-D1",#N/A,FALSE,"FORM-D1";"form-D1_amt",#N/A,FALSE,"FORM-D1"}</definedName>
    <definedName name="cONCRETE" localSheetId="12">{"form-D1",#N/A,FALSE,"FORM-D1";"form-D1_amt",#N/A,FALSE,"FORM-D1"}</definedName>
    <definedName name="cONCRETE" localSheetId="10">{"form-D1",#N/A,FALSE,"FORM-D1";"form-D1_amt",#N/A,FALSE,"FORM-D1"}</definedName>
    <definedName name="cONCRETE" localSheetId="19">{"form-D1",#N/A,FALSE,"FORM-D1";"form-D1_amt",#N/A,FALSE,"FORM-D1"}</definedName>
    <definedName name="cONCRETE" localSheetId="20">{"form-D1",#N/A,FALSE,"FORM-D1";"form-D1_amt",#N/A,FALSE,"FORM-D1"}</definedName>
    <definedName name="cONCRETE" localSheetId="21">{"form-D1",#N/A,FALSE,"FORM-D1";"form-D1_amt",#N/A,FALSE,"FORM-D1"}</definedName>
    <definedName name="cONCRETE" localSheetId="1" hidden="1">{"form-D1",#N/A,FALSE,"FORM-D1";"form-D1_amt",#N/A,FALSE,"FORM-D1"}</definedName>
    <definedName name="cONCRETE" localSheetId="2" hidden="1">{"form-D1",#N/A,FALSE,"FORM-D1";"form-D1_amt",#N/A,FALSE,"FORM-D1"}</definedName>
    <definedName name="cONCRETE" localSheetId="0">{"form-D1",#N/A,FALSE,"FORM-D1";"form-D1_amt",#N/A,FALSE,"FORM-D1"}</definedName>
    <definedName name="cONCRETE" localSheetId="9">{"form-D1",#N/A,FALSE,"FORM-D1";"form-D1_amt",#N/A,FALSE,"FORM-D1"}</definedName>
    <definedName name="cONCRETE" localSheetId="16" hidden="1">{"form-D1",#N/A,FALSE,"FORM-D1";"form-D1_amt",#N/A,FALSE,"FORM-D1"}</definedName>
    <definedName name="cONCRETE" localSheetId="13" hidden="1">{"form-D1",#N/A,FALSE,"FORM-D1";"form-D1_amt",#N/A,FALSE,"FORM-D1"}</definedName>
    <definedName name="cONCRETE" localSheetId="6" hidden="1">{"form-D1",#N/A,FALSE,"FORM-D1";"form-D1_amt",#N/A,FALSE,"FORM-D1"}</definedName>
    <definedName name="cONCRETE" localSheetId="7" hidden="1">{"form-D1",#N/A,FALSE,"FORM-D1";"form-D1_amt",#N/A,FALSE,"FORM-D1"}</definedName>
    <definedName name="cONCRETE">{"form-D1",#N/A,FALSE,"FORM-D1";"form-D1_amt",#N/A,FALSE,"FORM-D1"}</definedName>
    <definedName name="concretegrade">#REF!</definedName>
    <definedName name="COND" localSheetId="19">#REF!</definedName>
    <definedName name="COND">#REF!</definedName>
    <definedName name="cond.span" localSheetId="19">#REF!</definedName>
    <definedName name="cond.span">#REF!</definedName>
    <definedName name="conductor" localSheetId="19">#REF!</definedName>
    <definedName name="conductor">#REF!</definedName>
    <definedName name="CONDUCTORS">'[151]Conductor Parameter'!$B$10:$B$565</definedName>
    <definedName name="ConductorType" localSheetId="19">OFFSET(#REF!,0,0,COUNTA(#REF!),1)</definedName>
    <definedName name="ConductorType">OFFSET(#REF!,0,0,COUNTA(#REF!),1)</definedName>
    <definedName name="CONDUIT" localSheetId="19">#REF!</definedName>
    <definedName name="CONDUIT">#REF!</definedName>
    <definedName name="config" localSheetId="19">#REF!</definedName>
    <definedName name="config">#REF!</definedName>
    <definedName name="CONS" localSheetId="19">#REF!</definedName>
    <definedName name="CONS">#REF!</definedName>
    <definedName name="cons.smm">#REF!</definedName>
    <definedName name="const" localSheetId="17" hidden="1">{"'PROFITABILITY'!$A$1:$F$45"}</definedName>
    <definedName name="const" localSheetId="18">{"'PROFITABILITY'!$A$1:$F$45"}</definedName>
    <definedName name="const" localSheetId="3">{"'PROFITABILITY'!$A$1:$F$45"}</definedName>
    <definedName name="const" localSheetId="14">{"'PROFITABILITY'!$A$1:$F$45"}</definedName>
    <definedName name="const" localSheetId="15">{"'PROFITABILITY'!$A$1:$F$45"}</definedName>
    <definedName name="const" localSheetId="12">{"'PROFITABILITY'!$A$1:$F$45"}</definedName>
    <definedName name="const" localSheetId="10">{"'PROFITABILITY'!$A$1:$F$45"}</definedName>
    <definedName name="const" localSheetId="19">{"'PROFITABILITY'!$A$1:$F$45"}</definedName>
    <definedName name="const" localSheetId="20">{"'PROFITABILITY'!$A$1:$F$45"}</definedName>
    <definedName name="const" localSheetId="21">{"'PROFITABILITY'!$A$1:$F$45"}</definedName>
    <definedName name="const" localSheetId="1" hidden="1">{"'PROFITABILITY'!$A$1:$F$45"}</definedName>
    <definedName name="const" localSheetId="2" hidden="1">{"'PROFITABILITY'!$A$1:$F$45"}</definedName>
    <definedName name="const" localSheetId="0">{"'PROFITABILITY'!$A$1:$F$45"}</definedName>
    <definedName name="const" localSheetId="9">{"'PROFITABILITY'!$A$1:$F$45"}</definedName>
    <definedName name="const" localSheetId="16" hidden="1">{"'PROFITABILITY'!$A$1:$F$45"}</definedName>
    <definedName name="const" localSheetId="13" hidden="1">{"'PROFITABILITY'!$A$1:$F$45"}</definedName>
    <definedName name="const" localSheetId="6" hidden="1">{"'PROFITABILITY'!$A$1:$F$45"}</definedName>
    <definedName name="const" localSheetId="7" hidden="1">{"'PROFITABILITY'!$A$1:$F$45"}</definedName>
    <definedName name="const">{"'PROFITABILITY'!$A$1:$F$45"}</definedName>
    <definedName name="ConstEqt_Cost_002FC" localSheetId="19">#REF!</definedName>
    <definedName name="ConstEqt_Cost_002FC">#REF!</definedName>
    <definedName name="ConstEqt_Cost_002LC" localSheetId="19">#REF!</definedName>
    <definedName name="ConstEqt_Cost_002LC">#REF!</definedName>
    <definedName name="consultant_consultant_referrals">'[152]I 2ry activity reduction'!$L$120,'[152]I 2ry activity reduction'!$L$130,'[152]I 2ry activity reduction'!$L$140</definedName>
    <definedName name="CONSUMABLE" localSheetId="19">#REF!</definedName>
    <definedName name="CONSUMABLE">#REF!</definedName>
    <definedName name="CONT" localSheetId="19">#REF!</definedName>
    <definedName name="CONT">#REF!</definedName>
    <definedName name="Cont.Amt." localSheetId="19">#REF!</definedName>
    <definedName name="Cont.Amt.">#REF!</definedName>
    <definedName name="CONT_BGT4_I_" localSheetId="19">#REF!</definedName>
    <definedName name="CONT_BGT4_I_">#REF!</definedName>
    <definedName name="CONT_BGT4_II_" localSheetId="19">#REF!</definedName>
    <definedName name="CONT_BGT4_II_">#REF!</definedName>
    <definedName name="CONT_M4" localSheetId="19">#REF!</definedName>
    <definedName name="CONT_M4">#REF!</definedName>
    <definedName name="CONT1" localSheetId="19">#REF!</definedName>
    <definedName name="CONT1">#REF!</definedName>
    <definedName name="CONTENTS" localSheetId="19">#REF!</definedName>
    <definedName name="CONTENTS">#REF!</definedName>
    <definedName name="CONTRACT_NO" localSheetId="19">#REF!</definedName>
    <definedName name="CONTRACT_NO" localSheetId="9">'[153]C-I'!$D$7</definedName>
    <definedName name="CONTRACT_NO">#REF!</definedName>
    <definedName name="Contract_weight" localSheetId="19">'[74](2) CWBS'!$B$1</definedName>
    <definedName name="Contract_weight" localSheetId="1">'[75](2) CWBS'!$B$1</definedName>
    <definedName name="Contract_weight" localSheetId="2">'[75](2) CWBS'!$B$1</definedName>
    <definedName name="Contract_weight" localSheetId="16">'[75](2) CWBS'!$B$1</definedName>
    <definedName name="Contract_weight" localSheetId="13">'[75](2) CWBS'!$B$1</definedName>
    <definedName name="Contract_weight" localSheetId="6">'[75](2) CWBS'!$B$1</definedName>
    <definedName name="Contract_weight" localSheetId="7">'[75](2) CWBS'!$B$1</definedName>
    <definedName name="Contract_weight">'[74](2) CWBS'!$B$1</definedName>
    <definedName name="control132" localSheetId="19">#REF!</definedName>
    <definedName name="control132">#REF!</definedName>
    <definedName name="convAlloy">[154]conversion!$C$10</definedName>
    <definedName name="convEC">[154]conversion!$B$10</definedName>
    <definedName name="conversion_type" localSheetId="19">#REF!</definedName>
    <definedName name="conversion_type">#REF!</definedName>
    <definedName name="COO" localSheetId="19">#REF!</definedName>
    <definedName name="COO">#REF!</definedName>
    <definedName name="cookie" localSheetId="19">#REF!</definedName>
    <definedName name="cookie">#REF!</definedName>
    <definedName name="cookie1" localSheetId="19">#REF!</definedName>
    <definedName name="cookie1">#REF!</definedName>
    <definedName name="COPY_OUTPUT">#REF!</definedName>
    <definedName name="Copyright">"© 1995 Worley Limited"</definedName>
    <definedName name="cord" localSheetId="19">#REF!</definedName>
    <definedName name="cord">#REF!</definedName>
    <definedName name="COS" localSheetId="19">#REF!</definedName>
    <definedName name="COS">#REF!</definedName>
    <definedName name="cosq" localSheetId="19">#REF!</definedName>
    <definedName name="cosq">#REF!</definedName>
    <definedName name="cost" localSheetId="19">#REF!</definedName>
    <definedName name="cost">#REF!</definedName>
    <definedName name="Cost__Ex_Works" localSheetId="19">#REF!</definedName>
    <definedName name="Cost__Ex_Works">#REF!</definedName>
    <definedName name="Cost_code" localSheetId="19">#REF!</definedName>
    <definedName name="Cost_code">#REF!</definedName>
    <definedName name="Cost_curve" localSheetId="19">#REF!</definedName>
    <definedName name="Cost_curve">#REF!</definedName>
    <definedName name="Cost_for_10_Hp_Hr." localSheetId="19">#REF!</definedName>
    <definedName name="Cost_for_10_Hp_Hr.">#REF!</definedName>
    <definedName name="Cost_of_water_including_filling_the_tanker" localSheetId="19">#REF!</definedName>
    <definedName name="Cost_of_water_including_filling_the_tanker">#REF!</definedName>
    <definedName name="Cost_Per_Manday" localSheetId="19">#REF!</definedName>
    <definedName name="Cost_Per_Manday">#REF!</definedName>
    <definedName name="COST_PSCH" localSheetId="18">#REF!</definedName>
    <definedName name="COST_PSCH" localSheetId="3">#REF!</definedName>
    <definedName name="COST_PSCH" localSheetId="14">#REF!</definedName>
    <definedName name="COST_PSCH" localSheetId="15">#REF!</definedName>
    <definedName name="COST_PSCH" localSheetId="12">#REF!</definedName>
    <definedName name="COST_PSCH" localSheetId="10">#REF!</definedName>
    <definedName name="COST_PSCH" localSheetId="19">#REF!</definedName>
    <definedName name="COST_PSCH">#REF!</definedName>
    <definedName name="COST_PSCH1" localSheetId="19">#REF!</definedName>
    <definedName name="COST_PSCH1">#REF!</definedName>
    <definedName name="cost2" localSheetId="1" hidden="1">{"CASH FLOW",#N/A,FALSE,"A"}</definedName>
    <definedName name="cost2" localSheetId="2" hidden="1">{"CASH FLOW",#N/A,FALSE,"A"}</definedName>
    <definedName name="cost2" localSheetId="7" hidden="1">{"CASH FLOW",#N/A,FALSE,"A"}</definedName>
    <definedName name="cost2" hidden="1">{"CASH FLOW",#N/A,FALSE,"A"}</definedName>
    <definedName name="COSTING" localSheetId="19">#REF!</definedName>
    <definedName name="COSTING">#REF!</definedName>
    <definedName name="COSTVARIANCE" hidden="1">[155]SUMMARY!$E$64:$H$64</definedName>
    <definedName name="COU" localSheetId="19">#REF!</definedName>
    <definedName name="COU">#REF!</definedName>
    <definedName name="COU___0" localSheetId="19">#REF!</definedName>
    <definedName name="COU___0">#REF!</definedName>
    <definedName name="COU___13" localSheetId="19">#REF!</definedName>
    <definedName name="COU___13">#REF!</definedName>
    <definedName name="countries">[156]Assumptions!$F$9:$F$33</definedName>
    <definedName name="cover" localSheetId="19">#REF!</definedName>
    <definedName name="cover" localSheetId="9">[157]Intake!$F$26</definedName>
    <definedName name="cover">#REF!</definedName>
    <definedName name="Cover_blocks" localSheetId="19">#REF!</definedName>
    <definedName name="Cover_blocks">#REF!</definedName>
    <definedName name="Cover1" localSheetId="17" hidden="1">{"Total Indirect Manpower",#N/A,FALSE,"J";"Total Direct Manpower",#N/A,FALSE,"J";"Direct Structural Manpower",#N/A,FALSE,"J";"Direct Mechanical Manpower",#N/A,FALSE,"J";"Direct Piping Manpower",#N/A,FALSE,"J";"Direct Tanks Manpower",#N/A,FALSE,"J";"Direct ElecInstrSS Manpower",#N/A,FALSE,"J"}</definedName>
    <definedName name="Cover1" localSheetId="18">{"Total Indirect Manpower",#N/A,FALSE,"J";"Total Direct Manpower",#N/A,FALSE,"J";"Direct Structural Manpower",#N/A,FALSE,"J";"Direct Mechanical Manpower",#N/A,FALSE,"J";"Direct Piping Manpower",#N/A,FALSE,"J";"Direct Tanks Manpower",#N/A,FALSE,"J";"Direct ElecInstrSS Manpower",#N/A,FALSE,"J"}</definedName>
    <definedName name="Cover1" localSheetId="3">{"Total Indirect Manpower",#N/A,FALSE,"J";"Total Direct Manpower",#N/A,FALSE,"J";"Direct Structural Manpower",#N/A,FALSE,"J";"Direct Mechanical Manpower",#N/A,FALSE,"J";"Direct Piping Manpower",#N/A,FALSE,"J";"Direct Tanks Manpower",#N/A,FALSE,"J";"Direct ElecInstrSS Manpower",#N/A,FALSE,"J"}</definedName>
    <definedName name="Cover1" localSheetId="14">{"Total Indirect Manpower",#N/A,FALSE,"J";"Total Direct Manpower",#N/A,FALSE,"J";"Direct Structural Manpower",#N/A,FALSE,"J";"Direct Mechanical Manpower",#N/A,FALSE,"J";"Direct Piping Manpower",#N/A,FALSE,"J";"Direct Tanks Manpower",#N/A,FALSE,"J";"Direct ElecInstrSS Manpower",#N/A,FALSE,"J"}</definedName>
    <definedName name="Cover1" localSheetId="15">{"Total Indirect Manpower",#N/A,FALSE,"J";"Total Direct Manpower",#N/A,FALSE,"J";"Direct Structural Manpower",#N/A,FALSE,"J";"Direct Mechanical Manpower",#N/A,FALSE,"J";"Direct Piping Manpower",#N/A,FALSE,"J";"Direct Tanks Manpower",#N/A,FALSE,"J";"Direct ElecInstrSS Manpower",#N/A,FALSE,"J"}</definedName>
    <definedName name="Cover1" localSheetId="12">{"Total Indirect Manpower",#N/A,FALSE,"J";"Total Direct Manpower",#N/A,FALSE,"J";"Direct Structural Manpower",#N/A,FALSE,"J";"Direct Mechanical Manpower",#N/A,FALSE,"J";"Direct Piping Manpower",#N/A,FALSE,"J";"Direct Tanks Manpower",#N/A,FALSE,"J";"Direct ElecInstrSS Manpower",#N/A,FALSE,"J"}</definedName>
    <definedName name="Cover1" localSheetId="10">{"Total Indirect Manpower",#N/A,FALSE,"J";"Total Direct Manpower",#N/A,FALSE,"J";"Direct Structural Manpower",#N/A,FALSE,"J";"Direct Mechanical Manpower",#N/A,FALSE,"J";"Direct Piping Manpower",#N/A,FALSE,"J";"Direct Tanks Manpower",#N/A,FALSE,"J";"Direct ElecInstrSS Manpower",#N/A,FALSE,"J"}</definedName>
    <definedName name="Cover1" localSheetId="19">{"Total Indirect Manpower",#N/A,FALSE,"J";"Total Direct Manpower",#N/A,FALSE,"J";"Direct Structural Manpower",#N/A,FALSE,"J";"Direct Mechanical Manpower",#N/A,FALSE,"J";"Direct Piping Manpower",#N/A,FALSE,"J";"Direct Tanks Manpower",#N/A,FALSE,"J";"Direct ElecInstrSS Manpower",#N/A,FALSE,"J"}</definedName>
    <definedName name="Cover1" localSheetId="20">{"Total Indirect Manpower",#N/A,FALSE,"J";"Total Direct Manpower",#N/A,FALSE,"J";"Direct Structural Manpower",#N/A,FALSE,"J";"Direct Mechanical Manpower",#N/A,FALSE,"J";"Direct Piping Manpower",#N/A,FALSE,"J";"Direct Tanks Manpower",#N/A,FALSE,"J";"Direct ElecInstrSS Manpower",#N/A,FALSE,"J"}</definedName>
    <definedName name="Cover1" localSheetId="21">{"Total Indirect Manpower",#N/A,FALSE,"J";"Total Direct Manpower",#N/A,FALSE,"J";"Direct Structural Manpower",#N/A,FALSE,"J";"Direct Mechanical Manpower",#N/A,FALSE,"J";"Direct Piping Manpower",#N/A,FALSE,"J";"Direct Tanks Manpower",#N/A,FALSE,"J";"Direct ElecInstrSS Manpower",#N/A,FALSE,"J"}</definedName>
    <definedName name="Cover1" localSheetId="1" hidden="1">{"Total Indirect Manpower",#N/A,FALSE,"J";"Total Direct Manpower",#N/A,FALSE,"J";"Direct Structural Manpower",#N/A,FALSE,"J";"Direct Mechanical Manpower",#N/A,FALSE,"J";"Direct Piping Manpower",#N/A,FALSE,"J";"Direct Tanks Manpower",#N/A,FALSE,"J";"Direct ElecInstrSS Manpower",#N/A,FALSE,"J"}</definedName>
    <definedName name="Cover1" localSheetId="2" hidden="1">{"Total Indirect Manpower",#N/A,FALSE,"J";"Total Direct Manpower",#N/A,FALSE,"J";"Direct Structural Manpower",#N/A,FALSE,"J";"Direct Mechanical Manpower",#N/A,FALSE,"J";"Direct Piping Manpower",#N/A,FALSE,"J";"Direct Tanks Manpower",#N/A,FALSE,"J";"Direct ElecInstrSS Manpower",#N/A,FALSE,"J"}</definedName>
    <definedName name="Cover1" localSheetId="0">{"Total Indirect Manpower",#N/A,FALSE,"J";"Total Direct Manpower",#N/A,FALSE,"J";"Direct Structural Manpower",#N/A,FALSE,"J";"Direct Mechanical Manpower",#N/A,FALSE,"J";"Direct Piping Manpower",#N/A,FALSE,"J";"Direct Tanks Manpower",#N/A,FALSE,"J";"Direct ElecInstrSS Manpower",#N/A,FALSE,"J"}</definedName>
    <definedName name="Cover1" localSheetId="9">{"Total Indirect Manpower",#N/A,FALSE,"J";"Total Direct Manpower",#N/A,FALSE,"J";"Direct Structural Manpower",#N/A,FALSE,"J";"Direct Mechanical Manpower",#N/A,FALSE,"J";"Direct Piping Manpower",#N/A,FALSE,"J";"Direct Tanks Manpower",#N/A,FALSE,"J";"Direct ElecInstrSS Manpower",#N/A,FALSE,"J"}</definedName>
    <definedName name="Cover1" localSheetId="16" hidden="1">{"Total Indirect Manpower",#N/A,FALSE,"J";"Total Direct Manpower",#N/A,FALSE,"J";"Direct Structural Manpower",#N/A,FALSE,"J";"Direct Mechanical Manpower",#N/A,FALSE,"J";"Direct Piping Manpower",#N/A,FALSE,"J";"Direct Tanks Manpower",#N/A,FALSE,"J";"Direct ElecInstrSS Manpower",#N/A,FALSE,"J"}</definedName>
    <definedName name="Cover1" localSheetId="13" hidden="1">{"Total Indirect Manpower",#N/A,FALSE,"J";"Total Direct Manpower",#N/A,FALSE,"J";"Direct Structural Manpower",#N/A,FALSE,"J";"Direct Mechanical Manpower",#N/A,FALSE,"J";"Direct Piping Manpower",#N/A,FALSE,"J";"Direct Tanks Manpower",#N/A,FALSE,"J";"Direct ElecInstrSS Manpower",#N/A,FALSE,"J"}</definedName>
    <definedName name="Cover1" localSheetId="6" hidden="1">{"Total Indirect Manpower",#N/A,FALSE,"J";"Total Direct Manpower",#N/A,FALSE,"J";"Direct Structural Manpower",#N/A,FALSE,"J";"Direct Mechanical Manpower",#N/A,FALSE,"J";"Direct Piping Manpower",#N/A,FALSE,"J";"Direct Tanks Manpower",#N/A,FALSE,"J";"Direct ElecInstrSS Manpower",#N/A,FALSE,"J"}</definedName>
    <definedName name="Cover1" localSheetId="7" hidden="1">{"Total Indirect Manpower",#N/A,FALSE,"J";"Total Direct Manpower",#N/A,FALSE,"J";"Direct Structural Manpower",#N/A,FALSE,"J";"Direct Mechanical Manpower",#N/A,FALSE,"J";"Direct Piping Manpower",#N/A,FALSE,"J";"Direct Tanks Manpower",#N/A,FALSE,"J";"Direct ElecInstrSS Manpower",#N/A,FALSE,"J"}</definedName>
    <definedName name="Cover1">{"Total Indirect Manpower",#N/A,FALSE,"J";"Total Direct Manpower",#N/A,FALSE,"J";"Direct Structural Manpower",#N/A,FALSE,"J";"Direct Mechanical Manpower",#N/A,FALSE,"J";"Direct Piping Manpower",#N/A,FALSE,"J";"Direct Tanks Manpower",#N/A,FALSE,"J";"Direct ElecInstrSS Manpower",#N/A,FALSE,"J"}</definedName>
    <definedName name="COVVV" localSheetId="17" hidden="1">{#N/A,#N/A,FALSE,"str_title";#N/A,#N/A,FALSE,"SUM";#N/A,#N/A,FALSE,"Scope";#N/A,#N/A,FALSE,"PIE-Jn";#N/A,#N/A,FALSE,"PIE-Jn_Hz";#N/A,#N/A,FALSE,"Liq_Plan";#N/A,#N/A,FALSE,"S_Curve";#N/A,#N/A,FALSE,"Liq_Prof";#N/A,#N/A,FALSE,"Man_Pwr";#N/A,#N/A,FALSE,"Man_Prof"}</definedName>
    <definedName name="COVVV" localSheetId="18">{#N/A,#N/A,FALSE,"str_title";#N/A,#N/A,FALSE,"SUM";#N/A,#N/A,FALSE,"Scope";#N/A,#N/A,FALSE,"PIE-Jn";#N/A,#N/A,FALSE,"PIE-Jn_Hz";#N/A,#N/A,FALSE,"Liq_Plan";#N/A,#N/A,FALSE,"S_Curve";#N/A,#N/A,FALSE,"Liq_Prof";#N/A,#N/A,FALSE,"Man_Pwr";#N/A,#N/A,FALSE,"Man_Prof"}</definedName>
    <definedName name="COVVV" localSheetId="3">{#N/A,#N/A,FALSE,"str_title";#N/A,#N/A,FALSE,"SUM";#N/A,#N/A,FALSE,"Scope";#N/A,#N/A,FALSE,"PIE-Jn";#N/A,#N/A,FALSE,"PIE-Jn_Hz";#N/A,#N/A,FALSE,"Liq_Plan";#N/A,#N/A,FALSE,"S_Curve";#N/A,#N/A,FALSE,"Liq_Prof";#N/A,#N/A,FALSE,"Man_Pwr";#N/A,#N/A,FALSE,"Man_Prof"}</definedName>
    <definedName name="COVVV" localSheetId="14">{#N/A,#N/A,FALSE,"str_title";#N/A,#N/A,FALSE,"SUM";#N/A,#N/A,FALSE,"Scope";#N/A,#N/A,FALSE,"PIE-Jn";#N/A,#N/A,FALSE,"PIE-Jn_Hz";#N/A,#N/A,FALSE,"Liq_Plan";#N/A,#N/A,FALSE,"S_Curve";#N/A,#N/A,FALSE,"Liq_Prof";#N/A,#N/A,FALSE,"Man_Pwr";#N/A,#N/A,FALSE,"Man_Prof"}</definedName>
    <definedName name="COVVV" localSheetId="15">{#N/A,#N/A,FALSE,"str_title";#N/A,#N/A,FALSE,"SUM";#N/A,#N/A,FALSE,"Scope";#N/A,#N/A,FALSE,"PIE-Jn";#N/A,#N/A,FALSE,"PIE-Jn_Hz";#N/A,#N/A,FALSE,"Liq_Plan";#N/A,#N/A,FALSE,"S_Curve";#N/A,#N/A,FALSE,"Liq_Prof";#N/A,#N/A,FALSE,"Man_Pwr";#N/A,#N/A,FALSE,"Man_Prof"}</definedName>
    <definedName name="COVVV" localSheetId="12">{#N/A,#N/A,FALSE,"str_title";#N/A,#N/A,FALSE,"SUM";#N/A,#N/A,FALSE,"Scope";#N/A,#N/A,FALSE,"PIE-Jn";#N/A,#N/A,FALSE,"PIE-Jn_Hz";#N/A,#N/A,FALSE,"Liq_Plan";#N/A,#N/A,FALSE,"S_Curve";#N/A,#N/A,FALSE,"Liq_Prof";#N/A,#N/A,FALSE,"Man_Pwr";#N/A,#N/A,FALSE,"Man_Prof"}</definedName>
    <definedName name="COVVV" localSheetId="10">{#N/A,#N/A,FALSE,"str_title";#N/A,#N/A,FALSE,"SUM";#N/A,#N/A,FALSE,"Scope";#N/A,#N/A,FALSE,"PIE-Jn";#N/A,#N/A,FALSE,"PIE-Jn_Hz";#N/A,#N/A,FALSE,"Liq_Plan";#N/A,#N/A,FALSE,"S_Curve";#N/A,#N/A,FALSE,"Liq_Prof";#N/A,#N/A,FALSE,"Man_Pwr";#N/A,#N/A,FALSE,"Man_Prof"}</definedName>
    <definedName name="COVVV" localSheetId="19">{#N/A,#N/A,FALSE,"str_title";#N/A,#N/A,FALSE,"SUM";#N/A,#N/A,FALSE,"Scope";#N/A,#N/A,FALSE,"PIE-Jn";#N/A,#N/A,FALSE,"PIE-Jn_Hz";#N/A,#N/A,FALSE,"Liq_Plan";#N/A,#N/A,FALSE,"S_Curve";#N/A,#N/A,FALSE,"Liq_Prof";#N/A,#N/A,FALSE,"Man_Pwr";#N/A,#N/A,FALSE,"Man_Prof"}</definedName>
    <definedName name="COVVV" localSheetId="20">{#N/A,#N/A,FALSE,"str_title";#N/A,#N/A,FALSE,"SUM";#N/A,#N/A,FALSE,"Scope";#N/A,#N/A,FALSE,"PIE-Jn";#N/A,#N/A,FALSE,"PIE-Jn_Hz";#N/A,#N/A,FALSE,"Liq_Plan";#N/A,#N/A,FALSE,"S_Curve";#N/A,#N/A,FALSE,"Liq_Prof";#N/A,#N/A,FALSE,"Man_Pwr";#N/A,#N/A,FALSE,"Man_Prof"}</definedName>
    <definedName name="COVVV" localSheetId="21">{#N/A,#N/A,FALSE,"str_title";#N/A,#N/A,FALSE,"SUM";#N/A,#N/A,FALSE,"Scope";#N/A,#N/A,FALSE,"PIE-Jn";#N/A,#N/A,FALSE,"PIE-Jn_Hz";#N/A,#N/A,FALSE,"Liq_Plan";#N/A,#N/A,FALSE,"S_Curve";#N/A,#N/A,FALSE,"Liq_Prof";#N/A,#N/A,FALSE,"Man_Pwr";#N/A,#N/A,FALSE,"Man_Prof"}</definedName>
    <definedName name="COVVV" localSheetId="1"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localSheetId="0">{#N/A,#N/A,FALSE,"str_title";#N/A,#N/A,FALSE,"SUM";#N/A,#N/A,FALSE,"Scope";#N/A,#N/A,FALSE,"PIE-Jn";#N/A,#N/A,FALSE,"PIE-Jn_Hz";#N/A,#N/A,FALSE,"Liq_Plan";#N/A,#N/A,FALSE,"S_Curve";#N/A,#N/A,FALSE,"Liq_Prof";#N/A,#N/A,FALSE,"Man_Pwr";#N/A,#N/A,FALSE,"Man_Prof"}</definedName>
    <definedName name="COVVV" localSheetId="9">{#N/A,#N/A,FALSE,"str_title";#N/A,#N/A,FALSE,"SUM";#N/A,#N/A,FALSE,"Scope";#N/A,#N/A,FALSE,"PIE-Jn";#N/A,#N/A,FALSE,"PIE-Jn_Hz";#N/A,#N/A,FALSE,"Liq_Plan";#N/A,#N/A,FALSE,"S_Curve";#N/A,#N/A,FALSE,"Liq_Prof";#N/A,#N/A,FALSE,"Man_Pwr";#N/A,#N/A,FALSE,"Man_Prof"}</definedName>
    <definedName name="COVVV" localSheetId="16" hidden="1">{#N/A,#N/A,FALSE,"str_title";#N/A,#N/A,FALSE,"SUM";#N/A,#N/A,FALSE,"Scope";#N/A,#N/A,FALSE,"PIE-Jn";#N/A,#N/A,FALSE,"PIE-Jn_Hz";#N/A,#N/A,FALSE,"Liq_Plan";#N/A,#N/A,FALSE,"S_Curve";#N/A,#N/A,FALSE,"Liq_Prof";#N/A,#N/A,FALSE,"Man_Pwr";#N/A,#N/A,FALSE,"Man_Prof"}</definedName>
    <definedName name="COVVV" localSheetId="13"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7" hidden="1">{#N/A,#N/A,FALSE,"str_title";#N/A,#N/A,FALSE,"SUM";#N/A,#N/A,FALSE,"Scope";#N/A,#N/A,FALSE,"PIE-Jn";#N/A,#N/A,FALSE,"PIE-Jn_Hz";#N/A,#N/A,FALSE,"Liq_Plan";#N/A,#N/A,FALSE,"S_Curve";#N/A,#N/A,FALSE,"Liq_Prof";#N/A,#N/A,FALSE,"Man_Pwr";#N/A,#N/A,FALSE,"Man_Prof"}</definedName>
    <definedName name="COVVV">{#N/A,#N/A,FALSE,"str_title";#N/A,#N/A,FALSE,"SUM";#N/A,#N/A,FALSE,"Scope";#N/A,#N/A,FALSE,"PIE-Jn";#N/A,#N/A,FALSE,"PIE-Jn_Hz";#N/A,#N/A,FALSE,"Liq_Plan";#N/A,#N/A,FALSE,"S_Curve";#N/A,#N/A,FALSE,"Liq_Prof";#N/A,#N/A,FALSE,"Man_Pwr";#N/A,#N/A,FALSE,"Man_Prof"}</definedName>
    <definedName name="cp" localSheetId="19">#REF!</definedName>
    <definedName name="cp">#REF!</definedName>
    <definedName name="CPLG" localSheetId="19">#REF!</definedName>
    <definedName name="CPLG">#REF!</definedName>
    <definedName name="CPM" localSheetId="19">#REF!</definedName>
    <definedName name="CPM">#REF!</definedName>
    <definedName name="CPRP" localSheetId="19">#REF!</definedName>
    <definedName name="CPRP">#REF!</definedName>
    <definedName name="cprp_lucknow" localSheetId="19">#REF!</definedName>
    <definedName name="cprp_lucknow">#REF!</definedName>
    <definedName name="cprp_mandola" localSheetId="19">#REF!</definedName>
    <definedName name="cprp_mandola">#REF!</definedName>
    <definedName name="CP새단가" localSheetId="19">#REF!</definedName>
    <definedName name="CP새단가">#REF!</definedName>
    <definedName name="cr" localSheetId="18">#REF!</definedName>
    <definedName name="cr" localSheetId="3">#REF!</definedName>
    <definedName name="cr" localSheetId="14">#REF!</definedName>
    <definedName name="cr" localSheetId="15">#REF!</definedName>
    <definedName name="cr" localSheetId="12">#REF!</definedName>
    <definedName name="cr" localSheetId="10">#REF!</definedName>
    <definedName name="cr" localSheetId="19">#REF!</definedName>
    <definedName name="cr" localSheetId="9">[151]dBase!$J$14</definedName>
    <definedName name="cr">#REF!</definedName>
    <definedName name="cr_monthly_interim_application_no__01_revised__payment_certificate" localSheetId="19">#REF!</definedName>
    <definedName name="cr_monthly_interim_application_no__01_revised__payment_certificate">#REF!</definedName>
    <definedName name="CRB" localSheetId="19">#REF!</definedName>
    <definedName name="CRB">#REF!</definedName>
    <definedName name="_xlnm.Criteria" localSheetId="19">#REF!</definedName>
    <definedName name="_xlnm.Criteria">#REF!</definedName>
    <definedName name="CRMB60" localSheetId="19">#REF!</definedName>
    <definedName name="CRMB60">#REF!</definedName>
    <definedName name="CRP_Barelliey" localSheetId="19">#REF!</definedName>
    <definedName name="CRP_Barelliey">#REF!</definedName>
    <definedName name="CRP_Unnao" localSheetId="19">#REF!</definedName>
    <definedName name="CRP_Unnao">#REF!</definedName>
    <definedName name="CRPANEL" localSheetId="19">#REF!</definedName>
    <definedName name="CRPANEL">#REF!</definedName>
    <definedName name="CRRSEP" localSheetId="19">#REF!</definedName>
    <definedName name="CRRSEP">#REF!</definedName>
    <definedName name="Crude_Oil_Price">'[158]Key Assumptions'!$C$13</definedName>
    <definedName name="crush_s" localSheetId="19">#REF!</definedName>
    <definedName name="crush_s">#REF!</definedName>
    <definedName name="CS" localSheetId="18">#REF!</definedName>
    <definedName name="CS" localSheetId="3">#REF!</definedName>
    <definedName name="CS" localSheetId="14">#REF!</definedName>
    <definedName name="CS" localSheetId="15">#REF!</definedName>
    <definedName name="CS" localSheetId="12">#REF!</definedName>
    <definedName name="CS" localSheetId="10">#REF!</definedName>
    <definedName name="CS" localSheetId="19">#REF!</definedName>
    <definedName name="CS" localSheetId="9">[112]DSLP!#REF!</definedName>
    <definedName name="CS">#REF!</definedName>
    <definedName name="Cs___0" localSheetId="19">#REF!</definedName>
    <definedName name="Cs___0">#REF!</definedName>
    <definedName name="Cs___13" localSheetId="19">#REF!</definedName>
    <definedName name="Cs___13">#REF!</definedName>
    <definedName name="csd" localSheetId="19">#REF!</definedName>
    <definedName name="csd">#REF!</definedName>
    <definedName name="cst" localSheetId="19">#REF!</definedName>
    <definedName name="cst">#REF!</definedName>
    <definedName name="CST_BO" localSheetId="19">#REF!</definedName>
    <definedName name="CST_BO">#REF!</definedName>
    <definedName name="CST_IDTO" localSheetId="19">#REF!</definedName>
    <definedName name="CST_IDTO">#REF!</definedName>
    <definedName name="CST_OWN" localSheetId="19">#REF!</definedName>
    <definedName name="CST_OWN">#REF!</definedName>
    <definedName name="CST_TR" localSheetId="19">#REF!</definedName>
    <definedName name="CST_TR">#REF!</definedName>
    <definedName name="cstvat" localSheetId="19">#REF!</definedName>
    <definedName name="cstvat">#REF!</definedName>
    <definedName name="CT" localSheetId="19">#REF!</definedName>
    <definedName name="CT">#REF!</definedName>
    <definedName name="ctf" localSheetId="19">#REF!</definedName>
    <definedName name="ctf">#REF!</definedName>
    <definedName name="Cth" localSheetId="19">#REF!</definedName>
    <definedName name="Cth">#REF!</definedName>
    <definedName name="CTR" localSheetId="19">#REF!</definedName>
    <definedName name="CTR">#REF!</definedName>
    <definedName name="Ctype" localSheetId="19">#REF!</definedName>
    <definedName name="Ctype">#REF!</definedName>
    <definedName name="Cum_Int" localSheetId="19">#REF!</definedName>
    <definedName name="Cum_Int">#REF!</definedName>
    <definedName name="cummeas_may1006" localSheetId="19">#REF!</definedName>
    <definedName name="cummeas_may1006">#REF!</definedName>
    <definedName name="cummeas_up_to_mar" localSheetId="19">#REF!</definedName>
    <definedName name="cummeas_up_to_mar">#REF!</definedName>
    <definedName name="cur" localSheetId="19">#REF!</definedName>
    <definedName name="cur">#REF!</definedName>
    <definedName name="Curr" localSheetId="19">#REF!</definedName>
    <definedName name="Curr">#REF!</definedName>
    <definedName name="CURR_FCT" localSheetId="19">#REF!</definedName>
    <definedName name="CURR_FCT">#REF!</definedName>
    <definedName name="CURR_LIST" localSheetId="19">#REF!</definedName>
    <definedName name="CURR_LIST">#REF!</definedName>
    <definedName name="Currency" localSheetId="19">#REF!</definedName>
    <definedName name="Currency" localSheetId="9">[159]Cur!$A$8:$A$17</definedName>
    <definedName name="Currency">#REF!</definedName>
    <definedName name="currency_lookup" localSheetId="19">#REF!</definedName>
    <definedName name="currency_lookup" localSheetId="9">[160]Master_Sheet!$W$5:$X$46</definedName>
    <definedName name="currency_lookup">#REF!</definedName>
    <definedName name="currency_name" localSheetId="19">#REF!</definedName>
    <definedName name="currency_name">#REF!</definedName>
    <definedName name="Currency_Rates" localSheetId="19">#REF!</definedName>
    <definedName name="Currency_Rates" localSheetId="9">'[161]Master data'!$A$6:$B$14</definedName>
    <definedName name="Currency_Rates">#REF!</definedName>
    <definedName name="CurrencyPhrase" localSheetId="19">#REF!</definedName>
    <definedName name="CurrencyPhrase">#REF!</definedName>
    <definedName name="current1" localSheetId="19">#REF!</definedName>
    <definedName name="current1">#REF!</definedName>
    <definedName name="current2" localSheetId="19">#REF!</definedName>
    <definedName name="current2">#REF!</definedName>
    <definedName name="current3" localSheetId="19">#REF!</definedName>
    <definedName name="current3">#REF!</definedName>
    <definedName name="current4" localSheetId="19">#REF!</definedName>
    <definedName name="current4">#REF!</definedName>
    <definedName name="current5" localSheetId="19">#REF!</definedName>
    <definedName name="current5">#REF!</definedName>
    <definedName name="cust" localSheetId="19">#REF!</definedName>
    <definedName name="cust">#REF!</definedName>
    <definedName name="Customs_clearance" localSheetId="19">#REF!</definedName>
    <definedName name="Customs_clearance" localSheetId="9">'[161]Master data'!$A$22:$B$23</definedName>
    <definedName name="Customs_clearance">#REF!</definedName>
    <definedName name="cutback" localSheetId="19">#REF!</definedName>
    <definedName name="cutback" localSheetId="9">'[76]Materials '!$AV$19</definedName>
    <definedName name="cutback">#REF!</definedName>
    <definedName name="CV">#NAME?</definedName>
    <definedName name="cvd" localSheetId="19">#REF!</definedName>
    <definedName name="cvd">#REF!</definedName>
    <definedName name="CVD_HW" localSheetId="19">#REF!</definedName>
    <definedName name="CVD_HW">#REF!</definedName>
    <definedName name="CVD_SW" localSheetId="19">#REF!</definedName>
    <definedName name="CVD_SW">#REF!</definedName>
    <definedName name="cvdcess" localSheetId="19">#REF!</definedName>
    <definedName name="cvdcess">#REF!</definedName>
    <definedName name="CVT" localSheetId="19">#REF!</definedName>
    <definedName name="CVT">#REF!</definedName>
    <definedName name="cw" localSheetId="18">20</definedName>
    <definedName name="cw" localSheetId="3">20</definedName>
    <definedName name="cw" localSheetId="14">20</definedName>
    <definedName name="cw" localSheetId="15">20</definedName>
    <definedName name="cw" localSheetId="12">20</definedName>
    <definedName name="cw" localSheetId="10">20</definedName>
    <definedName name="cw">20</definedName>
    <definedName name="cx" localSheetId="19">#REF!</definedName>
    <definedName name="cx">#REF!</definedName>
    <definedName name="D" localSheetId="18">#REF!</definedName>
    <definedName name="D" localSheetId="3">#REF!</definedName>
    <definedName name="D" localSheetId="14">#REF!</definedName>
    <definedName name="D" localSheetId="15">#REF!</definedName>
    <definedName name="D" localSheetId="12">#REF!</definedName>
    <definedName name="D" localSheetId="10">#REF!</definedName>
    <definedName name="D" localSheetId="19">#REF!</definedName>
    <definedName name="D">#REF!</definedName>
    <definedName name="d._Staging_to_keep_deflactometer___hire_charges_of_deflectometer" localSheetId="19">#REF!</definedName>
    <definedName name="d._Staging_to_keep_deflactometer___hire_charges_of_deflectometer">#REF!</definedName>
    <definedName name="D_" localSheetId="19">#REF!</definedName>
    <definedName name="D_">#REF!</definedName>
    <definedName name="d___0" localSheetId="19">#REF!</definedName>
    <definedName name="d___0">#REF!</definedName>
    <definedName name="d___13" localSheetId="19">#REF!</definedName>
    <definedName name="d___13">#REF!</definedName>
    <definedName name="D_D" localSheetId="19">INDEX(#REF!,MATCH(#REF!,#REF!,0))</definedName>
    <definedName name="D_D" localSheetId="9">INDEX('[92] '!$B$1:$B$18,MATCH('[92]  '!$L$91,'[92] '!$A$1:$A$18,0))</definedName>
    <definedName name="D_D">INDEX(#REF!,MATCH(#REF!,#REF!,0))</definedName>
    <definedName name="d_jp" localSheetId="17" hidden="1">{"'Sheet1'!$A$4386:$N$4591"}</definedName>
    <definedName name="d_jp" localSheetId="18">{"'Sheet1'!$A$4386:$N$4591"}</definedName>
    <definedName name="d_jp" localSheetId="3">{"'Sheet1'!$A$4386:$N$4591"}</definedName>
    <definedName name="d_jp" localSheetId="14">{"'Sheet1'!$A$4386:$N$4591"}</definedName>
    <definedName name="d_jp" localSheetId="15">{"'Sheet1'!$A$4386:$N$4591"}</definedName>
    <definedName name="d_jp" localSheetId="12">{"'Sheet1'!$A$4386:$N$4591"}</definedName>
    <definedName name="d_jp" localSheetId="10">{"'Sheet1'!$A$4386:$N$4591"}</definedName>
    <definedName name="d_jp" localSheetId="19">{"'Sheet1'!$A$4386:$N$4591"}</definedName>
    <definedName name="d_jp" localSheetId="20">{"'Sheet1'!$A$4386:$N$4591"}</definedName>
    <definedName name="d_jp" localSheetId="21">{"'Sheet1'!$A$4386:$N$4591"}</definedName>
    <definedName name="d_jp" localSheetId="1" hidden="1">{"'Sheet1'!$A$4386:$N$4591"}</definedName>
    <definedName name="d_jp" localSheetId="2" hidden="1">{"'Sheet1'!$A$4386:$N$4591"}</definedName>
    <definedName name="d_jp" localSheetId="0">{"'Sheet1'!$A$4386:$N$4591"}</definedName>
    <definedName name="d_jp" localSheetId="9">{"'Sheet1'!$A$4386:$N$4591"}</definedName>
    <definedName name="d_jp" localSheetId="16" hidden="1">{"'Sheet1'!$A$4386:$N$4591"}</definedName>
    <definedName name="d_jp" localSheetId="13" hidden="1">{"'Sheet1'!$A$4386:$N$4591"}</definedName>
    <definedName name="d_jp" localSheetId="6" hidden="1">{"'Sheet1'!$A$4386:$N$4591"}</definedName>
    <definedName name="d_jp" localSheetId="7" hidden="1">{"'Sheet1'!$A$4386:$N$4591"}</definedName>
    <definedName name="d_jp">{"'Sheet1'!$A$4386:$N$4591"}</definedName>
    <definedName name="D_L_SAVANT">#REF!</definedName>
    <definedName name="D_L_SAVANT___0">#REF!</definedName>
    <definedName name="D_L_SAVANT___0_1">#REF!</definedName>
    <definedName name="D_L_SAVANT_1">#REF!</definedName>
    <definedName name="D1__m">#REF!</definedName>
    <definedName name="D10__m">#REF!</definedName>
    <definedName name="D11__m">#REF!</definedName>
    <definedName name="D12__m">#REF!</definedName>
    <definedName name="D2__m">#REF!</definedName>
    <definedName name="D3__m">#REF!</definedName>
    <definedName name="D4__m">#REF!</definedName>
    <definedName name="D5__m">#REF!</definedName>
    <definedName name="D6__m">#REF!</definedName>
    <definedName name="D65536A1" localSheetId="19">#REF!</definedName>
    <definedName name="D65536A1">#REF!</definedName>
    <definedName name="D7__m">#REF!</definedName>
    <definedName name="D8__m">#REF!</definedName>
    <definedName name="D8Data" localSheetId="19">#REF!</definedName>
    <definedName name="D8Data">#REF!</definedName>
    <definedName name="D9__m">#REF!</definedName>
    <definedName name="Da" localSheetId="19">#REF!</definedName>
    <definedName name="DA" localSheetId="9">INDEX('[92] '!$B$1:$B$18,MATCH('[92]  '!$L$85,'[92] '!$A$1:$A$18,0))</definedName>
    <definedName name="Da">#REF!</definedName>
    <definedName name="DAdsaD" localSheetId="19">#REF!</definedName>
    <definedName name="DAdsaD" localSheetId="9">'[162]Rate Analysis'!#REF!</definedName>
    <definedName name="DAdsaD">#REF!</definedName>
    <definedName name="dam" localSheetId="19">#REF!</definedName>
    <definedName name="dam">#REF!</definedName>
    <definedName name="Dampers" localSheetId="17" hidden="1">{"'PROFITABILITY'!$A$1:$F$45"}</definedName>
    <definedName name="Dampers" localSheetId="18">{"'PROFITABILITY'!$A$1:$F$45"}</definedName>
    <definedName name="Dampers" localSheetId="3">{"'PROFITABILITY'!$A$1:$F$45"}</definedName>
    <definedName name="Dampers" localSheetId="14">{"'PROFITABILITY'!$A$1:$F$45"}</definedName>
    <definedName name="Dampers" localSheetId="15">{"'PROFITABILITY'!$A$1:$F$45"}</definedName>
    <definedName name="Dampers" localSheetId="12">{"'PROFITABILITY'!$A$1:$F$45"}</definedName>
    <definedName name="Dampers" localSheetId="10">{"'PROFITABILITY'!$A$1:$F$45"}</definedName>
    <definedName name="Dampers" localSheetId="19">{"'PROFITABILITY'!$A$1:$F$45"}</definedName>
    <definedName name="Dampers" localSheetId="20">{"'PROFITABILITY'!$A$1:$F$45"}</definedName>
    <definedName name="Dampers" localSheetId="21">{"'PROFITABILITY'!$A$1:$F$45"}</definedName>
    <definedName name="Dampers" localSheetId="1" hidden="1">{"'PROFITABILITY'!$A$1:$F$45"}</definedName>
    <definedName name="Dampers" localSheetId="2" hidden="1">{"'PROFITABILITY'!$A$1:$F$45"}</definedName>
    <definedName name="Dampers" localSheetId="0">{"'PROFITABILITY'!$A$1:$F$45"}</definedName>
    <definedName name="Dampers" localSheetId="9">{"'PROFITABILITY'!$A$1:$F$45"}</definedName>
    <definedName name="Dampers" localSheetId="16" hidden="1">{"'PROFITABILITY'!$A$1:$F$45"}</definedName>
    <definedName name="Dampers" localSheetId="13" hidden="1">{"'PROFITABILITY'!$A$1:$F$45"}</definedName>
    <definedName name="Dampers" localSheetId="6" hidden="1">{"'PROFITABILITY'!$A$1:$F$45"}</definedName>
    <definedName name="Dampers" localSheetId="7" hidden="1">{"'PROFITABILITY'!$A$1:$F$45"}</definedName>
    <definedName name="Dampers">{"'PROFITABILITY'!$A$1:$F$45"}</definedName>
    <definedName name="DANGA" localSheetId="19">#REF!,#REF!</definedName>
    <definedName name="DANGA">#REF!,#REF!</definedName>
    <definedName name="DaRWk1" localSheetId="19">#REF!</definedName>
    <definedName name="DaRWk1">#REF!</definedName>
    <definedName name="DaRWk10" localSheetId="19">#REF!</definedName>
    <definedName name="DaRWk10">#REF!</definedName>
    <definedName name="DaRWk11" localSheetId="19">#REF!</definedName>
    <definedName name="DaRWk11">#REF!</definedName>
    <definedName name="DaRWk12" localSheetId="19">#REF!</definedName>
    <definedName name="DaRWk12">#REF!</definedName>
    <definedName name="DaRWk2" localSheetId="19">#REF!</definedName>
    <definedName name="DaRWk2">#REF!</definedName>
    <definedName name="DaRWk3" localSheetId="19">#REF!</definedName>
    <definedName name="DaRWk3">#REF!</definedName>
    <definedName name="DaRWk4" localSheetId="19">#REF!</definedName>
    <definedName name="DaRWk4">#REF!</definedName>
    <definedName name="DaRWk5" localSheetId="19">#REF!</definedName>
    <definedName name="DaRWk5">#REF!</definedName>
    <definedName name="DaRWk6" localSheetId="19">#REF!</definedName>
    <definedName name="DaRWk6">#REF!</definedName>
    <definedName name="DaRWk8" localSheetId="19">#REF!</definedName>
    <definedName name="DaRWk8">#REF!</definedName>
    <definedName name="DaRwk9" localSheetId="19">#REF!</definedName>
    <definedName name="DaRwk9">#REF!</definedName>
    <definedName name="DAS" localSheetId="19">#REF!</definedName>
    <definedName name="DAS">#REF!</definedName>
    <definedName name="DASD" localSheetId="19">#REF!</definedName>
    <definedName name="DASD">#REF!</definedName>
    <definedName name="dasdfds" localSheetId="19">#REF!</definedName>
    <definedName name="dasdfds">#REF!</definedName>
    <definedName name="dat">#REF!</definedName>
    <definedName name="data" localSheetId="19">#REF!</definedName>
    <definedName name="data">#REF!</definedName>
    <definedName name="DATA_13" localSheetId="19">#REF!</definedName>
    <definedName name="DATA_13">#REF!</definedName>
    <definedName name="DATA_14" localSheetId="19">#REF!</definedName>
    <definedName name="DATA_14">#REF!</definedName>
    <definedName name="DATA_15" localSheetId="19">#REF!</definedName>
    <definedName name="DATA_15">#REF!</definedName>
    <definedName name="DATA_16" localSheetId="19">#REF!</definedName>
    <definedName name="DATA_16">#REF!</definedName>
    <definedName name="DATA_17" localSheetId="19">#REF!</definedName>
    <definedName name="DATA_17">#REF!</definedName>
    <definedName name="DATA_18" localSheetId="19">#REF!</definedName>
    <definedName name="DATA_18">#REF!</definedName>
    <definedName name="DATA_19" localSheetId="19">#REF!</definedName>
    <definedName name="DATA_19">#REF!</definedName>
    <definedName name="DATA_20" localSheetId="19">#REF!</definedName>
    <definedName name="DATA_20">#REF!</definedName>
    <definedName name="DATA_21" localSheetId="19">#REF!</definedName>
    <definedName name="DATA_21">#REF!</definedName>
    <definedName name="DATA_22" localSheetId="19">#REF!</definedName>
    <definedName name="DATA_22">#REF!</definedName>
    <definedName name="DATA_23" localSheetId="19">#REF!</definedName>
    <definedName name="DATA_23">#REF!</definedName>
    <definedName name="DATA_24" localSheetId="19">#REF!</definedName>
    <definedName name="DATA_24">#REF!</definedName>
    <definedName name="DATA_25" localSheetId="19">#REF!</definedName>
    <definedName name="DATA_25">#REF!</definedName>
    <definedName name="data1" localSheetId="19" hidden="1">#REF!</definedName>
    <definedName name="data1">#REF!</definedName>
    <definedName name="DATA10">#REF!</definedName>
    <definedName name="DATA15" localSheetId="19">#REF!</definedName>
    <definedName name="DATA15">#REF!</definedName>
    <definedName name="DATA16" localSheetId="19">#REF!</definedName>
    <definedName name="DATA16">#REF!</definedName>
    <definedName name="DATA17" localSheetId="19">#REF!</definedName>
    <definedName name="DATA17">#REF!</definedName>
    <definedName name="DATA18" localSheetId="19">#REF!</definedName>
    <definedName name="DATA18">#REF!</definedName>
    <definedName name="DATA19" localSheetId="19">#REF!</definedName>
    <definedName name="DATA19">#REF!</definedName>
    <definedName name="data2" localSheetId="19" hidden="1">#REF!</definedName>
    <definedName name="data2">#REF!</definedName>
    <definedName name="data3" localSheetId="19" hidden="1">#REF!</definedName>
    <definedName name="data3">#REF!</definedName>
    <definedName name="DATA4">#REF!</definedName>
    <definedName name="DATA5">#REF!</definedName>
    <definedName name="DATA6">#REF!</definedName>
    <definedName name="DATA7">#REF!</definedName>
    <definedName name="DATA8">#REF!</definedName>
    <definedName name="DATA9">#REF!</definedName>
    <definedName name="_xlnm.Database" localSheetId="19">#REF!</definedName>
    <definedName name="_xlnm.Database">#REF!</definedName>
    <definedName name="datb" localSheetId="19">#REF!</definedName>
    <definedName name="datb">#REF!</definedName>
    <definedName name="datc" localSheetId="19">#REF!</definedName>
    <definedName name="datc">#REF!</definedName>
    <definedName name="Date" localSheetId="19">#REF!</definedName>
    <definedName name="Date">#REF!</definedName>
    <definedName name="Date_of_Data" localSheetId="19">#REF!</definedName>
    <definedName name="Date_of_Data">#REF!</definedName>
    <definedName name="Date2" localSheetId="19">#REF!</definedName>
    <definedName name="Date2">#REF!</definedName>
    <definedName name="Dates">#REF!</definedName>
    <definedName name="DATTA" localSheetId="19">#REF!</definedName>
    <definedName name="DATTA">#REF!</definedName>
    <definedName name="DaWk7" localSheetId="19">#REF!</definedName>
    <definedName name="DaWk7">#REF!</definedName>
    <definedName name="DAY_ENGR" localSheetId="19">#REF!</definedName>
    <definedName name="DAY_ENGR">#REF!</definedName>
    <definedName name="DAY_TCHN" localSheetId="19">#REF!</definedName>
    <definedName name="DAY_TCHN">#REF!</definedName>
    <definedName name="DAYS" localSheetId="19">#REF!</definedName>
    <definedName name="DAYS">#REF!</definedName>
    <definedName name="days_in_year">'[158]Production Profile'!$C$8</definedName>
    <definedName name="db" localSheetId="19">#REF!</definedName>
    <definedName name="DB" localSheetId="9">INDEX('[92] '!$B$1:$B$18,MATCH('[92]  '!$L$87,'[92] '!$A$1:$A$18,0))</definedName>
    <definedName name="db">#REF!</definedName>
    <definedName name="db___0" localSheetId="19">#REF!</definedName>
    <definedName name="db___0">#REF!</definedName>
    <definedName name="db___13" localSheetId="19">#REF!</definedName>
    <definedName name="db___13">#REF!</definedName>
    <definedName name="dbrwk1" localSheetId="19">#REF!</definedName>
    <definedName name="dbrwk1">#REF!</definedName>
    <definedName name="dbrwk10" localSheetId="19">#REF!</definedName>
    <definedName name="dbrwk10">#REF!</definedName>
    <definedName name="dbrwk11" localSheetId="19">#REF!</definedName>
    <definedName name="dbrwk11">#REF!</definedName>
    <definedName name="dbrwk12" localSheetId="19">#REF!</definedName>
    <definedName name="dbrwk12">#REF!</definedName>
    <definedName name="dbrwk2" localSheetId="19">#REF!</definedName>
    <definedName name="dbrwk2">#REF!</definedName>
    <definedName name="dbrwk3" localSheetId="19">#REF!</definedName>
    <definedName name="dbrwk3">#REF!</definedName>
    <definedName name="dbrwk4" localSheetId="19">#REF!</definedName>
    <definedName name="dbrwk4">#REF!</definedName>
    <definedName name="dbrwk5" localSheetId="19">#REF!</definedName>
    <definedName name="dbrwk5">#REF!</definedName>
    <definedName name="dbrwk6" localSheetId="19">#REF!</definedName>
    <definedName name="dbrwk6">#REF!</definedName>
    <definedName name="dbrwk7" localSheetId="19">#REF!</definedName>
    <definedName name="dbrwk7">#REF!</definedName>
    <definedName name="dbrwk8" localSheetId="19">#REF!</definedName>
    <definedName name="dbrwk8">#REF!</definedName>
    <definedName name="dbrwk9" localSheetId="19">#REF!</definedName>
    <definedName name="dbrwk9">#REF!</definedName>
    <definedName name="dc" localSheetId="19">#REF!</definedName>
    <definedName name="DC" localSheetId="9">INDEX('[92] '!$B$1:$B$18,MATCH('[92]  '!$L$89,'[92] '!$A$1:$A$18,0))</definedName>
    <definedName name="dc">#REF!</definedName>
    <definedName name="DCARRAY" localSheetId="19">#REF!</definedName>
    <definedName name="DCARRAY">#REF!</definedName>
    <definedName name="DCARRAY_1" localSheetId="19">#REF!</definedName>
    <definedName name="DCARRAY_1">#REF!</definedName>
    <definedName name="dccables">#REF!</definedName>
    <definedName name="dcdc" localSheetId="1" hidden="1">{"CASH FLOW",#N/A,FALSE,"A"}</definedName>
    <definedName name="dcdc" localSheetId="2" hidden="1">{"CASH FLOW",#N/A,FALSE,"A"}</definedName>
    <definedName name="dcdc" localSheetId="7" hidden="1">{"CASH FLOW",#N/A,FALSE,"A"}</definedName>
    <definedName name="dcdc" hidden="1">{"CASH FLOW",#N/A,FALSE,"A"}</definedName>
    <definedName name="dcdeff">#REF!</definedName>
    <definedName name="dceff" localSheetId="19">#REF!</definedName>
    <definedName name="dceff">#REF!</definedName>
    <definedName name="DCF" localSheetId="19">#REF!</definedName>
    <definedName name="DCF">#REF!</definedName>
    <definedName name="DCLAY" localSheetId="19">#REF!</definedName>
    <definedName name="DCLAY" localSheetId="9">'[44]Cost of O &amp; O'!$F$14</definedName>
    <definedName name="DCLAY">#REF!</definedName>
    <definedName name="DCP_start_T">#REF!</definedName>
    <definedName name="dcrw" localSheetId="19">#REF!</definedName>
    <definedName name="dcrw">#REF!</definedName>
    <definedName name="dcrwk1" localSheetId="19">#REF!</definedName>
    <definedName name="dcrwk1">#REF!</definedName>
    <definedName name="dcrwk10" localSheetId="19">#REF!</definedName>
    <definedName name="dcrwk10">#REF!</definedName>
    <definedName name="dcrwk11" localSheetId="19">#REF!</definedName>
    <definedName name="dcrwk11">#REF!</definedName>
    <definedName name="dcrwk12" localSheetId="19">#REF!</definedName>
    <definedName name="dcrwk12">#REF!</definedName>
    <definedName name="dcrwk2" localSheetId="19">#REF!</definedName>
    <definedName name="dcrwk2">#REF!</definedName>
    <definedName name="dcrwk3" localSheetId="19">#REF!</definedName>
    <definedName name="dcrwk3">#REF!</definedName>
    <definedName name="dcrwk4" localSheetId="19">#REF!</definedName>
    <definedName name="dcrwk4">#REF!</definedName>
    <definedName name="dcrwk5" localSheetId="19">#REF!</definedName>
    <definedName name="dcrwk5">#REF!</definedName>
    <definedName name="dcrwk6" localSheetId="19">#REF!</definedName>
    <definedName name="dcrwk6">#REF!</definedName>
    <definedName name="dcrwk7" localSheetId="19">#REF!</definedName>
    <definedName name="dcrwk7">#REF!</definedName>
    <definedName name="dcrwk8" localSheetId="19">#REF!</definedName>
    <definedName name="dcrwk8">#REF!</definedName>
    <definedName name="dcrwk9" localSheetId="19">#REF!</definedName>
    <definedName name="dcrwk9">#REF!</definedName>
    <definedName name="dcvolt" localSheetId="19">#REF!</definedName>
    <definedName name="dcvolt">#REF!</definedName>
    <definedName name="dcvrdrv" localSheetId="19">#REF!</definedName>
    <definedName name="dcvrdrv">#REF!</definedName>
    <definedName name="dd" localSheetId="17" hidden="1">{"'PROFITABILITY'!$A$1:$F$45"}</definedName>
    <definedName name="dd" localSheetId="18">{"'PROFITABILITY'!$A$1:$F$45"}</definedName>
    <definedName name="dd" localSheetId="3">{"'PROFITABILITY'!$A$1:$F$45"}</definedName>
    <definedName name="dd" localSheetId="14">{"'PROFITABILITY'!$A$1:$F$45"}</definedName>
    <definedName name="dd" localSheetId="15">{"'PROFITABILITY'!$A$1:$F$45"}</definedName>
    <definedName name="dd" localSheetId="12">{"'PROFITABILITY'!$A$1:$F$45"}</definedName>
    <definedName name="dd" localSheetId="10">{"'PROFITABILITY'!$A$1:$F$45"}</definedName>
    <definedName name="dd" localSheetId="19">{"'PROFITABILITY'!$A$1:$F$45"}</definedName>
    <definedName name="dd" localSheetId="20">{"'PROFITABILITY'!$A$1:$F$45"}</definedName>
    <definedName name="dd" localSheetId="21">{"'PROFITABILITY'!$A$1:$F$45"}</definedName>
    <definedName name="dd" localSheetId="1" hidden="1">{"'PROFITABILITY'!$A$1:$F$45"}</definedName>
    <definedName name="dd" localSheetId="2" hidden="1">{"'PROFITABILITY'!$A$1:$F$45"}</definedName>
    <definedName name="dd" localSheetId="0">{"'PROFITABILITY'!$A$1:$F$45"}</definedName>
    <definedName name="dd" localSheetId="9">{"'PROFITABILITY'!$A$1:$F$45"}</definedName>
    <definedName name="dd" localSheetId="16" hidden="1">{"'PROFITABILITY'!$A$1:$F$45"}</definedName>
    <definedName name="dd" localSheetId="13" hidden="1">{"'PROFITABILITY'!$A$1:$F$45"}</definedName>
    <definedName name="dd" localSheetId="6" hidden="1">{"'PROFITABILITY'!$A$1:$F$45"}</definedName>
    <definedName name="dd" localSheetId="7" hidden="1">{"'PROFITABILITY'!$A$1:$F$45"}</definedName>
    <definedName name="dd">{"'PROFITABILITY'!$A$1:$F$45"}</definedName>
    <definedName name="DD_1">NA()</definedName>
    <definedName name="ddash" localSheetId="18">#REF!</definedName>
    <definedName name="ddash" localSheetId="3">#REF!</definedName>
    <definedName name="ddash" localSheetId="14">#REF!</definedName>
    <definedName name="ddash" localSheetId="15">#REF!</definedName>
    <definedName name="ddash" localSheetId="12">#REF!</definedName>
    <definedName name="ddash" localSheetId="10">#REF!</definedName>
    <definedName name="ddash" localSheetId="19">#REF!</definedName>
    <definedName name="ddash">#REF!</definedName>
    <definedName name="DDD" localSheetId="19">#REF!</definedName>
    <definedName name="DDD">#REF!</definedName>
    <definedName name="dddd" localSheetId="18">#REF!</definedName>
    <definedName name="dddd" localSheetId="3">#REF!</definedName>
    <definedName name="dddd" localSheetId="14">#REF!</definedName>
    <definedName name="dddd" localSheetId="15">#REF!</definedName>
    <definedName name="dddd" localSheetId="12">#REF!</definedName>
    <definedName name="dddd" localSheetId="10">#REF!</definedName>
    <definedName name="dddd" localSheetId="19">#REF!</definedName>
    <definedName name="dddd">#REF!</definedName>
    <definedName name="DDDD_1">NA()</definedName>
    <definedName name="ddddd" localSheetId="18">#REF!</definedName>
    <definedName name="ddddd" localSheetId="3">#REF!</definedName>
    <definedName name="ddddd" localSheetId="14">#REF!</definedName>
    <definedName name="ddddd" localSheetId="15">#REF!</definedName>
    <definedName name="ddddd" localSheetId="12">#REF!</definedName>
    <definedName name="ddddd" localSheetId="10">#REF!</definedName>
    <definedName name="ddddd" localSheetId="19">#REF!</definedName>
    <definedName name="ddddd">#REF!</definedName>
    <definedName name="dddddddd">#REF!</definedName>
    <definedName name="ddf" localSheetId="19">#REF!</definedName>
    <definedName name="ddf">#REF!</definedName>
    <definedName name="ddfd">#REF!</definedName>
    <definedName name="DDK" localSheetId="19">#REF!</definedName>
    <definedName name="DDK" localSheetId="9">'[163]BOQ (2)'!$A$1:$G$52</definedName>
    <definedName name="DDK">#REF!</definedName>
    <definedName name="dds">#REF!</definedName>
    <definedName name="DE" localSheetId="19">INDEX(#REF!,MATCH(#REF!,#REF!,0))</definedName>
    <definedName name="DE" localSheetId="9">INDEX('[92] '!$B$1:$B$18,MATCH('[92]  '!$L$93,'[92] '!$A$1:$A$18,0))</definedName>
    <definedName name="DE">INDEX(#REF!,MATCH(#REF!,#REF!,0))</definedName>
    <definedName name="de_cost" localSheetId="19">#REF!</definedName>
    <definedName name="de_cost">#REF!</definedName>
    <definedName name="DEBTORS" localSheetId="19">#REF!</definedName>
    <definedName name="DEBTORS">#REF!</definedName>
    <definedName name="DEC.GH" localSheetId="19">#REF!</definedName>
    <definedName name="DEC.GH">#REF!</definedName>
    <definedName name="DEED" localSheetId="19">#REF!</definedName>
    <definedName name="DEED">#REF!</definedName>
    <definedName name="deep" localSheetId="19">#REF!</definedName>
    <definedName name="deep" localSheetId="9">'[164]FAMILY TEXT'!$G$2:$G$6</definedName>
    <definedName name="deep">#REF!</definedName>
    <definedName name="DEF" localSheetId="19">#REF!</definedName>
    <definedName name="DEF">#REF!</definedName>
    <definedName name="deff">'[165]Design of two-way slab'!#REF!</definedName>
    <definedName name="DEHRI" localSheetId="19">#REF!</definedName>
    <definedName name="DEHRI">#REF!</definedName>
    <definedName name="DelDC" localSheetId="19">#REF!</definedName>
    <definedName name="DelDC">#REF!</definedName>
    <definedName name="DelDm" localSheetId="19">#REF!</definedName>
    <definedName name="DelDm">#REF!</definedName>
    <definedName name="Delivery" localSheetId="19">#REF!</definedName>
    <definedName name="Delivery">#REF!</definedName>
    <definedName name="delk" localSheetId="19">#REF!</definedName>
    <definedName name="delk">#REF!</definedName>
    <definedName name="delm" localSheetId="19">#REF!</definedName>
    <definedName name="delm">#REF!</definedName>
    <definedName name="delm2" localSheetId="19">#REF!</definedName>
    <definedName name="delm2">#REF!</definedName>
    <definedName name="DELTA" localSheetId="17" hidden="1">{"'PROFITABILITY'!$A$1:$F$45"}</definedName>
    <definedName name="DELTA" localSheetId="18">{"'PROFITABILITY'!$A$1:$F$45"}</definedName>
    <definedName name="DELTA" localSheetId="3">{"'PROFITABILITY'!$A$1:$F$45"}</definedName>
    <definedName name="DELTA" localSheetId="14">{"'PROFITABILITY'!$A$1:$F$45"}</definedName>
    <definedName name="DELTA" localSheetId="15">{"'PROFITABILITY'!$A$1:$F$45"}</definedName>
    <definedName name="DELTA" localSheetId="12">{"'PROFITABILITY'!$A$1:$F$45"}</definedName>
    <definedName name="DELTA" localSheetId="10">{"'PROFITABILITY'!$A$1:$F$45"}</definedName>
    <definedName name="DELTA" localSheetId="19">{"'PROFITABILITY'!$A$1:$F$45"}</definedName>
    <definedName name="DELTA" localSheetId="20">{"'PROFITABILITY'!$A$1:$F$45"}</definedName>
    <definedName name="DELTA" localSheetId="21">{"'PROFITABILITY'!$A$1:$F$45"}</definedName>
    <definedName name="DELTA" localSheetId="1" hidden="1">{"'PROFITABILITY'!$A$1:$F$45"}</definedName>
    <definedName name="DELTA" localSheetId="2" hidden="1">{"'PROFITABILITY'!$A$1:$F$45"}</definedName>
    <definedName name="DELTA" localSheetId="0">{"'PROFITABILITY'!$A$1:$F$45"}</definedName>
    <definedName name="DELTA" localSheetId="9">{"'PROFITABILITY'!$A$1:$F$45"}</definedName>
    <definedName name="DELTA" localSheetId="16" hidden="1">{"'PROFITABILITY'!$A$1:$F$45"}</definedName>
    <definedName name="DELTA" localSheetId="13" hidden="1">{"'PROFITABILITY'!$A$1:$F$45"}</definedName>
    <definedName name="DELTA" localSheetId="6" hidden="1">{"'PROFITABILITY'!$A$1:$F$45"}</definedName>
    <definedName name="DELTA" localSheetId="7" hidden="1">{"'PROFITABILITY'!$A$1:$F$45"}</definedName>
    <definedName name="DELTA">{"'PROFITABILITY'!$A$1:$F$45"}</definedName>
    <definedName name="DELTA1" localSheetId="17" hidden="1">{"'PROFITABILITY'!$A$1:$F$45"}</definedName>
    <definedName name="DELTA1" localSheetId="18">{"'PROFITABILITY'!$A$1:$F$45"}</definedName>
    <definedName name="DELTA1" localSheetId="3">{"'PROFITABILITY'!$A$1:$F$45"}</definedName>
    <definedName name="DELTA1" localSheetId="14">{"'PROFITABILITY'!$A$1:$F$45"}</definedName>
    <definedName name="DELTA1" localSheetId="15">{"'PROFITABILITY'!$A$1:$F$45"}</definedName>
    <definedName name="DELTA1" localSheetId="12">{"'PROFITABILITY'!$A$1:$F$45"}</definedName>
    <definedName name="DELTA1" localSheetId="10">{"'PROFITABILITY'!$A$1:$F$45"}</definedName>
    <definedName name="DELTA1" localSheetId="19">{"'PROFITABILITY'!$A$1:$F$45"}</definedName>
    <definedName name="DELTA1" localSheetId="20">{"'PROFITABILITY'!$A$1:$F$45"}</definedName>
    <definedName name="DELTA1" localSheetId="21">{"'PROFITABILITY'!$A$1:$F$45"}</definedName>
    <definedName name="DELTA1" localSheetId="1" hidden="1">{"'PROFITABILITY'!$A$1:$F$45"}</definedName>
    <definedName name="DELTA1" localSheetId="2" hidden="1">{"'PROFITABILITY'!$A$1:$F$45"}</definedName>
    <definedName name="DELTA1" localSheetId="0">{"'PROFITABILITY'!$A$1:$F$45"}</definedName>
    <definedName name="DELTA1" localSheetId="9">{"'PROFITABILITY'!$A$1:$F$45"}</definedName>
    <definedName name="DELTA1" localSheetId="16" hidden="1">{"'PROFITABILITY'!$A$1:$F$45"}</definedName>
    <definedName name="DELTA1" localSheetId="13" hidden="1">{"'PROFITABILITY'!$A$1:$F$45"}</definedName>
    <definedName name="DELTA1" localSheetId="6" hidden="1">{"'PROFITABILITY'!$A$1:$F$45"}</definedName>
    <definedName name="DELTA1" localSheetId="7" hidden="1">{"'PROFITABILITY'!$A$1:$F$45"}</definedName>
    <definedName name="DELTA1">{"'PROFITABILITY'!$A$1:$F$45"}</definedName>
    <definedName name="DELTA20" localSheetId="19">#REF!</definedName>
    <definedName name="DELTA20">#REF!</definedName>
    <definedName name="DELTA20___0" localSheetId="19">#REF!</definedName>
    <definedName name="DELTA20___0">#REF!</definedName>
    <definedName name="DELTA20___13" localSheetId="19">#REF!</definedName>
    <definedName name="DELTA20___13">#REF!</definedName>
    <definedName name="DelType" localSheetId="19">#REF!</definedName>
    <definedName name="DelType">#REF!</definedName>
    <definedName name="delyw" localSheetId="19">#REF!</definedName>
    <definedName name="delyw">#REF!</definedName>
    <definedName name="DEM" localSheetId="19">#REF!</definedName>
    <definedName name="DEM">#REF!</definedName>
    <definedName name="den" localSheetId="18">#REF!</definedName>
    <definedName name="den" localSheetId="3">#REF!</definedName>
    <definedName name="den" localSheetId="14">#REF!</definedName>
    <definedName name="den" localSheetId="15">#REF!</definedName>
    <definedName name="den" localSheetId="12">#REF!</definedName>
    <definedName name="den" localSheetId="10">#REF!</definedName>
    <definedName name="den" localSheetId="19">#REF!</definedName>
    <definedName name="den">#REF!</definedName>
    <definedName name="DeNovoAvail">[104]Assumptions!$C$3</definedName>
    <definedName name="DepartmentRange">[166]Listing!$C$1:$C$33</definedName>
    <definedName name="DEPTH" localSheetId="19">#REF!</definedName>
    <definedName name="DEPTH">#REF!</definedName>
    <definedName name="Depth_above_FGL" localSheetId="19">#REF!</definedName>
    <definedName name="Depth_above_FGL">#REF!</definedName>
    <definedName name="Depth_below_ground_level" localSheetId="19">#REF!</definedName>
    <definedName name="Depth_below_ground_level">#REF!</definedName>
    <definedName name="Depth_of_the_section" localSheetId="19">#REF!</definedName>
    <definedName name="Depth_of_the_section">#REF!</definedName>
    <definedName name="deptLookup" localSheetId="19">#REF!</definedName>
    <definedName name="deptLookup">#REF!</definedName>
    <definedName name="Descipline" localSheetId="19">#REF!</definedName>
    <definedName name="Descipline">#REF!</definedName>
    <definedName name="Description" localSheetId="19">#REF!</definedName>
    <definedName name="Description">#REF!</definedName>
    <definedName name="design" localSheetId="19">#REF!</definedName>
    <definedName name="design">#REF!</definedName>
    <definedName name="designed" localSheetId="18">#REF!</definedName>
    <definedName name="designed" localSheetId="3">#REF!</definedName>
    <definedName name="designed" localSheetId="14">#REF!</definedName>
    <definedName name="designed" localSheetId="15">#REF!</definedName>
    <definedName name="designed" localSheetId="12">#REF!</definedName>
    <definedName name="designed" localSheetId="10">#REF!</definedName>
    <definedName name="designed" localSheetId="19">#REF!</definedName>
    <definedName name="designed">#REF!</definedName>
    <definedName name="DesignYears" localSheetId="19">#REF!</definedName>
    <definedName name="DesignYears">#REF!</definedName>
    <definedName name="DESILTING" localSheetId="17" hidden="1">{#N/A,#N/A,FALSE,"abs";#N/A,#N/A,FALSE,"Annex-I";#N/A,#N/A,FALSE,"Annex-II";#N/A,#N/A,FALSE,"Annex-III";#N/A,#N/A,FALSE,"Annex-IV";#N/A,#N/A,FALSE,"Annex-V";#N/A,#N/A,FALSE,"Annex-VI"}</definedName>
    <definedName name="DESILTING" localSheetId="18">{#N/A,#N/A,FALSE,"abs";#N/A,#N/A,FALSE,"Annex-I";#N/A,#N/A,FALSE,"Annex-II";#N/A,#N/A,FALSE,"Annex-III";#N/A,#N/A,FALSE,"Annex-IV";#N/A,#N/A,FALSE,"Annex-V";#N/A,#N/A,FALSE,"Annex-VI"}</definedName>
    <definedName name="DESILTING" localSheetId="3">{#N/A,#N/A,FALSE,"abs";#N/A,#N/A,FALSE,"Annex-I";#N/A,#N/A,FALSE,"Annex-II";#N/A,#N/A,FALSE,"Annex-III";#N/A,#N/A,FALSE,"Annex-IV";#N/A,#N/A,FALSE,"Annex-V";#N/A,#N/A,FALSE,"Annex-VI"}</definedName>
    <definedName name="DESILTING" localSheetId="14">{#N/A,#N/A,FALSE,"abs";#N/A,#N/A,FALSE,"Annex-I";#N/A,#N/A,FALSE,"Annex-II";#N/A,#N/A,FALSE,"Annex-III";#N/A,#N/A,FALSE,"Annex-IV";#N/A,#N/A,FALSE,"Annex-V";#N/A,#N/A,FALSE,"Annex-VI"}</definedName>
    <definedName name="DESILTING" localSheetId="15">{#N/A,#N/A,FALSE,"abs";#N/A,#N/A,FALSE,"Annex-I";#N/A,#N/A,FALSE,"Annex-II";#N/A,#N/A,FALSE,"Annex-III";#N/A,#N/A,FALSE,"Annex-IV";#N/A,#N/A,FALSE,"Annex-V";#N/A,#N/A,FALSE,"Annex-VI"}</definedName>
    <definedName name="DESILTING" localSheetId="12">{#N/A,#N/A,FALSE,"abs";#N/A,#N/A,FALSE,"Annex-I";#N/A,#N/A,FALSE,"Annex-II";#N/A,#N/A,FALSE,"Annex-III";#N/A,#N/A,FALSE,"Annex-IV";#N/A,#N/A,FALSE,"Annex-V";#N/A,#N/A,FALSE,"Annex-VI"}</definedName>
    <definedName name="DESILTING" localSheetId="10">{#N/A,#N/A,FALSE,"abs";#N/A,#N/A,FALSE,"Annex-I";#N/A,#N/A,FALSE,"Annex-II";#N/A,#N/A,FALSE,"Annex-III";#N/A,#N/A,FALSE,"Annex-IV";#N/A,#N/A,FALSE,"Annex-V";#N/A,#N/A,FALSE,"Annex-VI"}</definedName>
    <definedName name="DESILTING" localSheetId="19">{#N/A,#N/A,FALSE,"abs";#N/A,#N/A,FALSE,"Annex-I";#N/A,#N/A,FALSE,"Annex-II";#N/A,#N/A,FALSE,"Annex-III";#N/A,#N/A,FALSE,"Annex-IV";#N/A,#N/A,FALSE,"Annex-V";#N/A,#N/A,FALSE,"Annex-VI"}</definedName>
    <definedName name="DESILTING" localSheetId="20">{#N/A,#N/A,FALSE,"abs";#N/A,#N/A,FALSE,"Annex-I";#N/A,#N/A,FALSE,"Annex-II";#N/A,#N/A,FALSE,"Annex-III";#N/A,#N/A,FALSE,"Annex-IV";#N/A,#N/A,FALSE,"Annex-V";#N/A,#N/A,FALSE,"Annex-VI"}</definedName>
    <definedName name="DESILTING" localSheetId="21">{#N/A,#N/A,FALSE,"abs";#N/A,#N/A,FALSE,"Annex-I";#N/A,#N/A,FALSE,"Annex-II";#N/A,#N/A,FALSE,"Annex-III";#N/A,#N/A,FALSE,"Annex-IV";#N/A,#N/A,FALSE,"Annex-V";#N/A,#N/A,FALSE,"Annex-VI"}</definedName>
    <definedName name="DESILTING" localSheetId="1" hidden="1">{#N/A,#N/A,FALSE,"abs";#N/A,#N/A,FALSE,"Annex-I";#N/A,#N/A,FALSE,"Annex-II";#N/A,#N/A,FALSE,"Annex-III";#N/A,#N/A,FALSE,"Annex-IV";#N/A,#N/A,FALSE,"Annex-V";#N/A,#N/A,FALSE,"Annex-VI"}</definedName>
    <definedName name="DESILTING" localSheetId="2" hidden="1">{#N/A,#N/A,FALSE,"abs";#N/A,#N/A,FALSE,"Annex-I";#N/A,#N/A,FALSE,"Annex-II";#N/A,#N/A,FALSE,"Annex-III";#N/A,#N/A,FALSE,"Annex-IV";#N/A,#N/A,FALSE,"Annex-V";#N/A,#N/A,FALSE,"Annex-VI"}</definedName>
    <definedName name="DESILTING" localSheetId="0">{#N/A,#N/A,FALSE,"abs";#N/A,#N/A,FALSE,"Annex-I";#N/A,#N/A,FALSE,"Annex-II";#N/A,#N/A,FALSE,"Annex-III";#N/A,#N/A,FALSE,"Annex-IV";#N/A,#N/A,FALSE,"Annex-V";#N/A,#N/A,FALSE,"Annex-VI"}</definedName>
    <definedName name="DESILTING" localSheetId="9">{#N/A,#N/A,FALSE,"abs";#N/A,#N/A,FALSE,"Annex-I";#N/A,#N/A,FALSE,"Annex-II";#N/A,#N/A,FALSE,"Annex-III";#N/A,#N/A,FALSE,"Annex-IV";#N/A,#N/A,FALSE,"Annex-V";#N/A,#N/A,FALSE,"Annex-VI"}</definedName>
    <definedName name="DESILTING" localSheetId="16" hidden="1">{#N/A,#N/A,FALSE,"abs";#N/A,#N/A,FALSE,"Annex-I";#N/A,#N/A,FALSE,"Annex-II";#N/A,#N/A,FALSE,"Annex-III";#N/A,#N/A,FALSE,"Annex-IV";#N/A,#N/A,FALSE,"Annex-V";#N/A,#N/A,FALSE,"Annex-VI"}</definedName>
    <definedName name="DESILTING" localSheetId="13" hidden="1">{#N/A,#N/A,FALSE,"abs";#N/A,#N/A,FALSE,"Annex-I";#N/A,#N/A,FALSE,"Annex-II";#N/A,#N/A,FALSE,"Annex-III";#N/A,#N/A,FALSE,"Annex-IV";#N/A,#N/A,FALSE,"Annex-V";#N/A,#N/A,FALSE,"Annex-VI"}</definedName>
    <definedName name="DESILTING" localSheetId="6" hidden="1">{#N/A,#N/A,FALSE,"abs";#N/A,#N/A,FALSE,"Annex-I";#N/A,#N/A,FALSE,"Annex-II";#N/A,#N/A,FALSE,"Annex-III";#N/A,#N/A,FALSE,"Annex-IV";#N/A,#N/A,FALSE,"Annex-V";#N/A,#N/A,FALSE,"Annex-VI"}</definedName>
    <definedName name="DESILTING" localSheetId="7" hidden="1">{#N/A,#N/A,FALSE,"abs";#N/A,#N/A,FALSE,"Annex-I";#N/A,#N/A,FALSE,"Annex-II";#N/A,#N/A,FALSE,"Annex-III";#N/A,#N/A,FALSE,"Annex-IV";#N/A,#N/A,FALSE,"Annex-V";#N/A,#N/A,FALSE,"Annex-VI"}</definedName>
    <definedName name="DESILTING">{#N/A,#N/A,FALSE,"abs";#N/A,#N/A,FALSE,"Annex-I";#N/A,#N/A,FALSE,"Annex-II";#N/A,#N/A,FALSE,"Annex-III";#N/A,#N/A,FALSE,"Annex-IV";#N/A,#N/A,FALSE,"Annex-V";#N/A,#N/A,FALSE,"Annex-VI"}</definedName>
    <definedName name="Dest_Price" localSheetId="19">#REF!</definedName>
    <definedName name="Dest_Price">#REF!</definedName>
    <definedName name="det_act_plan" localSheetId="19">#REF!</definedName>
    <definedName name="det_act_plan">#REF!</definedName>
    <definedName name="Detailed" localSheetId="18">#REF!</definedName>
    <definedName name="Detailed" localSheetId="3">#REF!</definedName>
    <definedName name="Detailed" localSheetId="14">#REF!</definedName>
    <definedName name="Detailed" localSheetId="15">#REF!</definedName>
    <definedName name="Detailed" localSheetId="12">#REF!</definedName>
    <definedName name="Detailed" localSheetId="10">#REF!</definedName>
    <definedName name="Detailed" localSheetId="19">#REF!</definedName>
    <definedName name="Detailed">#REF!</definedName>
    <definedName name="Details" localSheetId="19">#REF!</definedName>
    <definedName name="Details">#REF!</definedName>
    <definedName name="dev" localSheetId="18">#REF!</definedName>
    <definedName name="dev" localSheetId="3">#REF!</definedName>
    <definedName name="dev" localSheetId="14">#REF!</definedName>
    <definedName name="dev" localSheetId="15">#REF!</definedName>
    <definedName name="dev" localSheetId="12">#REF!</definedName>
    <definedName name="dev" localSheetId="10">#REF!</definedName>
    <definedName name="dev" localSheetId="19">#REF!</definedName>
    <definedName name="dev" localSheetId="9">'[167]july-I'!$H$126:$H$140</definedName>
    <definedName name="dev">#REF!</definedName>
    <definedName name="df" localSheetId="19" hidden="1">#REF!</definedName>
    <definedName name="DF" localSheetId="9">INDEX('[92] '!$B$1:$B$18,MATCH('[92]  '!$L$95,'[92] '!$A$1:$A$18,0))</definedName>
    <definedName name="df">#REF!</definedName>
    <definedName name="dfadf" localSheetId="19">(#REF!,#REF!)</definedName>
    <definedName name="dfadf">(#REF!,#REF!)</definedName>
    <definedName name="dfadvdsv" localSheetId="19">#REF!</definedName>
    <definedName name="dfadvdsv">#REF!</definedName>
    <definedName name="dfaf" localSheetId="17" hidden="1">{"'장비'!$A$3:$M$12"}</definedName>
    <definedName name="dfaf" localSheetId="18">{"'장비'!$A$3:$M$12"}</definedName>
    <definedName name="dfaf" localSheetId="3">{"'장비'!$A$3:$M$12"}</definedName>
    <definedName name="dfaf" localSheetId="14">{"'장비'!$A$3:$M$12"}</definedName>
    <definedName name="dfaf" localSheetId="15">{"'장비'!$A$3:$M$12"}</definedName>
    <definedName name="dfaf" localSheetId="12">{"'장비'!$A$3:$M$12"}</definedName>
    <definedName name="dfaf" localSheetId="10">{"'장비'!$A$3:$M$12"}</definedName>
    <definedName name="dfaf" localSheetId="19">{"'장비'!$A$3:$M$12"}</definedName>
    <definedName name="dfaf" localSheetId="20">{"'장비'!$A$3:$M$12"}</definedName>
    <definedName name="dfaf" localSheetId="21">{"'장비'!$A$3:$M$12"}</definedName>
    <definedName name="dfaf" localSheetId="1" hidden="1">{"'장비'!$A$3:$M$12"}</definedName>
    <definedName name="dfaf" localSheetId="2" hidden="1">{"'장비'!$A$3:$M$12"}</definedName>
    <definedName name="dfaf" localSheetId="0">{"'장비'!$A$3:$M$12"}</definedName>
    <definedName name="dfaf" localSheetId="9">{"'장비'!$A$3:$M$12"}</definedName>
    <definedName name="dfaf" localSheetId="16" hidden="1">{"'장비'!$A$3:$M$12"}</definedName>
    <definedName name="dfaf" localSheetId="13" hidden="1">{"'장비'!$A$3:$M$12"}</definedName>
    <definedName name="dfaf" localSheetId="6" hidden="1">{"'장비'!$A$3:$M$12"}</definedName>
    <definedName name="dfaf" localSheetId="7" hidden="1">{"'장비'!$A$3:$M$12"}</definedName>
    <definedName name="dfaf">{"'장비'!$A$3:$M$12"}</definedName>
    <definedName name="DFD" localSheetId="17" hidden="1">{"'PROFITABILITY'!$A$1:$F$45"}</definedName>
    <definedName name="DFD" localSheetId="18">{"'PROFITABILITY'!$A$1:$F$45"}</definedName>
    <definedName name="DFD" localSheetId="3">{"'PROFITABILITY'!$A$1:$F$45"}</definedName>
    <definedName name="DFD" localSheetId="14">{"'PROFITABILITY'!$A$1:$F$45"}</definedName>
    <definedName name="DFD" localSheetId="15">{"'PROFITABILITY'!$A$1:$F$45"}</definedName>
    <definedName name="DFD" localSheetId="12">{"'PROFITABILITY'!$A$1:$F$45"}</definedName>
    <definedName name="DFD" localSheetId="10">{"'PROFITABILITY'!$A$1:$F$45"}</definedName>
    <definedName name="DFD" localSheetId="19">{"'PROFITABILITY'!$A$1:$F$45"}</definedName>
    <definedName name="DFD" localSheetId="20">{"'PROFITABILITY'!$A$1:$F$45"}</definedName>
    <definedName name="DFD" localSheetId="21">{"'PROFITABILITY'!$A$1:$F$45"}</definedName>
    <definedName name="DFD" localSheetId="1" hidden="1">{"'PROFITABILITY'!$A$1:$F$45"}</definedName>
    <definedName name="DFD" localSheetId="2" hidden="1">{"'PROFITABILITY'!$A$1:$F$45"}</definedName>
    <definedName name="DFD" localSheetId="0">{"'PROFITABILITY'!$A$1:$F$45"}</definedName>
    <definedName name="DFD" localSheetId="9">{"'PROFITABILITY'!$A$1:$F$45"}</definedName>
    <definedName name="DFD" localSheetId="16" hidden="1">{"'PROFITABILITY'!$A$1:$F$45"}</definedName>
    <definedName name="DFD" localSheetId="13" hidden="1">{"'PROFITABILITY'!$A$1:$F$45"}</definedName>
    <definedName name="DFD" localSheetId="6" hidden="1">{"'PROFITABILITY'!$A$1:$F$45"}</definedName>
    <definedName name="DFD" localSheetId="7" hidden="1">{"'PROFITABILITY'!$A$1:$F$45"}</definedName>
    <definedName name="DFD">{"'PROFITABILITY'!$A$1:$F$45"}</definedName>
    <definedName name="dfd_1">#REF!</definedName>
    <definedName name="dfdf">[168]Report!#REF!</definedName>
    <definedName name="dfdfdfd" localSheetId="17" hidden="1">{"'PROFITABILITY'!$A$1:$F$45"}</definedName>
    <definedName name="dfdfdfd" localSheetId="18">{"'PROFITABILITY'!$A$1:$F$45"}</definedName>
    <definedName name="dfdfdfd" localSheetId="3">{"'PROFITABILITY'!$A$1:$F$45"}</definedName>
    <definedName name="dfdfdfd" localSheetId="14">{"'PROFITABILITY'!$A$1:$F$45"}</definedName>
    <definedName name="dfdfdfd" localSheetId="15">{"'PROFITABILITY'!$A$1:$F$45"}</definedName>
    <definedName name="dfdfdfd" localSheetId="12">{"'PROFITABILITY'!$A$1:$F$45"}</definedName>
    <definedName name="dfdfdfd" localSheetId="10">{"'PROFITABILITY'!$A$1:$F$45"}</definedName>
    <definedName name="dfdfdfd" localSheetId="19">{"'PROFITABILITY'!$A$1:$F$45"}</definedName>
    <definedName name="dfdfdfd" localSheetId="20">{"'PROFITABILITY'!$A$1:$F$45"}</definedName>
    <definedName name="dfdfdfd" localSheetId="21">{"'PROFITABILITY'!$A$1:$F$45"}</definedName>
    <definedName name="dfdfdfd" localSheetId="1" hidden="1">{"'PROFITABILITY'!$A$1:$F$45"}</definedName>
    <definedName name="dfdfdfd" localSheetId="2" hidden="1">{"'PROFITABILITY'!$A$1:$F$45"}</definedName>
    <definedName name="dfdfdfd" localSheetId="0">{"'PROFITABILITY'!$A$1:$F$45"}</definedName>
    <definedName name="dfdfdfd" localSheetId="9">{"'PROFITABILITY'!$A$1:$F$45"}</definedName>
    <definedName name="dfdfdfd" localSheetId="16" hidden="1">{"'PROFITABILITY'!$A$1:$F$45"}</definedName>
    <definedName name="dfdfdfd" localSheetId="13" hidden="1">{"'PROFITABILITY'!$A$1:$F$45"}</definedName>
    <definedName name="dfdfdfd" localSheetId="6" hidden="1">{"'PROFITABILITY'!$A$1:$F$45"}</definedName>
    <definedName name="dfdfdfd" localSheetId="7" hidden="1">{"'PROFITABILITY'!$A$1:$F$45"}</definedName>
    <definedName name="dfdfdfd">{"'PROFITABILITY'!$A$1:$F$45"}</definedName>
    <definedName name="dfdfs" localSheetId="17" hidden="1">{"'Sheet1'!$A$4386:$N$4591"}</definedName>
    <definedName name="dfdfs" localSheetId="18">{"'Sheet1'!$A$4386:$N$4591"}</definedName>
    <definedName name="dfdfs" localSheetId="3">{"'Sheet1'!$A$4386:$N$4591"}</definedName>
    <definedName name="dfdfs" localSheetId="14">{"'Sheet1'!$A$4386:$N$4591"}</definedName>
    <definedName name="dfdfs" localSheetId="15">{"'Sheet1'!$A$4386:$N$4591"}</definedName>
    <definedName name="dfdfs" localSheetId="12">{"'Sheet1'!$A$4386:$N$4591"}</definedName>
    <definedName name="dfdfs" localSheetId="10">{"'Sheet1'!$A$4386:$N$4591"}</definedName>
    <definedName name="dfdfs" localSheetId="19">{"'Sheet1'!$A$4386:$N$4591"}</definedName>
    <definedName name="dfdfs" localSheetId="20">{"'Sheet1'!$A$4386:$N$4591"}</definedName>
    <definedName name="dfdfs" localSheetId="21">{"'Sheet1'!$A$4386:$N$4591"}</definedName>
    <definedName name="dfdfs" localSheetId="1" hidden="1">{"'Sheet1'!$A$4386:$N$4591"}</definedName>
    <definedName name="dfdfs" localSheetId="2" hidden="1">{"'Sheet1'!$A$4386:$N$4591"}</definedName>
    <definedName name="dfdfs" localSheetId="0">{"'Sheet1'!$A$4386:$N$4591"}</definedName>
    <definedName name="dfdfs" localSheetId="9">{"'Sheet1'!$A$4386:$N$4591"}</definedName>
    <definedName name="dfdfs" localSheetId="16" hidden="1">{"'Sheet1'!$A$4386:$N$4591"}</definedName>
    <definedName name="dfdfs" localSheetId="13" hidden="1">{"'Sheet1'!$A$4386:$N$4591"}</definedName>
    <definedName name="dfdfs" localSheetId="6" hidden="1">{"'Sheet1'!$A$4386:$N$4591"}</definedName>
    <definedName name="dfdfs" localSheetId="7" hidden="1">{"'Sheet1'!$A$4386:$N$4591"}</definedName>
    <definedName name="dfdfs">{"'Sheet1'!$A$4386:$N$4591"}</definedName>
    <definedName name="DFDSF" localSheetId="19">#REF!</definedName>
    <definedName name="DFDSF" localSheetId="9">[61]drg!#REF!</definedName>
    <definedName name="DFDSF">#REF!</definedName>
    <definedName name="DFF" localSheetId="19">#REF!</definedName>
    <definedName name="DFF">#REF!</definedName>
    <definedName name="DFHGFKLJHG" localSheetId="17">#N/A</definedName>
    <definedName name="DFHGFKLJHG" localSheetId="19">#REF!</definedName>
    <definedName name="DFHGFKLJHG" localSheetId="1">#N/A</definedName>
    <definedName name="DFHGFKLJHG" localSheetId="2">#N/A</definedName>
    <definedName name="DFHGFKLJHG" localSheetId="16">#N/A</definedName>
    <definedName name="DFHGFKLJHG" localSheetId="13">#N/A</definedName>
    <definedName name="DFHGFKLJHG" localSheetId="6">#N/A</definedName>
    <definedName name="DFHGFKLJHG" localSheetId="7">#N/A</definedName>
    <definedName name="DFHGFKLJHG">#REF!</definedName>
    <definedName name="DFINE" localSheetId="19">#REF!</definedName>
    <definedName name="DFINE" localSheetId="9">'[44]Cost of O &amp; O'!$F$15</definedName>
    <definedName name="DFINE">#REF!</definedName>
    <definedName name="dflo" localSheetId="1" hidden="1">{"CASH FLOW",#N/A,FALSE,"A"}</definedName>
    <definedName name="dflo" localSheetId="2" hidden="1">{"CASH FLOW",#N/A,FALSE,"A"}</definedName>
    <definedName name="dflo" localSheetId="7" hidden="1">{"CASH FLOW",#N/A,FALSE,"A"}</definedName>
    <definedName name="dflo" hidden="1">{"CASH FLOW",#N/A,FALSE,"A"}</definedName>
    <definedName name="DFR" localSheetId="19">#REF!</definedName>
    <definedName name="DFR">#REF!</definedName>
    <definedName name="dfrads" localSheetId="19">#REF!</definedName>
    <definedName name="dfrads">#REF!</definedName>
    <definedName name="dfsdf" localSheetId="19">#REF!</definedName>
    <definedName name="dfsdf">#REF!</definedName>
    <definedName name="dfsga" localSheetId="19">#REF!</definedName>
    <definedName name="dfsga">#REF!</definedName>
    <definedName name="DG" localSheetId="19">#REF!</definedName>
    <definedName name="DG" localSheetId="9">INDEX('[92] '!$B$1:$B$18,MATCH('[92]  '!$L$97,'[92] '!$A$1:$A$18,0))</definedName>
    <definedName name="DG">#REF!</definedName>
    <definedName name="DG_Total" localSheetId="19">#REF!</definedName>
    <definedName name="DG_Total">#REF!</definedName>
    <definedName name="dg125kva" localSheetId="19">#REF!</definedName>
    <definedName name="dg125kva" localSheetId="9">'[102]Machinary_Road Work'!$K$21</definedName>
    <definedName name="dg125kva">#REF!</definedName>
    <definedName name="dg250KVA" localSheetId="19">#REF!</definedName>
    <definedName name="dg250KVA" localSheetId="9">'[102]Machinary_Road Work'!$K$85</definedName>
    <definedName name="dg250KVA">#REF!</definedName>
    <definedName name="dgfgfd" localSheetId="19">{#N/A,#N/A,FALSE,"COVER.XLS";#N/A,#N/A,FALSE,"RACT1.XLS";#N/A,#N/A,FALSE,"RACT2.XLS";#N/A,#N/A,FALSE,"ECCMP";#N/A,#N/A,FALSE,"WELDER.XLS"}</definedName>
    <definedName name="dgfgfd" localSheetId="1">{#N/A,#N/A,FALSE,"COVER.XLS";#N/A,#N/A,FALSE,"RACT1.XLS";#N/A,#N/A,FALSE,"RACT2.XLS";#N/A,#N/A,FALSE,"ECCMP";#N/A,#N/A,FALSE,"WELDER.XLS"}</definedName>
    <definedName name="dgfgfd" localSheetId="2">{#N/A,#N/A,FALSE,"COVER.XLS";#N/A,#N/A,FALSE,"RACT1.XLS";#N/A,#N/A,FALSE,"RACT2.XLS";#N/A,#N/A,FALSE,"ECCMP";#N/A,#N/A,FALSE,"WELDER.XLS"}</definedName>
    <definedName name="dgfgfd" localSheetId="16">{#N/A,#N/A,FALSE,"COVER.XLS";#N/A,#N/A,FALSE,"RACT1.XLS";#N/A,#N/A,FALSE,"RACT2.XLS";#N/A,#N/A,FALSE,"ECCMP";#N/A,#N/A,FALSE,"WELDER.XLS"}</definedName>
    <definedName name="dgfgfd" localSheetId="13">{#N/A,#N/A,FALSE,"COVER.XLS";#N/A,#N/A,FALSE,"RACT1.XLS";#N/A,#N/A,FALSE,"RACT2.XLS";#N/A,#N/A,FALSE,"ECCMP";#N/A,#N/A,FALSE,"WELDER.XLS"}</definedName>
    <definedName name="dgfgfd" localSheetId="6">{#N/A,#N/A,FALSE,"COVER.XLS";#N/A,#N/A,FALSE,"RACT1.XLS";#N/A,#N/A,FALSE,"RACT2.XLS";#N/A,#N/A,FALSE,"ECCMP";#N/A,#N/A,FALSE,"WELDER.XLS"}</definedName>
    <definedName name="dgfgfd" localSheetId="7">{#N/A,#N/A,FALSE,"COVER.XLS";#N/A,#N/A,FALSE,"RACT1.XLS";#N/A,#N/A,FALSE,"RACT2.XLS";#N/A,#N/A,FALSE,"ECCMP";#N/A,#N/A,FALSE,"WELDER.XLS"}</definedName>
    <definedName name="dgfgfd">{#N/A,#N/A,FALSE,"COVER.XLS";#N/A,#N/A,FALSE,"RACT1.XLS";#N/A,#N/A,FALSE,"RACT2.XLS";#N/A,#N/A,FALSE,"ECCMP";#N/A,#N/A,FALSE,"WELDER.XLS"}</definedName>
    <definedName name="dgn" localSheetId="19">#REF!</definedName>
    <definedName name="dgn">#REF!</definedName>
    <definedName name="dgp" localSheetId="19">#REF!</definedName>
    <definedName name="dgp">#REF!</definedName>
    <definedName name="dgv" localSheetId="19">#REF!</definedName>
    <definedName name="dgv">#REF!</definedName>
    <definedName name="DH" localSheetId="18">INDEX(#REF!,MATCH(#REF!,#REF!,0))</definedName>
    <definedName name="DH" localSheetId="3">INDEX(#REF!,MATCH(#REF!,#REF!,0))</definedName>
    <definedName name="DH" localSheetId="14">INDEX(#REF!,MATCH(#REF!,#REF!,0))</definedName>
    <definedName name="DH" localSheetId="15">INDEX(#REF!,MATCH(#REF!,#REF!,0))</definedName>
    <definedName name="DH" localSheetId="12">INDEX(#REF!,MATCH(#REF!,#REF!,0))</definedName>
    <definedName name="DH" localSheetId="10">INDEX(#REF!,MATCH(#REF!,#REF!,0))</definedName>
    <definedName name="DH" localSheetId="19">INDEX(#REF!,MATCH(#REF!,#REF!,0))</definedName>
    <definedName name="DH" localSheetId="9">INDEX('[92] '!$B$1:$B$18,MATCH('[92]  '!$L$99,'[92] '!$A$1:$A$18,0))</definedName>
    <definedName name="DH">INDEX(#REF!,MATCH(#REF!,#REF!,0))</definedName>
    <definedName name="dhgh" localSheetId="19">#REF!</definedName>
    <definedName name="dhgh">#REF!</definedName>
    <definedName name="DHTML" localSheetId="17" hidden="1">{"'Sheet1'!$A$4386:$N$4591"}</definedName>
    <definedName name="DHTML" localSheetId="18">{"'Sheet1'!$A$4386:$N$4591"}</definedName>
    <definedName name="DHTML" localSheetId="3">{"'Sheet1'!$A$4386:$N$4591"}</definedName>
    <definedName name="DHTML" localSheetId="14">{"'Sheet1'!$A$4386:$N$4591"}</definedName>
    <definedName name="DHTML" localSheetId="15">{"'Sheet1'!$A$4386:$N$4591"}</definedName>
    <definedName name="DHTML" localSheetId="12">{"'Sheet1'!$A$4386:$N$4591"}</definedName>
    <definedName name="DHTML" localSheetId="10">{"'Sheet1'!$A$4386:$N$4591"}</definedName>
    <definedName name="DHTML" localSheetId="19">{"'Sheet1'!$A$4386:$N$4591"}</definedName>
    <definedName name="DHTML" localSheetId="20">{"'Sheet1'!$A$4386:$N$4591"}</definedName>
    <definedName name="DHTML" localSheetId="21">{"'Sheet1'!$A$4386:$N$4591"}</definedName>
    <definedName name="DHTML" localSheetId="1" hidden="1">{"'Sheet1'!$A$4386:$N$4591"}</definedName>
    <definedName name="DHTML" localSheetId="2" hidden="1">{"'Sheet1'!$A$4386:$N$4591"}</definedName>
    <definedName name="DHTML" localSheetId="0">{"'Sheet1'!$A$4386:$N$4591"}</definedName>
    <definedName name="DHTML" localSheetId="9">{"'Sheet1'!$A$4386:$N$4591"}</definedName>
    <definedName name="DHTML" localSheetId="16" hidden="1">{"'Sheet1'!$A$4386:$N$4591"}</definedName>
    <definedName name="DHTML" localSheetId="13" hidden="1">{"'Sheet1'!$A$4386:$N$4591"}</definedName>
    <definedName name="DHTML" localSheetId="6" hidden="1">{"'Sheet1'!$A$4386:$N$4591"}</definedName>
    <definedName name="DHTML" localSheetId="7" hidden="1">{"'Sheet1'!$A$4386:$N$4591"}</definedName>
    <definedName name="DHTML">{"'Sheet1'!$A$4386:$N$4591"}</definedName>
    <definedName name="Di" localSheetId="19">#REF!</definedName>
    <definedName name="DI" localSheetId="9">INDEX('[92] '!$B$1:$B$18,MATCH('[92]  '!$L$101,'[92] '!$A$1:$A$18,0))</definedName>
    <definedName name="Di">#REF!</definedName>
    <definedName name="diacab" localSheetId="19">#REF!</definedName>
    <definedName name="diacab">#REF!</definedName>
    <definedName name="Dialog5" localSheetId="19">#REF!</definedName>
    <definedName name="Dialog5">#REF!</definedName>
    <definedName name="diameter" localSheetId="19">#REF!</definedName>
    <definedName name="diameter">#REF!</definedName>
    <definedName name="diaphragm" localSheetId="19">#REF!</definedName>
    <definedName name="diaphragm">#REF!</definedName>
    <definedName name="diatubal" localSheetId="19">#REF!</definedName>
    <definedName name="diatubal">#REF!</definedName>
    <definedName name="Diesel" localSheetId="19">#REF!</definedName>
    <definedName name="Diesel" localSheetId="9">'[136]Abs PMRL'!$B$46</definedName>
    <definedName name="Diesel">#REF!</definedName>
    <definedName name="diff" localSheetId="18">#REF!</definedName>
    <definedName name="diff" localSheetId="3">#REF!</definedName>
    <definedName name="diff" localSheetId="14">#REF!</definedName>
    <definedName name="diff" localSheetId="15">#REF!</definedName>
    <definedName name="diff" localSheetId="12">#REF!</definedName>
    <definedName name="diff" localSheetId="10">#REF!</definedName>
    <definedName name="diff" localSheetId="19">#REF!</definedName>
    <definedName name="diff">#REF!</definedName>
    <definedName name="diff1" localSheetId="18">#REF!</definedName>
    <definedName name="diff1" localSheetId="3">#REF!</definedName>
    <definedName name="diff1" localSheetId="14">#REF!</definedName>
    <definedName name="diff1" localSheetId="15">#REF!</definedName>
    <definedName name="diff1" localSheetId="12">#REF!</definedName>
    <definedName name="diff1" localSheetId="10">#REF!</definedName>
    <definedName name="diff1" localSheetId="19">#REF!</definedName>
    <definedName name="diff1">#REF!</definedName>
    <definedName name="din" localSheetId="1" hidden="1">{"CASH FLOW",#N/A,FALSE,"A"}</definedName>
    <definedName name="din" localSheetId="2" hidden="1">{"CASH FLOW",#N/A,FALSE,"A"}</definedName>
    <definedName name="din" localSheetId="7" hidden="1">{"CASH FLOW",#N/A,FALSE,"A"}</definedName>
    <definedName name="din" hidden="1">{"CASH FLOW",#N/A,FALSE,"A"}</definedName>
    <definedName name="DIns" localSheetId="18">#REF!</definedName>
    <definedName name="DIns" localSheetId="3">#REF!</definedName>
    <definedName name="DIns" localSheetId="14">#REF!</definedName>
    <definedName name="DIns" localSheetId="15">#REF!</definedName>
    <definedName name="DIns" localSheetId="12">#REF!</definedName>
    <definedName name="DIns" localSheetId="10">#REF!</definedName>
    <definedName name="DIns" localSheetId="19">#REF!</definedName>
    <definedName name="DIns" localSheetId="9">[112]DSLP!#REF!</definedName>
    <definedName name="DIns">#REF!</definedName>
    <definedName name="Dis" localSheetId="17" hidden="1">{"'PROFITABILITY'!$A$1:$F$45"}</definedName>
    <definedName name="Dis" localSheetId="18">{"'PROFITABILITY'!$A$1:$F$45"}</definedName>
    <definedName name="Dis" localSheetId="3">{"'PROFITABILITY'!$A$1:$F$45"}</definedName>
    <definedName name="Dis" localSheetId="14">{"'PROFITABILITY'!$A$1:$F$45"}</definedName>
    <definedName name="Dis" localSheetId="15">{"'PROFITABILITY'!$A$1:$F$45"}</definedName>
    <definedName name="Dis" localSheetId="12">{"'PROFITABILITY'!$A$1:$F$45"}</definedName>
    <definedName name="Dis" localSheetId="10">{"'PROFITABILITY'!$A$1:$F$45"}</definedName>
    <definedName name="Dis" localSheetId="19">{"'PROFITABILITY'!$A$1:$F$45"}</definedName>
    <definedName name="Dis" localSheetId="20">{"'PROFITABILITY'!$A$1:$F$45"}</definedName>
    <definedName name="Dis" localSheetId="21">{"'PROFITABILITY'!$A$1:$F$45"}</definedName>
    <definedName name="Dis" localSheetId="1" hidden="1">{"'PROFITABILITY'!$A$1:$F$45"}</definedName>
    <definedName name="Dis" localSheetId="2" hidden="1">{"'PROFITABILITY'!$A$1:$F$45"}</definedName>
    <definedName name="Dis" localSheetId="0">{"'PROFITABILITY'!$A$1:$F$45"}</definedName>
    <definedName name="Dis" localSheetId="9">{"'PROFITABILITY'!$A$1:$F$45"}</definedName>
    <definedName name="Dis" localSheetId="16" hidden="1">{"'PROFITABILITY'!$A$1:$F$45"}</definedName>
    <definedName name="Dis" localSheetId="13" hidden="1">{"'PROFITABILITY'!$A$1:$F$45"}</definedName>
    <definedName name="Dis" localSheetId="6" hidden="1">{"'PROFITABILITY'!$A$1:$F$45"}</definedName>
    <definedName name="Dis" localSheetId="7" hidden="1">{"'PROFITABILITY'!$A$1:$F$45"}</definedName>
    <definedName name="Dis">{"'PROFITABILITY'!$A$1:$F$45"}</definedName>
    <definedName name="DIS_UNIT" localSheetId="19">#REF!</definedName>
    <definedName name="DIS_UNIT" localSheetId="9">[124]Data!$E$5:$G$88</definedName>
    <definedName name="DIS_UNIT">#REF!</definedName>
    <definedName name="disc" localSheetId="19">#REF!</definedName>
    <definedName name="disc">#REF!</definedName>
    <definedName name="Discount" localSheetId="19" hidden="1">#REF!</definedName>
    <definedName name="Discount">#REF!</definedName>
    <definedName name="Discount1" localSheetId="19">#REF!</definedName>
    <definedName name="Discount1">#REF!</definedName>
    <definedName name="disdir" localSheetId="19">#REF!</definedName>
    <definedName name="disdir">#REF!</definedName>
    <definedName name="display_area_2" localSheetId="18">#REF!</definedName>
    <definedName name="display_area_2" localSheetId="3">#REF!</definedName>
    <definedName name="display_area_2" localSheetId="14">#REF!</definedName>
    <definedName name="display_area_2" localSheetId="15">#REF!</definedName>
    <definedName name="display_area_2" localSheetId="12">#REF!</definedName>
    <definedName name="display_area_2" localSheetId="10">#REF!</definedName>
    <definedName name="display_area_2" localSheetId="19">#REF!</definedName>
    <definedName name="display_area_2" localSheetId="9">[169]Uls!$C$3:$K$46</definedName>
    <definedName name="display_area_2">#REF!</definedName>
    <definedName name="DIST1">[53]Coalmine!#REF!</definedName>
    <definedName name="Distrib" localSheetId="19">#REF!</definedName>
    <definedName name="Distrib">#REF!</definedName>
    <definedName name="Distribution">[140]Brazil!#REF!</definedName>
    <definedName name="DIV">1000000</definedName>
    <definedName name="diz" localSheetId="19">#REF!</definedName>
    <definedName name="diz" localSheetId="9">[145]CHIFLET!$B$36</definedName>
    <definedName name="diz">#REF!</definedName>
    <definedName name="DJ" localSheetId="19">INDEX(#REF!,MATCH(#REF!,#REF!,0))</definedName>
    <definedName name="DJ" localSheetId="9">INDEX('[92] '!$B$1:$B$18,MATCH('[92]  '!$L$103,'[92] '!$A$1:$A$18,0))</definedName>
    <definedName name="DJ">INDEX(#REF!,MATCH(#REF!,#REF!,0))</definedName>
    <definedName name="DJH" localSheetId="19">#REF!</definedName>
    <definedName name="DJH">#REF!</definedName>
    <definedName name="DK" localSheetId="18">INDEX(#REF!,MATCH(#REF!,#REF!,0))</definedName>
    <definedName name="DK" localSheetId="3">INDEX(#REF!,MATCH(#REF!,#REF!,0))</definedName>
    <definedName name="DK" localSheetId="14">INDEX(#REF!,MATCH(#REF!,#REF!,0))</definedName>
    <definedName name="DK" localSheetId="15">INDEX(#REF!,MATCH(#REF!,#REF!,0))</definedName>
    <definedName name="DK" localSheetId="12">INDEX(#REF!,MATCH(#REF!,#REF!,0))</definedName>
    <definedName name="DK" localSheetId="10">INDEX(#REF!,MATCH(#REF!,#REF!,0))</definedName>
    <definedName name="DK" localSheetId="19">INDEX(#REF!,MATCH(#REF!,#REF!,0))</definedName>
    <definedName name="DK" localSheetId="9">INDEX('[92] '!$B$1:$B$18,MATCH('[92]  '!$L$105,'[92] '!$A$1:$A$18,0))</definedName>
    <definedName name="DK">INDEX(#REF!,MATCH(#REF!,#REF!,0))</definedName>
    <definedName name="dkd" localSheetId="19">#REF!</definedName>
    <definedName name="dkd" localSheetId="9">'[170]Format - 4'!#REF!</definedName>
    <definedName name="dkd">#REF!</definedName>
    <definedName name="DKG" localSheetId="17" hidden="1">{"'PROFITABILITY'!$A$1:$F$45"}</definedName>
    <definedName name="DKG" localSheetId="18">{"'PROFITABILITY'!$A$1:$F$45"}</definedName>
    <definedName name="DKG" localSheetId="3">{"'PROFITABILITY'!$A$1:$F$45"}</definedName>
    <definedName name="DKG" localSheetId="14">{"'PROFITABILITY'!$A$1:$F$45"}</definedName>
    <definedName name="DKG" localSheetId="15">{"'PROFITABILITY'!$A$1:$F$45"}</definedName>
    <definedName name="DKG" localSheetId="12">{"'PROFITABILITY'!$A$1:$F$45"}</definedName>
    <definedName name="DKG" localSheetId="10">{"'PROFITABILITY'!$A$1:$F$45"}</definedName>
    <definedName name="DKG" localSheetId="19">{"'PROFITABILITY'!$A$1:$F$45"}</definedName>
    <definedName name="DKG" localSheetId="20">{"'PROFITABILITY'!$A$1:$F$45"}</definedName>
    <definedName name="DKG" localSheetId="21">{"'PROFITABILITY'!$A$1:$F$45"}</definedName>
    <definedName name="DKG" localSheetId="1" hidden="1">{"'PROFITABILITY'!$A$1:$F$45"}</definedName>
    <definedName name="DKG" localSheetId="2" hidden="1">{"'PROFITABILITY'!$A$1:$F$45"}</definedName>
    <definedName name="DKG" localSheetId="0">{"'PROFITABILITY'!$A$1:$F$45"}</definedName>
    <definedName name="DKG" localSheetId="9">{"'PROFITABILITY'!$A$1:$F$45"}</definedName>
    <definedName name="DKG" localSheetId="16" hidden="1">{"'PROFITABILITY'!$A$1:$F$45"}</definedName>
    <definedName name="DKG" localSheetId="13" hidden="1">{"'PROFITABILITY'!$A$1:$F$45"}</definedName>
    <definedName name="DKG" localSheetId="6" hidden="1">{"'PROFITABILITY'!$A$1:$F$45"}</definedName>
    <definedName name="DKG" localSheetId="7" hidden="1">{"'PROFITABILITY'!$A$1:$F$45"}</definedName>
    <definedName name="DKG">{"'PROFITABILITY'!$A$1:$F$45"}</definedName>
    <definedName name="dks" localSheetId="19">#REF!</definedName>
    <definedName name="dks">#REF!</definedName>
    <definedName name="dkt" localSheetId="19">#REF!</definedName>
    <definedName name="dkt">#REF!</definedName>
    <definedName name="dl" localSheetId="19">#REF!</definedName>
    <definedName name="DL" localSheetId="9">INDEX('[92] '!$B$1:$B$18,MATCH('[92]  '!$L$107,'[92] '!$A$1:$A$18,0))</definedName>
    <definedName name="dl">#REF!</definedName>
    <definedName name="dl___0" localSheetId="19">#REF!</definedName>
    <definedName name="dl___0">#REF!</definedName>
    <definedName name="dl___13" localSheetId="19">#REF!</definedName>
    <definedName name="dl___13">#REF!</definedName>
    <definedName name="DL_Ave" localSheetId="19">#REF!</definedName>
    <definedName name="DL_Ave">#REF!</definedName>
    <definedName name="DL_Mobi_Mth" localSheetId="19">#REF!</definedName>
    <definedName name="DL_Mobi_Mth">#REF!</definedName>
    <definedName name="DL_Mth" localSheetId="19">#REF!</definedName>
    <definedName name="DL_Mth">#REF!</definedName>
    <definedName name="DL_Total_002MHs" localSheetId="19">#REF!</definedName>
    <definedName name="DL_Total_002MHs">#REF!</definedName>
    <definedName name="DL_Total_Cost_002FC" localSheetId="19">#REF!</definedName>
    <definedName name="DL_Total_Cost_002FC">#REF!</definedName>
    <definedName name="DL_Total_Cost_002LC" localSheetId="19">#REF!</definedName>
    <definedName name="DL_Total_Cost_002LC">#REF!</definedName>
    <definedName name="DL_Total_Peak" localSheetId="19">#REF!</definedName>
    <definedName name="DL_Total_Peak">#REF!</definedName>
    <definedName name="DLF" localSheetId="17">#N/A</definedName>
    <definedName name="DLF" localSheetId="19">#REF!</definedName>
    <definedName name="DLF" localSheetId="1">#N/A</definedName>
    <definedName name="DLF" localSheetId="2">#N/A</definedName>
    <definedName name="DLF" localSheetId="16">#N/A</definedName>
    <definedName name="DLF" localSheetId="13">#N/A</definedName>
    <definedName name="DLF" localSheetId="6">#N/A</definedName>
    <definedName name="DLF" localSheetId="7">#N/A</definedName>
    <definedName name="DLF">#REF!</definedName>
    <definedName name="DM" localSheetId="19">#REF!</definedName>
    <definedName name="DM" localSheetId="9">INDEX('[92] '!$B$1:$B$18,MATCH('[92]  '!$L$109,'[92] '!$A$1:$A$18,0))</definedName>
    <definedName name="DM">#REF!</definedName>
    <definedName name="dms" localSheetId="19">#REF!</definedName>
    <definedName name="dms">#REF!</definedName>
    <definedName name="dmt" localSheetId="19">#REF!</definedName>
    <definedName name="dmt">#REF!</definedName>
    <definedName name="DMUCK" localSheetId="19">#REF!</definedName>
    <definedName name="DMUCK" localSheetId="9">'[44]Cost of O &amp; O'!$F$17</definedName>
    <definedName name="DMUCK">#REF!</definedName>
    <definedName name="DMUSD" localSheetId="19">#REF!</definedName>
    <definedName name="DMUSD">#REF!</definedName>
    <definedName name="dn" localSheetId="19">{#N/A,#N/A,FALSE,"COVER1.XLS ";#N/A,#N/A,FALSE,"RACT1.XLS";#N/A,#N/A,FALSE,"RACT2.XLS";#N/A,#N/A,FALSE,"ECCMP";#N/A,#N/A,FALSE,"WELDER.XLS"}</definedName>
    <definedName name="dn" localSheetId="1">{#N/A,#N/A,FALSE,"COVER1.XLS ";#N/A,#N/A,FALSE,"RACT1.XLS";#N/A,#N/A,FALSE,"RACT2.XLS";#N/A,#N/A,FALSE,"ECCMP";#N/A,#N/A,FALSE,"WELDER.XLS"}</definedName>
    <definedName name="dn" localSheetId="2">{#N/A,#N/A,FALSE,"COVER1.XLS ";#N/A,#N/A,FALSE,"RACT1.XLS";#N/A,#N/A,FALSE,"RACT2.XLS";#N/A,#N/A,FALSE,"ECCMP";#N/A,#N/A,FALSE,"WELDER.XLS"}</definedName>
    <definedName name="dn" localSheetId="16">{#N/A,#N/A,FALSE,"COVER1.XLS ";#N/A,#N/A,FALSE,"RACT1.XLS";#N/A,#N/A,FALSE,"RACT2.XLS";#N/A,#N/A,FALSE,"ECCMP";#N/A,#N/A,FALSE,"WELDER.XLS"}</definedName>
    <definedName name="dn" localSheetId="13">{#N/A,#N/A,FALSE,"COVER1.XLS ";#N/A,#N/A,FALSE,"RACT1.XLS";#N/A,#N/A,FALSE,"RACT2.XLS";#N/A,#N/A,FALSE,"ECCMP";#N/A,#N/A,FALSE,"WELDER.XLS"}</definedName>
    <definedName name="dn" localSheetId="6">{#N/A,#N/A,FALSE,"COVER1.XLS ";#N/A,#N/A,FALSE,"RACT1.XLS";#N/A,#N/A,FALSE,"RACT2.XLS";#N/A,#N/A,FALSE,"ECCMP";#N/A,#N/A,FALSE,"WELDER.XLS"}</definedName>
    <definedName name="dn" localSheetId="7">{#N/A,#N/A,FALSE,"COVER1.XLS ";#N/A,#N/A,FALSE,"RACT1.XLS";#N/A,#N/A,FALSE,"RACT2.XLS";#N/A,#N/A,FALSE,"ECCMP";#N/A,#N/A,FALSE,"WELDER.XLS"}</definedName>
    <definedName name="dn">{#N/A,#N/A,FALSE,"COVER1.XLS ";#N/A,#N/A,FALSE,"RACT1.XLS";#N/A,#N/A,FALSE,"RACT2.XLS";#N/A,#N/A,FALSE,"ECCMP";#N/A,#N/A,FALSE,"WELDER.XLS"}</definedName>
    <definedName name="Do" localSheetId="19">#REF!</definedName>
    <definedName name="Do">#REF!</definedName>
    <definedName name="DOC" localSheetId="19">#REF!</definedName>
    <definedName name="DOC">#REF!</definedName>
    <definedName name="docu" localSheetId="18">#REF!</definedName>
    <definedName name="docu" localSheetId="3">#REF!</definedName>
    <definedName name="docu" localSheetId="14">#REF!</definedName>
    <definedName name="docu" localSheetId="15">#REF!</definedName>
    <definedName name="docu" localSheetId="12">#REF!</definedName>
    <definedName name="docu" localSheetId="10">#REF!</definedName>
    <definedName name="docu" localSheetId="19">#REF!</definedName>
    <definedName name="docu">#REF!</definedName>
    <definedName name="dol" localSheetId="19">#REF!</definedName>
    <definedName name="dol">#REF!</definedName>
    <definedName name="dol7.5" localSheetId="19">#REF!</definedName>
    <definedName name="dol7.5">#REF!</definedName>
    <definedName name="dollar" localSheetId="19">#REF!</definedName>
    <definedName name="dollar">#REF!</definedName>
    <definedName name="DOLLARS1" localSheetId="19">#REF!</definedName>
    <definedName name="DOLLARS1">#REF!</definedName>
    <definedName name="DOLLARS2" localSheetId="19">#REF!</definedName>
    <definedName name="DOLLARS2">#REF!</definedName>
    <definedName name="Dome1">'[171]Data Sheet'!$B$3:$B$51</definedName>
    <definedName name="domestic_global" localSheetId="19">#REF!</definedName>
    <definedName name="domestic_global">#REF!</definedName>
    <definedName name="DossierConsolidation">[104]DossierConsolidation!$B$5:$AP$1000</definedName>
    <definedName name="DossierConsolidationCountries">[104]DossierConsolidation!$B$5:$AP$5</definedName>
    <definedName name="DossierConsolidationMols">[104]DossierConsolidation!$B$5:$B$1000</definedName>
    <definedName name="DossierConversion">[104]Assumptions!$L$6:$O$36</definedName>
    <definedName name="Double" localSheetId="19">#REF!</definedName>
    <definedName name="Double">#REF!</definedName>
    <definedName name="Doz" localSheetId="19">#REF!</definedName>
    <definedName name="Doz">#REF!</definedName>
    <definedName name="DPN" localSheetId="17" hidden="1">{#N/A,#N/A,FALSE,"WRSUMMARY";#N/A,#N/A,FALSE,"ANNEX-1";#N/A,#N/A,FALSE,"ANNEX-2";#N/A,#N/A,FALSE,"ANNEX-3";#N/A,#N/A,FALSE,"WORKING"}</definedName>
    <definedName name="DPN" localSheetId="18">{#N/A,#N/A,FALSE,"WRSUMMARY";#N/A,#N/A,FALSE,"ANNEX-1";#N/A,#N/A,FALSE,"ANNEX-2";#N/A,#N/A,FALSE,"ANNEX-3";#N/A,#N/A,FALSE,"WORKING"}</definedName>
    <definedName name="DPN" localSheetId="3">{#N/A,#N/A,FALSE,"WRSUMMARY";#N/A,#N/A,FALSE,"ANNEX-1";#N/A,#N/A,FALSE,"ANNEX-2";#N/A,#N/A,FALSE,"ANNEX-3";#N/A,#N/A,FALSE,"WORKING"}</definedName>
    <definedName name="DPN" localSheetId="14">{#N/A,#N/A,FALSE,"WRSUMMARY";#N/A,#N/A,FALSE,"ANNEX-1";#N/A,#N/A,FALSE,"ANNEX-2";#N/A,#N/A,FALSE,"ANNEX-3";#N/A,#N/A,FALSE,"WORKING"}</definedName>
    <definedName name="DPN" localSheetId="15">{#N/A,#N/A,FALSE,"WRSUMMARY";#N/A,#N/A,FALSE,"ANNEX-1";#N/A,#N/A,FALSE,"ANNEX-2";#N/A,#N/A,FALSE,"ANNEX-3";#N/A,#N/A,FALSE,"WORKING"}</definedName>
    <definedName name="DPN" localSheetId="12">{#N/A,#N/A,FALSE,"WRSUMMARY";#N/A,#N/A,FALSE,"ANNEX-1";#N/A,#N/A,FALSE,"ANNEX-2";#N/A,#N/A,FALSE,"ANNEX-3";#N/A,#N/A,FALSE,"WORKING"}</definedName>
    <definedName name="DPN" localSheetId="10">{#N/A,#N/A,FALSE,"WRSUMMARY";#N/A,#N/A,FALSE,"ANNEX-1";#N/A,#N/A,FALSE,"ANNEX-2";#N/A,#N/A,FALSE,"ANNEX-3";#N/A,#N/A,FALSE,"WORKING"}</definedName>
    <definedName name="DPN" localSheetId="19">{#N/A,#N/A,FALSE,"WRSUMMARY";#N/A,#N/A,FALSE,"ANNEX-1";#N/A,#N/A,FALSE,"ANNEX-2";#N/A,#N/A,FALSE,"ANNEX-3";#N/A,#N/A,FALSE,"WORKING"}</definedName>
    <definedName name="DPN" localSheetId="20">{#N/A,#N/A,FALSE,"WRSUMMARY";#N/A,#N/A,FALSE,"ANNEX-1";#N/A,#N/A,FALSE,"ANNEX-2";#N/A,#N/A,FALSE,"ANNEX-3";#N/A,#N/A,FALSE,"WORKING"}</definedName>
    <definedName name="DPN" localSheetId="21">{#N/A,#N/A,FALSE,"WRSUMMARY";#N/A,#N/A,FALSE,"ANNEX-1";#N/A,#N/A,FALSE,"ANNEX-2";#N/A,#N/A,FALSE,"ANNEX-3";#N/A,#N/A,FALSE,"WORKING"}</definedName>
    <definedName name="DPN" localSheetId="1" hidden="1">{#N/A,#N/A,FALSE,"WRSUMMARY";#N/A,#N/A,FALSE,"ANNEX-1";#N/A,#N/A,FALSE,"ANNEX-2";#N/A,#N/A,FALSE,"ANNEX-3";#N/A,#N/A,FALSE,"WORKING"}</definedName>
    <definedName name="DPN" localSheetId="2" hidden="1">{#N/A,#N/A,FALSE,"WRSUMMARY";#N/A,#N/A,FALSE,"ANNEX-1";#N/A,#N/A,FALSE,"ANNEX-2";#N/A,#N/A,FALSE,"ANNEX-3";#N/A,#N/A,FALSE,"WORKING"}</definedName>
    <definedName name="DPN" localSheetId="0">{#N/A,#N/A,FALSE,"WRSUMMARY";#N/A,#N/A,FALSE,"ANNEX-1";#N/A,#N/A,FALSE,"ANNEX-2";#N/A,#N/A,FALSE,"ANNEX-3";#N/A,#N/A,FALSE,"WORKING"}</definedName>
    <definedName name="DPN" localSheetId="9">{#N/A,#N/A,FALSE,"WRSUMMARY";#N/A,#N/A,FALSE,"ANNEX-1";#N/A,#N/A,FALSE,"ANNEX-2";#N/A,#N/A,FALSE,"ANNEX-3";#N/A,#N/A,FALSE,"WORKING"}</definedName>
    <definedName name="DPN" localSheetId="16" hidden="1">{#N/A,#N/A,FALSE,"WRSUMMARY";#N/A,#N/A,FALSE,"ANNEX-1";#N/A,#N/A,FALSE,"ANNEX-2";#N/A,#N/A,FALSE,"ANNEX-3";#N/A,#N/A,FALSE,"WORKING"}</definedName>
    <definedName name="DPN" localSheetId="13" hidden="1">{#N/A,#N/A,FALSE,"WRSUMMARY";#N/A,#N/A,FALSE,"ANNEX-1";#N/A,#N/A,FALSE,"ANNEX-2";#N/A,#N/A,FALSE,"ANNEX-3";#N/A,#N/A,FALSE,"WORKING"}</definedName>
    <definedName name="DPN" localSheetId="6" hidden="1">{#N/A,#N/A,FALSE,"WRSUMMARY";#N/A,#N/A,FALSE,"ANNEX-1";#N/A,#N/A,FALSE,"ANNEX-2";#N/A,#N/A,FALSE,"ANNEX-3";#N/A,#N/A,FALSE,"WORKING"}</definedName>
    <definedName name="DPN" localSheetId="7" hidden="1">{#N/A,#N/A,FALSE,"WRSUMMARY";#N/A,#N/A,FALSE,"ANNEX-1";#N/A,#N/A,FALSE,"ANNEX-2";#N/A,#N/A,FALSE,"ANNEX-3";#N/A,#N/A,FALSE,"WORKING"}</definedName>
    <definedName name="DPN">{#N/A,#N/A,FALSE,"WRSUMMARY";#N/A,#N/A,FALSE,"ANNEX-1";#N/A,#N/A,FALSE,"ANNEX-2";#N/A,#N/A,FALSE,"ANNEX-3";#N/A,#N/A,FALSE,"WORKING"}</definedName>
    <definedName name="DPR" localSheetId="19">#REF!&amp;#REF!&amp;#REF!&amp;#REF!&amp;#REF!&amp;#REF!&amp;#REF!&amp;#REF!&amp;#REF!&amp;#REF!</definedName>
    <definedName name="DPR" localSheetId="9">'[92]  '!$F$5&amp;'[92]  '!$F1&amp;'[92]  '!$G$5&amp;'[92]  '!$G1&amp;'[92]  '!$H$5&amp;'[92]  '!$H1&amp;'[92]  '!$I$5&amp;'[92]  '!$I1&amp;'[92]  '!$J$5&amp;'[92]  '!$J1&amp;'[92]  '!$K$5&amp;'[92]  '!$K1</definedName>
    <definedName name="DPR">#REF!&amp;#REF!&amp;#REF!&amp;#REF!&amp;#REF!&amp;#REF!&amp;#REF!&amp;#REF!&amp;#REF!&amp;#REF!</definedName>
    <definedName name="dq" localSheetId="19">#REF!</definedName>
    <definedName name="dq">#REF!</definedName>
    <definedName name="DR.33" localSheetId="19">#REF!</definedName>
    <definedName name="DR.33">#REF!</definedName>
    <definedName name="DR.46" localSheetId="19">#REF!</definedName>
    <definedName name="DR.46">#REF!</definedName>
    <definedName name="DR.56" localSheetId="19">#REF!</definedName>
    <definedName name="DR.56">#REF!</definedName>
    <definedName name="drain_trap" localSheetId="19">#REF!</definedName>
    <definedName name="drain_trap">#REF!</definedName>
    <definedName name="DRAWING" localSheetId="19">#REF!</definedName>
    <definedName name="DRAWING">#REF!</definedName>
    <definedName name="DRBA3O" localSheetId="17"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localSheetId="18">{"AWARDED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localSheetId="3">{"AWARDED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localSheetId="14">{"AWARDED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localSheetId="15">{"AWARDED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localSheetId="12">{"AWARDED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localSheetId="10">{"AWARDED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localSheetId="19">{"AWARDED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localSheetId="20">{"AWARDED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localSheetId="2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localSheetId="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localSheetId="2"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localSheetId="0">{"AWARDED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localSheetId="9">{"AWARDED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localSheetId="16"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localSheetId="13"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localSheetId="6"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localSheetId="7"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 localSheetId="19">#REF!</definedName>
    <definedName name="DRIP" localSheetId="9">'[44]Cost of O &amp; O'!$F$18</definedName>
    <definedName name="DRIP">#REF!</definedName>
    <definedName name="drossalloy">[154]conversion!$C$11</definedName>
    <definedName name="drossEC">[154]conversion!$B$11</definedName>
    <definedName name="DS" localSheetId="19">#REF!</definedName>
    <definedName name="DS">#REF!</definedName>
    <definedName name="Ds___0" localSheetId="19">#REF!</definedName>
    <definedName name="Ds___0">#REF!</definedName>
    <definedName name="Ds___13" localSheetId="19">#REF!</definedName>
    <definedName name="Ds___13">#REF!</definedName>
    <definedName name="dsad" localSheetId="17" hidden="1">{"form-D1",#N/A,FALSE,"FORM-D1";"form-D1_amt",#N/A,FALSE,"FORM-D1"}</definedName>
    <definedName name="dsad" localSheetId="18">{"form-D1",#N/A,FALSE,"FORM-D1";"form-D1_amt",#N/A,FALSE,"FORM-D1"}</definedName>
    <definedName name="dsad" localSheetId="3">{"form-D1",#N/A,FALSE,"FORM-D1";"form-D1_amt",#N/A,FALSE,"FORM-D1"}</definedName>
    <definedName name="dsad" localSheetId="14">{"form-D1",#N/A,FALSE,"FORM-D1";"form-D1_amt",#N/A,FALSE,"FORM-D1"}</definedName>
    <definedName name="dsad" localSheetId="15">{"form-D1",#N/A,FALSE,"FORM-D1";"form-D1_amt",#N/A,FALSE,"FORM-D1"}</definedName>
    <definedName name="dsad" localSheetId="12">{"form-D1",#N/A,FALSE,"FORM-D1";"form-D1_amt",#N/A,FALSE,"FORM-D1"}</definedName>
    <definedName name="dsad" localSheetId="10">{"form-D1",#N/A,FALSE,"FORM-D1";"form-D1_amt",#N/A,FALSE,"FORM-D1"}</definedName>
    <definedName name="dsad" localSheetId="19">{"form-D1",#N/A,FALSE,"FORM-D1";"form-D1_amt",#N/A,FALSE,"FORM-D1"}</definedName>
    <definedName name="dsad" localSheetId="20">{"form-D1",#N/A,FALSE,"FORM-D1";"form-D1_amt",#N/A,FALSE,"FORM-D1"}</definedName>
    <definedName name="dsad" localSheetId="21">{"form-D1",#N/A,FALSE,"FORM-D1";"form-D1_amt",#N/A,FALSE,"FORM-D1"}</definedName>
    <definedName name="dsad" localSheetId="1" hidden="1">{"form-D1",#N/A,FALSE,"FORM-D1";"form-D1_amt",#N/A,FALSE,"FORM-D1"}</definedName>
    <definedName name="dsad" localSheetId="2" hidden="1">{"form-D1",#N/A,FALSE,"FORM-D1";"form-D1_amt",#N/A,FALSE,"FORM-D1"}</definedName>
    <definedName name="dsad" localSheetId="0">{"form-D1",#N/A,FALSE,"FORM-D1";"form-D1_amt",#N/A,FALSE,"FORM-D1"}</definedName>
    <definedName name="dsad" localSheetId="9">{"form-D1",#N/A,FALSE,"FORM-D1";"form-D1_amt",#N/A,FALSE,"FORM-D1"}</definedName>
    <definedName name="dsad" localSheetId="16" hidden="1">{"form-D1",#N/A,FALSE,"FORM-D1";"form-D1_amt",#N/A,FALSE,"FORM-D1"}</definedName>
    <definedName name="dsad" localSheetId="13" hidden="1">{"form-D1",#N/A,FALSE,"FORM-D1";"form-D1_amt",#N/A,FALSE,"FORM-D1"}</definedName>
    <definedName name="dsad" localSheetId="6" hidden="1">{"form-D1",#N/A,FALSE,"FORM-D1";"form-D1_amt",#N/A,FALSE,"FORM-D1"}</definedName>
    <definedName name="dsad" localSheetId="7" hidden="1">{"form-D1",#N/A,FALSE,"FORM-D1";"form-D1_amt",#N/A,FALSE,"FORM-D1"}</definedName>
    <definedName name="dsad">{"form-D1",#N/A,FALSE,"FORM-D1";"form-D1_amt",#N/A,FALSE,"FORM-D1"}</definedName>
    <definedName name="dsad_1">NA()</definedName>
    <definedName name="dsada" localSheetId="19">#REF!</definedName>
    <definedName name="dsada" localSheetId="9">'[1]Price Working -SRP'!#REF!</definedName>
    <definedName name="dsada">#REF!</definedName>
    <definedName name="dsargfdg" localSheetId="19">#REF!</definedName>
    <definedName name="dsargfdg">#REF!</definedName>
    <definedName name="dsat" localSheetId="19">#REF!</definedName>
    <definedName name="dsat">#REF!</definedName>
    <definedName name="dsd">'[172]Rectangular Beam'!#REF!</definedName>
    <definedName name="dsda">#REF!</definedName>
    <definedName name="dsdb">#REF!</definedName>
    <definedName name="dsdf" localSheetId="19" hidden="1">#REF!</definedName>
    <definedName name="dsdf">#REF!</definedName>
    <definedName name="dsds" localSheetId="19" hidden="1">#REF!</definedName>
    <definedName name="dsds">#REF!</definedName>
    <definedName name="dsdsdls" localSheetId="19">#REF!</definedName>
    <definedName name="dsdsdls">#REF!</definedName>
    <definedName name="DSF">#REF!</definedName>
    <definedName name="dsfadsf" localSheetId="19">#REF!</definedName>
    <definedName name="dsfadsf">#REF!</definedName>
    <definedName name="dsgtgx" localSheetId="19">#REF!</definedName>
    <definedName name="dsgtgx">#REF!</definedName>
    <definedName name="dsm">#REF!</definedName>
    <definedName name="DSSWEE" localSheetId="17" hidden="1">{"form-D1",#N/A,FALSE,"FORM-D1";"form-D1_amt",#N/A,FALSE,"FORM-D1"}</definedName>
    <definedName name="DSSWEE" localSheetId="18">{"form-D1",#N/A,FALSE,"FORM-D1";"form-D1_amt",#N/A,FALSE,"FORM-D1"}</definedName>
    <definedName name="DSSWEE" localSheetId="3">{"form-D1",#N/A,FALSE,"FORM-D1";"form-D1_amt",#N/A,FALSE,"FORM-D1"}</definedName>
    <definedName name="DSSWEE" localSheetId="14">{"form-D1",#N/A,FALSE,"FORM-D1";"form-D1_amt",#N/A,FALSE,"FORM-D1"}</definedName>
    <definedName name="DSSWEE" localSheetId="15">{"form-D1",#N/A,FALSE,"FORM-D1";"form-D1_amt",#N/A,FALSE,"FORM-D1"}</definedName>
    <definedName name="DSSWEE" localSheetId="12">{"form-D1",#N/A,FALSE,"FORM-D1";"form-D1_amt",#N/A,FALSE,"FORM-D1"}</definedName>
    <definedName name="DSSWEE" localSheetId="10">{"form-D1",#N/A,FALSE,"FORM-D1";"form-D1_amt",#N/A,FALSE,"FORM-D1"}</definedName>
    <definedName name="DSSWEE" localSheetId="19">{"form-D1",#N/A,FALSE,"FORM-D1";"form-D1_amt",#N/A,FALSE,"FORM-D1"}</definedName>
    <definedName name="DSSWEE" localSheetId="20">{"form-D1",#N/A,FALSE,"FORM-D1";"form-D1_amt",#N/A,FALSE,"FORM-D1"}</definedName>
    <definedName name="DSSWEE" localSheetId="21">{"form-D1",#N/A,FALSE,"FORM-D1";"form-D1_amt",#N/A,FALSE,"FORM-D1"}</definedName>
    <definedName name="DSSWEE" localSheetId="1" hidden="1">{"form-D1",#N/A,FALSE,"FORM-D1";"form-D1_amt",#N/A,FALSE,"FORM-D1"}</definedName>
    <definedName name="DSSWEE" localSheetId="2" hidden="1">{"form-D1",#N/A,FALSE,"FORM-D1";"form-D1_amt",#N/A,FALSE,"FORM-D1"}</definedName>
    <definedName name="DSSWEE" localSheetId="0">{"form-D1",#N/A,FALSE,"FORM-D1";"form-D1_amt",#N/A,FALSE,"FORM-D1"}</definedName>
    <definedName name="DSSWEE" localSheetId="9">{"form-D1",#N/A,FALSE,"FORM-D1";"form-D1_amt",#N/A,FALSE,"FORM-D1"}</definedName>
    <definedName name="DSSWEE" localSheetId="16" hidden="1">{"form-D1",#N/A,FALSE,"FORM-D1";"form-D1_amt",#N/A,FALSE,"FORM-D1"}</definedName>
    <definedName name="DSSWEE" localSheetId="13" hidden="1">{"form-D1",#N/A,FALSE,"FORM-D1";"form-D1_amt",#N/A,FALSE,"FORM-D1"}</definedName>
    <definedName name="DSSWEE" localSheetId="6" hidden="1">{"form-D1",#N/A,FALSE,"FORM-D1";"form-D1_amt",#N/A,FALSE,"FORM-D1"}</definedName>
    <definedName name="DSSWEE" localSheetId="7" hidden="1">{"form-D1",#N/A,FALSE,"FORM-D1";"form-D1_amt",#N/A,FALSE,"FORM-D1"}</definedName>
    <definedName name="DSSWEE">{"form-D1",#N/A,FALSE,"FORM-D1";"form-D1_amt",#N/A,FALSE,"FORM-D1"}</definedName>
    <definedName name="Dt">[173]Codes!$C$8</definedName>
    <definedName name="dtnps" localSheetId="19">#REF!</definedName>
    <definedName name="dtnps">#REF!</definedName>
    <definedName name="dtyr" localSheetId="19">#REF!</definedName>
    <definedName name="dtyr" localSheetId="9">'[174]FORM-16'!$A$1:$J$61</definedName>
    <definedName name="dtyr">#REF!</definedName>
    <definedName name="dual_plate_check" localSheetId="19">#REF!</definedName>
    <definedName name="dual_plate_check">#REF!</definedName>
    <definedName name="dukhan" localSheetId="19">#REF!</definedName>
    <definedName name="dukhan">#REF!</definedName>
    <definedName name="dumppr" localSheetId="19">#REF!</definedName>
    <definedName name="dumppr">#REF!</definedName>
    <definedName name="duplex_strainer" localSheetId="19">#REF!</definedName>
    <definedName name="duplex_strainer">#REF!</definedName>
    <definedName name="Dust" localSheetId="19">#REF!</definedName>
    <definedName name="Dust">#REF!</definedName>
    <definedName name="Dv" localSheetId="18">#REF!</definedName>
    <definedName name="Dv" localSheetId="3">#REF!</definedName>
    <definedName name="Dv" localSheetId="14">#REF!</definedName>
    <definedName name="Dv" localSheetId="15">#REF!</definedName>
    <definedName name="Dv" localSheetId="12">#REF!</definedName>
    <definedName name="Dv" localSheetId="10">#REF!</definedName>
    <definedName name="Dv" localSheetId="19">#REF!</definedName>
    <definedName name="Dv">#REF!</definedName>
    <definedName name="dvv" localSheetId="18">#REF!</definedName>
    <definedName name="dvv" localSheetId="3">#REF!</definedName>
    <definedName name="dvv" localSheetId="14">#REF!</definedName>
    <definedName name="dvv" localSheetId="15">#REF!</definedName>
    <definedName name="dvv" localSheetId="12">#REF!</definedName>
    <definedName name="dvv" localSheetId="10">#REF!</definedName>
    <definedName name="dvv" localSheetId="19">#REF!</definedName>
    <definedName name="dvv">#REF!</definedName>
    <definedName name="dx_shape" localSheetId="19">#REF!</definedName>
    <definedName name="dx_shape">#REF!</definedName>
    <definedName name="e" localSheetId="18">#REF!</definedName>
    <definedName name="e" localSheetId="3">#REF!</definedName>
    <definedName name="e" localSheetId="14">#REF!</definedName>
    <definedName name="e" localSheetId="15">#REF!</definedName>
    <definedName name="e" localSheetId="12">#REF!</definedName>
    <definedName name="e" localSheetId="10">#REF!</definedName>
    <definedName name="e" localSheetId="19">#REF!</definedName>
    <definedName name="e">#REF!</definedName>
    <definedName name="e_1">#REF!</definedName>
    <definedName name="E_45E" localSheetId="19">#REF!</definedName>
    <definedName name="E_45E">#REF!</definedName>
    <definedName name="E_90LE" localSheetId="19">#REF!</definedName>
    <definedName name="E_90LE">#REF!</definedName>
    <definedName name="E_90SE" localSheetId="19">#REF!</definedName>
    <definedName name="E_90SE">#REF!</definedName>
    <definedName name="E_BV" localSheetId="19">#REF!</definedName>
    <definedName name="E_BV">#REF!</definedName>
    <definedName name="E_GV" localSheetId="19">#REF!</definedName>
    <definedName name="E_GV">#REF!</definedName>
    <definedName name="e_margin" localSheetId="19">#REF!</definedName>
    <definedName name="e_margin">#REF!</definedName>
    <definedName name="E_SC" localSheetId="19">#REF!</definedName>
    <definedName name="E_SC">#REF!</definedName>
    <definedName name="E_T" localSheetId="19">#REF!</definedName>
    <definedName name="E_T">#REF!</definedName>
    <definedName name="EA" localSheetId="19">INDEX(#REF!,MATCH(#REF!,#REF!,0))</definedName>
    <definedName name="EA" localSheetId="9">INDEX('[92] '!$B$1:$B$18,MATCH('[92]  '!$L$111,'[92] '!$A$1:$A$18,0))</definedName>
    <definedName name="EA">INDEX(#REF!,MATCH(#REF!,#REF!,0))</definedName>
    <definedName name="Eair" localSheetId="19">#REF!</definedName>
    <definedName name="Eair">#REF!</definedName>
    <definedName name="EARTH" localSheetId="18">#REF!</definedName>
    <definedName name="EARTH" localSheetId="3">#REF!</definedName>
    <definedName name="EARTH" localSheetId="14">#REF!</definedName>
    <definedName name="EARTH" localSheetId="15">#REF!</definedName>
    <definedName name="EARTH" localSheetId="12">#REF!</definedName>
    <definedName name="EARTH" localSheetId="10">#REF!</definedName>
    <definedName name="EARTH" localSheetId="19">#REF!</definedName>
    <definedName name="EARTH">#REF!</definedName>
    <definedName name="EARTH1" localSheetId="19">#REF!</definedName>
    <definedName name="EARTH1">#REF!</definedName>
    <definedName name="Earthing">[175]Earthing!$A$3:$I$855</definedName>
    <definedName name="Earthwork" localSheetId="19">#REF!</definedName>
    <definedName name="Earthwork" localSheetId="9">'[176]Master Rates'!$D$5</definedName>
    <definedName name="Earthwork">#REF!</definedName>
    <definedName name="eawerawea">[95]NWC!#REF!</definedName>
    <definedName name="EB" localSheetId="19">INDEX(#REF!,MATCH(#REF!,#REF!,0))</definedName>
    <definedName name="EB" localSheetId="9">INDEX('[92] '!$B$1:$B$18,MATCH('[92]  '!$L$113,'[92] '!$A$1:$A$18,0))</definedName>
    <definedName name="EB">INDEX(#REF!,MATCH(#REF!,#REF!,0))</definedName>
    <definedName name="EB_Total" localSheetId="19">#REF!</definedName>
    <definedName name="EB_Total">#REF!</definedName>
    <definedName name="EC" localSheetId="19">INDEX(#REF!,MATCH(#REF!,#REF!,0))</definedName>
    <definedName name="EC" localSheetId="9">INDEX('[92] '!$B$1:$B$18,MATCH('[92]  '!$L$115,'[92] '!$A$1:$A$18,0))</definedName>
    <definedName name="EC">INDEX(#REF!,MATCH(#REF!,#REF!,0))</definedName>
    <definedName name="ec_charges" localSheetId="19">#REF!</definedName>
    <definedName name="ec_charges">#REF!</definedName>
    <definedName name="ecfact" localSheetId="19">#REF!</definedName>
    <definedName name="ecfact">#REF!</definedName>
    <definedName name="Econd" localSheetId="19">#REF!</definedName>
    <definedName name="Econd">#REF!</definedName>
    <definedName name="ecs" localSheetId="19">#REF!</definedName>
    <definedName name="ecs">#REF!</definedName>
    <definedName name="ED" localSheetId="19">#REF!</definedName>
    <definedName name="ED" localSheetId="9">INDEX('[92] '!$B$1:$B$18,MATCH('[92]  '!$L$117,'[92] '!$A$1:$A$18,0))</definedName>
    <definedName name="ED">#REF!</definedName>
    <definedName name="ED_list" localSheetId="19">#REF!</definedName>
    <definedName name="ED_list">#REF!</definedName>
    <definedName name="ED_list1" localSheetId="19">#REF!</definedName>
    <definedName name="ED_list1">#REF!</definedName>
    <definedName name="ED_RTU" localSheetId="19">#REF!</definedName>
    <definedName name="ED_RTU">#REF!</definedName>
    <definedName name="ED_TRDR" localSheetId="19">#REF!</definedName>
    <definedName name="ED_TRDR">#REF!</definedName>
    <definedName name="edd">#REF!</definedName>
    <definedName name="edd_1">#REF!</definedName>
    <definedName name="ededed" localSheetId="19">#REF!</definedName>
    <definedName name="ededed">#REF!</definedName>
    <definedName name="ee" localSheetId="19">#REF!</definedName>
    <definedName name="EE" localSheetId="9">INDEX('[92] '!$B$1:$B$18,MATCH('[92]  '!$L$119,'[92] '!$A$1:$A$18,0))</definedName>
    <definedName name="ee">#REF!</definedName>
    <definedName name="eeds" localSheetId="19">#REF!</definedName>
    <definedName name="eeds">#REF!</definedName>
    <definedName name="eee" localSheetId="17" hidden="1">{"'PROFITABILITY'!$A$1:$F$45"}</definedName>
    <definedName name="eee" localSheetId="18">{"'PROFITABILITY'!$A$1:$F$45"}</definedName>
    <definedName name="eee" localSheetId="3">{"'PROFITABILITY'!$A$1:$F$45"}</definedName>
    <definedName name="eee" localSheetId="14">{"'PROFITABILITY'!$A$1:$F$45"}</definedName>
    <definedName name="eee" localSheetId="15">{"'PROFITABILITY'!$A$1:$F$45"}</definedName>
    <definedName name="eee" localSheetId="12">{"'PROFITABILITY'!$A$1:$F$45"}</definedName>
    <definedName name="eee" localSheetId="10">{"'PROFITABILITY'!$A$1:$F$45"}</definedName>
    <definedName name="eee" localSheetId="19">{"'PROFITABILITY'!$A$1:$F$45"}</definedName>
    <definedName name="eee" localSheetId="20">{"'PROFITABILITY'!$A$1:$F$45"}</definedName>
    <definedName name="eee" localSheetId="21">{"'PROFITABILITY'!$A$1:$F$45"}</definedName>
    <definedName name="eee" localSheetId="1" hidden="1">{"'PROFITABILITY'!$A$1:$F$45"}</definedName>
    <definedName name="eee" localSheetId="2" hidden="1">{"'PROFITABILITY'!$A$1:$F$45"}</definedName>
    <definedName name="eee" localSheetId="0">{"'PROFITABILITY'!$A$1:$F$45"}</definedName>
    <definedName name="eee" localSheetId="9">{"'PROFITABILITY'!$A$1:$F$45"}</definedName>
    <definedName name="eee" localSheetId="16" hidden="1">{"'PROFITABILITY'!$A$1:$F$45"}</definedName>
    <definedName name="eee" localSheetId="13" hidden="1">{"'PROFITABILITY'!$A$1:$F$45"}</definedName>
    <definedName name="eee" localSheetId="6" hidden="1">{"'PROFITABILITY'!$A$1:$F$45"}</definedName>
    <definedName name="eee" localSheetId="7" hidden="1">{"'PROFITABILITY'!$A$1:$F$45"}</definedName>
    <definedName name="eee">{"'PROFITABILITY'!$A$1:$F$45"}</definedName>
    <definedName name="EEEE" localSheetId="17" hidden="1">{"form-D1",#N/A,FALSE,"FORM-D1";"form-D1_amt",#N/A,FALSE,"FORM-D1"}</definedName>
    <definedName name="EEEE" localSheetId="18">{"form-D1",#N/A,FALSE,"FORM-D1";"form-D1_amt",#N/A,FALSE,"FORM-D1"}</definedName>
    <definedName name="EEEE" localSheetId="3">{"form-D1",#N/A,FALSE,"FORM-D1";"form-D1_amt",#N/A,FALSE,"FORM-D1"}</definedName>
    <definedName name="EEEE" localSheetId="14">{"form-D1",#N/A,FALSE,"FORM-D1";"form-D1_amt",#N/A,FALSE,"FORM-D1"}</definedName>
    <definedName name="EEEE" localSheetId="15">{"form-D1",#N/A,FALSE,"FORM-D1";"form-D1_amt",#N/A,FALSE,"FORM-D1"}</definedName>
    <definedName name="EEEE" localSheetId="12">{"form-D1",#N/A,FALSE,"FORM-D1";"form-D1_amt",#N/A,FALSE,"FORM-D1"}</definedName>
    <definedName name="EEEE" localSheetId="10">{"form-D1",#N/A,FALSE,"FORM-D1";"form-D1_amt",#N/A,FALSE,"FORM-D1"}</definedName>
    <definedName name="EEEE" localSheetId="19">{"form-D1",#N/A,FALSE,"FORM-D1";"form-D1_amt",#N/A,FALSE,"FORM-D1"}</definedName>
    <definedName name="EEEE" localSheetId="20">{"form-D1",#N/A,FALSE,"FORM-D1";"form-D1_amt",#N/A,FALSE,"FORM-D1"}</definedName>
    <definedName name="EEEE" localSheetId="21">{"form-D1",#N/A,FALSE,"FORM-D1";"form-D1_amt",#N/A,FALSE,"FORM-D1"}</definedName>
    <definedName name="EEEE" localSheetId="1" hidden="1">{"form-D1",#N/A,FALSE,"FORM-D1";"form-D1_amt",#N/A,FALSE,"FORM-D1"}</definedName>
    <definedName name="EEEE" localSheetId="2" hidden="1">{"form-D1",#N/A,FALSE,"FORM-D1";"form-D1_amt",#N/A,FALSE,"FORM-D1"}</definedName>
    <definedName name="EEEE" localSheetId="0">{"form-D1",#N/A,FALSE,"FORM-D1";"form-D1_amt",#N/A,FALSE,"FORM-D1"}</definedName>
    <definedName name="EEEE" localSheetId="9">{"form-D1",#N/A,FALSE,"FORM-D1";"form-D1_amt",#N/A,FALSE,"FORM-D1"}</definedName>
    <definedName name="EEEE" localSheetId="16" hidden="1">{"form-D1",#N/A,FALSE,"FORM-D1";"form-D1_amt",#N/A,FALSE,"FORM-D1"}</definedName>
    <definedName name="EEEE" localSheetId="13" hidden="1">{"form-D1",#N/A,FALSE,"FORM-D1";"form-D1_amt",#N/A,FALSE,"FORM-D1"}</definedName>
    <definedName name="EEEE" localSheetId="6" hidden="1">{"form-D1",#N/A,FALSE,"FORM-D1";"form-D1_amt",#N/A,FALSE,"FORM-D1"}</definedName>
    <definedName name="EEEE" localSheetId="7" hidden="1">{"form-D1",#N/A,FALSE,"FORM-D1";"form-D1_amt",#N/A,FALSE,"FORM-D1"}</definedName>
    <definedName name="EEEE">{"form-D1",#N/A,FALSE,"FORM-D1";"form-D1_amt",#N/A,FALSE,"FORM-D1"}</definedName>
    <definedName name="EEEE_1">NA()</definedName>
    <definedName name="eehr" localSheetId="19">#REF!</definedName>
    <definedName name="eehr">#REF!</definedName>
    <definedName name="eehrw" localSheetId="19">#REF!</definedName>
    <definedName name="eehrw">#REF!</definedName>
    <definedName name="Eela" localSheetId="19">#REF!</definedName>
    <definedName name="Eela">#REF!</definedName>
    <definedName name="eela2" localSheetId="19">#REF!</definedName>
    <definedName name="eela2">#REF!</definedName>
    <definedName name="eelat">[130]strain!#REF!</definedName>
    <definedName name="EEpi" localSheetId="19">#REF!</definedName>
    <definedName name="EEpi">#REF!</definedName>
    <definedName name="EEst" localSheetId="19">#REF!</definedName>
    <definedName name="EEst">#REF!</definedName>
    <definedName name="EF" localSheetId="19">INDEX(#REF!,MATCH(#REF!,#REF!,0))</definedName>
    <definedName name="EF" localSheetId="9">INDEX('[92] '!$B$1:$B$18,MATCH('[92]  '!$L$121,'[92] '!$A$1:$A$18,0))</definedName>
    <definedName name="EF">INDEX(#REF!,MATCH(#REF!,#REF!,0))</definedName>
    <definedName name="EFFECT" localSheetId="19">#REF!</definedName>
    <definedName name="EFFECT">#REF!</definedName>
    <definedName name="Effective_Tax">'[158]Key Assumptions'!$C$12</definedName>
    <definedName name="EFFICIENCY" localSheetId="19">#REF!</definedName>
    <definedName name="EFFICIENCY">#REF!</definedName>
    <definedName name="EFINE" localSheetId="19">#REF!</definedName>
    <definedName name="EFINE" localSheetId="9">'[44]Cost of O &amp; O'!$F$7</definedName>
    <definedName name="EFINE">#REF!</definedName>
    <definedName name="EG" localSheetId="19">INDEX(#REF!,MATCH(#REF!,#REF!,0))</definedName>
    <definedName name="EG" localSheetId="9">INDEX('[92] '!$B$1:$B$18,MATCH('[92]  '!$L$123,'[92] '!$A$1:$A$18,0))</definedName>
    <definedName name="EG">INDEX(#REF!,MATCH(#REF!,#REF!,0))</definedName>
    <definedName name="egr">[94]BOQ!$A$1:$A$65536</definedName>
    <definedName name="EH" localSheetId="19">INDEX(#REF!,MATCH(#REF!,#REF!,0))</definedName>
    <definedName name="EH" localSheetId="9">INDEX('[92] '!$B$1:$B$18,MATCH('[92]  '!$L$125,'[92] '!$A$1:$A$18,0))</definedName>
    <definedName name="EH">INDEX(#REF!,MATCH(#REF!,#REF!,0))</definedName>
    <definedName name="EH_001_1" localSheetId="19">#REF!</definedName>
    <definedName name="EH_001_1">#REF!</definedName>
    <definedName name="EH_001_10" localSheetId="19">#REF!</definedName>
    <definedName name="EH_001_10">#REF!</definedName>
    <definedName name="EH_001_11" localSheetId="19">#REF!</definedName>
    <definedName name="EH_001_11">#REF!</definedName>
    <definedName name="EH_001_12" localSheetId="19">#REF!</definedName>
    <definedName name="EH_001_12">#REF!</definedName>
    <definedName name="EH_001_13" localSheetId="19">#REF!</definedName>
    <definedName name="EH_001_13">#REF!</definedName>
    <definedName name="EH_001_14" localSheetId="19">#REF!</definedName>
    <definedName name="EH_001_14">#REF!</definedName>
    <definedName name="EH_001_15" localSheetId="19">#REF!</definedName>
    <definedName name="EH_001_15">#REF!</definedName>
    <definedName name="EH_001_16" localSheetId="19">#REF!</definedName>
    <definedName name="EH_001_16">#REF!</definedName>
    <definedName name="EH_001_17" localSheetId="19">#REF!</definedName>
    <definedName name="EH_001_17">#REF!</definedName>
    <definedName name="EH_001_18" localSheetId="19">#REF!</definedName>
    <definedName name="EH_001_18">#REF!</definedName>
    <definedName name="EH_001_2" localSheetId="19">#REF!</definedName>
    <definedName name="EH_001_2">#REF!</definedName>
    <definedName name="EH_001_3" localSheetId="19">#REF!</definedName>
    <definedName name="EH_001_3">#REF!</definedName>
    <definedName name="EH_001_4" localSheetId="19">#REF!</definedName>
    <definedName name="EH_001_4">#REF!</definedName>
    <definedName name="EH_001_5" localSheetId="19">#REF!</definedName>
    <definedName name="EH_001_5">#REF!</definedName>
    <definedName name="EH_001_6" localSheetId="19">#REF!</definedName>
    <definedName name="EH_001_6">#REF!</definedName>
    <definedName name="EH_001_7" localSheetId="19">#REF!</definedName>
    <definedName name="EH_001_7">#REF!</definedName>
    <definedName name="EH_001_8" localSheetId="19">#REF!</definedName>
    <definedName name="EH_001_8">#REF!</definedName>
    <definedName name="EH_001_9" localSheetId="19">#REF!</definedName>
    <definedName name="EH_001_9">#REF!</definedName>
    <definedName name="EH_002_1" localSheetId="19">#REF!</definedName>
    <definedName name="EH_002_1">#REF!</definedName>
    <definedName name="EH_002_10" localSheetId="19">#REF!</definedName>
    <definedName name="EH_002_10">#REF!</definedName>
    <definedName name="EH_002_11" localSheetId="19">#REF!</definedName>
    <definedName name="EH_002_11">#REF!</definedName>
    <definedName name="EH_002_12" localSheetId="19">#REF!</definedName>
    <definedName name="EH_002_12">#REF!</definedName>
    <definedName name="EH_002_13" localSheetId="19">#REF!</definedName>
    <definedName name="EH_002_13">#REF!</definedName>
    <definedName name="EH_002_14" localSheetId="19">#REF!</definedName>
    <definedName name="EH_002_14">#REF!</definedName>
    <definedName name="EH_002_15" localSheetId="19">#REF!</definedName>
    <definedName name="EH_002_15">#REF!</definedName>
    <definedName name="EH_002_16" localSheetId="19">#REF!</definedName>
    <definedName name="EH_002_16">#REF!</definedName>
    <definedName name="EH_002_17" localSheetId="19">#REF!</definedName>
    <definedName name="EH_002_17">#REF!</definedName>
    <definedName name="EH_002_18" localSheetId="19">#REF!</definedName>
    <definedName name="EH_002_18">#REF!</definedName>
    <definedName name="EH_002_2" localSheetId="19">#REF!</definedName>
    <definedName name="EH_002_2">#REF!</definedName>
    <definedName name="EH_002_3" localSheetId="19">#REF!</definedName>
    <definedName name="EH_002_3">#REF!</definedName>
    <definedName name="EH_002_4" localSheetId="19">#REF!</definedName>
    <definedName name="EH_002_4">#REF!</definedName>
    <definedName name="EH_002_5" localSheetId="19">#REF!</definedName>
    <definedName name="EH_002_5">#REF!</definedName>
    <definedName name="EH_002_6" localSheetId="19">#REF!</definedName>
    <definedName name="EH_002_6">#REF!</definedName>
    <definedName name="EH_002_7" localSheetId="19">#REF!</definedName>
    <definedName name="EH_002_7">#REF!</definedName>
    <definedName name="EH_002_8" localSheetId="19">#REF!</definedName>
    <definedName name="EH_002_8">#REF!</definedName>
    <definedName name="EH_002_9" localSheetId="19">#REF!</definedName>
    <definedName name="EH_002_9">#REF!</definedName>
    <definedName name="EI" localSheetId="19">INDEX(#REF!,MATCH(#REF!,#REF!,0))</definedName>
    <definedName name="EI" localSheetId="9">INDEX('[92] '!$B$1:$B$18,MATCH('[92]  '!$L$127,'[92] '!$A$1:$A$18,0))</definedName>
    <definedName name="EI">INDEX(#REF!,MATCH(#REF!,#REF!,0))</definedName>
    <definedName name="eid" localSheetId="19">#REF!</definedName>
    <definedName name="eid" localSheetId="9">[65]C1C2!$B$3:$B$11</definedName>
    <definedName name="eid">#REF!</definedName>
    <definedName name="EJ" localSheetId="19">INDEX(#REF!,MATCH(#REF!,#REF!,0))</definedName>
    <definedName name="EJ" localSheetId="9">INDEX('[92] '!$B$1:$B$18,MATCH('[92]  '!$L$129,'[92] '!$A$1:$A$18,0))</definedName>
    <definedName name="EJ">INDEX(#REF!,MATCH(#REF!,#REF!,0))</definedName>
    <definedName name="EK" localSheetId="19">INDEX(#REF!,MATCH(#REF!,#REF!,0))</definedName>
    <definedName name="EK" localSheetId="9">INDEX('[92] '!$B$1:$B$18,MATCH('[92]  '!$L$131,'[92] '!$A$1:$A$18,0))</definedName>
    <definedName name="EK">INDEX(#REF!,MATCH(#REF!,#REF!,0))</definedName>
    <definedName name="EL" localSheetId="19">INDEX(#REF!,MATCH(#REF!,#REF!,0))</definedName>
    <definedName name="EL" localSheetId="9">INDEX('[92] '!$B$1:$B$18,MATCH('[92]  '!$L$133,'[92] '!$A$1:$A$18,0))</definedName>
    <definedName name="EL">INDEX(#REF!,MATCH(#REF!,#REF!,0))</definedName>
    <definedName name="elb" localSheetId="19">#REF!</definedName>
    <definedName name="elb">#REF!</definedName>
    <definedName name="elec" localSheetId="19">#REF!</definedName>
    <definedName name="elec">#REF!</definedName>
    <definedName name="elt" localSheetId="19">#REF!</definedName>
    <definedName name="elt">#REF!</definedName>
    <definedName name="Em" localSheetId="19">#REF!</definedName>
    <definedName name="EM" localSheetId="9">INDEX('[92] '!$B$1:$B$18,MATCH('[92]  '!$L$135,'[92] '!$A$1:$A$18,0))</definedName>
    <definedName name="Em">#REF!</definedName>
    <definedName name="Em___0" localSheetId="19">#REF!</definedName>
    <definedName name="Em___0">#REF!</definedName>
    <definedName name="Em___13" localSheetId="19">#REF!</definedName>
    <definedName name="Em___13">#REF!</definedName>
    <definedName name="EM_001_1" localSheetId="19">#REF!</definedName>
    <definedName name="EM_001_1">#REF!</definedName>
    <definedName name="EM_001_10" localSheetId="19">#REF!</definedName>
    <definedName name="EM_001_10">#REF!</definedName>
    <definedName name="EM_001_11" localSheetId="19">#REF!</definedName>
    <definedName name="EM_001_11">#REF!</definedName>
    <definedName name="EM_001_12" localSheetId="19">#REF!</definedName>
    <definedName name="EM_001_12">#REF!</definedName>
    <definedName name="EM_001_13" localSheetId="19">#REF!</definedName>
    <definedName name="EM_001_13">#REF!</definedName>
    <definedName name="EM_001_14" localSheetId="19">#REF!</definedName>
    <definedName name="EM_001_14">#REF!</definedName>
    <definedName name="EM_001_15" localSheetId="19">#REF!</definedName>
    <definedName name="EM_001_15">#REF!</definedName>
    <definedName name="EM_001_16" localSheetId="19">#REF!</definedName>
    <definedName name="EM_001_16">#REF!</definedName>
    <definedName name="EM_001_17" localSheetId="19">#REF!</definedName>
    <definedName name="EM_001_17">#REF!</definedName>
    <definedName name="EM_001_18" localSheetId="19">#REF!</definedName>
    <definedName name="EM_001_18">#REF!</definedName>
    <definedName name="EM_001_2" localSheetId="19">#REF!</definedName>
    <definedName name="EM_001_2">#REF!</definedName>
    <definedName name="EM_001_3" localSheetId="19">#REF!</definedName>
    <definedName name="EM_001_3">#REF!</definedName>
    <definedName name="EM_001_4" localSheetId="19">#REF!</definedName>
    <definedName name="EM_001_4">#REF!</definedName>
    <definedName name="EM_001_5" localSheetId="19">#REF!</definedName>
    <definedName name="EM_001_5">#REF!</definedName>
    <definedName name="EM_001_6" localSheetId="19">#REF!</definedName>
    <definedName name="EM_001_6">#REF!</definedName>
    <definedName name="EM_001_7" localSheetId="19">#REF!</definedName>
    <definedName name="EM_001_7">#REF!</definedName>
    <definedName name="EM_001_8" localSheetId="19">#REF!</definedName>
    <definedName name="EM_001_8">#REF!</definedName>
    <definedName name="EM_001_9" localSheetId="19">#REF!</definedName>
    <definedName name="EM_001_9">#REF!</definedName>
    <definedName name="EM_002_1" localSheetId="19">#REF!</definedName>
    <definedName name="EM_002_1">#REF!</definedName>
    <definedName name="EM_002_10" localSheetId="19">#REF!</definedName>
    <definedName name="EM_002_10">#REF!</definedName>
    <definedName name="EM_002_11" localSheetId="19">#REF!</definedName>
    <definedName name="EM_002_11">#REF!</definedName>
    <definedName name="EM_002_12" localSheetId="19">#REF!</definedName>
    <definedName name="EM_002_12">#REF!</definedName>
    <definedName name="EM_002_13" localSheetId="19">#REF!</definedName>
    <definedName name="EM_002_13">#REF!</definedName>
    <definedName name="EM_002_14" localSheetId="19">#REF!</definedName>
    <definedName name="EM_002_14">#REF!</definedName>
    <definedName name="EM_002_15" localSheetId="19">#REF!</definedName>
    <definedName name="EM_002_15">#REF!</definedName>
    <definedName name="EM_002_16" localSheetId="19">#REF!</definedName>
    <definedName name="EM_002_16">#REF!</definedName>
    <definedName name="EM_002_17" localSheetId="19">#REF!</definedName>
    <definedName name="EM_002_17">#REF!</definedName>
    <definedName name="EM_002_18" localSheetId="19">#REF!</definedName>
    <definedName name="EM_002_18">#REF!</definedName>
    <definedName name="EM_002_2" localSheetId="19">#REF!</definedName>
    <definedName name="EM_002_2">#REF!</definedName>
    <definedName name="EM_002_3" localSheetId="19">#REF!</definedName>
    <definedName name="EM_002_3">#REF!</definedName>
    <definedName name="EM_002_4" localSheetId="19">#REF!</definedName>
    <definedName name="EM_002_4">#REF!</definedName>
    <definedName name="EM_002_5" localSheetId="19">#REF!</definedName>
    <definedName name="EM_002_5">#REF!</definedName>
    <definedName name="EM_002_6" localSheetId="19">#REF!</definedName>
    <definedName name="EM_002_6">#REF!</definedName>
    <definedName name="EM_002_7" localSheetId="19">#REF!</definedName>
    <definedName name="EM_002_7">#REF!</definedName>
    <definedName name="EM_002_8" localSheetId="19">#REF!</definedName>
    <definedName name="EM_002_8">#REF!</definedName>
    <definedName name="EM_002_9" localSheetId="19">#REF!</definedName>
    <definedName name="EM_002_9">#REF!</definedName>
    <definedName name="EM_003_1" localSheetId="19">#REF!</definedName>
    <definedName name="EM_003_1">#REF!</definedName>
    <definedName name="EM_003_10" localSheetId="19">#REF!</definedName>
    <definedName name="EM_003_10">#REF!</definedName>
    <definedName name="EM_003_11" localSheetId="19">#REF!</definedName>
    <definedName name="EM_003_11">#REF!</definedName>
    <definedName name="EM_003_12" localSheetId="19">#REF!</definedName>
    <definedName name="EM_003_12">#REF!</definedName>
    <definedName name="EM_003_13" localSheetId="19">#REF!</definedName>
    <definedName name="EM_003_13">#REF!</definedName>
    <definedName name="EM_003_14" localSheetId="19">#REF!</definedName>
    <definedName name="EM_003_14">#REF!</definedName>
    <definedName name="EM_003_15" localSheetId="19">#REF!</definedName>
    <definedName name="EM_003_15">#REF!</definedName>
    <definedName name="EM_003_16" localSheetId="19">#REF!</definedName>
    <definedName name="EM_003_16">#REF!</definedName>
    <definedName name="EM_003_17" localSheetId="19">#REF!</definedName>
    <definedName name="EM_003_17">#REF!</definedName>
    <definedName name="EM_003_18" localSheetId="19">#REF!</definedName>
    <definedName name="EM_003_18">#REF!</definedName>
    <definedName name="EM_003_2" localSheetId="19">#REF!</definedName>
    <definedName name="EM_003_2">#REF!</definedName>
    <definedName name="EM_003_3" localSheetId="19">#REF!</definedName>
    <definedName name="EM_003_3">#REF!</definedName>
    <definedName name="EM_003_4" localSheetId="19">#REF!</definedName>
    <definedName name="EM_003_4">#REF!</definedName>
    <definedName name="EM_003_5" localSheetId="19">#REF!</definedName>
    <definedName name="EM_003_5">#REF!</definedName>
    <definedName name="EM_003_6" localSheetId="19">#REF!</definedName>
    <definedName name="EM_003_6">#REF!</definedName>
    <definedName name="EM_003_7" localSheetId="19">#REF!</definedName>
    <definedName name="EM_003_7">#REF!</definedName>
    <definedName name="EM_003_8" localSheetId="19">#REF!</definedName>
    <definedName name="EM_003_8">#REF!</definedName>
    <definedName name="EM_003_9" localSheetId="19">#REF!</definedName>
    <definedName name="EM_003_9">#REF!</definedName>
    <definedName name="EM_004_1" localSheetId="19">#REF!</definedName>
    <definedName name="EM_004_1">#REF!</definedName>
    <definedName name="EM_004_10" localSheetId="19">#REF!</definedName>
    <definedName name="EM_004_10">#REF!</definedName>
    <definedName name="EM_004_11" localSheetId="19">#REF!</definedName>
    <definedName name="EM_004_11">#REF!</definedName>
    <definedName name="EM_004_12" localSheetId="19">#REF!</definedName>
    <definedName name="EM_004_12">#REF!</definedName>
    <definedName name="EM_004_13" localSheetId="19">#REF!</definedName>
    <definedName name="EM_004_13">#REF!</definedName>
    <definedName name="EM_004_14" localSheetId="19">#REF!</definedName>
    <definedName name="EM_004_14">#REF!</definedName>
    <definedName name="EM_004_15" localSheetId="19">#REF!</definedName>
    <definedName name="EM_004_15">#REF!</definedName>
    <definedName name="EM_004_16" localSheetId="19">#REF!</definedName>
    <definedName name="EM_004_16">#REF!</definedName>
    <definedName name="EM_004_17" localSheetId="19">#REF!</definedName>
    <definedName name="EM_004_17">#REF!</definedName>
    <definedName name="EM_004_18" localSheetId="19">#REF!</definedName>
    <definedName name="EM_004_18">#REF!</definedName>
    <definedName name="EM_004_2" localSheetId="19">#REF!</definedName>
    <definedName name="EM_004_2">#REF!</definedName>
    <definedName name="EM_004_3" localSheetId="19">#REF!</definedName>
    <definedName name="EM_004_3">#REF!</definedName>
    <definedName name="EM_004_4" localSheetId="19">#REF!</definedName>
    <definedName name="EM_004_4">#REF!</definedName>
    <definedName name="EM_004_5" localSheetId="19">#REF!</definedName>
    <definedName name="EM_004_5">#REF!</definedName>
    <definedName name="EM_004_6" localSheetId="19">#REF!</definedName>
    <definedName name="EM_004_6">#REF!</definedName>
    <definedName name="EM_004_7" localSheetId="19">#REF!</definedName>
    <definedName name="EM_004_7">#REF!</definedName>
    <definedName name="EM_004_8" localSheetId="19">#REF!</definedName>
    <definedName name="EM_004_8">#REF!</definedName>
    <definedName name="EM_004_9" localSheetId="19">#REF!</definedName>
    <definedName name="EM_004_9">#REF!</definedName>
    <definedName name="EM_005_1" localSheetId="19">#REF!</definedName>
    <definedName name="EM_005_1">#REF!</definedName>
    <definedName name="EM_005_10" localSheetId="19">#REF!</definedName>
    <definedName name="EM_005_10">#REF!</definedName>
    <definedName name="EM_005_11" localSheetId="19">#REF!</definedName>
    <definedName name="EM_005_11">#REF!</definedName>
    <definedName name="EM_005_12" localSheetId="19">#REF!</definedName>
    <definedName name="EM_005_12">#REF!</definedName>
    <definedName name="EM_005_13" localSheetId="19">#REF!</definedName>
    <definedName name="EM_005_13">#REF!</definedName>
    <definedName name="EM_005_14" localSheetId="19">#REF!</definedName>
    <definedName name="EM_005_14">#REF!</definedName>
    <definedName name="EM_005_15" localSheetId="19">#REF!</definedName>
    <definedName name="EM_005_15">#REF!</definedName>
    <definedName name="EM_005_16" localSheetId="19">#REF!</definedName>
    <definedName name="EM_005_16">#REF!</definedName>
    <definedName name="EM_005_17" localSheetId="19">#REF!</definedName>
    <definedName name="EM_005_17">#REF!</definedName>
    <definedName name="EM_005_18" localSheetId="19">#REF!</definedName>
    <definedName name="EM_005_18">#REF!</definedName>
    <definedName name="EM_005_2" localSheetId="19">#REF!</definedName>
    <definedName name="EM_005_2">#REF!</definedName>
    <definedName name="EM_005_3" localSheetId="19">#REF!</definedName>
    <definedName name="EM_005_3">#REF!</definedName>
    <definedName name="EM_005_4" localSheetId="19">#REF!</definedName>
    <definedName name="EM_005_4">#REF!</definedName>
    <definedName name="EM_005_5" localSheetId="19">#REF!</definedName>
    <definedName name="EM_005_5">#REF!</definedName>
    <definedName name="EM_005_6" localSheetId="19">#REF!</definedName>
    <definedName name="EM_005_6">#REF!</definedName>
    <definedName name="EM_005_7" localSheetId="19">#REF!</definedName>
    <definedName name="EM_005_7">#REF!</definedName>
    <definedName name="EM_005_8" localSheetId="19">#REF!</definedName>
    <definedName name="EM_005_8">#REF!</definedName>
    <definedName name="EM_005_9" localSheetId="19">#REF!</definedName>
    <definedName name="EM_005_9">#REF!</definedName>
    <definedName name="EM_006_1" localSheetId="19">#REF!</definedName>
    <definedName name="EM_006_1">#REF!</definedName>
    <definedName name="EM_006_10" localSheetId="19">#REF!</definedName>
    <definedName name="EM_006_10">#REF!</definedName>
    <definedName name="EM_006_11" localSheetId="19">#REF!</definedName>
    <definedName name="EM_006_11">#REF!</definedName>
    <definedName name="EM_006_12" localSheetId="19">#REF!</definedName>
    <definedName name="EM_006_12">#REF!</definedName>
    <definedName name="EM_006_13" localSheetId="19">#REF!</definedName>
    <definedName name="EM_006_13">#REF!</definedName>
    <definedName name="EM_006_14" localSheetId="19">#REF!</definedName>
    <definedName name="EM_006_14">#REF!</definedName>
    <definedName name="EM_006_15" localSheetId="19">#REF!</definedName>
    <definedName name="EM_006_15">#REF!</definedName>
    <definedName name="EM_006_16" localSheetId="19">#REF!</definedName>
    <definedName name="EM_006_16">#REF!</definedName>
    <definedName name="EM_006_17" localSheetId="19">#REF!</definedName>
    <definedName name="EM_006_17">#REF!</definedName>
    <definedName name="EM_006_18" localSheetId="19">#REF!</definedName>
    <definedName name="EM_006_18">#REF!</definedName>
    <definedName name="EM_006_2" localSheetId="19">#REF!</definedName>
    <definedName name="EM_006_2">#REF!</definedName>
    <definedName name="EM_006_3" localSheetId="19">#REF!</definedName>
    <definedName name="EM_006_3">#REF!</definedName>
    <definedName name="EM_006_4" localSheetId="19">#REF!</definedName>
    <definedName name="EM_006_4">#REF!</definedName>
    <definedName name="EM_006_5" localSheetId="19">#REF!</definedName>
    <definedName name="EM_006_5">#REF!</definedName>
    <definedName name="EM_006_6" localSheetId="19">#REF!</definedName>
    <definedName name="EM_006_6">#REF!</definedName>
    <definedName name="EM_006_7" localSheetId="19">#REF!</definedName>
    <definedName name="EM_006_7">#REF!</definedName>
    <definedName name="EM_006_8" localSheetId="19">#REF!</definedName>
    <definedName name="EM_006_8">#REF!</definedName>
    <definedName name="EM_006_9" localSheetId="19">#REF!</definedName>
    <definedName name="EM_006_9">#REF!</definedName>
    <definedName name="EM_007_1" localSheetId="19">#REF!</definedName>
    <definedName name="EM_007_1">#REF!</definedName>
    <definedName name="EM_007_10" localSheetId="19">#REF!</definedName>
    <definedName name="EM_007_10">#REF!</definedName>
    <definedName name="EM_007_11" localSheetId="19">#REF!</definedName>
    <definedName name="EM_007_11">#REF!</definedName>
    <definedName name="EM_007_12" localSheetId="19">#REF!</definedName>
    <definedName name="EM_007_12">#REF!</definedName>
    <definedName name="EM_007_13" localSheetId="19">#REF!</definedName>
    <definedName name="EM_007_13">#REF!</definedName>
    <definedName name="EM_007_14" localSheetId="19">#REF!</definedName>
    <definedName name="EM_007_14">#REF!</definedName>
    <definedName name="EM_007_15" localSheetId="19">#REF!</definedName>
    <definedName name="EM_007_15">#REF!</definedName>
    <definedName name="EM_007_16" localSheetId="19">#REF!</definedName>
    <definedName name="EM_007_16">#REF!</definedName>
    <definedName name="EM_007_17" localSheetId="19">#REF!</definedName>
    <definedName name="EM_007_17">#REF!</definedName>
    <definedName name="EM_007_18" localSheetId="19">#REF!</definedName>
    <definedName name="EM_007_18">#REF!</definedName>
    <definedName name="EM_007_2" localSheetId="19">#REF!</definedName>
    <definedName name="EM_007_2">#REF!</definedName>
    <definedName name="EM_007_3" localSheetId="19">#REF!</definedName>
    <definedName name="EM_007_3">#REF!</definedName>
    <definedName name="EM_007_4" localSheetId="19">#REF!</definedName>
    <definedName name="EM_007_4">#REF!</definedName>
    <definedName name="EM_007_5" localSheetId="19">#REF!</definedName>
    <definedName name="EM_007_5">#REF!</definedName>
    <definedName name="EM_007_6" localSheetId="19">#REF!</definedName>
    <definedName name="EM_007_6">#REF!</definedName>
    <definedName name="EM_007_7" localSheetId="19">#REF!</definedName>
    <definedName name="EM_007_7">#REF!</definedName>
    <definedName name="EM_007_8" localSheetId="19">#REF!</definedName>
    <definedName name="EM_007_8">#REF!</definedName>
    <definedName name="EM_007_9" localSheetId="19">#REF!</definedName>
    <definedName name="EM_007_9">#REF!</definedName>
    <definedName name="EM_008_1" localSheetId="19">#REF!</definedName>
    <definedName name="EM_008_1">#REF!</definedName>
    <definedName name="EM_008_10" localSheetId="19">#REF!</definedName>
    <definedName name="EM_008_10">#REF!</definedName>
    <definedName name="EM_008_11" localSheetId="19">#REF!</definedName>
    <definedName name="EM_008_11">#REF!</definedName>
    <definedName name="EM_008_12" localSheetId="19">#REF!</definedName>
    <definedName name="EM_008_12">#REF!</definedName>
    <definedName name="EM_008_13" localSheetId="19">#REF!</definedName>
    <definedName name="EM_008_13">#REF!</definedName>
    <definedName name="EM_008_14" localSheetId="19">#REF!</definedName>
    <definedName name="EM_008_14">#REF!</definedName>
    <definedName name="EM_008_15" localSheetId="19">#REF!</definedName>
    <definedName name="EM_008_15">#REF!</definedName>
    <definedName name="EM_008_16" localSheetId="19">#REF!</definedName>
    <definedName name="EM_008_16">#REF!</definedName>
    <definedName name="EM_008_17" localSheetId="19">#REF!</definedName>
    <definedName name="EM_008_17">#REF!</definedName>
    <definedName name="EM_008_18" localSheetId="19">#REF!</definedName>
    <definedName name="EM_008_18">#REF!</definedName>
    <definedName name="EM_008_2" localSheetId="19">#REF!</definedName>
    <definedName name="EM_008_2">#REF!</definedName>
    <definedName name="EM_008_3" localSheetId="19">#REF!</definedName>
    <definedName name="EM_008_3">#REF!</definedName>
    <definedName name="EM_008_4" localSheetId="19">#REF!</definedName>
    <definedName name="EM_008_4">#REF!</definedName>
    <definedName name="EM_008_5" localSheetId="19">#REF!</definedName>
    <definedName name="EM_008_5">#REF!</definedName>
    <definedName name="EM_008_6" localSheetId="19">#REF!</definedName>
    <definedName name="EM_008_6">#REF!</definedName>
    <definedName name="EM_008_7" localSheetId="19">#REF!</definedName>
    <definedName name="EM_008_7">#REF!</definedName>
    <definedName name="EM_008_8" localSheetId="19">#REF!</definedName>
    <definedName name="EM_008_8">#REF!</definedName>
    <definedName name="EM_008_9" localSheetId="19">#REF!</definedName>
    <definedName name="EM_008_9">#REF!</definedName>
    <definedName name="EM_009_1" localSheetId="19">#REF!</definedName>
    <definedName name="EM_009_1">#REF!</definedName>
    <definedName name="EM_009_10" localSheetId="19">#REF!</definedName>
    <definedName name="EM_009_10">#REF!</definedName>
    <definedName name="EM_009_11" localSheetId="19">#REF!</definedName>
    <definedName name="EM_009_11">#REF!</definedName>
    <definedName name="EM_009_12" localSheetId="19">#REF!</definedName>
    <definedName name="EM_009_12">#REF!</definedName>
    <definedName name="EM_009_13" localSheetId="19">#REF!</definedName>
    <definedName name="EM_009_13">#REF!</definedName>
    <definedName name="EM_009_14" localSheetId="19">#REF!</definedName>
    <definedName name="EM_009_14">#REF!</definedName>
    <definedName name="EM_009_15" localSheetId="19">#REF!</definedName>
    <definedName name="EM_009_15">#REF!</definedName>
    <definedName name="EM_009_16" localSheetId="19">#REF!</definedName>
    <definedName name="EM_009_16">#REF!</definedName>
    <definedName name="EM_009_17" localSheetId="19">#REF!</definedName>
    <definedName name="EM_009_17">#REF!</definedName>
    <definedName name="EM_009_18" localSheetId="19">#REF!</definedName>
    <definedName name="EM_009_18">#REF!</definedName>
    <definedName name="EM_009_2" localSheetId="19">#REF!</definedName>
    <definedName name="EM_009_2">#REF!</definedName>
    <definedName name="EM_009_3" localSheetId="19">#REF!</definedName>
    <definedName name="EM_009_3">#REF!</definedName>
    <definedName name="EM_009_4" localSheetId="19">#REF!</definedName>
    <definedName name="EM_009_4">#REF!</definedName>
    <definedName name="EM_009_5" localSheetId="19">#REF!</definedName>
    <definedName name="EM_009_5">#REF!</definedName>
    <definedName name="EM_009_6" localSheetId="19">#REF!</definedName>
    <definedName name="EM_009_6">#REF!</definedName>
    <definedName name="EM_009_7" localSheetId="19">#REF!</definedName>
    <definedName name="EM_009_7">#REF!</definedName>
    <definedName name="EM_009_8" localSheetId="19">#REF!</definedName>
    <definedName name="EM_009_8">#REF!</definedName>
    <definedName name="EM_009_9" localSheetId="19">#REF!</definedName>
    <definedName name="EM_009_9">#REF!</definedName>
    <definedName name="EM_010_1" localSheetId="19">#REF!</definedName>
    <definedName name="EM_010_1">#REF!</definedName>
    <definedName name="EM_010_10" localSheetId="19">#REF!</definedName>
    <definedName name="EM_010_10">#REF!</definedName>
    <definedName name="EM_010_11" localSheetId="19">#REF!</definedName>
    <definedName name="EM_010_11">#REF!</definedName>
    <definedName name="EM_010_12" localSheetId="19">#REF!</definedName>
    <definedName name="EM_010_12">#REF!</definedName>
    <definedName name="EM_010_13" localSheetId="19">#REF!</definedName>
    <definedName name="EM_010_13">#REF!</definedName>
    <definedName name="EM_010_14" localSheetId="19">#REF!</definedName>
    <definedName name="EM_010_14">#REF!</definedName>
    <definedName name="EM_010_15" localSheetId="19">#REF!</definedName>
    <definedName name="EM_010_15">#REF!</definedName>
    <definedName name="EM_010_16" localSheetId="19">#REF!</definedName>
    <definedName name="EM_010_16">#REF!</definedName>
    <definedName name="EM_010_17" localSheetId="19">#REF!</definedName>
    <definedName name="EM_010_17">#REF!</definedName>
    <definedName name="EM_010_18" localSheetId="19">#REF!</definedName>
    <definedName name="EM_010_18">#REF!</definedName>
    <definedName name="EM_010_2" localSheetId="19">#REF!</definedName>
    <definedName name="EM_010_2">#REF!</definedName>
    <definedName name="EM_010_3" localSheetId="19">#REF!</definedName>
    <definedName name="EM_010_3">#REF!</definedName>
    <definedName name="EM_010_4" localSheetId="19">#REF!</definedName>
    <definedName name="EM_010_4">#REF!</definedName>
    <definedName name="EM_010_5" localSheetId="19">#REF!</definedName>
    <definedName name="EM_010_5">#REF!</definedName>
    <definedName name="EM_010_6" localSheetId="19">#REF!</definedName>
    <definedName name="EM_010_6">#REF!</definedName>
    <definedName name="EM_010_7" localSheetId="19">#REF!</definedName>
    <definedName name="EM_010_7">#REF!</definedName>
    <definedName name="EM_010_8" localSheetId="19">#REF!</definedName>
    <definedName name="EM_010_8">#REF!</definedName>
    <definedName name="EM_010_9" localSheetId="19">#REF!</definedName>
    <definedName name="EM_010_9">#REF!</definedName>
    <definedName name="EM_011_1" localSheetId="19">#REF!</definedName>
    <definedName name="EM_011_1">#REF!</definedName>
    <definedName name="EM_011_10" localSheetId="19">#REF!</definedName>
    <definedName name="EM_011_10">#REF!</definedName>
    <definedName name="EM_011_11" localSheetId="19">#REF!</definedName>
    <definedName name="EM_011_11">#REF!</definedName>
    <definedName name="EM_011_12" localSheetId="19">#REF!</definedName>
    <definedName name="EM_011_12">#REF!</definedName>
    <definedName name="EM_011_13" localSheetId="19">#REF!</definedName>
    <definedName name="EM_011_13">#REF!</definedName>
    <definedName name="EM_011_14" localSheetId="19">#REF!</definedName>
    <definedName name="EM_011_14">#REF!</definedName>
    <definedName name="EM_011_15" localSheetId="19">#REF!</definedName>
    <definedName name="EM_011_15">#REF!</definedName>
    <definedName name="EM_011_16" localSheetId="19">#REF!</definedName>
    <definedName name="EM_011_16">#REF!</definedName>
    <definedName name="EM_011_17" localSheetId="19">#REF!</definedName>
    <definedName name="EM_011_17">#REF!</definedName>
    <definedName name="EM_011_18" localSheetId="19">#REF!</definedName>
    <definedName name="EM_011_18">#REF!</definedName>
    <definedName name="EM_011_2" localSheetId="19">#REF!</definedName>
    <definedName name="EM_011_2">#REF!</definedName>
    <definedName name="EM_011_3" localSheetId="19">#REF!</definedName>
    <definedName name="EM_011_3">#REF!</definedName>
    <definedName name="EM_011_4" localSheetId="19">#REF!</definedName>
    <definedName name="EM_011_4">#REF!</definedName>
    <definedName name="EM_011_5" localSheetId="19">#REF!</definedName>
    <definedName name="EM_011_5">#REF!</definedName>
    <definedName name="EM_011_6" localSheetId="19">#REF!</definedName>
    <definedName name="EM_011_6">#REF!</definedName>
    <definedName name="EM_011_7" localSheetId="19">#REF!</definedName>
    <definedName name="EM_011_7">#REF!</definedName>
    <definedName name="EM_011_8" localSheetId="19">#REF!</definedName>
    <definedName name="EM_011_8">#REF!</definedName>
    <definedName name="EM_011_9" localSheetId="19">#REF!</definedName>
    <definedName name="EM_011_9">#REF!</definedName>
    <definedName name="EM_012_1" localSheetId="19">#REF!</definedName>
    <definedName name="EM_012_1">#REF!</definedName>
    <definedName name="EM_012_10" localSheetId="19">#REF!</definedName>
    <definedName name="EM_012_10">#REF!</definedName>
    <definedName name="EM_012_11" localSheetId="19">#REF!</definedName>
    <definedName name="EM_012_11">#REF!</definedName>
    <definedName name="EM_012_12" localSheetId="19">#REF!</definedName>
    <definedName name="EM_012_12">#REF!</definedName>
    <definedName name="EM_012_13" localSheetId="19">#REF!</definedName>
    <definedName name="EM_012_13">#REF!</definedName>
    <definedName name="EM_012_14" localSheetId="19">#REF!</definedName>
    <definedName name="EM_012_14">#REF!</definedName>
    <definedName name="EM_012_15" localSheetId="19">#REF!</definedName>
    <definedName name="EM_012_15">#REF!</definedName>
    <definedName name="EM_012_16" localSheetId="19">#REF!</definedName>
    <definedName name="EM_012_16">#REF!</definedName>
    <definedName name="EM_012_17" localSheetId="19">#REF!</definedName>
    <definedName name="EM_012_17">#REF!</definedName>
    <definedName name="EM_012_18" localSheetId="19">#REF!</definedName>
    <definedName name="EM_012_18">#REF!</definedName>
    <definedName name="EM_012_2" localSheetId="19">#REF!</definedName>
    <definedName name="EM_012_2">#REF!</definedName>
    <definedName name="EM_012_3" localSheetId="19">#REF!</definedName>
    <definedName name="EM_012_3">#REF!</definedName>
    <definedName name="EM_012_4" localSheetId="19">#REF!</definedName>
    <definedName name="EM_012_4">#REF!</definedName>
    <definedName name="EM_012_5" localSheetId="19">#REF!</definedName>
    <definedName name="EM_012_5">#REF!</definedName>
    <definedName name="EM_012_6" localSheetId="19">#REF!</definedName>
    <definedName name="EM_012_6">#REF!</definedName>
    <definedName name="EM_012_7" localSheetId="19">#REF!</definedName>
    <definedName name="EM_012_7">#REF!</definedName>
    <definedName name="EM_012_8" localSheetId="19">#REF!</definedName>
    <definedName name="EM_012_8">#REF!</definedName>
    <definedName name="EM_012_9" localSheetId="19">#REF!</definedName>
    <definedName name="EM_012_9">#REF!</definedName>
    <definedName name="EM_013_1" localSheetId="19">#REF!</definedName>
    <definedName name="EM_013_1">#REF!</definedName>
    <definedName name="EM_013_10" localSheetId="19">#REF!</definedName>
    <definedName name="EM_013_10">#REF!</definedName>
    <definedName name="EM_013_11" localSheetId="19">#REF!</definedName>
    <definedName name="EM_013_11">#REF!</definedName>
    <definedName name="EM_013_12" localSheetId="19">#REF!</definedName>
    <definedName name="EM_013_12">#REF!</definedName>
    <definedName name="EM_013_13" localSheetId="19">#REF!</definedName>
    <definedName name="EM_013_13">#REF!</definedName>
    <definedName name="EM_013_14" localSheetId="19">#REF!</definedName>
    <definedName name="EM_013_14">#REF!</definedName>
    <definedName name="EM_013_15" localSheetId="19">#REF!</definedName>
    <definedName name="EM_013_15">#REF!</definedName>
    <definedName name="EM_013_16" localSheetId="19">#REF!</definedName>
    <definedName name="EM_013_16">#REF!</definedName>
    <definedName name="EM_013_17" localSheetId="19">#REF!</definedName>
    <definedName name="EM_013_17">#REF!</definedName>
    <definedName name="EM_013_18" localSheetId="19">#REF!</definedName>
    <definedName name="EM_013_18">#REF!</definedName>
    <definedName name="EM_013_2" localSheetId="19">#REF!</definedName>
    <definedName name="EM_013_2">#REF!</definedName>
    <definedName name="EM_013_3" localSheetId="19">#REF!</definedName>
    <definedName name="EM_013_3">#REF!</definedName>
    <definedName name="EM_013_4" localSheetId="19">#REF!</definedName>
    <definedName name="EM_013_4">#REF!</definedName>
    <definedName name="EM_013_5" localSheetId="19">#REF!</definedName>
    <definedName name="EM_013_5">#REF!</definedName>
    <definedName name="EM_013_6" localSheetId="19">#REF!</definedName>
    <definedName name="EM_013_6">#REF!</definedName>
    <definedName name="EM_013_7" localSheetId="19">#REF!</definedName>
    <definedName name="EM_013_7">#REF!</definedName>
    <definedName name="EM_013_8" localSheetId="19">#REF!</definedName>
    <definedName name="EM_013_8">#REF!</definedName>
    <definedName name="EM_013_9" localSheetId="19">#REF!</definedName>
    <definedName name="EM_013_9">#REF!</definedName>
    <definedName name="EM_014_1" localSheetId="19">#REF!</definedName>
    <definedName name="EM_014_1">#REF!</definedName>
    <definedName name="EM_014_10" localSheetId="19">#REF!</definedName>
    <definedName name="EM_014_10">#REF!</definedName>
    <definedName name="EM_014_11" localSheetId="19">#REF!</definedName>
    <definedName name="EM_014_11">#REF!</definedName>
    <definedName name="EM_014_12" localSheetId="19">#REF!</definedName>
    <definedName name="EM_014_12">#REF!</definedName>
    <definedName name="EM_014_13" localSheetId="19">#REF!</definedName>
    <definedName name="EM_014_13">#REF!</definedName>
    <definedName name="EM_014_14" localSheetId="19">#REF!</definedName>
    <definedName name="EM_014_14">#REF!</definedName>
    <definedName name="EM_014_15" localSheetId="19">#REF!</definedName>
    <definedName name="EM_014_15">#REF!</definedName>
    <definedName name="EM_014_16" localSheetId="19">#REF!</definedName>
    <definedName name="EM_014_16">#REF!</definedName>
    <definedName name="EM_014_17" localSheetId="19">#REF!</definedName>
    <definedName name="EM_014_17">#REF!</definedName>
    <definedName name="EM_014_18" localSheetId="19">#REF!</definedName>
    <definedName name="EM_014_18">#REF!</definedName>
    <definedName name="EM_014_2" localSheetId="19">#REF!</definedName>
    <definedName name="EM_014_2">#REF!</definedName>
    <definedName name="EM_014_3" localSheetId="19">#REF!</definedName>
    <definedName name="EM_014_3">#REF!</definedName>
    <definedName name="EM_014_4" localSheetId="19">#REF!</definedName>
    <definedName name="EM_014_4">#REF!</definedName>
    <definedName name="EM_014_5" localSheetId="19">#REF!</definedName>
    <definedName name="EM_014_5">#REF!</definedName>
    <definedName name="EM_014_6" localSheetId="19">#REF!</definedName>
    <definedName name="EM_014_6">#REF!</definedName>
    <definedName name="EM_014_7" localSheetId="19">#REF!</definedName>
    <definedName name="EM_014_7">#REF!</definedName>
    <definedName name="EM_014_8" localSheetId="19">#REF!</definedName>
    <definedName name="EM_014_8">#REF!</definedName>
    <definedName name="EM_014_9" localSheetId="19">#REF!</definedName>
    <definedName name="EM_014_9">#REF!</definedName>
    <definedName name="EM_015_1" localSheetId="19">#REF!</definedName>
    <definedName name="EM_015_1">#REF!</definedName>
    <definedName name="EM_015_10" localSheetId="19">#REF!</definedName>
    <definedName name="EM_015_10">#REF!</definedName>
    <definedName name="EM_015_11" localSheetId="19">#REF!</definedName>
    <definedName name="EM_015_11">#REF!</definedName>
    <definedName name="EM_015_12" localSheetId="19">#REF!</definedName>
    <definedName name="EM_015_12">#REF!</definedName>
    <definedName name="EM_015_13" localSheetId="19">#REF!</definedName>
    <definedName name="EM_015_13">#REF!</definedName>
    <definedName name="EM_015_14" localSheetId="19">#REF!</definedName>
    <definedName name="EM_015_14">#REF!</definedName>
    <definedName name="EM_015_15" localSheetId="19">#REF!</definedName>
    <definedName name="EM_015_15">#REF!</definedName>
    <definedName name="EM_015_16" localSheetId="19">#REF!</definedName>
    <definedName name="EM_015_16">#REF!</definedName>
    <definedName name="EM_015_17" localSheetId="19">#REF!</definedName>
    <definedName name="EM_015_17">#REF!</definedName>
    <definedName name="EM_015_18" localSheetId="19">#REF!</definedName>
    <definedName name="EM_015_18">#REF!</definedName>
    <definedName name="EM_015_2" localSheetId="19">#REF!</definedName>
    <definedName name="EM_015_2">#REF!</definedName>
    <definedName name="EM_015_3" localSheetId="19">#REF!</definedName>
    <definedName name="EM_015_3">#REF!</definedName>
    <definedName name="EM_015_4" localSheetId="19">#REF!</definedName>
    <definedName name="EM_015_4">#REF!</definedName>
    <definedName name="EM_015_5" localSheetId="19">#REF!</definedName>
    <definedName name="EM_015_5">#REF!</definedName>
    <definedName name="EM_015_6" localSheetId="19">#REF!</definedName>
    <definedName name="EM_015_6">#REF!</definedName>
    <definedName name="EM_015_7" localSheetId="19">#REF!</definedName>
    <definedName name="EM_015_7">#REF!</definedName>
    <definedName name="EM_015_8" localSheetId="19">#REF!</definedName>
    <definedName name="EM_015_8">#REF!</definedName>
    <definedName name="EM_015_9" localSheetId="19">#REF!</definedName>
    <definedName name="EM_015_9">#REF!</definedName>
    <definedName name="EM_016_1" localSheetId="19">#REF!</definedName>
    <definedName name="EM_016_1">#REF!</definedName>
    <definedName name="EM_016_10" localSheetId="19">#REF!</definedName>
    <definedName name="EM_016_10">#REF!</definedName>
    <definedName name="EM_016_11" localSheetId="19">#REF!</definedName>
    <definedName name="EM_016_11">#REF!</definedName>
    <definedName name="EM_016_12" localSheetId="19">#REF!</definedName>
    <definedName name="EM_016_12">#REF!</definedName>
    <definedName name="EM_016_13" localSheetId="19">#REF!</definedName>
    <definedName name="EM_016_13">#REF!</definedName>
    <definedName name="EM_016_14" localSheetId="19">#REF!</definedName>
    <definedName name="EM_016_14">#REF!</definedName>
    <definedName name="EM_016_15" localSheetId="19">#REF!</definedName>
    <definedName name="EM_016_15">#REF!</definedName>
    <definedName name="EM_016_16" localSheetId="19">#REF!</definedName>
    <definedName name="EM_016_16">#REF!</definedName>
    <definedName name="EM_016_17" localSheetId="19">#REF!</definedName>
    <definedName name="EM_016_17">#REF!</definedName>
    <definedName name="EM_016_18" localSheetId="19">#REF!</definedName>
    <definedName name="EM_016_18">#REF!</definedName>
    <definedName name="EM_016_2" localSheetId="19">#REF!</definedName>
    <definedName name="EM_016_2">#REF!</definedName>
    <definedName name="EM_016_3" localSheetId="19">#REF!</definedName>
    <definedName name="EM_016_3">#REF!</definedName>
    <definedName name="EM_016_4" localSheetId="19">#REF!</definedName>
    <definedName name="EM_016_4">#REF!</definedName>
    <definedName name="EM_016_5" localSheetId="19">#REF!</definedName>
    <definedName name="EM_016_5">#REF!</definedName>
    <definedName name="EM_016_6" localSheetId="19">#REF!</definedName>
    <definedName name="EM_016_6">#REF!</definedName>
    <definedName name="EM_016_7" localSheetId="19">#REF!</definedName>
    <definedName name="EM_016_7">#REF!</definedName>
    <definedName name="EM_016_8" localSheetId="19">#REF!</definedName>
    <definedName name="EM_016_8">#REF!</definedName>
    <definedName name="EM_016_9" localSheetId="19">#REF!</definedName>
    <definedName name="EM_016_9">#REF!</definedName>
    <definedName name="EM_017_1" localSheetId="19">#REF!</definedName>
    <definedName name="EM_017_1">#REF!</definedName>
    <definedName name="EM_017_10" localSheetId="19">#REF!</definedName>
    <definedName name="EM_017_10">#REF!</definedName>
    <definedName name="EM_017_11" localSheetId="19">#REF!</definedName>
    <definedName name="EM_017_11">#REF!</definedName>
    <definedName name="EM_017_12" localSheetId="19">#REF!</definedName>
    <definedName name="EM_017_12">#REF!</definedName>
    <definedName name="EM_017_13" localSheetId="19">#REF!</definedName>
    <definedName name="EM_017_13">#REF!</definedName>
    <definedName name="EM_017_14" localSheetId="19">#REF!</definedName>
    <definedName name="EM_017_14">#REF!</definedName>
    <definedName name="EM_017_15" localSheetId="19">#REF!</definedName>
    <definedName name="EM_017_15">#REF!</definedName>
    <definedName name="EM_017_16" localSheetId="19">#REF!</definedName>
    <definedName name="EM_017_16">#REF!</definedName>
    <definedName name="EM_017_17" localSheetId="19">#REF!</definedName>
    <definedName name="EM_017_17">#REF!</definedName>
    <definedName name="EM_017_18" localSheetId="19">#REF!</definedName>
    <definedName name="EM_017_18">#REF!</definedName>
    <definedName name="EM_017_2" localSheetId="19">#REF!</definedName>
    <definedName name="EM_017_2">#REF!</definedName>
    <definedName name="EM_017_3" localSheetId="19">#REF!</definedName>
    <definedName name="EM_017_3">#REF!</definedName>
    <definedName name="EM_017_4" localSheetId="19">#REF!</definedName>
    <definedName name="EM_017_4">#REF!</definedName>
    <definedName name="EM_017_5" localSheetId="19">#REF!</definedName>
    <definedName name="EM_017_5">#REF!</definedName>
    <definedName name="EM_017_6" localSheetId="19">#REF!</definedName>
    <definedName name="EM_017_6">#REF!</definedName>
    <definedName name="EM_017_7" localSheetId="19">#REF!</definedName>
    <definedName name="EM_017_7">#REF!</definedName>
    <definedName name="EM_017_8" localSheetId="19">#REF!</definedName>
    <definedName name="EM_017_8">#REF!</definedName>
    <definedName name="EM_017_9" localSheetId="19">#REF!</definedName>
    <definedName name="EM_017_9">#REF!</definedName>
    <definedName name="EM_018_1" localSheetId="19">#REF!</definedName>
    <definedName name="EM_018_1">#REF!</definedName>
    <definedName name="EM_018_10" localSheetId="19">#REF!</definedName>
    <definedName name="EM_018_10">#REF!</definedName>
    <definedName name="EM_018_11" localSheetId="19">#REF!</definedName>
    <definedName name="EM_018_11">#REF!</definedName>
    <definedName name="EM_018_12" localSheetId="19">#REF!</definedName>
    <definedName name="EM_018_12">#REF!</definedName>
    <definedName name="EM_018_13" localSheetId="19">#REF!</definedName>
    <definedName name="EM_018_13">#REF!</definedName>
    <definedName name="EM_018_14" localSheetId="19">#REF!</definedName>
    <definedName name="EM_018_14">#REF!</definedName>
    <definedName name="EM_018_15" localSheetId="19">#REF!</definedName>
    <definedName name="EM_018_15">#REF!</definedName>
    <definedName name="EM_018_16" localSheetId="19">#REF!</definedName>
    <definedName name="EM_018_16">#REF!</definedName>
    <definedName name="EM_018_17" localSheetId="19">#REF!</definedName>
    <definedName name="EM_018_17">#REF!</definedName>
    <definedName name="EM_018_18" localSheetId="19">#REF!</definedName>
    <definedName name="EM_018_18">#REF!</definedName>
    <definedName name="EM_018_2" localSheetId="19">#REF!</definedName>
    <definedName name="EM_018_2">#REF!</definedName>
    <definedName name="EM_018_3" localSheetId="19">#REF!</definedName>
    <definedName name="EM_018_3">#REF!</definedName>
    <definedName name="EM_018_4" localSheetId="19">#REF!</definedName>
    <definedName name="EM_018_4">#REF!</definedName>
    <definedName name="EM_018_5" localSheetId="19">#REF!</definedName>
    <definedName name="EM_018_5">#REF!</definedName>
    <definedName name="EM_018_6" localSheetId="19">#REF!</definedName>
    <definedName name="EM_018_6">#REF!</definedName>
    <definedName name="EM_018_7" localSheetId="19">#REF!</definedName>
    <definedName name="EM_018_7">#REF!</definedName>
    <definedName name="EM_018_8" localSheetId="19">#REF!</definedName>
    <definedName name="EM_018_8">#REF!</definedName>
    <definedName name="EM_018_9" localSheetId="19">#REF!</definedName>
    <definedName name="EM_018_9">#REF!</definedName>
    <definedName name="EM_019_1" localSheetId="19">#REF!</definedName>
    <definedName name="EM_019_1">#REF!</definedName>
    <definedName name="EM_019_10" localSheetId="19">#REF!</definedName>
    <definedName name="EM_019_10">#REF!</definedName>
    <definedName name="EM_019_11" localSheetId="19">#REF!</definedName>
    <definedName name="EM_019_11">#REF!</definedName>
    <definedName name="EM_019_12" localSheetId="19">#REF!</definedName>
    <definedName name="EM_019_12">#REF!</definedName>
    <definedName name="EM_019_13" localSheetId="19">#REF!</definedName>
    <definedName name="EM_019_13">#REF!</definedName>
    <definedName name="EM_019_14" localSheetId="19">#REF!</definedName>
    <definedName name="EM_019_14">#REF!</definedName>
    <definedName name="EM_019_15" localSheetId="19">#REF!</definedName>
    <definedName name="EM_019_15">#REF!</definedName>
    <definedName name="EM_019_16" localSheetId="19">#REF!</definedName>
    <definedName name="EM_019_16">#REF!</definedName>
    <definedName name="EM_019_17" localSheetId="19">#REF!</definedName>
    <definedName name="EM_019_17">#REF!</definedName>
    <definedName name="EM_019_18" localSheetId="19">#REF!</definedName>
    <definedName name="EM_019_18">#REF!</definedName>
    <definedName name="EM_019_2" localSheetId="19">#REF!</definedName>
    <definedName name="EM_019_2">#REF!</definedName>
    <definedName name="EM_019_3" localSheetId="19">#REF!</definedName>
    <definedName name="EM_019_3">#REF!</definedName>
    <definedName name="EM_019_4" localSheetId="19">#REF!</definedName>
    <definedName name="EM_019_4">#REF!</definedName>
    <definedName name="EM_019_5" localSheetId="19">#REF!</definedName>
    <definedName name="EM_019_5">#REF!</definedName>
    <definedName name="EM_019_6" localSheetId="19">#REF!</definedName>
    <definedName name="EM_019_6">#REF!</definedName>
    <definedName name="EM_019_7" localSheetId="19">#REF!</definedName>
    <definedName name="EM_019_7">#REF!</definedName>
    <definedName name="EM_019_8" localSheetId="19">#REF!</definedName>
    <definedName name="EM_019_8">#REF!</definedName>
    <definedName name="EM_019_9" localSheetId="19">#REF!</definedName>
    <definedName name="EM_019_9">#REF!</definedName>
    <definedName name="EM_020_1" localSheetId="19">#REF!</definedName>
    <definedName name="EM_020_1">#REF!</definedName>
    <definedName name="EM_020_10" localSheetId="19">#REF!</definedName>
    <definedName name="EM_020_10">#REF!</definedName>
    <definedName name="EM_020_11" localSheetId="19">#REF!</definedName>
    <definedName name="EM_020_11">#REF!</definedName>
    <definedName name="EM_020_12" localSheetId="19">#REF!</definedName>
    <definedName name="EM_020_12">#REF!</definedName>
    <definedName name="EM_020_13" localSheetId="19">#REF!</definedName>
    <definedName name="EM_020_13">#REF!</definedName>
    <definedName name="EM_020_14" localSheetId="19">#REF!</definedName>
    <definedName name="EM_020_14">#REF!</definedName>
    <definedName name="EM_020_15" localSheetId="19">#REF!</definedName>
    <definedName name="EM_020_15">#REF!</definedName>
    <definedName name="EM_020_16" localSheetId="19">#REF!</definedName>
    <definedName name="EM_020_16">#REF!</definedName>
    <definedName name="EM_020_17" localSheetId="19">#REF!</definedName>
    <definedName name="EM_020_17">#REF!</definedName>
    <definedName name="EM_020_18" localSheetId="19">#REF!</definedName>
    <definedName name="EM_020_18">#REF!</definedName>
    <definedName name="EM_020_2" localSheetId="19">#REF!</definedName>
    <definedName name="EM_020_2">#REF!</definedName>
    <definedName name="EM_020_3" localSheetId="19">#REF!</definedName>
    <definedName name="EM_020_3">#REF!</definedName>
    <definedName name="EM_020_4" localSheetId="19">#REF!</definedName>
    <definedName name="EM_020_4">#REF!</definedName>
    <definedName name="EM_020_5" localSheetId="19">#REF!</definedName>
    <definedName name="EM_020_5">#REF!</definedName>
    <definedName name="EM_020_6" localSheetId="19">#REF!</definedName>
    <definedName name="EM_020_6">#REF!</definedName>
    <definedName name="EM_020_7" localSheetId="19">#REF!</definedName>
    <definedName name="EM_020_7">#REF!</definedName>
    <definedName name="EM_020_8" localSheetId="19">#REF!</definedName>
    <definedName name="EM_020_8">#REF!</definedName>
    <definedName name="EM_020_9" localSheetId="19">#REF!</definedName>
    <definedName name="EM_020_9">#REF!</definedName>
    <definedName name="EM_021_1" localSheetId="19">#REF!</definedName>
    <definedName name="EM_021_1">#REF!</definedName>
    <definedName name="EM_021_10" localSheetId="19">#REF!</definedName>
    <definedName name="EM_021_10">#REF!</definedName>
    <definedName name="EM_021_11" localSheetId="19">#REF!</definedName>
    <definedName name="EM_021_11">#REF!</definedName>
    <definedName name="EM_021_12" localSheetId="19">#REF!</definedName>
    <definedName name="EM_021_12">#REF!</definedName>
    <definedName name="EM_021_13" localSheetId="19">#REF!</definedName>
    <definedName name="EM_021_13">#REF!</definedName>
    <definedName name="EM_021_14" localSheetId="19">#REF!</definedName>
    <definedName name="EM_021_14">#REF!</definedName>
    <definedName name="EM_021_15" localSheetId="19">#REF!</definedName>
    <definedName name="EM_021_15">#REF!</definedName>
    <definedName name="EM_021_16" localSheetId="19">#REF!</definedName>
    <definedName name="EM_021_16">#REF!</definedName>
    <definedName name="EM_021_17" localSheetId="19">#REF!</definedName>
    <definedName name="EM_021_17">#REF!</definedName>
    <definedName name="EM_021_18" localSheetId="19">#REF!</definedName>
    <definedName name="EM_021_18">#REF!</definedName>
    <definedName name="EM_021_2" localSheetId="19">#REF!</definedName>
    <definedName name="EM_021_2">#REF!</definedName>
    <definedName name="EM_021_3" localSheetId="19">#REF!</definedName>
    <definedName name="EM_021_3">#REF!</definedName>
    <definedName name="EM_021_4" localSheetId="19">#REF!</definedName>
    <definedName name="EM_021_4">#REF!</definedName>
    <definedName name="EM_021_5" localSheetId="19">#REF!</definedName>
    <definedName name="EM_021_5">#REF!</definedName>
    <definedName name="EM_021_6" localSheetId="19">#REF!</definedName>
    <definedName name="EM_021_6">#REF!</definedName>
    <definedName name="EM_021_7" localSheetId="19">#REF!</definedName>
    <definedName name="EM_021_7">#REF!</definedName>
    <definedName name="EM_021_8" localSheetId="19">#REF!</definedName>
    <definedName name="EM_021_8">#REF!</definedName>
    <definedName name="EM_021_9" localSheetId="19">#REF!</definedName>
    <definedName name="EM_021_9">#REF!</definedName>
    <definedName name="EM_022_1" localSheetId="19">#REF!</definedName>
    <definedName name="EM_022_1">#REF!</definedName>
    <definedName name="EM_022_10" localSheetId="19">#REF!</definedName>
    <definedName name="EM_022_10">#REF!</definedName>
    <definedName name="EM_022_11" localSheetId="19">#REF!</definedName>
    <definedName name="EM_022_11">#REF!</definedName>
    <definedName name="EM_022_12" localSheetId="19">#REF!</definedName>
    <definedName name="EM_022_12">#REF!</definedName>
    <definedName name="EM_022_13" localSheetId="19">#REF!</definedName>
    <definedName name="EM_022_13">#REF!</definedName>
    <definedName name="EM_022_14" localSheetId="19">#REF!</definedName>
    <definedName name="EM_022_14">#REF!</definedName>
    <definedName name="EM_022_15" localSheetId="19">#REF!</definedName>
    <definedName name="EM_022_15">#REF!</definedName>
    <definedName name="EM_022_16" localSheetId="19">#REF!</definedName>
    <definedName name="EM_022_16">#REF!</definedName>
    <definedName name="EM_022_17" localSheetId="19">#REF!</definedName>
    <definedName name="EM_022_17">#REF!</definedName>
    <definedName name="EM_022_18" localSheetId="19">#REF!</definedName>
    <definedName name="EM_022_18">#REF!</definedName>
    <definedName name="EM_022_2" localSheetId="19">#REF!</definedName>
    <definedName name="EM_022_2">#REF!</definedName>
    <definedName name="EM_022_3" localSheetId="19">#REF!</definedName>
    <definedName name="EM_022_3">#REF!</definedName>
    <definedName name="EM_022_4" localSheetId="19">#REF!</definedName>
    <definedName name="EM_022_4">#REF!</definedName>
    <definedName name="EM_022_5" localSheetId="19">#REF!</definedName>
    <definedName name="EM_022_5">#REF!</definedName>
    <definedName name="EM_022_6" localSheetId="19">#REF!</definedName>
    <definedName name="EM_022_6">#REF!</definedName>
    <definedName name="EM_022_7" localSheetId="19">#REF!</definedName>
    <definedName name="EM_022_7">#REF!</definedName>
    <definedName name="EM_022_8" localSheetId="19">#REF!</definedName>
    <definedName name="EM_022_8">#REF!</definedName>
    <definedName name="EM_022_9" localSheetId="19">#REF!</definedName>
    <definedName name="EM_022_9">#REF!</definedName>
    <definedName name="EM_023_1" localSheetId="19">#REF!</definedName>
    <definedName name="EM_023_1">#REF!</definedName>
    <definedName name="EM_023_10" localSheetId="19">#REF!</definedName>
    <definedName name="EM_023_10">#REF!</definedName>
    <definedName name="EM_023_11" localSheetId="19">#REF!</definedName>
    <definedName name="EM_023_11">#REF!</definedName>
    <definedName name="EM_023_12" localSheetId="19">#REF!</definedName>
    <definedName name="EM_023_12">#REF!</definedName>
    <definedName name="EM_023_13" localSheetId="19">#REF!</definedName>
    <definedName name="EM_023_13">#REF!</definedName>
    <definedName name="EM_023_14" localSheetId="19">#REF!</definedName>
    <definedName name="EM_023_14">#REF!</definedName>
    <definedName name="EM_023_15" localSheetId="19">#REF!</definedName>
    <definedName name="EM_023_15">#REF!</definedName>
    <definedName name="EM_023_16" localSheetId="19">#REF!</definedName>
    <definedName name="EM_023_16">#REF!</definedName>
    <definedName name="EM_023_17" localSheetId="19">#REF!</definedName>
    <definedName name="EM_023_17">#REF!</definedName>
    <definedName name="EM_023_18" localSheetId="19">#REF!</definedName>
    <definedName name="EM_023_18">#REF!</definedName>
    <definedName name="EM_023_2" localSheetId="19">#REF!</definedName>
    <definedName name="EM_023_2">#REF!</definedName>
    <definedName name="EM_023_3" localSheetId="19">#REF!</definedName>
    <definedName name="EM_023_3">#REF!</definedName>
    <definedName name="EM_023_4" localSheetId="19">#REF!</definedName>
    <definedName name="EM_023_4">#REF!</definedName>
    <definedName name="EM_023_5" localSheetId="19">#REF!</definedName>
    <definedName name="EM_023_5">#REF!</definedName>
    <definedName name="EM_023_6" localSheetId="19">#REF!</definedName>
    <definedName name="EM_023_6">#REF!</definedName>
    <definedName name="EM_023_7" localSheetId="19">#REF!</definedName>
    <definedName name="EM_023_7">#REF!</definedName>
    <definedName name="EM_023_8" localSheetId="19">#REF!</definedName>
    <definedName name="EM_023_8">#REF!</definedName>
    <definedName name="EM_023_9" localSheetId="19">#REF!</definedName>
    <definedName name="EM_023_9">#REF!</definedName>
    <definedName name="EM_024_1" localSheetId="19">#REF!</definedName>
    <definedName name="EM_024_1">#REF!</definedName>
    <definedName name="EM_024_10" localSheetId="19">#REF!</definedName>
    <definedName name="EM_024_10">#REF!</definedName>
    <definedName name="EM_024_11" localSheetId="19">#REF!</definedName>
    <definedName name="EM_024_11">#REF!</definedName>
    <definedName name="EM_024_12" localSheetId="19">#REF!</definedName>
    <definedName name="EM_024_12">#REF!</definedName>
    <definedName name="EM_024_13" localSheetId="19">#REF!</definedName>
    <definedName name="EM_024_13">#REF!</definedName>
    <definedName name="EM_024_14" localSheetId="19">#REF!</definedName>
    <definedName name="EM_024_14">#REF!</definedName>
    <definedName name="EM_024_15" localSheetId="19">#REF!</definedName>
    <definedName name="EM_024_15">#REF!</definedName>
    <definedName name="EM_024_16" localSheetId="19">#REF!</definedName>
    <definedName name="EM_024_16">#REF!</definedName>
    <definedName name="EM_024_17" localSheetId="19">#REF!</definedName>
    <definedName name="EM_024_17">#REF!</definedName>
    <definedName name="EM_024_18" localSheetId="19">#REF!</definedName>
    <definedName name="EM_024_18">#REF!</definedName>
    <definedName name="EM_024_2" localSheetId="19">#REF!</definedName>
    <definedName name="EM_024_2">#REF!</definedName>
    <definedName name="EM_024_3" localSheetId="19">#REF!</definedName>
    <definedName name="EM_024_3">#REF!</definedName>
    <definedName name="EM_024_4" localSheetId="19">#REF!</definedName>
    <definedName name="EM_024_4">#REF!</definedName>
    <definedName name="EM_024_5" localSheetId="19">#REF!</definedName>
    <definedName name="EM_024_5">#REF!</definedName>
    <definedName name="EM_024_6" localSheetId="19">#REF!</definedName>
    <definedName name="EM_024_6">#REF!</definedName>
    <definedName name="EM_024_7" localSheetId="19">#REF!</definedName>
    <definedName name="EM_024_7">#REF!</definedName>
    <definedName name="EM_024_8" localSheetId="19">#REF!</definedName>
    <definedName name="EM_024_8">#REF!</definedName>
    <definedName name="EM_024_9" localSheetId="19">#REF!</definedName>
    <definedName name="EM_024_9">#REF!</definedName>
    <definedName name="EM_025_1" localSheetId="19">#REF!</definedName>
    <definedName name="EM_025_1">#REF!</definedName>
    <definedName name="EM_025_10" localSheetId="19">#REF!</definedName>
    <definedName name="EM_025_10">#REF!</definedName>
    <definedName name="EM_025_11" localSheetId="19">#REF!</definedName>
    <definedName name="EM_025_11">#REF!</definedName>
    <definedName name="EM_025_12" localSheetId="19">#REF!</definedName>
    <definedName name="EM_025_12">#REF!</definedName>
    <definedName name="EM_025_13" localSheetId="19">#REF!</definedName>
    <definedName name="EM_025_13">#REF!</definedName>
    <definedName name="EM_025_14" localSheetId="19">#REF!</definedName>
    <definedName name="EM_025_14">#REF!</definedName>
    <definedName name="EM_025_15" localSheetId="19">#REF!</definedName>
    <definedName name="EM_025_15">#REF!</definedName>
    <definedName name="EM_025_16" localSheetId="19">#REF!</definedName>
    <definedName name="EM_025_16">#REF!</definedName>
    <definedName name="EM_025_17" localSheetId="19">#REF!</definedName>
    <definedName name="EM_025_17">#REF!</definedName>
    <definedName name="EM_025_18" localSheetId="19">#REF!</definedName>
    <definedName name="EM_025_18">#REF!</definedName>
    <definedName name="EM_025_2" localSheetId="19">#REF!</definedName>
    <definedName name="EM_025_2">#REF!</definedName>
    <definedName name="EM_025_3" localSheetId="19">#REF!</definedName>
    <definedName name="EM_025_3">#REF!</definedName>
    <definedName name="EM_025_4" localSheetId="19">#REF!</definedName>
    <definedName name="EM_025_4">#REF!</definedName>
    <definedName name="EM_025_5" localSheetId="19">#REF!</definedName>
    <definedName name="EM_025_5">#REF!</definedName>
    <definedName name="EM_025_6" localSheetId="19">#REF!</definedName>
    <definedName name="EM_025_6">#REF!</definedName>
    <definedName name="EM_025_7" localSheetId="19">#REF!</definedName>
    <definedName name="EM_025_7">#REF!</definedName>
    <definedName name="EM_025_8" localSheetId="19">#REF!</definedName>
    <definedName name="EM_025_8">#REF!</definedName>
    <definedName name="EM_025_9" localSheetId="19">#REF!</definedName>
    <definedName name="EM_025_9">#REF!</definedName>
    <definedName name="EM_026_1" localSheetId="19">#REF!</definedName>
    <definedName name="EM_026_1">#REF!</definedName>
    <definedName name="EM_026_10" localSheetId="19">#REF!</definedName>
    <definedName name="EM_026_10">#REF!</definedName>
    <definedName name="EM_026_11" localSheetId="19">#REF!</definedName>
    <definedName name="EM_026_11">#REF!</definedName>
    <definedName name="EM_026_12" localSheetId="19">#REF!</definedName>
    <definedName name="EM_026_12">#REF!</definedName>
    <definedName name="EM_026_13" localSheetId="19">#REF!</definedName>
    <definedName name="EM_026_13">#REF!</definedName>
    <definedName name="EM_026_14" localSheetId="19">#REF!</definedName>
    <definedName name="EM_026_14">#REF!</definedName>
    <definedName name="EM_026_15" localSheetId="19">#REF!</definedName>
    <definedName name="EM_026_15">#REF!</definedName>
    <definedName name="EM_026_16" localSheetId="19">#REF!</definedName>
    <definedName name="EM_026_16">#REF!</definedName>
    <definedName name="EM_026_17" localSheetId="19">#REF!</definedName>
    <definedName name="EM_026_17">#REF!</definedName>
    <definedName name="EM_026_18" localSheetId="19">#REF!</definedName>
    <definedName name="EM_026_18">#REF!</definedName>
    <definedName name="EM_026_2" localSheetId="19">#REF!</definedName>
    <definedName name="EM_026_2">#REF!</definedName>
    <definedName name="EM_026_3" localSheetId="19">#REF!</definedName>
    <definedName name="EM_026_3">#REF!</definedName>
    <definedName name="EM_026_4" localSheetId="19">#REF!</definedName>
    <definedName name="EM_026_4">#REF!</definedName>
    <definedName name="EM_026_5" localSheetId="19">#REF!</definedName>
    <definedName name="EM_026_5">#REF!</definedName>
    <definedName name="EM_026_6" localSheetId="19">#REF!</definedName>
    <definedName name="EM_026_6">#REF!</definedName>
    <definedName name="EM_026_7" localSheetId="19">#REF!</definedName>
    <definedName name="EM_026_7">#REF!</definedName>
    <definedName name="EM_026_8" localSheetId="19">#REF!</definedName>
    <definedName name="EM_026_8">#REF!</definedName>
    <definedName name="EM_026_9" localSheetId="19">#REF!</definedName>
    <definedName name="EM_026_9">#REF!</definedName>
    <definedName name="EM_027_1" localSheetId="19">#REF!</definedName>
    <definedName name="EM_027_1">#REF!</definedName>
    <definedName name="EM_027_10" localSheetId="19">#REF!</definedName>
    <definedName name="EM_027_10">#REF!</definedName>
    <definedName name="EM_027_11" localSheetId="19">#REF!</definedName>
    <definedName name="EM_027_11">#REF!</definedName>
    <definedName name="EM_027_12" localSheetId="19">#REF!</definedName>
    <definedName name="EM_027_12">#REF!</definedName>
    <definedName name="EM_027_13" localSheetId="19">#REF!</definedName>
    <definedName name="EM_027_13">#REF!</definedName>
    <definedName name="EM_027_14" localSheetId="19">#REF!</definedName>
    <definedName name="EM_027_14">#REF!</definedName>
    <definedName name="EM_027_15" localSheetId="19">#REF!</definedName>
    <definedName name="EM_027_15">#REF!</definedName>
    <definedName name="EM_027_16" localSheetId="19">#REF!</definedName>
    <definedName name="EM_027_16">#REF!</definedName>
    <definedName name="EM_027_17" localSheetId="19">#REF!</definedName>
    <definedName name="EM_027_17">#REF!</definedName>
    <definedName name="EM_027_18" localSheetId="19">#REF!</definedName>
    <definedName name="EM_027_18">#REF!</definedName>
    <definedName name="EM_027_2" localSheetId="19">#REF!</definedName>
    <definedName name="EM_027_2">#REF!</definedName>
    <definedName name="EM_027_3" localSheetId="19">#REF!</definedName>
    <definedName name="EM_027_3">#REF!</definedName>
    <definedName name="EM_027_4" localSheetId="19">#REF!</definedName>
    <definedName name="EM_027_4">#REF!</definedName>
    <definedName name="EM_027_5" localSheetId="19">#REF!</definedName>
    <definedName name="EM_027_5">#REF!</definedName>
    <definedName name="EM_027_6" localSheetId="19">#REF!</definedName>
    <definedName name="EM_027_6">#REF!</definedName>
    <definedName name="EM_027_7" localSheetId="19">#REF!</definedName>
    <definedName name="EM_027_7">#REF!</definedName>
    <definedName name="EM_027_8" localSheetId="19">#REF!</definedName>
    <definedName name="EM_027_8">#REF!</definedName>
    <definedName name="EM_027_9" localSheetId="19">#REF!</definedName>
    <definedName name="EM_027_9">#REF!</definedName>
    <definedName name="EM_028_1" localSheetId="19">#REF!</definedName>
    <definedName name="EM_028_1">#REF!</definedName>
    <definedName name="EM_028_10" localSheetId="19">#REF!</definedName>
    <definedName name="EM_028_10">#REF!</definedName>
    <definedName name="EM_028_11" localSheetId="19">#REF!</definedName>
    <definedName name="EM_028_11">#REF!</definedName>
    <definedName name="EM_028_12" localSheetId="19">#REF!</definedName>
    <definedName name="EM_028_12">#REF!</definedName>
    <definedName name="EM_028_13" localSheetId="19">#REF!</definedName>
    <definedName name="EM_028_13">#REF!</definedName>
    <definedName name="EM_028_14" localSheetId="19">#REF!</definedName>
    <definedName name="EM_028_14">#REF!</definedName>
    <definedName name="EM_028_15" localSheetId="19">#REF!</definedName>
    <definedName name="EM_028_15">#REF!</definedName>
    <definedName name="EM_028_16" localSheetId="19">#REF!</definedName>
    <definedName name="EM_028_16">#REF!</definedName>
    <definedName name="EM_028_17" localSheetId="19">#REF!</definedName>
    <definedName name="EM_028_17">#REF!</definedName>
    <definedName name="EM_028_18" localSheetId="19">#REF!</definedName>
    <definedName name="EM_028_18">#REF!</definedName>
    <definedName name="EM_028_2" localSheetId="19">#REF!</definedName>
    <definedName name="EM_028_2">#REF!</definedName>
    <definedName name="EM_028_3" localSheetId="19">#REF!</definedName>
    <definedName name="EM_028_3">#REF!</definedName>
    <definedName name="EM_028_4" localSheetId="19">#REF!</definedName>
    <definedName name="EM_028_4">#REF!</definedName>
    <definedName name="EM_028_5" localSheetId="19">#REF!</definedName>
    <definedName name="EM_028_5">#REF!</definedName>
    <definedName name="EM_028_6" localSheetId="19">#REF!</definedName>
    <definedName name="EM_028_6">#REF!</definedName>
    <definedName name="EM_028_7" localSheetId="19">#REF!</definedName>
    <definedName name="EM_028_7">#REF!</definedName>
    <definedName name="EM_028_8" localSheetId="19">#REF!</definedName>
    <definedName name="EM_028_8">#REF!</definedName>
    <definedName name="EM_028_9" localSheetId="19">#REF!</definedName>
    <definedName name="EM_028_9">#REF!</definedName>
    <definedName name="EM_029_1" localSheetId="19">#REF!</definedName>
    <definedName name="EM_029_1">#REF!</definedName>
    <definedName name="EM_029_10" localSheetId="19">#REF!</definedName>
    <definedName name="EM_029_10">#REF!</definedName>
    <definedName name="EM_029_11" localSheetId="19">#REF!</definedName>
    <definedName name="EM_029_11">#REF!</definedName>
    <definedName name="EM_029_12" localSheetId="19">#REF!</definedName>
    <definedName name="EM_029_12">#REF!</definedName>
    <definedName name="EM_029_13" localSheetId="19">#REF!</definedName>
    <definedName name="EM_029_13">#REF!</definedName>
    <definedName name="EM_029_14" localSheetId="19">#REF!</definedName>
    <definedName name="EM_029_14">#REF!</definedName>
    <definedName name="EM_029_15" localSheetId="19">#REF!</definedName>
    <definedName name="EM_029_15">#REF!</definedName>
    <definedName name="EM_029_16" localSheetId="19">#REF!</definedName>
    <definedName name="EM_029_16">#REF!</definedName>
    <definedName name="EM_029_17" localSheetId="19">#REF!</definedName>
    <definedName name="EM_029_17">#REF!</definedName>
    <definedName name="EM_029_18" localSheetId="19">#REF!</definedName>
    <definedName name="EM_029_18">#REF!</definedName>
    <definedName name="EM_029_2" localSheetId="19">#REF!</definedName>
    <definedName name="EM_029_2">#REF!</definedName>
    <definedName name="EM_029_3" localSheetId="19">#REF!</definedName>
    <definedName name="EM_029_3">#REF!</definedName>
    <definedName name="EM_029_4" localSheetId="19">#REF!</definedName>
    <definedName name="EM_029_4">#REF!</definedName>
    <definedName name="EM_029_5" localSheetId="19">#REF!</definedName>
    <definedName name="EM_029_5">#REF!</definedName>
    <definedName name="EM_029_6" localSheetId="19">#REF!</definedName>
    <definedName name="EM_029_6">#REF!</definedName>
    <definedName name="EM_029_7" localSheetId="19">#REF!</definedName>
    <definedName name="EM_029_7">#REF!</definedName>
    <definedName name="EM_029_8" localSheetId="19">#REF!</definedName>
    <definedName name="EM_029_8">#REF!</definedName>
    <definedName name="EM_029_9" localSheetId="19">#REF!</definedName>
    <definedName name="EM_029_9">#REF!</definedName>
    <definedName name="EM_030_1" localSheetId="19">#REF!</definedName>
    <definedName name="EM_030_1">#REF!</definedName>
    <definedName name="EM_030_10" localSheetId="19">#REF!</definedName>
    <definedName name="EM_030_10">#REF!</definedName>
    <definedName name="EM_030_11" localSheetId="19">#REF!</definedName>
    <definedName name="EM_030_11">#REF!</definedName>
    <definedName name="EM_030_12" localSheetId="19">#REF!</definedName>
    <definedName name="EM_030_12">#REF!</definedName>
    <definedName name="EM_030_13" localSheetId="19">#REF!</definedName>
    <definedName name="EM_030_13">#REF!</definedName>
    <definedName name="EM_030_14" localSheetId="19">#REF!</definedName>
    <definedName name="EM_030_14">#REF!</definedName>
    <definedName name="EM_030_15" localSheetId="19">#REF!</definedName>
    <definedName name="EM_030_15">#REF!</definedName>
    <definedName name="EM_030_16" localSheetId="19">#REF!</definedName>
    <definedName name="EM_030_16">#REF!</definedName>
    <definedName name="EM_030_17" localSheetId="19">#REF!</definedName>
    <definedName name="EM_030_17">#REF!</definedName>
    <definedName name="EM_030_18" localSheetId="19">#REF!</definedName>
    <definedName name="EM_030_18">#REF!</definedName>
    <definedName name="EM_030_2" localSheetId="19">#REF!</definedName>
    <definedName name="EM_030_2">#REF!</definedName>
    <definedName name="EM_030_3" localSheetId="19">#REF!</definedName>
    <definedName name="EM_030_3">#REF!</definedName>
    <definedName name="EM_030_4" localSheetId="19">#REF!</definedName>
    <definedName name="EM_030_4">#REF!</definedName>
    <definedName name="EM_030_5" localSheetId="19">#REF!</definedName>
    <definedName name="EM_030_5">#REF!</definedName>
    <definedName name="EM_030_6" localSheetId="19">#REF!</definedName>
    <definedName name="EM_030_6">#REF!</definedName>
    <definedName name="EM_030_7" localSheetId="19">#REF!</definedName>
    <definedName name="EM_030_7">#REF!</definedName>
    <definedName name="EM_030_8" localSheetId="19">#REF!</definedName>
    <definedName name="EM_030_8">#REF!</definedName>
    <definedName name="EM_030_9" localSheetId="19">#REF!</definedName>
    <definedName name="EM_030_9">#REF!</definedName>
    <definedName name="EM_031_1" localSheetId="19">#REF!</definedName>
    <definedName name="EM_031_1">#REF!</definedName>
    <definedName name="EM_031_10" localSheetId="19">#REF!</definedName>
    <definedName name="EM_031_10">#REF!</definedName>
    <definedName name="EM_031_11" localSheetId="19">#REF!</definedName>
    <definedName name="EM_031_11">#REF!</definedName>
    <definedName name="EM_031_12" localSheetId="19">#REF!</definedName>
    <definedName name="EM_031_12">#REF!</definedName>
    <definedName name="EM_031_13" localSheetId="19">#REF!</definedName>
    <definedName name="EM_031_13">#REF!</definedName>
    <definedName name="EM_031_14" localSheetId="19">#REF!</definedName>
    <definedName name="EM_031_14">#REF!</definedName>
    <definedName name="EM_031_15" localSheetId="19">#REF!</definedName>
    <definedName name="EM_031_15">#REF!</definedName>
    <definedName name="EM_031_16" localSheetId="19">#REF!</definedName>
    <definedName name="EM_031_16">#REF!</definedName>
    <definedName name="EM_031_17" localSheetId="19">#REF!</definedName>
    <definedName name="EM_031_17">#REF!</definedName>
    <definedName name="EM_031_18" localSheetId="19">#REF!</definedName>
    <definedName name="EM_031_18">#REF!</definedName>
    <definedName name="EM_031_2" localSheetId="19">#REF!</definedName>
    <definedName name="EM_031_2">#REF!</definedName>
    <definedName name="EM_031_3" localSheetId="19">#REF!</definedName>
    <definedName name="EM_031_3">#REF!</definedName>
    <definedName name="EM_031_4" localSheetId="19">#REF!</definedName>
    <definedName name="EM_031_4">#REF!</definedName>
    <definedName name="EM_031_5" localSheetId="19">#REF!</definedName>
    <definedName name="EM_031_5">#REF!</definedName>
    <definedName name="EM_031_6" localSheetId="19">#REF!</definedName>
    <definedName name="EM_031_6">#REF!</definedName>
    <definedName name="EM_031_7" localSheetId="19">#REF!</definedName>
    <definedName name="EM_031_7">#REF!</definedName>
    <definedName name="EM_031_8" localSheetId="19">#REF!</definedName>
    <definedName name="EM_031_8">#REF!</definedName>
    <definedName name="EM_031_9" localSheetId="19">#REF!</definedName>
    <definedName name="EM_031_9">#REF!</definedName>
    <definedName name="EM_032_1" localSheetId="19">#REF!</definedName>
    <definedName name="EM_032_1">#REF!</definedName>
    <definedName name="EM_032_10" localSheetId="19">#REF!</definedName>
    <definedName name="EM_032_10">#REF!</definedName>
    <definedName name="EM_032_11" localSheetId="19">#REF!</definedName>
    <definedName name="EM_032_11">#REF!</definedName>
    <definedName name="EM_032_12" localSheetId="19">#REF!</definedName>
    <definedName name="EM_032_12">#REF!</definedName>
    <definedName name="EM_032_13" localSheetId="19">#REF!</definedName>
    <definedName name="EM_032_13">#REF!</definedName>
    <definedName name="EM_032_14" localSheetId="19">#REF!</definedName>
    <definedName name="EM_032_14">#REF!</definedName>
    <definedName name="EM_032_15" localSheetId="19">#REF!</definedName>
    <definedName name="EM_032_15">#REF!</definedName>
    <definedName name="EM_032_16" localSheetId="19">#REF!</definedName>
    <definedName name="EM_032_16">#REF!</definedName>
    <definedName name="EM_032_17" localSheetId="19">#REF!</definedName>
    <definedName name="EM_032_17">#REF!</definedName>
    <definedName name="EM_032_18" localSheetId="19">#REF!</definedName>
    <definedName name="EM_032_18">#REF!</definedName>
    <definedName name="EM_032_2" localSheetId="19">#REF!</definedName>
    <definedName name="EM_032_2">#REF!</definedName>
    <definedName name="EM_032_3" localSheetId="19">#REF!</definedName>
    <definedName name="EM_032_3">#REF!</definedName>
    <definedName name="EM_032_4" localSheetId="19">#REF!</definedName>
    <definedName name="EM_032_4">#REF!</definedName>
    <definedName name="EM_032_5" localSheetId="19">#REF!</definedName>
    <definedName name="EM_032_5">#REF!</definedName>
    <definedName name="EM_032_6" localSheetId="19">#REF!</definedName>
    <definedName name="EM_032_6">#REF!</definedName>
    <definedName name="EM_032_7" localSheetId="19">#REF!</definedName>
    <definedName name="EM_032_7">#REF!</definedName>
    <definedName name="EM_032_8" localSheetId="19">#REF!</definedName>
    <definedName name="EM_032_8">#REF!</definedName>
    <definedName name="EM_032_9" localSheetId="19">#REF!</definedName>
    <definedName name="EM_032_9">#REF!</definedName>
    <definedName name="EM_033_1" localSheetId="19">#REF!</definedName>
    <definedName name="EM_033_1">#REF!</definedName>
    <definedName name="EM_033_10" localSheetId="19">#REF!</definedName>
    <definedName name="EM_033_10">#REF!</definedName>
    <definedName name="EM_033_11" localSheetId="19">#REF!</definedName>
    <definedName name="EM_033_11">#REF!</definedName>
    <definedName name="EM_033_12" localSheetId="19">#REF!</definedName>
    <definedName name="EM_033_12">#REF!</definedName>
    <definedName name="EM_033_13" localSheetId="19">#REF!</definedName>
    <definedName name="EM_033_13">#REF!</definedName>
    <definedName name="EM_033_14" localSheetId="19">#REF!</definedName>
    <definedName name="EM_033_14">#REF!</definedName>
    <definedName name="EM_033_15" localSheetId="19">#REF!</definedName>
    <definedName name="EM_033_15">#REF!</definedName>
    <definedName name="EM_033_16" localSheetId="19">#REF!</definedName>
    <definedName name="EM_033_16">#REF!</definedName>
    <definedName name="EM_033_17" localSheetId="19">#REF!</definedName>
    <definedName name="EM_033_17">#REF!</definedName>
    <definedName name="EM_033_18" localSheetId="19">#REF!</definedName>
    <definedName name="EM_033_18">#REF!</definedName>
    <definedName name="EM_033_2" localSheetId="19">#REF!</definedName>
    <definedName name="EM_033_2">#REF!</definedName>
    <definedName name="EM_033_3" localSheetId="19">#REF!</definedName>
    <definedName name="EM_033_3">#REF!</definedName>
    <definedName name="EM_033_4" localSheetId="19">#REF!</definedName>
    <definedName name="EM_033_4">#REF!</definedName>
    <definedName name="EM_033_5" localSheetId="19">#REF!</definedName>
    <definedName name="EM_033_5">#REF!</definedName>
    <definedName name="EM_033_6" localSheetId="19">#REF!</definedName>
    <definedName name="EM_033_6">#REF!</definedName>
    <definedName name="EM_033_7" localSheetId="19">#REF!</definedName>
    <definedName name="EM_033_7">#REF!</definedName>
    <definedName name="EM_033_8" localSheetId="19">#REF!</definedName>
    <definedName name="EM_033_8">#REF!</definedName>
    <definedName name="EM_033_9" localSheetId="19">#REF!</definedName>
    <definedName name="EM_033_9">#REF!</definedName>
    <definedName name="EM_034_1" localSheetId="19">#REF!</definedName>
    <definedName name="EM_034_1">#REF!</definedName>
    <definedName name="EM_034_10" localSheetId="19">#REF!</definedName>
    <definedName name="EM_034_10">#REF!</definedName>
    <definedName name="EM_034_11" localSheetId="19">#REF!</definedName>
    <definedName name="EM_034_11">#REF!</definedName>
    <definedName name="EM_034_12" localSheetId="19">#REF!</definedName>
    <definedName name="EM_034_12">#REF!</definedName>
    <definedName name="EM_034_13" localSheetId="19">#REF!</definedName>
    <definedName name="EM_034_13">#REF!</definedName>
    <definedName name="EM_034_14" localSheetId="19">#REF!</definedName>
    <definedName name="EM_034_14">#REF!</definedName>
    <definedName name="EM_034_15" localSheetId="19">#REF!</definedName>
    <definedName name="EM_034_15">#REF!</definedName>
    <definedName name="EM_034_16" localSheetId="19">#REF!</definedName>
    <definedName name="EM_034_16">#REF!</definedName>
    <definedName name="EM_034_17" localSheetId="19">#REF!</definedName>
    <definedName name="EM_034_17">#REF!</definedName>
    <definedName name="EM_034_18" localSheetId="19">#REF!</definedName>
    <definedName name="EM_034_18">#REF!</definedName>
    <definedName name="EM_034_2" localSheetId="19">#REF!</definedName>
    <definedName name="EM_034_2">#REF!</definedName>
    <definedName name="EM_034_3" localSheetId="19">#REF!</definedName>
    <definedName name="EM_034_3">#REF!</definedName>
    <definedName name="EM_034_4" localSheetId="19">#REF!</definedName>
    <definedName name="EM_034_4">#REF!</definedName>
    <definedName name="EM_034_5" localSheetId="19">#REF!</definedName>
    <definedName name="EM_034_5">#REF!</definedName>
    <definedName name="EM_034_6" localSheetId="19">#REF!</definedName>
    <definedName name="EM_034_6">#REF!</definedName>
    <definedName name="EM_034_7" localSheetId="19">#REF!</definedName>
    <definedName name="EM_034_7">#REF!</definedName>
    <definedName name="EM_034_8" localSheetId="19">#REF!</definedName>
    <definedName name="EM_034_8">#REF!</definedName>
    <definedName name="EM_034_9" localSheetId="19">#REF!</definedName>
    <definedName name="EM_034_9">#REF!</definedName>
    <definedName name="EM_035_1" localSheetId="19">#REF!</definedName>
    <definedName name="EM_035_1">#REF!</definedName>
    <definedName name="EM_035_10" localSheetId="19">#REF!</definedName>
    <definedName name="EM_035_10">#REF!</definedName>
    <definedName name="EM_035_11" localSheetId="19">#REF!</definedName>
    <definedName name="EM_035_11">#REF!</definedName>
    <definedName name="EM_035_12" localSheetId="19">#REF!</definedName>
    <definedName name="EM_035_12">#REF!</definedName>
    <definedName name="EM_035_13" localSheetId="19">#REF!</definedName>
    <definedName name="EM_035_13">#REF!</definedName>
    <definedName name="EM_035_14" localSheetId="19">#REF!</definedName>
    <definedName name="EM_035_14">#REF!</definedName>
    <definedName name="EM_035_15" localSheetId="19">#REF!</definedName>
    <definedName name="EM_035_15">#REF!</definedName>
    <definedName name="EM_035_16" localSheetId="19">#REF!</definedName>
    <definedName name="EM_035_16">#REF!</definedName>
    <definedName name="EM_035_17" localSheetId="19">#REF!</definedName>
    <definedName name="EM_035_17">#REF!</definedName>
    <definedName name="EM_035_18" localSheetId="19">#REF!</definedName>
    <definedName name="EM_035_18">#REF!</definedName>
    <definedName name="EM_035_2" localSheetId="19">#REF!</definedName>
    <definedName name="EM_035_2">#REF!</definedName>
    <definedName name="EM_035_3" localSheetId="19">#REF!</definedName>
    <definedName name="EM_035_3">#REF!</definedName>
    <definedName name="EM_035_4" localSheetId="19">#REF!</definedName>
    <definedName name="EM_035_4">#REF!</definedName>
    <definedName name="EM_035_5" localSheetId="19">#REF!</definedName>
    <definedName name="EM_035_5">#REF!</definedName>
    <definedName name="EM_035_6" localSheetId="19">#REF!</definedName>
    <definedName name="EM_035_6">#REF!</definedName>
    <definedName name="EM_035_7" localSheetId="19">#REF!</definedName>
    <definedName name="EM_035_7">#REF!</definedName>
    <definedName name="EM_035_8" localSheetId="19">#REF!</definedName>
    <definedName name="EM_035_8">#REF!</definedName>
    <definedName name="EM_035_9" localSheetId="19">#REF!</definedName>
    <definedName name="EM_035_9">#REF!</definedName>
    <definedName name="EM_036_1" localSheetId="19">#REF!</definedName>
    <definedName name="EM_036_1">#REF!</definedName>
    <definedName name="EM_036_10" localSheetId="19">#REF!</definedName>
    <definedName name="EM_036_10">#REF!</definedName>
    <definedName name="EM_036_11" localSheetId="19">#REF!</definedName>
    <definedName name="EM_036_11">#REF!</definedName>
    <definedName name="EM_036_12" localSheetId="19">#REF!</definedName>
    <definedName name="EM_036_12">#REF!</definedName>
    <definedName name="EM_036_13" localSheetId="19">#REF!</definedName>
    <definedName name="EM_036_13">#REF!</definedName>
    <definedName name="EM_036_14" localSheetId="19">#REF!</definedName>
    <definedName name="EM_036_14">#REF!</definedName>
    <definedName name="EM_036_15" localSheetId="19">#REF!</definedName>
    <definedName name="EM_036_15">#REF!</definedName>
    <definedName name="EM_036_16" localSheetId="19">#REF!</definedName>
    <definedName name="EM_036_16">#REF!</definedName>
    <definedName name="EM_036_17" localSheetId="19">#REF!</definedName>
    <definedName name="EM_036_17">#REF!</definedName>
    <definedName name="EM_036_18" localSheetId="19">#REF!</definedName>
    <definedName name="EM_036_18">#REF!</definedName>
    <definedName name="EM_036_2" localSheetId="19">#REF!</definedName>
    <definedName name="EM_036_2">#REF!</definedName>
    <definedName name="EM_036_3" localSheetId="19">#REF!</definedName>
    <definedName name="EM_036_3">#REF!</definedName>
    <definedName name="EM_036_4" localSheetId="19">#REF!</definedName>
    <definedName name="EM_036_4">#REF!</definedName>
    <definedName name="EM_036_5" localSheetId="19">#REF!</definedName>
    <definedName name="EM_036_5">#REF!</definedName>
    <definedName name="EM_036_6" localSheetId="19">#REF!</definedName>
    <definedName name="EM_036_6">#REF!</definedName>
    <definedName name="EM_036_7" localSheetId="19">#REF!</definedName>
    <definedName name="EM_036_7">#REF!</definedName>
    <definedName name="EM_036_8" localSheetId="19">#REF!</definedName>
    <definedName name="EM_036_8">#REF!</definedName>
    <definedName name="EM_036_9" localSheetId="19">#REF!</definedName>
    <definedName name="EM_036_9">#REF!</definedName>
    <definedName name="EM_037_1" localSheetId="19">#REF!</definedName>
    <definedName name="EM_037_1">#REF!</definedName>
    <definedName name="EM_037_10" localSheetId="19">#REF!</definedName>
    <definedName name="EM_037_10">#REF!</definedName>
    <definedName name="EM_037_11" localSheetId="19">#REF!</definedName>
    <definedName name="EM_037_11">#REF!</definedName>
    <definedName name="EM_037_12" localSheetId="19">#REF!</definedName>
    <definedName name="EM_037_12">#REF!</definedName>
    <definedName name="EM_037_13" localSheetId="19">#REF!</definedName>
    <definedName name="EM_037_13">#REF!</definedName>
    <definedName name="EM_037_14" localSheetId="19">#REF!</definedName>
    <definedName name="EM_037_14">#REF!</definedName>
    <definedName name="EM_037_15" localSheetId="19">#REF!</definedName>
    <definedName name="EM_037_15">#REF!</definedName>
    <definedName name="EM_037_16" localSheetId="19">#REF!</definedName>
    <definedName name="EM_037_16">#REF!</definedName>
    <definedName name="EM_037_17" localSheetId="19">#REF!</definedName>
    <definedName name="EM_037_17">#REF!</definedName>
    <definedName name="EM_037_18" localSheetId="19">#REF!</definedName>
    <definedName name="EM_037_18">#REF!</definedName>
    <definedName name="EM_037_2" localSheetId="19">#REF!</definedName>
    <definedName name="EM_037_2">#REF!</definedName>
    <definedName name="EM_037_3" localSheetId="19">#REF!</definedName>
    <definedName name="EM_037_3">#REF!</definedName>
    <definedName name="EM_037_4" localSheetId="19">#REF!</definedName>
    <definedName name="EM_037_4">#REF!</definedName>
    <definedName name="EM_037_5" localSheetId="19">#REF!</definedName>
    <definedName name="EM_037_5">#REF!</definedName>
    <definedName name="EM_037_6" localSheetId="19">#REF!</definedName>
    <definedName name="EM_037_6">#REF!</definedName>
    <definedName name="EM_037_7" localSheetId="19">#REF!</definedName>
    <definedName name="EM_037_7">#REF!</definedName>
    <definedName name="EM_037_8" localSheetId="19">#REF!</definedName>
    <definedName name="EM_037_8">#REF!</definedName>
    <definedName name="EM_037_9" localSheetId="19">#REF!</definedName>
    <definedName name="EM_037_9">#REF!</definedName>
    <definedName name="EM_038_1" localSheetId="19">#REF!</definedName>
    <definedName name="EM_038_1">#REF!</definedName>
    <definedName name="EM_038_10" localSheetId="19">#REF!</definedName>
    <definedName name="EM_038_10">#REF!</definedName>
    <definedName name="EM_038_11" localSheetId="19">#REF!</definedName>
    <definedName name="EM_038_11">#REF!</definedName>
    <definedName name="EM_038_12" localSheetId="19">#REF!</definedName>
    <definedName name="EM_038_12">#REF!</definedName>
    <definedName name="EM_038_13" localSheetId="19">#REF!</definedName>
    <definedName name="EM_038_13">#REF!</definedName>
    <definedName name="EM_038_14" localSheetId="19">#REF!</definedName>
    <definedName name="EM_038_14">#REF!</definedName>
    <definedName name="EM_038_15" localSheetId="19">#REF!</definedName>
    <definedName name="EM_038_15">#REF!</definedName>
    <definedName name="EM_038_16" localSheetId="19">#REF!</definedName>
    <definedName name="EM_038_16">#REF!</definedName>
    <definedName name="EM_038_17" localSheetId="19">#REF!</definedName>
    <definedName name="EM_038_17">#REF!</definedName>
    <definedName name="EM_038_18" localSheetId="19">#REF!</definedName>
    <definedName name="EM_038_18">#REF!</definedName>
    <definedName name="EM_038_2" localSheetId="19">#REF!</definedName>
    <definedName name="EM_038_2">#REF!</definedName>
    <definedName name="EM_038_3" localSheetId="19">#REF!</definedName>
    <definedName name="EM_038_3">#REF!</definedName>
    <definedName name="EM_038_4" localSheetId="19">#REF!</definedName>
    <definedName name="EM_038_4">#REF!</definedName>
    <definedName name="EM_038_5" localSheetId="19">#REF!</definedName>
    <definedName name="EM_038_5">#REF!</definedName>
    <definedName name="EM_038_6" localSheetId="19">#REF!</definedName>
    <definedName name="EM_038_6">#REF!</definedName>
    <definedName name="EM_038_7" localSheetId="19">#REF!</definedName>
    <definedName name="EM_038_7">#REF!</definedName>
    <definedName name="EM_038_8" localSheetId="19">#REF!</definedName>
    <definedName name="EM_038_8">#REF!</definedName>
    <definedName name="EM_038_9" localSheetId="19">#REF!</definedName>
    <definedName name="EM_038_9">#REF!</definedName>
    <definedName name="EM_039_1" localSheetId="19">#REF!</definedName>
    <definedName name="EM_039_1">#REF!</definedName>
    <definedName name="EM_039_10" localSheetId="19">#REF!</definedName>
    <definedName name="EM_039_10">#REF!</definedName>
    <definedName name="EM_039_11" localSheetId="19">#REF!</definedName>
    <definedName name="EM_039_11">#REF!</definedName>
    <definedName name="EM_039_12" localSheetId="19">#REF!</definedName>
    <definedName name="EM_039_12">#REF!</definedName>
    <definedName name="EM_039_13" localSheetId="19">#REF!</definedName>
    <definedName name="EM_039_13">#REF!</definedName>
    <definedName name="EM_039_14" localSheetId="19">#REF!</definedName>
    <definedName name="EM_039_14">#REF!</definedName>
    <definedName name="EM_039_15" localSheetId="19">#REF!</definedName>
    <definedName name="EM_039_15">#REF!</definedName>
    <definedName name="EM_039_16" localSheetId="19">#REF!</definedName>
    <definedName name="EM_039_16">#REF!</definedName>
    <definedName name="EM_039_17" localSheetId="19">#REF!</definedName>
    <definedName name="EM_039_17">#REF!</definedName>
    <definedName name="EM_039_18" localSheetId="19">#REF!</definedName>
    <definedName name="EM_039_18">#REF!</definedName>
    <definedName name="EM_039_2" localSheetId="19">#REF!</definedName>
    <definedName name="EM_039_2">#REF!</definedName>
    <definedName name="EM_039_3" localSheetId="19">#REF!</definedName>
    <definedName name="EM_039_3">#REF!</definedName>
    <definedName name="EM_039_4" localSheetId="19">#REF!</definedName>
    <definedName name="EM_039_4">#REF!</definedName>
    <definedName name="EM_039_5" localSheetId="19">#REF!</definedName>
    <definedName name="EM_039_5">#REF!</definedName>
    <definedName name="EM_039_6" localSheetId="19">#REF!</definedName>
    <definedName name="EM_039_6">#REF!</definedName>
    <definedName name="EM_039_7" localSheetId="19">#REF!</definedName>
    <definedName name="EM_039_7">#REF!</definedName>
    <definedName name="EM_039_8" localSheetId="19">#REF!</definedName>
    <definedName name="EM_039_8">#REF!</definedName>
    <definedName name="EM_039_9" localSheetId="19">#REF!</definedName>
    <definedName name="EM_039_9">#REF!</definedName>
    <definedName name="EM_051_14" localSheetId="19">#REF!</definedName>
    <definedName name="EM_051_14">#REF!</definedName>
    <definedName name="EM_051_15" localSheetId="19">#REF!</definedName>
    <definedName name="EM_051_15">#REF!</definedName>
    <definedName name="EM_051_16" localSheetId="19">#REF!</definedName>
    <definedName name="EM_051_16">#REF!</definedName>
    <definedName name="EM_051_17" localSheetId="19">#REF!</definedName>
    <definedName name="EM_051_17">#REF!</definedName>
    <definedName name="EM_051_18" localSheetId="19">#REF!</definedName>
    <definedName name="EM_051_18">#REF!</definedName>
    <definedName name="EM_052_14" localSheetId="19">#REF!</definedName>
    <definedName name="EM_052_14">#REF!</definedName>
    <definedName name="EM_052_15" localSheetId="19">#REF!</definedName>
    <definedName name="EM_052_15">#REF!</definedName>
    <definedName name="EM_052_16" localSheetId="19">#REF!</definedName>
    <definedName name="EM_052_16">#REF!</definedName>
    <definedName name="EM_052_17" localSheetId="19">#REF!</definedName>
    <definedName name="EM_052_17">#REF!</definedName>
    <definedName name="EM_052_18" localSheetId="19">#REF!</definedName>
    <definedName name="EM_052_18">#REF!</definedName>
    <definedName name="EM_053_14" localSheetId="19">#REF!</definedName>
    <definedName name="EM_053_14">#REF!</definedName>
    <definedName name="EM_053_15" localSheetId="19">#REF!</definedName>
    <definedName name="EM_053_15">#REF!</definedName>
    <definedName name="EM_053_16" localSheetId="19">#REF!</definedName>
    <definedName name="EM_053_16">#REF!</definedName>
    <definedName name="EM_053_17" localSheetId="19">#REF!</definedName>
    <definedName name="EM_053_17">#REF!</definedName>
    <definedName name="EM_053_18" localSheetId="19">#REF!</definedName>
    <definedName name="EM_053_18">#REF!</definedName>
    <definedName name="EM_054_14" localSheetId="19">#REF!</definedName>
    <definedName name="EM_054_14">#REF!</definedName>
    <definedName name="EM_054_15" localSheetId="19">#REF!</definedName>
    <definedName name="EM_054_15">#REF!</definedName>
    <definedName name="EM_054_16" localSheetId="19">#REF!</definedName>
    <definedName name="EM_054_16">#REF!</definedName>
    <definedName name="EM_054_17" localSheetId="19">#REF!</definedName>
    <definedName name="EM_054_17">#REF!</definedName>
    <definedName name="EM_054_18" localSheetId="19">#REF!</definedName>
    <definedName name="EM_054_18">#REF!</definedName>
    <definedName name="EM_055_14" localSheetId="19">#REF!</definedName>
    <definedName name="EM_055_14">#REF!</definedName>
    <definedName name="EM_055_15" localSheetId="19">#REF!</definedName>
    <definedName name="EM_055_15">#REF!</definedName>
    <definedName name="EM_055_16" localSheetId="19">#REF!</definedName>
    <definedName name="EM_055_16">#REF!</definedName>
    <definedName name="EM_055_17" localSheetId="19">#REF!</definedName>
    <definedName name="EM_055_17">#REF!</definedName>
    <definedName name="EM_055_18" localSheetId="19">#REF!</definedName>
    <definedName name="EM_055_18">#REF!</definedName>
    <definedName name="EM_056_14" localSheetId="19">#REF!</definedName>
    <definedName name="EM_056_14">#REF!</definedName>
    <definedName name="EM_056_15" localSheetId="19">#REF!</definedName>
    <definedName name="EM_056_15">#REF!</definedName>
    <definedName name="EM_056_16" localSheetId="19">#REF!</definedName>
    <definedName name="EM_056_16">#REF!</definedName>
    <definedName name="EM_056_17" localSheetId="19">#REF!</definedName>
    <definedName name="EM_056_17">#REF!</definedName>
    <definedName name="EM_056_18" localSheetId="19">#REF!</definedName>
    <definedName name="EM_056_18">#REF!</definedName>
    <definedName name="EM_057_14" localSheetId="19">#REF!</definedName>
    <definedName name="EM_057_14">#REF!</definedName>
    <definedName name="EM_057_15" localSheetId="19">#REF!</definedName>
    <definedName name="EM_057_15">#REF!</definedName>
    <definedName name="EM_057_16" localSheetId="19">#REF!</definedName>
    <definedName name="EM_057_16">#REF!</definedName>
    <definedName name="EM_057_17" localSheetId="19">#REF!</definedName>
    <definedName name="EM_057_17">#REF!</definedName>
    <definedName name="EM_057_18" localSheetId="19">#REF!</definedName>
    <definedName name="EM_057_18">#REF!</definedName>
    <definedName name="EM_058_14" localSheetId="19">#REF!</definedName>
    <definedName name="EM_058_14">#REF!</definedName>
    <definedName name="EM_058_15" localSheetId="19">#REF!</definedName>
    <definedName name="EM_058_15">#REF!</definedName>
    <definedName name="EM_058_16" localSheetId="19">#REF!</definedName>
    <definedName name="EM_058_16">#REF!</definedName>
    <definedName name="EM_058_17" localSheetId="19">#REF!</definedName>
    <definedName name="EM_058_17">#REF!</definedName>
    <definedName name="EM_058_18" localSheetId="19">#REF!</definedName>
    <definedName name="EM_058_18">#REF!</definedName>
    <definedName name="EM_059_14" localSheetId="19">#REF!</definedName>
    <definedName name="EM_059_14">#REF!</definedName>
    <definedName name="EM_059_15" localSheetId="19">#REF!</definedName>
    <definedName name="EM_059_15">#REF!</definedName>
    <definedName name="EM_059_16" localSheetId="19">#REF!</definedName>
    <definedName name="EM_059_16">#REF!</definedName>
    <definedName name="EM_059_17" localSheetId="19">#REF!</definedName>
    <definedName name="EM_059_17">#REF!</definedName>
    <definedName name="EM_059_18" localSheetId="19">#REF!</definedName>
    <definedName name="EM_059_18">#REF!</definedName>
    <definedName name="EM_060_14" localSheetId="19">#REF!</definedName>
    <definedName name="EM_060_14">#REF!</definedName>
    <definedName name="EM_060_15" localSheetId="19">#REF!</definedName>
    <definedName name="EM_060_15">#REF!</definedName>
    <definedName name="EM_060_16" localSheetId="19">#REF!</definedName>
    <definedName name="EM_060_16">#REF!</definedName>
    <definedName name="EM_060_17" localSheetId="19">#REF!</definedName>
    <definedName name="EM_060_17">#REF!</definedName>
    <definedName name="EM_060_18" localSheetId="19">#REF!</definedName>
    <definedName name="EM_060_18">#REF!</definedName>
    <definedName name="EM_061_14" localSheetId="19">#REF!</definedName>
    <definedName name="EM_061_14">#REF!</definedName>
    <definedName name="EM_061_15" localSheetId="19">#REF!</definedName>
    <definedName name="EM_061_15">#REF!</definedName>
    <definedName name="EM_061_16" localSheetId="19">#REF!</definedName>
    <definedName name="EM_061_16">#REF!</definedName>
    <definedName name="EM_061_17" localSheetId="19">#REF!</definedName>
    <definedName name="EM_061_17">#REF!</definedName>
    <definedName name="EM_061_18" localSheetId="19">#REF!</definedName>
    <definedName name="EM_061_18">#REF!</definedName>
    <definedName name="EM_062_14" localSheetId="19">#REF!</definedName>
    <definedName name="EM_062_14">#REF!</definedName>
    <definedName name="EM_062_15" localSheetId="19">#REF!</definedName>
    <definedName name="EM_062_15">#REF!</definedName>
    <definedName name="EM_062_16" localSheetId="19">#REF!</definedName>
    <definedName name="EM_062_16">#REF!</definedName>
    <definedName name="EM_062_17" localSheetId="19">#REF!</definedName>
    <definedName name="EM_062_17">#REF!</definedName>
    <definedName name="EM_062_18" localSheetId="19">#REF!</definedName>
    <definedName name="EM_062_18">#REF!</definedName>
    <definedName name="EM_063_14" localSheetId="19">#REF!</definedName>
    <definedName name="EM_063_14">#REF!</definedName>
    <definedName name="EM_063_15" localSheetId="19">#REF!</definedName>
    <definedName name="EM_063_15">#REF!</definedName>
    <definedName name="EM_063_16" localSheetId="19">#REF!</definedName>
    <definedName name="EM_063_16">#REF!</definedName>
    <definedName name="EM_063_17" localSheetId="19">#REF!</definedName>
    <definedName name="EM_063_17">#REF!</definedName>
    <definedName name="EM_063_18" localSheetId="19">#REF!</definedName>
    <definedName name="EM_063_18">#REF!</definedName>
    <definedName name="EM_064_14" localSheetId="19">#REF!</definedName>
    <definedName name="EM_064_14">#REF!</definedName>
    <definedName name="EM_064_15" localSheetId="19">#REF!</definedName>
    <definedName name="EM_064_15">#REF!</definedName>
    <definedName name="EM_064_16" localSheetId="19">#REF!</definedName>
    <definedName name="EM_064_16">#REF!</definedName>
    <definedName name="EM_064_17" localSheetId="19">#REF!</definedName>
    <definedName name="EM_064_17">#REF!</definedName>
    <definedName name="EM_064_18" localSheetId="19">#REF!</definedName>
    <definedName name="EM_064_18">#REF!</definedName>
    <definedName name="EM_065_14" localSheetId="19">#REF!</definedName>
    <definedName name="EM_065_14">#REF!</definedName>
    <definedName name="EM_065_15" localSheetId="19">#REF!</definedName>
    <definedName name="EM_065_15">#REF!</definedName>
    <definedName name="EM_065_16" localSheetId="19">#REF!</definedName>
    <definedName name="EM_065_16">#REF!</definedName>
    <definedName name="EM_065_17" localSheetId="19">#REF!</definedName>
    <definedName name="EM_065_17">#REF!</definedName>
    <definedName name="EM_065_18" localSheetId="19">#REF!</definedName>
    <definedName name="EM_065_18">#REF!</definedName>
    <definedName name="EM_066_14" localSheetId="19">#REF!</definedName>
    <definedName name="EM_066_14">#REF!</definedName>
    <definedName name="EM_066_15" localSheetId="19">#REF!</definedName>
    <definedName name="EM_066_15">#REF!</definedName>
    <definedName name="EM_066_16" localSheetId="19">#REF!</definedName>
    <definedName name="EM_066_16">#REF!</definedName>
    <definedName name="EM_066_17" localSheetId="19">#REF!</definedName>
    <definedName name="EM_066_17">#REF!</definedName>
    <definedName name="EM_066_18" localSheetId="19">#REF!</definedName>
    <definedName name="EM_066_18">#REF!</definedName>
    <definedName name="EM_067_14" localSheetId="19">#REF!</definedName>
    <definedName name="EM_067_14">#REF!</definedName>
    <definedName name="EM_067_15" localSheetId="19">#REF!</definedName>
    <definedName name="EM_067_15">#REF!</definedName>
    <definedName name="EM_067_16" localSheetId="19">#REF!</definedName>
    <definedName name="EM_067_16">#REF!</definedName>
    <definedName name="EM_067_17" localSheetId="19">#REF!</definedName>
    <definedName name="EM_067_17">#REF!</definedName>
    <definedName name="EM_067_18" localSheetId="19">#REF!</definedName>
    <definedName name="EM_067_18">#REF!</definedName>
    <definedName name="EM_068_14" localSheetId="19">#REF!</definedName>
    <definedName name="EM_068_14">#REF!</definedName>
    <definedName name="EM_068_15" localSheetId="19">#REF!</definedName>
    <definedName name="EM_068_15">#REF!</definedName>
    <definedName name="EM_068_16" localSheetId="19">#REF!</definedName>
    <definedName name="EM_068_16">#REF!</definedName>
    <definedName name="EM_068_17" localSheetId="19">#REF!</definedName>
    <definedName name="EM_068_17">#REF!</definedName>
    <definedName name="EM_068_18" localSheetId="19">#REF!</definedName>
    <definedName name="EM_068_18">#REF!</definedName>
    <definedName name="EM_069_14" localSheetId="19">#REF!</definedName>
    <definedName name="EM_069_14">#REF!</definedName>
    <definedName name="EM_069_15" localSheetId="19">#REF!</definedName>
    <definedName name="EM_069_15">#REF!</definedName>
    <definedName name="EM_069_16" localSheetId="19">#REF!</definedName>
    <definedName name="EM_069_16">#REF!</definedName>
    <definedName name="EM_069_17" localSheetId="19">#REF!</definedName>
    <definedName name="EM_069_17">#REF!</definedName>
    <definedName name="EM_069_18" localSheetId="19">#REF!</definedName>
    <definedName name="EM_069_18">#REF!</definedName>
    <definedName name="EM_070_14" localSheetId="19">#REF!</definedName>
    <definedName name="EM_070_14">#REF!</definedName>
    <definedName name="EM_070_15" localSheetId="19">#REF!</definedName>
    <definedName name="EM_070_15">#REF!</definedName>
    <definedName name="EM_070_16" localSheetId="19">#REF!</definedName>
    <definedName name="EM_070_16">#REF!</definedName>
    <definedName name="EM_070_17" localSheetId="19">#REF!</definedName>
    <definedName name="EM_070_17">#REF!</definedName>
    <definedName name="EM_070_18" localSheetId="19">#REF!</definedName>
    <definedName name="EM_070_18">#REF!</definedName>
    <definedName name="EM_071_14" localSheetId="19">#REF!</definedName>
    <definedName name="EM_071_14">#REF!</definedName>
    <definedName name="EM_071_15" localSheetId="19">#REF!</definedName>
    <definedName name="EM_071_15">#REF!</definedName>
    <definedName name="EM_071_16" localSheetId="19">#REF!</definedName>
    <definedName name="EM_071_16">#REF!</definedName>
    <definedName name="EM_071_17" localSheetId="19">#REF!</definedName>
    <definedName name="EM_071_17">#REF!</definedName>
    <definedName name="EM_071_18" localSheetId="19">#REF!</definedName>
    <definedName name="EM_071_18">#REF!</definedName>
    <definedName name="EM_072_14" localSheetId="19">#REF!</definedName>
    <definedName name="EM_072_14">#REF!</definedName>
    <definedName name="EM_072_15" localSheetId="19">#REF!</definedName>
    <definedName name="EM_072_15">#REF!</definedName>
    <definedName name="EM_072_16" localSheetId="19">#REF!</definedName>
    <definedName name="EM_072_16">#REF!</definedName>
    <definedName name="EM_072_17" localSheetId="19">#REF!</definedName>
    <definedName name="EM_072_17">#REF!</definedName>
    <definedName name="EM_072_18" localSheetId="19">#REF!</definedName>
    <definedName name="EM_072_18">#REF!</definedName>
    <definedName name="EM_073_14" localSheetId="19">#REF!</definedName>
    <definedName name="EM_073_14">#REF!</definedName>
    <definedName name="EM_073_15" localSheetId="19">#REF!</definedName>
    <definedName name="EM_073_15">#REF!</definedName>
    <definedName name="EM_073_16" localSheetId="19">#REF!</definedName>
    <definedName name="EM_073_16">#REF!</definedName>
    <definedName name="EM_073_17" localSheetId="19">#REF!</definedName>
    <definedName name="EM_073_17">#REF!</definedName>
    <definedName name="EM_073_18" localSheetId="19">#REF!</definedName>
    <definedName name="EM_073_18">#REF!</definedName>
    <definedName name="EM_074_14" localSheetId="19">#REF!</definedName>
    <definedName name="EM_074_14">#REF!</definedName>
    <definedName name="EM_074_15" localSheetId="19">#REF!</definedName>
    <definedName name="EM_074_15">#REF!</definedName>
    <definedName name="EM_074_16" localSheetId="19">#REF!</definedName>
    <definedName name="EM_074_16">#REF!</definedName>
    <definedName name="EM_074_17" localSheetId="19">#REF!</definedName>
    <definedName name="EM_074_17">#REF!</definedName>
    <definedName name="EM_074_18" localSheetId="19">#REF!</definedName>
    <definedName name="EM_074_18">#REF!</definedName>
    <definedName name="EMATWKG" localSheetId="19">#REF!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localSheetId="17" hidden="1">{"Execavation",#N/A,FALSE,"furniture (employer)"}</definedName>
    <definedName name="emb" localSheetId="18">{"Execavation",#N/A,FALSE,"furniture (employer)"}</definedName>
    <definedName name="emb" localSheetId="3">{"Execavation",#N/A,FALSE,"furniture (employer)"}</definedName>
    <definedName name="emb" localSheetId="14">{"Execavation",#N/A,FALSE,"furniture (employer)"}</definedName>
    <definedName name="emb" localSheetId="15">{"Execavation",#N/A,FALSE,"furniture (employer)"}</definedName>
    <definedName name="emb" localSheetId="12">{"Execavation",#N/A,FALSE,"furniture (employer)"}</definedName>
    <definedName name="emb" localSheetId="10">{"Execavation",#N/A,FALSE,"furniture (employer)"}</definedName>
    <definedName name="emb" localSheetId="19">{"Execavation",#N/A,FALSE,"furniture (employer)"}</definedName>
    <definedName name="emb" localSheetId="20">{"Execavation",#N/A,FALSE,"furniture (employer)"}</definedName>
    <definedName name="emb" localSheetId="21">{"Execavation",#N/A,FALSE,"furniture (employer)"}</definedName>
    <definedName name="emb" localSheetId="1" hidden="1">{"Execavation",#N/A,FALSE,"furniture (employer)"}</definedName>
    <definedName name="emb" localSheetId="2" hidden="1">{"Execavation",#N/A,FALSE,"furniture (employer)"}</definedName>
    <definedName name="emb" localSheetId="0">{"Execavation",#N/A,FALSE,"furniture (employer)"}</definedName>
    <definedName name="emb" localSheetId="9">{"Execavation",#N/A,FALSE,"furniture (employer)"}</definedName>
    <definedName name="emb" localSheetId="16" hidden="1">{"Execavation",#N/A,FALSE,"furniture (employer)"}</definedName>
    <definedName name="emb" localSheetId="13" hidden="1">{"Execavation",#N/A,FALSE,"furniture (employer)"}</definedName>
    <definedName name="emb" localSheetId="6" hidden="1">{"Execavation",#N/A,FALSE,"furniture (employer)"}</definedName>
    <definedName name="emb" localSheetId="7" hidden="1">{"Execavation",#N/A,FALSE,"furniture (employer)"}</definedName>
    <definedName name="emb">{"Execavation",#N/A,FALSE,"furniture (employer)"}</definedName>
    <definedName name="EMET" localSheetId="19">#REF!</definedName>
    <definedName name="EMET">#REF!</definedName>
    <definedName name="EMET___0">#REF!</definedName>
    <definedName name="EMET___0___0">#REF!</definedName>
    <definedName name="EMET___0___0___0">#REF!</definedName>
    <definedName name="EMET___0___0___0___0">#REF!</definedName>
    <definedName name="eml" localSheetId="18">#REF!</definedName>
    <definedName name="eml" localSheetId="3">#REF!</definedName>
    <definedName name="eml" localSheetId="14">#REF!</definedName>
    <definedName name="eml" localSheetId="15">#REF!</definedName>
    <definedName name="eml" localSheetId="12">#REF!</definedName>
    <definedName name="eml" localSheetId="10">#REF!</definedName>
    <definedName name="eml" localSheetId="19">#REF!</definedName>
    <definedName name="eml">#REF!</definedName>
    <definedName name="empl_area1" localSheetId="19">#REF!</definedName>
    <definedName name="empl_area1">#REF!</definedName>
    <definedName name="empl_area2" localSheetId="19">#REF!</definedName>
    <definedName name="empl_area2">#REF!</definedName>
    <definedName name="empl_area3" localSheetId="19">#REF!</definedName>
    <definedName name="empl_area3">#REF!</definedName>
    <definedName name="empl_area4" localSheetId="19">#REF!</definedName>
    <definedName name="empl_area4">#REF!</definedName>
    <definedName name="empl_area5" localSheetId="19">#REF!</definedName>
    <definedName name="empl_area5">#REF!</definedName>
    <definedName name="empl_bdeg1" localSheetId="19">#REF!</definedName>
    <definedName name="empl_bdeg1">#REF!</definedName>
    <definedName name="empl_bdeg2" localSheetId="19">#REF!</definedName>
    <definedName name="empl_bdeg2">#REF!</definedName>
    <definedName name="empl_birth_dt" localSheetId="19">#REF!</definedName>
    <definedName name="empl_birth_dt">#REF!</definedName>
    <definedName name="empl_bpp1" localSheetId="19">#REF!</definedName>
    <definedName name="empl_bpp1">#REF!</definedName>
    <definedName name="empl_bpp2" localSheetId="19">#REF!</definedName>
    <definedName name="empl_bpp2">#REF!</definedName>
    <definedName name="empl_btgt1" localSheetId="19">#REF!</definedName>
    <definedName name="empl_btgt1">#REF!</definedName>
    <definedName name="empl_btgt2" localSheetId="19">#REF!</definedName>
    <definedName name="empl_btgt2">#REF!</definedName>
    <definedName name="empl_bwt1" localSheetId="19">#REF!</definedName>
    <definedName name="empl_bwt1">#REF!</definedName>
    <definedName name="empl_bwt2" localSheetId="19">#REF!</definedName>
    <definedName name="empl_bwt2">#REF!</definedName>
    <definedName name="empl_carr_comp" localSheetId="19">#REF!</definedName>
    <definedName name="empl_carr_comp">#REF!</definedName>
    <definedName name="empl_carr_own" localSheetId="19">#REF!</definedName>
    <definedName name="empl_carr_own">#REF!</definedName>
    <definedName name="empl_imp1" localSheetId="19">#REF!</definedName>
    <definedName name="empl_imp1">#REF!</definedName>
    <definedName name="empl_imp2" localSheetId="19">#REF!</definedName>
    <definedName name="empl_imp2">#REF!</definedName>
    <definedName name="empl_imp3" localSheetId="19">#REF!</definedName>
    <definedName name="empl_imp3">#REF!</definedName>
    <definedName name="empl_imp4" localSheetId="19">#REF!</definedName>
    <definedName name="empl_imp4">#REF!</definedName>
    <definedName name="empl_imp5" localSheetId="19">#REF!</definedName>
    <definedName name="empl_imp5">#REF!</definedName>
    <definedName name="empl_job_title" localSheetId="19">#REF!</definedName>
    <definedName name="empl_job_title">#REF!</definedName>
    <definedName name="empl_join_dt" localSheetId="19">#REF!</definedName>
    <definedName name="empl_join_dt">#REF!</definedName>
    <definedName name="empl_loc" localSheetId="19">#REF!</definedName>
    <definedName name="empl_loc">#REF!</definedName>
    <definedName name="empl_name" localSheetId="19">#REF!</definedName>
    <definedName name="empl_name">#REF!</definedName>
    <definedName name="empl_no" localSheetId="19">#REF!</definedName>
    <definedName name="empl_no">#REF!</definedName>
    <definedName name="empl_pdeg1" localSheetId="19">#REF!</definedName>
    <definedName name="empl_pdeg1">#REF!</definedName>
    <definedName name="empl_pdeg2" localSheetId="19">#REF!</definedName>
    <definedName name="empl_pdeg2">#REF!</definedName>
    <definedName name="empl_pdeg3" localSheetId="19">#REF!</definedName>
    <definedName name="empl_pdeg3">#REF!</definedName>
    <definedName name="empl_pdeg4" localSheetId="19">#REF!</definedName>
    <definedName name="empl_pdeg4">#REF!</definedName>
    <definedName name="empl_pdeg5" localSheetId="19">#REF!</definedName>
    <definedName name="empl_pdeg5">#REF!</definedName>
    <definedName name="empl_period" localSheetId="19">#REF!</definedName>
    <definedName name="empl_period">#REF!</definedName>
    <definedName name="empl_pp_dt" localSheetId="19">#REF!</definedName>
    <definedName name="empl_pp_dt">#REF!</definedName>
    <definedName name="empl_ppp1" localSheetId="19">#REF!</definedName>
    <definedName name="empl_ppp1">#REF!</definedName>
    <definedName name="empl_ppp2" localSheetId="19">#REF!</definedName>
    <definedName name="empl_ppp2">#REF!</definedName>
    <definedName name="empl_ppp3" localSheetId="19">#REF!</definedName>
    <definedName name="empl_ppp3">#REF!</definedName>
    <definedName name="empl_ppp4" localSheetId="19">#REF!</definedName>
    <definedName name="empl_ppp4">#REF!</definedName>
    <definedName name="empl_ppp5" localSheetId="19">#REF!</definedName>
    <definedName name="empl_ppp5">#REF!</definedName>
    <definedName name="empl_prog1" localSheetId="19">#REF!</definedName>
    <definedName name="empl_prog1">#REF!</definedName>
    <definedName name="empl_prog2" localSheetId="19">#REF!</definedName>
    <definedName name="empl_prog2">#REF!</definedName>
    <definedName name="empl_prog3" localSheetId="19">#REF!</definedName>
    <definedName name="empl_prog3">#REF!</definedName>
    <definedName name="empl_prog4" localSheetId="19">#REF!</definedName>
    <definedName name="empl_prog4">#REF!</definedName>
    <definedName name="empl_prog5" localSheetId="19">#REF!</definedName>
    <definedName name="empl_prog5">#REF!</definedName>
    <definedName name="empl_ptgt1" localSheetId="19">#REF!</definedName>
    <definedName name="empl_ptgt1">#REF!</definedName>
    <definedName name="empl_ptgt2" localSheetId="19">#REF!</definedName>
    <definedName name="empl_ptgt2">#REF!</definedName>
    <definedName name="empl_ptgt3" localSheetId="19">#REF!</definedName>
    <definedName name="empl_ptgt3">#REF!</definedName>
    <definedName name="empl_ptgt4" localSheetId="19">#REF!</definedName>
    <definedName name="empl_ptgt4">#REF!</definedName>
    <definedName name="empl_ptgt5" localSheetId="19">#REF!</definedName>
    <definedName name="empl_ptgt5">#REF!</definedName>
    <definedName name="empl_pwt1" localSheetId="19">#REF!</definedName>
    <definedName name="empl_pwt1">#REF!</definedName>
    <definedName name="empl_pwt2" localSheetId="19">#REF!</definedName>
    <definedName name="empl_pwt2">#REF!</definedName>
    <definedName name="empl_pwt3" localSheetId="19">#REF!</definedName>
    <definedName name="empl_pwt3">#REF!</definedName>
    <definedName name="empl_pwt4" localSheetId="19">#REF!</definedName>
    <definedName name="empl_pwt4">#REF!</definedName>
    <definedName name="empl_pwt5" localSheetId="19">#REF!</definedName>
    <definedName name="empl_pwt5">#REF!</definedName>
    <definedName name="empl_revw_id" localSheetId="19">#REF!</definedName>
    <definedName name="empl_revw_id">#REF!</definedName>
    <definedName name="empl_summ" localSheetId="19">#REF!</definedName>
    <definedName name="empl_summ">#REF!</definedName>
    <definedName name="empl_wl" localSheetId="19">#REF!</definedName>
    <definedName name="empl_wl">#REF!</definedName>
    <definedName name="Employees" localSheetId="19">#REF!</definedName>
    <definedName name="Employees">#REF!</definedName>
    <definedName name="EMUCK" localSheetId="19">#REF!</definedName>
    <definedName name="EMUCK" localSheetId="9">'[44]Cost of O &amp; O'!$F$9</definedName>
    <definedName name="EMUCK">#REF!</definedName>
    <definedName name="En" localSheetId="19">#REF!</definedName>
    <definedName name="En">#REF!</definedName>
    <definedName name="End_Bal" localSheetId="19">#REF!</definedName>
    <definedName name="End_Bal">#REF!</definedName>
    <definedName name="Ende" localSheetId="19">#REF!</definedName>
    <definedName name="Ende">#REF!</definedName>
    <definedName name="ENG" localSheetId="19">#REF!</definedName>
    <definedName name="eng" localSheetId="9">[61]drg!#REF!</definedName>
    <definedName name="ENG">#REF!</definedName>
    <definedName name="ENGG" localSheetId="19">#REF!</definedName>
    <definedName name="ENGG">#REF!</definedName>
    <definedName name="Engg_charges" localSheetId="19">#REF!</definedName>
    <definedName name="Engg_charges">#REF!</definedName>
    <definedName name="engineering">[177]A!#REF!</definedName>
    <definedName name="ENICL" localSheetId="19">#REF!</definedName>
    <definedName name="ENICL">#REF!</definedName>
    <definedName name="Enot" localSheetId="19">#REF!</definedName>
    <definedName name="Enot">#REF!</definedName>
    <definedName name="EOL" localSheetId="19">#REF!</definedName>
    <definedName name="EOL">#REF!</definedName>
    <definedName name="EP_AGWC">'[178]EP 13-14'!#REF!</definedName>
    <definedName name="EP_AM">'[178]EP 13-14'!#REF!</definedName>
    <definedName name="EP_ANFA">'[178]EP 13-14'!#REF!</definedName>
    <definedName name="EP_ANFE">'[178]EP 13-14'!#REF!</definedName>
    <definedName name="EP_ANFEBG">'[178]EP 13-14'!#REF!</definedName>
    <definedName name="EP_ANWC">'[178]EP 13-14'!#REF!</definedName>
    <definedName name="EP_Apr">'[178]EP 13-14'!$AN:$AN</definedName>
    <definedName name="EP_Aug">'[178]EP 13-14'!$AR:$AR</definedName>
    <definedName name="EP_Avg_Adv">'[178]EP 13-14'!#REF!</definedName>
    <definedName name="EP_Avg_COI">'[178]EP 13-14'!#REF!</definedName>
    <definedName name="EP_Avg_OCA">'[178]EP 13-14'!#REF!</definedName>
    <definedName name="EP_Avg_OCL">'[178]EP 13-14'!#REF!</definedName>
    <definedName name="EP_Avg_OS">'[178]EP 13-14'!#REF!</definedName>
    <definedName name="EP_Avg_Stk">'[178]EP 13-14'!#REF!</definedName>
    <definedName name="EP_Avg_VC">'[178]EP 13-14'!#REF!</definedName>
    <definedName name="EP_Avg_WC_Key" localSheetId="19">#REF!</definedName>
    <definedName name="EP_Avg_WC_Key">#REF!</definedName>
    <definedName name="EP_COI">'[178]EP 13-14'!#REF!</definedName>
    <definedName name="EP_Dec">'[178]EP 13-14'!$AV:$AV</definedName>
    <definedName name="EP_Deprn">'[178]EP 13-14'!#REF!</definedName>
    <definedName name="EP_Feb">'[178]EP 13-14'!$AX:$AX</definedName>
    <definedName name="EP_GM">'[178]EP 13-14'!#REF!</definedName>
    <definedName name="EP_Jan">'[178]EP 13-14'!$AW:$AW</definedName>
    <definedName name="EP_Jul">'[178]EP 13-14'!$AQ:$AQ</definedName>
    <definedName name="EP_Jun">'[178]EP 13-14'!$AP:$AP</definedName>
    <definedName name="EP_Key">'[178]EP 13-14'!#REF!</definedName>
    <definedName name="EP_Mar">'[178]EP 13-14'!$AY:$AY</definedName>
    <definedName name="EP_MAT_Sales">'[178]EP 13-14'!#REF!</definedName>
    <definedName name="EP_May">'[178]EP 13-14'!$AO:$AO</definedName>
    <definedName name="EP_Nov">'[178]EP 13-14'!$AU:$AU</definedName>
    <definedName name="EP_NWC">'[178]EP 13-14'!#REF!</definedName>
    <definedName name="EP_OB_Cust">'[178]EP 13-14'!#REF!</definedName>
    <definedName name="EP_OB_IU">'[178]EP 13-14'!#REF!</definedName>
    <definedName name="EP_OCA">'[178]EP 13-14'!#REF!</definedName>
    <definedName name="EP_OCL">'[178]EP 13-14'!#REF!</definedName>
    <definedName name="EP_Oct">'[178]EP 13-14'!$AT:$AT</definedName>
    <definedName name="EP_OD_Common">'[178]EP 13-14'!#REF!</definedName>
    <definedName name="EP_OI_Cust">'[178]EP 13-14'!#REF!</definedName>
    <definedName name="EP_OI_IU">'[178]EP 13-14'!#REF!</definedName>
    <definedName name="EP_OS">'[178]EP 13-14'!#REF!</definedName>
    <definedName name="EP_PBDIT">'[178]EP 13-14'!#REF!</definedName>
    <definedName name="EP_PBIT">'[178]EP 13-14'!#REF!</definedName>
    <definedName name="EP_Per_Key" localSheetId="19">#REF!</definedName>
    <definedName name="EP_Per_Key">#REF!</definedName>
    <definedName name="EP_Res_Key" localSheetId="19">#REF!</definedName>
    <definedName name="EP_Res_Key">#REF!</definedName>
    <definedName name="EP_Sales_Cust">'[178]EP 13-14'!#REF!</definedName>
    <definedName name="EP_Sales_IU">'[178]EP 13-14'!#REF!</definedName>
    <definedName name="EP_Sep">'[178]EP 13-14'!$AS:$AS</definedName>
    <definedName name="EP_Stk">'[178]EP 13-14'!#REF!</definedName>
    <definedName name="EP_Top_Key" localSheetId="19">#REF!</definedName>
    <definedName name="EP_Top_Key">#REF!</definedName>
    <definedName name="EP_VC">'[178]EP 13-14'!#REF!</definedName>
    <definedName name="EP_WC_Key" localSheetId="19">#REF!</definedName>
    <definedName name="EP_WC_Key">#REF!</definedName>
    <definedName name="Epa" localSheetId="19">#REF!</definedName>
    <definedName name="Epa" localSheetId="9">[179]Data!$C$20</definedName>
    <definedName name="Epa">#REF!</definedName>
    <definedName name="Epi" localSheetId="19">#REF!</definedName>
    <definedName name="Epi">#REF!</definedName>
    <definedName name="eq_index" localSheetId="19">#REF!</definedName>
    <definedName name="eq_index">#REF!</definedName>
    <definedName name="EQMOB" localSheetId="19">#REF!</definedName>
    <definedName name="EQMOB">#REF!</definedName>
    <definedName name="EQUIPCOM" localSheetId="19">#REF!</definedName>
    <definedName name="EQUIPCOM">#REF!</definedName>
    <definedName name="EquipmentType" localSheetId="19">#REF!</definedName>
    <definedName name="EquipmentType">#REF!</definedName>
    <definedName name="er" localSheetId="19">#REF!</definedName>
    <definedName name="er">#REF!</definedName>
    <definedName name="ErCost" localSheetId="19">#REF!</definedName>
    <definedName name="ErCost">#REF!</definedName>
    <definedName name="ere" localSheetId="18">#REF!</definedName>
    <definedName name="ere" localSheetId="3">#REF!</definedName>
    <definedName name="ere" localSheetId="14">#REF!</definedName>
    <definedName name="ere" localSheetId="15">#REF!</definedName>
    <definedName name="ere" localSheetId="12">#REF!</definedName>
    <definedName name="ere" localSheetId="10">#REF!</definedName>
    <definedName name="ere" localSheetId="19">#REF!</definedName>
    <definedName name="ERE" localSheetId="9">IFERROR(LEFT(INDEX([92]EREC!$H$3:$H$97,MATCH('[92]  '!$C1,[92]EREC!$B$3:$B$97,0)),3),"")</definedName>
    <definedName name="ere">#REF!</definedName>
    <definedName name="ERE_RATE" localSheetId="18">IF([180]EREC_BAL!$G1&gt;=44242,_xlfn.XLOOKUP([180]EREC_BAL!$C1,[180]RATE!$A$3:$A$36,[180]RATE!$B$3:$B$36),0)</definedName>
    <definedName name="ERE_RATE" localSheetId="3">IF([180]EREC_BAL!$G1&gt;=44242,_xlfn.XLOOKUP([180]EREC_BAL!$C1,[180]RATE!$A$3:$A$36,[180]RATE!$B$3:$B$36),0)</definedName>
    <definedName name="ERE_RATE" localSheetId="14">IF([180]EREC_BAL!$G1&gt;=44242,_xlfn.XLOOKUP([180]EREC_BAL!$C1,[180]RATE!$A$3:$A$36,[180]RATE!$B$3:$B$36),0)</definedName>
    <definedName name="ERE_RATE" localSheetId="15">IF([180]EREC_BAL!$G1&gt;=44242,_xlfn.XLOOKUP([180]EREC_BAL!$C1,[180]RATE!$A$3:$A$36,[180]RATE!$B$3:$B$36),0)</definedName>
    <definedName name="ERE_RATE" localSheetId="12">IF([180]EREC_BAL!$G1&gt;=44242,_xlfn.XLOOKUP([180]EREC_BAL!$C1,[180]RATE!$A$3:$A$36,[180]RATE!$B$3:$B$36),0)</definedName>
    <definedName name="ERE_RATE" localSheetId="10">IF([180]EREC_BAL!$G1&gt;=44242,_xlfn.XLOOKUP([180]EREC_BAL!$C1,[180]RATE!$A$3:$A$36,[180]RATE!$B$3:$B$36),0)</definedName>
    <definedName name="ERE_RATE" localSheetId="19">IF([180]EREC_BAL!$G1&gt;=44242,_xlfn.XLOOKUP([180]EREC_BAL!$C1,[180]RATE!$A$3:$A$36,[180]RATE!$B$3:$B$36),0)</definedName>
    <definedName name="ERE_RATE" localSheetId="1">IF([181]EREC_BAL!$G1&gt;=44242,_xlfn.XLOOKUP([181]EREC_BAL!$C1,[181]RATE!$A$3:$A$36,[181]RATE!$B$3:$B$36),0)</definedName>
    <definedName name="ERE_RATE" localSheetId="2">IF([181]EREC_BAL!$G1&gt;=44242,_xlfn.XLOOKUP([181]EREC_BAL!$C1,[181]RATE!$A$3:$A$36,[181]RATE!$B$3:$B$36),0)</definedName>
    <definedName name="ERE_RATE" localSheetId="9">IF([180]EREC_BAL!$G1&gt;=44242,_xlfn.XLOOKUP([180]EREC_BAL!$C1,[180]RATE!$A$3:$A$36,[180]RATE!$B$3:$B$36),0)</definedName>
    <definedName name="ERE_RATE" localSheetId="16">IF([181]EREC_BAL!$G1&gt;=44242,_xlfn.XLOOKUP([181]EREC_BAL!$C1,[181]RATE!$A$3:$A$36,[181]RATE!$B$3:$B$36),0)</definedName>
    <definedName name="ERE_RATE" localSheetId="13">IF([181]EREC_BAL!$G1&gt;=44242,_xlfn.XLOOKUP([181]EREC_BAL!$C1,[181]RATE!$A$3:$A$36,[181]RATE!$B$3:$B$36),0)</definedName>
    <definedName name="ERE_RATE" localSheetId="6">IF([181]EREC_BAL!$G1&gt;=44242,_xlfn.XLOOKUP([181]EREC_BAL!$C1,[181]RATE!$A$3:$A$36,[181]RATE!$B$3:$B$36),0)</definedName>
    <definedName name="ERE_RATE" localSheetId="7">IF([181]EREC_BAL!$G1&gt;=44242,_xlfn.XLOOKUP([181]EREC_BAL!$C1,[181]RATE!$A$3:$A$36,[181]RATE!$B$3:$B$36),0)</definedName>
    <definedName name="ERE_RATE">IF([180]EREC_BAL!$G1&gt;=44242,_xlfn.XLOOKUP([180]EREC_BAL!$C1,[180]RATE!$A$3:$A$36,[180]RATE!$B$3:$B$36),0)</definedName>
    <definedName name="EREBOQ132" localSheetId="19">#REF!</definedName>
    <definedName name="EREBOQ132">#REF!</definedName>
    <definedName name="EREBOQ400" localSheetId="19">#REF!</definedName>
    <definedName name="EREBOQ400">#REF!</definedName>
    <definedName name="erec" localSheetId="18">#REF!</definedName>
    <definedName name="erec" localSheetId="3">#REF!</definedName>
    <definedName name="erec" localSheetId="14">#REF!</definedName>
    <definedName name="erec" localSheetId="15">#REF!</definedName>
    <definedName name="erec" localSheetId="12">#REF!</definedName>
    <definedName name="erec" localSheetId="10">#REF!</definedName>
    <definedName name="erec" localSheetId="19">#REF!</definedName>
    <definedName name="erec">#REF!</definedName>
    <definedName name="erecps" localSheetId="19">#REF!</definedName>
    <definedName name="erecps">#REF!</definedName>
    <definedName name="erection" localSheetId="19">#REF!</definedName>
    <definedName name="erection">#REF!</definedName>
    <definedName name="Erection_Cost" localSheetId="19">#REF!</definedName>
    <definedName name="Erection_Cost">#REF!</definedName>
    <definedName name="Erection_Sales" localSheetId="19">#REF!</definedName>
    <definedName name="Erection_Sales">#REF!</definedName>
    <definedName name="ErectionPckg_1" localSheetId="19">#REF!</definedName>
    <definedName name="ErectionPckg_1">#REF!</definedName>
    <definedName name="ErectionPckg_2" localSheetId="19">#REF!</definedName>
    <definedName name="ErectionPckg_2">#REF!</definedName>
    <definedName name="ErectionPckg_3" localSheetId="19">#REF!</definedName>
    <definedName name="ErectionPckg_3">#REF!</definedName>
    <definedName name="ErectionTool" localSheetId="19">OFFSET(#REF!,0,0,COUNTA(#REF!),1)</definedName>
    <definedName name="ErectionTool">OFFSET(#REF!,0,0,COUNTA(#REF!),1)</definedName>
    <definedName name="erer" localSheetId="19">#REF!</definedName>
    <definedName name="erer">#REF!</definedName>
    <definedName name="ERIP" localSheetId="19">#REF!</definedName>
    <definedName name="ERIP" localSheetId="9">'[44]Cost of O &amp; O'!$F$10</definedName>
    <definedName name="ERIP">#REF!</definedName>
    <definedName name="ERT" localSheetId="19">IFERROR(LEFT(INDEX(#REF!,MATCH(#REF!,#REF!,0)),3),"")</definedName>
    <definedName name="ERT" localSheetId="9">IFERROR(LEFT(INDEX([92]ERT!$G$59:$G$153,MATCH('[92]  '!$C1,[92]ERT!$B$59:$B$153,0)),3),"")</definedName>
    <definedName name="ERT">IFERROR(LEFT(INDEX(#REF!,MATCH(#REF!,#REF!,0)),3),"")</definedName>
    <definedName name="ERTYYWWS" localSheetId="17" hidden="1">{"form-D1",#N/A,FALSE,"FORM-D1";"form-D1_amt",#N/A,FALSE,"FORM-D1"}</definedName>
    <definedName name="ERTYYWWS" localSheetId="18">{"form-D1",#N/A,FALSE,"FORM-D1";"form-D1_amt",#N/A,FALSE,"FORM-D1"}</definedName>
    <definedName name="ERTYYWWS" localSheetId="3">{"form-D1",#N/A,FALSE,"FORM-D1";"form-D1_amt",#N/A,FALSE,"FORM-D1"}</definedName>
    <definedName name="ERTYYWWS" localSheetId="14">{"form-D1",#N/A,FALSE,"FORM-D1";"form-D1_amt",#N/A,FALSE,"FORM-D1"}</definedName>
    <definedName name="ERTYYWWS" localSheetId="15">{"form-D1",#N/A,FALSE,"FORM-D1";"form-D1_amt",#N/A,FALSE,"FORM-D1"}</definedName>
    <definedName name="ERTYYWWS" localSheetId="12">{"form-D1",#N/A,FALSE,"FORM-D1";"form-D1_amt",#N/A,FALSE,"FORM-D1"}</definedName>
    <definedName name="ERTYYWWS" localSheetId="10">{"form-D1",#N/A,FALSE,"FORM-D1";"form-D1_amt",#N/A,FALSE,"FORM-D1"}</definedName>
    <definedName name="ERTYYWWS" localSheetId="19">{"form-D1",#N/A,FALSE,"FORM-D1";"form-D1_amt",#N/A,FALSE,"FORM-D1"}</definedName>
    <definedName name="ERTYYWWS" localSheetId="20">{"form-D1",#N/A,FALSE,"FORM-D1";"form-D1_amt",#N/A,FALSE,"FORM-D1"}</definedName>
    <definedName name="ERTYYWWS" localSheetId="21">{"form-D1",#N/A,FALSE,"FORM-D1";"form-D1_amt",#N/A,FALSE,"FORM-D1"}</definedName>
    <definedName name="ERTYYWWS" localSheetId="1" hidden="1">{"form-D1",#N/A,FALSE,"FORM-D1";"form-D1_amt",#N/A,FALSE,"FORM-D1"}</definedName>
    <definedName name="ERTYYWWS" localSheetId="2" hidden="1">{"form-D1",#N/A,FALSE,"FORM-D1";"form-D1_amt",#N/A,FALSE,"FORM-D1"}</definedName>
    <definedName name="ERTYYWWS" localSheetId="0">{"form-D1",#N/A,FALSE,"FORM-D1";"form-D1_amt",#N/A,FALSE,"FORM-D1"}</definedName>
    <definedName name="ERTYYWWS" localSheetId="9">{"form-D1",#N/A,FALSE,"FORM-D1";"form-D1_amt",#N/A,FALSE,"FORM-D1"}</definedName>
    <definedName name="ERTYYWWS" localSheetId="16" hidden="1">{"form-D1",#N/A,FALSE,"FORM-D1";"form-D1_amt",#N/A,FALSE,"FORM-D1"}</definedName>
    <definedName name="ERTYYWWS" localSheetId="13" hidden="1">{"form-D1",#N/A,FALSE,"FORM-D1";"form-D1_amt",#N/A,FALSE,"FORM-D1"}</definedName>
    <definedName name="ERTYYWWS" localSheetId="6" hidden="1">{"form-D1",#N/A,FALSE,"FORM-D1";"form-D1_amt",#N/A,FALSE,"FORM-D1"}</definedName>
    <definedName name="ERTYYWWS" localSheetId="7" hidden="1">{"form-D1",#N/A,FALSE,"FORM-D1";"form-D1_amt",#N/A,FALSE,"FORM-D1"}</definedName>
    <definedName name="ERTYYWWS">{"form-D1",#N/A,FALSE,"FORM-D1";"form-D1_amt",#N/A,FALSE,"FORM-D1"}</definedName>
    <definedName name="ERV" localSheetId="19">#REF!</definedName>
    <definedName name="ERV">#REF!</definedName>
    <definedName name="eryq43y7" localSheetId="19">#REF!</definedName>
    <definedName name="eryq43y7" localSheetId="9">'[174]FORM-16'!$A$63:$J$135</definedName>
    <definedName name="eryq43y7">#REF!</definedName>
    <definedName name="Es" localSheetId="19">#REF!</definedName>
    <definedName name="Es">#REF!</definedName>
    <definedName name="Es___0" localSheetId="19">#REF!</definedName>
    <definedName name="Es___0">#REF!</definedName>
    <definedName name="Es___13" localSheetId="19">#REF!</definedName>
    <definedName name="Es___13">#REF!</definedName>
    <definedName name="esc_1" localSheetId="19">#REF!</definedName>
    <definedName name="esc_1">#REF!</definedName>
    <definedName name="ESC_2" localSheetId="19">#REF!</definedName>
    <definedName name="ESC_2">#REF!</definedName>
    <definedName name="ESC_BOHW" localSheetId="19">#REF!</definedName>
    <definedName name="ESC_BOHW">#REF!</definedName>
    <definedName name="ESC_BOSW" localSheetId="19">#REF!</definedName>
    <definedName name="ESC_BOSW">#REF!</definedName>
    <definedName name="ESC_IDTOHW" localSheetId="19">#REF!</definedName>
    <definedName name="ESC_IDTOHW">#REF!</definedName>
    <definedName name="ESC_IDTOSW" localSheetId="19">#REF!</definedName>
    <definedName name="ESC_IDTOSW">#REF!</definedName>
    <definedName name="ESC_IMPHW" localSheetId="19">#REF!</definedName>
    <definedName name="ESC_IMPHW">#REF!</definedName>
    <definedName name="ESC_IMPSW" localSheetId="19">#REF!</definedName>
    <definedName name="ESC_IMPSW">#REF!</definedName>
    <definedName name="ESC_SER" localSheetId="19">#REF!</definedName>
    <definedName name="ESC_SER">#REF!</definedName>
    <definedName name="ESC_TRHW" localSheetId="19">#REF!</definedName>
    <definedName name="ESC_TRHW">#REF!</definedName>
    <definedName name="ESC_TRSW" localSheetId="19">#REF!</definedName>
    <definedName name="ESC_TRSW">#REF!</definedName>
    <definedName name="ESCALATION1" localSheetId="19">#REF!</definedName>
    <definedName name="ESCALATION1" localSheetId="9">'[182]Rate Analysis'!#REF!</definedName>
    <definedName name="ESCALATION1">#REF!</definedName>
    <definedName name="ESCPRD_BOHW" localSheetId="19">#REF!</definedName>
    <definedName name="ESCPRD_BOHW">#REF!</definedName>
    <definedName name="ESCPRD_BOSW" localSheetId="19">#REF!</definedName>
    <definedName name="ESCPRD_BOSW">#REF!</definedName>
    <definedName name="ESCPRD_IDTOHW" localSheetId="19">#REF!</definedName>
    <definedName name="ESCPRD_IDTOHW">#REF!</definedName>
    <definedName name="ESCPRD_IDTOSW" localSheetId="19">#REF!</definedName>
    <definedName name="ESCPRD_IDTOSW">#REF!</definedName>
    <definedName name="ESCPRD_IMPHW" localSheetId="19">#REF!</definedName>
    <definedName name="ESCPRD_IMPHW">#REF!</definedName>
    <definedName name="ESCPRD_IMPSW" localSheetId="19">#REF!</definedName>
    <definedName name="ESCPRD_IMPSW">#REF!</definedName>
    <definedName name="ESCPRD_TRHW" localSheetId="19">#REF!</definedName>
    <definedName name="ESCPRD_TRHW">#REF!</definedName>
    <definedName name="ESCPRD_TRSW" localSheetId="19">#REF!</definedName>
    <definedName name="ESCPRD_TRSW">#REF!</definedName>
    <definedName name="eskal" localSheetId="19">#REF!</definedName>
    <definedName name="eskal">#REF!</definedName>
    <definedName name="ESo" localSheetId="19">#REF!</definedName>
    <definedName name="ESo">#REF!</definedName>
    <definedName name="Ess" localSheetId="19">#REF!</definedName>
    <definedName name="Ess">#REF!</definedName>
    <definedName name="Est" localSheetId="19">#REF!</definedName>
    <definedName name="Est">#REF!</definedName>
    <definedName name="Estep" localSheetId="19">#REF!</definedName>
    <definedName name="Estep">#REF!</definedName>
    <definedName name="Et" localSheetId="19">#REF!</definedName>
    <definedName name="Et">#REF!</definedName>
    <definedName name="Et___0" localSheetId="19">#REF!</definedName>
    <definedName name="Et___0">#REF!</definedName>
    <definedName name="Et___13" localSheetId="19">#REF!</definedName>
    <definedName name="Et___13">#REF!</definedName>
    <definedName name="Eta" localSheetId="19">#REF!</definedName>
    <definedName name="Eta">#REF!</definedName>
    <definedName name="eta0" localSheetId="19">#REF!</definedName>
    <definedName name="eta0">#REF!</definedName>
    <definedName name="etaa" localSheetId="19">#REF!</definedName>
    <definedName name="etaa">#REF!</definedName>
    <definedName name="ETC_CST_HDG" localSheetId="19">#REF!</definedName>
    <definedName name="ETC_CST_HDG">#REF!</definedName>
    <definedName name="Eth" localSheetId="19">#REF!</definedName>
    <definedName name="Eth">#REF!</definedName>
    <definedName name="eto" localSheetId="19">#REF!</definedName>
    <definedName name="eto">#REF!</definedName>
    <definedName name="Etouch" localSheetId="19">INDIRECT(VLOOKUP(#REF!,#REF!,1,0))</definedName>
    <definedName name="Etouch">INDIRECT(VLOOKUP(#REF!,#REF!,1,0))</definedName>
    <definedName name="etu" localSheetId="19">#REF!</definedName>
    <definedName name="etu" localSheetId="9">'[183]FORM-16'!$A$63:$J$135</definedName>
    <definedName name="etu">#REF!</definedName>
    <definedName name="ETUDEBT" localSheetId="19">#REF!</definedName>
    <definedName name="ETUDEBT">#REF!</definedName>
    <definedName name="etwet" localSheetId="19">#REF!</definedName>
    <definedName name="etwet">#REF!</definedName>
    <definedName name="eun" localSheetId="19">#REF!</definedName>
    <definedName name="eun">#REF!</definedName>
    <definedName name="EUR" localSheetId="19">#REF!</definedName>
    <definedName name="EUR">#REF!</definedName>
    <definedName name="EURO" localSheetId="19">#REF!</definedName>
    <definedName name="EURO">#REF!</definedName>
    <definedName name="EVA" localSheetId="19">#REF!</definedName>
    <definedName name="EVA">#REF!</definedName>
    <definedName name="EVM_COST" localSheetId="19">#REF!</definedName>
    <definedName name="EVM_COST">#REF!</definedName>
    <definedName name="ew" localSheetId="19">#REF!,#REF!,#REF!,#REF!,#REF!,#REF!,#REF!,#REF!,#REF!,#REF!,#REF!,#REF!,#REF!</definedName>
    <definedName name="ew">#REF!,#REF!,#REF!,#REF!,#REF!,#REF!,#REF!,#REF!,#REF!,#REF!,#REF!,#REF!,#REF!</definedName>
    <definedName name="EWEQEWE">[95]GWC!#REF!</definedName>
    <definedName name="ewer" localSheetId="17" hidden="1">{"'PROFITABILITY'!$A$1:$F$45"}</definedName>
    <definedName name="ewer" localSheetId="18">{"'PROFITABILITY'!$A$1:$F$45"}</definedName>
    <definedName name="ewer" localSheetId="3">{"'PROFITABILITY'!$A$1:$F$45"}</definedName>
    <definedName name="ewer" localSheetId="14">{"'PROFITABILITY'!$A$1:$F$45"}</definedName>
    <definedName name="ewer" localSheetId="15">{"'PROFITABILITY'!$A$1:$F$45"}</definedName>
    <definedName name="ewer" localSheetId="12">{"'PROFITABILITY'!$A$1:$F$45"}</definedName>
    <definedName name="ewer" localSheetId="10">{"'PROFITABILITY'!$A$1:$F$45"}</definedName>
    <definedName name="ewer" localSheetId="19">{"'PROFITABILITY'!$A$1:$F$45"}</definedName>
    <definedName name="ewer" localSheetId="20">{"'PROFITABILITY'!$A$1:$F$45"}</definedName>
    <definedName name="ewer" localSheetId="21">{"'PROFITABILITY'!$A$1:$F$45"}</definedName>
    <definedName name="ewer" localSheetId="1" hidden="1">{"'PROFITABILITY'!$A$1:$F$45"}</definedName>
    <definedName name="ewer" localSheetId="2" hidden="1">{"'PROFITABILITY'!$A$1:$F$45"}</definedName>
    <definedName name="ewer" localSheetId="0">{"'PROFITABILITY'!$A$1:$F$45"}</definedName>
    <definedName name="ewer" localSheetId="9">{"'PROFITABILITY'!$A$1:$F$45"}</definedName>
    <definedName name="ewer" localSheetId="16" hidden="1">{"'PROFITABILITY'!$A$1:$F$45"}</definedName>
    <definedName name="ewer" localSheetId="13" hidden="1">{"'PROFITABILITY'!$A$1:$F$45"}</definedName>
    <definedName name="ewer" localSheetId="6" hidden="1">{"'PROFITABILITY'!$A$1:$F$45"}</definedName>
    <definedName name="ewer" localSheetId="7" hidden="1">{"'PROFITABILITY'!$A$1:$F$45"}</definedName>
    <definedName name="ewer">{"'PROFITABILITY'!$A$1:$F$45"}</definedName>
    <definedName name="ewre" localSheetId="19" hidden="1">#REF!</definedName>
    <definedName name="ewre">#REF!</definedName>
    <definedName name="EWWW" localSheetId="17" hidden="1">{"form-D1",#N/A,FALSE,"FORM-D1";"form-D1_amt",#N/A,FALSE,"FORM-D1"}</definedName>
    <definedName name="EWWW" localSheetId="18">{"form-D1",#N/A,FALSE,"FORM-D1";"form-D1_amt",#N/A,FALSE,"FORM-D1"}</definedName>
    <definedName name="EWWW" localSheetId="3">{"form-D1",#N/A,FALSE,"FORM-D1";"form-D1_amt",#N/A,FALSE,"FORM-D1"}</definedName>
    <definedName name="EWWW" localSheetId="14">{"form-D1",#N/A,FALSE,"FORM-D1";"form-D1_amt",#N/A,FALSE,"FORM-D1"}</definedName>
    <definedName name="EWWW" localSheetId="15">{"form-D1",#N/A,FALSE,"FORM-D1";"form-D1_amt",#N/A,FALSE,"FORM-D1"}</definedName>
    <definedName name="EWWW" localSheetId="12">{"form-D1",#N/A,FALSE,"FORM-D1";"form-D1_amt",#N/A,FALSE,"FORM-D1"}</definedName>
    <definedName name="EWWW" localSheetId="10">{"form-D1",#N/A,FALSE,"FORM-D1";"form-D1_amt",#N/A,FALSE,"FORM-D1"}</definedName>
    <definedName name="EWWW" localSheetId="19">{"form-D1",#N/A,FALSE,"FORM-D1";"form-D1_amt",#N/A,FALSE,"FORM-D1"}</definedName>
    <definedName name="EWWW" localSheetId="20">{"form-D1",#N/A,FALSE,"FORM-D1";"form-D1_amt",#N/A,FALSE,"FORM-D1"}</definedName>
    <definedName name="EWWW" localSheetId="21">{"form-D1",#N/A,FALSE,"FORM-D1";"form-D1_amt",#N/A,FALSE,"FORM-D1"}</definedName>
    <definedName name="EWWW" localSheetId="1" hidden="1">{"form-D1",#N/A,FALSE,"FORM-D1";"form-D1_amt",#N/A,FALSE,"FORM-D1"}</definedName>
    <definedName name="EWWW" localSheetId="2" hidden="1">{"form-D1",#N/A,FALSE,"FORM-D1";"form-D1_amt",#N/A,FALSE,"FORM-D1"}</definedName>
    <definedName name="EWWW" localSheetId="0">{"form-D1",#N/A,FALSE,"FORM-D1";"form-D1_amt",#N/A,FALSE,"FORM-D1"}</definedName>
    <definedName name="EWWW" localSheetId="9">{"form-D1",#N/A,FALSE,"FORM-D1";"form-D1_amt",#N/A,FALSE,"FORM-D1"}</definedName>
    <definedName name="EWWW" localSheetId="16" hidden="1">{"form-D1",#N/A,FALSE,"FORM-D1";"form-D1_amt",#N/A,FALSE,"FORM-D1"}</definedName>
    <definedName name="EWWW" localSheetId="13" hidden="1">{"form-D1",#N/A,FALSE,"FORM-D1";"form-D1_amt",#N/A,FALSE,"FORM-D1"}</definedName>
    <definedName name="EWWW" localSheetId="6" hidden="1">{"form-D1",#N/A,FALSE,"FORM-D1";"form-D1_amt",#N/A,FALSE,"FORM-D1"}</definedName>
    <definedName name="EWWW" localSheetId="7" hidden="1">{"form-D1",#N/A,FALSE,"FORM-D1";"form-D1_amt",#N/A,FALSE,"FORM-D1"}</definedName>
    <definedName name="EWWW">{"form-D1",#N/A,FALSE,"FORM-D1";"form-D1_amt",#N/A,FALSE,"FORM-D1"}</definedName>
    <definedName name="ex" localSheetId="19">#REF!</definedName>
    <definedName name="ex">#REF!</definedName>
    <definedName name="ex_joint" localSheetId="19">#REF!</definedName>
    <definedName name="ex_joint">#REF!</definedName>
    <definedName name="Ex_Rate_LC_per_FC" localSheetId="19">#REF!</definedName>
    <definedName name="Ex_Rate_LC_per_FC">#REF!</definedName>
    <definedName name="ExcavatorPOL" localSheetId="19">#REF!</definedName>
    <definedName name="ExcavatorPOL" localSheetId="9">'[110]Basic Rates'!$C$29</definedName>
    <definedName name="ExcavatorPOL">#REF!</definedName>
    <definedName name="excavcl" localSheetId="19">#REF!</definedName>
    <definedName name="excavcl">#REF!</definedName>
    <definedName name="excavtion_offset" localSheetId="19">#REF!</definedName>
    <definedName name="excavtion_offset">#REF!</definedName>
    <definedName name="Excel" localSheetId="1" hidden="1">{#N/A,#N/A,FALSE,"Wadhal";#N/A,#N/A,FALSE,"Manglad U-S";#N/A,#N/A,FALSE,"Manglad D-S";#N/A,#N/A,FALSE,"Ratanpur U-S";#N/A,#N/A,FALSE,"Ratanpur D-S";#N/A,#N/A,FALSE,"VI Face"}</definedName>
    <definedName name="Excel" localSheetId="2" hidden="1">{#N/A,#N/A,FALSE,"Wadhal";#N/A,#N/A,FALSE,"Manglad U-S";#N/A,#N/A,FALSE,"Manglad D-S";#N/A,#N/A,FALSE,"Ratanpur U-S";#N/A,#N/A,FALSE,"Ratanpur D-S";#N/A,#N/A,FALSE,"VI Face"}</definedName>
    <definedName name="Excel" localSheetId="7" hidden="1">{#N/A,#N/A,FALSE,"Wadhal";#N/A,#N/A,FALSE,"Manglad U-S";#N/A,#N/A,FALSE,"Manglad D-S";#N/A,#N/A,FALSE,"Ratanpur U-S";#N/A,#N/A,FALSE,"Ratanpur D-S";#N/A,#N/A,FALSE,"VI Face"}</definedName>
    <definedName name="Excel" hidden="1">{#N/A,#N/A,FALSE,"Wadhal";#N/A,#N/A,FALSE,"Manglad U-S";#N/A,#N/A,FALSE,"Manglad D-S";#N/A,#N/A,FALSE,"Ratanpur U-S";#N/A,#N/A,FALSE,"Ratanpur D-S";#N/A,#N/A,FALSE,"VI Face"}</definedName>
    <definedName name="Excel_BuiltIn__FilterDatabase_1" localSheetId="18">#REF!</definedName>
    <definedName name="Excel_BuiltIn__FilterDatabase_1" localSheetId="3">#REF!</definedName>
    <definedName name="Excel_BuiltIn__FilterDatabase_1" localSheetId="14">#REF!</definedName>
    <definedName name="Excel_BuiltIn__FilterDatabase_1" localSheetId="15">#REF!</definedName>
    <definedName name="Excel_BuiltIn__FilterDatabase_1" localSheetId="12">#REF!</definedName>
    <definedName name="Excel_BuiltIn__FilterDatabase_1" localSheetId="10">#REF!</definedName>
    <definedName name="Excel_BuiltIn__FilterDatabase_1" localSheetId="19">#REF!</definedName>
    <definedName name="Excel_BuiltIn__FilterDatabase_1">#REF!</definedName>
    <definedName name="Excel_BuiltIn__FilterDatabase_1_16" localSheetId="19">#REF!</definedName>
    <definedName name="Excel_BuiltIn__FilterDatabase_1_16">#REF!</definedName>
    <definedName name="Excel_BuiltIn__FilterDatabase_1_18" localSheetId="19">#REF!</definedName>
    <definedName name="Excel_BuiltIn__FilterDatabase_1_18">#REF!</definedName>
    <definedName name="Excel_BuiltIn__FilterDatabase_1_18_16" localSheetId="19">#REF!</definedName>
    <definedName name="Excel_BuiltIn__FilterDatabase_1_18_16">#REF!</definedName>
    <definedName name="Excel_BuiltIn__FilterDatabase_1_18_2" localSheetId="19">#REF!</definedName>
    <definedName name="Excel_BuiltIn__FilterDatabase_1_18_2">#REF!</definedName>
    <definedName name="Excel_BuiltIn__FilterDatabase_1_18_27" localSheetId="19">#REF!</definedName>
    <definedName name="Excel_BuiltIn__FilterDatabase_1_18_27">#REF!</definedName>
    <definedName name="Excel_BuiltIn__FilterDatabase_1_18_4" localSheetId="19">#REF!</definedName>
    <definedName name="Excel_BuiltIn__FilterDatabase_1_18_4">#REF!</definedName>
    <definedName name="Excel_BuiltIn__FilterDatabase_1_2" localSheetId="19">#REF!</definedName>
    <definedName name="Excel_BuiltIn__FilterDatabase_1_2">#REF!</definedName>
    <definedName name="Excel_BuiltIn__FilterDatabase_1_27" localSheetId="19">#REF!</definedName>
    <definedName name="Excel_BuiltIn__FilterDatabase_1_27">#REF!</definedName>
    <definedName name="Excel_BuiltIn__FilterDatabase_1_4" localSheetId="19">#REF!</definedName>
    <definedName name="Excel_BuiltIn__FilterDatabase_1_4">#REF!</definedName>
    <definedName name="Excel_BuiltIn__FilterDatabase_14_16" localSheetId="19">#REF!</definedName>
    <definedName name="Excel_BuiltIn__FilterDatabase_14_16">#REF!</definedName>
    <definedName name="Excel_BuiltIn__FilterDatabase_14_16_16" localSheetId="19">#REF!</definedName>
    <definedName name="Excel_BuiltIn__FilterDatabase_14_16_16">#REF!</definedName>
    <definedName name="Excel_BuiltIn__FilterDatabase_14_16_2" localSheetId="19">#REF!</definedName>
    <definedName name="Excel_BuiltIn__FilterDatabase_14_16_2">#REF!</definedName>
    <definedName name="Excel_BuiltIn__FilterDatabase_14_16_27" localSheetId="19">#REF!</definedName>
    <definedName name="Excel_BuiltIn__FilterDatabase_14_16_27">#REF!</definedName>
    <definedName name="Excel_BuiltIn__FilterDatabase_14_16_4" localSheetId="19">#REF!</definedName>
    <definedName name="Excel_BuiltIn__FilterDatabase_14_16_4">#REF!</definedName>
    <definedName name="Excel_BuiltIn__FilterDatabase_14_16_5" localSheetId="19">#REF!</definedName>
    <definedName name="Excel_BuiltIn__FilterDatabase_14_16_5">#REF!</definedName>
    <definedName name="Excel_BuiltIn__FilterDatabase_23" localSheetId="19">#REF!</definedName>
    <definedName name="Excel_BuiltIn__FilterDatabase_23">#REF!</definedName>
    <definedName name="Excel_BuiltIn__FilterDatabase_26" localSheetId="19">#REF!</definedName>
    <definedName name="Excel_BuiltIn__FilterDatabase_26">#REF!</definedName>
    <definedName name="Excel_BuiltIn__FilterDatabase_26_16" localSheetId="19">#REF!</definedName>
    <definedName name="Excel_BuiltIn__FilterDatabase_26_16">#REF!</definedName>
    <definedName name="Excel_BuiltIn__FilterDatabase_26_2" localSheetId="19">#REF!</definedName>
    <definedName name="Excel_BuiltIn__FilterDatabase_26_2">#REF!</definedName>
    <definedName name="Excel_BuiltIn__FilterDatabase_26_27" localSheetId="19">#REF!</definedName>
    <definedName name="Excel_BuiltIn__FilterDatabase_26_27">#REF!</definedName>
    <definedName name="Excel_BuiltIn__FilterDatabase_26_4" localSheetId="19">#REF!</definedName>
    <definedName name="Excel_BuiltIn__FilterDatabase_26_4">#REF!</definedName>
    <definedName name="Excel_BuiltIn__FilterDatabase_28" localSheetId="19">#REF!</definedName>
    <definedName name="Excel_BuiltIn__FilterDatabase_28">#REF!</definedName>
    <definedName name="Excel_BuiltIn__FilterDatabase_28_16" localSheetId="19">#REF!</definedName>
    <definedName name="Excel_BuiltIn__FilterDatabase_28_16">#REF!</definedName>
    <definedName name="Excel_BuiltIn__FilterDatabase_28_2" localSheetId="19">#REF!</definedName>
    <definedName name="Excel_BuiltIn__FilterDatabase_28_2">#REF!</definedName>
    <definedName name="Excel_BuiltIn__FilterDatabase_28_27" localSheetId="19">#REF!</definedName>
    <definedName name="Excel_BuiltIn__FilterDatabase_28_27">#REF!</definedName>
    <definedName name="Excel_BuiltIn__FilterDatabase_28_4" localSheetId="19">#REF!</definedName>
    <definedName name="Excel_BuiltIn__FilterDatabase_28_4">#REF!</definedName>
    <definedName name="Excel_BuiltIn__FilterDatabase_3" localSheetId="9">#REF!</definedName>
    <definedName name="Excel_BuiltIn__FilterDatabase_3">NA()</definedName>
    <definedName name="Excel_BuiltIn__FilterDatabase_31" localSheetId="19">#REF!</definedName>
    <definedName name="Excel_BuiltIn__FilterDatabase_31">#REF!</definedName>
    <definedName name="Excel_BuiltIn__FilterDatabase_31_1" localSheetId="19">#REF!</definedName>
    <definedName name="Excel_BuiltIn__FilterDatabase_31_1">#REF!</definedName>
    <definedName name="Excel_BuiltIn__FilterDatabase_31_16" localSheetId="19">#REF!</definedName>
    <definedName name="Excel_BuiltIn__FilterDatabase_31_16">#REF!</definedName>
    <definedName name="Excel_BuiltIn__FilterDatabase_31_2" localSheetId="19">#REF!</definedName>
    <definedName name="Excel_BuiltIn__FilterDatabase_31_2">#REF!</definedName>
    <definedName name="Excel_BuiltIn__FilterDatabase_31_27" localSheetId="19">#REF!</definedName>
    <definedName name="Excel_BuiltIn__FilterDatabase_31_27">#REF!</definedName>
    <definedName name="Excel_BuiltIn__FilterDatabase_31_4" localSheetId="19">#REF!</definedName>
    <definedName name="Excel_BuiltIn__FilterDatabase_31_4">#REF!</definedName>
    <definedName name="Excel_BuiltIn__FilterDatabase_4" localSheetId="19">#REF!</definedName>
    <definedName name="Excel_BuiltIn__FilterDatabase_4">#REF!</definedName>
    <definedName name="Excel_BuiltIn__FilterDatabase_5" localSheetId="19">#REF!</definedName>
    <definedName name="Excel_BuiltIn__FilterDatabase_5">#REF!</definedName>
    <definedName name="Excel_BuiltIn__FilterDatabase_50" localSheetId="19">#REF!</definedName>
    <definedName name="Excel_BuiltIn__FilterDatabase_50">#REF!</definedName>
    <definedName name="Excel_BuiltIn__FilterDatabase_50_16" localSheetId="19">#REF!</definedName>
    <definedName name="Excel_BuiltIn__FilterDatabase_50_16">#REF!</definedName>
    <definedName name="Excel_BuiltIn__FilterDatabase_50_2" localSheetId="19">#REF!</definedName>
    <definedName name="Excel_BuiltIn__FilterDatabase_50_2">#REF!</definedName>
    <definedName name="Excel_BuiltIn__FilterDatabase_50_27" localSheetId="19">#REF!</definedName>
    <definedName name="Excel_BuiltIn__FilterDatabase_50_27">#REF!</definedName>
    <definedName name="Excel_BuiltIn__FilterDatabase_50_4" localSheetId="19">#REF!</definedName>
    <definedName name="Excel_BuiltIn__FilterDatabase_50_4">#REF!</definedName>
    <definedName name="Excel_BuiltIn__FilterDatabase_6" localSheetId="19">#REF!</definedName>
    <definedName name="Excel_BuiltIn__FilterDatabase_6">#REF!</definedName>
    <definedName name="Excel_BuiltIn__FilterDatabase_7" localSheetId="19">#REF!</definedName>
    <definedName name="Excel_BuiltIn__FilterDatabase_7">#REF!</definedName>
    <definedName name="Excel_BuiltIn__FilterDatabase_7_8" localSheetId="19">#REF!</definedName>
    <definedName name="Excel_BuiltIn__FilterDatabase_7_8">#REF!</definedName>
    <definedName name="Excel_BuiltIn__FilterDatabase_7_8_16" localSheetId="19">#REF!</definedName>
    <definedName name="Excel_BuiltIn__FilterDatabase_7_8_16">#REF!</definedName>
    <definedName name="Excel_BuiltIn__FilterDatabase_7_8_2" localSheetId="19">#REF!</definedName>
    <definedName name="Excel_BuiltIn__FilterDatabase_7_8_2">#REF!</definedName>
    <definedName name="Excel_BuiltIn__FilterDatabase_7_8_27" localSheetId="19">#REF!</definedName>
    <definedName name="Excel_BuiltIn__FilterDatabase_7_8_27">#REF!</definedName>
    <definedName name="Excel_BuiltIn__FilterDatabase_7_8_4" localSheetId="19">#REF!</definedName>
    <definedName name="Excel_BuiltIn__FilterDatabase_7_8_4">#REF!</definedName>
    <definedName name="Excel_BuiltIn__FilterDatabase_7_8_5" localSheetId="19">#REF!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 localSheetId="19">#REF!</definedName>
    <definedName name="Excel_BuiltIn_Print_Area_1" localSheetId="9">"$#REF!.$A$1:$O$46"</definedName>
    <definedName name="Excel_BuiltIn_Print_Area_1">#REF!</definedName>
    <definedName name="Excel_BuiltIn_Print_Area_1_1" localSheetId="19">#REF!</definedName>
    <definedName name="Excel_BuiltIn_Print_Area_1_1">#REF!</definedName>
    <definedName name="Excel_BuiltIn_Print_Area_1_1_1" localSheetId="19">#REF!</definedName>
    <definedName name="Excel_BuiltIn_Print_Area_1_1_1">#REF!</definedName>
    <definedName name="Excel_BuiltIn_Print_Area_1_1_1_1">#REF!</definedName>
    <definedName name="Excel_BuiltIn_Print_Area_1_1_1_16" localSheetId="19">#REF!</definedName>
    <definedName name="Excel_BuiltIn_Print_Area_1_1_1_16">#REF!</definedName>
    <definedName name="Excel_BuiltIn_Print_Area_1_1_1_2" localSheetId="19">#REF!</definedName>
    <definedName name="Excel_BuiltIn_Print_Area_1_1_1_2">#REF!</definedName>
    <definedName name="Excel_BuiltIn_Print_Area_1_1_1_27" localSheetId="19">#REF!</definedName>
    <definedName name="Excel_BuiltIn_Print_Area_1_1_1_27">#REF!</definedName>
    <definedName name="Excel_BuiltIn_Print_Area_1_1_1_4" localSheetId="19">#REF!</definedName>
    <definedName name="Excel_BuiltIn_Print_Area_1_1_1_4">#REF!</definedName>
    <definedName name="Excel_BuiltIn_Print_Area_1_1_1_41" localSheetId="19">#REF!</definedName>
    <definedName name="Excel_BuiltIn_Print_Area_1_1_1_41">#REF!</definedName>
    <definedName name="Excel_BuiltIn_Print_Area_1_1_16" localSheetId="19">#REF!</definedName>
    <definedName name="Excel_BuiltIn_Print_Area_1_1_16">#REF!</definedName>
    <definedName name="Excel_BuiltIn_Print_Area_1_1_2" localSheetId="19">#REF!</definedName>
    <definedName name="Excel_BuiltIn_Print_Area_1_1_2">#REF!</definedName>
    <definedName name="Excel_BuiltIn_Print_Area_1_1_27" localSheetId="19">#REF!</definedName>
    <definedName name="Excel_BuiltIn_Print_Area_1_1_27">#REF!</definedName>
    <definedName name="Excel_BuiltIn_Print_Area_1_1_4" localSheetId="19">#REF!</definedName>
    <definedName name="Excel_BuiltIn_Print_Area_1_1_4">#REF!</definedName>
    <definedName name="Excel_BuiltIn_Print_Area_1_1_41" localSheetId="19">#REF!</definedName>
    <definedName name="Excel_BuiltIn_Print_Area_1_1_41">#REF!</definedName>
    <definedName name="Excel_BuiltIn_Print_Area_1_16" localSheetId="19">#REF!</definedName>
    <definedName name="Excel_BuiltIn_Print_Area_1_16">#REF!</definedName>
    <definedName name="Excel_BuiltIn_Print_Area_1_18" localSheetId="19">#REF!</definedName>
    <definedName name="Excel_BuiltIn_Print_Area_1_18">#REF!</definedName>
    <definedName name="Excel_BuiltIn_Print_Area_1_18_16" localSheetId="19">#REF!</definedName>
    <definedName name="Excel_BuiltIn_Print_Area_1_18_16">#REF!</definedName>
    <definedName name="Excel_BuiltIn_Print_Area_1_18_2" localSheetId="19">#REF!</definedName>
    <definedName name="Excel_BuiltIn_Print_Area_1_18_2">#REF!</definedName>
    <definedName name="Excel_BuiltIn_Print_Area_1_18_27" localSheetId="19">#REF!</definedName>
    <definedName name="Excel_BuiltIn_Print_Area_1_18_27">#REF!</definedName>
    <definedName name="Excel_BuiltIn_Print_Area_1_18_4" localSheetId="19">#REF!</definedName>
    <definedName name="Excel_BuiltIn_Print_Area_1_18_4">#REF!</definedName>
    <definedName name="Excel_BuiltIn_Print_Area_1_2" localSheetId="19">#REF!</definedName>
    <definedName name="Excel_BuiltIn_Print_Area_1_2">#REF!</definedName>
    <definedName name="Excel_BuiltIn_Print_Area_1_27" localSheetId="19">#REF!</definedName>
    <definedName name="Excel_BuiltIn_Print_Area_1_27">#REF!</definedName>
    <definedName name="Excel_BuiltIn_Print_Area_1_4" localSheetId="19">#REF!</definedName>
    <definedName name="Excel_BuiltIn_Print_Area_1_4">#REF!</definedName>
    <definedName name="Excel_BuiltIn_Print_Area_10" localSheetId="19">#REF!</definedName>
    <definedName name="Excel_BuiltIn_Print_Area_10">#REF!</definedName>
    <definedName name="Excel_BuiltIn_Print_Area_10_1" localSheetId="19">#REF!</definedName>
    <definedName name="Excel_BuiltIn_Print_Area_10_1">#REF!</definedName>
    <definedName name="Excel_BuiltIn_Print_Area_10_1_1" localSheetId="19">#REF!</definedName>
    <definedName name="Excel_BuiltIn_Print_Area_10_1_1">#REF!</definedName>
    <definedName name="Excel_BuiltIn_Print_Area_10_1_1_1" localSheetId="19">#REF!</definedName>
    <definedName name="Excel_BuiltIn_Print_Area_10_1_1_1">#REF!</definedName>
    <definedName name="Excel_BuiltIn_Print_Area_10_1_1_1_1" localSheetId="19">#REF!</definedName>
    <definedName name="Excel_BuiltIn_Print_Area_10_1_1_1_1">#REF!</definedName>
    <definedName name="Excel_BuiltIn_Print_Area_10_1_1_1_1_1" localSheetId="19">#REF!</definedName>
    <definedName name="Excel_BuiltIn_Print_Area_10_1_1_1_1_1">#REF!</definedName>
    <definedName name="Excel_BuiltIn_Print_Area_10_1_1_1_1_1_1" localSheetId="19">#REF!</definedName>
    <definedName name="Excel_BuiltIn_Print_Area_10_1_1_1_1_1_1">#REF!</definedName>
    <definedName name="Excel_BuiltIn_Print_Area_10_1_1_1_1_1_1_1" localSheetId="19">#REF!</definedName>
    <definedName name="Excel_BuiltIn_Print_Area_10_1_1_1_1_1_1_1">#REF!</definedName>
    <definedName name="Excel_BuiltIn_Print_Area_10_1_1_1_16" localSheetId="19">#REF!</definedName>
    <definedName name="Excel_BuiltIn_Print_Area_10_1_1_1_16">#REF!</definedName>
    <definedName name="Excel_BuiltIn_Print_Area_10_1_1_1_2" localSheetId="19">#REF!</definedName>
    <definedName name="Excel_BuiltIn_Print_Area_10_1_1_1_2">#REF!</definedName>
    <definedName name="Excel_BuiltIn_Print_Area_10_1_1_1_27" localSheetId="19">#REF!</definedName>
    <definedName name="Excel_BuiltIn_Print_Area_10_1_1_1_27">#REF!</definedName>
    <definedName name="Excel_BuiltIn_Print_Area_10_1_1_1_4" localSheetId="19">#REF!</definedName>
    <definedName name="Excel_BuiltIn_Print_Area_10_1_1_1_4">#REF!</definedName>
    <definedName name="Excel_BuiltIn_Print_Area_10_1_1_16" localSheetId="19">#REF!</definedName>
    <definedName name="Excel_BuiltIn_Print_Area_10_1_1_16">#REF!</definedName>
    <definedName name="Excel_BuiltIn_Print_Area_10_1_1_16_1" localSheetId="19">#REF!</definedName>
    <definedName name="Excel_BuiltIn_Print_Area_10_1_1_16_1">#REF!</definedName>
    <definedName name="Excel_BuiltIn_Print_Area_10_1_1_2" localSheetId="19">#REF!</definedName>
    <definedName name="Excel_BuiltIn_Print_Area_10_1_1_2">#REF!</definedName>
    <definedName name="Excel_BuiltIn_Print_Area_10_1_1_2_1" localSheetId="19">#REF!</definedName>
    <definedName name="Excel_BuiltIn_Print_Area_10_1_1_2_1">#REF!</definedName>
    <definedName name="Excel_BuiltIn_Print_Area_10_1_1_27" localSheetId="19">#REF!</definedName>
    <definedName name="Excel_BuiltIn_Print_Area_10_1_1_27">#REF!</definedName>
    <definedName name="Excel_BuiltIn_Print_Area_10_1_1_27_1" localSheetId="19">#REF!</definedName>
    <definedName name="Excel_BuiltIn_Print_Area_10_1_1_27_1">#REF!</definedName>
    <definedName name="Excel_BuiltIn_Print_Area_10_1_1_4" localSheetId="19">#REF!</definedName>
    <definedName name="Excel_BuiltIn_Print_Area_10_1_1_4">#REF!</definedName>
    <definedName name="Excel_BuiltIn_Print_Area_10_1_1_4_1" localSheetId="19">#REF!</definedName>
    <definedName name="Excel_BuiltIn_Print_Area_10_1_1_4_1">#REF!</definedName>
    <definedName name="Excel_BuiltIn_Print_Area_10_1_10" localSheetId="19">#REF!</definedName>
    <definedName name="Excel_BuiltIn_Print_Area_10_1_10">#REF!</definedName>
    <definedName name="Excel_BuiltIn_Print_Area_10_1_10_16" localSheetId="19">#REF!</definedName>
    <definedName name="Excel_BuiltIn_Print_Area_10_1_10_16">#REF!</definedName>
    <definedName name="Excel_BuiltIn_Print_Area_10_1_10_2" localSheetId="19">#REF!</definedName>
    <definedName name="Excel_BuiltIn_Print_Area_10_1_10_2">#REF!</definedName>
    <definedName name="Excel_BuiltIn_Print_Area_10_1_10_27" localSheetId="19">#REF!</definedName>
    <definedName name="Excel_BuiltIn_Print_Area_10_1_10_27">#REF!</definedName>
    <definedName name="Excel_BuiltIn_Print_Area_10_1_10_4" localSheetId="19">#REF!</definedName>
    <definedName name="Excel_BuiltIn_Print_Area_10_1_10_4">#REF!</definedName>
    <definedName name="Excel_BuiltIn_Print_Area_10_1_11" localSheetId="19">#REF!</definedName>
    <definedName name="Excel_BuiltIn_Print_Area_10_1_11">#REF!</definedName>
    <definedName name="Excel_BuiltIn_Print_Area_10_1_11_16" localSheetId="19">#REF!</definedName>
    <definedName name="Excel_BuiltIn_Print_Area_10_1_11_16">#REF!</definedName>
    <definedName name="Excel_BuiltIn_Print_Area_10_1_11_2" localSheetId="19">#REF!</definedName>
    <definedName name="Excel_BuiltIn_Print_Area_10_1_11_2">#REF!</definedName>
    <definedName name="Excel_BuiltIn_Print_Area_10_1_11_27" localSheetId="19">#REF!</definedName>
    <definedName name="Excel_BuiltIn_Print_Area_10_1_11_27">#REF!</definedName>
    <definedName name="Excel_BuiltIn_Print_Area_10_1_11_4" localSheetId="19">#REF!</definedName>
    <definedName name="Excel_BuiltIn_Print_Area_10_1_11_4">#REF!</definedName>
    <definedName name="Excel_BuiltIn_Print_Area_10_1_12" localSheetId="19">#REF!</definedName>
    <definedName name="Excel_BuiltIn_Print_Area_10_1_12">#REF!</definedName>
    <definedName name="Excel_BuiltIn_Print_Area_10_1_12_16" localSheetId="19">#REF!</definedName>
    <definedName name="Excel_BuiltIn_Print_Area_10_1_12_16">#REF!</definedName>
    <definedName name="Excel_BuiltIn_Print_Area_10_1_12_2" localSheetId="19">#REF!</definedName>
    <definedName name="Excel_BuiltIn_Print_Area_10_1_12_2">#REF!</definedName>
    <definedName name="Excel_BuiltIn_Print_Area_10_1_12_27" localSheetId="19">#REF!</definedName>
    <definedName name="Excel_BuiltIn_Print_Area_10_1_12_27">#REF!</definedName>
    <definedName name="Excel_BuiltIn_Print_Area_10_1_12_4" localSheetId="19">#REF!</definedName>
    <definedName name="Excel_BuiltIn_Print_Area_10_1_12_4">#REF!</definedName>
    <definedName name="Excel_BuiltIn_Print_Area_10_1_13" localSheetId="19">#REF!</definedName>
    <definedName name="Excel_BuiltIn_Print_Area_10_1_13">#REF!</definedName>
    <definedName name="Excel_BuiltIn_Print_Area_10_1_13_16" localSheetId="19">#REF!</definedName>
    <definedName name="Excel_BuiltIn_Print_Area_10_1_13_16">#REF!</definedName>
    <definedName name="Excel_BuiltIn_Print_Area_10_1_13_2" localSheetId="19">#REF!</definedName>
    <definedName name="Excel_BuiltIn_Print_Area_10_1_13_2">#REF!</definedName>
    <definedName name="Excel_BuiltIn_Print_Area_10_1_13_27" localSheetId="19">#REF!</definedName>
    <definedName name="Excel_BuiltIn_Print_Area_10_1_13_27">#REF!</definedName>
    <definedName name="Excel_BuiltIn_Print_Area_10_1_13_4" localSheetId="19">#REF!</definedName>
    <definedName name="Excel_BuiltIn_Print_Area_10_1_13_4">#REF!</definedName>
    <definedName name="Excel_BuiltIn_Print_Area_10_1_14" localSheetId="19">#REF!</definedName>
    <definedName name="Excel_BuiltIn_Print_Area_10_1_14">#REF!</definedName>
    <definedName name="Excel_BuiltIn_Print_Area_10_1_14_16" localSheetId="19">#REF!</definedName>
    <definedName name="Excel_BuiltIn_Print_Area_10_1_14_16">#REF!</definedName>
    <definedName name="Excel_BuiltIn_Print_Area_10_1_14_2" localSheetId="19">#REF!</definedName>
    <definedName name="Excel_BuiltIn_Print_Area_10_1_14_2">#REF!</definedName>
    <definedName name="Excel_BuiltIn_Print_Area_10_1_14_27" localSheetId="19">#REF!</definedName>
    <definedName name="Excel_BuiltIn_Print_Area_10_1_14_27">#REF!</definedName>
    <definedName name="Excel_BuiltIn_Print_Area_10_1_14_4" localSheetId="19">#REF!</definedName>
    <definedName name="Excel_BuiltIn_Print_Area_10_1_14_4">#REF!</definedName>
    <definedName name="Excel_BuiltIn_Print_Area_10_1_15" localSheetId="19">#REF!</definedName>
    <definedName name="Excel_BuiltIn_Print_Area_10_1_15">#REF!</definedName>
    <definedName name="Excel_BuiltIn_Print_Area_10_1_15_16" localSheetId="19">#REF!</definedName>
    <definedName name="Excel_BuiltIn_Print_Area_10_1_15_16">#REF!</definedName>
    <definedName name="Excel_BuiltIn_Print_Area_10_1_15_2" localSheetId="19">#REF!</definedName>
    <definedName name="Excel_BuiltIn_Print_Area_10_1_15_2">#REF!</definedName>
    <definedName name="Excel_BuiltIn_Print_Area_10_1_15_27" localSheetId="19">#REF!</definedName>
    <definedName name="Excel_BuiltIn_Print_Area_10_1_15_27">#REF!</definedName>
    <definedName name="Excel_BuiltIn_Print_Area_10_1_15_4" localSheetId="19">#REF!</definedName>
    <definedName name="Excel_BuiltIn_Print_Area_10_1_15_4">#REF!</definedName>
    <definedName name="Excel_BuiltIn_Print_Area_10_1_16" localSheetId="19">#REF!</definedName>
    <definedName name="Excel_BuiltIn_Print_Area_10_1_16">#REF!</definedName>
    <definedName name="Excel_BuiltIn_Print_Area_10_1_16_1" localSheetId="19">#REF!</definedName>
    <definedName name="Excel_BuiltIn_Print_Area_10_1_16_1">#REF!</definedName>
    <definedName name="Excel_BuiltIn_Print_Area_10_1_16_16" localSheetId="19">#REF!</definedName>
    <definedName name="Excel_BuiltIn_Print_Area_10_1_16_16">#REF!</definedName>
    <definedName name="Excel_BuiltIn_Print_Area_10_1_16_2" localSheetId="19">#REF!</definedName>
    <definedName name="Excel_BuiltIn_Print_Area_10_1_16_2">#REF!</definedName>
    <definedName name="Excel_BuiltIn_Print_Area_10_1_16_2_1" localSheetId="19">#REF!</definedName>
    <definedName name="Excel_BuiltIn_Print_Area_10_1_16_2_1">#REF!</definedName>
    <definedName name="Excel_BuiltIn_Print_Area_10_1_16_27" localSheetId="19">#REF!</definedName>
    <definedName name="Excel_BuiltIn_Print_Area_10_1_16_27">#REF!</definedName>
    <definedName name="Excel_BuiltIn_Print_Area_10_1_16_4" localSheetId="19">#REF!</definedName>
    <definedName name="Excel_BuiltIn_Print_Area_10_1_16_4">#REF!</definedName>
    <definedName name="Excel_BuiltIn_Print_Area_10_1_17" localSheetId="19">#REF!</definedName>
    <definedName name="Excel_BuiltIn_Print_Area_10_1_17">#REF!</definedName>
    <definedName name="Excel_BuiltIn_Print_Area_10_1_17_16" localSheetId="19">#REF!</definedName>
    <definedName name="Excel_BuiltIn_Print_Area_10_1_17_16">#REF!</definedName>
    <definedName name="Excel_BuiltIn_Print_Area_10_1_17_2" localSheetId="19">#REF!</definedName>
    <definedName name="Excel_BuiltIn_Print_Area_10_1_17_2">#REF!</definedName>
    <definedName name="Excel_BuiltIn_Print_Area_10_1_17_27" localSheetId="19">#REF!</definedName>
    <definedName name="Excel_BuiltIn_Print_Area_10_1_17_27">#REF!</definedName>
    <definedName name="Excel_BuiltIn_Print_Area_10_1_17_4" localSheetId="19">#REF!</definedName>
    <definedName name="Excel_BuiltIn_Print_Area_10_1_17_4">#REF!</definedName>
    <definedName name="Excel_BuiltIn_Print_Area_10_1_2" localSheetId="19">#REF!</definedName>
    <definedName name="Excel_BuiltIn_Print_Area_10_1_2">#REF!</definedName>
    <definedName name="Excel_BuiltIn_Print_Area_10_1_2_1" localSheetId="19">#REF!</definedName>
    <definedName name="Excel_BuiltIn_Print_Area_10_1_2_1">#REF!</definedName>
    <definedName name="Excel_BuiltIn_Print_Area_10_1_2_16" localSheetId="19">#REF!</definedName>
    <definedName name="Excel_BuiltIn_Print_Area_10_1_2_16">#REF!</definedName>
    <definedName name="Excel_BuiltIn_Print_Area_10_1_2_2" localSheetId="19">#REF!</definedName>
    <definedName name="Excel_BuiltIn_Print_Area_10_1_2_2">#REF!</definedName>
    <definedName name="Excel_BuiltIn_Print_Area_10_1_2_2_1" localSheetId="19">#REF!</definedName>
    <definedName name="Excel_BuiltIn_Print_Area_10_1_2_2_1">#REF!</definedName>
    <definedName name="Excel_BuiltIn_Print_Area_10_1_2_27" localSheetId="19">#REF!</definedName>
    <definedName name="Excel_BuiltIn_Print_Area_10_1_2_27">#REF!</definedName>
    <definedName name="Excel_BuiltIn_Print_Area_10_1_2_4" localSheetId="19">#REF!</definedName>
    <definedName name="Excel_BuiltIn_Print_Area_10_1_2_4">#REF!</definedName>
    <definedName name="Excel_BuiltIn_Print_Area_10_1_20" localSheetId="19">#REF!</definedName>
    <definedName name="Excel_BuiltIn_Print_Area_10_1_20">#REF!</definedName>
    <definedName name="Excel_BuiltIn_Print_Area_10_1_20_16" localSheetId="19">#REF!</definedName>
    <definedName name="Excel_BuiltIn_Print_Area_10_1_20_16">#REF!</definedName>
    <definedName name="Excel_BuiltIn_Print_Area_10_1_20_2" localSheetId="19">#REF!</definedName>
    <definedName name="Excel_BuiltIn_Print_Area_10_1_20_2">#REF!</definedName>
    <definedName name="Excel_BuiltIn_Print_Area_10_1_20_27" localSheetId="19">#REF!</definedName>
    <definedName name="Excel_BuiltIn_Print_Area_10_1_20_27">#REF!</definedName>
    <definedName name="Excel_BuiltIn_Print_Area_10_1_20_4" localSheetId="19">#REF!</definedName>
    <definedName name="Excel_BuiltIn_Print_Area_10_1_20_4">#REF!</definedName>
    <definedName name="Excel_BuiltIn_Print_Area_10_1_27" localSheetId="19">#REF!</definedName>
    <definedName name="Excel_BuiltIn_Print_Area_10_1_27">#REF!</definedName>
    <definedName name="Excel_BuiltIn_Print_Area_10_1_3" localSheetId="19">#REF!</definedName>
    <definedName name="Excel_BuiltIn_Print_Area_10_1_3">#REF!</definedName>
    <definedName name="Excel_BuiltIn_Print_Area_10_1_3_16" localSheetId="19">#REF!</definedName>
    <definedName name="Excel_BuiltIn_Print_Area_10_1_3_16">#REF!</definedName>
    <definedName name="Excel_BuiltIn_Print_Area_10_1_3_2" localSheetId="19">#REF!</definedName>
    <definedName name="Excel_BuiltIn_Print_Area_10_1_3_2">#REF!</definedName>
    <definedName name="Excel_BuiltIn_Print_Area_10_1_3_27" localSheetId="19">#REF!</definedName>
    <definedName name="Excel_BuiltIn_Print_Area_10_1_3_27">#REF!</definedName>
    <definedName name="Excel_BuiltIn_Print_Area_10_1_3_4" localSheetId="19">#REF!</definedName>
    <definedName name="Excel_BuiltIn_Print_Area_10_1_3_4">#REF!</definedName>
    <definedName name="Excel_BuiltIn_Print_Area_10_1_4" localSheetId="19">#REF!</definedName>
    <definedName name="Excel_BuiltIn_Print_Area_10_1_4">#REF!</definedName>
    <definedName name="Excel_BuiltIn_Print_Area_10_1_4_1" localSheetId="19">#REF!</definedName>
    <definedName name="Excel_BuiltIn_Print_Area_10_1_4_1">#REF!</definedName>
    <definedName name="Excel_BuiltIn_Print_Area_10_1_5" localSheetId="19">#REF!</definedName>
    <definedName name="Excel_BuiltIn_Print_Area_10_1_5">#REF!</definedName>
    <definedName name="Excel_BuiltIn_Print_Area_10_1_5_1" localSheetId="19">#REF!</definedName>
    <definedName name="Excel_BuiltIn_Print_Area_10_1_5_1">#REF!</definedName>
    <definedName name="Excel_BuiltIn_Print_Area_10_1_5_16" localSheetId="19">#REF!</definedName>
    <definedName name="Excel_BuiltIn_Print_Area_10_1_5_16">#REF!</definedName>
    <definedName name="Excel_BuiltIn_Print_Area_10_1_5_2" localSheetId="19">#REF!</definedName>
    <definedName name="Excel_BuiltIn_Print_Area_10_1_5_2">#REF!</definedName>
    <definedName name="Excel_BuiltIn_Print_Area_10_1_5_27" localSheetId="19">#REF!</definedName>
    <definedName name="Excel_BuiltIn_Print_Area_10_1_5_27">#REF!</definedName>
    <definedName name="Excel_BuiltIn_Print_Area_10_1_5_4" localSheetId="19">#REF!</definedName>
    <definedName name="Excel_BuiltIn_Print_Area_10_1_5_4">#REF!</definedName>
    <definedName name="Excel_BuiltIn_Print_Area_10_1_6" localSheetId="19">#REF!</definedName>
    <definedName name="Excel_BuiltIn_Print_Area_10_1_6">#REF!</definedName>
    <definedName name="Excel_BuiltIn_Print_Area_10_1_6_16" localSheetId="19">#REF!</definedName>
    <definedName name="Excel_BuiltIn_Print_Area_10_1_6_16">#REF!</definedName>
    <definedName name="Excel_BuiltIn_Print_Area_10_1_6_2" localSheetId="19">#REF!</definedName>
    <definedName name="Excel_BuiltIn_Print_Area_10_1_6_2">#REF!</definedName>
    <definedName name="Excel_BuiltIn_Print_Area_10_1_6_27" localSheetId="19">#REF!</definedName>
    <definedName name="Excel_BuiltIn_Print_Area_10_1_6_27">#REF!</definedName>
    <definedName name="Excel_BuiltIn_Print_Area_10_1_6_4" localSheetId="19">#REF!</definedName>
    <definedName name="Excel_BuiltIn_Print_Area_10_1_6_4">#REF!</definedName>
    <definedName name="Excel_BuiltIn_Print_Area_10_1_7" localSheetId="19">#REF!</definedName>
    <definedName name="Excel_BuiltIn_Print_Area_10_1_7">#REF!</definedName>
    <definedName name="Excel_BuiltIn_Print_Area_10_1_7_16" localSheetId="19">#REF!</definedName>
    <definedName name="Excel_BuiltIn_Print_Area_10_1_7_16">#REF!</definedName>
    <definedName name="Excel_BuiltIn_Print_Area_10_1_7_2" localSheetId="19">#REF!</definedName>
    <definedName name="Excel_BuiltIn_Print_Area_10_1_7_2">#REF!</definedName>
    <definedName name="Excel_BuiltIn_Print_Area_10_1_7_27" localSheetId="19">#REF!</definedName>
    <definedName name="Excel_BuiltIn_Print_Area_10_1_7_27">#REF!</definedName>
    <definedName name="Excel_BuiltIn_Print_Area_10_1_7_4" localSheetId="19">#REF!</definedName>
    <definedName name="Excel_BuiltIn_Print_Area_10_1_7_4">#REF!</definedName>
    <definedName name="Excel_BuiltIn_Print_Area_10_1_8" localSheetId="19">#REF!</definedName>
    <definedName name="Excel_BuiltIn_Print_Area_10_1_8">#REF!</definedName>
    <definedName name="Excel_BuiltIn_Print_Area_10_1_8_16" localSheetId="19">#REF!</definedName>
    <definedName name="Excel_BuiltIn_Print_Area_10_1_8_16">#REF!</definedName>
    <definedName name="Excel_BuiltIn_Print_Area_10_1_8_2" localSheetId="19">#REF!</definedName>
    <definedName name="Excel_BuiltIn_Print_Area_10_1_8_2">#REF!</definedName>
    <definedName name="Excel_BuiltIn_Print_Area_10_1_8_27" localSheetId="19">#REF!</definedName>
    <definedName name="Excel_BuiltIn_Print_Area_10_1_8_27">#REF!</definedName>
    <definedName name="Excel_BuiltIn_Print_Area_10_1_8_4" localSheetId="19">#REF!</definedName>
    <definedName name="Excel_BuiltIn_Print_Area_10_1_8_4">#REF!</definedName>
    <definedName name="Excel_BuiltIn_Print_Area_10_1_9" localSheetId="19">#REF!</definedName>
    <definedName name="Excel_BuiltIn_Print_Area_10_1_9">#REF!</definedName>
    <definedName name="Excel_BuiltIn_Print_Area_10_1_9_16" localSheetId="19">#REF!</definedName>
    <definedName name="Excel_BuiltIn_Print_Area_10_1_9_16">#REF!</definedName>
    <definedName name="Excel_BuiltIn_Print_Area_10_1_9_2" localSheetId="19">#REF!</definedName>
    <definedName name="Excel_BuiltIn_Print_Area_10_1_9_2">#REF!</definedName>
    <definedName name="Excel_BuiltIn_Print_Area_10_1_9_27" localSheetId="19">#REF!</definedName>
    <definedName name="Excel_BuiltIn_Print_Area_10_1_9_27">#REF!</definedName>
    <definedName name="Excel_BuiltIn_Print_Area_10_1_9_4" localSheetId="19">#REF!</definedName>
    <definedName name="Excel_BuiltIn_Print_Area_10_1_9_4">#REF!</definedName>
    <definedName name="Excel_BuiltIn_Print_Area_10_16" localSheetId="19">#REF!</definedName>
    <definedName name="Excel_BuiltIn_Print_Area_10_16">#REF!</definedName>
    <definedName name="Excel_BuiltIn_Print_Area_10_2" localSheetId="19">#REF!</definedName>
    <definedName name="Excel_BuiltIn_Print_Area_10_2">#REF!</definedName>
    <definedName name="Excel_BuiltIn_Print_Area_10_27" localSheetId="19">#REF!</definedName>
    <definedName name="Excel_BuiltIn_Print_Area_10_27">#REF!</definedName>
    <definedName name="Excel_BuiltIn_Print_Area_10_4" localSheetId="19">#REF!</definedName>
    <definedName name="Excel_BuiltIn_Print_Area_10_4">#REF!</definedName>
    <definedName name="Excel_BuiltIn_Print_Area_10_8" localSheetId="19">#REF!</definedName>
    <definedName name="Excel_BuiltIn_Print_Area_10_8">#REF!</definedName>
    <definedName name="Excel_BuiltIn_Print_Area_10_8_16" localSheetId="19">#REF!</definedName>
    <definedName name="Excel_BuiltIn_Print_Area_10_8_16">#REF!</definedName>
    <definedName name="Excel_BuiltIn_Print_Area_10_8_2" localSheetId="19">#REF!</definedName>
    <definedName name="Excel_BuiltIn_Print_Area_10_8_2">#REF!</definedName>
    <definedName name="Excel_BuiltIn_Print_Area_10_8_27" localSheetId="19">#REF!</definedName>
    <definedName name="Excel_BuiltIn_Print_Area_10_8_27">#REF!</definedName>
    <definedName name="Excel_BuiltIn_Print_Area_10_8_4" localSheetId="19">#REF!</definedName>
    <definedName name="Excel_BuiltIn_Print_Area_10_8_4">#REF!</definedName>
    <definedName name="Excel_BuiltIn_Print_Area_11" localSheetId="19">#REF!</definedName>
    <definedName name="Excel_BuiltIn_Print_Area_11">#REF!</definedName>
    <definedName name="Excel_BuiltIn_Print_Area_11_1" localSheetId="19">#REF!</definedName>
    <definedName name="Excel_BuiltIn_Print_Area_11_1">#REF!</definedName>
    <definedName name="Excel_BuiltIn_Print_Area_11_1_1" localSheetId="19">#REF!</definedName>
    <definedName name="Excel_BuiltIn_Print_Area_11_1_1">#REF!</definedName>
    <definedName name="Excel_BuiltIn_Print_Area_11_1_1_16" localSheetId="19">#REF!</definedName>
    <definedName name="Excel_BuiltIn_Print_Area_11_1_1_16">#REF!</definedName>
    <definedName name="Excel_BuiltIn_Print_Area_11_1_1_2" localSheetId="19">#REF!</definedName>
    <definedName name="Excel_BuiltIn_Print_Area_11_1_1_2">#REF!</definedName>
    <definedName name="Excel_BuiltIn_Print_Area_11_1_1_27" localSheetId="19">#REF!</definedName>
    <definedName name="Excel_BuiltIn_Print_Area_11_1_1_27">#REF!</definedName>
    <definedName name="Excel_BuiltIn_Print_Area_11_1_1_4" localSheetId="19">#REF!</definedName>
    <definedName name="Excel_BuiltIn_Print_Area_11_1_1_4">#REF!</definedName>
    <definedName name="Excel_BuiltIn_Print_Area_11_1_10" localSheetId="19">#REF!</definedName>
    <definedName name="Excel_BuiltIn_Print_Area_11_1_10">#REF!</definedName>
    <definedName name="Excel_BuiltIn_Print_Area_11_1_10_16" localSheetId="19">#REF!</definedName>
    <definedName name="Excel_BuiltIn_Print_Area_11_1_10_16">#REF!</definedName>
    <definedName name="Excel_BuiltIn_Print_Area_11_1_10_2" localSheetId="19">#REF!</definedName>
    <definedName name="Excel_BuiltIn_Print_Area_11_1_10_2">#REF!</definedName>
    <definedName name="Excel_BuiltIn_Print_Area_11_1_10_27" localSheetId="19">#REF!</definedName>
    <definedName name="Excel_BuiltIn_Print_Area_11_1_10_27">#REF!</definedName>
    <definedName name="Excel_BuiltIn_Print_Area_11_1_10_4" localSheetId="19">#REF!</definedName>
    <definedName name="Excel_BuiltIn_Print_Area_11_1_10_4">#REF!</definedName>
    <definedName name="Excel_BuiltIn_Print_Area_11_1_11" localSheetId="19">#REF!</definedName>
    <definedName name="Excel_BuiltIn_Print_Area_11_1_11">#REF!</definedName>
    <definedName name="Excel_BuiltIn_Print_Area_11_1_11_16" localSheetId="19">#REF!</definedName>
    <definedName name="Excel_BuiltIn_Print_Area_11_1_11_16">#REF!</definedName>
    <definedName name="Excel_BuiltIn_Print_Area_11_1_11_2" localSheetId="19">#REF!</definedName>
    <definedName name="Excel_BuiltIn_Print_Area_11_1_11_2">#REF!</definedName>
    <definedName name="Excel_BuiltIn_Print_Area_11_1_11_27" localSheetId="19">#REF!</definedName>
    <definedName name="Excel_BuiltIn_Print_Area_11_1_11_27">#REF!</definedName>
    <definedName name="Excel_BuiltIn_Print_Area_11_1_11_4" localSheetId="19">#REF!</definedName>
    <definedName name="Excel_BuiltIn_Print_Area_11_1_11_4">#REF!</definedName>
    <definedName name="Excel_BuiltIn_Print_Area_11_1_12" localSheetId="19">#REF!</definedName>
    <definedName name="Excel_BuiltIn_Print_Area_11_1_12">#REF!</definedName>
    <definedName name="Excel_BuiltIn_Print_Area_11_1_12_16" localSheetId="19">#REF!</definedName>
    <definedName name="Excel_BuiltIn_Print_Area_11_1_12_16">#REF!</definedName>
    <definedName name="Excel_BuiltIn_Print_Area_11_1_12_2" localSheetId="19">#REF!</definedName>
    <definedName name="Excel_BuiltIn_Print_Area_11_1_12_2">#REF!</definedName>
    <definedName name="Excel_BuiltIn_Print_Area_11_1_12_27" localSheetId="19">#REF!</definedName>
    <definedName name="Excel_BuiltIn_Print_Area_11_1_12_27">#REF!</definedName>
    <definedName name="Excel_BuiltIn_Print_Area_11_1_12_4" localSheetId="19">#REF!</definedName>
    <definedName name="Excel_BuiltIn_Print_Area_11_1_12_4">#REF!</definedName>
    <definedName name="Excel_BuiltIn_Print_Area_11_1_13" localSheetId="19">#REF!</definedName>
    <definedName name="Excel_BuiltIn_Print_Area_11_1_13">#REF!</definedName>
    <definedName name="Excel_BuiltIn_Print_Area_11_1_13_16" localSheetId="19">#REF!</definedName>
    <definedName name="Excel_BuiltIn_Print_Area_11_1_13_16">#REF!</definedName>
    <definedName name="Excel_BuiltIn_Print_Area_11_1_13_2" localSheetId="19">#REF!</definedName>
    <definedName name="Excel_BuiltIn_Print_Area_11_1_13_2">#REF!</definedName>
    <definedName name="Excel_BuiltIn_Print_Area_11_1_13_27" localSheetId="19">#REF!</definedName>
    <definedName name="Excel_BuiltIn_Print_Area_11_1_13_27">#REF!</definedName>
    <definedName name="Excel_BuiltIn_Print_Area_11_1_13_4" localSheetId="19">#REF!</definedName>
    <definedName name="Excel_BuiltIn_Print_Area_11_1_13_4">#REF!</definedName>
    <definedName name="Excel_BuiltIn_Print_Area_11_1_14" localSheetId="19">#REF!</definedName>
    <definedName name="Excel_BuiltIn_Print_Area_11_1_14">#REF!</definedName>
    <definedName name="Excel_BuiltIn_Print_Area_11_1_14_16" localSheetId="19">#REF!</definedName>
    <definedName name="Excel_BuiltIn_Print_Area_11_1_14_16">#REF!</definedName>
    <definedName name="Excel_BuiltIn_Print_Area_11_1_14_2" localSheetId="19">#REF!</definedName>
    <definedName name="Excel_BuiltIn_Print_Area_11_1_14_2">#REF!</definedName>
    <definedName name="Excel_BuiltIn_Print_Area_11_1_14_27" localSheetId="19">#REF!</definedName>
    <definedName name="Excel_BuiltIn_Print_Area_11_1_14_27">#REF!</definedName>
    <definedName name="Excel_BuiltIn_Print_Area_11_1_14_4" localSheetId="19">#REF!</definedName>
    <definedName name="Excel_BuiltIn_Print_Area_11_1_14_4">#REF!</definedName>
    <definedName name="Excel_BuiltIn_Print_Area_11_1_15" localSheetId="19">#REF!</definedName>
    <definedName name="Excel_BuiltIn_Print_Area_11_1_15">#REF!</definedName>
    <definedName name="Excel_BuiltIn_Print_Area_11_1_15_16" localSheetId="19">#REF!</definedName>
    <definedName name="Excel_BuiltIn_Print_Area_11_1_15_16">#REF!</definedName>
    <definedName name="Excel_BuiltIn_Print_Area_11_1_15_2" localSheetId="19">#REF!</definedName>
    <definedName name="Excel_BuiltIn_Print_Area_11_1_15_2">#REF!</definedName>
    <definedName name="Excel_BuiltIn_Print_Area_11_1_15_27" localSheetId="19">#REF!</definedName>
    <definedName name="Excel_BuiltIn_Print_Area_11_1_15_27">#REF!</definedName>
    <definedName name="Excel_BuiltIn_Print_Area_11_1_15_4" localSheetId="19">#REF!</definedName>
    <definedName name="Excel_BuiltIn_Print_Area_11_1_15_4">#REF!</definedName>
    <definedName name="Excel_BuiltIn_Print_Area_11_1_16" localSheetId="19">#REF!</definedName>
    <definedName name="Excel_BuiltIn_Print_Area_11_1_16">#REF!</definedName>
    <definedName name="Excel_BuiltIn_Print_Area_11_1_16_1" localSheetId="19">#REF!</definedName>
    <definedName name="Excel_BuiltIn_Print_Area_11_1_16_1">#REF!</definedName>
    <definedName name="Excel_BuiltIn_Print_Area_11_1_16_16" localSheetId="19">#REF!</definedName>
    <definedName name="Excel_BuiltIn_Print_Area_11_1_16_16">#REF!</definedName>
    <definedName name="Excel_BuiltIn_Print_Area_11_1_16_2" localSheetId="19">#REF!</definedName>
    <definedName name="Excel_BuiltIn_Print_Area_11_1_16_2">#REF!</definedName>
    <definedName name="Excel_BuiltIn_Print_Area_11_1_16_27" localSheetId="19">#REF!</definedName>
    <definedName name="Excel_BuiltIn_Print_Area_11_1_16_27">#REF!</definedName>
    <definedName name="Excel_BuiltIn_Print_Area_11_1_16_4" localSheetId="19">#REF!</definedName>
    <definedName name="Excel_BuiltIn_Print_Area_11_1_16_4">#REF!</definedName>
    <definedName name="Excel_BuiltIn_Print_Area_11_1_17" localSheetId="19">#REF!</definedName>
    <definedName name="Excel_BuiltIn_Print_Area_11_1_17">#REF!</definedName>
    <definedName name="Excel_BuiltIn_Print_Area_11_1_17_16" localSheetId="19">#REF!</definedName>
    <definedName name="Excel_BuiltIn_Print_Area_11_1_17_16">#REF!</definedName>
    <definedName name="Excel_BuiltIn_Print_Area_11_1_17_2" localSheetId="19">#REF!</definedName>
    <definedName name="Excel_BuiltIn_Print_Area_11_1_17_2">#REF!</definedName>
    <definedName name="Excel_BuiltIn_Print_Area_11_1_17_27" localSheetId="19">#REF!</definedName>
    <definedName name="Excel_BuiltIn_Print_Area_11_1_17_27">#REF!</definedName>
    <definedName name="Excel_BuiltIn_Print_Area_11_1_17_4" localSheetId="19">#REF!</definedName>
    <definedName name="Excel_BuiltIn_Print_Area_11_1_17_4">#REF!</definedName>
    <definedName name="Excel_BuiltIn_Print_Area_11_1_2" localSheetId="19">#REF!</definedName>
    <definedName name="Excel_BuiltIn_Print_Area_11_1_2">#REF!</definedName>
    <definedName name="Excel_BuiltIn_Print_Area_11_1_2_1" localSheetId="19">#REF!</definedName>
    <definedName name="Excel_BuiltIn_Print_Area_11_1_2_1">#REF!</definedName>
    <definedName name="Excel_BuiltIn_Print_Area_11_1_2_16" localSheetId="19">#REF!</definedName>
    <definedName name="Excel_BuiltIn_Print_Area_11_1_2_16">#REF!</definedName>
    <definedName name="Excel_BuiltIn_Print_Area_11_1_2_2" localSheetId="19">#REF!</definedName>
    <definedName name="Excel_BuiltIn_Print_Area_11_1_2_2">#REF!</definedName>
    <definedName name="Excel_BuiltIn_Print_Area_11_1_2_27" localSheetId="19">#REF!</definedName>
    <definedName name="Excel_BuiltIn_Print_Area_11_1_2_27">#REF!</definedName>
    <definedName name="Excel_BuiltIn_Print_Area_11_1_2_4" localSheetId="19">#REF!</definedName>
    <definedName name="Excel_BuiltIn_Print_Area_11_1_2_4">#REF!</definedName>
    <definedName name="Excel_BuiltIn_Print_Area_11_1_20" localSheetId="19">#REF!</definedName>
    <definedName name="Excel_BuiltIn_Print_Area_11_1_20">#REF!</definedName>
    <definedName name="Excel_BuiltIn_Print_Area_11_1_20_16" localSheetId="19">#REF!</definedName>
    <definedName name="Excel_BuiltIn_Print_Area_11_1_20_16">#REF!</definedName>
    <definedName name="Excel_BuiltIn_Print_Area_11_1_20_2" localSheetId="19">#REF!</definedName>
    <definedName name="Excel_BuiltIn_Print_Area_11_1_20_2">#REF!</definedName>
    <definedName name="Excel_BuiltIn_Print_Area_11_1_20_27" localSheetId="19">#REF!</definedName>
    <definedName name="Excel_BuiltIn_Print_Area_11_1_20_27">#REF!</definedName>
    <definedName name="Excel_BuiltIn_Print_Area_11_1_20_4" localSheetId="19">#REF!</definedName>
    <definedName name="Excel_BuiltIn_Print_Area_11_1_20_4">#REF!</definedName>
    <definedName name="Excel_BuiltIn_Print_Area_11_1_27" localSheetId="19">#REF!</definedName>
    <definedName name="Excel_BuiltIn_Print_Area_11_1_27">#REF!</definedName>
    <definedName name="Excel_BuiltIn_Print_Area_11_1_3" localSheetId="19">#REF!</definedName>
    <definedName name="Excel_BuiltIn_Print_Area_11_1_3">#REF!</definedName>
    <definedName name="Excel_BuiltIn_Print_Area_11_1_3_16" localSheetId="19">#REF!</definedName>
    <definedName name="Excel_BuiltIn_Print_Area_11_1_3_16">#REF!</definedName>
    <definedName name="Excel_BuiltIn_Print_Area_11_1_3_2" localSheetId="19">#REF!</definedName>
    <definedName name="Excel_BuiltIn_Print_Area_11_1_3_2">#REF!</definedName>
    <definedName name="Excel_BuiltIn_Print_Area_11_1_3_27" localSheetId="19">#REF!</definedName>
    <definedName name="Excel_BuiltIn_Print_Area_11_1_3_27">#REF!</definedName>
    <definedName name="Excel_BuiltIn_Print_Area_11_1_3_4" localSheetId="19">#REF!</definedName>
    <definedName name="Excel_BuiltIn_Print_Area_11_1_3_4">#REF!</definedName>
    <definedName name="Excel_BuiltIn_Print_Area_11_1_4" localSheetId="19">#REF!</definedName>
    <definedName name="Excel_BuiltIn_Print_Area_11_1_4">#REF!</definedName>
    <definedName name="Excel_BuiltIn_Print_Area_11_1_5" localSheetId="19">#REF!</definedName>
    <definedName name="Excel_BuiltIn_Print_Area_11_1_5">#REF!</definedName>
    <definedName name="Excel_BuiltIn_Print_Area_11_1_5_1" localSheetId="19">#REF!</definedName>
    <definedName name="Excel_BuiltIn_Print_Area_11_1_5_1">#REF!</definedName>
    <definedName name="Excel_BuiltIn_Print_Area_11_1_5_16" localSheetId="19">#REF!</definedName>
    <definedName name="Excel_BuiltIn_Print_Area_11_1_5_16">#REF!</definedName>
    <definedName name="Excel_BuiltIn_Print_Area_11_1_5_2" localSheetId="19">#REF!</definedName>
    <definedName name="Excel_BuiltIn_Print_Area_11_1_5_2">#REF!</definedName>
    <definedName name="Excel_BuiltIn_Print_Area_11_1_5_27" localSheetId="19">#REF!</definedName>
    <definedName name="Excel_BuiltIn_Print_Area_11_1_5_27">#REF!</definedName>
    <definedName name="Excel_BuiltIn_Print_Area_11_1_5_4" localSheetId="19">#REF!</definedName>
    <definedName name="Excel_BuiltIn_Print_Area_11_1_5_4">#REF!</definedName>
    <definedName name="Excel_BuiltIn_Print_Area_11_1_6" localSheetId="19">#REF!</definedName>
    <definedName name="Excel_BuiltIn_Print_Area_11_1_6">#REF!</definedName>
    <definedName name="Excel_BuiltIn_Print_Area_11_1_6_16" localSheetId="19">#REF!</definedName>
    <definedName name="Excel_BuiltIn_Print_Area_11_1_6_16">#REF!</definedName>
    <definedName name="Excel_BuiltIn_Print_Area_11_1_6_2" localSheetId="19">#REF!</definedName>
    <definedName name="Excel_BuiltIn_Print_Area_11_1_6_2">#REF!</definedName>
    <definedName name="Excel_BuiltIn_Print_Area_11_1_6_27" localSheetId="19">#REF!</definedName>
    <definedName name="Excel_BuiltIn_Print_Area_11_1_6_27">#REF!</definedName>
    <definedName name="Excel_BuiltIn_Print_Area_11_1_6_4" localSheetId="19">#REF!</definedName>
    <definedName name="Excel_BuiltIn_Print_Area_11_1_6_4">#REF!</definedName>
    <definedName name="Excel_BuiltIn_Print_Area_11_1_7" localSheetId="19">#REF!</definedName>
    <definedName name="Excel_BuiltIn_Print_Area_11_1_7">#REF!</definedName>
    <definedName name="Excel_BuiltIn_Print_Area_11_1_7_16" localSheetId="19">#REF!</definedName>
    <definedName name="Excel_BuiltIn_Print_Area_11_1_7_16">#REF!</definedName>
    <definedName name="Excel_BuiltIn_Print_Area_11_1_7_2" localSheetId="19">#REF!</definedName>
    <definedName name="Excel_BuiltIn_Print_Area_11_1_7_2">#REF!</definedName>
    <definedName name="Excel_BuiltIn_Print_Area_11_1_7_27" localSheetId="19">#REF!</definedName>
    <definedName name="Excel_BuiltIn_Print_Area_11_1_7_27">#REF!</definedName>
    <definedName name="Excel_BuiltIn_Print_Area_11_1_7_4" localSheetId="19">#REF!</definedName>
    <definedName name="Excel_BuiltIn_Print_Area_11_1_7_4">#REF!</definedName>
    <definedName name="Excel_BuiltIn_Print_Area_11_1_8" localSheetId="19">#REF!</definedName>
    <definedName name="Excel_BuiltIn_Print_Area_11_1_8">#REF!</definedName>
    <definedName name="Excel_BuiltIn_Print_Area_11_1_8_16" localSheetId="19">#REF!</definedName>
    <definedName name="Excel_BuiltIn_Print_Area_11_1_8_16">#REF!</definedName>
    <definedName name="Excel_BuiltIn_Print_Area_11_1_8_2" localSheetId="19">#REF!</definedName>
    <definedName name="Excel_BuiltIn_Print_Area_11_1_8_2">#REF!</definedName>
    <definedName name="Excel_BuiltIn_Print_Area_11_1_8_27" localSheetId="19">#REF!</definedName>
    <definedName name="Excel_BuiltIn_Print_Area_11_1_8_27">#REF!</definedName>
    <definedName name="Excel_BuiltIn_Print_Area_11_1_8_4" localSheetId="19">#REF!</definedName>
    <definedName name="Excel_BuiltIn_Print_Area_11_1_8_4">#REF!</definedName>
    <definedName name="Excel_BuiltIn_Print_Area_11_1_9" localSheetId="19">#REF!</definedName>
    <definedName name="Excel_BuiltIn_Print_Area_11_1_9">#REF!</definedName>
    <definedName name="Excel_BuiltIn_Print_Area_11_1_9_16" localSheetId="19">#REF!</definedName>
    <definedName name="Excel_BuiltIn_Print_Area_11_1_9_16">#REF!</definedName>
    <definedName name="Excel_BuiltIn_Print_Area_11_1_9_2" localSheetId="19">#REF!</definedName>
    <definedName name="Excel_BuiltIn_Print_Area_11_1_9_2">#REF!</definedName>
    <definedName name="Excel_BuiltIn_Print_Area_11_1_9_27" localSheetId="19">#REF!</definedName>
    <definedName name="Excel_BuiltIn_Print_Area_11_1_9_27">#REF!</definedName>
    <definedName name="Excel_BuiltIn_Print_Area_11_1_9_4" localSheetId="19">#REF!</definedName>
    <definedName name="Excel_BuiltIn_Print_Area_11_1_9_4">#REF!</definedName>
    <definedName name="Excel_BuiltIn_Print_Area_12_1" localSheetId="19">#REF!</definedName>
    <definedName name="Excel_BuiltIn_Print_Area_12_1">#REF!</definedName>
    <definedName name="Excel_BuiltIn_Print_Area_12_1_1" localSheetId="19">#REF!</definedName>
    <definedName name="Excel_BuiltIn_Print_Area_12_1_1">#REF!</definedName>
    <definedName name="Excel_BuiltIn_Print_Area_12_1_1_1" localSheetId="19">#REF!</definedName>
    <definedName name="Excel_BuiltIn_Print_Area_12_1_1_1">#REF!</definedName>
    <definedName name="Excel_BuiltIn_Print_Area_12_1_1_1_1" localSheetId="19">#REF!</definedName>
    <definedName name="Excel_BuiltIn_Print_Area_12_1_1_1_1">#REF!</definedName>
    <definedName name="Excel_BuiltIn_Print_Area_12_1_1_1_1_1" localSheetId="19">#REF!</definedName>
    <definedName name="Excel_BuiltIn_Print_Area_12_1_1_1_1_1">#REF!</definedName>
    <definedName name="Excel_BuiltIn_Print_Area_12_1_1_1_1_16" localSheetId="19">#REF!</definedName>
    <definedName name="Excel_BuiltIn_Print_Area_12_1_1_1_1_16">#REF!</definedName>
    <definedName name="Excel_BuiltIn_Print_Area_12_1_1_1_1_2" localSheetId="19">#REF!</definedName>
    <definedName name="Excel_BuiltIn_Print_Area_12_1_1_1_1_2">#REF!</definedName>
    <definedName name="Excel_BuiltIn_Print_Area_12_1_1_1_1_27" localSheetId="19">#REF!</definedName>
    <definedName name="Excel_BuiltIn_Print_Area_12_1_1_1_1_27">#REF!</definedName>
    <definedName name="Excel_BuiltIn_Print_Area_12_1_1_1_1_4" localSheetId="19">#REF!</definedName>
    <definedName name="Excel_BuiltIn_Print_Area_12_1_1_1_1_4">#REF!</definedName>
    <definedName name="Excel_BuiltIn_Print_Area_12_1_1_1_16" localSheetId="19">#REF!</definedName>
    <definedName name="Excel_BuiltIn_Print_Area_12_1_1_1_16">#REF!</definedName>
    <definedName name="Excel_BuiltIn_Print_Area_12_1_1_1_2" localSheetId="19">#REF!</definedName>
    <definedName name="Excel_BuiltIn_Print_Area_12_1_1_1_2">#REF!</definedName>
    <definedName name="Excel_BuiltIn_Print_Area_12_1_1_1_27" localSheetId="19">#REF!</definedName>
    <definedName name="Excel_BuiltIn_Print_Area_12_1_1_1_27">#REF!</definedName>
    <definedName name="Excel_BuiltIn_Print_Area_12_1_1_1_4" localSheetId="19">#REF!</definedName>
    <definedName name="Excel_BuiltIn_Print_Area_12_1_1_1_4">#REF!</definedName>
    <definedName name="Excel_BuiltIn_Print_Area_12_1_1_10" localSheetId="19">#REF!</definedName>
    <definedName name="Excel_BuiltIn_Print_Area_12_1_1_10">#REF!</definedName>
    <definedName name="Excel_BuiltIn_Print_Area_12_1_1_10_16" localSheetId="19">#REF!</definedName>
    <definedName name="Excel_BuiltIn_Print_Area_12_1_1_10_16">#REF!</definedName>
    <definedName name="Excel_BuiltIn_Print_Area_12_1_1_10_2" localSheetId="19">#REF!</definedName>
    <definedName name="Excel_BuiltIn_Print_Area_12_1_1_10_2">#REF!</definedName>
    <definedName name="Excel_BuiltIn_Print_Area_12_1_1_10_27" localSheetId="19">#REF!</definedName>
    <definedName name="Excel_BuiltIn_Print_Area_12_1_1_10_27">#REF!</definedName>
    <definedName name="Excel_BuiltIn_Print_Area_12_1_1_10_4" localSheetId="19">#REF!</definedName>
    <definedName name="Excel_BuiltIn_Print_Area_12_1_1_10_4">#REF!</definedName>
    <definedName name="Excel_BuiltIn_Print_Area_12_1_1_11" localSheetId="19">#REF!</definedName>
    <definedName name="Excel_BuiltIn_Print_Area_12_1_1_11">#REF!</definedName>
    <definedName name="Excel_BuiltIn_Print_Area_12_1_1_11_16" localSheetId="19">#REF!</definedName>
    <definedName name="Excel_BuiltIn_Print_Area_12_1_1_11_16">#REF!</definedName>
    <definedName name="Excel_BuiltIn_Print_Area_12_1_1_11_2" localSheetId="19">#REF!</definedName>
    <definedName name="Excel_BuiltIn_Print_Area_12_1_1_11_2">#REF!</definedName>
    <definedName name="Excel_BuiltIn_Print_Area_12_1_1_11_27" localSheetId="19">#REF!</definedName>
    <definedName name="Excel_BuiltIn_Print_Area_12_1_1_11_27">#REF!</definedName>
    <definedName name="Excel_BuiltIn_Print_Area_12_1_1_11_4" localSheetId="19">#REF!</definedName>
    <definedName name="Excel_BuiltIn_Print_Area_12_1_1_11_4">#REF!</definedName>
    <definedName name="Excel_BuiltIn_Print_Area_12_1_1_12" localSheetId="19">#REF!</definedName>
    <definedName name="Excel_BuiltIn_Print_Area_12_1_1_12">#REF!</definedName>
    <definedName name="Excel_BuiltIn_Print_Area_12_1_1_12_16" localSheetId="19">#REF!</definedName>
    <definedName name="Excel_BuiltIn_Print_Area_12_1_1_12_16">#REF!</definedName>
    <definedName name="Excel_BuiltIn_Print_Area_12_1_1_12_2" localSheetId="19">#REF!</definedName>
    <definedName name="Excel_BuiltIn_Print_Area_12_1_1_12_2">#REF!</definedName>
    <definedName name="Excel_BuiltIn_Print_Area_12_1_1_12_27" localSheetId="19">#REF!</definedName>
    <definedName name="Excel_BuiltIn_Print_Area_12_1_1_12_27">#REF!</definedName>
    <definedName name="Excel_BuiltIn_Print_Area_12_1_1_12_4" localSheetId="19">#REF!</definedName>
    <definedName name="Excel_BuiltIn_Print_Area_12_1_1_12_4">#REF!</definedName>
    <definedName name="Excel_BuiltIn_Print_Area_12_1_1_13" localSheetId="19">#REF!</definedName>
    <definedName name="Excel_BuiltIn_Print_Area_12_1_1_13">#REF!</definedName>
    <definedName name="Excel_BuiltIn_Print_Area_12_1_1_13_16" localSheetId="19">#REF!</definedName>
    <definedName name="Excel_BuiltIn_Print_Area_12_1_1_13_16">#REF!</definedName>
    <definedName name="Excel_BuiltIn_Print_Area_12_1_1_13_2" localSheetId="19">#REF!</definedName>
    <definedName name="Excel_BuiltIn_Print_Area_12_1_1_13_2">#REF!</definedName>
    <definedName name="Excel_BuiltIn_Print_Area_12_1_1_13_27" localSheetId="19">#REF!</definedName>
    <definedName name="Excel_BuiltIn_Print_Area_12_1_1_13_27">#REF!</definedName>
    <definedName name="Excel_BuiltIn_Print_Area_12_1_1_13_4" localSheetId="19">#REF!</definedName>
    <definedName name="Excel_BuiltIn_Print_Area_12_1_1_13_4">#REF!</definedName>
    <definedName name="Excel_BuiltIn_Print_Area_12_1_1_14" localSheetId="19">#REF!</definedName>
    <definedName name="Excel_BuiltIn_Print_Area_12_1_1_14">#REF!</definedName>
    <definedName name="Excel_BuiltIn_Print_Area_12_1_1_14_16" localSheetId="19">#REF!</definedName>
    <definedName name="Excel_BuiltIn_Print_Area_12_1_1_14_16">#REF!</definedName>
    <definedName name="Excel_BuiltIn_Print_Area_12_1_1_14_2" localSheetId="19">#REF!</definedName>
    <definedName name="Excel_BuiltIn_Print_Area_12_1_1_14_2">#REF!</definedName>
    <definedName name="Excel_BuiltIn_Print_Area_12_1_1_14_27" localSheetId="19">#REF!</definedName>
    <definedName name="Excel_BuiltIn_Print_Area_12_1_1_14_27">#REF!</definedName>
    <definedName name="Excel_BuiltIn_Print_Area_12_1_1_14_4" localSheetId="19">#REF!</definedName>
    <definedName name="Excel_BuiltIn_Print_Area_12_1_1_14_4">#REF!</definedName>
    <definedName name="Excel_BuiltIn_Print_Area_12_1_1_15" localSheetId="19">#REF!</definedName>
    <definedName name="Excel_BuiltIn_Print_Area_12_1_1_15">#REF!</definedName>
    <definedName name="Excel_BuiltIn_Print_Area_12_1_1_15_16" localSheetId="19">#REF!</definedName>
    <definedName name="Excel_BuiltIn_Print_Area_12_1_1_15_16">#REF!</definedName>
    <definedName name="Excel_BuiltIn_Print_Area_12_1_1_15_2" localSheetId="19">#REF!</definedName>
    <definedName name="Excel_BuiltIn_Print_Area_12_1_1_15_2">#REF!</definedName>
    <definedName name="Excel_BuiltIn_Print_Area_12_1_1_15_27" localSheetId="19">#REF!</definedName>
    <definedName name="Excel_BuiltIn_Print_Area_12_1_1_15_27">#REF!</definedName>
    <definedName name="Excel_BuiltIn_Print_Area_12_1_1_15_4" localSheetId="19">#REF!</definedName>
    <definedName name="Excel_BuiltIn_Print_Area_12_1_1_15_4">#REF!</definedName>
    <definedName name="Excel_BuiltIn_Print_Area_12_1_1_16" localSheetId="19">#REF!</definedName>
    <definedName name="Excel_BuiltIn_Print_Area_12_1_1_16">#REF!</definedName>
    <definedName name="Excel_BuiltIn_Print_Area_12_1_1_16_1" localSheetId="19">#REF!</definedName>
    <definedName name="Excel_BuiltIn_Print_Area_12_1_1_16_1">#REF!</definedName>
    <definedName name="Excel_BuiltIn_Print_Area_12_1_1_16_16" localSheetId="19">#REF!</definedName>
    <definedName name="Excel_BuiltIn_Print_Area_12_1_1_16_16">#REF!</definedName>
    <definedName name="Excel_BuiltIn_Print_Area_12_1_1_16_2" localSheetId="19">#REF!</definedName>
    <definedName name="Excel_BuiltIn_Print_Area_12_1_1_16_2">#REF!</definedName>
    <definedName name="Excel_BuiltIn_Print_Area_12_1_1_16_27" localSheetId="19">#REF!</definedName>
    <definedName name="Excel_BuiltIn_Print_Area_12_1_1_16_27">#REF!</definedName>
    <definedName name="Excel_BuiltIn_Print_Area_12_1_1_16_4" localSheetId="19">#REF!</definedName>
    <definedName name="Excel_BuiltIn_Print_Area_12_1_1_16_4">#REF!</definedName>
    <definedName name="Excel_BuiltIn_Print_Area_12_1_1_17" localSheetId="19">#REF!</definedName>
    <definedName name="Excel_BuiltIn_Print_Area_12_1_1_17">#REF!</definedName>
    <definedName name="Excel_BuiltIn_Print_Area_12_1_1_17_16" localSheetId="19">#REF!</definedName>
    <definedName name="Excel_BuiltIn_Print_Area_12_1_1_17_16">#REF!</definedName>
    <definedName name="Excel_BuiltIn_Print_Area_12_1_1_17_2" localSheetId="19">#REF!</definedName>
    <definedName name="Excel_BuiltIn_Print_Area_12_1_1_17_2">#REF!</definedName>
    <definedName name="Excel_BuiltIn_Print_Area_12_1_1_17_27" localSheetId="19">#REF!</definedName>
    <definedName name="Excel_BuiltIn_Print_Area_12_1_1_17_27">#REF!</definedName>
    <definedName name="Excel_BuiltIn_Print_Area_12_1_1_17_4" localSheetId="19">#REF!</definedName>
    <definedName name="Excel_BuiltIn_Print_Area_12_1_1_17_4">#REF!</definedName>
    <definedName name="Excel_BuiltIn_Print_Area_12_1_1_2" localSheetId="19">#REF!</definedName>
    <definedName name="Excel_BuiltIn_Print_Area_12_1_1_2">#REF!</definedName>
    <definedName name="Excel_BuiltIn_Print_Area_12_1_1_2_1" localSheetId="19">#REF!</definedName>
    <definedName name="Excel_BuiltIn_Print_Area_12_1_1_2_1">#REF!</definedName>
    <definedName name="Excel_BuiltIn_Print_Area_12_1_1_2_16" localSheetId="19">#REF!</definedName>
    <definedName name="Excel_BuiltIn_Print_Area_12_1_1_2_16">#REF!</definedName>
    <definedName name="Excel_BuiltIn_Print_Area_12_1_1_2_2" localSheetId="19">#REF!</definedName>
    <definedName name="Excel_BuiltIn_Print_Area_12_1_1_2_2">#REF!</definedName>
    <definedName name="Excel_BuiltIn_Print_Area_12_1_1_2_27" localSheetId="19">#REF!</definedName>
    <definedName name="Excel_BuiltIn_Print_Area_12_1_1_2_27">#REF!</definedName>
    <definedName name="Excel_BuiltIn_Print_Area_12_1_1_2_4" localSheetId="19">#REF!</definedName>
    <definedName name="Excel_BuiltIn_Print_Area_12_1_1_2_4">#REF!</definedName>
    <definedName name="Excel_BuiltIn_Print_Area_12_1_1_20" localSheetId="19">#REF!</definedName>
    <definedName name="Excel_BuiltIn_Print_Area_12_1_1_20">#REF!</definedName>
    <definedName name="Excel_BuiltIn_Print_Area_12_1_1_20_16" localSheetId="19">#REF!</definedName>
    <definedName name="Excel_BuiltIn_Print_Area_12_1_1_20_16">#REF!</definedName>
    <definedName name="Excel_BuiltIn_Print_Area_12_1_1_20_2" localSheetId="19">#REF!</definedName>
    <definedName name="Excel_BuiltIn_Print_Area_12_1_1_20_2">#REF!</definedName>
    <definedName name="Excel_BuiltIn_Print_Area_12_1_1_20_27" localSheetId="19">#REF!</definedName>
    <definedName name="Excel_BuiltIn_Print_Area_12_1_1_20_27">#REF!</definedName>
    <definedName name="Excel_BuiltIn_Print_Area_12_1_1_20_4" localSheetId="19">#REF!</definedName>
    <definedName name="Excel_BuiltIn_Print_Area_12_1_1_20_4">#REF!</definedName>
    <definedName name="Excel_BuiltIn_Print_Area_12_1_1_27" localSheetId="19">#REF!</definedName>
    <definedName name="Excel_BuiltIn_Print_Area_12_1_1_27">#REF!</definedName>
    <definedName name="Excel_BuiltIn_Print_Area_12_1_1_3" localSheetId="19">#REF!</definedName>
    <definedName name="Excel_BuiltIn_Print_Area_12_1_1_3">#REF!</definedName>
    <definedName name="Excel_BuiltIn_Print_Area_12_1_1_3_16" localSheetId="19">#REF!</definedName>
    <definedName name="Excel_BuiltIn_Print_Area_12_1_1_3_16">#REF!</definedName>
    <definedName name="Excel_BuiltIn_Print_Area_12_1_1_3_2" localSheetId="19">#REF!</definedName>
    <definedName name="Excel_BuiltIn_Print_Area_12_1_1_3_2">#REF!</definedName>
    <definedName name="Excel_BuiltIn_Print_Area_12_1_1_3_27" localSheetId="19">#REF!</definedName>
    <definedName name="Excel_BuiltIn_Print_Area_12_1_1_3_27">#REF!</definedName>
    <definedName name="Excel_BuiltIn_Print_Area_12_1_1_3_4" localSheetId="19">#REF!</definedName>
    <definedName name="Excel_BuiltIn_Print_Area_12_1_1_3_4">#REF!</definedName>
    <definedName name="Excel_BuiltIn_Print_Area_12_1_1_4" localSheetId="19">#REF!</definedName>
    <definedName name="Excel_BuiltIn_Print_Area_12_1_1_4">#REF!</definedName>
    <definedName name="Excel_BuiltIn_Print_Area_12_1_1_5" localSheetId="19">#REF!</definedName>
    <definedName name="Excel_BuiltIn_Print_Area_12_1_1_5">#REF!</definedName>
    <definedName name="Excel_BuiltIn_Print_Area_12_1_1_5_1" localSheetId="19">#REF!</definedName>
    <definedName name="Excel_BuiltIn_Print_Area_12_1_1_5_1">#REF!</definedName>
    <definedName name="Excel_BuiltIn_Print_Area_12_1_1_5_16" localSheetId="19">#REF!</definedName>
    <definedName name="Excel_BuiltIn_Print_Area_12_1_1_5_16">#REF!</definedName>
    <definedName name="Excel_BuiltIn_Print_Area_12_1_1_5_2" localSheetId="19">#REF!</definedName>
    <definedName name="Excel_BuiltIn_Print_Area_12_1_1_5_2">#REF!</definedName>
    <definedName name="Excel_BuiltIn_Print_Area_12_1_1_5_27" localSheetId="19">#REF!</definedName>
    <definedName name="Excel_BuiltIn_Print_Area_12_1_1_5_27">#REF!</definedName>
    <definedName name="Excel_BuiltIn_Print_Area_12_1_1_5_4" localSheetId="19">#REF!</definedName>
    <definedName name="Excel_BuiltIn_Print_Area_12_1_1_5_4">#REF!</definedName>
    <definedName name="Excel_BuiltIn_Print_Area_12_1_1_6" localSheetId="19">#REF!</definedName>
    <definedName name="Excel_BuiltIn_Print_Area_12_1_1_6">#REF!</definedName>
    <definedName name="Excel_BuiltIn_Print_Area_12_1_1_6_16" localSheetId="19">#REF!</definedName>
    <definedName name="Excel_BuiltIn_Print_Area_12_1_1_6_16">#REF!</definedName>
    <definedName name="Excel_BuiltIn_Print_Area_12_1_1_6_2" localSheetId="19">#REF!</definedName>
    <definedName name="Excel_BuiltIn_Print_Area_12_1_1_6_2">#REF!</definedName>
    <definedName name="Excel_BuiltIn_Print_Area_12_1_1_6_27" localSheetId="19">#REF!</definedName>
    <definedName name="Excel_BuiltIn_Print_Area_12_1_1_6_27">#REF!</definedName>
    <definedName name="Excel_BuiltIn_Print_Area_12_1_1_6_4" localSheetId="19">#REF!</definedName>
    <definedName name="Excel_BuiltIn_Print_Area_12_1_1_6_4">#REF!</definedName>
    <definedName name="Excel_BuiltIn_Print_Area_12_1_1_7" localSheetId="19">#REF!</definedName>
    <definedName name="Excel_BuiltIn_Print_Area_12_1_1_7">#REF!</definedName>
    <definedName name="Excel_BuiltIn_Print_Area_12_1_1_7_16" localSheetId="19">#REF!</definedName>
    <definedName name="Excel_BuiltIn_Print_Area_12_1_1_7_16">#REF!</definedName>
    <definedName name="Excel_BuiltIn_Print_Area_12_1_1_7_2" localSheetId="19">#REF!</definedName>
    <definedName name="Excel_BuiltIn_Print_Area_12_1_1_7_2">#REF!</definedName>
    <definedName name="Excel_BuiltIn_Print_Area_12_1_1_7_27" localSheetId="19">#REF!</definedName>
    <definedName name="Excel_BuiltIn_Print_Area_12_1_1_7_27">#REF!</definedName>
    <definedName name="Excel_BuiltIn_Print_Area_12_1_1_7_4" localSheetId="19">#REF!</definedName>
    <definedName name="Excel_BuiltIn_Print_Area_12_1_1_7_4">#REF!</definedName>
    <definedName name="Excel_BuiltIn_Print_Area_12_1_1_8" localSheetId="19">#REF!</definedName>
    <definedName name="Excel_BuiltIn_Print_Area_12_1_1_8">#REF!</definedName>
    <definedName name="Excel_BuiltIn_Print_Area_12_1_1_8_16" localSheetId="19">#REF!</definedName>
    <definedName name="Excel_BuiltIn_Print_Area_12_1_1_8_16">#REF!</definedName>
    <definedName name="Excel_BuiltIn_Print_Area_12_1_1_8_2" localSheetId="19">#REF!</definedName>
    <definedName name="Excel_BuiltIn_Print_Area_12_1_1_8_2">#REF!</definedName>
    <definedName name="Excel_BuiltIn_Print_Area_12_1_1_8_27" localSheetId="19">#REF!</definedName>
    <definedName name="Excel_BuiltIn_Print_Area_12_1_1_8_27">#REF!</definedName>
    <definedName name="Excel_BuiltIn_Print_Area_12_1_1_8_4" localSheetId="19">#REF!</definedName>
    <definedName name="Excel_BuiltIn_Print_Area_12_1_1_8_4">#REF!</definedName>
    <definedName name="Excel_BuiltIn_Print_Area_12_1_1_9" localSheetId="19">#REF!</definedName>
    <definedName name="Excel_BuiltIn_Print_Area_12_1_1_9">#REF!</definedName>
    <definedName name="Excel_BuiltIn_Print_Area_12_1_1_9_16" localSheetId="19">#REF!</definedName>
    <definedName name="Excel_BuiltIn_Print_Area_12_1_1_9_16">#REF!</definedName>
    <definedName name="Excel_BuiltIn_Print_Area_12_1_1_9_2" localSheetId="19">#REF!</definedName>
    <definedName name="Excel_BuiltIn_Print_Area_12_1_1_9_2">#REF!</definedName>
    <definedName name="Excel_BuiltIn_Print_Area_12_1_1_9_27" localSheetId="19">#REF!</definedName>
    <definedName name="Excel_BuiltIn_Print_Area_12_1_1_9_27">#REF!</definedName>
    <definedName name="Excel_BuiltIn_Print_Area_12_1_1_9_4" localSheetId="19">#REF!</definedName>
    <definedName name="Excel_BuiltIn_Print_Area_12_1_1_9_4">#REF!</definedName>
    <definedName name="Excel_BuiltIn_Print_Area_12_1_10" localSheetId="19">#REF!</definedName>
    <definedName name="Excel_BuiltIn_Print_Area_12_1_10">#REF!</definedName>
    <definedName name="Excel_BuiltIn_Print_Area_12_1_10_16" localSheetId="19">#REF!</definedName>
    <definedName name="Excel_BuiltIn_Print_Area_12_1_10_16">#REF!</definedName>
    <definedName name="Excel_BuiltIn_Print_Area_12_1_10_2" localSheetId="19">#REF!</definedName>
    <definedName name="Excel_BuiltIn_Print_Area_12_1_10_2">#REF!</definedName>
    <definedName name="Excel_BuiltIn_Print_Area_12_1_10_27" localSheetId="19">#REF!</definedName>
    <definedName name="Excel_BuiltIn_Print_Area_12_1_10_27">#REF!</definedName>
    <definedName name="Excel_BuiltIn_Print_Area_12_1_10_4" localSheetId="19">#REF!</definedName>
    <definedName name="Excel_BuiltIn_Print_Area_12_1_10_4">#REF!</definedName>
    <definedName name="Excel_BuiltIn_Print_Area_12_1_11" localSheetId="19">#REF!</definedName>
    <definedName name="Excel_BuiltIn_Print_Area_12_1_11">#REF!</definedName>
    <definedName name="Excel_BuiltIn_Print_Area_12_1_11_16" localSheetId="19">#REF!</definedName>
    <definedName name="Excel_BuiltIn_Print_Area_12_1_11_16">#REF!</definedName>
    <definedName name="Excel_BuiltIn_Print_Area_12_1_11_2" localSheetId="19">#REF!</definedName>
    <definedName name="Excel_BuiltIn_Print_Area_12_1_11_2">#REF!</definedName>
    <definedName name="Excel_BuiltIn_Print_Area_12_1_11_27" localSheetId="19">#REF!</definedName>
    <definedName name="Excel_BuiltIn_Print_Area_12_1_11_27">#REF!</definedName>
    <definedName name="Excel_BuiltIn_Print_Area_12_1_11_4" localSheetId="19">#REF!</definedName>
    <definedName name="Excel_BuiltIn_Print_Area_12_1_11_4">#REF!</definedName>
    <definedName name="Excel_BuiltIn_Print_Area_12_1_12" localSheetId="19">#REF!</definedName>
    <definedName name="Excel_BuiltIn_Print_Area_12_1_12">#REF!</definedName>
    <definedName name="Excel_BuiltIn_Print_Area_12_1_12_16" localSheetId="19">#REF!</definedName>
    <definedName name="Excel_BuiltIn_Print_Area_12_1_12_16">#REF!</definedName>
    <definedName name="Excel_BuiltIn_Print_Area_12_1_12_2" localSheetId="19">#REF!</definedName>
    <definedName name="Excel_BuiltIn_Print_Area_12_1_12_2">#REF!</definedName>
    <definedName name="Excel_BuiltIn_Print_Area_12_1_12_27" localSheetId="19">#REF!</definedName>
    <definedName name="Excel_BuiltIn_Print_Area_12_1_12_27">#REF!</definedName>
    <definedName name="Excel_BuiltIn_Print_Area_12_1_12_4" localSheetId="19">#REF!</definedName>
    <definedName name="Excel_BuiltIn_Print_Area_12_1_12_4">#REF!</definedName>
    <definedName name="Excel_BuiltIn_Print_Area_12_1_13" localSheetId="19">#REF!</definedName>
    <definedName name="Excel_BuiltIn_Print_Area_12_1_13">#REF!</definedName>
    <definedName name="Excel_BuiltIn_Print_Area_12_1_13_16" localSheetId="19">#REF!</definedName>
    <definedName name="Excel_BuiltIn_Print_Area_12_1_13_16">#REF!</definedName>
    <definedName name="Excel_BuiltIn_Print_Area_12_1_13_2" localSheetId="19">#REF!</definedName>
    <definedName name="Excel_BuiltIn_Print_Area_12_1_13_2">#REF!</definedName>
    <definedName name="Excel_BuiltIn_Print_Area_12_1_13_27" localSheetId="19">#REF!</definedName>
    <definedName name="Excel_BuiltIn_Print_Area_12_1_13_27">#REF!</definedName>
    <definedName name="Excel_BuiltIn_Print_Area_12_1_13_4" localSheetId="19">#REF!</definedName>
    <definedName name="Excel_BuiltIn_Print_Area_12_1_13_4">#REF!</definedName>
    <definedName name="Excel_BuiltIn_Print_Area_12_1_14" localSheetId="19">#REF!</definedName>
    <definedName name="Excel_BuiltIn_Print_Area_12_1_14">#REF!</definedName>
    <definedName name="Excel_BuiltIn_Print_Area_12_1_14_16" localSheetId="19">#REF!</definedName>
    <definedName name="Excel_BuiltIn_Print_Area_12_1_14_16">#REF!</definedName>
    <definedName name="Excel_BuiltIn_Print_Area_12_1_14_2" localSheetId="19">#REF!</definedName>
    <definedName name="Excel_BuiltIn_Print_Area_12_1_14_2">#REF!</definedName>
    <definedName name="Excel_BuiltIn_Print_Area_12_1_14_27" localSheetId="19">#REF!</definedName>
    <definedName name="Excel_BuiltIn_Print_Area_12_1_14_27">#REF!</definedName>
    <definedName name="Excel_BuiltIn_Print_Area_12_1_14_4" localSheetId="19">#REF!</definedName>
    <definedName name="Excel_BuiltIn_Print_Area_12_1_14_4">#REF!</definedName>
    <definedName name="Excel_BuiltIn_Print_Area_12_1_15" localSheetId="19">#REF!</definedName>
    <definedName name="Excel_BuiltIn_Print_Area_12_1_15">#REF!</definedName>
    <definedName name="Excel_BuiltIn_Print_Area_12_1_15_16" localSheetId="19">#REF!</definedName>
    <definedName name="Excel_BuiltIn_Print_Area_12_1_15_16">#REF!</definedName>
    <definedName name="Excel_BuiltIn_Print_Area_12_1_15_2" localSheetId="19">#REF!</definedName>
    <definedName name="Excel_BuiltIn_Print_Area_12_1_15_2">#REF!</definedName>
    <definedName name="Excel_BuiltIn_Print_Area_12_1_15_27" localSheetId="19">#REF!</definedName>
    <definedName name="Excel_BuiltIn_Print_Area_12_1_15_27">#REF!</definedName>
    <definedName name="Excel_BuiltIn_Print_Area_12_1_15_4" localSheetId="19">#REF!</definedName>
    <definedName name="Excel_BuiltIn_Print_Area_12_1_15_4">#REF!</definedName>
    <definedName name="Excel_BuiltIn_Print_Area_12_1_16" localSheetId="19">#REF!</definedName>
    <definedName name="Excel_BuiltIn_Print_Area_12_1_16">#REF!</definedName>
    <definedName name="Excel_BuiltIn_Print_Area_12_1_16_1" localSheetId="19">#REF!</definedName>
    <definedName name="Excel_BuiltIn_Print_Area_12_1_16_1">#REF!</definedName>
    <definedName name="Excel_BuiltIn_Print_Area_12_1_16_16" localSheetId="19">#REF!</definedName>
    <definedName name="Excel_BuiltIn_Print_Area_12_1_16_16">#REF!</definedName>
    <definedName name="Excel_BuiltIn_Print_Area_12_1_16_2" localSheetId="19">#REF!</definedName>
    <definedName name="Excel_BuiltIn_Print_Area_12_1_16_2">#REF!</definedName>
    <definedName name="Excel_BuiltIn_Print_Area_12_1_16_27" localSheetId="19">#REF!</definedName>
    <definedName name="Excel_BuiltIn_Print_Area_12_1_16_27">#REF!</definedName>
    <definedName name="Excel_BuiltIn_Print_Area_12_1_16_4" localSheetId="19">#REF!</definedName>
    <definedName name="Excel_BuiltIn_Print_Area_12_1_16_4">#REF!</definedName>
    <definedName name="Excel_BuiltIn_Print_Area_12_1_17" localSheetId="19">#REF!</definedName>
    <definedName name="Excel_BuiltIn_Print_Area_12_1_17">#REF!</definedName>
    <definedName name="Excel_BuiltIn_Print_Area_12_1_17_16" localSheetId="19">#REF!</definedName>
    <definedName name="Excel_BuiltIn_Print_Area_12_1_17_16">#REF!</definedName>
    <definedName name="Excel_BuiltIn_Print_Area_12_1_17_2" localSheetId="19">#REF!</definedName>
    <definedName name="Excel_BuiltIn_Print_Area_12_1_17_2">#REF!</definedName>
    <definedName name="Excel_BuiltIn_Print_Area_12_1_17_27" localSheetId="19">#REF!</definedName>
    <definedName name="Excel_BuiltIn_Print_Area_12_1_17_27">#REF!</definedName>
    <definedName name="Excel_BuiltIn_Print_Area_12_1_17_4" localSheetId="19">#REF!</definedName>
    <definedName name="Excel_BuiltIn_Print_Area_12_1_17_4">#REF!</definedName>
    <definedName name="Excel_BuiltIn_Print_Area_12_1_2" localSheetId="19">#REF!</definedName>
    <definedName name="Excel_BuiltIn_Print_Area_12_1_2">#REF!</definedName>
    <definedName name="Excel_BuiltIn_Print_Area_12_1_2_1" localSheetId="19">#REF!</definedName>
    <definedName name="Excel_BuiltIn_Print_Area_12_1_2_1">#REF!</definedName>
    <definedName name="Excel_BuiltIn_Print_Area_12_1_2_16" localSheetId="19">#REF!</definedName>
    <definedName name="Excel_BuiltIn_Print_Area_12_1_2_16">#REF!</definedName>
    <definedName name="Excel_BuiltIn_Print_Area_12_1_2_2" localSheetId="19">#REF!</definedName>
    <definedName name="Excel_BuiltIn_Print_Area_12_1_2_2">#REF!</definedName>
    <definedName name="Excel_BuiltIn_Print_Area_12_1_2_27" localSheetId="19">#REF!</definedName>
    <definedName name="Excel_BuiltIn_Print_Area_12_1_2_27">#REF!</definedName>
    <definedName name="Excel_BuiltIn_Print_Area_12_1_2_4" localSheetId="19">#REF!</definedName>
    <definedName name="Excel_BuiltIn_Print_Area_12_1_2_4">#REF!</definedName>
    <definedName name="Excel_BuiltIn_Print_Area_12_1_20" localSheetId="19">#REF!</definedName>
    <definedName name="Excel_BuiltIn_Print_Area_12_1_20">#REF!</definedName>
    <definedName name="Excel_BuiltIn_Print_Area_12_1_20_16" localSheetId="19">#REF!</definedName>
    <definedName name="Excel_BuiltIn_Print_Area_12_1_20_16">#REF!</definedName>
    <definedName name="Excel_BuiltIn_Print_Area_12_1_20_2" localSheetId="19">#REF!</definedName>
    <definedName name="Excel_BuiltIn_Print_Area_12_1_20_2">#REF!</definedName>
    <definedName name="Excel_BuiltIn_Print_Area_12_1_20_27" localSheetId="19">#REF!</definedName>
    <definedName name="Excel_BuiltIn_Print_Area_12_1_20_27">#REF!</definedName>
    <definedName name="Excel_BuiltIn_Print_Area_12_1_20_4" localSheetId="19">#REF!</definedName>
    <definedName name="Excel_BuiltIn_Print_Area_12_1_20_4">#REF!</definedName>
    <definedName name="Excel_BuiltIn_Print_Area_12_1_27" localSheetId="19">#REF!</definedName>
    <definedName name="Excel_BuiltIn_Print_Area_12_1_27">#REF!</definedName>
    <definedName name="Excel_BuiltIn_Print_Area_12_1_3" localSheetId="19">#REF!</definedName>
    <definedName name="Excel_BuiltIn_Print_Area_12_1_3">#REF!</definedName>
    <definedName name="Excel_BuiltIn_Print_Area_12_1_3_16" localSheetId="19">#REF!</definedName>
    <definedName name="Excel_BuiltIn_Print_Area_12_1_3_16">#REF!</definedName>
    <definedName name="Excel_BuiltIn_Print_Area_12_1_3_2" localSheetId="19">#REF!</definedName>
    <definedName name="Excel_BuiltIn_Print_Area_12_1_3_2">#REF!</definedName>
    <definedName name="Excel_BuiltIn_Print_Area_12_1_3_27" localSheetId="19">#REF!</definedName>
    <definedName name="Excel_BuiltIn_Print_Area_12_1_3_27">#REF!</definedName>
    <definedName name="Excel_BuiltIn_Print_Area_12_1_3_4" localSheetId="19">#REF!</definedName>
    <definedName name="Excel_BuiltIn_Print_Area_12_1_3_4">#REF!</definedName>
    <definedName name="Excel_BuiltIn_Print_Area_12_1_4" localSheetId="19">#REF!</definedName>
    <definedName name="Excel_BuiltIn_Print_Area_12_1_4">#REF!</definedName>
    <definedName name="Excel_BuiltIn_Print_Area_12_1_5" localSheetId="19">#REF!</definedName>
    <definedName name="Excel_BuiltIn_Print_Area_12_1_5">#REF!</definedName>
    <definedName name="Excel_BuiltIn_Print_Area_12_1_5_1" localSheetId="19">#REF!</definedName>
    <definedName name="Excel_BuiltIn_Print_Area_12_1_5_1">#REF!</definedName>
    <definedName name="Excel_BuiltIn_Print_Area_12_1_5_16" localSheetId="19">#REF!</definedName>
    <definedName name="Excel_BuiltIn_Print_Area_12_1_5_16">#REF!</definedName>
    <definedName name="Excel_BuiltIn_Print_Area_12_1_5_2" localSheetId="19">#REF!</definedName>
    <definedName name="Excel_BuiltIn_Print_Area_12_1_5_2">#REF!</definedName>
    <definedName name="Excel_BuiltIn_Print_Area_12_1_5_27" localSheetId="19">#REF!</definedName>
    <definedName name="Excel_BuiltIn_Print_Area_12_1_5_27">#REF!</definedName>
    <definedName name="Excel_BuiltIn_Print_Area_12_1_5_4" localSheetId="19">#REF!</definedName>
    <definedName name="Excel_BuiltIn_Print_Area_12_1_5_4">#REF!</definedName>
    <definedName name="Excel_BuiltIn_Print_Area_12_1_6" localSheetId="19">#REF!</definedName>
    <definedName name="Excel_BuiltIn_Print_Area_12_1_6">#REF!</definedName>
    <definedName name="Excel_BuiltIn_Print_Area_12_1_6_16" localSheetId="19">#REF!</definedName>
    <definedName name="Excel_BuiltIn_Print_Area_12_1_6_16">#REF!</definedName>
    <definedName name="Excel_BuiltIn_Print_Area_12_1_6_2" localSheetId="19">#REF!</definedName>
    <definedName name="Excel_BuiltIn_Print_Area_12_1_6_2">#REF!</definedName>
    <definedName name="Excel_BuiltIn_Print_Area_12_1_6_27" localSheetId="19">#REF!</definedName>
    <definedName name="Excel_BuiltIn_Print_Area_12_1_6_27">#REF!</definedName>
    <definedName name="Excel_BuiltIn_Print_Area_12_1_6_4" localSheetId="19">#REF!</definedName>
    <definedName name="Excel_BuiltIn_Print_Area_12_1_6_4">#REF!</definedName>
    <definedName name="Excel_BuiltIn_Print_Area_12_1_7" localSheetId="19">#REF!</definedName>
    <definedName name="Excel_BuiltIn_Print_Area_12_1_7">#REF!</definedName>
    <definedName name="Excel_BuiltIn_Print_Area_12_1_7_16" localSheetId="19">#REF!</definedName>
    <definedName name="Excel_BuiltIn_Print_Area_12_1_7_16">#REF!</definedName>
    <definedName name="Excel_BuiltIn_Print_Area_12_1_7_2" localSheetId="19">#REF!</definedName>
    <definedName name="Excel_BuiltIn_Print_Area_12_1_7_2">#REF!</definedName>
    <definedName name="Excel_BuiltIn_Print_Area_12_1_7_27" localSheetId="19">#REF!</definedName>
    <definedName name="Excel_BuiltIn_Print_Area_12_1_7_27">#REF!</definedName>
    <definedName name="Excel_BuiltIn_Print_Area_12_1_7_4" localSheetId="19">#REF!</definedName>
    <definedName name="Excel_BuiltIn_Print_Area_12_1_7_4">#REF!</definedName>
    <definedName name="Excel_BuiltIn_Print_Area_12_1_8" localSheetId="19">#REF!</definedName>
    <definedName name="Excel_BuiltIn_Print_Area_12_1_8">#REF!</definedName>
    <definedName name="Excel_BuiltIn_Print_Area_12_1_8_16" localSheetId="19">#REF!</definedName>
    <definedName name="Excel_BuiltIn_Print_Area_12_1_8_16">#REF!</definedName>
    <definedName name="Excel_BuiltIn_Print_Area_12_1_8_2" localSheetId="19">#REF!</definedName>
    <definedName name="Excel_BuiltIn_Print_Area_12_1_8_2">#REF!</definedName>
    <definedName name="Excel_BuiltIn_Print_Area_12_1_8_27" localSheetId="19">#REF!</definedName>
    <definedName name="Excel_BuiltIn_Print_Area_12_1_8_27">#REF!</definedName>
    <definedName name="Excel_BuiltIn_Print_Area_12_1_8_4" localSheetId="19">#REF!</definedName>
    <definedName name="Excel_BuiltIn_Print_Area_12_1_8_4">#REF!</definedName>
    <definedName name="Excel_BuiltIn_Print_Area_12_1_9" localSheetId="19">#REF!</definedName>
    <definedName name="Excel_BuiltIn_Print_Area_12_1_9">#REF!</definedName>
    <definedName name="Excel_BuiltIn_Print_Area_12_1_9_16" localSheetId="19">#REF!</definedName>
    <definedName name="Excel_BuiltIn_Print_Area_12_1_9_16">#REF!</definedName>
    <definedName name="Excel_BuiltIn_Print_Area_12_1_9_2" localSheetId="19">#REF!</definedName>
    <definedName name="Excel_BuiltIn_Print_Area_12_1_9_2">#REF!</definedName>
    <definedName name="Excel_BuiltIn_Print_Area_12_1_9_27" localSheetId="19">#REF!</definedName>
    <definedName name="Excel_BuiltIn_Print_Area_12_1_9_27">#REF!</definedName>
    <definedName name="Excel_BuiltIn_Print_Area_12_1_9_4" localSheetId="19">#REF!</definedName>
    <definedName name="Excel_BuiltIn_Print_Area_12_1_9_4">#REF!</definedName>
    <definedName name="Excel_BuiltIn_Print_Area_13_1" localSheetId="19">#REF!</definedName>
    <definedName name="Excel_BuiltIn_Print_Area_13_1">#REF!</definedName>
    <definedName name="Excel_BuiltIn_Print_Area_13_1_1" localSheetId="19">#REF!</definedName>
    <definedName name="Excel_BuiltIn_Print_Area_13_1_1">#REF!</definedName>
    <definedName name="Excel_BuiltIn_Print_Area_13_1_1_16" localSheetId="19">#REF!</definedName>
    <definedName name="Excel_BuiltIn_Print_Area_13_1_1_16">#REF!</definedName>
    <definedName name="Excel_BuiltIn_Print_Area_13_1_1_2" localSheetId="19">#REF!</definedName>
    <definedName name="Excel_BuiltIn_Print_Area_13_1_1_2">#REF!</definedName>
    <definedName name="Excel_BuiltIn_Print_Area_13_1_1_27" localSheetId="19">#REF!</definedName>
    <definedName name="Excel_BuiltIn_Print_Area_13_1_1_27">#REF!</definedName>
    <definedName name="Excel_BuiltIn_Print_Area_13_1_1_4" localSheetId="19">#REF!</definedName>
    <definedName name="Excel_BuiltIn_Print_Area_13_1_1_4">#REF!</definedName>
    <definedName name="Excel_BuiltIn_Print_Area_13_1_10" localSheetId="19">#REF!</definedName>
    <definedName name="Excel_BuiltIn_Print_Area_13_1_10">#REF!</definedName>
    <definedName name="Excel_BuiltIn_Print_Area_13_1_10_16" localSheetId="19">#REF!</definedName>
    <definedName name="Excel_BuiltIn_Print_Area_13_1_10_16">#REF!</definedName>
    <definedName name="Excel_BuiltIn_Print_Area_13_1_10_2" localSheetId="19">#REF!</definedName>
    <definedName name="Excel_BuiltIn_Print_Area_13_1_10_2">#REF!</definedName>
    <definedName name="Excel_BuiltIn_Print_Area_13_1_10_27" localSheetId="19">#REF!</definedName>
    <definedName name="Excel_BuiltIn_Print_Area_13_1_10_27">#REF!</definedName>
    <definedName name="Excel_BuiltIn_Print_Area_13_1_10_4" localSheetId="19">#REF!</definedName>
    <definedName name="Excel_BuiltIn_Print_Area_13_1_10_4">#REF!</definedName>
    <definedName name="Excel_BuiltIn_Print_Area_13_1_11" localSheetId="19">#REF!</definedName>
    <definedName name="Excel_BuiltIn_Print_Area_13_1_11">#REF!</definedName>
    <definedName name="Excel_BuiltIn_Print_Area_13_1_11_16" localSheetId="19">#REF!</definedName>
    <definedName name="Excel_BuiltIn_Print_Area_13_1_11_16">#REF!</definedName>
    <definedName name="Excel_BuiltIn_Print_Area_13_1_11_2" localSheetId="19">#REF!</definedName>
    <definedName name="Excel_BuiltIn_Print_Area_13_1_11_2">#REF!</definedName>
    <definedName name="Excel_BuiltIn_Print_Area_13_1_11_27" localSheetId="19">#REF!</definedName>
    <definedName name="Excel_BuiltIn_Print_Area_13_1_11_27">#REF!</definedName>
    <definedName name="Excel_BuiltIn_Print_Area_13_1_11_4" localSheetId="19">#REF!</definedName>
    <definedName name="Excel_BuiltIn_Print_Area_13_1_11_4">#REF!</definedName>
    <definedName name="Excel_BuiltIn_Print_Area_13_1_12" localSheetId="19">#REF!</definedName>
    <definedName name="Excel_BuiltIn_Print_Area_13_1_12">#REF!</definedName>
    <definedName name="Excel_BuiltIn_Print_Area_13_1_12_16" localSheetId="19">#REF!</definedName>
    <definedName name="Excel_BuiltIn_Print_Area_13_1_12_16">#REF!</definedName>
    <definedName name="Excel_BuiltIn_Print_Area_13_1_12_2" localSheetId="19">#REF!</definedName>
    <definedName name="Excel_BuiltIn_Print_Area_13_1_12_2">#REF!</definedName>
    <definedName name="Excel_BuiltIn_Print_Area_13_1_12_27" localSheetId="19">#REF!</definedName>
    <definedName name="Excel_BuiltIn_Print_Area_13_1_12_27">#REF!</definedName>
    <definedName name="Excel_BuiltIn_Print_Area_13_1_12_4" localSheetId="19">#REF!</definedName>
    <definedName name="Excel_BuiltIn_Print_Area_13_1_12_4">#REF!</definedName>
    <definedName name="Excel_BuiltIn_Print_Area_13_1_13" localSheetId="19">#REF!</definedName>
    <definedName name="Excel_BuiltIn_Print_Area_13_1_13">#REF!</definedName>
    <definedName name="Excel_BuiltIn_Print_Area_13_1_13_16" localSheetId="19">#REF!</definedName>
    <definedName name="Excel_BuiltIn_Print_Area_13_1_13_16">#REF!</definedName>
    <definedName name="Excel_BuiltIn_Print_Area_13_1_13_2" localSheetId="19">#REF!</definedName>
    <definedName name="Excel_BuiltIn_Print_Area_13_1_13_2">#REF!</definedName>
    <definedName name="Excel_BuiltIn_Print_Area_13_1_13_27" localSheetId="19">#REF!</definedName>
    <definedName name="Excel_BuiltIn_Print_Area_13_1_13_27">#REF!</definedName>
    <definedName name="Excel_BuiltIn_Print_Area_13_1_13_4" localSheetId="19">#REF!</definedName>
    <definedName name="Excel_BuiltIn_Print_Area_13_1_13_4">#REF!</definedName>
    <definedName name="Excel_BuiltIn_Print_Area_13_1_14" localSheetId="19">#REF!</definedName>
    <definedName name="Excel_BuiltIn_Print_Area_13_1_14">#REF!</definedName>
    <definedName name="Excel_BuiltIn_Print_Area_13_1_14_16" localSheetId="19">#REF!</definedName>
    <definedName name="Excel_BuiltIn_Print_Area_13_1_14_16">#REF!</definedName>
    <definedName name="Excel_BuiltIn_Print_Area_13_1_14_2" localSheetId="19">#REF!</definedName>
    <definedName name="Excel_BuiltIn_Print_Area_13_1_14_2">#REF!</definedName>
    <definedName name="Excel_BuiltIn_Print_Area_13_1_14_27" localSheetId="19">#REF!</definedName>
    <definedName name="Excel_BuiltIn_Print_Area_13_1_14_27">#REF!</definedName>
    <definedName name="Excel_BuiltIn_Print_Area_13_1_14_4" localSheetId="19">#REF!</definedName>
    <definedName name="Excel_BuiltIn_Print_Area_13_1_14_4">#REF!</definedName>
    <definedName name="Excel_BuiltIn_Print_Area_13_1_15" localSheetId="19">#REF!</definedName>
    <definedName name="Excel_BuiltIn_Print_Area_13_1_15">#REF!</definedName>
    <definedName name="Excel_BuiltIn_Print_Area_13_1_15_16" localSheetId="19">#REF!</definedName>
    <definedName name="Excel_BuiltIn_Print_Area_13_1_15_16">#REF!</definedName>
    <definedName name="Excel_BuiltIn_Print_Area_13_1_15_2" localSheetId="19">#REF!</definedName>
    <definedName name="Excel_BuiltIn_Print_Area_13_1_15_2">#REF!</definedName>
    <definedName name="Excel_BuiltIn_Print_Area_13_1_15_27" localSheetId="19">#REF!</definedName>
    <definedName name="Excel_BuiltIn_Print_Area_13_1_15_27">#REF!</definedName>
    <definedName name="Excel_BuiltIn_Print_Area_13_1_15_4" localSheetId="19">#REF!</definedName>
    <definedName name="Excel_BuiltIn_Print_Area_13_1_15_4">#REF!</definedName>
    <definedName name="Excel_BuiltIn_Print_Area_13_1_16" localSheetId="19">#REF!</definedName>
    <definedName name="Excel_BuiltIn_Print_Area_13_1_16">#REF!</definedName>
    <definedName name="Excel_BuiltIn_Print_Area_13_1_16_1" localSheetId="19">#REF!</definedName>
    <definedName name="Excel_BuiltIn_Print_Area_13_1_16_1">#REF!</definedName>
    <definedName name="Excel_BuiltIn_Print_Area_13_1_16_16" localSheetId="19">#REF!</definedName>
    <definedName name="Excel_BuiltIn_Print_Area_13_1_16_16">#REF!</definedName>
    <definedName name="Excel_BuiltIn_Print_Area_13_1_16_2" localSheetId="19">#REF!</definedName>
    <definedName name="Excel_BuiltIn_Print_Area_13_1_16_2">#REF!</definedName>
    <definedName name="Excel_BuiltIn_Print_Area_13_1_16_27" localSheetId="19">#REF!</definedName>
    <definedName name="Excel_BuiltIn_Print_Area_13_1_16_27">#REF!</definedName>
    <definedName name="Excel_BuiltIn_Print_Area_13_1_16_4" localSheetId="19">#REF!</definedName>
    <definedName name="Excel_BuiltIn_Print_Area_13_1_16_4">#REF!</definedName>
    <definedName name="Excel_BuiltIn_Print_Area_13_1_17" localSheetId="19">#REF!</definedName>
    <definedName name="Excel_BuiltIn_Print_Area_13_1_17">#REF!</definedName>
    <definedName name="Excel_BuiltIn_Print_Area_13_1_17_16" localSheetId="19">#REF!</definedName>
    <definedName name="Excel_BuiltIn_Print_Area_13_1_17_16">#REF!</definedName>
    <definedName name="Excel_BuiltIn_Print_Area_13_1_17_2" localSheetId="19">#REF!</definedName>
    <definedName name="Excel_BuiltIn_Print_Area_13_1_17_2">#REF!</definedName>
    <definedName name="Excel_BuiltIn_Print_Area_13_1_17_27" localSheetId="19">#REF!</definedName>
    <definedName name="Excel_BuiltIn_Print_Area_13_1_17_27">#REF!</definedName>
    <definedName name="Excel_BuiltIn_Print_Area_13_1_17_4" localSheetId="19">#REF!</definedName>
    <definedName name="Excel_BuiltIn_Print_Area_13_1_17_4">#REF!</definedName>
    <definedName name="Excel_BuiltIn_Print_Area_13_1_2" localSheetId="19">#REF!</definedName>
    <definedName name="Excel_BuiltIn_Print_Area_13_1_2">#REF!</definedName>
    <definedName name="Excel_BuiltIn_Print_Area_13_1_2_1" localSheetId="19">#REF!</definedName>
    <definedName name="Excel_BuiltIn_Print_Area_13_1_2_1">#REF!</definedName>
    <definedName name="Excel_BuiltIn_Print_Area_13_1_2_16" localSheetId="19">#REF!</definedName>
    <definedName name="Excel_BuiltIn_Print_Area_13_1_2_16">#REF!</definedName>
    <definedName name="Excel_BuiltIn_Print_Area_13_1_2_2" localSheetId="19">#REF!</definedName>
    <definedName name="Excel_BuiltIn_Print_Area_13_1_2_2">#REF!</definedName>
    <definedName name="Excel_BuiltIn_Print_Area_13_1_2_27" localSheetId="19">#REF!</definedName>
    <definedName name="Excel_BuiltIn_Print_Area_13_1_2_27">#REF!</definedName>
    <definedName name="Excel_BuiltIn_Print_Area_13_1_2_4" localSheetId="19">#REF!</definedName>
    <definedName name="Excel_BuiltIn_Print_Area_13_1_2_4">#REF!</definedName>
    <definedName name="Excel_BuiltIn_Print_Area_13_1_20" localSheetId="19">#REF!</definedName>
    <definedName name="Excel_BuiltIn_Print_Area_13_1_20">#REF!</definedName>
    <definedName name="Excel_BuiltIn_Print_Area_13_1_20_16" localSheetId="19">#REF!</definedName>
    <definedName name="Excel_BuiltIn_Print_Area_13_1_20_16">#REF!</definedName>
    <definedName name="Excel_BuiltIn_Print_Area_13_1_20_2" localSheetId="19">#REF!</definedName>
    <definedName name="Excel_BuiltIn_Print_Area_13_1_20_2">#REF!</definedName>
    <definedName name="Excel_BuiltIn_Print_Area_13_1_20_27" localSheetId="19">#REF!</definedName>
    <definedName name="Excel_BuiltIn_Print_Area_13_1_20_27">#REF!</definedName>
    <definedName name="Excel_BuiltIn_Print_Area_13_1_20_4" localSheetId="19">#REF!</definedName>
    <definedName name="Excel_BuiltIn_Print_Area_13_1_20_4">#REF!</definedName>
    <definedName name="Excel_BuiltIn_Print_Area_13_1_27" localSheetId="19">#REF!</definedName>
    <definedName name="Excel_BuiltIn_Print_Area_13_1_27">#REF!</definedName>
    <definedName name="Excel_BuiltIn_Print_Area_13_1_3" localSheetId="19">#REF!</definedName>
    <definedName name="Excel_BuiltIn_Print_Area_13_1_3">#REF!</definedName>
    <definedName name="Excel_BuiltIn_Print_Area_13_1_3_16" localSheetId="19">#REF!</definedName>
    <definedName name="Excel_BuiltIn_Print_Area_13_1_3_16">#REF!</definedName>
    <definedName name="Excel_BuiltIn_Print_Area_13_1_3_2" localSheetId="19">#REF!</definedName>
    <definedName name="Excel_BuiltIn_Print_Area_13_1_3_2">#REF!</definedName>
    <definedName name="Excel_BuiltIn_Print_Area_13_1_3_27" localSheetId="19">#REF!</definedName>
    <definedName name="Excel_BuiltIn_Print_Area_13_1_3_27">#REF!</definedName>
    <definedName name="Excel_BuiltIn_Print_Area_13_1_3_4" localSheetId="19">#REF!</definedName>
    <definedName name="Excel_BuiltIn_Print_Area_13_1_3_4">#REF!</definedName>
    <definedName name="Excel_BuiltIn_Print_Area_13_1_4" localSheetId="19">#REF!</definedName>
    <definedName name="Excel_BuiltIn_Print_Area_13_1_4">#REF!</definedName>
    <definedName name="Excel_BuiltIn_Print_Area_13_1_5" localSheetId="19">#REF!</definedName>
    <definedName name="Excel_BuiltIn_Print_Area_13_1_5">#REF!</definedName>
    <definedName name="Excel_BuiltIn_Print_Area_13_1_5_1" localSheetId="19">#REF!</definedName>
    <definedName name="Excel_BuiltIn_Print_Area_13_1_5_1">#REF!</definedName>
    <definedName name="Excel_BuiltIn_Print_Area_13_1_5_16" localSheetId="19">#REF!</definedName>
    <definedName name="Excel_BuiltIn_Print_Area_13_1_5_16">#REF!</definedName>
    <definedName name="Excel_BuiltIn_Print_Area_13_1_5_2" localSheetId="19">#REF!</definedName>
    <definedName name="Excel_BuiltIn_Print_Area_13_1_5_2">#REF!</definedName>
    <definedName name="Excel_BuiltIn_Print_Area_13_1_5_27" localSheetId="19">#REF!</definedName>
    <definedName name="Excel_BuiltIn_Print_Area_13_1_5_27">#REF!</definedName>
    <definedName name="Excel_BuiltIn_Print_Area_13_1_5_4" localSheetId="19">#REF!</definedName>
    <definedName name="Excel_BuiltIn_Print_Area_13_1_5_4">#REF!</definedName>
    <definedName name="Excel_BuiltIn_Print_Area_13_1_6" localSheetId="19">#REF!</definedName>
    <definedName name="Excel_BuiltIn_Print_Area_13_1_6">#REF!</definedName>
    <definedName name="Excel_BuiltIn_Print_Area_13_1_6_16" localSheetId="19">#REF!</definedName>
    <definedName name="Excel_BuiltIn_Print_Area_13_1_6_16">#REF!</definedName>
    <definedName name="Excel_BuiltIn_Print_Area_13_1_6_2" localSheetId="19">#REF!</definedName>
    <definedName name="Excel_BuiltIn_Print_Area_13_1_6_2">#REF!</definedName>
    <definedName name="Excel_BuiltIn_Print_Area_13_1_6_27" localSheetId="19">#REF!</definedName>
    <definedName name="Excel_BuiltIn_Print_Area_13_1_6_27">#REF!</definedName>
    <definedName name="Excel_BuiltIn_Print_Area_13_1_6_4" localSheetId="19">#REF!</definedName>
    <definedName name="Excel_BuiltIn_Print_Area_13_1_6_4">#REF!</definedName>
    <definedName name="Excel_BuiltIn_Print_Area_13_1_7" localSheetId="19">#REF!</definedName>
    <definedName name="Excel_BuiltIn_Print_Area_13_1_7">#REF!</definedName>
    <definedName name="Excel_BuiltIn_Print_Area_13_1_7_16" localSheetId="19">#REF!</definedName>
    <definedName name="Excel_BuiltIn_Print_Area_13_1_7_16">#REF!</definedName>
    <definedName name="Excel_BuiltIn_Print_Area_13_1_7_2" localSheetId="19">#REF!</definedName>
    <definedName name="Excel_BuiltIn_Print_Area_13_1_7_2">#REF!</definedName>
    <definedName name="Excel_BuiltIn_Print_Area_13_1_7_27" localSheetId="19">#REF!</definedName>
    <definedName name="Excel_BuiltIn_Print_Area_13_1_7_27">#REF!</definedName>
    <definedName name="Excel_BuiltIn_Print_Area_13_1_7_4" localSheetId="19">#REF!</definedName>
    <definedName name="Excel_BuiltIn_Print_Area_13_1_7_4">#REF!</definedName>
    <definedName name="Excel_BuiltIn_Print_Area_13_1_8" localSheetId="19">#REF!</definedName>
    <definedName name="Excel_BuiltIn_Print_Area_13_1_8">#REF!</definedName>
    <definedName name="Excel_BuiltIn_Print_Area_13_1_8_16" localSheetId="19">#REF!</definedName>
    <definedName name="Excel_BuiltIn_Print_Area_13_1_8_16">#REF!</definedName>
    <definedName name="Excel_BuiltIn_Print_Area_13_1_8_2" localSheetId="19">#REF!</definedName>
    <definedName name="Excel_BuiltIn_Print_Area_13_1_8_2">#REF!</definedName>
    <definedName name="Excel_BuiltIn_Print_Area_13_1_8_27" localSheetId="19">#REF!</definedName>
    <definedName name="Excel_BuiltIn_Print_Area_13_1_8_27">#REF!</definedName>
    <definedName name="Excel_BuiltIn_Print_Area_13_1_8_4" localSheetId="19">#REF!</definedName>
    <definedName name="Excel_BuiltIn_Print_Area_13_1_8_4">#REF!</definedName>
    <definedName name="Excel_BuiltIn_Print_Area_13_1_9" localSheetId="19">#REF!</definedName>
    <definedName name="Excel_BuiltIn_Print_Area_13_1_9">#REF!</definedName>
    <definedName name="Excel_BuiltIn_Print_Area_13_1_9_16" localSheetId="19">#REF!</definedName>
    <definedName name="Excel_BuiltIn_Print_Area_13_1_9_16">#REF!</definedName>
    <definedName name="Excel_BuiltIn_Print_Area_13_1_9_2" localSheetId="19">#REF!</definedName>
    <definedName name="Excel_BuiltIn_Print_Area_13_1_9_2">#REF!</definedName>
    <definedName name="Excel_BuiltIn_Print_Area_13_1_9_27" localSheetId="19">#REF!</definedName>
    <definedName name="Excel_BuiltIn_Print_Area_13_1_9_27">#REF!</definedName>
    <definedName name="Excel_BuiltIn_Print_Area_13_1_9_4" localSheetId="19">#REF!</definedName>
    <definedName name="Excel_BuiltIn_Print_Area_13_1_9_4">#REF!</definedName>
    <definedName name="Excel_BuiltIn_Print_Area_14" localSheetId="19">#REF!</definedName>
    <definedName name="Excel_BuiltIn_Print_Area_14">#REF!</definedName>
    <definedName name="Excel_BuiltIn_Print_Area_14_1" localSheetId="19">#REF!</definedName>
    <definedName name="Excel_BuiltIn_Print_Area_14_1">#REF!</definedName>
    <definedName name="Excel_BuiltIn_Print_Area_14_1_1" localSheetId="19">#REF!</definedName>
    <definedName name="Excel_BuiltIn_Print_Area_14_1_1">#REF!</definedName>
    <definedName name="Excel_BuiltIn_Print_Area_14_1_1_16" localSheetId="19">#REF!</definedName>
    <definedName name="Excel_BuiltIn_Print_Area_14_1_1_16">#REF!</definedName>
    <definedName name="Excel_BuiltIn_Print_Area_14_1_1_2" localSheetId="19">#REF!</definedName>
    <definedName name="Excel_BuiltIn_Print_Area_14_1_1_2">#REF!</definedName>
    <definedName name="Excel_BuiltIn_Print_Area_14_1_1_27" localSheetId="19">#REF!</definedName>
    <definedName name="Excel_BuiltIn_Print_Area_14_1_1_27">#REF!</definedName>
    <definedName name="Excel_BuiltIn_Print_Area_14_1_1_4" localSheetId="19">#REF!</definedName>
    <definedName name="Excel_BuiltIn_Print_Area_14_1_1_4">#REF!</definedName>
    <definedName name="Excel_BuiltIn_Print_Area_14_1_10" localSheetId="19">#REF!</definedName>
    <definedName name="Excel_BuiltIn_Print_Area_14_1_10">#REF!</definedName>
    <definedName name="Excel_BuiltIn_Print_Area_14_1_10_16" localSheetId="19">#REF!</definedName>
    <definedName name="Excel_BuiltIn_Print_Area_14_1_10_16">#REF!</definedName>
    <definedName name="Excel_BuiltIn_Print_Area_14_1_10_2" localSheetId="19">#REF!</definedName>
    <definedName name="Excel_BuiltIn_Print_Area_14_1_10_2">#REF!</definedName>
    <definedName name="Excel_BuiltIn_Print_Area_14_1_10_27" localSheetId="19">#REF!</definedName>
    <definedName name="Excel_BuiltIn_Print_Area_14_1_10_27">#REF!</definedName>
    <definedName name="Excel_BuiltIn_Print_Area_14_1_10_4" localSheetId="19">#REF!</definedName>
    <definedName name="Excel_BuiltIn_Print_Area_14_1_10_4">#REF!</definedName>
    <definedName name="Excel_BuiltIn_Print_Area_14_1_11" localSheetId="19">#REF!</definedName>
    <definedName name="Excel_BuiltIn_Print_Area_14_1_11">#REF!</definedName>
    <definedName name="Excel_BuiltIn_Print_Area_14_1_11_16" localSheetId="19">#REF!</definedName>
    <definedName name="Excel_BuiltIn_Print_Area_14_1_11_16">#REF!</definedName>
    <definedName name="Excel_BuiltIn_Print_Area_14_1_11_2" localSheetId="19">#REF!</definedName>
    <definedName name="Excel_BuiltIn_Print_Area_14_1_11_2">#REF!</definedName>
    <definedName name="Excel_BuiltIn_Print_Area_14_1_11_27" localSheetId="19">#REF!</definedName>
    <definedName name="Excel_BuiltIn_Print_Area_14_1_11_27">#REF!</definedName>
    <definedName name="Excel_BuiltIn_Print_Area_14_1_11_4" localSheetId="19">#REF!</definedName>
    <definedName name="Excel_BuiltIn_Print_Area_14_1_11_4">#REF!</definedName>
    <definedName name="Excel_BuiltIn_Print_Area_14_1_12" localSheetId="19">#REF!</definedName>
    <definedName name="Excel_BuiltIn_Print_Area_14_1_12">#REF!</definedName>
    <definedName name="Excel_BuiltIn_Print_Area_14_1_12_16" localSheetId="19">#REF!</definedName>
    <definedName name="Excel_BuiltIn_Print_Area_14_1_12_16">#REF!</definedName>
    <definedName name="Excel_BuiltIn_Print_Area_14_1_12_2" localSheetId="19">#REF!</definedName>
    <definedName name="Excel_BuiltIn_Print_Area_14_1_12_2">#REF!</definedName>
    <definedName name="Excel_BuiltIn_Print_Area_14_1_12_27" localSheetId="19">#REF!</definedName>
    <definedName name="Excel_BuiltIn_Print_Area_14_1_12_27">#REF!</definedName>
    <definedName name="Excel_BuiltIn_Print_Area_14_1_12_4" localSheetId="19">#REF!</definedName>
    <definedName name="Excel_BuiltIn_Print_Area_14_1_12_4">#REF!</definedName>
    <definedName name="Excel_BuiltIn_Print_Area_14_1_13" localSheetId="19">#REF!</definedName>
    <definedName name="Excel_BuiltIn_Print_Area_14_1_13">#REF!</definedName>
    <definedName name="Excel_BuiltIn_Print_Area_14_1_13_16" localSheetId="19">#REF!</definedName>
    <definedName name="Excel_BuiltIn_Print_Area_14_1_13_16">#REF!</definedName>
    <definedName name="Excel_BuiltIn_Print_Area_14_1_13_2" localSheetId="19">#REF!</definedName>
    <definedName name="Excel_BuiltIn_Print_Area_14_1_13_2">#REF!</definedName>
    <definedName name="Excel_BuiltIn_Print_Area_14_1_13_27" localSheetId="19">#REF!</definedName>
    <definedName name="Excel_BuiltIn_Print_Area_14_1_13_27">#REF!</definedName>
    <definedName name="Excel_BuiltIn_Print_Area_14_1_13_4" localSheetId="19">#REF!</definedName>
    <definedName name="Excel_BuiltIn_Print_Area_14_1_13_4">#REF!</definedName>
    <definedName name="Excel_BuiltIn_Print_Area_14_1_14" localSheetId="19">#REF!</definedName>
    <definedName name="Excel_BuiltIn_Print_Area_14_1_14">#REF!</definedName>
    <definedName name="Excel_BuiltIn_Print_Area_14_1_14_16" localSheetId="19">#REF!</definedName>
    <definedName name="Excel_BuiltIn_Print_Area_14_1_14_16">#REF!</definedName>
    <definedName name="Excel_BuiltIn_Print_Area_14_1_14_2" localSheetId="19">#REF!</definedName>
    <definedName name="Excel_BuiltIn_Print_Area_14_1_14_2">#REF!</definedName>
    <definedName name="Excel_BuiltIn_Print_Area_14_1_14_27" localSheetId="19">#REF!</definedName>
    <definedName name="Excel_BuiltIn_Print_Area_14_1_14_27">#REF!</definedName>
    <definedName name="Excel_BuiltIn_Print_Area_14_1_14_4" localSheetId="19">#REF!</definedName>
    <definedName name="Excel_BuiltIn_Print_Area_14_1_14_4">#REF!</definedName>
    <definedName name="Excel_BuiltIn_Print_Area_14_1_15" localSheetId="19">#REF!</definedName>
    <definedName name="Excel_BuiltIn_Print_Area_14_1_15">#REF!</definedName>
    <definedName name="Excel_BuiltIn_Print_Area_14_1_15_16" localSheetId="19">#REF!</definedName>
    <definedName name="Excel_BuiltIn_Print_Area_14_1_15_16">#REF!</definedName>
    <definedName name="Excel_BuiltIn_Print_Area_14_1_15_2" localSheetId="19">#REF!</definedName>
    <definedName name="Excel_BuiltIn_Print_Area_14_1_15_2">#REF!</definedName>
    <definedName name="Excel_BuiltIn_Print_Area_14_1_15_27" localSheetId="19">#REF!</definedName>
    <definedName name="Excel_BuiltIn_Print_Area_14_1_15_27">#REF!</definedName>
    <definedName name="Excel_BuiltIn_Print_Area_14_1_15_4" localSheetId="19">#REF!</definedName>
    <definedName name="Excel_BuiltIn_Print_Area_14_1_15_4">#REF!</definedName>
    <definedName name="Excel_BuiltIn_Print_Area_14_1_16" localSheetId="19">#REF!</definedName>
    <definedName name="Excel_BuiltIn_Print_Area_14_1_16">#REF!</definedName>
    <definedName name="Excel_BuiltIn_Print_Area_14_1_16_1" localSheetId="19">#REF!</definedName>
    <definedName name="Excel_BuiltIn_Print_Area_14_1_16_1">#REF!</definedName>
    <definedName name="Excel_BuiltIn_Print_Area_14_1_16_16" localSheetId="19">#REF!</definedName>
    <definedName name="Excel_BuiltIn_Print_Area_14_1_16_16">#REF!</definedName>
    <definedName name="Excel_BuiltIn_Print_Area_14_1_16_2" localSheetId="19">#REF!</definedName>
    <definedName name="Excel_BuiltIn_Print_Area_14_1_16_2">#REF!</definedName>
    <definedName name="Excel_BuiltIn_Print_Area_14_1_16_27" localSheetId="19">#REF!</definedName>
    <definedName name="Excel_BuiltIn_Print_Area_14_1_16_27">#REF!</definedName>
    <definedName name="Excel_BuiltIn_Print_Area_14_1_16_4" localSheetId="19">#REF!</definedName>
    <definedName name="Excel_BuiltIn_Print_Area_14_1_16_4">#REF!</definedName>
    <definedName name="Excel_BuiltIn_Print_Area_14_1_17" localSheetId="19">#REF!</definedName>
    <definedName name="Excel_BuiltIn_Print_Area_14_1_17">#REF!</definedName>
    <definedName name="Excel_BuiltIn_Print_Area_14_1_17_16" localSheetId="19">#REF!</definedName>
    <definedName name="Excel_BuiltIn_Print_Area_14_1_17_16">#REF!</definedName>
    <definedName name="Excel_BuiltIn_Print_Area_14_1_17_2" localSheetId="19">#REF!</definedName>
    <definedName name="Excel_BuiltIn_Print_Area_14_1_17_2">#REF!</definedName>
    <definedName name="Excel_BuiltIn_Print_Area_14_1_17_27" localSheetId="19">#REF!</definedName>
    <definedName name="Excel_BuiltIn_Print_Area_14_1_17_27">#REF!</definedName>
    <definedName name="Excel_BuiltIn_Print_Area_14_1_17_4" localSheetId="19">#REF!</definedName>
    <definedName name="Excel_BuiltIn_Print_Area_14_1_17_4">#REF!</definedName>
    <definedName name="Excel_BuiltIn_Print_Area_14_1_2" localSheetId="19">#REF!</definedName>
    <definedName name="Excel_BuiltIn_Print_Area_14_1_2">#REF!</definedName>
    <definedName name="Excel_BuiltIn_Print_Area_14_1_2_1" localSheetId="19">#REF!</definedName>
    <definedName name="Excel_BuiltIn_Print_Area_14_1_2_1">#REF!</definedName>
    <definedName name="Excel_BuiltIn_Print_Area_14_1_2_16" localSheetId="19">#REF!</definedName>
    <definedName name="Excel_BuiltIn_Print_Area_14_1_2_16">#REF!</definedName>
    <definedName name="Excel_BuiltIn_Print_Area_14_1_2_2" localSheetId="19">#REF!</definedName>
    <definedName name="Excel_BuiltIn_Print_Area_14_1_2_2">#REF!</definedName>
    <definedName name="Excel_BuiltIn_Print_Area_14_1_2_27" localSheetId="19">#REF!</definedName>
    <definedName name="Excel_BuiltIn_Print_Area_14_1_2_27">#REF!</definedName>
    <definedName name="Excel_BuiltIn_Print_Area_14_1_2_4" localSheetId="19">#REF!</definedName>
    <definedName name="Excel_BuiltIn_Print_Area_14_1_2_4">#REF!</definedName>
    <definedName name="Excel_BuiltIn_Print_Area_14_1_20" localSheetId="19">#REF!</definedName>
    <definedName name="Excel_BuiltIn_Print_Area_14_1_20">#REF!</definedName>
    <definedName name="Excel_BuiltIn_Print_Area_14_1_20_16" localSheetId="19">#REF!</definedName>
    <definedName name="Excel_BuiltIn_Print_Area_14_1_20_16">#REF!</definedName>
    <definedName name="Excel_BuiltIn_Print_Area_14_1_20_2" localSheetId="19">#REF!</definedName>
    <definedName name="Excel_BuiltIn_Print_Area_14_1_20_2">#REF!</definedName>
    <definedName name="Excel_BuiltIn_Print_Area_14_1_20_27" localSheetId="19">#REF!</definedName>
    <definedName name="Excel_BuiltIn_Print_Area_14_1_20_27">#REF!</definedName>
    <definedName name="Excel_BuiltIn_Print_Area_14_1_20_4" localSheetId="19">#REF!</definedName>
    <definedName name="Excel_BuiltIn_Print_Area_14_1_20_4">#REF!</definedName>
    <definedName name="Excel_BuiltIn_Print_Area_14_1_27" localSheetId="19">#REF!</definedName>
    <definedName name="Excel_BuiltIn_Print_Area_14_1_27">#REF!</definedName>
    <definedName name="Excel_BuiltIn_Print_Area_14_1_3" localSheetId="19">#REF!</definedName>
    <definedName name="Excel_BuiltIn_Print_Area_14_1_3">#REF!</definedName>
    <definedName name="Excel_BuiltIn_Print_Area_14_1_3_16" localSheetId="19">#REF!</definedName>
    <definedName name="Excel_BuiltIn_Print_Area_14_1_3_16">#REF!</definedName>
    <definedName name="Excel_BuiltIn_Print_Area_14_1_3_2" localSheetId="19">#REF!</definedName>
    <definedName name="Excel_BuiltIn_Print_Area_14_1_3_2">#REF!</definedName>
    <definedName name="Excel_BuiltIn_Print_Area_14_1_3_27" localSheetId="19">#REF!</definedName>
    <definedName name="Excel_BuiltIn_Print_Area_14_1_3_27">#REF!</definedName>
    <definedName name="Excel_BuiltIn_Print_Area_14_1_3_4" localSheetId="19">#REF!</definedName>
    <definedName name="Excel_BuiltIn_Print_Area_14_1_3_4">#REF!</definedName>
    <definedName name="Excel_BuiltIn_Print_Area_14_1_4" localSheetId="19">#REF!</definedName>
    <definedName name="Excel_BuiltIn_Print_Area_14_1_4">#REF!</definedName>
    <definedName name="Excel_BuiltIn_Print_Area_14_1_5" localSheetId="19">#REF!</definedName>
    <definedName name="Excel_BuiltIn_Print_Area_14_1_5">#REF!</definedName>
    <definedName name="Excel_BuiltIn_Print_Area_14_1_5_1" localSheetId="19">#REF!</definedName>
    <definedName name="Excel_BuiltIn_Print_Area_14_1_5_1">#REF!</definedName>
    <definedName name="Excel_BuiltIn_Print_Area_14_1_5_16" localSheetId="19">#REF!</definedName>
    <definedName name="Excel_BuiltIn_Print_Area_14_1_5_16">#REF!</definedName>
    <definedName name="Excel_BuiltIn_Print_Area_14_1_5_2" localSheetId="19">#REF!</definedName>
    <definedName name="Excel_BuiltIn_Print_Area_14_1_5_2">#REF!</definedName>
    <definedName name="Excel_BuiltIn_Print_Area_14_1_5_27" localSheetId="19">#REF!</definedName>
    <definedName name="Excel_BuiltIn_Print_Area_14_1_5_27">#REF!</definedName>
    <definedName name="Excel_BuiltIn_Print_Area_14_1_5_4" localSheetId="19">#REF!</definedName>
    <definedName name="Excel_BuiltIn_Print_Area_14_1_5_4">#REF!</definedName>
    <definedName name="Excel_BuiltIn_Print_Area_14_1_6" localSheetId="19">#REF!</definedName>
    <definedName name="Excel_BuiltIn_Print_Area_14_1_6">#REF!</definedName>
    <definedName name="Excel_BuiltIn_Print_Area_14_1_6_16" localSheetId="19">#REF!</definedName>
    <definedName name="Excel_BuiltIn_Print_Area_14_1_6_16">#REF!</definedName>
    <definedName name="Excel_BuiltIn_Print_Area_14_1_6_2" localSheetId="19">#REF!</definedName>
    <definedName name="Excel_BuiltIn_Print_Area_14_1_6_2">#REF!</definedName>
    <definedName name="Excel_BuiltIn_Print_Area_14_1_6_27" localSheetId="19">#REF!</definedName>
    <definedName name="Excel_BuiltIn_Print_Area_14_1_6_27">#REF!</definedName>
    <definedName name="Excel_BuiltIn_Print_Area_14_1_6_4" localSheetId="19">#REF!</definedName>
    <definedName name="Excel_BuiltIn_Print_Area_14_1_6_4">#REF!</definedName>
    <definedName name="Excel_BuiltIn_Print_Area_14_1_7" localSheetId="19">#REF!</definedName>
    <definedName name="Excel_BuiltIn_Print_Area_14_1_7">#REF!</definedName>
    <definedName name="Excel_BuiltIn_Print_Area_14_1_7_16" localSheetId="19">#REF!</definedName>
    <definedName name="Excel_BuiltIn_Print_Area_14_1_7_16">#REF!</definedName>
    <definedName name="Excel_BuiltIn_Print_Area_14_1_7_2" localSheetId="19">#REF!</definedName>
    <definedName name="Excel_BuiltIn_Print_Area_14_1_7_2">#REF!</definedName>
    <definedName name="Excel_BuiltIn_Print_Area_14_1_7_27" localSheetId="19">#REF!</definedName>
    <definedName name="Excel_BuiltIn_Print_Area_14_1_7_27">#REF!</definedName>
    <definedName name="Excel_BuiltIn_Print_Area_14_1_7_4" localSheetId="19">#REF!</definedName>
    <definedName name="Excel_BuiltIn_Print_Area_14_1_7_4">#REF!</definedName>
    <definedName name="Excel_BuiltIn_Print_Area_14_1_8" localSheetId="19">#REF!</definedName>
    <definedName name="Excel_BuiltIn_Print_Area_14_1_8">#REF!</definedName>
    <definedName name="Excel_BuiltIn_Print_Area_14_1_8_16" localSheetId="19">#REF!</definedName>
    <definedName name="Excel_BuiltIn_Print_Area_14_1_8_16">#REF!</definedName>
    <definedName name="Excel_BuiltIn_Print_Area_14_1_8_2" localSheetId="19">#REF!</definedName>
    <definedName name="Excel_BuiltIn_Print_Area_14_1_8_2">#REF!</definedName>
    <definedName name="Excel_BuiltIn_Print_Area_14_1_8_27" localSheetId="19">#REF!</definedName>
    <definedName name="Excel_BuiltIn_Print_Area_14_1_8_27">#REF!</definedName>
    <definedName name="Excel_BuiltIn_Print_Area_14_1_8_4" localSheetId="19">#REF!</definedName>
    <definedName name="Excel_BuiltIn_Print_Area_14_1_8_4">#REF!</definedName>
    <definedName name="Excel_BuiltIn_Print_Area_14_1_9" localSheetId="19">#REF!</definedName>
    <definedName name="Excel_BuiltIn_Print_Area_14_1_9">#REF!</definedName>
    <definedName name="Excel_BuiltIn_Print_Area_14_1_9_16" localSheetId="19">#REF!</definedName>
    <definedName name="Excel_BuiltIn_Print_Area_14_1_9_16">#REF!</definedName>
    <definedName name="Excel_BuiltIn_Print_Area_14_1_9_2" localSheetId="19">#REF!</definedName>
    <definedName name="Excel_BuiltIn_Print_Area_14_1_9_2">#REF!</definedName>
    <definedName name="Excel_BuiltIn_Print_Area_14_1_9_27" localSheetId="19">#REF!</definedName>
    <definedName name="Excel_BuiltIn_Print_Area_14_1_9_27">#REF!</definedName>
    <definedName name="Excel_BuiltIn_Print_Area_14_1_9_4" localSheetId="19">#REF!</definedName>
    <definedName name="Excel_BuiltIn_Print_Area_14_1_9_4">#REF!</definedName>
    <definedName name="Excel_BuiltIn_Print_Area_15" localSheetId="19">#REF!</definedName>
    <definedName name="Excel_BuiltIn_Print_Area_15">#REF!</definedName>
    <definedName name="Excel_BuiltIn_Print_Area_15_1" localSheetId="19">#REF!</definedName>
    <definedName name="Excel_BuiltIn_Print_Area_15_1">#REF!</definedName>
    <definedName name="Excel_BuiltIn_Print_Area_15_1_1" localSheetId="19">#REF!</definedName>
    <definedName name="Excel_BuiltIn_Print_Area_15_1_1">#REF!</definedName>
    <definedName name="Excel_BuiltIn_Print_Area_15_1_1_1" localSheetId="19">#REF!</definedName>
    <definedName name="Excel_BuiltIn_Print_Area_15_1_1_1">#REF!</definedName>
    <definedName name="Excel_BuiltIn_Print_Area_15_1_1_1_16" localSheetId="19">#REF!</definedName>
    <definedName name="Excel_BuiltIn_Print_Area_15_1_1_1_16">#REF!</definedName>
    <definedName name="Excel_BuiltIn_Print_Area_15_1_1_1_2" localSheetId="19">#REF!</definedName>
    <definedName name="Excel_BuiltIn_Print_Area_15_1_1_1_2">#REF!</definedName>
    <definedName name="Excel_BuiltIn_Print_Area_15_1_1_1_27" localSheetId="19">#REF!</definedName>
    <definedName name="Excel_BuiltIn_Print_Area_15_1_1_1_27">#REF!</definedName>
    <definedName name="Excel_BuiltIn_Print_Area_15_1_1_1_4" localSheetId="19">#REF!</definedName>
    <definedName name="Excel_BuiltIn_Print_Area_15_1_1_1_4">#REF!</definedName>
    <definedName name="Excel_BuiltIn_Print_Area_15_1_1_16" localSheetId="19">#REF!</definedName>
    <definedName name="Excel_BuiltIn_Print_Area_15_1_1_16">#REF!</definedName>
    <definedName name="Excel_BuiltIn_Print_Area_15_1_1_2" localSheetId="19">#REF!</definedName>
    <definedName name="Excel_BuiltIn_Print_Area_15_1_1_2">#REF!</definedName>
    <definedName name="Excel_BuiltIn_Print_Area_15_1_1_27" localSheetId="19">#REF!</definedName>
    <definedName name="Excel_BuiltIn_Print_Area_15_1_1_27">#REF!</definedName>
    <definedName name="Excel_BuiltIn_Print_Area_15_1_1_4" localSheetId="19">#REF!</definedName>
    <definedName name="Excel_BuiltIn_Print_Area_15_1_1_4">#REF!</definedName>
    <definedName name="Excel_BuiltIn_Print_Area_15_1_10" localSheetId="19">#REF!</definedName>
    <definedName name="Excel_BuiltIn_Print_Area_15_1_10">#REF!</definedName>
    <definedName name="Excel_BuiltIn_Print_Area_15_1_10_16" localSheetId="19">#REF!</definedName>
    <definedName name="Excel_BuiltIn_Print_Area_15_1_10_16">#REF!</definedName>
    <definedName name="Excel_BuiltIn_Print_Area_15_1_10_2" localSheetId="19">#REF!</definedName>
    <definedName name="Excel_BuiltIn_Print_Area_15_1_10_2">#REF!</definedName>
    <definedName name="Excel_BuiltIn_Print_Area_15_1_10_27" localSheetId="19">#REF!</definedName>
    <definedName name="Excel_BuiltIn_Print_Area_15_1_10_27">#REF!</definedName>
    <definedName name="Excel_BuiltIn_Print_Area_15_1_10_4" localSheetId="19">#REF!</definedName>
    <definedName name="Excel_BuiltIn_Print_Area_15_1_10_4">#REF!</definedName>
    <definedName name="Excel_BuiltIn_Print_Area_15_1_11" localSheetId="19">#REF!</definedName>
    <definedName name="Excel_BuiltIn_Print_Area_15_1_11">#REF!</definedName>
    <definedName name="Excel_BuiltIn_Print_Area_15_1_11_16" localSheetId="19">#REF!</definedName>
    <definedName name="Excel_BuiltIn_Print_Area_15_1_11_16">#REF!</definedName>
    <definedName name="Excel_BuiltIn_Print_Area_15_1_11_2" localSheetId="19">#REF!</definedName>
    <definedName name="Excel_BuiltIn_Print_Area_15_1_11_2">#REF!</definedName>
    <definedName name="Excel_BuiltIn_Print_Area_15_1_11_27" localSheetId="19">#REF!</definedName>
    <definedName name="Excel_BuiltIn_Print_Area_15_1_11_27">#REF!</definedName>
    <definedName name="Excel_BuiltIn_Print_Area_15_1_11_4" localSheetId="19">#REF!</definedName>
    <definedName name="Excel_BuiltIn_Print_Area_15_1_11_4">#REF!</definedName>
    <definedName name="Excel_BuiltIn_Print_Area_15_1_12" localSheetId="19">#REF!</definedName>
    <definedName name="Excel_BuiltIn_Print_Area_15_1_12">#REF!</definedName>
    <definedName name="Excel_BuiltIn_Print_Area_15_1_12_16" localSheetId="19">#REF!</definedName>
    <definedName name="Excel_BuiltIn_Print_Area_15_1_12_16">#REF!</definedName>
    <definedName name="Excel_BuiltIn_Print_Area_15_1_12_2" localSheetId="19">#REF!</definedName>
    <definedName name="Excel_BuiltIn_Print_Area_15_1_12_2">#REF!</definedName>
    <definedName name="Excel_BuiltIn_Print_Area_15_1_12_27" localSheetId="19">#REF!</definedName>
    <definedName name="Excel_BuiltIn_Print_Area_15_1_12_27">#REF!</definedName>
    <definedName name="Excel_BuiltIn_Print_Area_15_1_12_4" localSheetId="19">#REF!</definedName>
    <definedName name="Excel_BuiltIn_Print_Area_15_1_12_4">#REF!</definedName>
    <definedName name="Excel_BuiltIn_Print_Area_15_1_13" localSheetId="19">#REF!</definedName>
    <definedName name="Excel_BuiltIn_Print_Area_15_1_13">#REF!</definedName>
    <definedName name="Excel_BuiltIn_Print_Area_15_1_13_16" localSheetId="19">#REF!</definedName>
    <definedName name="Excel_BuiltIn_Print_Area_15_1_13_16">#REF!</definedName>
    <definedName name="Excel_BuiltIn_Print_Area_15_1_13_2" localSheetId="19">#REF!</definedName>
    <definedName name="Excel_BuiltIn_Print_Area_15_1_13_2">#REF!</definedName>
    <definedName name="Excel_BuiltIn_Print_Area_15_1_13_27" localSheetId="19">#REF!</definedName>
    <definedName name="Excel_BuiltIn_Print_Area_15_1_13_27">#REF!</definedName>
    <definedName name="Excel_BuiltIn_Print_Area_15_1_13_4" localSheetId="19">#REF!</definedName>
    <definedName name="Excel_BuiltIn_Print_Area_15_1_13_4">#REF!</definedName>
    <definedName name="Excel_BuiltIn_Print_Area_15_1_14" localSheetId="19">#REF!</definedName>
    <definedName name="Excel_BuiltIn_Print_Area_15_1_14">#REF!</definedName>
    <definedName name="Excel_BuiltIn_Print_Area_15_1_14_16" localSheetId="19">#REF!</definedName>
    <definedName name="Excel_BuiltIn_Print_Area_15_1_14_16">#REF!</definedName>
    <definedName name="Excel_BuiltIn_Print_Area_15_1_14_2" localSheetId="19">#REF!</definedName>
    <definedName name="Excel_BuiltIn_Print_Area_15_1_14_2">#REF!</definedName>
    <definedName name="Excel_BuiltIn_Print_Area_15_1_14_27" localSheetId="19">#REF!</definedName>
    <definedName name="Excel_BuiltIn_Print_Area_15_1_14_27">#REF!</definedName>
    <definedName name="Excel_BuiltIn_Print_Area_15_1_14_4" localSheetId="19">#REF!</definedName>
    <definedName name="Excel_BuiltIn_Print_Area_15_1_14_4">#REF!</definedName>
    <definedName name="Excel_BuiltIn_Print_Area_15_1_15" localSheetId="19">#REF!</definedName>
    <definedName name="Excel_BuiltIn_Print_Area_15_1_15">#REF!</definedName>
    <definedName name="Excel_BuiltIn_Print_Area_15_1_15_16" localSheetId="19">#REF!</definedName>
    <definedName name="Excel_BuiltIn_Print_Area_15_1_15_16">#REF!</definedName>
    <definedName name="Excel_BuiltIn_Print_Area_15_1_15_2" localSheetId="19">#REF!</definedName>
    <definedName name="Excel_BuiltIn_Print_Area_15_1_15_2">#REF!</definedName>
    <definedName name="Excel_BuiltIn_Print_Area_15_1_15_27" localSheetId="19">#REF!</definedName>
    <definedName name="Excel_BuiltIn_Print_Area_15_1_15_27">#REF!</definedName>
    <definedName name="Excel_BuiltIn_Print_Area_15_1_15_4" localSheetId="19">#REF!</definedName>
    <definedName name="Excel_BuiltIn_Print_Area_15_1_15_4">#REF!</definedName>
    <definedName name="Excel_BuiltIn_Print_Area_15_1_16" localSheetId="19">#REF!</definedName>
    <definedName name="Excel_BuiltIn_Print_Area_15_1_16">#REF!</definedName>
    <definedName name="Excel_BuiltIn_Print_Area_15_1_16_1" localSheetId="19">#REF!</definedName>
    <definedName name="Excel_BuiltIn_Print_Area_15_1_16_1">#REF!</definedName>
    <definedName name="Excel_BuiltIn_Print_Area_15_1_16_16" localSheetId="19">#REF!</definedName>
    <definedName name="Excel_BuiltIn_Print_Area_15_1_16_16">#REF!</definedName>
    <definedName name="Excel_BuiltIn_Print_Area_15_1_16_2" localSheetId="19">#REF!</definedName>
    <definedName name="Excel_BuiltIn_Print_Area_15_1_16_2">#REF!</definedName>
    <definedName name="Excel_BuiltIn_Print_Area_15_1_16_27" localSheetId="19">#REF!</definedName>
    <definedName name="Excel_BuiltIn_Print_Area_15_1_16_27">#REF!</definedName>
    <definedName name="Excel_BuiltIn_Print_Area_15_1_16_4" localSheetId="19">#REF!</definedName>
    <definedName name="Excel_BuiltIn_Print_Area_15_1_16_4">#REF!</definedName>
    <definedName name="Excel_BuiltIn_Print_Area_15_1_17" localSheetId="19">#REF!</definedName>
    <definedName name="Excel_BuiltIn_Print_Area_15_1_17">#REF!</definedName>
    <definedName name="Excel_BuiltIn_Print_Area_15_1_17_16" localSheetId="19">#REF!</definedName>
    <definedName name="Excel_BuiltIn_Print_Area_15_1_17_16">#REF!</definedName>
    <definedName name="Excel_BuiltIn_Print_Area_15_1_17_2" localSheetId="19">#REF!</definedName>
    <definedName name="Excel_BuiltIn_Print_Area_15_1_17_2">#REF!</definedName>
    <definedName name="Excel_BuiltIn_Print_Area_15_1_17_27" localSheetId="19">#REF!</definedName>
    <definedName name="Excel_BuiltIn_Print_Area_15_1_17_27">#REF!</definedName>
    <definedName name="Excel_BuiltIn_Print_Area_15_1_17_4" localSheetId="19">#REF!</definedName>
    <definedName name="Excel_BuiltIn_Print_Area_15_1_17_4">#REF!</definedName>
    <definedName name="Excel_BuiltIn_Print_Area_15_1_2" localSheetId="19">#REF!</definedName>
    <definedName name="Excel_BuiltIn_Print_Area_15_1_2">#REF!</definedName>
    <definedName name="Excel_BuiltIn_Print_Area_15_1_2_1" localSheetId="19">#REF!</definedName>
    <definedName name="Excel_BuiltIn_Print_Area_15_1_2_1">#REF!</definedName>
    <definedName name="Excel_BuiltIn_Print_Area_15_1_2_16" localSheetId="19">#REF!</definedName>
    <definedName name="Excel_BuiltIn_Print_Area_15_1_2_16">#REF!</definedName>
    <definedName name="Excel_BuiltIn_Print_Area_15_1_2_2" localSheetId="19">#REF!</definedName>
    <definedName name="Excel_BuiltIn_Print_Area_15_1_2_2">#REF!</definedName>
    <definedName name="Excel_BuiltIn_Print_Area_15_1_2_27" localSheetId="19">#REF!</definedName>
    <definedName name="Excel_BuiltIn_Print_Area_15_1_2_27">#REF!</definedName>
    <definedName name="Excel_BuiltIn_Print_Area_15_1_2_4" localSheetId="19">#REF!</definedName>
    <definedName name="Excel_BuiltIn_Print_Area_15_1_2_4">#REF!</definedName>
    <definedName name="Excel_BuiltIn_Print_Area_15_1_20" localSheetId="19">#REF!</definedName>
    <definedName name="Excel_BuiltIn_Print_Area_15_1_20">#REF!</definedName>
    <definedName name="Excel_BuiltIn_Print_Area_15_1_20_16" localSheetId="19">#REF!</definedName>
    <definedName name="Excel_BuiltIn_Print_Area_15_1_20_16">#REF!</definedName>
    <definedName name="Excel_BuiltIn_Print_Area_15_1_20_2" localSheetId="19">#REF!</definedName>
    <definedName name="Excel_BuiltIn_Print_Area_15_1_20_2">#REF!</definedName>
    <definedName name="Excel_BuiltIn_Print_Area_15_1_20_27" localSheetId="19">#REF!</definedName>
    <definedName name="Excel_BuiltIn_Print_Area_15_1_20_27">#REF!</definedName>
    <definedName name="Excel_BuiltIn_Print_Area_15_1_20_4" localSheetId="19">#REF!</definedName>
    <definedName name="Excel_BuiltIn_Print_Area_15_1_20_4">#REF!</definedName>
    <definedName name="Excel_BuiltIn_Print_Area_15_1_27" localSheetId="19">#REF!</definedName>
    <definedName name="Excel_BuiltIn_Print_Area_15_1_27">#REF!</definedName>
    <definedName name="Excel_BuiltIn_Print_Area_15_1_3" localSheetId="19">#REF!</definedName>
    <definedName name="Excel_BuiltIn_Print_Area_15_1_3">#REF!</definedName>
    <definedName name="Excel_BuiltIn_Print_Area_15_1_3_16" localSheetId="19">#REF!</definedName>
    <definedName name="Excel_BuiltIn_Print_Area_15_1_3_16">#REF!</definedName>
    <definedName name="Excel_BuiltIn_Print_Area_15_1_3_2" localSheetId="19">#REF!</definedName>
    <definedName name="Excel_BuiltIn_Print_Area_15_1_3_2">#REF!</definedName>
    <definedName name="Excel_BuiltIn_Print_Area_15_1_3_27" localSheetId="19">#REF!</definedName>
    <definedName name="Excel_BuiltIn_Print_Area_15_1_3_27">#REF!</definedName>
    <definedName name="Excel_BuiltIn_Print_Area_15_1_3_4" localSheetId="19">#REF!</definedName>
    <definedName name="Excel_BuiltIn_Print_Area_15_1_3_4">#REF!</definedName>
    <definedName name="Excel_BuiltIn_Print_Area_15_1_4" localSheetId="19">#REF!</definedName>
    <definedName name="Excel_BuiltIn_Print_Area_15_1_4">#REF!</definedName>
    <definedName name="Excel_BuiltIn_Print_Area_15_1_5" localSheetId="19">#REF!</definedName>
    <definedName name="Excel_BuiltIn_Print_Area_15_1_5">#REF!</definedName>
    <definedName name="Excel_BuiltIn_Print_Area_15_1_5_1" localSheetId="19">#REF!</definedName>
    <definedName name="Excel_BuiltIn_Print_Area_15_1_5_1">#REF!</definedName>
    <definedName name="Excel_BuiltIn_Print_Area_15_1_5_16" localSheetId="19">#REF!</definedName>
    <definedName name="Excel_BuiltIn_Print_Area_15_1_5_16">#REF!</definedName>
    <definedName name="Excel_BuiltIn_Print_Area_15_1_5_2" localSheetId="19">#REF!</definedName>
    <definedName name="Excel_BuiltIn_Print_Area_15_1_5_2">#REF!</definedName>
    <definedName name="Excel_BuiltIn_Print_Area_15_1_5_27" localSheetId="19">#REF!</definedName>
    <definedName name="Excel_BuiltIn_Print_Area_15_1_5_27">#REF!</definedName>
    <definedName name="Excel_BuiltIn_Print_Area_15_1_5_4" localSheetId="19">#REF!</definedName>
    <definedName name="Excel_BuiltIn_Print_Area_15_1_5_4">#REF!</definedName>
    <definedName name="Excel_BuiltIn_Print_Area_15_1_6" localSheetId="19">#REF!</definedName>
    <definedName name="Excel_BuiltIn_Print_Area_15_1_6">#REF!</definedName>
    <definedName name="Excel_BuiltIn_Print_Area_15_1_6_16" localSheetId="19">#REF!</definedName>
    <definedName name="Excel_BuiltIn_Print_Area_15_1_6_16">#REF!</definedName>
    <definedName name="Excel_BuiltIn_Print_Area_15_1_6_2" localSheetId="19">#REF!</definedName>
    <definedName name="Excel_BuiltIn_Print_Area_15_1_6_2">#REF!</definedName>
    <definedName name="Excel_BuiltIn_Print_Area_15_1_6_27" localSheetId="19">#REF!</definedName>
    <definedName name="Excel_BuiltIn_Print_Area_15_1_6_27">#REF!</definedName>
    <definedName name="Excel_BuiltIn_Print_Area_15_1_6_4" localSheetId="19">#REF!</definedName>
    <definedName name="Excel_BuiltIn_Print_Area_15_1_6_4">#REF!</definedName>
    <definedName name="Excel_BuiltIn_Print_Area_15_1_7" localSheetId="19">#REF!</definedName>
    <definedName name="Excel_BuiltIn_Print_Area_15_1_7">#REF!</definedName>
    <definedName name="Excel_BuiltIn_Print_Area_15_1_7_16" localSheetId="19">#REF!</definedName>
    <definedName name="Excel_BuiltIn_Print_Area_15_1_7_16">#REF!</definedName>
    <definedName name="Excel_BuiltIn_Print_Area_15_1_7_2" localSheetId="19">#REF!</definedName>
    <definedName name="Excel_BuiltIn_Print_Area_15_1_7_2">#REF!</definedName>
    <definedName name="Excel_BuiltIn_Print_Area_15_1_7_27" localSheetId="19">#REF!</definedName>
    <definedName name="Excel_BuiltIn_Print_Area_15_1_7_27">#REF!</definedName>
    <definedName name="Excel_BuiltIn_Print_Area_15_1_7_4" localSheetId="19">#REF!</definedName>
    <definedName name="Excel_BuiltIn_Print_Area_15_1_7_4">#REF!</definedName>
    <definedName name="Excel_BuiltIn_Print_Area_15_1_8" localSheetId="19">#REF!</definedName>
    <definedName name="Excel_BuiltIn_Print_Area_15_1_8">#REF!</definedName>
    <definedName name="Excel_BuiltIn_Print_Area_15_1_8_16" localSheetId="19">#REF!</definedName>
    <definedName name="Excel_BuiltIn_Print_Area_15_1_8_16">#REF!</definedName>
    <definedName name="Excel_BuiltIn_Print_Area_15_1_8_2" localSheetId="19">#REF!</definedName>
    <definedName name="Excel_BuiltIn_Print_Area_15_1_8_2">#REF!</definedName>
    <definedName name="Excel_BuiltIn_Print_Area_15_1_8_27" localSheetId="19">#REF!</definedName>
    <definedName name="Excel_BuiltIn_Print_Area_15_1_8_27">#REF!</definedName>
    <definedName name="Excel_BuiltIn_Print_Area_15_1_8_4" localSheetId="19">#REF!</definedName>
    <definedName name="Excel_BuiltIn_Print_Area_15_1_8_4">#REF!</definedName>
    <definedName name="Excel_BuiltIn_Print_Area_15_1_9" localSheetId="19">#REF!</definedName>
    <definedName name="Excel_BuiltIn_Print_Area_15_1_9">#REF!</definedName>
    <definedName name="Excel_BuiltIn_Print_Area_15_1_9_16" localSheetId="19">#REF!</definedName>
    <definedName name="Excel_BuiltIn_Print_Area_15_1_9_16">#REF!</definedName>
    <definedName name="Excel_BuiltIn_Print_Area_15_1_9_2" localSheetId="19">#REF!</definedName>
    <definedName name="Excel_BuiltIn_Print_Area_15_1_9_2">#REF!</definedName>
    <definedName name="Excel_BuiltIn_Print_Area_15_1_9_27" localSheetId="19">#REF!</definedName>
    <definedName name="Excel_BuiltIn_Print_Area_15_1_9_27">#REF!</definedName>
    <definedName name="Excel_BuiltIn_Print_Area_15_1_9_4" localSheetId="19">#REF!</definedName>
    <definedName name="Excel_BuiltIn_Print_Area_15_1_9_4">#REF!</definedName>
    <definedName name="Excel_BuiltIn_Print_Area_16" localSheetId="19">#REF!</definedName>
    <definedName name="Excel_BuiltIn_Print_Area_16">#REF!</definedName>
    <definedName name="Excel_BuiltIn_Print_Area_16_1" localSheetId="19">#REF!</definedName>
    <definedName name="Excel_BuiltIn_Print_Area_16_1">#REF!</definedName>
    <definedName name="Excel_BuiltIn_Print_Area_16_1_1" localSheetId="19">#REF!</definedName>
    <definedName name="Excel_BuiltIn_Print_Area_16_1_1">#REF!</definedName>
    <definedName name="Excel_BuiltIn_Print_Area_16_1_1_1" localSheetId="19">#REF!</definedName>
    <definedName name="Excel_BuiltIn_Print_Area_16_1_1_1">#REF!</definedName>
    <definedName name="Excel_BuiltIn_Print_Area_16_1_1_1_1" localSheetId="19">#REF!</definedName>
    <definedName name="Excel_BuiltIn_Print_Area_16_1_1_1_1">#REF!</definedName>
    <definedName name="Excel_BuiltIn_Print_Area_16_1_1_1_1_1" localSheetId="19">#REF!</definedName>
    <definedName name="Excel_BuiltIn_Print_Area_16_1_1_1_1_1">#REF!</definedName>
    <definedName name="Excel_BuiltIn_Print_Area_16_1_1_1_1_16" localSheetId="19">#REF!</definedName>
    <definedName name="Excel_BuiltIn_Print_Area_16_1_1_1_1_16">#REF!</definedName>
    <definedName name="Excel_BuiltIn_Print_Area_16_1_1_1_1_2" localSheetId="19">#REF!</definedName>
    <definedName name="Excel_BuiltIn_Print_Area_16_1_1_1_1_2">#REF!</definedName>
    <definedName name="Excel_BuiltIn_Print_Area_16_1_1_1_1_27" localSheetId="19">#REF!</definedName>
    <definedName name="Excel_BuiltIn_Print_Area_16_1_1_1_1_27">#REF!</definedName>
    <definedName name="Excel_BuiltIn_Print_Area_16_1_1_1_1_4" localSheetId="19">#REF!</definedName>
    <definedName name="Excel_BuiltIn_Print_Area_16_1_1_1_1_4">#REF!</definedName>
    <definedName name="Excel_BuiltIn_Print_Area_16_1_1_1_16" localSheetId="19">#REF!</definedName>
    <definedName name="Excel_BuiltIn_Print_Area_16_1_1_1_16">#REF!</definedName>
    <definedName name="Excel_BuiltIn_Print_Area_16_1_1_1_2" localSheetId="19">#REF!</definedName>
    <definedName name="Excel_BuiltIn_Print_Area_16_1_1_1_2">#REF!</definedName>
    <definedName name="Excel_BuiltIn_Print_Area_16_1_1_1_27" localSheetId="19">#REF!</definedName>
    <definedName name="Excel_BuiltIn_Print_Area_16_1_1_1_27">#REF!</definedName>
    <definedName name="Excel_BuiltIn_Print_Area_16_1_1_1_4" localSheetId="19">#REF!</definedName>
    <definedName name="Excel_BuiltIn_Print_Area_16_1_1_1_4">#REF!</definedName>
    <definedName name="Excel_BuiltIn_Print_Area_16_1_1_10" localSheetId="19">#REF!</definedName>
    <definedName name="Excel_BuiltIn_Print_Area_16_1_1_10">#REF!</definedName>
    <definedName name="Excel_BuiltIn_Print_Area_16_1_1_10_16" localSheetId="19">#REF!</definedName>
    <definedName name="Excel_BuiltIn_Print_Area_16_1_1_10_16">#REF!</definedName>
    <definedName name="Excel_BuiltIn_Print_Area_16_1_1_10_2" localSheetId="19">#REF!</definedName>
    <definedName name="Excel_BuiltIn_Print_Area_16_1_1_10_2">#REF!</definedName>
    <definedName name="Excel_BuiltIn_Print_Area_16_1_1_10_27" localSheetId="19">#REF!</definedName>
    <definedName name="Excel_BuiltIn_Print_Area_16_1_1_10_27">#REF!</definedName>
    <definedName name="Excel_BuiltIn_Print_Area_16_1_1_10_4" localSheetId="19">#REF!</definedName>
    <definedName name="Excel_BuiltIn_Print_Area_16_1_1_10_4">#REF!</definedName>
    <definedName name="Excel_BuiltIn_Print_Area_16_1_1_11" localSheetId="19">#REF!</definedName>
    <definedName name="Excel_BuiltIn_Print_Area_16_1_1_11">#REF!</definedName>
    <definedName name="Excel_BuiltIn_Print_Area_16_1_1_11_16" localSheetId="19">#REF!</definedName>
    <definedName name="Excel_BuiltIn_Print_Area_16_1_1_11_16">#REF!</definedName>
    <definedName name="Excel_BuiltIn_Print_Area_16_1_1_11_2" localSheetId="19">#REF!</definedName>
    <definedName name="Excel_BuiltIn_Print_Area_16_1_1_11_2">#REF!</definedName>
    <definedName name="Excel_BuiltIn_Print_Area_16_1_1_11_27" localSheetId="19">#REF!</definedName>
    <definedName name="Excel_BuiltIn_Print_Area_16_1_1_11_27">#REF!</definedName>
    <definedName name="Excel_BuiltIn_Print_Area_16_1_1_11_4" localSheetId="19">#REF!</definedName>
    <definedName name="Excel_BuiltIn_Print_Area_16_1_1_11_4">#REF!</definedName>
    <definedName name="Excel_BuiltIn_Print_Area_16_1_1_12" localSheetId="19">#REF!</definedName>
    <definedName name="Excel_BuiltIn_Print_Area_16_1_1_12">#REF!</definedName>
    <definedName name="Excel_BuiltIn_Print_Area_16_1_1_12_16" localSheetId="19">#REF!</definedName>
    <definedName name="Excel_BuiltIn_Print_Area_16_1_1_12_16">#REF!</definedName>
    <definedName name="Excel_BuiltIn_Print_Area_16_1_1_12_2" localSheetId="19">#REF!</definedName>
    <definedName name="Excel_BuiltIn_Print_Area_16_1_1_12_2">#REF!</definedName>
    <definedName name="Excel_BuiltIn_Print_Area_16_1_1_12_27" localSheetId="19">#REF!</definedName>
    <definedName name="Excel_BuiltIn_Print_Area_16_1_1_12_27">#REF!</definedName>
    <definedName name="Excel_BuiltIn_Print_Area_16_1_1_12_4" localSheetId="19">#REF!</definedName>
    <definedName name="Excel_BuiltIn_Print_Area_16_1_1_12_4">#REF!</definedName>
    <definedName name="Excel_BuiltIn_Print_Area_16_1_1_13" localSheetId="19">#REF!</definedName>
    <definedName name="Excel_BuiltIn_Print_Area_16_1_1_13">#REF!</definedName>
    <definedName name="Excel_BuiltIn_Print_Area_16_1_1_13_16" localSheetId="19">#REF!</definedName>
    <definedName name="Excel_BuiltIn_Print_Area_16_1_1_13_16">#REF!</definedName>
    <definedName name="Excel_BuiltIn_Print_Area_16_1_1_13_2" localSheetId="19">#REF!</definedName>
    <definedName name="Excel_BuiltIn_Print_Area_16_1_1_13_2">#REF!</definedName>
    <definedName name="Excel_BuiltIn_Print_Area_16_1_1_13_27" localSheetId="19">#REF!</definedName>
    <definedName name="Excel_BuiltIn_Print_Area_16_1_1_13_27">#REF!</definedName>
    <definedName name="Excel_BuiltIn_Print_Area_16_1_1_13_4" localSheetId="19">#REF!</definedName>
    <definedName name="Excel_BuiltIn_Print_Area_16_1_1_13_4">#REF!</definedName>
    <definedName name="Excel_BuiltIn_Print_Area_16_1_1_14" localSheetId="19">#REF!</definedName>
    <definedName name="Excel_BuiltIn_Print_Area_16_1_1_14">#REF!</definedName>
    <definedName name="Excel_BuiltIn_Print_Area_16_1_1_14_16" localSheetId="19">#REF!</definedName>
    <definedName name="Excel_BuiltIn_Print_Area_16_1_1_14_16">#REF!</definedName>
    <definedName name="Excel_BuiltIn_Print_Area_16_1_1_14_2" localSheetId="19">#REF!</definedName>
    <definedName name="Excel_BuiltIn_Print_Area_16_1_1_14_2">#REF!</definedName>
    <definedName name="Excel_BuiltIn_Print_Area_16_1_1_14_27" localSheetId="19">#REF!</definedName>
    <definedName name="Excel_BuiltIn_Print_Area_16_1_1_14_27">#REF!</definedName>
    <definedName name="Excel_BuiltIn_Print_Area_16_1_1_14_4" localSheetId="19">#REF!</definedName>
    <definedName name="Excel_BuiltIn_Print_Area_16_1_1_14_4">#REF!</definedName>
    <definedName name="Excel_BuiltIn_Print_Area_16_1_1_15" localSheetId="19">#REF!</definedName>
    <definedName name="Excel_BuiltIn_Print_Area_16_1_1_15">#REF!</definedName>
    <definedName name="Excel_BuiltIn_Print_Area_16_1_1_15_16" localSheetId="19">#REF!</definedName>
    <definedName name="Excel_BuiltIn_Print_Area_16_1_1_15_16">#REF!</definedName>
    <definedName name="Excel_BuiltIn_Print_Area_16_1_1_15_2" localSheetId="19">#REF!</definedName>
    <definedName name="Excel_BuiltIn_Print_Area_16_1_1_15_2">#REF!</definedName>
    <definedName name="Excel_BuiltIn_Print_Area_16_1_1_15_27" localSheetId="19">#REF!</definedName>
    <definedName name="Excel_BuiltIn_Print_Area_16_1_1_15_27">#REF!</definedName>
    <definedName name="Excel_BuiltIn_Print_Area_16_1_1_15_4" localSheetId="19">#REF!</definedName>
    <definedName name="Excel_BuiltIn_Print_Area_16_1_1_15_4">#REF!</definedName>
    <definedName name="Excel_BuiltIn_Print_Area_16_1_1_16" localSheetId="19">#REF!</definedName>
    <definedName name="Excel_BuiltIn_Print_Area_16_1_1_16">#REF!</definedName>
    <definedName name="Excel_BuiltIn_Print_Area_16_1_1_16_1" localSheetId="19">#REF!</definedName>
    <definedName name="Excel_BuiltIn_Print_Area_16_1_1_16_1">#REF!</definedName>
    <definedName name="Excel_BuiltIn_Print_Area_16_1_1_16_16" localSheetId="19">#REF!</definedName>
    <definedName name="Excel_BuiltIn_Print_Area_16_1_1_16_16">#REF!</definedName>
    <definedName name="Excel_BuiltIn_Print_Area_16_1_1_16_2" localSheetId="19">#REF!</definedName>
    <definedName name="Excel_BuiltIn_Print_Area_16_1_1_16_2">#REF!</definedName>
    <definedName name="Excel_BuiltIn_Print_Area_16_1_1_16_27" localSheetId="19">#REF!</definedName>
    <definedName name="Excel_BuiltIn_Print_Area_16_1_1_16_27">#REF!</definedName>
    <definedName name="Excel_BuiltIn_Print_Area_16_1_1_16_4" localSheetId="19">#REF!</definedName>
    <definedName name="Excel_BuiltIn_Print_Area_16_1_1_16_4">#REF!</definedName>
    <definedName name="Excel_BuiltIn_Print_Area_16_1_1_17" localSheetId="19">#REF!</definedName>
    <definedName name="Excel_BuiltIn_Print_Area_16_1_1_17">#REF!</definedName>
    <definedName name="Excel_BuiltIn_Print_Area_16_1_1_17_16" localSheetId="19">#REF!</definedName>
    <definedName name="Excel_BuiltIn_Print_Area_16_1_1_17_16">#REF!</definedName>
    <definedName name="Excel_BuiltIn_Print_Area_16_1_1_17_2" localSheetId="19">#REF!</definedName>
    <definedName name="Excel_BuiltIn_Print_Area_16_1_1_17_2">#REF!</definedName>
    <definedName name="Excel_BuiltIn_Print_Area_16_1_1_17_27" localSheetId="19">#REF!</definedName>
    <definedName name="Excel_BuiltIn_Print_Area_16_1_1_17_27">#REF!</definedName>
    <definedName name="Excel_BuiltIn_Print_Area_16_1_1_17_4" localSheetId="19">#REF!</definedName>
    <definedName name="Excel_BuiltIn_Print_Area_16_1_1_17_4">#REF!</definedName>
    <definedName name="Excel_BuiltIn_Print_Area_16_1_1_2" localSheetId="19">#REF!</definedName>
    <definedName name="Excel_BuiltIn_Print_Area_16_1_1_2">#REF!</definedName>
    <definedName name="Excel_BuiltIn_Print_Area_16_1_1_2_1" localSheetId="19">#REF!</definedName>
    <definedName name="Excel_BuiltIn_Print_Area_16_1_1_2_1">#REF!</definedName>
    <definedName name="Excel_BuiltIn_Print_Area_16_1_1_2_16" localSheetId="19">#REF!</definedName>
    <definedName name="Excel_BuiltIn_Print_Area_16_1_1_2_16">#REF!</definedName>
    <definedName name="Excel_BuiltIn_Print_Area_16_1_1_2_2" localSheetId="19">#REF!</definedName>
    <definedName name="Excel_BuiltIn_Print_Area_16_1_1_2_2">#REF!</definedName>
    <definedName name="Excel_BuiltIn_Print_Area_16_1_1_2_27" localSheetId="19">#REF!</definedName>
    <definedName name="Excel_BuiltIn_Print_Area_16_1_1_2_27">#REF!</definedName>
    <definedName name="Excel_BuiltIn_Print_Area_16_1_1_2_4" localSheetId="19">#REF!</definedName>
    <definedName name="Excel_BuiltIn_Print_Area_16_1_1_2_4">#REF!</definedName>
    <definedName name="Excel_BuiltIn_Print_Area_16_1_1_20" localSheetId="19">#REF!</definedName>
    <definedName name="Excel_BuiltIn_Print_Area_16_1_1_20">#REF!</definedName>
    <definedName name="Excel_BuiltIn_Print_Area_16_1_1_20_16" localSheetId="19">#REF!</definedName>
    <definedName name="Excel_BuiltIn_Print_Area_16_1_1_20_16">#REF!</definedName>
    <definedName name="Excel_BuiltIn_Print_Area_16_1_1_20_2" localSheetId="19">#REF!</definedName>
    <definedName name="Excel_BuiltIn_Print_Area_16_1_1_20_2">#REF!</definedName>
    <definedName name="Excel_BuiltIn_Print_Area_16_1_1_20_27" localSheetId="19">#REF!</definedName>
    <definedName name="Excel_BuiltIn_Print_Area_16_1_1_20_27">#REF!</definedName>
    <definedName name="Excel_BuiltIn_Print_Area_16_1_1_20_4" localSheetId="19">#REF!</definedName>
    <definedName name="Excel_BuiltIn_Print_Area_16_1_1_20_4">#REF!</definedName>
    <definedName name="Excel_BuiltIn_Print_Area_16_1_1_27" localSheetId="19">#REF!</definedName>
    <definedName name="Excel_BuiltIn_Print_Area_16_1_1_27">#REF!</definedName>
    <definedName name="Excel_BuiltIn_Print_Area_16_1_1_3" localSheetId="19">#REF!</definedName>
    <definedName name="Excel_BuiltIn_Print_Area_16_1_1_3">#REF!</definedName>
    <definedName name="Excel_BuiltIn_Print_Area_16_1_1_3_16" localSheetId="19">#REF!</definedName>
    <definedName name="Excel_BuiltIn_Print_Area_16_1_1_3_16">#REF!</definedName>
    <definedName name="Excel_BuiltIn_Print_Area_16_1_1_3_2" localSheetId="19">#REF!</definedName>
    <definedName name="Excel_BuiltIn_Print_Area_16_1_1_3_2">#REF!</definedName>
    <definedName name="Excel_BuiltIn_Print_Area_16_1_1_3_27" localSheetId="19">#REF!</definedName>
    <definedName name="Excel_BuiltIn_Print_Area_16_1_1_3_27">#REF!</definedName>
    <definedName name="Excel_BuiltIn_Print_Area_16_1_1_3_4" localSheetId="19">#REF!</definedName>
    <definedName name="Excel_BuiltIn_Print_Area_16_1_1_3_4">#REF!</definedName>
    <definedName name="Excel_BuiltIn_Print_Area_16_1_1_4" localSheetId="19">#REF!</definedName>
    <definedName name="Excel_BuiltIn_Print_Area_16_1_1_4">#REF!</definedName>
    <definedName name="Excel_BuiltIn_Print_Area_16_1_1_5" localSheetId="19">#REF!</definedName>
    <definedName name="Excel_BuiltIn_Print_Area_16_1_1_5">#REF!</definedName>
    <definedName name="Excel_BuiltIn_Print_Area_16_1_1_5_1" localSheetId="19">#REF!</definedName>
    <definedName name="Excel_BuiltIn_Print_Area_16_1_1_5_1">#REF!</definedName>
    <definedName name="Excel_BuiltIn_Print_Area_16_1_1_5_16" localSheetId="19">#REF!</definedName>
    <definedName name="Excel_BuiltIn_Print_Area_16_1_1_5_16">#REF!</definedName>
    <definedName name="Excel_BuiltIn_Print_Area_16_1_1_5_2" localSheetId="19">#REF!</definedName>
    <definedName name="Excel_BuiltIn_Print_Area_16_1_1_5_2">#REF!</definedName>
    <definedName name="Excel_BuiltIn_Print_Area_16_1_1_5_27" localSheetId="19">#REF!</definedName>
    <definedName name="Excel_BuiltIn_Print_Area_16_1_1_5_27">#REF!</definedName>
    <definedName name="Excel_BuiltIn_Print_Area_16_1_1_5_4" localSheetId="19">#REF!</definedName>
    <definedName name="Excel_BuiltIn_Print_Area_16_1_1_5_4">#REF!</definedName>
    <definedName name="Excel_BuiltIn_Print_Area_16_1_1_6" localSheetId="19">#REF!</definedName>
    <definedName name="Excel_BuiltIn_Print_Area_16_1_1_6">#REF!</definedName>
    <definedName name="Excel_BuiltIn_Print_Area_16_1_1_6_16" localSheetId="19">#REF!</definedName>
    <definedName name="Excel_BuiltIn_Print_Area_16_1_1_6_16">#REF!</definedName>
    <definedName name="Excel_BuiltIn_Print_Area_16_1_1_6_2" localSheetId="19">#REF!</definedName>
    <definedName name="Excel_BuiltIn_Print_Area_16_1_1_6_2">#REF!</definedName>
    <definedName name="Excel_BuiltIn_Print_Area_16_1_1_6_27" localSheetId="19">#REF!</definedName>
    <definedName name="Excel_BuiltIn_Print_Area_16_1_1_6_27">#REF!</definedName>
    <definedName name="Excel_BuiltIn_Print_Area_16_1_1_6_4" localSheetId="19">#REF!</definedName>
    <definedName name="Excel_BuiltIn_Print_Area_16_1_1_6_4">#REF!</definedName>
    <definedName name="Excel_BuiltIn_Print_Area_16_1_1_7" localSheetId="19">#REF!</definedName>
    <definedName name="Excel_BuiltIn_Print_Area_16_1_1_7">#REF!</definedName>
    <definedName name="Excel_BuiltIn_Print_Area_16_1_1_7_16" localSheetId="19">#REF!</definedName>
    <definedName name="Excel_BuiltIn_Print_Area_16_1_1_7_16">#REF!</definedName>
    <definedName name="Excel_BuiltIn_Print_Area_16_1_1_7_2" localSheetId="19">#REF!</definedName>
    <definedName name="Excel_BuiltIn_Print_Area_16_1_1_7_2">#REF!</definedName>
    <definedName name="Excel_BuiltIn_Print_Area_16_1_1_7_27" localSheetId="19">#REF!</definedName>
    <definedName name="Excel_BuiltIn_Print_Area_16_1_1_7_27">#REF!</definedName>
    <definedName name="Excel_BuiltIn_Print_Area_16_1_1_7_4" localSheetId="19">#REF!</definedName>
    <definedName name="Excel_BuiltIn_Print_Area_16_1_1_7_4">#REF!</definedName>
    <definedName name="Excel_BuiltIn_Print_Area_16_1_1_8" localSheetId="19">#REF!</definedName>
    <definedName name="Excel_BuiltIn_Print_Area_16_1_1_8">#REF!</definedName>
    <definedName name="Excel_BuiltIn_Print_Area_16_1_1_8_16" localSheetId="19">#REF!</definedName>
    <definedName name="Excel_BuiltIn_Print_Area_16_1_1_8_16">#REF!</definedName>
    <definedName name="Excel_BuiltIn_Print_Area_16_1_1_8_2" localSheetId="19">#REF!</definedName>
    <definedName name="Excel_BuiltIn_Print_Area_16_1_1_8_2">#REF!</definedName>
    <definedName name="Excel_BuiltIn_Print_Area_16_1_1_8_27" localSheetId="19">#REF!</definedName>
    <definedName name="Excel_BuiltIn_Print_Area_16_1_1_8_27">#REF!</definedName>
    <definedName name="Excel_BuiltIn_Print_Area_16_1_1_8_4" localSheetId="19">#REF!</definedName>
    <definedName name="Excel_BuiltIn_Print_Area_16_1_1_8_4">#REF!</definedName>
    <definedName name="Excel_BuiltIn_Print_Area_16_1_1_9" localSheetId="19">#REF!</definedName>
    <definedName name="Excel_BuiltIn_Print_Area_16_1_1_9">#REF!</definedName>
    <definedName name="Excel_BuiltIn_Print_Area_16_1_1_9_16" localSheetId="19">#REF!</definedName>
    <definedName name="Excel_BuiltIn_Print_Area_16_1_1_9_16">#REF!</definedName>
    <definedName name="Excel_BuiltIn_Print_Area_16_1_1_9_2" localSheetId="19">#REF!</definedName>
    <definedName name="Excel_BuiltIn_Print_Area_16_1_1_9_2">#REF!</definedName>
    <definedName name="Excel_BuiltIn_Print_Area_16_1_1_9_27" localSheetId="19">#REF!</definedName>
    <definedName name="Excel_BuiltIn_Print_Area_16_1_1_9_27">#REF!</definedName>
    <definedName name="Excel_BuiltIn_Print_Area_16_1_1_9_4" localSheetId="19">#REF!</definedName>
    <definedName name="Excel_BuiltIn_Print_Area_16_1_1_9_4">#REF!</definedName>
    <definedName name="Excel_BuiltIn_Print_Area_16_1_10" localSheetId="19">#REF!</definedName>
    <definedName name="Excel_BuiltIn_Print_Area_16_1_10">#REF!</definedName>
    <definedName name="Excel_BuiltIn_Print_Area_16_1_10_16" localSheetId="19">#REF!</definedName>
    <definedName name="Excel_BuiltIn_Print_Area_16_1_10_16">#REF!</definedName>
    <definedName name="Excel_BuiltIn_Print_Area_16_1_10_2" localSheetId="19">#REF!</definedName>
    <definedName name="Excel_BuiltIn_Print_Area_16_1_10_2">#REF!</definedName>
    <definedName name="Excel_BuiltIn_Print_Area_16_1_10_27" localSheetId="19">#REF!</definedName>
    <definedName name="Excel_BuiltIn_Print_Area_16_1_10_27">#REF!</definedName>
    <definedName name="Excel_BuiltIn_Print_Area_16_1_10_4" localSheetId="19">#REF!</definedName>
    <definedName name="Excel_BuiltIn_Print_Area_16_1_10_4">#REF!</definedName>
    <definedName name="Excel_BuiltIn_Print_Area_16_1_11" localSheetId="19">#REF!</definedName>
    <definedName name="Excel_BuiltIn_Print_Area_16_1_11">#REF!</definedName>
    <definedName name="Excel_BuiltIn_Print_Area_16_1_11_16" localSheetId="19">#REF!</definedName>
    <definedName name="Excel_BuiltIn_Print_Area_16_1_11_16">#REF!</definedName>
    <definedName name="Excel_BuiltIn_Print_Area_16_1_11_2" localSheetId="19">#REF!</definedName>
    <definedName name="Excel_BuiltIn_Print_Area_16_1_11_2">#REF!</definedName>
    <definedName name="Excel_BuiltIn_Print_Area_16_1_11_27" localSheetId="19">#REF!</definedName>
    <definedName name="Excel_BuiltIn_Print_Area_16_1_11_27">#REF!</definedName>
    <definedName name="Excel_BuiltIn_Print_Area_16_1_11_4" localSheetId="19">#REF!</definedName>
    <definedName name="Excel_BuiltIn_Print_Area_16_1_11_4">#REF!</definedName>
    <definedName name="Excel_BuiltIn_Print_Area_16_1_12" localSheetId="19">#REF!</definedName>
    <definedName name="Excel_BuiltIn_Print_Area_16_1_12">#REF!</definedName>
    <definedName name="Excel_BuiltIn_Print_Area_16_1_12_16" localSheetId="19">#REF!</definedName>
    <definedName name="Excel_BuiltIn_Print_Area_16_1_12_16">#REF!</definedName>
    <definedName name="Excel_BuiltIn_Print_Area_16_1_12_2" localSheetId="19">#REF!</definedName>
    <definedName name="Excel_BuiltIn_Print_Area_16_1_12_2">#REF!</definedName>
    <definedName name="Excel_BuiltIn_Print_Area_16_1_12_27" localSheetId="19">#REF!</definedName>
    <definedName name="Excel_BuiltIn_Print_Area_16_1_12_27">#REF!</definedName>
    <definedName name="Excel_BuiltIn_Print_Area_16_1_12_4" localSheetId="19">#REF!</definedName>
    <definedName name="Excel_BuiltIn_Print_Area_16_1_12_4">#REF!</definedName>
    <definedName name="Excel_BuiltIn_Print_Area_16_1_13" localSheetId="19">#REF!</definedName>
    <definedName name="Excel_BuiltIn_Print_Area_16_1_13">#REF!</definedName>
    <definedName name="Excel_BuiltIn_Print_Area_16_1_13_16" localSheetId="19">#REF!</definedName>
    <definedName name="Excel_BuiltIn_Print_Area_16_1_13_16">#REF!</definedName>
    <definedName name="Excel_BuiltIn_Print_Area_16_1_13_2" localSheetId="19">#REF!</definedName>
    <definedName name="Excel_BuiltIn_Print_Area_16_1_13_2">#REF!</definedName>
    <definedName name="Excel_BuiltIn_Print_Area_16_1_13_27" localSheetId="19">#REF!</definedName>
    <definedName name="Excel_BuiltIn_Print_Area_16_1_13_27">#REF!</definedName>
    <definedName name="Excel_BuiltIn_Print_Area_16_1_13_4" localSheetId="19">#REF!</definedName>
    <definedName name="Excel_BuiltIn_Print_Area_16_1_13_4">#REF!</definedName>
    <definedName name="Excel_BuiltIn_Print_Area_16_1_14" localSheetId="19">#REF!</definedName>
    <definedName name="Excel_BuiltIn_Print_Area_16_1_14">#REF!</definedName>
    <definedName name="Excel_BuiltIn_Print_Area_16_1_14_16" localSheetId="19">#REF!</definedName>
    <definedName name="Excel_BuiltIn_Print_Area_16_1_14_16">#REF!</definedName>
    <definedName name="Excel_BuiltIn_Print_Area_16_1_14_2" localSheetId="19">#REF!</definedName>
    <definedName name="Excel_BuiltIn_Print_Area_16_1_14_2">#REF!</definedName>
    <definedName name="Excel_BuiltIn_Print_Area_16_1_14_27" localSheetId="19">#REF!</definedName>
    <definedName name="Excel_BuiltIn_Print_Area_16_1_14_27">#REF!</definedName>
    <definedName name="Excel_BuiltIn_Print_Area_16_1_14_4" localSheetId="19">#REF!</definedName>
    <definedName name="Excel_BuiltIn_Print_Area_16_1_14_4">#REF!</definedName>
    <definedName name="Excel_BuiltIn_Print_Area_16_1_15" localSheetId="19">#REF!</definedName>
    <definedName name="Excel_BuiltIn_Print_Area_16_1_15">#REF!</definedName>
    <definedName name="Excel_BuiltIn_Print_Area_16_1_15_16" localSheetId="19">#REF!</definedName>
    <definedName name="Excel_BuiltIn_Print_Area_16_1_15_16">#REF!</definedName>
    <definedName name="Excel_BuiltIn_Print_Area_16_1_15_2" localSheetId="19">#REF!</definedName>
    <definedName name="Excel_BuiltIn_Print_Area_16_1_15_2">#REF!</definedName>
    <definedName name="Excel_BuiltIn_Print_Area_16_1_15_27" localSheetId="19">#REF!</definedName>
    <definedName name="Excel_BuiltIn_Print_Area_16_1_15_27">#REF!</definedName>
    <definedName name="Excel_BuiltIn_Print_Area_16_1_15_4" localSheetId="19">#REF!</definedName>
    <definedName name="Excel_BuiltIn_Print_Area_16_1_15_4">#REF!</definedName>
    <definedName name="Excel_BuiltIn_Print_Area_16_1_16" localSheetId="19">#REF!</definedName>
    <definedName name="Excel_BuiltIn_Print_Area_16_1_16">#REF!</definedName>
    <definedName name="Excel_BuiltIn_Print_Area_16_1_16_1" localSheetId="19">#REF!</definedName>
    <definedName name="Excel_BuiltIn_Print_Area_16_1_16_1">#REF!</definedName>
    <definedName name="Excel_BuiltIn_Print_Area_16_1_16_16" localSheetId="19">#REF!</definedName>
    <definedName name="Excel_BuiltIn_Print_Area_16_1_16_16">#REF!</definedName>
    <definedName name="Excel_BuiltIn_Print_Area_16_1_16_2" localSheetId="19">#REF!</definedName>
    <definedName name="Excel_BuiltIn_Print_Area_16_1_16_2">#REF!</definedName>
    <definedName name="Excel_BuiltIn_Print_Area_16_1_16_27" localSheetId="19">#REF!</definedName>
    <definedName name="Excel_BuiltIn_Print_Area_16_1_16_27">#REF!</definedName>
    <definedName name="Excel_BuiltIn_Print_Area_16_1_16_4" localSheetId="19">#REF!</definedName>
    <definedName name="Excel_BuiltIn_Print_Area_16_1_16_4">#REF!</definedName>
    <definedName name="Excel_BuiltIn_Print_Area_16_1_17" localSheetId="19">#REF!</definedName>
    <definedName name="Excel_BuiltIn_Print_Area_16_1_17">#REF!</definedName>
    <definedName name="Excel_BuiltIn_Print_Area_16_1_17_16" localSheetId="19">#REF!</definedName>
    <definedName name="Excel_BuiltIn_Print_Area_16_1_17_16">#REF!</definedName>
    <definedName name="Excel_BuiltIn_Print_Area_16_1_17_2" localSheetId="19">#REF!</definedName>
    <definedName name="Excel_BuiltIn_Print_Area_16_1_17_2">#REF!</definedName>
    <definedName name="Excel_BuiltIn_Print_Area_16_1_17_27" localSheetId="19">#REF!</definedName>
    <definedName name="Excel_BuiltIn_Print_Area_16_1_17_27">#REF!</definedName>
    <definedName name="Excel_BuiltIn_Print_Area_16_1_17_4" localSheetId="19">#REF!</definedName>
    <definedName name="Excel_BuiltIn_Print_Area_16_1_17_4">#REF!</definedName>
    <definedName name="Excel_BuiltIn_Print_Area_16_1_2" localSheetId="19">#REF!</definedName>
    <definedName name="Excel_BuiltIn_Print_Area_16_1_2">#REF!</definedName>
    <definedName name="Excel_BuiltIn_Print_Area_16_1_2_1" localSheetId="19">#REF!</definedName>
    <definedName name="Excel_BuiltIn_Print_Area_16_1_2_1">#REF!</definedName>
    <definedName name="Excel_BuiltIn_Print_Area_16_1_2_16" localSheetId="19">#REF!</definedName>
    <definedName name="Excel_BuiltIn_Print_Area_16_1_2_16">#REF!</definedName>
    <definedName name="Excel_BuiltIn_Print_Area_16_1_2_2" localSheetId="19">#REF!</definedName>
    <definedName name="Excel_BuiltIn_Print_Area_16_1_2_2">#REF!</definedName>
    <definedName name="Excel_BuiltIn_Print_Area_16_1_2_27" localSheetId="19">#REF!</definedName>
    <definedName name="Excel_BuiltIn_Print_Area_16_1_2_27">#REF!</definedName>
    <definedName name="Excel_BuiltIn_Print_Area_16_1_2_4" localSheetId="19">#REF!</definedName>
    <definedName name="Excel_BuiltIn_Print_Area_16_1_2_4">#REF!</definedName>
    <definedName name="Excel_BuiltIn_Print_Area_16_1_20" localSheetId="19">#REF!</definedName>
    <definedName name="Excel_BuiltIn_Print_Area_16_1_20">#REF!</definedName>
    <definedName name="Excel_BuiltIn_Print_Area_16_1_20_16" localSheetId="19">#REF!</definedName>
    <definedName name="Excel_BuiltIn_Print_Area_16_1_20_16">#REF!</definedName>
    <definedName name="Excel_BuiltIn_Print_Area_16_1_20_2" localSheetId="19">#REF!</definedName>
    <definedName name="Excel_BuiltIn_Print_Area_16_1_20_2">#REF!</definedName>
    <definedName name="Excel_BuiltIn_Print_Area_16_1_20_27" localSheetId="19">#REF!</definedName>
    <definedName name="Excel_BuiltIn_Print_Area_16_1_20_27">#REF!</definedName>
    <definedName name="Excel_BuiltIn_Print_Area_16_1_20_4" localSheetId="19">#REF!</definedName>
    <definedName name="Excel_BuiltIn_Print_Area_16_1_20_4">#REF!</definedName>
    <definedName name="Excel_BuiltIn_Print_Area_16_1_27" localSheetId="19">#REF!</definedName>
    <definedName name="Excel_BuiltIn_Print_Area_16_1_27">#REF!</definedName>
    <definedName name="Excel_BuiltIn_Print_Area_16_1_3" localSheetId="19">#REF!</definedName>
    <definedName name="Excel_BuiltIn_Print_Area_16_1_3">#REF!</definedName>
    <definedName name="Excel_BuiltIn_Print_Area_16_1_3_16" localSheetId="19">#REF!</definedName>
    <definedName name="Excel_BuiltIn_Print_Area_16_1_3_16">#REF!</definedName>
    <definedName name="Excel_BuiltIn_Print_Area_16_1_3_2" localSheetId="19">#REF!</definedName>
    <definedName name="Excel_BuiltIn_Print_Area_16_1_3_2">#REF!</definedName>
    <definedName name="Excel_BuiltIn_Print_Area_16_1_3_27" localSheetId="19">#REF!</definedName>
    <definedName name="Excel_BuiltIn_Print_Area_16_1_3_27">#REF!</definedName>
    <definedName name="Excel_BuiltIn_Print_Area_16_1_3_4" localSheetId="19">#REF!</definedName>
    <definedName name="Excel_BuiltIn_Print_Area_16_1_3_4">#REF!</definedName>
    <definedName name="Excel_BuiltIn_Print_Area_16_1_4" localSheetId="19">#REF!</definedName>
    <definedName name="Excel_BuiltIn_Print_Area_16_1_4">#REF!</definedName>
    <definedName name="Excel_BuiltIn_Print_Area_16_1_5" localSheetId="19">#REF!</definedName>
    <definedName name="Excel_BuiltIn_Print_Area_16_1_5">#REF!</definedName>
    <definedName name="Excel_BuiltIn_Print_Area_16_1_5_1" localSheetId="19">#REF!</definedName>
    <definedName name="Excel_BuiltIn_Print_Area_16_1_5_1">#REF!</definedName>
    <definedName name="Excel_BuiltIn_Print_Area_16_1_5_16" localSheetId="19">#REF!</definedName>
    <definedName name="Excel_BuiltIn_Print_Area_16_1_5_16">#REF!</definedName>
    <definedName name="Excel_BuiltIn_Print_Area_16_1_5_2" localSheetId="19">#REF!</definedName>
    <definedName name="Excel_BuiltIn_Print_Area_16_1_5_2">#REF!</definedName>
    <definedName name="Excel_BuiltIn_Print_Area_16_1_5_27" localSheetId="19">#REF!</definedName>
    <definedName name="Excel_BuiltIn_Print_Area_16_1_5_27">#REF!</definedName>
    <definedName name="Excel_BuiltIn_Print_Area_16_1_5_4" localSheetId="19">#REF!</definedName>
    <definedName name="Excel_BuiltIn_Print_Area_16_1_5_4">#REF!</definedName>
    <definedName name="Excel_BuiltIn_Print_Area_16_1_6" localSheetId="19">#REF!</definedName>
    <definedName name="Excel_BuiltIn_Print_Area_16_1_6">#REF!</definedName>
    <definedName name="Excel_BuiltIn_Print_Area_16_1_6_16" localSheetId="19">#REF!</definedName>
    <definedName name="Excel_BuiltIn_Print_Area_16_1_6_16">#REF!</definedName>
    <definedName name="Excel_BuiltIn_Print_Area_16_1_6_2" localSheetId="19">#REF!</definedName>
    <definedName name="Excel_BuiltIn_Print_Area_16_1_6_2">#REF!</definedName>
    <definedName name="Excel_BuiltIn_Print_Area_16_1_6_27" localSheetId="19">#REF!</definedName>
    <definedName name="Excel_BuiltIn_Print_Area_16_1_6_27">#REF!</definedName>
    <definedName name="Excel_BuiltIn_Print_Area_16_1_6_4" localSheetId="19">#REF!</definedName>
    <definedName name="Excel_BuiltIn_Print_Area_16_1_6_4">#REF!</definedName>
    <definedName name="Excel_BuiltIn_Print_Area_16_1_7" localSheetId="19">#REF!</definedName>
    <definedName name="Excel_BuiltIn_Print_Area_16_1_7">#REF!</definedName>
    <definedName name="Excel_BuiltIn_Print_Area_16_1_7_16" localSheetId="19">#REF!</definedName>
    <definedName name="Excel_BuiltIn_Print_Area_16_1_7_16">#REF!</definedName>
    <definedName name="Excel_BuiltIn_Print_Area_16_1_7_2" localSheetId="19">#REF!</definedName>
    <definedName name="Excel_BuiltIn_Print_Area_16_1_7_2">#REF!</definedName>
    <definedName name="Excel_BuiltIn_Print_Area_16_1_7_27" localSheetId="19">#REF!</definedName>
    <definedName name="Excel_BuiltIn_Print_Area_16_1_7_27">#REF!</definedName>
    <definedName name="Excel_BuiltIn_Print_Area_16_1_7_4" localSheetId="19">#REF!</definedName>
    <definedName name="Excel_BuiltIn_Print_Area_16_1_7_4">#REF!</definedName>
    <definedName name="Excel_BuiltIn_Print_Area_16_1_8" localSheetId="19">#REF!</definedName>
    <definedName name="Excel_BuiltIn_Print_Area_16_1_8">#REF!</definedName>
    <definedName name="Excel_BuiltIn_Print_Area_16_1_8_16" localSheetId="19">#REF!</definedName>
    <definedName name="Excel_BuiltIn_Print_Area_16_1_8_16">#REF!</definedName>
    <definedName name="Excel_BuiltIn_Print_Area_16_1_8_2" localSheetId="19">#REF!</definedName>
    <definedName name="Excel_BuiltIn_Print_Area_16_1_8_2">#REF!</definedName>
    <definedName name="Excel_BuiltIn_Print_Area_16_1_8_27" localSheetId="19">#REF!</definedName>
    <definedName name="Excel_BuiltIn_Print_Area_16_1_8_27">#REF!</definedName>
    <definedName name="Excel_BuiltIn_Print_Area_16_1_8_4" localSheetId="19">#REF!</definedName>
    <definedName name="Excel_BuiltIn_Print_Area_16_1_8_4">#REF!</definedName>
    <definedName name="Excel_BuiltIn_Print_Area_16_1_9" localSheetId="19">#REF!</definedName>
    <definedName name="Excel_BuiltIn_Print_Area_16_1_9">#REF!</definedName>
    <definedName name="Excel_BuiltIn_Print_Area_16_1_9_16" localSheetId="19">#REF!</definedName>
    <definedName name="Excel_BuiltIn_Print_Area_16_1_9_16">#REF!</definedName>
    <definedName name="Excel_BuiltIn_Print_Area_16_1_9_2" localSheetId="19">#REF!</definedName>
    <definedName name="Excel_BuiltIn_Print_Area_16_1_9_2">#REF!</definedName>
    <definedName name="Excel_BuiltIn_Print_Area_16_1_9_27" localSheetId="19">#REF!</definedName>
    <definedName name="Excel_BuiltIn_Print_Area_16_1_9_27">#REF!</definedName>
    <definedName name="Excel_BuiltIn_Print_Area_16_1_9_4" localSheetId="19">#REF!</definedName>
    <definedName name="Excel_BuiltIn_Print_Area_16_1_9_4">#REF!</definedName>
    <definedName name="Excel_BuiltIn_Print_Area_17" localSheetId="19">#REF!</definedName>
    <definedName name="Excel_BuiltIn_Print_Area_17">#REF!</definedName>
    <definedName name="Excel_BuiltIn_Print_Area_17_1" localSheetId="19">#REF!</definedName>
    <definedName name="Excel_BuiltIn_Print_Area_17_1">#REF!</definedName>
    <definedName name="Excel_BuiltIn_Print_Area_17_1_1" localSheetId="19">#REF!</definedName>
    <definedName name="Excel_BuiltIn_Print_Area_17_1_1">#REF!</definedName>
    <definedName name="Excel_BuiltIn_Print_Area_17_1_1_1" localSheetId="19">#REF!</definedName>
    <definedName name="Excel_BuiltIn_Print_Area_17_1_1_1">#REF!</definedName>
    <definedName name="Excel_BuiltIn_Print_Area_17_1_1_1_1" localSheetId="19">#REF!</definedName>
    <definedName name="Excel_BuiltIn_Print_Area_17_1_1_1_1">#REF!</definedName>
    <definedName name="Excel_BuiltIn_Print_Area_17_1_1_1_1_1" localSheetId="19">#REF!</definedName>
    <definedName name="Excel_BuiltIn_Print_Area_17_1_1_1_1_1">#REF!</definedName>
    <definedName name="Excel_BuiltIn_Print_Area_17_1_1_1_1_16" localSheetId="19">#REF!</definedName>
    <definedName name="Excel_BuiltIn_Print_Area_17_1_1_1_1_16">#REF!</definedName>
    <definedName name="Excel_BuiltIn_Print_Area_17_1_1_1_1_2" localSheetId="19">#REF!</definedName>
    <definedName name="Excel_BuiltIn_Print_Area_17_1_1_1_1_2">#REF!</definedName>
    <definedName name="Excel_BuiltIn_Print_Area_17_1_1_1_1_27" localSheetId="19">#REF!</definedName>
    <definedName name="Excel_BuiltIn_Print_Area_17_1_1_1_1_27">#REF!</definedName>
    <definedName name="Excel_BuiltIn_Print_Area_17_1_1_1_1_4" localSheetId="19">#REF!</definedName>
    <definedName name="Excel_BuiltIn_Print_Area_17_1_1_1_1_4">#REF!</definedName>
    <definedName name="Excel_BuiltIn_Print_Area_17_1_1_1_16" localSheetId="19">#REF!</definedName>
    <definedName name="Excel_BuiltIn_Print_Area_17_1_1_1_16">#REF!</definedName>
    <definedName name="Excel_BuiltIn_Print_Area_17_1_1_1_2" localSheetId="19">#REF!</definedName>
    <definedName name="Excel_BuiltIn_Print_Area_17_1_1_1_2">#REF!</definedName>
    <definedName name="Excel_BuiltIn_Print_Area_17_1_1_1_27" localSheetId="19">#REF!</definedName>
    <definedName name="Excel_BuiltIn_Print_Area_17_1_1_1_27">#REF!</definedName>
    <definedName name="Excel_BuiltIn_Print_Area_17_1_1_1_4" localSheetId="19">#REF!</definedName>
    <definedName name="Excel_BuiltIn_Print_Area_17_1_1_1_4">#REF!</definedName>
    <definedName name="Excel_BuiltIn_Print_Area_17_1_1_10" localSheetId="19">#REF!</definedName>
    <definedName name="Excel_BuiltIn_Print_Area_17_1_1_10">#REF!</definedName>
    <definedName name="Excel_BuiltIn_Print_Area_17_1_1_10_16" localSheetId="19">#REF!</definedName>
    <definedName name="Excel_BuiltIn_Print_Area_17_1_1_10_16">#REF!</definedName>
    <definedName name="Excel_BuiltIn_Print_Area_17_1_1_10_2" localSheetId="19">#REF!</definedName>
    <definedName name="Excel_BuiltIn_Print_Area_17_1_1_10_2">#REF!</definedName>
    <definedName name="Excel_BuiltIn_Print_Area_17_1_1_10_27" localSheetId="19">#REF!</definedName>
    <definedName name="Excel_BuiltIn_Print_Area_17_1_1_10_27">#REF!</definedName>
    <definedName name="Excel_BuiltIn_Print_Area_17_1_1_10_4" localSheetId="19">#REF!</definedName>
    <definedName name="Excel_BuiltIn_Print_Area_17_1_1_10_4">#REF!</definedName>
    <definedName name="Excel_BuiltIn_Print_Area_17_1_1_11" localSheetId="19">#REF!</definedName>
    <definedName name="Excel_BuiltIn_Print_Area_17_1_1_11">#REF!</definedName>
    <definedName name="Excel_BuiltIn_Print_Area_17_1_1_11_16" localSheetId="19">#REF!</definedName>
    <definedName name="Excel_BuiltIn_Print_Area_17_1_1_11_16">#REF!</definedName>
    <definedName name="Excel_BuiltIn_Print_Area_17_1_1_11_2" localSheetId="19">#REF!</definedName>
    <definedName name="Excel_BuiltIn_Print_Area_17_1_1_11_2">#REF!</definedName>
    <definedName name="Excel_BuiltIn_Print_Area_17_1_1_11_27" localSheetId="19">#REF!</definedName>
    <definedName name="Excel_BuiltIn_Print_Area_17_1_1_11_27">#REF!</definedName>
    <definedName name="Excel_BuiltIn_Print_Area_17_1_1_11_4" localSheetId="19">#REF!</definedName>
    <definedName name="Excel_BuiltIn_Print_Area_17_1_1_11_4">#REF!</definedName>
    <definedName name="Excel_BuiltIn_Print_Area_17_1_1_12" localSheetId="19">#REF!</definedName>
    <definedName name="Excel_BuiltIn_Print_Area_17_1_1_12">#REF!</definedName>
    <definedName name="Excel_BuiltIn_Print_Area_17_1_1_12_16" localSheetId="19">#REF!</definedName>
    <definedName name="Excel_BuiltIn_Print_Area_17_1_1_12_16">#REF!</definedName>
    <definedName name="Excel_BuiltIn_Print_Area_17_1_1_12_2" localSheetId="19">#REF!</definedName>
    <definedName name="Excel_BuiltIn_Print_Area_17_1_1_12_2">#REF!</definedName>
    <definedName name="Excel_BuiltIn_Print_Area_17_1_1_12_27" localSheetId="19">#REF!</definedName>
    <definedName name="Excel_BuiltIn_Print_Area_17_1_1_12_27">#REF!</definedName>
    <definedName name="Excel_BuiltIn_Print_Area_17_1_1_12_4" localSheetId="19">#REF!</definedName>
    <definedName name="Excel_BuiltIn_Print_Area_17_1_1_12_4">#REF!</definedName>
    <definedName name="Excel_BuiltIn_Print_Area_17_1_1_13" localSheetId="19">#REF!</definedName>
    <definedName name="Excel_BuiltIn_Print_Area_17_1_1_13">#REF!</definedName>
    <definedName name="Excel_BuiltIn_Print_Area_17_1_1_13_16" localSheetId="19">#REF!</definedName>
    <definedName name="Excel_BuiltIn_Print_Area_17_1_1_13_16">#REF!</definedName>
    <definedName name="Excel_BuiltIn_Print_Area_17_1_1_13_2" localSheetId="19">#REF!</definedName>
    <definedName name="Excel_BuiltIn_Print_Area_17_1_1_13_2">#REF!</definedName>
    <definedName name="Excel_BuiltIn_Print_Area_17_1_1_13_27" localSheetId="19">#REF!</definedName>
    <definedName name="Excel_BuiltIn_Print_Area_17_1_1_13_27">#REF!</definedName>
    <definedName name="Excel_BuiltIn_Print_Area_17_1_1_13_4" localSheetId="19">#REF!</definedName>
    <definedName name="Excel_BuiltIn_Print_Area_17_1_1_13_4">#REF!</definedName>
    <definedName name="Excel_BuiltIn_Print_Area_17_1_1_14" localSheetId="19">#REF!</definedName>
    <definedName name="Excel_BuiltIn_Print_Area_17_1_1_14">#REF!</definedName>
    <definedName name="Excel_BuiltIn_Print_Area_17_1_1_14_16" localSheetId="19">#REF!</definedName>
    <definedName name="Excel_BuiltIn_Print_Area_17_1_1_14_16">#REF!</definedName>
    <definedName name="Excel_BuiltIn_Print_Area_17_1_1_14_2" localSheetId="19">#REF!</definedName>
    <definedName name="Excel_BuiltIn_Print_Area_17_1_1_14_2">#REF!</definedName>
    <definedName name="Excel_BuiltIn_Print_Area_17_1_1_14_27" localSheetId="19">#REF!</definedName>
    <definedName name="Excel_BuiltIn_Print_Area_17_1_1_14_27">#REF!</definedName>
    <definedName name="Excel_BuiltIn_Print_Area_17_1_1_14_4" localSheetId="19">#REF!</definedName>
    <definedName name="Excel_BuiltIn_Print_Area_17_1_1_14_4">#REF!</definedName>
    <definedName name="Excel_BuiltIn_Print_Area_17_1_1_15" localSheetId="19">#REF!</definedName>
    <definedName name="Excel_BuiltIn_Print_Area_17_1_1_15">#REF!</definedName>
    <definedName name="Excel_BuiltIn_Print_Area_17_1_1_15_16" localSheetId="19">#REF!</definedName>
    <definedName name="Excel_BuiltIn_Print_Area_17_1_1_15_16">#REF!</definedName>
    <definedName name="Excel_BuiltIn_Print_Area_17_1_1_15_2" localSheetId="19">#REF!</definedName>
    <definedName name="Excel_BuiltIn_Print_Area_17_1_1_15_2">#REF!</definedName>
    <definedName name="Excel_BuiltIn_Print_Area_17_1_1_15_27" localSheetId="19">#REF!</definedName>
    <definedName name="Excel_BuiltIn_Print_Area_17_1_1_15_27">#REF!</definedName>
    <definedName name="Excel_BuiltIn_Print_Area_17_1_1_15_4" localSheetId="19">#REF!</definedName>
    <definedName name="Excel_BuiltIn_Print_Area_17_1_1_15_4">#REF!</definedName>
    <definedName name="Excel_BuiltIn_Print_Area_17_1_1_16" localSheetId="19">#REF!</definedName>
    <definedName name="Excel_BuiltIn_Print_Area_17_1_1_16">#REF!</definedName>
    <definedName name="Excel_BuiltIn_Print_Area_17_1_1_16_1" localSheetId="19">#REF!</definedName>
    <definedName name="Excel_BuiltIn_Print_Area_17_1_1_16_1">#REF!</definedName>
    <definedName name="Excel_BuiltIn_Print_Area_17_1_1_16_16" localSheetId="19">#REF!</definedName>
    <definedName name="Excel_BuiltIn_Print_Area_17_1_1_16_16">#REF!</definedName>
    <definedName name="Excel_BuiltIn_Print_Area_17_1_1_16_2" localSheetId="19">#REF!</definedName>
    <definedName name="Excel_BuiltIn_Print_Area_17_1_1_16_2">#REF!</definedName>
    <definedName name="Excel_BuiltIn_Print_Area_17_1_1_16_27" localSheetId="19">#REF!</definedName>
    <definedName name="Excel_BuiltIn_Print_Area_17_1_1_16_27">#REF!</definedName>
    <definedName name="Excel_BuiltIn_Print_Area_17_1_1_16_4" localSheetId="19">#REF!</definedName>
    <definedName name="Excel_BuiltIn_Print_Area_17_1_1_16_4">#REF!</definedName>
    <definedName name="Excel_BuiltIn_Print_Area_17_1_1_17" localSheetId="19">#REF!</definedName>
    <definedName name="Excel_BuiltIn_Print_Area_17_1_1_17">#REF!</definedName>
    <definedName name="Excel_BuiltIn_Print_Area_17_1_1_17_16" localSheetId="19">#REF!</definedName>
    <definedName name="Excel_BuiltIn_Print_Area_17_1_1_17_16">#REF!</definedName>
    <definedName name="Excel_BuiltIn_Print_Area_17_1_1_17_2" localSheetId="19">#REF!</definedName>
    <definedName name="Excel_BuiltIn_Print_Area_17_1_1_17_2">#REF!</definedName>
    <definedName name="Excel_BuiltIn_Print_Area_17_1_1_17_27" localSheetId="19">#REF!</definedName>
    <definedName name="Excel_BuiltIn_Print_Area_17_1_1_17_27">#REF!</definedName>
    <definedName name="Excel_BuiltIn_Print_Area_17_1_1_17_4" localSheetId="19">#REF!</definedName>
    <definedName name="Excel_BuiltIn_Print_Area_17_1_1_17_4">#REF!</definedName>
    <definedName name="Excel_BuiltIn_Print_Area_17_1_1_2" localSheetId="19">#REF!</definedName>
    <definedName name="Excel_BuiltIn_Print_Area_17_1_1_2">#REF!</definedName>
    <definedName name="Excel_BuiltIn_Print_Area_17_1_1_2_1" localSheetId="19">#REF!</definedName>
    <definedName name="Excel_BuiltIn_Print_Area_17_1_1_2_1">#REF!</definedName>
    <definedName name="Excel_BuiltIn_Print_Area_17_1_1_2_16" localSheetId="19">#REF!</definedName>
    <definedName name="Excel_BuiltIn_Print_Area_17_1_1_2_16">#REF!</definedName>
    <definedName name="Excel_BuiltIn_Print_Area_17_1_1_2_2" localSheetId="19">#REF!</definedName>
    <definedName name="Excel_BuiltIn_Print_Area_17_1_1_2_2">#REF!</definedName>
    <definedName name="Excel_BuiltIn_Print_Area_17_1_1_2_27" localSheetId="19">#REF!</definedName>
    <definedName name="Excel_BuiltIn_Print_Area_17_1_1_2_27">#REF!</definedName>
    <definedName name="Excel_BuiltIn_Print_Area_17_1_1_2_4" localSheetId="19">#REF!</definedName>
    <definedName name="Excel_BuiltIn_Print_Area_17_1_1_2_4">#REF!</definedName>
    <definedName name="Excel_BuiltIn_Print_Area_17_1_1_20" localSheetId="19">#REF!</definedName>
    <definedName name="Excel_BuiltIn_Print_Area_17_1_1_20">#REF!</definedName>
    <definedName name="Excel_BuiltIn_Print_Area_17_1_1_20_16" localSheetId="19">#REF!</definedName>
    <definedName name="Excel_BuiltIn_Print_Area_17_1_1_20_16">#REF!</definedName>
    <definedName name="Excel_BuiltIn_Print_Area_17_1_1_20_2" localSheetId="19">#REF!</definedName>
    <definedName name="Excel_BuiltIn_Print_Area_17_1_1_20_2">#REF!</definedName>
    <definedName name="Excel_BuiltIn_Print_Area_17_1_1_20_27" localSheetId="19">#REF!</definedName>
    <definedName name="Excel_BuiltIn_Print_Area_17_1_1_20_27">#REF!</definedName>
    <definedName name="Excel_BuiltIn_Print_Area_17_1_1_20_4" localSheetId="19">#REF!</definedName>
    <definedName name="Excel_BuiltIn_Print_Area_17_1_1_20_4">#REF!</definedName>
    <definedName name="Excel_BuiltIn_Print_Area_17_1_1_27" localSheetId="19">#REF!</definedName>
    <definedName name="Excel_BuiltIn_Print_Area_17_1_1_27">#REF!</definedName>
    <definedName name="Excel_BuiltIn_Print_Area_17_1_1_3" localSheetId="19">#REF!</definedName>
    <definedName name="Excel_BuiltIn_Print_Area_17_1_1_3">#REF!</definedName>
    <definedName name="Excel_BuiltIn_Print_Area_17_1_1_3_16" localSheetId="19">#REF!</definedName>
    <definedName name="Excel_BuiltIn_Print_Area_17_1_1_3_16">#REF!</definedName>
    <definedName name="Excel_BuiltIn_Print_Area_17_1_1_3_2" localSheetId="19">#REF!</definedName>
    <definedName name="Excel_BuiltIn_Print_Area_17_1_1_3_2">#REF!</definedName>
    <definedName name="Excel_BuiltIn_Print_Area_17_1_1_3_27" localSheetId="19">#REF!</definedName>
    <definedName name="Excel_BuiltIn_Print_Area_17_1_1_3_27">#REF!</definedName>
    <definedName name="Excel_BuiltIn_Print_Area_17_1_1_3_4" localSheetId="19">#REF!</definedName>
    <definedName name="Excel_BuiltIn_Print_Area_17_1_1_3_4">#REF!</definedName>
    <definedName name="Excel_BuiltIn_Print_Area_17_1_1_4" localSheetId="19">#REF!</definedName>
    <definedName name="Excel_BuiltIn_Print_Area_17_1_1_4">#REF!</definedName>
    <definedName name="Excel_BuiltIn_Print_Area_17_1_1_5" localSheetId="19">#REF!</definedName>
    <definedName name="Excel_BuiltIn_Print_Area_17_1_1_5">#REF!</definedName>
    <definedName name="Excel_BuiltIn_Print_Area_17_1_1_5_1" localSheetId="19">#REF!</definedName>
    <definedName name="Excel_BuiltIn_Print_Area_17_1_1_5_1">#REF!</definedName>
    <definedName name="Excel_BuiltIn_Print_Area_17_1_1_5_16" localSheetId="19">#REF!</definedName>
    <definedName name="Excel_BuiltIn_Print_Area_17_1_1_5_16">#REF!</definedName>
    <definedName name="Excel_BuiltIn_Print_Area_17_1_1_5_2" localSheetId="19">#REF!</definedName>
    <definedName name="Excel_BuiltIn_Print_Area_17_1_1_5_2">#REF!</definedName>
    <definedName name="Excel_BuiltIn_Print_Area_17_1_1_5_27" localSheetId="19">#REF!</definedName>
    <definedName name="Excel_BuiltIn_Print_Area_17_1_1_5_27">#REF!</definedName>
    <definedName name="Excel_BuiltIn_Print_Area_17_1_1_5_4" localSheetId="19">#REF!</definedName>
    <definedName name="Excel_BuiltIn_Print_Area_17_1_1_5_4">#REF!</definedName>
    <definedName name="Excel_BuiltIn_Print_Area_17_1_1_6" localSheetId="19">#REF!</definedName>
    <definedName name="Excel_BuiltIn_Print_Area_17_1_1_6">#REF!</definedName>
    <definedName name="Excel_BuiltIn_Print_Area_17_1_1_6_16" localSheetId="19">#REF!</definedName>
    <definedName name="Excel_BuiltIn_Print_Area_17_1_1_6_16">#REF!</definedName>
    <definedName name="Excel_BuiltIn_Print_Area_17_1_1_6_2" localSheetId="19">#REF!</definedName>
    <definedName name="Excel_BuiltIn_Print_Area_17_1_1_6_2">#REF!</definedName>
    <definedName name="Excel_BuiltIn_Print_Area_17_1_1_6_27" localSheetId="19">#REF!</definedName>
    <definedName name="Excel_BuiltIn_Print_Area_17_1_1_6_27">#REF!</definedName>
    <definedName name="Excel_BuiltIn_Print_Area_17_1_1_6_4" localSheetId="19">#REF!</definedName>
    <definedName name="Excel_BuiltIn_Print_Area_17_1_1_6_4">#REF!</definedName>
    <definedName name="Excel_BuiltIn_Print_Area_17_1_1_7" localSheetId="19">#REF!</definedName>
    <definedName name="Excel_BuiltIn_Print_Area_17_1_1_7">#REF!</definedName>
    <definedName name="Excel_BuiltIn_Print_Area_17_1_1_7_16" localSheetId="19">#REF!</definedName>
    <definedName name="Excel_BuiltIn_Print_Area_17_1_1_7_16">#REF!</definedName>
    <definedName name="Excel_BuiltIn_Print_Area_17_1_1_7_2" localSheetId="19">#REF!</definedName>
    <definedName name="Excel_BuiltIn_Print_Area_17_1_1_7_2">#REF!</definedName>
    <definedName name="Excel_BuiltIn_Print_Area_17_1_1_7_27" localSheetId="19">#REF!</definedName>
    <definedName name="Excel_BuiltIn_Print_Area_17_1_1_7_27">#REF!</definedName>
    <definedName name="Excel_BuiltIn_Print_Area_17_1_1_7_4" localSheetId="19">#REF!</definedName>
    <definedName name="Excel_BuiltIn_Print_Area_17_1_1_7_4">#REF!</definedName>
    <definedName name="Excel_BuiltIn_Print_Area_17_1_1_8" localSheetId="19">#REF!</definedName>
    <definedName name="Excel_BuiltIn_Print_Area_17_1_1_8">#REF!</definedName>
    <definedName name="Excel_BuiltIn_Print_Area_17_1_1_8_16" localSheetId="19">#REF!</definedName>
    <definedName name="Excel_BuiltIn_Print_Area_17_1_1_8_16">#REF!</definedName>
    <definedName name="Excel_BuiltIn_Print_Area_17_1_1_8_2" localSheetId="19">#REF!</definedName>
    <definedName name="Excel_BuiltIn_Print_Area_17_1_1_8_2">#REF!</definedName>
    <definedName name="Excel_BuiltIn_Print_Area_17_1_1_8_27" localSheetId="19">#REF!</definedName>
    <definedName name="Excel_BuiltIn_Print_Area_17_1_1_8_27">#REF!</definedName>
    <definedName name="Excel_BuiltIn_Print_Area_17_1_1_8_4" localSheetId="19">#REF!</definedName>
    <definedName name="Excel_BuiltIn_Print_Area_17_1_1_8_4">#REF!</definedName>
    <definedName name="Excel_BuiltIn_Print_Area_17_1_1_9" localSheetId="19">#REF!</definedName>
    <definedName name="Excel_BuiltIn_Print_Area_17_1_1_9">#REF!</definedName>
    <definedName name="Excel_BuiltIn_Print_Area_17_1_1_9_16" localSheetId="19">#REF!</definedName>
    <definedName name="Excel_BuiltIn_Print_Area_17_1_1_9_16">#REF!</definedName>
    <definedName name="Excel_BuiltIn_Print_Area_17_1_1_9_2" localSheetId="19">#REF!</definedName>
    <definedName name="Excel_BuiltIn_Print_Area_17_1_1_9_2">#REF!</definedName>
    <definedName name="Excel_BuiltIn_Print_Area_17_1_1_9_27" localSheetId="19">#REF!</definedName>
    <definedName name="Excel_BuiltIn_Print_Area_17_1_1_9_27">#REF!</definedName>
    <definedName name="Excel_BuiltIn_Print_Area_17_1_1_9_4" localSheetId="19">#REF!</definedName>
    <definedName name="Excel_BuiltIn_Print_Area_17_1_1_9_4">#REF!</definedName>
    <definedName name="Excel_BuiltIn_Print_Area_17_1_10" localSheetId="19">#REF!</definedName>
    <definedName name="Excel_BuiltIn_Print_Area_17_1_10">#REF!</definedName>
    <definedName name="Excel_BuiltIn_Print_Area_17_1_10_16" localSheetId="19">#REF!</definedName>
    <definedName name="Excel_BuiltIn_Print_Area_17_1_10_16">#REF!</definedName>
    <definedName name="Excel_BuiltIn_Print_Area_17_1_10_2" localSheetId="19">#REF!</definedName>
    <definedName name="Excel_BuiltIn_Print_Area_17_1_10_2">#REF!</definedName>
    <definedName name="Excel_BuiltIn_Print_Area_17_1_10_27" localSheetId="19">#REF!</definedName>
    <definedName name="Excel_BuiltIn_Print_Area_17_1_10_27">#REF!</definedName>
    <definedName name="Excel_BuiltIn_Print_Area_17_1_10_4" localSheetId="19">#REF!</definedName>
    <definedName name="Excel_BuiltIn_Print_Area_17_1_10_4">#REF!</definedName>
    <definedName name="Excel_BuiltIn_Print_Area_17_1_11" localSheetId="19">#REF!</definedName>
    <definedName name="Excel_BuiltIn_Print_Area_17_1_11">#REF!</definedName>
    <definedName name="Excel_BuiltIn_Print_Area_17_1_11_16" localSheetId="19">#REF!</definedName>
    <definedName name="Excel_BuiltIn_Print_Area_17_1_11_16">#REF!</definedName>
    <definedName name="Excel_BuiltIn_Print_Area_17_1_11_2" localSheetId="19">#REF!</definedName>
    <definedName name="Excel_BuiltIn_Print_Area_17_1_11_2">#REF!</definedName>
    <definedName name="Excel_BuiltIn_Print_Area_17_1_11_27" localSheetId="19">#REF!</definedName>
    <definedName name="Excel_BuiltIn_Print_Area_17_1_11_27">#REF!</definedName>
    <definedName name="Excel_BuiltIn_Print_Area_17_1_11_4" localSheetId="19">#REF!</definedName>
    <definedName name="Excel_BuiltIn_Print_Area_17_1_11_4">#REF!</definedName>
    <definedName name="Excel_BuiltIn_Print_Area_17_1_12" localSheetId="19">#REF!</definedName>
    <definedName name="Excel_BuiltIn_Print_Area_17_1_12">#REF!</definedName>
    <definedName name="Excel_BuiltIn_Print_Area_17_1_12_16" localSheetId="19">#REF!</definedName>
    <definedName name="Excel_BuiltIn_Print_Area_17_1_12_16">#REF!</definedName>
    <definedName name="Excel_BuiltIn_Print_Area_17_1_12_2" localSheetId="19">#REF!</definedName>
    <definedName name="Excel_BuiltIn_Print_Area_17_1_12_2">#REF!</definedName>
    <definedName name="Excel_BuiltIn_Print_Area_17_1_12_27" localSheetId="19">#REF!</definedName>
    <definedName name="Excel_BuiltIn_Print_Area_17_1_12_27">#REF!</definedName>
    <definedName name="Excel_BuiltIn_Print_Area_17_1_12_4" localSheetId="19">#REF!</definedName>
    <definedName name="Excel_BuiltIn_Print_Area_17_1_12_4">#REF!</definedName>
    <definedName name="Excel_BuiltIn_Print_Area_17_1_13" localSheetId="19">#REF!</definedName>
    <definedName name="Excel_BuiltIn_Print_Area_17_1_13">#REF!</definedName>
    <definedName name="Excel_BuiltIn_Print_Area_17_1_13_16" localSheetId="19">#REF!</definedName>
    <definedName name="Excel_BuiltIn_Print_Area_17_1_13_16">#REF!</definedName>
    <definedName name="Excel_BuiltIn_Print_Area_17_1_13_2" localSheetId="19">#REF!</definedName>
    <definedName name="Excel_BuiltIn_Print_Area_17_1_13_2">#REF!</definedName>
    <definedName name="Excel_BuiltIn_Print_Area_17_1_13_27" localSheetId="19">#REF!</definedName>
    <definedName name="Excel_BuiltIn_Print_Area_17_1_13_27">#REF!</definedName>
    <definedName name="Excel_BuiltIn_Print_Area_17_1_13_4" localSheetId="19">#REF!</definedName>
    <definedName name="Excel_BuiltIn_Print_Area_17_1_13_4">#REF!</definedName>
    <definedName name="Excel_BuiltIn_Print_Area_17_1_14" localSheetId="19">#REF!</definedName>
    <definedName name="Excel_BuiltIn_Print_Area_17_1_14">#REF!</definedName>
    <definedName name="Excel_BuiltIn_Print_Area_17_1_14_16" localSheetId="19">#REF!</definedName>
    <definedName name="Excel_BuiltIn_Print_Area_17_1_14_16">#REF!</definedName>
    <definedName name="Excel_BuiltIn_Print_Area_17_1_14_2" localSheetId="19">#REF!</definedName>
    <definedName name="Excel_BuiltIn_Print_Area_17_1_14_2">#REF!</definedName>
    <definedName name="Excel_BuiltIn_Print_Area_17_1_14_27" localSheetId="19">#REF!</definedName>
    <definedName name="Excel_BuiltIn_Print_Area_17_1_14_27">#REF!</definedName>
    <definedName name="Excel_BuiltIn_Print_Area_17_1_14_4" localSheetId="19">#REF!</definedName>
    <definedName name="Excel_BuiltIn_Print_Area_17_1_14_4">#REF!</definedName>
    <definedName name="Excel_BuiltIn_Print_Area_17_1_15" localSheetId="19">#REF!</definedName>
    <definedName name="Excel_BuiltIn_Print_Area_17_1_15">#REF!</definedName>
    <definedName name="Excel_BuiltIn_Print_Area_17_1_15_16" localSheetId="19">#REF!</definedName>
    <definedName name="Excel_BuiltIn_Print_Area_17_1_15_16">#REF!</definedName>
    <definedName name="Excel_BuiltIn_Print_Area_17_1_15_2" localSheetId="19">#REF!</definedName>
    <definedName name="Excel_BuiltIn_Print_Area_17_1_15_2">#REF!</definedName>
    <definedName name="Excel_BuiltIn_Print_Area_17_1_15_27" localSheetId="19">#REF!</definedName>
    <definedName name="Excel_BuiltIn_Print_Area_17_1_15_27">#REF!</definedName>
    <definedName name="Excel_BuiltIn_Print_Area_17_1_15_4" localSheetId="19">#REF!</definedName>
    <definedName name="Excel_BuiltIn_Print_Area_17_1_15_4">#REF!</definedName>
    <definedName name="Excel_BuiltIn_Print_Area_17_1_16" localSheetId="19">#REF!</definedName>
    <definedName name="Excel_BuiltIn_Print_Area_17_1_16">#REF!</definedName>
    <definedName name="Excel_BuiltIn_Print_Area_17_1_16_1" localSheetId="19">#REF!</definedName>
    <definedName name="Excel_BuiltIn_Print_Area_17_1_16_1">#REF!</definedName>
    <definedName name="Excel_BuiltIn_Print_Area_17_1_16_16" localSheetId="19">#REF!</definedName>
    <definedName name="Excel_BuiltIn_Print_Area_17_1_16_16">#REF!</definedName>
    <definedName name="Excel_BuiltIn_Print_Area_17_1_16_2" localSheetId="19">#REF!</definedName>
    <definedName name="Excel_BuiltIn_Print_Area_17_1_16_2">#REF!</definedName>
    <definedName name="Excel_BuiltIn_Print_Area_17_1_16_27" localSheetId="19">#REF!</definedName>
    <definedName name="Excel_BuiltIn_Print_Area_17_1_16_27">#REF!</definedName>
    <definedName name="Excel_BuiltIn_Print_Area_17_1_16_4" localSheetId="19">#REF!</definedName>
    <definedName name="Excel_BuiltIn_Print_Area_17_1_16_4">#REF!</definedName>
    <definedName name="Excel_BuiltIn_Print_Area_17_1_17" localSheetId="19">#REF!</definedName>
    <definedName name="Excel_BuiltIn_Print_Area_17_1_17">#REF!</definedName>
    <definedName name="Excel_BuiltIn_Print_Area_17_1_17_16" localSheetId="19">#REF!</definedName>
    <definedName name="Excel_BuiltIn_Print_Area_17_1_17_16">#REF!</definedName>
    <definedName name="Excel_BuiltIn_Print_Area_17_1_17_2" localSheetId="19">#REF!</definedName>
    <definedName name="Excel_BuiltIn_Print_Area_17_1_17_2">#REF!</definedName>
    <definedName name="Excel_BuiltIn_Print_Area_17_1_17_27" localSheetId="19">#REF!</definedName>
    <definedName name="Excel_BuiltIn_Print_Area_17_1_17_27">#REF!</definedName>
    <definedName name="Excel_BuiltIn_Print_Area_17_1_17_4" localSheetId="19">#REF!</definedName>
    <definedName name="Excel_BuiltIn_Print_Area_17_1_17_4">#REF!</definedName>
    <definedName name="Excel_BuiltIn_Print_Area_17_1_2" localSheetId="19">#REF!</definedName>
    <definedName name="Excel_BuiltIn_Print_Area_17_1_2">#REF!</definedName>
    <definedName name="Excel_BuiltIn_Print_Area_17_1_2_1" localSheetId="19">#REF!</definedName>
    <definedName name="Excel_BuiltIn_Print_Area_17_1_2_1">#REF!</definedName>
    <definedName name="Excel_BuiltIn_Print_Area_17_1_2_16" localSheetId="19">#REF!</definedName>
    <definedName name="Excel_BuiltIn_Print_Area_17_1_2_16">#REF!</definedName>
    <definedName name="Excel_BuiltIn_Print_Area_17_1_2_2" localSheetId="19">#REF!</definedName>
    <definedName name="Excel_BuiltIn_Print_Area_17_1_2_2">#REF!</definedName>
    <definedName name="Excel_BuiltIn_Print_Area_17_1_2_27" localSheetId="19">#REF!</definedName>
    <definedName name="Excel_BuiltIn_Print_Area_17_1_2_27">#REF!</definedName>
    <definedName name="Excel_BuiltIn_Print_Area_17_1_2_4" localSheetId="19">#REF!</definedName>
    <definedName name="Excel_BuiltIn_Print_Area_17_1_2_4">#REF!</definedName>
    <definedName name="Excel_BuiltIn_Print_Area_17_1_20" localSheetId="19">#REF!</definedName>
    <definedName name="Excel_BuiltIn_Print_Area_17_1_20">#REF!</definedName>
    <definedName name="Excel_BuiltIn_Print_Area_17_1_20_16" localSheetId="19">#REF!</definedName>
    <definedName name="Excel_BuiltIn_Print_Area_17_1_20_16">#REF!</definedName>
    <definedName name="Excel_BuiltIn_Print_Area_17_1_20_2" localSheetId="19">#REF!</definedName>
    <definedName name="Excel_BuiltIn_Print_Area_17_1_20_2">#REF!</definedName>
    <definedName name="Excel_BuiltIn_Print_Area_17_1_20_27" localSheetId="19">#REF!</definedName>
    <definedName name="Excel_BuiltIn_Print_Area_17_1_20_27">#REF!</definedName>
    <definedName name="Excel_BuiltIn_Print_Area_17_1_20_4" localSheetId="19">#REF!</definedName>
    <definedName name="Excel_BuiltIn_Print_Area_17_1_20_4">#REF!</definedName>
    <definedName name="Excel_BuiltIn_Print_Area_17_1_27" localSheetId="19">#REF!</definedName>
    <definedName name="Excel_BuiltIn_Print_Area_17_1_27">#REF!</definedName>
    <definedName name="Excel_BuiltIn_Print_Area_17_1_3" localSheetId="19">#REF!</definedName>
    <definedName name="Excel_BuiltIn_Print_Area_17_1_3">#REF!</definedName>
    <definedName name="Excel_BuiltIn_Print_Area_17_1_3_16" localSheetId="19">#REF!</definedName>
    <definedName name="Excel_BuiltIn_Print_Area_17_1_3_16">#REF!</definedName>
    <definedName name="Excel_BuiltIn_Print_Area_17_1_3_2" localSheetId="19">#REF!</definedName>
    <definedName name="Excel_BuiltIn_Print_Area_17_1_3_2">#REF!</definedName>
    <definedName name="Excel_BuiltIn_Print_Area_17_1_3_27" localSheetId="19">#REF!</definedName>
    <definedName name="Excel_BuiltIn_Print_Area_17_1_3_27">#REF!</definedName>
    <definedName name="Excel_BuiltIn_Print_Area_17_1_3_4" localSheetId="19">#REF!</definedName>
    <definedName name="Excel_BuiltIn_Print_Area_17_1_3_4">#REF!</definedName>
    <definedName name="Excel_BuiltIn_Print_Area_17_1_4" localSheetId="19">#REF!</definedName>
    <definedName name="Excel_BuiltIn_Print_Area_17_1_4">#REF!</definedName>
    <definedName name="Excel_BuiltIn_Print_Area_17_1_5" localSheetId="19">#REF!</definedName>
    <definedName name="Excel_BuiltIn_Print_Area_17_1_5">#REF!</definedName>
    <definedName name="Excel_BuiltIn_Print_Area_17_1_5_1" localSheetId="19">#REF!</definedName>
    <definedName name="Excel_BuiltIn_Print_Area_17_1_5_1">#REF!</definedName>
    <definedName name="Excel_BuiltIn_Print_Area_17_1_5_16" localSheetId="19">#REF!</definedName>
    <definedName name="Excel_BuiltIn_Print_Area_17_1_5_16">#REF!</definedName>
    <definedName name="Excel_BuiltIn_Print_Area_17_1_5_2" localSheetId="19">#REF!</definedName>
    <definedName name="Excel_BuiltIn_Print_Area_17_1_5_2">#REF!</definedName>
    <definedName name="Excel_BuiltIn_Print_Area_17_1_5_27" localSheetId="19">#REF!</definedName>
    <definedName name="Excel_BuiltIn_Print_Area_17_1_5_27">#REF!</definedName>
    <definedName name="Excel_BuiltIn_Print_Area_17_1_5_4" localSheetId="19">#REF!</definedName>
    <definedName name="Excel_BuiltIn_Print_Area_17_1_5_4">#REF!</definedName>
    <definedName name="Excel_BuiltIn_Print_Area_17_1_6" localSheetId="19">#REF!</definedName>
    <definedName name="Excel_BuiltIn_Print_Area_17_1_6">#REF!</definedName>
    <definedName name="Excel_BuiltIn_Print_Area_17_1_6_16" localSheetId="19">#REF!</definedName>
    <definedName name="Excel_BuiltIn_Print_Area_17_1_6_16">#REF!</definedName>
    <definedName name="Excel_BuiltIn_Print_Area_17_1_6_2" localSheetId="19">#REF!</definedName>
    <definedName name="Excel_BuiltIn_Print_Area_17_1_6_2">#REF!</definedName>
    <definedName name="Excel_BuiltIn_Print_Area_17_1_6_27" localSheetId="19">#REF!</definedName>
    <definedName name="Excel_BuiltIn_Print_Area_17_1_6_27">#REF!</definedName>
    <definedName name="Excel_BuiltIn_Print_Area_17_1_6_4" localSheetId="19">#REF!</definedName>
    <definedName name="Excel_BuiltIn_Print_Area_17_1_6_4">#REF!</definedName>
    <definedName name="Excel_BuiltIn_Print_Area_17_1_7" localSheetId="19">#REF!</definedName>
    <definedName name="Excel_BuiltIn_Print_Area_17_1_7">#REF!</definedName>
    <definedName name="Excel_BuiltIn_Print_Area_17_1_7_16" localSheetId="19">#REF!</definedName>
    <definedName name="Excel_BuiltIn_Print_Area_17_1_7_16">#REF!</definedName>
    <definedName name="Excel_BuiltIn_Print_Area_17_1_7_2" localSheetId="19">#REF!</definedName>
    <definedName name="Excel_BuiltIn_Print_Area_17_1_7_2">#REF!</definedName>
    <definedName name="Excel_BuiltIn_Print_Area_17_1_7_27" localSheetId="19">#REF!</definedName>
    <definedName name="Excel_BuiltIn_Print_Area_17_1_7_27">#REF!</definedName>
    <definedName name="Excel_BuiltIn_Print_Area_17_1_7_4" localSheetId="19">#REF!</definedName>
    <definedName name="Excel_BuiltIn_Print_Area_17_1_7_4">#REF!</definedName>
    <definedName name="Excel_BuiltIn_Print_Area_17_1_8" localSheetId="19">#REF!</definedName>
    <definedName name="Excel_BuiltIn_Print_Area_17_1_8">#REF!</definedName>
    <definedName name="Excel_BuiltIn_Print_Area_17_1_8_16" localSheetId="19">#REF!</definedName>
    <definedName name="Excel_BuiltIn_Print_Area_17_1_8_16">#REF!</definedName>
    <definedName name="Excel_BuiltIn_Print_Area_17_1_8_2" localSheetId="19">#REF!</definedName>
    <definedName name="Excel_BuiltIn_Print_Area_17_1_8_2">#REF!</definedName>
    <definedName name="Excel_BuiltIn_Print_Area_17_1_8_27" localSheetId="19">#REF!</definedName>
    <definedName name="Excel_BuiltIn_Print_Area_17_1_8_27">#REF!</definedName>
    <definedName name="Excel_BuiltIn_Print_Area_17_1_8_4" localSheetId="19">#REF!</definedName>
    <definedName name="Excel_BuiltIn_Print_Area_17_1_8_4">#REF!</definedName>
    <definedName name="Excel_BuiltIn_Print_Area_17_1_9" localSheetId="19">#REF!</definedName>
    <definedName name="Excel_BuiltIn_Print_Area_17_1_9">#REF!</definedName>
    <definedName name="Excel_BuiltIn_Print_Area_17_1_9_16" localSheetId="19">#REF!</definedName>
    <definedName name="Excel_BuiltIn_Print_Area_17_1_9_16">#REF!</definedName>
    <definedName name="Excel_BuiltIn_Print_Area_17_1_9_2" localSheetId="19">#REF!</definedName>
    <definedName name="Excel_BuiltIn_Print_Area_17_1_9_2">#REF!</definedName>
    <definedName name="Excel_BuiltIn_Print_Area_17_1_9_27" localSheetId="19">#REF!</definedName>
    <definedName name="Excel_BuiltIn_Print_Area_17_1_9_27">#REF!</definedName>
    <definedName name="Excel_BuiltIn_Print_Area_17_1_9_4" localSheetId="19">#REF!</definedName>
    <definedName name="Excel_BuiltIn_Print_Area_17_1_9_4">#REF!</definedName>
    <definedName name="Excel_BuiltIn_Print_Area_18" localSheetId="19">#REF!</definedName>
    <definedName name="Excel_BuiltIn_Print_Area_18">#REF!</definedName>
    <definedName name="Excel_BuiltIn_Print_Area_18_1" localSheetId="19">#REF!</definedName>
    <definedName name="Excel_BuiltIn_Print_Area_18_1">#REF!</definedName>
    <definedName name="Excel_BuiltIn_Print_Area_18_1_1" localSheetId="19">#REF!</definedName>
    <definedName name="Excel_BuiltIn_Print_Area_18_1_1">#REF!</definedName>
    <definedName name="Excel_BuiltIn_Print_Area_18_1_1_1" localSheetId="19">#REF!</definedName>
    <definedName name="Excel_BuiltIn_Print_Area_18_1_1_1">#REF!</definedName>
    <definedName name="Excel_BuiltIn_Print_Area_18_1_16" localSheetId="19">#REF!</definedName>
    <definedName name="Excel_BuiltIn_Print_Area_18_1_16">#REF!</definedName>
    <definedName name="Excel_BuiltIn_Print_Area_18_1_2" localSheetId="19">#REF!</definedName>
    <definedName name="Excel_BuiltIn_Print_Area_18_1_2">#REF!</definedName>
    <definedName name="Excel_BuiltIn_Print_Area_18_1_27" localSheetId="19">#REF!</definedName>
    <definedName name="Excel_BuiltIn_Print_Area_18_1_27">#REF!</definedName>
    <definedName name="Excel_BuiltIn_Print_Area_18_1_4" localSheetId="19">#REF!</definedName>
    <definedName name="Excel_BuiltIn_Print_Area_18_1_4">#REF!</definedName>
    <definedName name="Excel_BuiltIn_Print_Area_18_16" localSheetId="19">#REF!</definedName>
    <definedName name="Excel_BuiltIn_Print_Area_18_16">#REF!</definedName>
    <definedName name="Excel_BuiltIn_Print_Area_18_2" localSheetId="19">#REF!</definedName>
    <definedName name="Excel_BuiltIn_Print_Area_18_2">#REF!</definedName>
    <definedName name="Excel_BuiltIn_Print_Area_18_27" localSheetId="19">#REF!</definedName>
    <definedName name="Excel_BuiltIn_Print_Area_18_27">#REF!</definedName>
    <definedName name="Excel_BuiltIn_Print_Area_18_4" localSheetId="19">#REF!</definedName>
    <definedName name="Excel_BuiltIn_Print_Area_18_4">#REF!</definedName>
    <definedName name="Excel_BuiltIn_Print_Area_19" localSheetId="19">#REF!</definedName>
    <definedName name="Excel_BuiltIn_Print_Area_19">#REF!</definedName>
    <definedName name="Excel_BuiltIn_Print_Area_19_1" localSheetId="19">#REF!</definedName>
    <definedName name="Excel_BuiltIn_Print_Area_19_1">#REF!</definedName>
    <definedName name="Excel_BuiltIn_Print_Area_19_1_16" localSheetId="19">#REF!</definedName>
    <definedName name="Excel_BuiltIn_Print_Area_19_1_16">#REF!</definedName>
    <definedName name="Excel_BuiltIn_Print_Area_19_1_2" localSheetId="19">#REF!</definedName>
    <definedName name="Excel_BuiltIn_Print_Area_19_1_2">#REF!</definedName>
    <definedName name="Excel_BuiltIn_Print_Area_19_1_27" localSheetId="19">#REF!</definedName>
    <definedName name="Excel_BuiltIn_Print_Area_19_1_27">#REF!</definedName>
    <definedName name="Excel_BuiltIn_Print_Area_19_1_4" localSheetId="19">#REF!</definedName>
    <definedName name="Excel_BuiltIn_Print_Area_19_1_4">#REF!</definedName>
    <definedName name="Excel_BuiltIn_Print_Area_2" localSheetId="18">"$#REF!.$A$1:$O$42"</definedName>
    <definedName name="Excel_BuiltIn_Print_Area_2" localSheetId="3">"$#REF!.$A$1:$O$42"</definedName>
    <definedName name="Excel_BuiltIn_Print_Area_2" localSheetId="14">"$#REF!.$A$1:$O$42"</definedName>
    <definedName name="Excel_BuiltIn_Print_Area_2" localSheetId="15">"$#REF!.$A$1:$O$42"</definedName>
    <definedName name="Excel_BuiltIn_Print_Area_2" localSheetId="12">"$#REF!.$A$1:$O$42"</definedName>
    <definedName name="Excel_BuiltIn_Print_Area_2" localSheetId="10">"$#REF!.$A$1:$O$42"</definedName>
    <definedName name="Excel_BuiltIn_Print_Area_2" localSheetId="9">#REF!</definedName>
    <definedName name="Excel_BuiltIn_Print_Area_2">"$#REF!.$A$1:$O$42"</definedName>
    <definedName name="Excel_BuiltIn_Print_Area_2_1" localSheetId="19">#REF!</definedName>
    <definedName name="Excel_BuiltIn_Print_Area_2_1">#REF!</definedName>
    <definedName name="Excel_BuiltIn_Print_Area_2_1_1" localSheetId="19">#REF!</definedName>
    <definedName name="Excel_BuiltIn_Print_Area_2_1_1">#REF!</definedName>
    <definedName name="Excel_BuiltIn_Print_Area_2_1_1_1" localSheetId="19">#REF!</definedName>
    <definedName name="Excel_BuiltIn_Print_Area_2_1_1_1">#REF!</definedName>
    <definedName name="Excel_BuiltIn_Print_Area_2_1_1_1_1" localSheetId="19">#REF!</definedName>
    <definedName name="Excel_BuiltIn_Print_Area_2_1_1_1_1">#REF!</definedName>
    <definedName name="Excel_BuiltIn_Print_Area_2_1_1_1_1_1" localSheetId="19">#REF!</definedName>
    <definedName name="Excel_BuiltIn_Print_Area_2_1_1_1_1_1">#REF!</definedName>
    <definedName name="Excel_BuiltIn_Print_Area_2_1_1_1_1_1_1" localSheetId="19">#REF!</definedName>
    <definedName name="Excel_BuiltIn_Print_Area_2_1_1_1_1_1_1">#REF!</definedName>
    <definedName name="Excel_BuiltIn_Print_Area_2_1_1_1_1_1_1_1" localSheetId="19">#REF!</definedName>
    <definedName name="Excel_BuiltIn_Print_Area_2_1_1_1_1_1_1_1">#REF!</definedName>
    <definedName name="Excel_BuiltIn_Print_Area_2_1_1_1_1_1_1_1_1" localSheetId="19">#REF!</definedName>
    <definedName name="Excel_BuiltIn_Print_Area_2_1_1_1_1_1_1_1_1">#REF!</definedName>
    <definedName name="Excel_BuiltIn_Print_Area_2_1_1_1_1_1_1_1_1_1" localSheetId="19">#REF!</definedName>
    <definedName name="Excel_BuiltIn_Print_Area_2_1_1_1_1_1_1_1_1_1">#REF!</definedName>
    <definedName name="Excel_BuiltIn_Print_Area_2_1_1_1_1_1_1_1_1_1_1" localSheetId="19">#REF!</definedName>
    <definedName name="Excel_BuiltIn_Print_Area_2_1_1_1_1_1_1_1_1_1_1">#REF!</definedName>
    <definedName name="Excel_BuiltIn_Print_Area_2_1_1_1_1_1_1_1_1_1_1_1" localSheetId="19">#REF!</definedName>
    <definedName name="Excel_BuiltIn_Print_Area_2_1_1_1_1_1_1_1_1_1_1_1">#REF!</definedName>
    <definedName name="Excel_BuiltIn_Print_Area_2_1_1_1_1_1_1_16" localSheetId="19">#REF!</definedName>
    <definedName name="Excel_BuiltIn_Print_Area_2_1_1_1_1_1_1_16">#REF!</definedName>
    <definedName name="Excel_BuiltIn_Print_Area_2_1_1_1_1_1_1_2" localSheetId="19">#REF!</definedName>
    <definedName name="Excel_BuiltIn_Print_Area_2_1_1_1_1_1_1_2">#REF!</definedName>
    <definedName name="Excel_BuiltIn_Print_Area_2_1_1_1_1_1_1_27" localSheetId="19">#REF!</definedName>
    <definedName name="Excel_BuiltIn_Print_Area_2_1_1_1_1_1_1_27">#REF!</definedName>
    <definedName name="Excel_BuiltIn_Print_Area_2_1_1_1_1_1_1_4" localSheetId="19">#REF!</definedName>
    <definedName name="Excel_BuiltIn_Print_Area_2_1_1_1_1_1_1_4">#REF!</definedName>
    <definedName name="Excel_BuiltIn_Print_Area_2_1_1_1_1_1_16" localSheetId="19">#REF!</definedName>
    <definedName name="Excel_BuiltIn_Print_Area_2_1_1_1_1_1_16">#REF!</definedName>
    <definedName name="Excel_BuiltIn_Print_Area_2_1_1_1_1_1_16_1" localSheetId="19">#REF!</definedName>
    <definedName name="Excel_BuiltIn_Print_Area_2_1_1_1_1_1_16_1">#REF!</definedName>
    <definedName name="Excel_BuiltIn_Print_Area_2_1_1_1_1_1_2" localSheetId="19">#REF!</definedName>
    <definedName name="Excel_BuiltIn_Print_Area_2_1_1_1_1_1_2">#REF!</definedName>
    <definedName name="Excel_BuiltIn_Print_Area_2_1_1_1_1_1_2_1" localSheetId="19">#REF!</definedName>
    <definedName name="Excel_BuiltIn_Print_Area_2_1_1_1_1_1_2_1">#REF!</definedName>
    <definedName name="Excel_BuiltIn_Print_Area_2_1_1_1_1_1_27" localSheetId="19">#REF!</definedName>
    <definedName name="Excel_BuiltIn_Print_Area_2_1_1_1_1_1_27">#REF!</definedName>
    <definedName name="Excel_BuiltIn_Print_Area_2_1_1_1_1_1_27_1" localSheetId="19">#REF!</definedName>
    <definedName name="Excel_BuiltIn_Print_Area_2_1_1_1_1_1_27_1">#REF!</definedName>
    <definedName name="Excel_BuiltIn_Print_Area_2_1_1_1_1_1_4" localSheetId="19">#REF!</definedName>
    <definedName name="Excel_BuiltIn_Print_Area_2_1_1_1_1_1_4">#REF!</definedName>
    <definedName name="Excel_BuiltIn_Print_Area_2_1_1_1_1_1_4_1" localSheetId="19">#REF!</definedName>
    <definedName name="Excel_BuiltIn_Print_Area_2_1_1_1_1_1_4_1">#REF!</definedName>
    <definedName name="Excel_BuiltIn_Print_Area_2_1_1_1_1_16" localSheetId="19">#REF!</definedName>
    <definedName name="Excel_BuiltIn_Print_Area_2_1_1_1_1_16">#REF!</definedName>
    <definedName name="Excel_BuiltIn_Print_Area_2_1_1_1_1_16_1" localSheetId="19">#REF!</definedName>
    <definedName name="Excel_BuiltIn_Print_Area_2_1_1_1_1_16_1">#REF!</definedName>
    <definedName name="Excel_BuiltIn_Print_Area_2_1_1_1_1_2" localSheetId="19">#REF!</definedName>
    <definedName name="Excel_BuiltIn_Print_Area_2_1_1_1_1_2">#REF!</definedName>
    <definedName name="Excel_BuiltIn_Print_Area_2_1_1_1_1_2_1" localSheetId="19">#REF!</definedName>
    <definedName name="Excel_BuiltIn_Print_Area_2_1_1_1_1_2_1">#REF!</definedName>
    <definedName name="Excel_BuiltIn_Print_Area_2_1_1_1_1_27" localSheetId="19">#REF!</definedName>
    <definedName name="Excel_BuiltIn_Print_Area_2_1_1_1_1_27">#REF!</definedName>
    <definedName name="Excel_BuiltIn_Print_Area_2_1_1_1_1_4" localSheetId="19">#REF!</definedName>
    <definedName name="Excel_BuiltIn_Print_Area_2_1_1_1_1_4">#REF!</definedName>
    <definedName name="Excel_BuiltIn_Print_Area_2_1_1_1_1_4_1" localSheetId="19">#REF!</definedName>
    <definedName name="Excel_BuiltIn_Print_Area_2_1_1_1_1_4_1">#REF!</definedName>
    <definedName name="Excel_BuiltIn_Print_Area_2_1_1_1_1_5" localSheetId="19">#REF!</definedName>
    <definedName name="Excel_BuiltIn_Print_Area_2_1_1_1_1_5">#REF!</definedName>
    <definedName name="Excel_BuiltIn_Print_Area_2_1_1_1_10" localSheetId="19">#REF!</definedName>
    <definedName name="Excel_BuiltIn_Print_Area_2_1_1_1_10">#REF!</definedName>
    <definedName name="Excel_BuiltIn_Print_Area_2_1_1_1_10_16" localSheetId="19">#REF!</definedName>
    <definedName name="Excel_BuiltIn_Print_Area_2_1_1_1_10_16">#REF!</definedName>
    <definedName name="Excel_BuiltIn_Print_Area_2_1_1_1_10_2" localSheetId="19">#REF!</definedName>
    <definedName name="Excel_BuiltIn_Print_Area_2_1_1_1_10_2">#REF!</definedName>
    <definedName name="Excel_BuiltIn_Print_Area_2_1_1_1_10_27" localSheetId="19">#REF!</definedName>
    <definedName name="Excel_BuiltIn_Print_Area_2_1_1_1_10_27">#REF!</definedName>
    <definedName name="Excel_BuiltIn_Print_Area_2_1_1_1_10_4" localSheetId="19">#REF!</definedName>
    <definedName name="Excel_BuiltIn_Print_Area_2_1_1_1_10_4">#REF!</definedName>
    <definedName name="Excel_BuiltIn_Print_Area_2_1_1_1_11" localSheetId="19">#REF!</definedName>
    <definedName name="Excel_BuiltIn_Print_Area_2_1_1_1_11">#REF!</definedName>
    <definedName name="Excel_BuiltIn_Print_Area_2_1_1_1_11_16" localSheetId="19">#REF!</definedName>
    <definedName name="Excel_BuiltIn_Print_Area_2_1_1_1_11_16">#REF!</definedName>
    <definedName name="Excel_BuiltIn_Print_Area_2_1_1_1_11_2" localSheetId="19">#REF!</definedName>
    <definedName name="Excel_BuiltIn_Print_Area_2_1_1_1_11_2">#REF!</definedName>
    <definedName name="Excel_BuiltIn_Print_Area_2_1_1_1_11_27" localSheetId="19">#REF!</definedName>
    <definedName name="Excel_BuiltIn_Print_Area_2_1_1_1_11_27">#REF!</definedName>
    <definedName name="Excel_BuiltIn_Print_Area_2_1_1_1_11_4" localSheetId="19">#REF!</definedName>
    <definedName name="Excel_BuiltIn_Print_Area_2_1_1_1_11_4">#REF!</definedName>
    <definedName name="Excel_BuiltIn_Print_Area_2_1_1_1_12" localSheetId="19">#REF!</definedName>
    <definedName name="Excel_BuiltIn_Print_Area_2_1_1_1_12">#REF!</definedName>
    <definedName name="Excel_BuiltIn_Print_Area_2_1_1_1_12_16" localSheetId="19">#REF!</definedName>
    <definedName name="Excel_BuiltIn_Print_Area_2_1_1_1_12_16">#REF!</definedName>
    <definedName name="Excel_BuiltIn_Print_Area_2_1_1_1_12_2" localSheetId="19">#REF!</definedName>
    <definedName name="Excel_BuiltIn_Print_Area_2_1_1_1_12_2">#REF!</definedName>
    <definedName name="Excel_BuiltIn_Print_Area_2_1_1_1_12_27" localSheetId="19">#REF!</definedName>
    <definedName name="Excel_BuiltIn_Print_Area_2_1_1_1_12_27">#REF!</definedName>
    <definedName name="Excel_BuiltIn_Print_Area_2_1_1_1_12_4" localSheetId="19">#REF!</definedName>
    <definedName name="Excel_BuiltIn_Print_Area_2_1_1_1_12_4">#REF!</definedName>
    <definedName name="Excel_BuiltIn_Print_Area_2_1_1_1_13" localSheetId="19">#REF!</definedName>
    <definedName name="Excel_BuiltIn_Print_Area_2_1_1_1_13">#REF!</definedName>
    <definedName name="Excel_BuiltIn_Print_Area_2_1_1_1_13_16" localSheetId="19">#REF!</definedName>
    <definedName name="Excel_BuiltIn_Print_Area_2_1_1_1_13_16">#REF!</definedName>
    <definedName name="Excel_BuiltIn_Print_Area_2_1_1_1_13_2" localSheetId="19">#REF!</definedName>
    <definedName name="Excel_BuiltIn_Print_Area_2_1_1_1_13_2">#REF!</definedName>
    <definedName name="Excel_BuiltIn_Print_Area_2_1_1_1_13_27" localSheetId="19">#REF!</definedName>
    <definedName name="Excel_BuiltIn_Print_Area_2_1_1_1_13_27">#REF!</definedName>
    <definedName name="Excel_BuiltIn_Print_Area_2_1_1_1_13_4" localSheetId="19">#REF!</definedName>
    <definedName name="Excel_BuiltIn_Print_Area_2_1_1_1_13_4">#REF!</definedName>
    <definedName name="Excel_BuiltIn_Print_Area_2_1_1_1_14" localSheetId="19">#REF!</definedName>
    <definedName name="Excel_BuiltIn_Print_Area_2_1_1_1_14">#REF!</definedName>
    <definedName name="Excel_BuiltIn_Print_Area_2_1_1_1_14_16" localSheetId="19">#REF!</definedName>
    <definedName name="Excel_BuiltIn_Print_Area_2_1_1_1_14_16">#REF!</definedName>
    <definedName name="Excel_BuiltIn_Print_Area_2_1_1_1_14_2" localSheetId="19">#REF!</definedName>
    <definedName name="Excel_BuiltIn_Print_Area_2_1_1_1_14_2">#REF!</definedName>
    <definedName name="Excel_BuiltIn_Print_Area_2_1_1_1_14_27" localSheetId="19">#REF!</definedName>
    <definedName name="Excel_BuiltIn_Print_Area_2_1_1_1_14_27">#REF!</definedName>
    <definedName name="Excel_BuiltIn_Print_Area_2_1_1_1_14_4" localSheetId="19">#REF!</definedName>
    <definedName name="Excel_BuiltIn_Print_Area_2_1_1_1_14_4">#REF!</definedName>
    <definedName name="Excel_BuiltIn_Print_Area_2_1_1_1_15" localSheetId="19">#REF!</definedName>
    <definedName name="Excel_BuiltIn_Print_Area_2_1_1_1_15">#REF!</definedName>
    <definedName name="Excel_BuiltIn_Print_Area_2_1_1_1_15_16" localSheetId="19">#REF!</definedName>
    <definedName name="Excel_BuiltIn_Print_Area_2_1_1_1_15_16">#REF!</definedName>
    <definedName name="Excel_BuiltIn_Print_Area_2_1_1_1_15_2" localSheetId="19">#REF!</definedName>
    <definedName name="Excel_BuiltIn_Print_Area_2_1_1_1_15_2">#REF!</definedName>
    <definedName name="Excel_BuiltIn_Print_Area_2_1_1_1_15_27" localSheetId="19">#REF!</definedName>
    <definedName name="Excel_BuiltIn_Print_Area_2_1_1_1_15_27">#REF!</definedName>
    <definedName name="Excel_BuiltIn_Print_Area_2_1_1_1_15_4" localSheetId="19">#REF!</definedName>
    <definedName name="Excel_BuiltIn_Print_Area_2_1_1_1_15_4">#REF!</definedName>
    <definedName name="Excel_BuiltIn_Print_Area_2_1_1_1_16" localSheetId="19">#REF!</definedName>
    <definedName name="Excel_BuiltIn_Print_Area_2_1_1_1_16">#REF!</definedName>
    <definedName name="Excel_BuiltIn_Print_Area_2_1_1_1_16_1" localSheetId="19">#REF!</definedName>
    <definedName name="Excel_BuiltIn_Print_Area_2_1_1_1_16_1">#REF!</definedName>
    <definedName name="Excel_BuiltIn_Print_Area_2_1_1_1_16_16" localSheetId="19">#REF!</definedName>
    <definedName name="Excel_BuiltIn_Print_Area_2_1_1_1_16_16">#REF!</definedName>
    <definedName name="Excel_BuiltIn_Print_Area_2_1_1_1_16_2" localSheetId="19">#REF!</definedName>
    <definedName name="Excel_BuiltIn_Print_Area_2_1_1_1_16_2">#REF!</definedName>
    <definedName name="Excel_BuiltIn_Print_Area_2_1_1_1_16_2_1" localSheetId="19">#REF!</definedName>
    <definedName name="Excel_BuiltIn_Print_Area_2_1_1_1_16_2_1">#REF!</definedName>
    <definedName name="Excel_BuiltIn_Print_Area_2_1_1_1_16_27" localSheetId="19">#REF!</definedName>
    <definedName name="Excel_BuiltIn_Print_Area_2_1_1_1_16_27">#REF!</definedName>
    <definedName name="Excel_BuiltIn_Print_Area_2_1_1_1_16_4" localSheetId="19">#REF!</definedName>
    <definedName name="Excel_BuiltIn_Print_Area_2_1_1_1_16_4">#REF!</definedName>
    <definedName name="Excel_BuiltIn_Print_Area_2_1_1_1_17" localSheetId="19">#REF!</definedName>
    <definedName name="Excel_BuiltIn_Print_Area_2_1_1_1_17">#REF!</definedName>
    <definedName name="Excel_BuiltIn_Print_Area_2_1_1_1_17_16" localSheetId="19">#REF!</definedName>
    <definedName name="Excel_BuiltIn_Print_Area_2_1_1_1_17_16">#REF!</definedName>
    <definedName name="Excel_BuiltIn_Print_Area_2_1_1_1_17_2" localSheetId="19">#REF!</definedName>
    <definedName name="Excel_BuiltIn_Print_Area_2_1_1_1_17_2">#REF!</definedName>
    <definedName name="Excel_BuiltIn_Print_Area_2_1_1_1_17_27" localSheetId="19">#REF!</definedName>
    <definedName name="Excel_BuiltIn_Print_Area_2_1_1_1_17_27">#REF!</definedName>
    <definedName name="Excel_BuiltIn_Print_Area_2_1_1_1_17_4" localSheetId="19">#REF!</definedName>
    <definedName name="Excel_BuiltIn_Print_Area_2_1_1_1_17_4">#REF!</definedName>
    <definedName name="Excel_BuiltIn_Print_Area_2_1_1_1_2" localSheetId="19">#REF!</definedName>
    <definedName name="Excel_BuiltIn_Print_Area_2_1_1_1_2">#REF!</definedName>
    <definedName name="Excel_BuiltIn_Print_Area_2_1_1_1_2_1" localSheetId="19">#REF!</definedName>
    <definedName name="Excel_BuiltIn_Print_Area_2_1_1_1_2_1">#REF!</definedName>
    <definedName name="Excel_BuiltIn_Print_Area_2_1_1_1_2_16" localSheetId="19">#REF!</definedName>
    <definedName name="Excel_BuiltIn_Print_Area_2_1_1_1_2_16">#REF!</definedName>
    <definedName name="Excel_BuiltIn_Print_Area_2_1_1_1_2_2" localSheetId="19">#REF!</definedName>
    <definedName name="Excel_BuiltIn_Print_Area_2_1_1_1_2_2">#REF!</definedName>
    <definedName name="Excel_BuiltIn_Print_Area_2_1_1_1_2_2_1" localSheetId="19">#REF!</definedName>
    <definedName name="Excel_BuiltIn_Print_Area_2_1_1_1_2_2_1">#REF!</definedName>
    <definedName name="Excel_BuiltIn_Print_Area_2_1_1_1_2_27" localSheetId="19">#REF!</definedName>
    <definedName name="Excel_BuiltIn_Print_Area_2_1_1_1_2_27">#REF!</definedName>
    <definedName name="Excel_BuiltIn_Print_Area_2_1_1_1_2_4" localSheetId="19">#REF!</definedName>
    <definedName name="Excel_BuiltIn_Print_Area_2_1_1_1_2_4">#REF!</definedName>
    <definedName name="Excel_BuiltIn_Print_Area_2_1_1_1_20" localSheetId="19">#REF!</definedName>
    <definedName name="Excel_BuiltIn_Print_Area_2_1_1_1_20">#REF!</definedName>
    <definedName name="Excel_BuiltIn_Print_Area_2_1_1_1_20_16" localSheetId="19">#REF!</definedName>
    <definedName name="Excel_BuiltIn_Print_Area_2_1_1_1_20_16">#REF!</definedName>
    <definedName name="Excel_BuiltIn_Print_Area_2_1_1_1_20_2" localSheetId="19">#REF!</definedName>
    <definedName name="Excel_BuiltIn_Print_Area_2_1_1_1_20_2">#REF!</definedName>
    <definedName name="Excel_BuiltIn_Print_Area_2_1_1_1_20_27" localSheetId="19">#REF!</definedName>
    <definedName name="Excel_BuiltIn_Print_Area_2_1_1_1_20_27">#REF!</definedName>
    <definedName name="Excel_BuiltIn_Print_Area_2_1_1_1_20_4" localSheetId="19">#REF!</definedName>
    <definedName name="Excel_BuiltIn_Print_Area_2_1_1_1_20_4">#REF!</definedName>
    <definedName name="Excel_BuiltIn_Print_Area_2_1_1_1_27" localSheetId="19">#REF!</definedName>
    <definedName name="Excel_BuiltIn_Print_Area_2_1_1_1_27">#REF!</definedName>
    <definedName name="Excel_BuiltIn_Print_Area_2_1_1_1_3" localSheetId="19">#REF!</definedName>
    <definedName name="Excel_BuiltIn_Print_Area_2_1_1_1_3">#REF!</definedName>
    <definedName name="Excel_BuiltIn_Print_Area_2_1_1_1_3_16" localSheetId="19">#REF!</definedName>
    <definedName name="Excel_BuiltIn_Print_Area_2_1_1_1_3_16">#REF!</definedName>
    <definedName name="Excel_BuiltIn_Print_Area_2_1_1_1_3_2" localSheetId="19">#REF!</definedName>
    <definedName name="Excel_BuiltIn_Print_Area_2_1_1_1_3_2">#REF!</definedName>
    <definedName name="Excel_BuiltIn_Print_Area_2_1_1_1_3_27" localSheetId="19">#REF!</definedName>
    <definedName name="Excel_BuiltIn_Print_Area_2_1_1_1_3_27">#REF!</definedName>
    <definedName name="Excel_BuiltIn_Print_Area_2_1_1_1_3_4" localSheetId="19">#REF!</definedName>
    <definedName name="Excel_BuiltIn_Print_Area_2_1_1_1_3_4">#REF!</definedName>
    <definedName name="Excel_BuiltIn_Print_Area_2_1_1_1_37" localSheetId="19">#REF!</definedName>
    <definedName name="Excel_BuiltIn_Print_Area_2_1_1_1_37">#REF!</definedName>
    <definedName name="Excel_BuiltIn_Print_Area_2_1_1_1_4" localSheetId="19">#REF!</definedName>
    <definedName name="Excel_BuiltIn_Print_Area_2_1_1_1_4">#REF!</definedName>
    <definedName name="Excel_BuiltIn_Print_Area_2_1_1_1_4_1" localSheetId="19">#REF!</definedName>
    <definedName name="Excel_BuiltIn_Print_Area_2_1_1_1_4_1">#REF!</definedName>
    <definedName name="Excel_BuiltIn_Print_Area_2_1_1_1_5" localSheetId="19">#REF!</definedName>
    <definedName name="Excel_BuiltIn_Print_Area_2_1_1_1_5">#REF!</definedName>
    <definedName name="Excel_BuiltIn_Print_Area_2_1_1_1_5_1" localSheetId="19">#REF!</definedName>
    <definedName name="Excel_BuiltIn_Print_Area_2_1_1_1_5_1">#REF!</definedName>
    <definedName name="Excel_BuiltIn_Print_Area_2_1_1_1_5_16" localSheetId="19">#REF!</definedName>
    <definedName name="Excel_BuiltIn_Print_Area_2_1_1_1_5_16">#REF!</definedName>
    <definedName name="Excel_BuiltIn_Print_Area_2_1_1_1_5_2" localSheetId="19">#REF!</definedName>
    <definedName name="Excel_BuiltIn_Print_Area_2_1_1_1_5_2">#REF!</definedName>
    <definedName name="Excel_BuiltIn_Print_Area_2_1_1_1_5_27" localSheetId="19">#REF!</definedName>
    <definedName name="Excel_BuiltIn_Print_Area_2_1_1_1_5_27">#REF!</definedName>
    <definedName name="Excel_BuiltIn_Print_Area_2_1_1_1_5_4" localSheetId="19">#REF!</definedName>
    <definedName name="Excel_BuiltIn_Print_Area_2_1_1_1_5_4">#REF!</definedName>
    <definedName name="Excel_BuiltIn_Print_Area_2_1_1_1_6" localSheetId="19">#REF!</definedName>
    <definedName name="Excel_BuiltIn_Print_Area_2_1_1_1_6">#REF!</definedName>
    <definedName name="Excel_BuiltIn_Print_Area_2_1_1_1_6_16" localSheetId="19">#REF!</definedName>
    <definedName name="Excel_BuiltIn_Print_Area_2_1_1_1_6_16">#REF!</definedName>
    <definedName name="Excel_BuiltIn_Print_Area_2_1_1_1_6_2" localSheetId="19">#REF!</definedName>
    <definedName name="Excel_BuiltIn_Print_Area_2_1_1_1_6_2">#REF!</definedName>
    <definedName name="Excel_BuiltIn_Print_Area_2_1_1_1_6_27" localSheetId="19">#REF!</definedName>
    <definedName name="Excel_BuiltIn_Print_Area_2_1_1_1_6_27">#REF!</definedName>
    <definedName name="Excel_BuiltIn_Print_Area_2_1_1_1_6_4" localSheetId="19">#REF!</definedName>
    <definedName name="Excel_BuiltIn_Print_Area_2_1_1_1_6_4">#REF!</definedName>
    <definedName name="Excel_BuiltIn_Print_Area_2_1_1_1_7" localSheetId="19">#REF!</definedName>
    <definedName name="Excel_BuiltIn_Print_Area_2_1_1_1_7">#REF!</definedName>
    <definedName name="Excel_BuiltIn_Print_Area_2_1_1_1_7_16" localSheetId="19">#REF!</definedName>
    <definedName name="Excel_BuiltIn_Print_Area_2_1_1_1_7_16">#REF!</definedName>
    <definedName name="Excel_BuiltIn_Print_Area_2_1_1_1_7_2" localSheetId="19">#REF!</definedName>
    <definedName name="Excel_BuiltIn_Print_Area_2_1_1_1_7_2">#REF!</definedName>
    <definedName name="Excel_BuiltIn_Print_Area_2_1_1_1_7_27" localSheetId="19">#REF!</definedName>
    <definedName name="Excel_BuiltIn_Print_Area_2_1_1_1_7_27">#REF!</definedName>
    <definedName name="Excel_BuiltIn_Print_Area_2_1_1_1_7_4" localSheetId="19">#REF!</definedName>
    <definedName name="Excel_BuiltIn_Print_Area_2_1_1_1_7_4">#REF!</definedName>
    <definedName name="Excel_BuiltIn_Print_Area_2_1_1_1_8" localSheetId="19">#REF!</definedName>
    <definedName name="Excel_BuiltIn_Print_Area_2_1_1_1_8">#REF!</definedName>
    <definedName name="Excel_BuiltIn_Print_Area_2_1_1_1_8_16" localSheetId="19">#REF!</definedName>
    <definedName name="Excel_BuiltIn_Print_Area_2_1_1_1_8_16">#REF!</definedName>
    <definedName name="Excel_BuiltIn_Print_Area_2_1_1_1_8_2" localSheetId="19">#REF!</definedName>
    <definedName name="Excel_BuiltIn_Print_Area_2_1_1_1_8_2">#REF!</definedName>
    <definedName name="Excel_BuiltIn_Print_Area_2_1_1_1_8_27" localSheetId="19">#REF!</definedName>
    <definedName name="Excel_BuiltIn_Print_Area_2_1_1_1_8_27">#REF!</definedName>
    <definedName name="Excel_BuiltIn_Print_Area_2_1_1_1_8_4" localSheetId="19">#REF!</definedName>
    <definedName name="Excel_BuiltIn_Print_Area_2_1_1_1_8_4">#REF!</definedName>
    <definedName name="Excel_BuiltIn_Print_Area_2_1_1_1_9" localSheetId="19">#REF!</definedName>
    <definedName name="Excel_BuiltIn_Print_Area_2_1_1_1_9">#REF!</definedName>
    <definedName name="Excel_BuiltIn_Print_Area_2_1_1_1_9_16" localSheetId="19">#REF!</definedName>
    <definedName name="Excel_BuiltIn_Print_Area_2_1_1_1_9_16">#REF!</definedName>
    <definedName name="Excel_BuiltIn_Print_Area_2_1_1_1_9_2" localSheetId="19">#REF!</definedName>
    <definedName name="Excel_BuiltIn_Print_Area_2_1_1_1_9_2">#REF!</definedName>
    <definedName name="Excel_BuiltIn_Print_Area_2_1_1_1_9_27" localSheetId="19">#REF!</definedName>
    <definedName name="Excel_BuiltIn_Print_Area_2_1_1_1_9_27">#REF!</definedName>
    <definedName name="Excel_BuiltIn_Print_Area_2_1_1_1_9_4" localSheetId="19">#REF!</definedName>
    <definedName name="Excel_BuiltIn_Print_Area_2_1_1_1_9_4">#REF!</definedName>
    <definedName name="Excel_BuiltIn_Print_Area_2_1_1_10" localSheetId="19">#REF!</definedName>
    <definedName name="Excel_BuiltIn_Print_Area_2_1_1_10">#REF!</definedName>
    <definedName name="Excel_BuiltIn_Print_Area_2_1_1_10_16" localSheetId="19">#REF!</definedName>
    <definedName name="Excel_BuiltIn_Print_Area_2_1_1_10_16">#REF!</definedName>
    <definedName name="Excel_BuiltIn_Print_Area_2_1_1_10_2" localSheetId="19">#REF!</definedName>
    <definedName name="Excel_BuiltIn_Print_Area_2_1_1_10_2">#REF!</definedName>
    <definedName name="Excel_BuiltIn_Print_Area_2_1_1_10_27" localSheetId="19">#REF!</definedName>
    <definedName name="Excel_BuiltIn_Print_Area_2_1_1_10_27">#REF!</definedName>
    <definedName name="Excel_BuiltIn_Print_Area_2_1_1_10_4" localSheetId="19">#REF!</definedName>
    <definedName name="Excel_BuiltIn_Print_Area_2_1_1_10_4">#REF!</definedName>
    <definedName name="Excel_BuiltIn_Print_Area_2_1_1_11" localSheetId="19">#REF!</definedName>
    <definedName name="Excel_BuiltIn_Print_Area_2_1_1_11">#REF!</definedName>
    <definedName name="Excel_BuiltIn_Print_Area_2_1_1_11_16" localSheetId="19">#REF!</definedName>
    <definedName name="Excel_BuiltIn_Print_Area_2_1_1_11_16">#REF!</definedName>
    <definedName name="Excel_BuiltIn_Print_Area_2_1_1_11_2" localSheetId="19">#REF!</definedName>
    <definedName name="Excel_BuiltIn_Print_Area_2_1_1_11_2">#REF!</definedName>
    <definedName name="Excel_BuiltIn_Print_Area_2_1_1_11_27" localSheetId="19">#REF!</definedName>
    <definedName name="Excel_BuiltIn_Print_Area_2_1_1_11_27">#REF!</definedName>
    <definedName name="Excel_BuiltIn_Print_Area_2_1_1_11_4" localSheetId="19">#REF!</definedName>
    <definedName name="Excel_BuiltIn_Print_Area_2_1_1_11_4">#REF!</definedName>
    <definedName name="Excel_BuiltIn_Print_Area_2_1_1_12" localSheetId="19">#REF!</definedName>
    <definedName name="Excel_BuiltIn_Print_Area_2_1_1_12">#REF!</definedName>
    <definedName name="Excel_BuiltIn_Print_Area_2_1_1_12_16" localSheetId="19">#REF!</definedName>
    <definedName name="Excel_BuiltIn_Print_Area_2_1_1_12_16">#REF!</definedName>
    <definedName name="Excel_BuiltIn_Print_Area_2_1_1_12_2" localSheetId="19">#REF!</definedName>
    <definedName name="Excel_BuiltIn_Print_Area_2_1_1_12_2">#REF!</definedName>
    <definedName name="Excel_BuiltIn_Print_Area_2_1_1_12_27" localSheetId="19">#REF!</definedName>
    <definedName name="Excel_BuiltIn_Print_Area_2_1_1_12_27">#REF!</definedName>
    <definedName name="Excel_BuiltIn_Print_Area_2_1_1_12_4" localSheetId="19">#REF!</definedName>
    <definedName name="Excel_BuiltIn_Print_Area_2_1_1_12_4">#REF!</definedName>
    <definedName name="Excel_BuiltIn_Print_Area_2_1_1_13" localSheetId="19">#REF!</definedName>
    <definedName name="Excel_BuiltIn_Print_Area_2_1_1_13">#REF!</definedName>
    <definedName name="Excel_BuiltIn_Print_Area_2_1_1_13_16" localSheetId="19">#REF!</definedName>
    <definedName name="Excel_BuiltIn_Print_Area_2_1_1_13_16">#REF!</definedName>
    <definedName name="Excel_BuiltIn_Print_Area_2_1_1_13_2" localSheetId="19">#REF!</definedName>
    <definedName name="Excel_BuiltIn_Print_Area_2_1_1_13_2">#REF!</definedName>
    <definedName name="Excel_BuiltIn_Print_Area_2_1_1_13_27" localSheetId="19">#REF!</definedName>
    <definedName name="Excel_BuiltIn_Print_Area_2_1_1_13_27">#REF!</definedName>
    <definedName name="Excel_BuiltIn_Print_Area_2_1_1_13_4" localSheetId="19">#REF!</definedName>
    <definedName name="Excel_BuiltIn_Print_Area_2_1_1_13_4">#REF!</definedName>
    <definedName name="Excel_BuiltIn_Print_Area_2_1_1_14" localSheetId="19">#REF!</definedName>
    <definedName name="Excel_BuiltIn_Print_Area_2_1_1_14">#REF!</definedName>
    <definedName name="Excel_BuiltIn_Print_Area_2_1_1_14_16" localSheetId="19">#REF!</definedName>
    <definedName name="Excel_BuiltIn_Print_Area_2_1_1_14_16">#REF!</definedName>
    <definedName name="Excel_BuiltIn_Print_Area_2_1_1_14_2" localSheetId="19">#REF!</definedName>
    <definedName name="Excel_BuiltIn_Print_Area_2_1_1_14_2">#REF!</definedName>
    <definedName name="Excel_BuiltIn_Print_Area_2_1_1_14_27" localSheetId="19">#REF!</definedName>
    <definedName name="Excel_BuiltIn_Print_Area_2_1_1_14_27">#REF!</definedName>
    <definedName name="Excel_BuiltIn_Print_Area_2_1_1_14_4" localSheetId="19">#REF!</definedName>
    <definedName name="Excel_BuiltIn_Print_Area_2_1_1_14_4">#REF!</definedName>
    <definedName name="Excel_BuiltIn_Print_Area_2_1_1_15" localSheetId="19">#REF!</definedName>
    <definedName name="Excel_BuiltIn_Print_Area_2_1_1_15">#REF!</definedName>
    <definedName name="Excel_BuiltIn_Print_Area_2_1_1_15_16" localSheetId="19">#REF!</definedName>
    <definedName name="Excel_BuiltIn_Print_Area_2_1_1_15_16">#REF!</definedName>
    <definedName name="Excel_BuiltIn_Print_Area_2_1_1_15_2" localSheetId="19">#REF!</definedName>
    <definedName name="Excel_BuiltIn_Print_Area_2_1_1_15_2">#REF!</definedName>
    <definedName name="Excel_BuiltIn_Print_Area_2_1_1_15_27" localSheetId="19">#REF!</definedName>
    <definedName name="Excel_BuiltIn_Print_Area_2_1_1_15_27">#REF!</definedName>
    <definedName name="Excel_BuiltIn_Print_Area_2_1_1_15_4" localSheetId="19">#REF!</definedName>
    <definedName name="Excel_BuiltIn_Print_Area_2_1_1_15_4">#REF!</definedName>
    <definedName name="Excel_BuiltIn_Print_Area_2_1_1_16" localSheetId="19">#REF!</definedName>
    <definedName name="Excel_BuiltIn_Print_Area_2_1_1_16">#REF!</definedName>
    <definedName name="Excel_BuiltIn_Print_Area_2_1_1_16_1" localSheetId="19">#REF!</definedName>
    <definedName name="Excel_BuiltIn_Print_Area_2_1_1_16_1">#REF!</definedName>
    <definedName name="Excel_BuiltIn_Print_Area_2_1_1_16_16" localSheetId="19">#REF!</definedName>
    <definedName name="Excel_BuiltIn_Print_Area_2_1_1_16_16">#REF!</definedName>
    <definedName name="Excel_BuiltIn_Print_Area_2_1_1_16_2" localSheetId="19">#REF!</definedName>
    <definedName name="Excel_BuiltIn_Print_Area_2_1_1_16_2">#REF!</definedName>
    <definedName name="Excel_BuiltIn_Print_Area_2_1_1_16_27" localSheetId="19">#REF!</definedName>
    <definedName name="Excel_BuiltIn_Print_Area_2_1_1_16_27">#REF!</definedName>
    <definedName name="Excel_BuiltIn_Print_Area_2_1_1_16_4" localSheetId="19">#REF!</definedName>
    <definedName name="Excel_BuiltIn_Print_Area_2_1_1_16_4">#REF!</definedName>
    <definedName name="Excel_BuiltIn_Print_Area_2_1_1_17" localSheetId="19">#REF!</definedName>
    <definedName name="Excel_BuiltIn_Print_Area_2_1_1_17">#REF!</definedName>
    <definedName name="Excel_BuiltIn_Print_Area_2_1_1_17_16" localSheetId="19">#REF!</definedName>
    <definedName name="Excel_BuiltIn_Print_Area_2_1_1_17_16">#REF!</definedName>
    <definedName name="Excel_BuiltIn_Print_Area_2_1_1_17_2" localSheetId="19">#REF!</definedName>
    <definedName name="Excel_BuiltIn_Print_Area_2_1_1_17_2">#REF!</definedName>
    <definedName name="Excel_BuiltIn_Print_Area_2_1_1_17_27" localSheetId="19">#REF!</definedName>
    <definedName name="Excel_BuiltIn_Print_Area_2_1_1_17_27">#REF!</definedName>
    <definedName name="Excel_BuiltIn_Print_Area_2_1_1_17_4" localSheetId="19">#REF!</definedName>
    <definedName name="Excel_BuiltIn_Print_Area_2_1_1_17_4">#REF!</definedName>
    <definedName name="Excel_BuiltIn_Print_Area_2_1_1_2" localSheetId="19">#REF!</definedName>
    <definedName name="Excel_BuiltIn_Print_Area_2_1_1_2">#REF!</definedName>
    <definedName name="Excel_BuiltIn_Print_Area_2_1_1_2_1" localSheetId="19">#REF!</definedName>
    <definedName name="Excel_BuiltIn_Print_Area_2_1_1_2_1">#REF!</definedName>
    <definedName name="Excel_BuiltIn_Print_Area_2_1_1_2_16" localSheetId="19">#REF!</definedName>
    <definedName name="Excel_BuiltIn_Print_Area_2_1_1_2_16">#REF!</definedName>
    <definedName name="Excel_BuiltIn_Print_Area_2_1_1_2_2" localSheetId="19">#REF!</definedName>
    <definedName name="Excel_BuiltIn_Print_Area_2_1_1_2_2">#REF!</definedName>
    <definedName name="Excel_BuiltIn_Print_Area_2_1_1_2_27" localSheetId="19">#REF!</definedName>
    <definedName name="Excel_BuiltIn_Print_Area_2_1_1_2_27">#REF!</definedName>
    <definedName name="Excel_BuiltIn_Print_Area_2_1_1_2_4" localSheetId="19">#REF!</definedName>
    <definedName name="Excel_BuiltIn_Print_Area_2_1_1_2_4">#REF!</definedName>
    <definedName name="Excel_BuiltIn_Print_Area_2_1_1_20" localSheetId="19">#REF!</definedName>
    <definedName name="Excel_BuiltIn_Print_Area_2_1_1_20">#REF!</definedName>
    <definedName name="Excel_BuiltIn_Print_Area_2_1_1_20_16" localSheetId="19">#REF!</definedName>
    <definedName name="Excel_BuiltIn_Print_Area_2_1_1_20_16">#REF!</definedName>
    <definedName name="Excel_BuiltIn_Print_Area_2_1_1_20_2" localSheetId="19">#REF!</definedName>
    <definedName name="Excel_BuiltIn_Print_Area_2_1_1_20_2">#REF!</definedName>
    <definedName name="Excel_BuiltIn_Print_Area_2_1_1_20_27" localSheetId="19">#REF!</definedName>
    <definedName name="Excel_BuiltIn_Print_Area_2_1_1_20_27">#REF!</definedName>
    <definedName name="Excel_BuiltIn_Print_Area_2_1_1_20_4" localSheetId="19">#REF!</definedName>
    <definedName name="Excel_BuiltIn_Print_Area_2_1_1_20_4">#REF!</definedName>
    <definedName name="Excel_BuiltIn_Print_Area_2_1_1_27" localSheetId="19">#REF!</definedName>
    <definedName name="Excel_BuiltIn_Print_Area_2_1_1_27">#REF!</definedName>
    <definedName name="Excel_BuiltIn_Print_Area_2_1_1_3" localSheetId="19">#REF!</definedName>
    <definedName name="Excel_BuiltIn_Print_Area_2_1_1_3">#REF!</definedName>
    <definedName name="Excel_BuiltIn_Print_Area_2_1_1_3_16" localSheetId="19">#REF!</definedName>
    <definedName name="Excel_BuiltIn_Print_Area_2_1_1_3_16">#REF!</definedName>
    <definedName name="Excel_BuiltIn_Print_Area_2_1_1_3_2" localSheetId="19">#REF!</definedName>
    <definedName name="Excel_BuiltIn_Print_Area_2_1_1_3_2">#REF!</definedName>
    <definedName name="Excel_BuiltIn_Print_Area_2_1_1_3_27" localSheetId="19">#REF!</definedName>
    <definedName name="Excel_BuiltIn_Print_Area_2_1_1_3_27">#REF!</definedName>
    <definedName name="Excel_BuiltIn_Print_Area_2_1_1_3_4" localSheetId="19">#REF!</definedName>
    <definedName name="Excel_BuiltIn_Print_Area_2_1_1_3_4">#REF!</definedName>
    <definedName name="Excel_BuiltIn_Print_Area_2_1_1_37" localSheetId="19">#REF!</definedName>
    <definedName name="Excel_BuiltIn_Print_Area_2_1_1_37">#REF!</definedName>
    <definedName name="Excel_BuiltIn_Print_Area_2_1_1_4" localSheetId="19">#REF!</definedName>
    <definedName name="Excel_BuiltIn_Print_Area_2_1_1_4">#REF!</definedName>
    <definedName name="Excel_BuiltIn_Print_Area_2_1_1_5" localSheetId="19">#REF!</definedName>
    <definedName name="Excel_BuiltIn_Print_Area_2_1_1_5">#REF!</definedName>
    <definedName name="Excel_BuiltIn_Print_Area_2_1_1_5_16" localSheetId="19">#REF!</definedName>
    <definedName name="Excel_BuiltIn_Print_Area_2_1_1_5_16">#REF!</definedName>
    <definedName name="Excel_BuiltIn_Print_Area_2_1_1_5_2" localSheetId="19">#REF!</definedName>
    <definedName name="Excel_BuiltIn_Print_Area_2_1_1_5_2">#REF!</definedName>
    <definedName name="Excel_BuiltIn_Print_Area_2_1_1_5_27" localSheetId="19">#REF!</definedName>
    <definedName name="Excel_BuiltIn_Print_Area_2_1_1_5_27">#REF!</definedName>
    <definedName name="Excel_BuiltIn_Print_Area_2_1_1_5_4" localSheetId="19">#REF!</definedName>
    <definedName name="Excel_BuiltIn_Print_Area_2_1_1_5_4">#REF!</definedName>
    <definedName name="Excel_BuiltIn_Print_Area_2_1_1_6" localSheetId="19">#REF!</definedName>
    <definedName name="Excel_BuiltIn_Print_Area_2_1_1_6">#REF!</definedName>
    <definedName name="Excel_BuiltIn_Print_Area_2_1_1_6_16" localSheetId="19">#REF!</definedName>
    <definedName name="Excel_BuiltIn_Print_Area_2_1_1_6_16">#REF!</definedName>
    <definedName name="Excel_BuiltIn_Print_Area_2_1_1_6_2" localSheetId="19">#REF!</definedName>
    <definedName name="Excel_BuiltIn_Print_Area_2_1_1_6_2">#REF!</definedName>
    <definedName name="Excel_BuiltIn_Print_Area_2_1_1_6_27" localSheetId="19">#REF!</definedName>
    <definedName name="Excel_BuiltIn_Print_Area_2_1_1_6_27">#REF!</definedName>
    <definedName name="Excel_BuiltIn_Print_Area_2_1_1_6_4" localSheetId="19">#REF!</definedName>
    <definedName name="Excel_BuiltIn_Print_Area_2_1_1_6_4">#REF!</definedName>
    <definedName name="Excel_BuiltIn_Print_Area_2_1_1_7" localSheetId="19">#REF!</definedName>
    <definedName name="Excel_BuiltIn_Print_Area_2_1_1_7">#REF!</definedName>
    <definedName name="Excel_BuiltIn_Print_Area_2_1_1_7_16" localSheetId="19">#REF!</definedName>
    <definedName name="Excel_BuiltIn_Print_Area_2_1_1_7_16">#REF!</definedName>
    <definedName name="Excel_BuiltIn_Print_Area_2_1_1_7_2" localSheetId="19">#REF!</definedName>
    <definedName name="Excel_BuiltIn_Print_Area_2_1_1_7_2">#REF!</definedName>
    <definedName name="Excel_BuiltIn_Print_Area_2_1_1_7_27" localSheetId="19">#REF!</definedName>
    <definedName name="Excel_BuiltIn_Print_Area_2_1_1_7_27">#REF!</definedName>
    <definedName name="Excel_BuiltIn_Print_Area_2_1_1_7_4" localSheetId="19">#REF!</definedName>
    <definedName name="Excel_BuiltIn_Print_Area_2_1_1_7_4">#REF!</definedName>
    <definedName name="Excel_BuiltIn_Print_Area_2_1_1_8" localSheetId="19">#REF!</definedName>
    <definedName name="Excel_BuiltIn_Print_Area_2_1_1_8">#REF!</definedName>
    <definedName name="Excel_BuiltIn_Print_Area_2_1_1_8_16" localSheetId="19">#REF!</definedName>
    <definedName name="Excel_BuiltIn_Print_Area_2_1_1_8_16">#REF!</definedName>
    <definedName name="Excel_BuiltIn_Print_Area_2_1_1_8_2" localSheetId="19">#REF!</definedName>
    <definedName name="Excel_BuiltIn_Print_Area_2_1_1_8_2">#REF!</definedName>
    <definedName name="Excel_BuiltIn_Print_Area_2_1_1_8_27" localSheetId="19">#REF!</definedName>
    <definedName name="Excel_BuiltIn_Print_Area_2_1_1_8_27">#REF!</definedName>
    <definedName name="Excel_BuiltIn_Print_Area_2_1_1_8_4" localSheetId="19">#REF!</definedName>
    <definedName name="Excel_BuiltIn_Print_Area_2_1_1_8_4">#REF!</definedName>
    <definedName name="Excel_BuiltIn_Print_Area_2_1_1_9" localSheetId="19">#REF!</definedName>
    <definedName name="Excel_BuiltIn_Print_Area_2_1_1_9">#REF!</definedName>
    <definedName name="Excel_BuiltIn_Print_Area_2_1_1_9_16" localSheetId="19">#REF!</definedName>
    <definedName name="Excel_BuiltIn_Print_Area_2_1_1_9_16">#REF!</definedName>
    <definedName name="Excel_BuiltIn_Print_Area_2_1_1_9_2" localSheetId="19">#REF!</definedName>
    <definedName name="Excel_BuiltIn_Print_Area_2_1_1_9_2">#REF!</definedName>
    <definedName name="Excel_BuiltIn_Print_Area_2_1_1_9_27" localSheetId="19">#REF!</definedName>
    <definedName name="Excel_BuiltIn_Print_Area_2_1_1_9_27">#REF!</definedName>
    <definedName name="Excel_BuiltIn_Print_Area_2_1_1_9_4" localSheetId="19">#REF!</definedName>
    <definedName name="Excel_BuiltIn_Print_Area_2_1_1_9_4">#REF!</definedName>
    <definedName name="Excel_BuiltIn_Print_Area_2_1_10" localSheetId="19">#REF!</definedName>
    <definedName name="Excel_BuiltIn_Print_Area_2_1_10">#REF!</definedName>
    <definedName name="Excel_BuiltIn_Print_Area_2_1_10_16" localSheetId="19">#REF!</definedName>
    <definedName name="Excel_BuiltIn_Print_Area_2_1_10_16">#REF!</definedName>
    <definedName name="Excel_BuiltIn_Print_Area_2_1_10_2" localSheetId="19">#REF!</definedName>
    <definedName name="Excel_BuiltIn_Print_Area_2_1_10_2">#REF!</definedName>
    <definedName name="Excel_BuiltIn_Print_Area_2_1_10_27" localSheetId="19">#REF!</definedName>
    <definedName name="Excel_BuiltIn_Print_Area_2_1_10_27">#REF!</definedName>
    <definedName name="Excel_BuiltIn_Print_Area_2_1_10_4" localSheetId="19">#REF!</definedName>
    <definedName name="Excel_BuiltIn_Print_Area_2_1_10_4">#REF!</definedName>
    <definedName name="Excel_BuiltIn_Print_Area_2_1_11" localSheetId="19">#REF!</definedName>
    <definedName name="Excel_BuiltIn_Print_Area_2_1_11">#REF!</definedName>
    <definedName name="Excel_BuiltIn_Print_Area_2_1_11_16" localSheetId="19">#REF!</definedName>
    <definedName name="Excel_BuiltIn_Print_Area_2_1_11_16">#REF!</definedName>
    <definedName name="Excel_BuiltIn_Print_Area_2_1_11_2" localSheetId="19">#REF!</definedName>
    <definedName name="Excel_BuiltIn_Print_Area_2_1_11_2">#REF!</definedName>
    <definedName name="Excel_BuiltIn_Print_Area_2_1_11_27" localSheetId="19">#REF!</definedName>
    <definedName name="Excel_BuiltIn_Print_Area_2_1_11_27">#REF!</definedName>
    <definedName name="Excel_BuiltIn_Print_Area_2_1_11_4" localSheetId="19">#REF!</definedName>
    <definedName name="Excel_BuiltIn_Print_Area_2_1_11_4">#REF!</definedName>
    <definedName name="Excel_BuiltIn_Print_Area_2_1_12" localSheetId="19">#REF!</definedName>
    <definedName name="Excel_BuiltIn_Print_Area_2_1_12">#REF!</definedName>
    <definedName name="Excel_BuiltIn_Print_Area_2_1_12_16" localSheetId="19">#REF!</definedName>
    <definedName name="Excel_BuiltIn_Print_Area_2_1_12_16">#REF!</definedName>
    <definedName name="Excel_BuiltIn_Print_Area_2_1_12_2" localSheetId="19">#REF!</definedName>
    <definedName name="Excel_BuiltIn_Print_Area_2_1_12_2">#REF!</definedName>
    <definedName name="Excel_BuiltIn_Print_Area_2_1_12_27" localSheetId="19">#REF!</definedName>
    <definedName name="Excel_BuiltIn_Print_Area_2_1_12_27">#REF!</definedName>
    <definedName name="Excel_BuiltIn_Print_Area_2_1_12_4" localSheetId="19">#REF!</definedName>
    <definedName name="Excel_BuiltIn_Print_Area_2_1_12_4">#REF!</definedName>
    <definedName name="Excel_BuiltIn_Print_Area_2_1_13" localSheetId="19">#REF!</definedName>
    <definedName name="Excel_BuiltIn_Print_Area_2_1_13">#REF!</definedName>
    <definedName name="Excel_BuiltIn_Print_Area_2_1_13_16" localSheetId="19">#REF!</definedName>
    <definedName name="Excel_BuiltIn_Print_Area_2_1_13_16">#REF!</definedName>
    <definedName name="Excel_BuiltIn_Print_Area_2_1_13_2" localSheetId="19">#REF!</definedName>
    <definedName name="Excel_BuiltIn_Print_Area_2_1_13_2">#REF!</definedName>
    <definedName name="Excel_BuiltIn_Print_Area_2_1_13_27" localSheetId="19">#REF!</definedName>
    <definedName name="Excel_BuiltIn_Print_Area_2_1_13_27">#REF!</definedName>
    <definedName name="Excel_BuiltIn_Print_Area_2_1_13_4" localSheetId="19">#REF!</definedName>
    <definedName name="Excel_BuiltIn_Print_Area_2_1_13_4">#REF!</definedName>
    <definedName name="Excel_BuiltIn_Print_Area_2_1_14" localSheetId="19">#REF!</definedName>
    <definedName name="Excel_BuiltIn_Print_Area_2_1_14">#REF!</definedName>
    <definedName name="Excel_BuiltIn_Print_Area_2_1_14_16" localSheetId="19">#REF!</definedName>
    <definedName name="Excel_BuiltIn_Print_Area_2_1_14_16">#REF!</definedName>
    <definedName name="Excel_BuiltIn_Print_Area_2_1_14_2" localSheetId="19">#REF!</definedName>
    <definedName name="Excel_BuiltIn_Print_Area_2_1_14_2">#REF!</definedName>
    <definedName name="Excel_BuiltIn_Print_Area_2_1_14_27" localSheetId="19">#REF!</definedName>
    <definedName name="Excel_BuiltIn_Print_Area_2_1_14_27">#REF!</definedName>
    <definedName name="Excel_BuiltIn_Print_Area_2_1_14_4" localSheetId="19">#REF!</definedName>
    <definedName name="Excel_BuiltIn_Print_Area_2_1_14_4">#REF!</definedName>
    <definedName name="Excel_BuiltIn_Print_Area_2_1_15" localSheetId="19">#REF!</definedName>
    <definedName name="Excel_BuiltIn_Print_Area_2_1_15">#REF!</definedName>
    <definedName name="Excel_BuiltIn_Print_Area_2_1_15_16" localSheetId="19">#REF!</definedName>
    <definedName name="Excel_BuiltIn_Print_Area_2_1_15_16">#REF!</definedName>
    <definedName name="Excel_BuiltIn_Print_Area_2_1_15_2" localSheetId="19">#REF!</definedName>
    <definedName name="Excel_BuiltIn_Print_Area_2_1_15_2">#REF!</definedName>
    <definedName name="Excel_BuiltIn_Print_Area_2_1_15_27" localSheetId="19">#REF!</definedName>
    <definedName name="Excel_BuiltIn_Print_Area_2_1_15_27">#REF!</definedName>
    <definedName name="Excel_BuiltIn_Print_Area_2_1_15_4" localSheetId="19">#REF!</definedName>
    <definedName name="Excel_BuiltIn_Print_Area_2_1_15_4">#REF!</definedName>
    <definedName name="Excel_BuiltIn_Print_Area_2_1_16" localSheetId="19">#REF!</definedName>
    <definedName name="Excel_BuiltIn_Print_Area_2_1_16">#REF!</definedName>
    <definedName name="Excel_BuiltIn_Print_Area_2_1_16_1" localSheetId="19">#REF!</definedName>
    <definedName name="Excel_BuiltIn_Print_Area_2_1_16_1">#REF!</definedName>
    <definedName name="Excel_BuiltIn_Print_Area_2_1_16_16" localSheetId="19">#REF!</definedName>
    <definedName name="Excel_BuiltIn_Print_Area_2_1_16_16">#REF!</definedName>
    <definedName name="Excel_BuiltIn_Print_Area_2_1_16_2" localSheetId="19">#REF!</definedName>
    <definedName name="Excel_BuiltIn_Print_Area_2_1_16_2">#REF!</definedName>
    <definedName name="Excel_BuiltIn_Print_Area_2_1_16_27" localSheetId="19">#REF!</definedName>
    <definedName name="Excel_BuiltIn_Print_Area_2_1_16_27">#REF!</definedName>
    <definedName name="Excel_BuiltIn_Print_Area_2_1_16_4" localSheetId="19">#REF!</definedName>
    <definedName name="Excel_BuiltIn_Print_Area_2_1_16_4">#REF!</definedName>
    <definedName name="Excel_BuiltIn_Print_Area_2_1_17" localSheetId="19">#REF!</definedName>
    <definedName name="Excel_BuiltIn_Print_Area_2_1_17">#REF!</definedName>
    <definedName name="Excel_BuiltIn_Print_Area_2_1_17_16" localSheetId="19">#REF!</definedName>
    <definedName name="Excel_BuiltIn_Print_Area_2_1_17_16">#REF!</definedName>
    <definedName name="Excel_BuiltIn_Print_Area_2_1_17_2" localSheetId="19">#REF!</definedName>
    <definedName name="Excel_BuiltIn_Print_Area_2_1_17_2">#REF!</definedName>
    <definedName name="Excel_BuiltIn_Print_Area_2_1_17_27" localSheetId="19">#REF!</definedName>
    <definedName name="Excel_BuiltIn_Print_Area_2_1_17_27">#REF!</definedName>
    <definedName name="Excel_BuiltIn_Print_Area_2_1_17_4" localSheetId="19">#REF!</definedName>
    <definedName name="Excel_BuiltIn_Print_Area_2_1_17_4">#REF!</definedName>
    <definedName name="Excel_BuiltIn_Print_Area_2_1_2" localSheetId="19">#REF!</definedName>
    <definedName name="Excel_BuiltIn_Print_Area_2_1_2">#REF!</definedName>
    <definedName name="Excel_BuiltIn_Print_Area_2_1_2_1" localSheetId="19">#REF!</definedName>
    <definedName name="Excel_BuiltIn_Print_Area_2_1_2_1">#REF!</definedName>
    <definedName name="Excel_BuiltIn_Print_Area_2_1_2_16" localSheetId="19">#REF!</definedName>
    <definedName name="Excel_BuiltIn_Print_Area_2_1_2_16">#REF!</definedName>
    <definedName name="Excel_BuiltIn_Print_Area_2_1_2_2" localSheetId="19">#REF!</definedName>
    <definedName name="Excel_BuiltIn_Print_Area_2_1_2_2">#REF!</definedName>
    <definedName name="Excel_BuiltIn_Print_Area_2_1_2_27" localSheetId="19">#REF!</definedName>
    <definedName name="Excel_BuiltIn_Print_Area_2_1_2_27">#REF!</definedName>
    <definedName name="Excel_BuiltIn_Print_Area_2_1_2_4" localSheetId="19">#REF!</definedName>
    <definedName name="Excel_BuiltIn_Print_Area_2_1_2_4">#REF!</definedName>
    <definedName name="Excel_BuiltIn_Print_Area_2_1_20" localSheetId="19">#REF!</definedName>
    <definedName name="Excel_BuiltIn_Print_Area_2_1_20">#REF!</definedName>
    <definedName name="Excel_BuiltIn_Print_Area_2_1_20_16" localSheetId="19">#REF!</definedName>
    <definedName name="Excel_BuiltIn_Print_Area_2_1_20_16">#REF!</definedName>
    <definedName name="Excel_BuiltIn_Print_Area_2_1_20_2" localSheetId="19">#REF!</definedName>
    <definedName name="Excel_BuiltIn_Print_Area_2_1_20_2">#REF!</definedName>
    <definedName name="Excel_BuiltIn_Print_Area_2_1_20_27" localSheetId="19">#REF!</definedName>
    <definedName name="Excel_BuiltIn_Print_Area_2_1_20_27">#REF!</definedName>
    <definedName name="Excel_BuiltIn_Print_Area_2_1_20_4" localSheetId="19">#REF!</definedName>
    <definedName name="Excel_BuiltIn_Print_Area_2_1_20_4">#REF!</definedName>
    <definedName name="Excel_BuiltIn_Print_Area_2_1_27" localSheetId="19">#REF!</definedName>
    <definedName name="Excel_BuiltIn_Print_Area_2_1_27">#REF!</definedName>
    <definedName name="Excel_BuiltIn_Print_Area_2_1_3" localSheetId="19">#REF!</definedName>
    <definedName name="Excel_BuiltIn_Print_Area_2_1_3">#REF!</definedName>
    <definedName name="Excel_BuiltIn_Print_Area_2_1_3_16" localSheetId="19">#REF!</definedName>
    <definedName name="Excel_BuiltIn_Print_Area_2_1_3_16">#REF!</definedName>
    <definedName name="Excel_BuiltIn_Print_Area_2_1_3_2" localSheetId="19">#REF!</definedName>
    <definedName name="Excel_BuiltIn_Print_Area_2_1_3_2">#REF!</definedName>
    <definedName name="Excel_BuiltIn_Print_Area_2_1_3_27" localSheetId="19">#REF!</definedName>
    <definedName name="Excel_BuiltIn_Print_Area_2_1_3_27">#REF!</definedName>
    <definedName name="Excel_BuiltIn_Print_Area_2_1_3_4" localSheetId="19">#REF!</definedName>
    <definedName name="Excel_BuiltIn_Print_Area_2_1_3_4">#REF!</definedName>
    <definedName name="Excel_BuiltIn_Print_Area_2_1_37" localSheetId="19">#REF!</definedName>
    <definedName name="Excel_BuiltIn_Print_Area_2_1_37">#REF!</definedName>
    <definedName name="Excel_BuiltIn_Print_Area_2_1_4" localSheetId="19">#REF!</definedName>
    <definedName name="Excel_BuiltIn_Print_Area_2_1_4">#REF!</definedName>
    <definedName name="Excel_BuiltIn_Print_Area_2_1_5" localSheetId="19">#REF!</definedName>
    <definedName name="Excel_BuiltIn_Print_Area_2_1_5">#REF!</definedName>
    <definedName name="Excel_BuiltIn_Print_Area_2_1_5_16" localSheetId="19">#REF!</definedName>
    <definedName name="Excel_BuiltIn_Print_Area_2_1_5_16">#REF!</definedName>
    <definedName name="Excel_BuiltIn_Print_Area_2_1_5_2" localSheetId="19">#REF!</definedName>
    <definedName name="Excel_BuiltIn_Print_Area_2_1_5_2">#REF!</definedName>
    <definedName name="Excel_BuiltIn_Print_Area_2_1_5_27" localSheetId="19">#REF!</definedName>
    <definedName name="Excel_BuiltIn_Print_Area_2_1_5_27">#REF!</definedName>
    <definedName name="Excel_BuiltIn_Print_Area_2_1_5_4" localSheetId="19">#REF!</definedName>
    <definedName name="Excel_BuiltIn_Print_Area_2_1_5_4">#REF!</definedName>
    <definedName name="Excel_BuiltIn_Print_Area_2_1_6" localSheetId="19">#REF!</definedName>
    <definedName name="Excel_BuiltIn_Print_Area_2_1_6">#REF!</definedName>
    <definedName name="Excel_BuiltIn_Print_Area_2_1_6_16" localSheetId="19">#REF!</definedName>
    <definedName name="Excel_BuiltIn_Print_Area_2_1_6_16">#REF!</definedName>
    <definedName name="Excel_BuiltIn_Print_Area_2_1_6_2" localSheetId="19">#REF!</definedName>
    <definedName name="Excel_BuiltIn_Print_Area_2_1_6_2">#REF!</definedName>
    <definedName name="Excel_BuiltIn_Print_Area_2_1_6_27" localSheetId="19">#REF!</definedName>
    <definedName name="Excel_BuiltIn_Print_Area_2_1_6_27">#REF!</definedName>
    <definedName name="Excel_BuiltIn_Print_Area_2_1_6_4" localSheetId="19">#REF!</definedName>
    <definedName name="Excel_BuiltIn_Print_Area_2_1_6_4">#REF!</definedName>
    <definedName name="Excel_BuiltIn_Print_Area_2_1_7" localSheetId="19">#REF!</definedName>
    <definedName name="Excel_BuiltIn_Print_Area_2_1_7">#REF!</definedName>
    <definedName name="Excel_BuiltIn_Print_Area_2_1_7_16" localSheetId="19">#REF!</definedName>
    <definedName name="Excel_BuiltIn_Print_Area_2_1_7_16">#REF!</definedName>
    <definedName name="Excel_BuiltIn_Print_Area_2_1_7_2" localSheetId="19">#REF!</definedName>
    <definedName name="Excel_BuiltIn_Print_Area_2_1_7_2">#REF!</definedName>
    <definedName name="Excel_BuiltIn_Print_Area_2_1_7_27" localSheetId="19">#REF!</definedName>
    <definedName name="Excel_BuiltIn_Print_Area_2_1_7_27">#REF!</definedName>
    <definedName name="Excel_BuiltIn_Print_Area_2_1_7_4" localSheetId="19">#REF!</definedName>
    <definedName name="Excel_BuiltIn_Print_Area_2_1_7_4">#REF!</definedName>
    <definedName name="Excel_BuiltIn_Print_Area_2_1_8" localSheetId="19">#REF!</definedName>
    <definedName name="Excel_BuiltIn_Print_Area_2_1_8">#REF!</definedName>
    <definedName name="Excel_BuiltIn_Print_Area_2_1_8_16" localSheetId="19">#REF!</definedName>
    <definedName name="Excel_BuiltIn_Print_Area_2_1_8_16">#REF!</definedName>
    <definedName name="Excel_BuiltIn_Print_Area_2_1_8_2" localSheetId="19">#REF!</definedName>
    <definedName name="Excel_BuiltIn_Print_Area_2_1_8_2">#REF!</definedName>
    <definedName name="Excel_BuiltIn_Print_Area_2_1_8_27" localSheetId="19">#REF!</definedName>
    <definedName name="Excel_BuiltIn_Print_Area_2_1_8_27">#REF!</definedName>
    <definedName name="Excel_BuiltIn_Print_Area_2_1_8_4" localSheetId="19">#REF!</definedName>
    <definedName name="Excel_BuiltIn_Print_Area_2_1_8_4">#REF!</definedName>
    <definedName name="Excel_BuiltIn_Print_Area_2_1_9" localSheetId="19">#REF!</definedName>
    <definedName name="Excel_BuiltIn_Print_Area_2_1_9">#REF!</definedName>
    <definedName name="Excel_BuiltIn_Print_Area_2_1_9_16" localSheetId="19">#REF!</definedName>
    <definedName name="Excel_BuiltIn_Print_Area_2_1_9_16">#REF!</definedName>
    <definedName name="Excel_BuiltIn_Print_Area_2_1_9_2" localSheetId="19">#REF!</definedName>
    <definedName name="Excel_BuiltIn_Print_Area_2_1_9_2">#REF!</definedName>
    <definedName name="Excel_BuiltIn_Print_Area_2_1_9_27" localSheetId="19">#REF!</definedName>
    <definedName name="Excel_BuiltIn_Print_Area_2_1_9_27">#REF!</definedName>
    <definedName name="Excel_BuiltIn_Print_Area_2_1_9_4" localSheetId="19">#REF!</definedName>
    <definedName name="Excel_BuiltIn_Print_Area_2_1_9_4">#REF!</definedName>
    <definedName name="Excel_BuiltIn_Print_Area_20" localSheetId="19">#REF!</definedName>
    <definedName name="Excel_BuiltIn_Print_Area_20">#REF!</definedName>
    <definedName name="Excel_BuiltIn_Print_Area_20_1" localSheetId="19">#REF!</definedName>
    <definedName name="Excel_BuiltIn_Print_Area_20_1">#REF!</definedName>
    <definedName name="Excel_BuiltIn_Print_Area_20_1_16" localSheetId="19">#REF!</definedName>
    <definedName name="Excel_BuiltIn_Print_Area_20_1_16">#REF!</definedName>
    <definedName name="Excel_BuiltIn_Print_Area_20_1_2" localSheetId="19">#REF!</definedName>
    <definedName name="Excel_BuiltIn_Print_Area_20_1_2">#REF!</definedName>
    <definedName name="Excel_BuiltIn_Print_Area_20_1_27" localSheetId="19">#REF!</definedName>
    <definedName name="Excel_BuiltIn_Print_Area_20_1_27">#REF!</definedName>
    <definedName name="Excel_BuiltIn_Print_Area_20_1_4" localSheetId="19">#REF!</definedName>
    <definedName name="Excel_BuiltIn_Print_Area_20_1_4">#REF!</definedName>
    <definedName name="Excel_BuiltIn_Print_Area_25" localSheetId="19">#REF!</definedName>
    <definedName name="Excel_BuiltIn_Print_Area_25">#REF!</definedName>
    <definedName name="Excel_BuiltIn_Print_Area_28" localSheetId="19">#REF!</definedName>
    <definedName name="Excel_BuiltIn_Print_Area_28">#REF!</definedName>
    <definedName name="Excel_BuiltIn_Print_Area_28_1" localSheetId="19">#REF!</definedName>
    <definedName name="Excel_BuiltIn_Print_Area_28_1">#REF!</definedName>
    <definedName name="Excel_BuiltIn_Print_Area_28_1_1" localSheetId="19">#REF!</definedName>
    <definedName name="Excel_BuiltIn_Print_Area_28_1_1">#REF!</definedName>
    <definedName name="Excel_BuiltIn_Print_Area_28_1_16" localSheetId="19">#REF!</definedName>
    <definedName name="Excel_BuiltIn_Print_Area_28_1_16">#REF!</definedName>
    <definedName name="Excel_BuiltIn_Print_Area_28_1_2" localSheetId="19">#REF!</definedName>
    <definedName name="Excel_BuiltIn_Print_Area_28_1_2">#REF!</definedName>
    <definedName name="Excel_BuiltIn_Print_Area_28_1_27" localSheetId="19">#REF!</definedName>
    <definedName name="Excel_BuiltIn_Print_Area_28_1_27">#REF!</definedName>
    <definedName name="Excel_BuiltIn_Print_Area_28_1_4" localSheetId="19">#REF!</definedName>
    <definedName name="Excel_BuiltIn_Print_Area_28_1_4">#REF!</definedName>
    <definedName name="Excel_BuiltIn_Print_Area_28_10" localSheetId="19">#REF!</definedName>
    <definedName name="Excel_BuiltIn_Print_Area_28_10">#REF!</definedName>
    <definedName name="Excel_BuiltIn_Print_Area_28_10_16" localSheetId="19">#REF!</definedName>
    <definedName name="Excel_BuiltIn_Print_Area_28_10_16">#REF!</definedName>
    <definedName name="Excel_BuiltIn_Print_Area_28_10_2" localSheetId="19">#REF!</definedName>
    <definedName name="Excel_BuiltIn_Print_Area_28_10_2">#REF!</definedName>
    <definedName name="Excel_BuiltIn_Print_Area_28_10_27" localSheetId="19">#REF!</definedName>
    <definedName name="Excel_BuiltIn_Print_Area_28_10_27">#REF!</definedName>
    <definedName name="Excel_BuiltIn_Print_Area_28_10_4" localSheetId="19">#REF!</definedName>
    <definedName name="Excel_BuiltIn_Print_Area_28_10_4">#REF!</definedName>
    <definedName name="Excel_BuiltIn_Print_Area_28_11" localSheetId="19">#REF!</definedName>
    <definedName name="Excel_BuiltIn_Print_Area_28_11">#REF!</definedName>
    <definedName name="Excel_BuiltIn_Print_Area_28_11_16" localSheetId="19">#REF!</definedName>
    <definedName name="Excel_BuiltIn_Print_Area_28_11_16">#REF!</definedName>
    <definedName name="Excel_BuiltIn_Print_Area_28_11_2" localSheetId="19">#REF!</definedName>
    <definedName name="Excel_BuiltIn_Print_Area_28_11_2">#REF!</definedName>
    <definedName name="Excel_BuiltIn_Print_Area_28_11_27" localSheetId="19">#REF!</definedName>
    <definedName name="Excel_BuiltIn_Print_Area_28_11_27">#REF!</definedName>
    <definedName name="Excel_BuiltIn_Print_Area_28_11_4" localSheetId="19">#REF!</definedName>
    <definedName name="Excel_BuiltIn_Print_Area_28_11_4">#REF!</definedName>
    <definedName name="Excel_BuiltIn_Print_Area_28_12" localSheetId="19">#REF!</definedName>
    <definedName name="Excel_BuiltIn_Print_Area_28_12">#REF!</definedName>
    <definedName name="Excel_BuiltIn_Print_Area_28_12_16" localSheetId="19">#REF!</definedName>
    <definedName name="Excel_BuiltIn_Print_Area_28_12_16">#REF!</definedName>
    <definedName name="Excel_BuiltIn_Print_Area_28_12_2" localSheetId="19">#REF!</definedName>
    <definedName name="Excel_BuiltIn_Print_Area_28_12_2">#REF!</definedName>
    <definedName name="Excel_BuiltIn_Print_Area_28_12_27" localSheetId="19">#REF!</definedName>
    <definedName name="Excel_BuiltIn_Print_Area_28_12_27">#REF!</definedName>
    <definedName name="Excel_BuiltIn_Print_Area_28_12_4" localSheetId="19">#REF!</definedName>
    <definedName name="Excel_BuiltIn_Print_Area_28_12_4">#REF!</definedName>
    <definedName name="Excel_BuiltIn_Print_Area_28_13" localSheetId="19">#REF!</definedName>
    <definedName name="Excel_BuiltIn_Print_Area_28_13">#REF!</definedName>
    <definedName name="Excel_BuiltIn_Print_Area_28_13_16" localSheetId="19">#REF!</definedName>
    <definedName name="Excel_BuiltIn_Print_Area_28_13_16">#REF!</definedName>
    <definedName name="Excel_BuiltIn_Print_Area_28_13_2" localSheetId="19">#REF!</definedName>
    <definedName name="Excel_BuiltIn_Print_Area_28_13_2">#REF!</definedName>
    <definedName name="Excel_BuiltIn_Print_Area_28_13_27" localSheetId="19">#REF!</definedName>
    <definedName name="Excel_BuiltIn_Print_Area_28_13_27">#REF!</definedName>
    <definedName name="Excel_BuiltIn_Print_Area_28_13_4" localSheetId="19">#REF!</definedName>
    <definedName name="Excel_BuiltIn_Print_Area_28_13_4">#REF!</definedName>
    <definedName name="Excel_BuiltIn_Print_Area_28_14" localSheetId="19">#REF!</definedName>
    <definedName name="Excel_BuiltIn_Print_Area_28_14">#REF!</definedName>
    <definedName name="Excel_BuiltIn_Print_Area_28_14_16" localSheetId="19">#REF!</definedName>
    <definedName name="Excel_BuiltIn_Print_Area_28_14_16">#REF!</definedName>
    <definedName name="Excel_BuiltIn_Print_Area_28_14_2" localSheetId="19">#REF!</definedName>
    <definedName name="Excel_BuiltIn_Print_Area_28_14_2">#REF!</definedName>
    <definedName name="Excel_BuiltIn_Print_Area_28_14_27" localSheetId="19">#REF!</definedName>
    <definedName name="Excel_BuiltIn_Print_Area_28_14_27">#REF!</definedName>
    <definedName name="Excel_BuiltIn_Print_Area_28_14_4" localSheetId="19">#REF!</definedName>
    <definedName name="Excel_BuiltIn_Print_Area_28_14_4">#REF!</definedName>
    <definedName name="Excel_BuiltIn_Print_Area_28_15" localSheetId="19">#REF!</definedName>
    <definedName name="Excel_BuiltIn_Print_Area_28_15">#REF!</definedName>
    <definedName name="Excel_BuiltIn_Print_Area_28_15_16" localSheetId="19">#REF!</definedName>
    <definedName name="Excel_BuiltIn_Print_Area_28_15_16">#REF!</definedName>
    <definedName name="Excel_BuiltIn_Print_Area_28_15_2" localSheetId="19">#REF!</definedName>
    <definedName name="Excel_BuiltIn_Print_Area_28_15_2">#REF!</definedName>
    <definedName name="Excel_BuiltIn_Print_Area_28_15_27" localSheetId="19">#REF!</definedName>
    <definedName name="Excel_BuiltIn_Print_Area_28_15_27">#REF!</definedName>
    <definedName name="Excel_BuiltIn_Print_Area_28_15_4" localSheetId="19">#REF!</definedName>
    <definedName name="Excel_BuiltIn_Print_Area_28_15_4">#REF!</definedName>
    <definedName name="Excel_BuiltIn_Print_Area_28_16" localSheetId="19">#REF!</definedName>
    <definedName name="Excel_BuiltIn_Print_Area_28_16">#REF!</definedName>
    <definedName name="Excel_BuiltIn_Print_Area_28_16_1" localSheetId="19">#REF!</definedName>
    <definedName name="Excel_BuiltIn_Print_Area_28_16_1">#REF!</definedName>
    <definedName name="Excel_BuiltIn_Print_Area_28_16_16" localSheetId="19">#REF!</definedName>
    <definedName name="Excel_BuiltIn_Print_Area_28_16_16">#REF!</definedName>
    <definedName name="Excel_BuiltIn_Print_Area_28_16_2" localSheetId="19">#REF!</definedName>
    <definedName name="Excel_BuiltIn_Print_Area_28_16_2">#REF!</definedName>
    <definedName name="Excel_BuiltIn_Print_Area_28_16_27" localSheetId="19">#REF!</definedName>
    <definedName name="Excel_BuiltIn_Print_Area_28_16_27">#REF!</definedName>
    <definedName name="Excel_BuiltIn_Print_Area_28_16_4" localSheetId="19">#REF!</definedName>
    <definedName name="Excel_BuiltIn_Print_Area_28_16_4">#REF!</definedName>
    <definedName name="Excel_BuiltIn_Print_Area_28_17" localSheetId="19">#REF!</definedName>
    <definedName name="Excel_BuiltIn_Print_Area_28_17">#REF!</definedName>
    <definedName name="Excel_BuiltIn_Print_Area_28_17_16" localSheetId="19">#REF!</definedName>
    <definedName name="Excel_BuiltIn_Print_Area_28_17_16">#REF!</definedName>
    <definedName name="Excel_BuiltIn_Print_Area_28_17_2" localSheetId="19">#REF!</definedName>
    <definedName name="Excel_BuiltIn_Print_Area_28_17_2">#REF!</definedName>
    <definedName name="Excel_BuiltIn_Print_Area_28_17_27" localSheetId="19">#REF!</definedName>
    <definedName name="Excel_BuiltIn_Print_Area_28_17_27">#REF!</definedName>
    <definedName name="Excel_BuiltIn_Print_Area_28_17_4" localSheetId="19">#REF!</definedName>
    <definedName name="Excel_BuiltIn_Print_Area_28_17_4">#REF!</definedName>
    <definedName name="Excel_BuiltIn_Print_Area_28_2" localSheetId="19">#REF!</definedName>
    <definedName name="Excel_BuiltIn_Print_Area_28_2">#REF!</definedName>
    <definedName name="Excel_BuiltIn_Print_Area_28_2_1" localSheetId="19">#REF!</definedName>
    <definedName name="Excel_BuiltIn_Print_Area_28_2_1">#REF!</definedName>
    <definedName name="Excel_BuiltIn_Print_Area_28_2_16" localSheetId="19">#REF!</definedName>
    <definedName name="Excel_BuiltIn_Print_Area_28_2_16">#REF!</definedName>
    <definedName name="Excel_BuiltIn_Print_Area_28_2_2" localSheetId="19">#REF!</definedName>
    <definedName name="Excel_BuiltIn_Print_Area_28_2_2">#REF!</definedName>
    <definedName name="Excel_BuiltIn_Print_Area_28_2_27" localSheetId="19">#REF!</definedName>
    <definedName name="Excel_BuiltIn_Print_Area_28_2_27">#REF!</definedName>
    <definedName name="Excel_BuiltIn_Print_Area_28_2_4" localSheetId="19">#REF!</definedName>
    <definedName name="Excel_BuiltIn_Print_Area_28_2_4">#REF!</definedName>
    <definedName name="Excel_BuiltIn_Print_Area_28_20" localSheetId="19">#REF!</definedName>
    <definedName name="Excel_BuiltIn_Print_Area_28_20">#REF!</definedName>
    <definedName name="Excel_BuiltIn_Print_Area_28_20_16" localSheetId="19">#REF!</definedName>
    <definedName name="Excel_BuiltIn_Print_Area_28_20_16">#REF!</definedName>
    <definedName name="Excel_BuiltIn_Print_Area_28_20_2" localSheetId="19">#REF!</definedName>
    <definedName name="Excel_BuiltIn_Print_Area_28_20_2">#REF!</definedName>
    <definedName name="Excel_BuiltIn_Print_Area_28_20_27" localSheetId="19">#REF!</definedName>
    <definedName name="Excel_BuiltIn_Print_Area_28_20_27">#REF!</definedName>
    <definedName name="Excel_BuiltIn_Print_Area_28_20_4" localSheetId="19">#REF!</definedName>
    <definedName name="Excel_BuiltIn_Print_Area_28_20_4">#REF!</definedName>
    <definedName name="Excel_BuiltIn_Print_Area_28_27" localSheetId="19">#REF!</definedName>
    <definedName name="Excel_BuiltIn_Print_Area_28_27">#REF!</definedName>
    <definedName name="Excel_BuiltIn_Print_Area_28_3" localSheetId="19">#REF!</definedName>
    <definedName name="Excel_BuiltIn_Print_Area_28_3">#REF!</definedName>
    <definedName name="Excel_BuiltIn_Print_Area_28_3_16" localSheetId="19">#REF!</definedName>
    <definedName name="Excel_BuiltIn_Print_Area_28_3_16">#REF!</definedName>
    <definedName name="Excel_BuiltIn_Print_Area_28_3_2" localSheetId="19">#REF!</definedName>
    <definedName name="Excel_BuiltIn_Print_Area_28_3_2">#REF!</definedName>
    <definedName name="Excel_BuiltIn_Print_Area_28_3_27" localSheetId="19">#REF!</definedName>
    <definedName name="Excel_BuiltIn_Print_Area_28_3_27">#REF!</definedName>
    <definedName name="Excel_BuiltIn_Print_Area_28_3_4" localSheetId="19">#REF!</definedName>
    <definedName name="Excel_BuiltIn_Print_Area_28_3_4">#REF!</definedName>
    <definedName name="Excel_BuiltIn_Print_Area_28_4" localSheetId="19">#REF!</definedName>
    <definedName name="Excel_BuiltIn_Print_Area_28_4">#REF!</definedName>
    <definedName name="Excel_BuiltIn_Print_Area_28_5" localSheetId="19">#REF!</definedName>
    <definedName name="Excel_BuiltIn_Print_Area_28_5">#REF!</definedName>
    <definedName name="Excel_BuiltIn_Print_Area_28_5_16" localSheetId="19">#REF!</definedName>
    <definedName name="Excel_BuiltIn_Print_Area_28_5_16">#REF!</definedName>
    <definedName name="Excel_BuiltIn_Print_Area_28_5_2" localSheetId="19">#REF!</definedName>
    <definedName name="Excel_BuiltIn_Print_Area_28_5_2">#REF!</definedName>
    <definedName name="Excel_BuiltIn_Print_Area_28_5_27" localSheetId="19">#REF!</definedName>
    <definedName name="Excel_BuiltIn_Print_Area_28_5_27">#REF!</definedName>
    <definedName name="Excel_BuiltIn_Print_Area_28_5_4" localSheetId="19">#REF!</definedName>
    <definedName name="Excel_BuiltIn_Print_Area_28_5_4">#REF!</definedName>
    <definedName name="Excel_BuiltIn_Print_Area_28_6" localSheetId="19">#REF!</definedName>
    <definedName name="Excel_BuiltIn_Print_Area_28_6">#REF!</definedName>
    <definedName name="Excel_BuiltIn_Print_Area_28_6_16" localSheetId="19">#REF!</definedName>
    <definedName name="Excel_BuiltIn_Print_Area_28_6_16">#REF!</definedName>
    <definedName name="Excel_BuiltIn_Print_Area_28_6_2" localSheetId="19">#REF!</definedName>
    <definedName name="Excel_BuiltIn_Print_Area_28_6_2">#REF!</definedName>
    <definedName name="Excel_BuiltIn_Print_Area_28_6_27" localSheetId="19">#REF!</definedName>
    <definedName name="Excel_BuiltIn_Print_Area_28_6_27">#REF!</definedName>
    <definedName name="Excel_BuiltIn_Print_Area_28_6_4" localSheetId="19">#REF!</definedName>
    <definedName name="Excel_BuiltIn_Print_Area_28_6_4">#REF!</definedName>
    <definedName name="Excel_BuiltIn_Print_Area_28_7" localSheetId="19">#REF!</definedName>
    <definedName name="Excel_BuiltIn_Print_Area_28_7">#REF!</definedName>
    <definedName name="Excel_BuiltIn_Print_Area_28_7_16" localSheetId="19">#REF!</definedName>
    <definedName name="Excel_BuiltIn_Print_Area_28_7_16">#REF!</definedName>
    <definedName name="Excel_BuiltIn_Print_Area_28_7_2" localSheetId="19">#REF!</definedName>
    <definedName name="Excel_BuiltIn_Print_Area_28_7_2">#REF!</definedName>
    <definedName name="Excel_BuiltIn_Print_Area_28_7_27" localSheetId="19">#REF!</definedName>
    <definedName name="Excel_BuiltIn_Print_Area_28_7_27">#REF!</definedName>
    <definedName name="Excel_BuiltIn_Print_Area_28_7_4" localSheetId="19">#REF!</definedName>
    <definedName name="Excel_BuiltIn_Print_Area_28_7_4">#REF!</definedName>
    <definedName name="Excel_BuiltIn_Print_Area_28_8" localSheetId="19">#REF!</definedName>
    <definedName name="Excel_BuiltIn_Print_Area_28_8">#REF!</definedName>
    <definedName name="Excel_BuiltIn_Print_Area_28_8_16" localSheetId="19">#REF!</definedName>
    <definedName name="Excel_BuiltIn_Print_Area_28_8_16">#REF!</definedName>
    <definedName name="Excel_BuiltIn_Print_Area_28_8_2" localSheetId="19">#REF!</definedName>
    <definedName name="Excel_BuiltIn_Print_Area_28_8_2">#REF!</definedName>
    <definedName name="Excel_BuiltIn_Print_Area_28_8_27" localSheetId="19">#REF!</definedName>
    <definedName name="Excel_BuiltIn_Print_Area_28_8_27">#REF!</definedName>
    <definedName name="Excel_BuiltIn_Print_Area_28_8_4" localSheetId="19">#REF!</definedName>
    <definedName name="Excel_BuiltIn_Print_Area_28_8_4">#REF!</definedName>
    <definedName name="Excel_BuiltIn_Print_Area_28_9" localSheetId="19">#REF!</definedName>
    <definedName name="Excel_BuiltIn_Print_Area_28_9">#REF!</definedName>
    <definedName name="Excel_BuiltIn_Print_Area_28_9_16" localSheetId="19">#REF!</definedName>
    <definedName name="Excel_BuiltIn_Print_Area_28_9_16">#REF!</definedName>
    <definedName name="Excel_BuiltIn_Print_Area_28_9_2" localSheetId="19">#REF!</definedName>
    <definedName name="Excel_BuiltIn_Print_Area_28_9_2">#REF!</definedName>
    <definedName name="Excel_BuiltIn_Print_Area_28_9_27" localSheetId="19">#REF!</definedName>
    <definedName name="Excel_BuiltIn_Print_Area_28_9_27">#REF!</definedName>
    <definedName name="Excel_BuiltIn_Print_Area_28_9_4" localSheetId="19">#REF!</definedName>
    <definedName name="Excel_BuiltIn_Print_Area_28_9_4">#REF!</definedName>
    <definedName name="Excel_BuiltIn_Print_Area_29" localSheetId="19">#REF!</definedName>
    <definedName name="Excel_BuiltIn_Print_Area_29">#REF!</definedName>
    <definedName name="Excel_BuiltIn_Print_Area_29_1" localSheetId="19">#REF!</definedName>
    <definedName name="Excel_BuiltIn_Print_Area_29_1">#REF!</definedName>
    <definedName name="Excel_BuiltIn_Print_Area_29_1_1" localSheetId="19">#REF!</definedName>
    <definedName name="Excel_BuiltIn_Print_Area_29_1_1">#REF!</definedName>
    <definedName name="Excel_BuiltIn_Print_Area_29_1_16" localSheetId="19">#REF!</definedName>
    <definedName name="Excel_BuiltIn_Print_Area_29_1_16">#REF!</definedName>
    <definedName name="Excel_BuiltIn_Print_Area_29_1_2" localSheetId="19">#REF!</definedName>
    <definedName name="Excel_BuiltIn_Print_Area_29_1_2">#REF!</definedName>
    <definedName name="Excel_BuiltIn_Print_Area_29_1_27" localSheetId="19">#REF!</definedName>
    <definedName name="Excel_BuiltIn_Print_Area_29_1_27">#REF!</definedName>
    <definedName name="Excel_BuiltIn_Print_Area_29_1_4" localSheetId="19">#REF!</definedName>
    <definedName name="Excel_BuiltIn_Print_Area_29_1_4">#REF!</definedName>
    <definedName name="Excel_BuiltIn_Print_Area_29_10" localSheetId="19">#REF!</definedName>
    <definedName name="Excel_BuiltIn_Print_Area_29_10">#REF!</definedName>
    <definedName name="Excel_BuiltIn_Print_Area_29_10_16" localSheetId="19">#REF!</definedName>
    <definedName name="Excel_BuiltIn_Print_Area_29_10_16">#REF!</definedName>
    <definedName name="Excel_BuiltIn_Print_Area_29_10_2" localSheetId="19">#REF!</definedName>
    <definedName name="Excel_BuiltIn_Print_Area_29_10_2">#REF!</definedName>
    <definedName name="Excel_BuiltIn_Print_Area_29_10_27" localSheetId="19">#REF!</definedName>
    <definedName name="Excel_BuiltIn_Print_Area_29_10_27">#REF!</definedName>
    <definedName name="Excel_BuiltIn_Print_Area_29_10_4" localSheetId="19">#REF!</definedName>
    <definedName name="Excel_BuiltIn_Print_Area_29_10_4">#REF!</definedName>
    <definedName name="Excel_BuiltIn_Print_Area_29_11" localSheetId="19">#REF!</definedName>
    <definedName name="Excel_BuiltIn_Print_Area_29_11">#REF!</definedName>
    <definedName name="Excel_BuiltIn_Print_Area_29_11_16" localSheetId="19">#REF!</definedName>
    <definedName name="Excel_BuiltIn_Print_Area_29_11_16">#REF!</definedName>
    <definedName name="Excel_BuiltIn_Print_Area_29_11_2" localSheetId="19">#REF!</definedName>
    <definedName name="Excel_BuiltIn_Print_Area_29_11_2">#REF!</definedName>
    <definedName name="Excel_BuiltIn_Print_Area_29_11_27" localSheetId="19">#REF!</definedName>
    <definedName name="Excel_BuiltIn_Print_Area_29_11_27">#REF!</definedName>
    <definedName name="Excel_BuiltIn_Print_Area_29_11_4" localSheetId="19">#REF!</definedName>
    <definedName name="Excel_BuiltIn_Print_Area_29_11_4">#REF!</definedName>
    <definedName name="Excel_BuiltIn_Print_Area_29_12" localSheetId="19">#REF!</definedName>
    <definedName name="Excel_BuiltIn_Print_Area_29_12">#REF!</definedName>
    <definedName name="Excel_BuiltIn_Print_Area_29_12_16" localSheetId="19">#REF!</definedName>
    <definedName name="Excel_BuiltIn_Print_Area_29_12_16">#REF!</definedName>
    <definedName name="Excel_BuiltIn_Print_Area_29_12_2" localSheetId="19">#REF!</definedName>
    <definedName name="Excel_BuiltIn_Print_Area_29_12_2">#REF!</definedName>
    <definedName name="Excel_BuiltIn_Print_Area_29_12_27" localSheetId="19">#REF!</definedName>
    <definedName name="Excel_BuiltIn_Print_Area_29_12_27">#REF!</definedName>
    <definedName name="Excel_BuiltIn_Print_Area_29_12_4" localSheetId="19">#REF!</definedName>
    <definedName name="Excel_BuiltIn_Print_Area_29_12_4">#REF!</definedName>
    <definedName name="Excel_BuiltIn_Print_Area_29_13" localSheetId="19">#REF!</definedName>
    <definedName name="Excel_BuiltIn_Print_Area_29_13">#REF!</definedName>
    <definedName name="Excel_BuiltIn_Print_Area_29_13_16" localSheetId="19">#REF!</definedName>
    <definedName name="Excel_BuiltIn_Print_Area_29_13_16">#REF!</definedName>
    <definedName name="Excel_BuiltIn_Print_Area_29_13_2" localSheetId="19">#REF!</definedName>
    <definedName name="Excel_BuiltIn_Print_Area_29_13_2">#REF!</definedName>
    <definedName name="Excel_BuiltIn_Print_Area_29_13_27" localSheetId="19">#REF!</definedName>
    <definedName name="Excel_BuiltIn_Print_Area_29_13_27">#REF!</definedName>
    <definedName name="Excel_BuiltIn_Print_Area_29_13_4" localSheetId="19">#REF!</definedName>
    <definedName name="Excel_BuiltIn_Print_Area_29_13_4">#REF!</definedName>
    <definedName name="Excel_BuiltIn_Print_Area_29_14" localSheetId="19">#REF!</definedName>
    <definedName name="Excel_BuiltIn_Print_Area_29_14">#REF!</definedName>
    <definedName name="Excel_BuiltIn_Print_Area_29_14_16" localSheetId="19">#REF!</definedName>
    <definedName name="Excel_BuiltIn_Print_Area_29_14_16">#REF!</definedName>
    <definedName name="Excel_BuiltIn_Print_Area_29_14_2" localSheetId="19">#REF!</definedName>
    <definedName name="Excel_BuiltIn_Print_Area_29_14_2">#REF!</definedName>
    <definedName name="Excel_BuiltIn_Print_Area_29_14_27" localSheetId="19">#REF!</definedName>
    <definedName name="Excel_BuiltIn_Print_Area_29_14_27">#REF!</definedName>
    <definedName name="Excel_BuiltIn_Print_Area_29_14_4" localSheetId="19">#REF!</definedName>
    <definedName name="Excel_BuiltIn_Print_Area_29_14_4">#REF!</definedName>
    <definedName name="Excel_BuiltIn_Print_Area_29_15" localSheetId="19">#REF!</definedName>
    <definedName name="Excel_BuiltIn_Print_Area_29_15">#REF!</definedName>
    <definedName name="Excel_BuiltIn_Print_Area_29_15_16" localSheetId="19">#REF!</definedName>
    <definedName name="Excel_BuiltIn_Print_Area_29_15_16">#REF!</definedName>
    <definedName name="Excel_BuiltIn_Print_Area_29_15_2" localSheetId="19">#REF!</definedName>
    <definedName name="Excel_BuiltIn_Print_Area_29_15_2">#REF!</definedName>
    <definedName name="Excel_BuiltIn_Print_Area_29_15_27" localSheetId="19">#REF!</definedName>
    <definedName name="Excel_BuiltIn_Print_Area_29_15_27">#REF!</definedName>
    <definedName name="Excel_BuiltIn_Print_Area_29_15_4" localSheetId="19">#REF!</definedName>
    <definedName name="Excel_BuiltIn_Print_Area_29_15_4">#REF!</definedName>
    <definedName name="Excel_BuiltIn_Print_Area_29_16" localSheetId="19">#REF!</definedName>
    <definedName name="Excel_BuiltIn_Print_Area_29_16">#REF!</definedName>
    <definedName name="Excel_BuiltIn_Print_Area_29_16_1" localSheetId="19">#REF!</definedName>
    <definedName name="Excel_BuiltIn_Print_Area_29_16_1">#REF!</definedName>
    <definedName name="Excel_BuiltIn_Print_Area_29_16_16" localSheetId="19">#REF!</definedName>
    <definedName name="Excel_BuiltIn_Print_Area_29_16_16">#REF!</definedName>
    <definedName name="Excel_BuiltIn_Print_Area_29_16_2" localSheetId="19">#REF!</definedName>
    <definedName name="Excel_BuiltIn_Print_Area_29_16_2">#REF!</definedName>
    <definedName name="Excel_BuiltIn_Print_Area_29_16_27" localSheetId="19">#REF!</definedName>
    <definedName name="Excel_BuiltIn_Print_Area_29_16_27">#REF!</definedName>
    <definedName name="Excel_BuiltIn_Print_Area_29_16_4" localSheetId="19">#REF!</definedName>
    <definedName name="Excel_BuiltIn_Print_Area_29_16_4">#REF!</definedName>
    <definedName name="Excel_BuiltIn_Print_Area_29_17" localSheetId="19">#REF!</definedName>
    <definedName name="Excel_BuiltIn_Print_Area_29_17">#REF!</definedName>
    <definedName name="Excel_BuiltIn_Print_Area_29_17_16" localSheetId="19">#REF!</definedName>
    <definedName name="Excel_BuiltIn_Print_Area_29_17_16">#REF!</definedName>
    <definedName name="Excel_BuiltIn_Print_Area_29_17_2" localSheetId="19">#REF!</definedName>
    <definedName name="Excel_BuiltIn_Print_Area_29_17_2">#REF!</definedName>
    <definedName name="Excel_BuiltIn_Print_Area_29_17_27" localSheetId="19">#REF!</definedName>
    <definedName name="Excel_BuiltIn_Print_Area_29_17_27">#REF!</definedName>
    <definedName name="Excel_BuiltIn_Print_Area_29_17_4" localSheetId="19">#REF!</definedName>
    <definedName name="Excel_BuiltIn_Print_Area_29_17_4">#REF!</definedName>
    <definedName name="Excel_BuiltIn_Print_Area_29_2" localSheetId="19">#REF!</definedName>
    <definedName name="Excel_BuiltIn_Print_Area_29_2">#REF!</definedName>
    <definedName name="Excel_BuiltIn_Print_Area_29_2_1" localSheetId="19">#REF!</definedName>
    <definedName name="Excel_BuiltIn_Print_Area_29_2_1">#REF!</definedName>
    <definedName name="Excel_BuiltIn_Print_Area_29_2_16" localSheetId="19">#REF!</definedName>
    <definedName name="Excel_BuiltIn_Print_Area_29_2_16">#REF!</definedName>
    <definedName name="Excel_BuiltIn_Print_Area_29_2_2" localSheetId="19">#REF!</definedName>
    <definedName name="Excel_BuiltIn_Print_Area_29_2_2">#REF!</definedName>
    <definedName name="Excel_BuiltIn_Print_Area_29_2_27" localSheetId="19">#REF!</definedName>
    <definedName name="Excel_BuiltIn_Print_Area_29_2_27">#REF!</definedName>
    <definedName name="Excel_BuiltIn_Print_Area_29_2_4" localSheetId="19">#REF!</definedName>
    <definedName name="Excel_BuiltIn_Print_Area_29_2_4">#REF!</definedName>
    <definedName name="Excel_BuiltIn_Print_Area_29_20" localSheetId="19">#REF!</definedName>
    <definedName name="Excel_BuiltIn_Print_Area_29_20">#REF!</definedName>
    <definedName name="Excel_BuiltIn_Print_Area_29_20_16" localSheetId="19">#REF!</definedName>
    <definedName name="Excel_BuiltIn_Print_Area_29_20_16">#REF!</definedName>
    <definedName name="Excel_BuiltIn_Print_Area_29_20_2" localSheetId="19">#REF!</definedName>
    <definedName name="Excel_BuiltIn_Print_Area_29_20_2">#REF!</definedName>
    <definedName name="Excel_BuiltIn_Print_Area_29_20_27" localSheetId="19">#REF!</definedName>
    <definedName name="Excel_BuiltIn_Print_Area_29_20_27">#REF!</definedName>
    <definedName name="Excel_BuiltIn_Print_Area_29_20_4" localSheetId="19">#REF!</definedName>
    <definedName name="Excel_BuiltIn_Print_Area_29_20_4">#REF!</definedName>
    <definedName name="Excel_BuiltIn_Print_Area_29_27" localSheetId="19">#REF!</definedName>
    <definedName name="Excel_BuiltIn_Print_Area_29_27">#REF!</definedName>
    <definedName name="Excel_BuiltIn_Print_Area_29_3" localSheetId="19">#REF!</definedName>
    <definedName name="Excel_BuiltIn_Print_Area_29_3">#REF!</definedName>
    <definedName name="Excel_BuiltIn_Print_Area_29_3_16" localSheetId="19">#REF!</definedName>
    <definedName name="Excel_BuiltIn_Print_Area_29_3_16">#REF!</definedName>
    <definedName name="Excel_BuiltIn_Print_Area_29_3_2" localSheetId="19">#REF!</definedName>
    <definedName name="Excel_BuiltIn_Print_Area_29_3_2">#REF!</definedName>
    <definedName name="Excel_BuiltIn_Print_Area_29_3_27" localSheetId="19">#REF!</definedName>
    <definedName name="Excel_BuiltIn_Print_Area_29_3_27">#REF!</definedName>
    <definedName name="Excel_BuiltIn_Print_Area_29_3_4" localSheetId="19">#REF!</definedName>
    <definedName name="Excel_BuiltIn_Print_Area_29_3_4">#REF!</definedName>
    <definedName name="Excel_BuiltIn_Print_Area_29_4" localSheetId="19">#REF!</definedName>
    <definedName name="Excel_BuiltIn_Print_Area_29_4">#REF!</definedName>
    <definedName name="Excel_BuiltIn_Print_Area_29_5" localSheetId="19">#REF!</definedName>
    <definedName name="Excel_BuiltIn_Print_Area_29_5">#REF!</definedName>
    <definedName name="Excel_BuiltIn_Print_Area_29_5_16" localSheetId="19">#REF!</definedName>
    <definedName name="Excel_BuiltIn_Print_Area_29_5_16">#REF!</definedName>
    <definedName name="Excel_BuiltIn_Print_Area_29_5_2" localSheetId="19">#REF!</definedName>
    <definedName name="Excel_BuiltIn_Print_Area_29_5_2">#REF!</definedName>
    <definedName name="Excel_BuiltIn_Print_Area_29_5_27" localSheetId="19">#REF!</definedName>
    <definedName name="Excel_BuiltIn_Print_Area_29_5_27">#REF!</definedName>
    <definedName name="Excel_BuiltIn_Print_Area_29_5_4" localSheetId="19">#REF!</definedName>
    <definedName name="Excel_BuiltIn_Print_Area_29_5_4">#REF!</definedName>
    <definedName name="Excel_BuiltIn_Print_Area_29_6" localSheetId="19">#REF!</definedName>
    <definedName name="Excel_BuiltIn_Print_Area_29_6">#REF!</definedName>
    <definedName name="Excel_BuiltIn_Print_Area_29_6_16" localSheetId="19">#REF!</definedName>
    <definedName name="Excel_BuiltIn_Print_Area_29_6_16">#REF!</definedName>
    <definedName name="Excel_BuiltIn_Print_Area_29_6_2" localSheetId="19">#REF!</definedName>
    <definedName name="Excel_BuiltIn_Print_Area_29_6_2">#REF!</definedName>
    <definedName name="Excel_BuiltIn_Print_Area_29_6_27" localSheetId="19">#REF!</definedName>
    <definedName name="Excel_BuiltIn_Print_Area_29_6_27">#REF!</definedName>
    <definedName name="Excel_BuiltIn_Print_Area_29_6_4" localSheetId="19">#REF!</definedName>
    <definedName name="Excel_BuiltIn_Print_Area_29_6_4">#REF!</definedName>
    <definedName name="Excel_BuiltIn_Print_Area_29_7" localSheetId="19">#REF!</definedName>
    <definedName name="Excel_BuiltIn_Print_Area_29_7">#REF!</definedName>
    <definedName name="Excel_BuiltIn_Print_Area_29_7_16" localSheetId="19">#REF!</definedName>
    <definedName name="Excel_BuiltIn_Print_Area_29_7_16">#REF!</definedName>
    <definedName name="Excel_BuiltIn_Print_Area_29_7_2" localSheetId="19">#REF!</definedName>
    <definedName name="Excel_BuiltIn_Print_Area_29_7_2">#REF!</definedName>
    <definedName name="Excel_BuiltIn_Print_Area_29_7_27" localSheetId="19">#REF!</definedName>
    <definedName name="Excel_BuiltIn_Print_Area_29_7_27">#REF!</definedName>
    <definedName name="Excel_BuiltIn_Print_Area_29_7_4" localSheetId="19">#REF!</definedName>
    <definedName name="Excel_BuiltIn_Print_Area_29_7_4">#REF!</definedName>
    <definedName name="Excel_BuiltIn_Print_Area_29_8" localSheetId="19">#REF!</definedName>
    <definedName name="Excel_BuiltIn_Print_Area_29_8">#REF!</definedName>
    <definedName name="Excel_BuiltIn_Print_Area_29_8_16" localSheetId="19">#REF!</definedName>
    <definedName name="Excel_BuiltIn_Print_Area_29_8_16">#REF!</definedName>
    <definedName name="Excel_BuiltIn_Print_Area_29_8_2" localSheetId="19">#REF!</definedName>
    <definedName name="Excel_BuiltIn_Print_Area_29_8_2">#REF!</definedName>
    <definedName name="Excel_BuiltIn_Print_Area_29_8_27" localSheetId="19">#REF!</definedName>
    <definedName name="Excel_BuiltIn_Print_Area_29_8_27">#REF!</definedName>
    <definedName name="Excel_BuiltIn_Print_Area_29_8_4" localSheetId="19">#REF!</definedName>
    <definedName name="Excel_BuiltIn_Print_Area_29_8_4">#REF!</definedName>
    <definedName name="Excel_BuiltIn_Print_Area_29_9" localSheetId="19">#REF!</definedName>
    <definedName name="Excel_BuiltIn_Print_Area_29_9">#REF!</definedName>
    <definedName name="Excel_BuiltIn_Print_Area_29_9_16" localSheetId="19">#REF!</definedName>
    <definedName name="Excel_BuiltIn_Print_Area_29_9_16">#REF!</definedName>
    <definedName name="Excel_BuiltIn_Print_Area_29_9_2" localSheetId="19">#REF!</definedName>
    <definedName name="Excel_BuiltIn_Print_Area_29_9_2">#REF!</definedName>
    <definedName name="Excel_BuiltIn_Print_Area_29_9_27" localSheetId="19">#REF!</definedName>
    <definedName name="Excel_BuiltIn_Print_Area_29_9_27">#REF!</definedName>
    <definedName name="Excel_BuiltIn_Print_Area_29_9_4" localSheetId="19">#REF!</definedName>
    <definedName name="Excel_BuiltIn_Print_Area_29_9_4">#REF!</definedName>
    <definedName name="Excel_BuiltIn_Print_Area_3" localSheetId="19">#REF!</definedName>
    <definedName name="Excel_BuiltIn_Print_Area_3">#REF!</definedName>
    <definedName name="Excel_BuiltIn_Print_Area_3_1" localSheetId="19">#REF!</definedName>
    <definedName name="Excel_BuiltIn_Print_Area_3_1">#REF!</definedName>
    <definedName name="Excel_BuiltIn_Print_Area_3_1_1" localSheetId="19">#REF!</definedName>
    <definedName name="Excel_BuiltIn_Print_Area_3_1_1">#REF!</definedName>
    <definedName name="Excel_BuiltIn_Print_Area_3_1_1_1" localSheetId="18">"$#REF!.$A$1:$G$149"</definedName>
    <definedName name="Excel_BuiltIn_Print_Area_3_1_1_1" localSheetId="3">"$#REF!.$A$1:$G$149"</definedName>
    <definedName name="Excel_BuiltIn_Print_Area_3_1_1_1" localSheetId="14">"$#REF!.$A$1:$G$149"</definedName>
    <definedName name="Excel_BuiltIn_Print_Area_3_1_1_1" localSheetId="15">"$#REF!.$A$1:$G$149"</definedName>
    <definedName name="Excel_BuiltIn_Print_Area_3_1_1_1" localSheetId="12">"$#REF!.$A$1:$G$149"</definedName>
    <definedName name="Excel_BuiltIn_Print_Area_3_1_1_1" localSheetId="10">"$#REF!.$A$1:$G$149"</definedName>
    <definedName name="Excel_BuiltIn_Print_Area_3_1_1_1">"$#REF!.$A$1:$G$149"</definedName>
    <definedName name="Excel_BuiltIn_Print_Area_3_1_1_1_1" localSheetId="18">#REF!</definedName>
    <definedName name="Excel_BuiltIn_Print_Area_3_1_1_1_1" localSheetId="3">#REF!</definedName>
    <definedName name="Excel_BuiltIn_Print_Area_3_1_1_1_1" localSheetId="14">#REF!</definedName>
    <definedName name="Excel_BuiltIn_Print_Area_3_1_1_1_1" localSheetId="15">#REF!</definedName>
    <definedName name="Excel_BuiltIn_Print_Area_3_1_1_1_1" localSheetId="12">#REF!</definedName>
    <definedName name="Excel_BuiltIn_Print_Area_3_1_1_1_1" localSheetId="10">#REF!</definedName>
    <definedName name="Excel_BuiltIn_Print_Area_3_1_1_1_1" localSheetId="19">#REF!</definedName>
    <definedName name="Excel_BuiltIn_Print_Area_3_1_1_1_1">#REF!</definedName>
    <definedName name="Excel_BuiltIn_Print_Area_3_1_1_1_1_1" localSheetId="19">#REF!</definedName>
    <definedName name="Excel_BuiltIn_Print_Area_3_1_1_1_1_1">#REF!</definedName>
    <definedName name="Excel_BuiltIn_Print_Area_3_1_1_1_1_1_1" localSheetId="19">#REF!</definedName>
    <definedName name="Excel_BuiltIn_Print_Area_3_1_1_1_1_1_1">#REF!</definedName>
    <definedName name="Excel_BuiltIn_Print_Area_3_1_1_1_1_1_1_1" localSheetId="19">#REF!</definedName>
    <definedName name="Excel_BuiltIn_Print_Area_3_1_1_1_1_1_1_1">#REF!</definedName>
    <definedName name="Excel_BuiltIn_Print_Area_3_1_1_1_1_1_1_1_1" localSheetId="19">#REF!</definedName>
    <definedName name="Excel_BuiltIn_Print_Area_3_1_1_1_1_1_1_1_1">#REF!</definedName>
    <definedName name="Excel_BuiltIn_Print_Area_3_1_1_1_1_1_1_1_1_1" localSheetId="19">#REF!</definedName>
    <definedName name="Excel_BuiltIn_Print_Area_3_1_1_1_1_1_1_1_1_1">#REF!</definedName>
    <definedName name="Excel_BuiltIn_Print_Area_3_1_1_1_1_16" localSheetId="19">#REF!</definedName>
    <definedName name="Excel_BuiltIn_Print_Area_3_1_1_1_1_16">#REF!</definedName>
    <definedName name="Excel_BuiltIn_Print_Area_3_1_1_1_1_16_1" localSheetId="19">#REF!</definedName>
    <definedName name="Excel_BuiltIn_Print_Area_3_1_1_1_1_16_1">#REF!</definedName>
    <definedName name="Excel_BuiltIn_Print_Area_3_1_1_1_1_2" localSheetId="19">#REF!</definedName>
    <definedName name="Excel_BuiltIn_Print_Area_3_1_1_1_1_2">#REF!</definedName>
    <definedName name="Excel_BuiltIn_Print_Area_3_1_1_1_1_2_1" localSheetId="19">#REF!</definedName>
    <definedName name="Excel_BuiltIn_Print_Area_3_1_1_1_1_2_1">#REF!</definedName>
    <definedName name="Excel_BuiltIn_Print_Area_3_1_1_1_1_27" localSheetId="19">#REF!</definedName>
    <definedName name="Excel_BuiltIn_Print_Area_3_1_1_1_1_27">#REF!</definedName>
    <definedName name="Excel_BuiltIn_Print_Area_3_1_1_1_1_27_1" localSheetId="19">#REF!</definedName>
    <definedName name="Excel_BuiltIn_Print_Area_3_1_1_1_1_27_1">#REF!</definedName>
    <definedName name="Excel_BuiltIn_Print_Area_3_1_1_1_1_4" localSheetId="19">#REF!</definedName>
    <definedName name="Excel_BuiltIn_Print_Area_3_1_1_1_1_4">#REF!</definedName>
    <definedName name="Excel_BuiltIn_Print_Area_3_1_1_1_1_4_1" localSheetId="19">#REF!</definedName>
    <definedName name="Excel_BuiltIn_Print_Area_3_1_1_1_1_4_1">#REF!</definedName>
    <definedName name="Excel_BuiltIn_Print_Area_3_1_1_1_16" localSheetId="19">#REF!</definedName>
    <definedName name="Excel_BuiltIn_Print_Area_3_1_1_1_16">#REF!</definedName>
    <definedName name="Excel_BuiltIn_Print_Area_3_1_1_1_16_1" localSheetId="19">#REF!</definedName>
    <definedName name="Excel_BuiltIn_Print_Area_3_1_1_1_16_1">#REF!</definedName>
    <definedName name="Excel_BuiltIn_Print_Area_3_1_1_1_2" localSheetId="19">#REF!</definedName>
    <definedName name="Excel_BuiltIn_Print_Area_3_1_1_1_2">#REF!</definedName>
    <definedName name="Excel_BuiltIn_Print_Area_3_1_1_1_2_1" localSheetId="19">#REF!</definedName>
    <definedName name="Excel_BuiltIn_Print_Area_3_1_1_1_2_1">#REF!</definedName>
    <definedName name="Excel_BuiltIn_Print_Area_3_1_1_1_27" localSheetId="19">#REF!</definedName>
    <definedName name="Excel_BuiltIn_Print_Area_3_1_1_1_27">#REF!</definedName>
    <definedName name="Excel_BuiltIn_Print_Area_3_1_1_1_27_1" localSheetId="19">#REF!</definedName>
    <definedName name="Excel_BuiltIn_Print_Area_3_1_1_1_27_1">#REF!</definedName>
    <definedName name="Excel_BuiltIn_Print_Area_3_1_1_1_4" localSheetId="19">#REF!</definedName>
    <definedName name="Excel_BuiltIn_Print_Area_3_1_1_1_4">#REF!</definedName>
    <definedName name="Excel_BuiltIn_Print_Area_3_1_1_1_4_1" localSheetId="19">#REF!</definedName>
    <definedName name="Excel_BuiltIn_Print_Area_3_1_1_1_4_1">#REF!</definedName>
    <definedName name="Excel_BuiltIn_Print_Area_3_1_1_16" localSheetId="19">#REF!</definedName>
    <definedName name="Excel_BuiltIn_Print_Area_3_1_1_16">#REF!</definedName>
    <definedName name="Excel_BuiltIn_Print_Area_3_1_1_2" localSheetId="19">#REF!</definedName>
    <definedName name="Excel_BuiltIn_Print_Area_3_1_1_2">#REF!</definedName>
    <definedName name="Excel_BuiltIn_Print_Area_3_1_1_27" localSheetId="19">#REF!</definedName>
    <definedName name="Excel_BuiltIn_Print_Area_3_1_1_27">#REF!</definedName>
    <definedName name="Excel_BuiltIn_Print_Area_3_1_1_4" localSheetId="19">#REF!</definedName>
    <definedName name="Excel_BuiltIn_Print_Area_3_1_1_4">#REF!</definedName>
    <definedName name="Excel_BuiltIn_Print_Area_3_1_1_5" localSheetId="19">#REF!</definedName>
    <definedName name="Excel_BuiltIn_Print_Area_3_1_1_5">#REF!</definedName>
    <definedName name="Excel_BuiltIn_Print_Area_3_1_10" localSheetId="19">#REF!</definedName>
    <definedName name="Excel_BuiltIn_Print_Area_3_1_10">#REF!</definedName>
    <definedName name="Excel_BuiltIn_Print_Area_3_1_10_16" localSheetId="19">#REF!</definedName>
    <definedName name="Excel_BuiltIn_Print_Area_3_1_10_16">#REF!</definedName>
    <definedName name="Excel_BuiltIn_Print_Area_3_1_10_2" localSheetId="19">#REF!</definedName>
    <definedName name="Excel_BuiltIn_Print_Area_3_1_10_2">#REF!</definedName>
    <definedName name="Excel_BuiltIn_Print_Area_3_1_10_27" localSheetId="19">#REF!</definedName>
    <definedName name="Excel_BuiltIn_Print_Area_3_1_10_27">#REF!</definedName>
    <definedName name="Excel_BuiltIn_Print_Area_3_1_10_4" localSheetId="19">#REF!</definedName>
    <definedName name="Excel_BuiltIn_Print_Area_3_1_10_4">#REF!</definedName>
    <definedName name="Excel_BuiltIn_Print_Area_3_1_11" localSheetId="19">#REF!</definedName>
    <definedName name="Excel_BuiltIn_Print_Area_3_1_11">#REF!</definedName>
    <definedName name="Excel_BuiltIn_Print_Area_3_1_11_16" localSheetId="19">#REF!</definedName>
    <definedName name="Excel_BuiltIn_Print_Area_3_1_11_16">#REF!</definedName>
    <definedName name="Excel_BuiltIn_Print_Area_3_1_11_2" localSheetId="19">#REF!</definedName>
    <definedName name="Excel_BuiltIn_Print_Area_3_1_11_2">#REF!</definedName>
    <definedName name="Excel_BuiltIn_Print_Area_3_1_11_27" localSheetId="19">#REF!</definedName>
    <definedName name="Excel_BuiltIn_Print_Area_3_1_11_27">#REF!</definedName>
    <definedName name="Excel_BuiltIn_Print_Area_3_1_11_4" localSheetId="19">#REF!</definedName>
    <definedName name="Excel_BuiltIn_Print_Area_3_1_11_4">#REF!</definedName>
    <definedName name="Excel_BuiltIn_Print_Area_3_1_12" localSheetId="19">#REF!</definedName>
    <definedName name="Excel_BuiltIn_Print_Area_3_1_12">#REF!</definedName>
    <definedName name="Excel_BuiltIn_Print_Area_3_1_12_16" localSheetId="19">#REF!</definedName>
    <definedName name="Excel_BuiltIn_Print_Area_3_1_12_16">#REF!</definedName>
    <definedName name="Excel_BuiltIn_Print_Area_3_1_12_2" localSheetId="19">#REF!</definedName>
    <definedName name="Excel_BuiltIn_Print_Area_3_1_12_2">#REF!</definedName>
    <definedName name="Excel_BuiltIn_Print_Area_3_1_12_27" localSheetId="19">#REF!</definedName>
    <definedName name="Excel_BuiltIn_Print_Area_3_1_12_27">#REF!</definedName>
    <definedName name="Excel_BuiltIn_Print_Area_3_1_12_4" localSheetId="19">#REF!</definedName>
    <definedName name="Excel_BuiltIn_Print_Area_3_1_12_4">#REF!</definedName>
    <definedName name="Excel_BuiltIn_Print_Area_3_1_13" localSheetId="19">#REF!</definedName>
    <definedName name="Excel_BuiltIn_Print_Area_3_1_13">#REF!</definedName>
    <definedName name="Excel_BuiltIn_Print_Area_3_1_13_16" localSheetId="19">#REF!</definedName>
    <definedName name="Excel_BuiltIn_Print_Area_3_1_13_16">#REF!</definedName>
    <definedName name="Excel_BuiltIn_Print_Area_3_1_13_2" localSheetId="19">#REF!</definedName>
    <definedName name="Excel_BuiltIn_Print_Area_3_1_13_2">#REF!</definedName>
    <definedName name="Excel_BuiltIn_Print_Area_3_1_13_27" localSheetId="19">#REF!</definedName>
    <definedName name="Excel_BuiltIn_Print_Area_3_1_13_27">#REF!</definedName>
    <definedName name="Excel_BuiltIn_Print_Area_3_1_13_4" localSheetId="19">#REF!</definedName>
    <definedName name="Excel_BuiltIn_Print_Area_3_1_13_4">#REF!</definedName>
    <definedName name="Excel_BuiltIn_Print_Area_3_1_14" localSheetId="19">#REF!</definedName>
    <definedName name="Excel_BuiltIn_Print_Area_3_1_14">#REF!</definedName>
    <definedName name="Excel_BuiltIn_Print_Area_3_1_14_16" localSheetId="19">#REF!</definedName>
    <definedName name="Excel_BuiltIn_Print_Area_3_1_14_16">#REF!</definedName>
    <definedName name="Excel_BuiltIn_Print_Area_3_1_14_2" localSheetId="19">#REF!</definedName>
    <definedName name="Excel_BuiltIn_Print_Area_3_1_14_2">#REF!</definedName>
    <definedName name="Excel_BuiltIn_Print_Area_3_1_14_27" localSheetId="19">#REF!</definedName>
    <definedName name="Excel_BuiltIn_Print_Area_3_1_14_27">#REF!</definedName>
    <definedName name="Excel_BuiltIn_Print_Area_3_1_14_4" localSheetId="19">#REF!</definedName>
    <definedName name="Excel_BuiltIn_Print_Area_3_1_14_4">#REF!</definedName>
    <definedName name="Excel_BuiltIn_Print_Area_3_1_15" localSheetId="19">#REF!</definedName>
    <definedName name="Excel_BuiltIn_Print_Area_3_1_15">#REF!</definedName>
    <definedName name="Excel_BuiltIn_Print_Area_3_1_15_16" localSheetId="19">#REF!</definedName>
    <definedName name="Excel_BuiltIn_Print_Area_3_1_15_16">#REF!</definedName>
    <definedName name="Excel_BuiltIn_Print_Area_3_1_15_2" localSheetId="19">#REF!</definedName>
    <definedName name="Excel_BuiltIn_Print_Area_3_1_15_2">#REF!</definedName>
    <definedName name="Excel_BuiltIn_Print_Area_3_1_15_27" localSheetId="19">#REF!</definedName>
    <definedName name="Excel_BuiltIn_Print_Area_3_1_15_27">#REF!</definedName>
    <definedName name="Excel_BuiltIn_Print_Area_3_1_15_4" localSheetId="19">#REF!</definedName>
    <definedName name="Excel_BuiltIn_Print_Area_3_1_15_4">#REF!</definedName>
    <definedName name="Excel_BuiltIn_Print_Area_3_1_16" localSheetId="19">#REF!</definedName>
    <definedName name="Excel_BuiltIn_Print_Area_3_1_16">#REF!</definedName>
    <definedName name="Excel_BuiltIn_Print_Area_3_1_16_1" localSheetId="19">#REF!</definedName>
    <definedName name="Excel_BuiltIn_Print_Area_3_1_16_1">#REF!</definedName>
    <definedName name="Excel_BuiltIn_Print_Area_3_1_16_16" localSheetId="19">#REF!</definedName>
    <definedName name="Excel_BuiltIn_Print_Area_3_1_16_16">#REF!</definedName>
    <definedName name="Excel_BuiltIn_Print_Area_3_1_16_2" localSheetId="19">#REF!</definedName>
    <definedName name="Excel_BuiltIn_Print_Area_3_1_16_2">#REF!</definedName>
    <definedName name="Excel_BuiltIn_Print_Area_3_1_16_27" localSheetId="19">#REF!</definedName>
    <definedName name="Excel_BuiltIn_Print_Area_3_1_16_27">#REF!</definedName>
    <definedName name="Excel_BuiltIn_Print_Area_3_1_16_4" localSheetId="19">#REF!</definedName>
    <definedName name="Excel_BuiltIn_Print_Area_3_1_16_4">#REF!</definedName>
    <definedName name="Excel_BuiltIn_Print_Area_3_1_17" localSheetId="19">#REF!</definedName>
    <definedName name="Excel_BuiltIn_Print_Area_3_1_17">#REF!</definedName>
    <definedName name="Excel_BuiltIn_Print_Area_3_1_17_16" localSheetId="19">#REF!</definedName>
    <definedName name="Excel_BuiltIn_Print_Area_3_1_17_16">#REF!</definedName>
    <definedName name="Excel_BuiltIn_Print_Area_3_1_17_2" localSheetId="19">#REF!</definedName>
    <definedName name="Excel_BuiltIn_Print_Area_3_1_17_2">#REF!</definedName>
    <definedName name="Excel_BuiltIn_Print_Area_3_1_17_27" localSheetId="19">#REF!</definedName>
    <definedName name="Excel_BuiltIn_Print_Area_3_1_17_27">#REF!</definedName>
    <definedName name="Excel_BuiltIn_Print_Area_3_1_17_4" localSheetId="19">#REF!</definedName>
    <definedName name="Excel_BuiltIn_Print_Area_3_1_17_4">#REF!</definedName>
    <definedName name="Excel_BuiltIn_Print_Area_3_1_2" localSheetId="19">#REF!</definedName>
    <definedName name="Excel_BuiltIn_Print_Area_3_1_2">#REF!</definedName>
    <definedName name="Excel_BuiltIn_Print_Area_3_1_2_1" localSheetId="19">#REF!</definedName>
    <definedName name="Excel_BuiltIn_Print_Area_3_1_2_1">#REF!</definedName>
    <definedName name="Excel_BuiltIn_Print_Area_3_1_2_16" localSheetId="19">#REF!</definedName>
    <definedName name="Excel_BuiltIn_Print_Area_3_1_2_16">#REF!</definedName>
    <definedName name="Excel_BuiltIn_Print_Area_3_1_2_2" localSheetId="19">#REF!</definedName>
    <definedName name="Excel_BuiltIn_Print_Area_3_1_2_2">#REF!</definedName>
    <definedName name="Excel_BuiltIn_Print_Area_3_1_2_27" localSheetId="19">#REF!</definedName>
    <definedName name="Excel_BuiltIn_Print_Area_3_1_2_27">#REF!</definedName>
    <definedName name="Excel_BuiltIn_Print_Area_3_1_2_4" localSheetId="19">#REF!</definedName>
    <definedName name="Excel_BuiltIn_Print_Area_3_1_2_4">#REF!</definedName>
    <definedName name="Excel_BuiltIn_Print_Area_3_1_20" localSheetId="19">#REF!</definedName>
    <definedName name="Excel_BuiltIn_Print_Area_3_1_20">#REF!</definedName>
    <definedName name="Excel_BuiltIn_Print_Area_3_1_20_16" localSheetId="19">#REF!</definedName>
    <definedName name="Excel_BuiltIn_Print_Area_3_1_20_16">#REF!</definedName>
    <definedName name="Excel_BuiltIn_Print_Area_3_1_20_2" localSheetId="19">#REF!</definedName>
    <definedName name="Excel_BuiltIn_Print_Area_3_1_20_2">#REF!</definedName>
    <definedName name="Excel_BuiltIn_Print_Area_3_1_20_27" localSheetId="19">#REF!</definedName>
    <definedName name="Excel_BuiltIn_Print_Area_3_1_20_27">#REF!</definedName>
    <definedName name="Excel_BuiltIn_Print_Area_3_1_20_4" localSheetId="19">#REF!</definedName>
    <definedName name="Excel_BuiltIn_Print_Area_3_1_20_4">#REF!</definedName>
    <definedName name="Excel_BuiltIn_Print_Area_3_1_27" localSheetId="19">#REF!</definedName>
    <definedName name="Excel_BuiltIn_Print_Area_3_1_27">#REF!</definedName>
    <definedName name="Excel_BuiltIn_Print_Area_3_1_3" localSheetId="19">#REF!</definedName>
    <definedName name="Excel_BuiltIn_Print_Area_3_1_3">#REF!</definedName>
    <definedName name="Excel_BuiltIn_Print_Area_3_1_3_16" localSheetId="19">#REF!</definedName>
    <definedName name="Excel_BuiltIn_Print_Area_3_1_3_16">#REF!</definedName>
    <definedName name="Excel_BuiltIn_Print_Area_3_1_3_2" localSheetId="19">#REF!</definedName>
    <definedName name="Excel_BuiltIn_Print_Area_3_1_3_2">#REF!</definedName>
    <definedName name="Excel_BuiltIn_Print_Area_3_1_3_27" localSheetId="19">#REF!</definedName>
    <definedName name="Excel_BuiltIn_Print_Area_3_1_3_27">#REF!</definedName>
    <definedName name="Excel_BuiltIn_Print_Area_3_1_3_4" localSheetId="19">#REF!</definedName>
    <definedName name="Excel_BuiltIn_Print_Area_3_1_3_4">#REF!</definedName>
    <definedName name="Excel_BuiltIn_Print_Area_3_1_4" localSheetId="19">#REF!</definedName>
    <definedName name="Excel_BuiltIn_Print_Area_3_1_4">#REF!</definedName>
    <definedName name="Excel_BuiltIn_Print_Area_3_1_5" localSheetId="19">#REF!</definedName>
    <definedName name="Excel_BuiltIn_Print_Area_3_1_5">#REF!</definedName>
    <definedName name="Excel_BuiltIn_Print_Area_3_1_5_1" localSheetId="19">#REF!</definedName>
    <definedName name="Excel_BuiltIn_Print_Area_3_1_5_1">#REF!</definedName>
    <definedName name="Excel_BuiltIn_Print_Area_3_1_5_16" localSheetId="19">#REF!</definedName>
    <definedName name="Excel_BuiltIn_Print_Area_3_1_5_16">#REF!</definedName>
    <definedName name="Excel_BuiltIn_Print_Area_3_1_5_2" localSheetId="19">#REF!</definedName>
    <definedName name="Excel_BuiltIn_Print_Area_3_1_5_2">#REF!</definedName>
    <definedName name="Excel_BuiltIn_Print_Area_3_1_5_27" localSheetId="19">#REF!</definedName>
    <definedName name="Excel_BuiltIn_Print_Area_3_1_5_27">#REF!</definedName>
    <definedName name="Excel_BuiltIn_Print_Area_3_1_5_4" localSheetId="19">#REF!</definedName>
    <definedName name="Excel_BuiltIn_Print_Area_3_1_5_4">#REF!</definedName>
    <definedName name="Excel_BuiltIn_Print_Area_3_1_6" localSheetId="19">#REF!</definedName>
    <definedName name="Excel_BuiltIn_Print_Area_3_1_6">#REF!</definedName>
    <definedName name="Excel_BuiltIn_Print_Area_3_1_6_16" localSheetId="19">#REF!</definedName>
    <definedName name="Excel_BuiltIn_Print_Area_3_1_6_16">#REF!</definedName>
    <definedName name="Excel_BuiltIn_Print_Area_3_1_6_2" localSheetId="19">#REF!</definedName>
    <definedName name="Excel_BuiltIn_Print_Area_3_1_6_2">#REF!</definedName>
    <definedName name="Excel_BuiltIn_Print_Area_3_1_6_27" localSheetId="19">#REF!</definedName>
    <definedName name="Excel_BuiltIn_Print_Area_3_1_6_27">#REF!</definedName>
    <definedName name="Excel_BuiltIn_Print_Area_3_1_6_4" localSheetId="19">#REF!</definedName>
    <definedName name="Excel_BuiltIn_Print_Area_3_1_6_4">#REF!</definedName>
    <definedName name="Excel_BuiltIn_Print_Area_3_1_7" localSheetId="19">#REF!</definedName>
    <definedName name="Excel_BuiltIn_Print_Area_3_1_7">#REF!</definedName>
    <definedName name="Excel_BuiltIn_Print_Area_3_1_7_16" localSheetId="19">#REF!</definedName>
    <definedName name="Excel_BuiltIn_Print_Area_3_1_7_16">#REF!</definedName>
    <definedName name="Excel_BuiltIn_Print_Area_3_1_7_2" localSheetId="19">#REF!</definedName>
    <definedName name="Excel_BuiltIn_Print_Area_3_1_7_2">#REF!</definedName>
    <definedName name="Excel_BuiltIn_Print_Area_3_1_7_27" localSheetId="19">#REF!</definedName>
    <definedName name="Excel_BuiltIn_Print_Area_3_1_7_27">#REF!</definedName>
    <definedName name="Excel_BuiltIn_Print_Area_3_1_7_4" localSheetId="19">#REF!</definedName>
    <definedName name="Excel_BuiltIn_Print_Area_3_1_7_4">#REF!</definedName>
    <definedName name="Excel_BuiltIn_Print_Area_3_1_8" localSheetId="19">#REF!</definedName>
    <definedName name="Excel_BuiltIn_Print_Area_3_1_8">#REF!</definedName>
    <definedName name="Excel_BuiltIn_Print_Area_3_1_8_16" localSheetId="19">#REF!</definedName>
    <definedName name="Excel_BuiltIn_Print_Area_3_1_8_16">#REF!</definedName>
    <definedName name="Excel_BuiltIn_Print_Area_3_1_8_2" localSheetId="19">#REF!</definedName>
    <definedName name="Excel_BuiltIn_Print_Area_3_1_8_2">#REF!</definedName>
    <definedName name="Excel_BuiltIn_Print_Area_3_1_8_27" localSheetId="19">#REF!</definedName>
    <definedName name="Excel_BuiltIn_Print_Area_3_1_8_27">#REF!</definedName>
    <definedName name="Excel_BuiltIn_Print_Area_3_1_8_4" localSheetId="19">#REF!</definedName>
    <definedName name="Excel_BuiltIn_Print_Area_3_1_8_4">#REF!</definedName>
    <definedName name="Excel_BuiltIn_Print_Area_3_1_9" localSheetId="19">#REF!</definedName>
    <definedName name="Excel_BuiltIn_Print_Area_3_1_9">#REF!</definedName>
    <definedName name="Excel_BuiltIn_Print_Area_3_1_9_16" localSheetId="19">#REF!</definedName>
    <definedName name="Excel_BuiltIn_Print_Area_3_1_9_16">#REF!</definedName>
    <definedName name="Excel_BuiltIn_Print_Area_3_1_9_2" localSheetId="19">#REF!</definedName>
    <definedName name="Excel_BuiltIn_Print_Area_3_1_9_2">#REF!</definedName>
    <definedName name="Excel_BuiltIn_Print_Area_3_1_9_27" localSheetId="19">#REF!</definedName>
    <definedName name="Excel_BuiltIn_Print_Area_3_1_9_27">#REF!</definedName>
    <definedName name="Excel_BuiltIn_Print_Area_3_1_9_4" localSheetId="19">#REF!</definedName>
    <definedName name="Excel_BuiltIn_Print_Area_3_1_9_4">#REF!</definedName>
    <definedName name="Excel_BuiltIn_Print_Area_3_16" localSheetId="19">#REF!</definedName>
    <definedName name="Excel_BuiltIn_Print_Area_3_16">#REF!</definedName>
    <definedName name="Excel_BuiltIn_Print_Area_3_2" localSheetId="19">#REF!</definedName>
    <definedName name="Excel_BuiltIn_Print_Area_3_2">#REF!</definedName>
    <definedName name="Excel_BuiltIn_Print_Area_3_27" localSheetId="19">#REF!</definedName>
    <definedName name="Excel_BuiltIn_Print_Area_3_27">#REF!</definedName>
    <definedName name="Excel_BuiltIn_Print_Area_3_4" localSheetId="19">#REF!</definedName>
    <definedName name="Excel_BuiltIn_Print_Area_3_4">#REF!</definedName>
    <definedName name="Excel_BuiltIn_Print_Area_4" localSheetId="19">#REF!</definedName>
    <definedName name="Excel_BuiltIn_Print_Area_4">#REF!</definedName>
    <definedName name="Excel_BuiltIn_Print_Area_4_1" localSheetId="19">#REF!</definedName>
    <definedName name="Excel_BuiltIn_Print_Area_4_1">#REF!</definedName>
    <definedName name="Excel_BuiltIn_Print_Area_4_1_1" localSheetId="19">#REF!</definedName>
    <definedName name="Excel_BuiltIn_Print_Area_4_1_1">#REF!</definedName>
    <definedName name="Excel_BuiltIn_Print_Area_4_1_1_1" localSheetId="19">#REF!</definedName>
    <definedName name="Excel_BuiltIn_Print_Area_4_1_1_1">#REF!</definedName>
    <definedName name="Excel_BuiltIn_Print_Area_4_1_1_1_1" localSheetId="19">#REF!</definedName>
    <definedName name="Excel_BuiltIn_Print_Area_4_1_1_1_1">#REF!</definedName>
    <definedName name="Excel_BuiltIn_Print_Area_4_1_1_1_1_1" localSheetId="19">#REF!</definedName>
    <definedName name="Excel_BuiltIn_Print_Area_4_1_1_1_1_1">#REF!</definedName>
    <definedName name="Excel_BuiltIn_Print_Area_4_1_1_1_1_1_1" localSheetId="19">#REF!</definedName>
    <definedName name="Excel_BuiltIn_Print_Area_4_1_1_1_1_1_1">#REF!</definedName>
    <definedName name="Excel_BuiltIn_Print_Area_4_1_1_1_1_1_1_1" localSheetId="19">#REF!</definedName>
    <definedName name="Excel_BuiltIn_Print_Area_4_1_1_1_1_1_1_1">#REF!</definedName>
    <definedName name="Excel_BuiltIn_Print_Area_4_1_1_1_1_1_1_1_1" localSheetId="19">#REF!</definedName>
    <definedName name="Excel_BuiltIn_Print_Area_4_1_1_1_1_1_1_1_1">#REF!</definedName>
    <definedName name="Excel_BuiltIn_Print_Area_4_1_1_1_1_1_1_1_1_1" localSheetId="19">#REF!</definedName>
    <definedName name="Excel_BuiltIn_Print_Area_4_1_1_1_1_1_1_1_1_1">#REF!</definedName>
    <definedName name="Excel_BuiltIn_Print_Area_4_1_1_1_1_1_1_1_1_1_1" localSheetId="19">#REF!</definedName>
    <definedName name="Excel_BuiltIn_Print_Area_4_1_1_1_1_1_1_1_1_1_1">#REF!</definedName>
    <definedName name="Excel_BuiltIn_Print_Area_4_1_1_1_1_1_1_1_1_1_1_1" localSheetId="19">#REF!</definedName>
    <definedName name="Excel_BuiltIn_Print_Area_4_1_1_1_1_1_1_1_1_1_1_1">#REF!</definedName>
    <definedName name="Excel_BuiltIn_Print_Area_4_1_1_1_1_1_1_1_1_1_1_1_1" localSheetId="19">#REF!</definedName>
    <definedName name="Excel_BuiltIn_Print_Area_4_1_1_1_1_1_1_1_1_1_1_1_1">#REF!</definedName>
    <definedName name="Excel_BuiltIn_Print_Area_4_1_1_1_1_16" localSheetId="19">#REF!</definedName>
    <definedName name="Excel_BuiltIn_Print_Area_4_1_1_1_1_16">#REF!</definedName>
    <definedName name="Excel_BuiltIn_Print_Area_4_1_1_1_1_2" localSheetId="19">#REF!</definedName>
    <definedName name="Excel_BuiltIn_Print_Area_4_1_1_1_1_2">#REF!</definedName>
    <definedName name="Excel_BuiltIn_Print_Area_4_1_1_1_1_27" localSheetId="19">#REF!</definedName>
    <definedName name="Excel_BuiltIn_Print_Area_4_1_1_1_1_27">#REF!</definedName>
    <definedName name="Excel_BuiltIn_Print_Area_4_1_1_1_1_4" localSheetId="19">#REF!</definedName>
    <definedName name="Excel_BuiltIn_Print_Area_4_1_1_1_1_4">#REF!</definedName>
    <definedName name="Excel_BuiltIn_Print_Area_4_1_1_1_16" localSheetId="19">#REF!</definedName>
    <definedName name="Excel_BuiltIn_Print_Area_4_1_1_1_16">#REF!</definedName>
    <definedName name="Excel_BuiltIn_Print_Area_4_1_1_1_2" localSheetId="19">#REF!</definedName>
    <definedName name="Excel_BuiltIn_Print_Area_4_1_1_1_2">#REF!</definedName>
    <definedName name="Excel_BuiltIn_Print_Area_4_1_1_1_27" localSheetId="19">#REF!</definedName>
    <definedName name="Excel_BuiltIn_Print_Area_4_1_1_1_27">#REF!</definedName>
    <definedName name="Excel_BuiltIn_Print_Area_4_1_1_1_4" localSheetId="19">#REF!</definedName>
    <definedName name="Excel_BuiltIn_Print_Area_4_1_1_1_4">#REF!</definedName>
    <definedName name="Excel_BuiltIn_Print_Area_4_1_1_10" localSheetId="19">#REF!</definedName>
    <definedName name="Excel_BuiltIn_Print_Area_4_1_1_10">#REF!</definedName>
    <definedName name="Excel_BuiltIn_Print_Area_4_1_1_10_16" localSheetId="19">#REF!</definedName>
    <definedName name="Excel_BuiltIn_Print_Area_4_1_1_10_16">#REF!</definedName>
    <definedName name="Excel_BuiltIn_Print_Area_4_1_1_10_2" localSheetId="19">#REF!</definedName>
    <definedName name="Excel_BuiltIn_Print_Area_4_1_1_10_2">#REF!</definedName>
    <definedName name="Excel_BuiltIn_Print_Area_4_1_1_10_27" localSheetId="19">#REF!</definedName>
    <definedName name="Excel_BuiltIn_Print_Area_4_1_1_10_27">#REF!</definedName>
    <definedName name="Excel_BuiltIn_Print_Area_4_1_1_10_4" localSheetId="19">#REF!</definedName>
    <definedName name="Excel_BuiltIn_Print_Area_4_1_1_10_4">#REF!</definedName>
    <definedName name="Excel_BuiltIn_Print_Area_4_1_1_11" localSheetId="19">#REF!</definedName>
    <definedName name="Excel_BuiltIn_Print_Area_4_1_1_11">#REF!</definedName>
    <definedName name="Excel_BuiltIn_Print_Area_4_1_1_11_16" localSheetId="19">#REF!</definedName>
    <definedName name="Excel_BuiltIn_Print_Area_4_1_1_11_16">#REF!</definedName>
    <definedName name="Excel_BuiltIn_Print_Area_4_1_1_11_2" localSheetId="19">#REF!</definedName>
    <definedName name="Excel_BuiltIn_Print_Area_4_1_1_11_2">#REF!</definedName>
    <definedName name="Excel_BuiltIn_Print_Area_4_1_1_11_27" localSheetId="19">#REF!</definedName>
    <definedName name="Excel_BuiltIn_Print_Area_4_1_1_11_27">#REF!</definedName>
    <definedName name="Excel_BuiltIn_Print_Area_4_1_1_11_4" localSheetId="19">#REF!</definedName>
    <definedName name="Excel_BuiltIn_Print_Area_4_1_1_11_4">#REF!</definedName>
    <definedName name="Excel_BuiltIn_Print_Area_4_1_1_12" localSheetId="19">#REF!</definedName>
    <definedName name="Excel_BuiltIn_Print_Area_4_1_1_12">#REF!</definedName>
    <definedName name="Excel_BuiltIn_Print_Area_4_1_1_12_16" localSheetId="19">#REF!</definedName>
    <definedName name="Excel_BuiltIn_Print_Area_4_1_1_12_16">#REF!</definedName>
    <definedName name="Excel_BuiltIn_Print_Area_4_1_1_12_2" localSheetId="19">#REF!</definedName>
    <definedName name="Excel_BuiltIn_Print_Area_4_1_1_12_2">#REF!</definedName>
    <definedName name="Excel_BuiltIn_Print_Area_4_1_1_12_27" localSheetId="19">#REF!</definedName>
    <definedName name="Excel_BuiltIn_Print_Area_4_1_1_12_27">#REF!</definedName>
    <definedName name="Excel_BuiltIn_Print_Area_4_1_1_12_4" localSheetId="19">#REF!</definedName>
    <definedName name="Excel_BuiltIn_Print_Area_4_1_1_12_4">#REF!</definedName>
    <definedName name="Excel_BuiltIn_Print_Area_4_1_1_13" localSheetId="19">#REF!</definedName>
    <definedName name="Excel_BuiltIn_Print_Area_4_1_1_13">#REF!</definedName>
    <definedName name="Excel_BuiltIn_Print_Area_4_1_1_13_16" localSheetId="19">#REF!</definedName>
    <definedName name="Excel_BuiltIn_Print_Area_4_1_1_13_16">#REF!</definedName>
    <definedName name="Excel_BuiltIn_Print_Area_4_1_1_13_2" localSheetId="19">#REF!</definedName>
    <definedName name="Excel_BuiltIn_Print_Area_4_1_1_13_2">#REF!</definedName>
    <definedName name="Excel_BuiltIn_Print_Area_4_1_1_13_27" localSheetId="19">#REF!</definedName>
    <definedName name="Excel_BuiltIn_Print_Area_4_1_1_13_27">#REF!</definedName>
    <definedName name="Excel_BuiltIn_Print_Area_4_1_1_13_4" localSheetId="19">#REF!</definedName>
    <definedName name="Excel_BuiltIn_Print_Area_4_1_1_13_4">#REF!</definedName>
    <definedName name="Excel_BuiltIn_Print_Area_4_1_1_14" localSheetId="19">#REF!</definedName>
    <definedName name="Excel_BuiltIn_Print_Area_4_1_1_14">#REF!</definedName>
    <definedName name="Excel_BuiltIn_Print_Area_4_1_1_14_16" localSheetId="19">#REF!</definedName>
    <definedName name="Excel_BuiltIn_Print_Area_4_1_1_14_16">#REF!</definedName>
    <definedName name="Excel_BuiltIn_Print_Area_4_1_1_14_2" localSheetId="19">#REF!</definedName>
    <definedName name="Excel_BuiltIn_Print_Area_4_1_1_14_2">#REF!</definedName>
    <definedName name="Excel_BuiltIn_Print_Area_4_1_1_14_27" localSheetId="19">#REF!</definedName>
    <definedName name="Excel_BuiltIn_Print_Area_4_1_1_14_27">#REF!</definedName>
    <definedName name="Excel_BuiltIn_Print_Area_4_1_1_14_4" localSheetId="19">#REF!</definedName>
    <definedName name="Excel_BuiltIn_Print_Area_4_1_1_14_4">#REF!</definedName>
    <definedName name="Excel_BuiltIn_Print_Area_4_1_1_15" localSheetId="19">#REF!</definedName>
    <definedName name="Excel_BuiltIn_Print_Area_4_1_1_15">#REF!</definedName>
    <definedName name="Excel_BuiltIn_Print_Area_4_1_1_15_16" localSheetId="19">#REF!</definedName>
    <definedName name="Excel_BuiltIn_Print_Area_4_1_1_15_16">#REF!</definedName>
    <definedName name="Excel_BuiltIn_Print_Area_4_1_1_15_2" localSheetId="19">#REF!</definedName>
    <definedName name="Excel_BuiltIn_Print_Area_4_1_1_15_2">#REF!</definedName>
    <definedName name="Excel_BuiltIn_Print_Area_4_1_1_15_27" localSheetId="19">#REF!</definedName>
    <definedName name="Excel_BuiltIn_Print_Area_4_1_1_15_27">#REF!</definedName>
    <definedName name="Excel_BuiltIn_Print_Area_4_1_1_15_4" localSheetId="19">#REF!</definedName>
    <definedName name="Excel_BuiltIn_Print_Area_4_1_1_15_4">#REF!</definedName>
    <definedName name="Excel_BuiltIn_Print_Area_4_1_1_16" localSheetId="19">#REF!</definedName>
    <definedName name="Excel_BuiltIn_Print_Area_4_1_1_16">#REF!</definedName>
    <definedName name="Excel_BuiltIn_Print_Area_4_1_1_16_1" localSheetId="19">#REF!</definedName>
    <definedName name="Excel_BuiltIn_Print_Area_4_1_1_16_1">#REF!</definedName>
    <definedName name="Excel_BuiltIn_Print_Area_4_1_1_16_16" localSheetId="19">#REF!</definedName>
    <definedName name="Excel_BuiltIn_Print_Area_4_1_1_16_16">#REF!</definedName>
    <definedName name="Excel_BuiltIn_Print_Area_4_1_1_16_2" localSheetId="19">#REF!</definedName>
    <definedName name="Excel_BuiltIn_Print_Area_4_1_1_16_2">#REF!</definedName>
    <definedName name="Excel_BuiltIn_Print_Area_4_1_1_16_27" localSheetId="19">#REF!</definedName>
    <definedName name="Excel_BuiltIn_Print_Area_4_1_1_16_27">#REF!</definedName>
    <definedName name="Excel_BuiltIn_Print_Area_4_1_1_16_4" localSheetId="19">#REF!</definedName>
    <definedName name="Excel_BuiltIn_Print_Area_4_1_1_16_4">#REF!</definedName>
    <definedName name="Excel_BuiltIn_Print_Area_4_1_1_17" localSheetId="19">#REF!</definedName>
    <definedName name="Excel_BuiltIn_Print_Area_4_1_1_17">#REF!</definedName>
    <definedName name="Excel_BuiltIn_Print_Area_4_1_1_17_16" localSheetId="19">#REF!</definedName>
    <definedName name="Excel_BuiltIn_Print_Area_4_1_1_17_16">#REF!</definedName>
    <definedName name="Excel_BuiltIn_Print_Area_4_1_1_17_2" localSheetId="19">#REF!</definedName>
    <definedName name="Excel_BuiltIn_Print_Area_4_1_1_17_2">#REF!</definedName>
    <definedName name="Excel_BuiltIn_Print_Area_4_1_1_17_27" localSheetId="19">#REF!</definedName>
    <definedName name="Excel_BuiltIn_Print_Area_4_1_1_17_27">#REF!</definedName>
    <definedName name="Excel_BuiltIn_Print_Area_4_1_1_17_4" localSheetId="19">#REF!</definedName>
    <definedName name="Excel_BuiltIn_Print_Area_4_1_1_17_4">#REF!</definedName>
    <definedName name="Excel_BuiltIn_Print_Area_4_1_1_2" localSheetId="19">#REF!</definedName>
    <definedName name="Excel_BuiltIn_Print_Area_4_1_1_2">#REF!</definedName>
    <definedName name="Excel_BuiltIn_Print_Area_4_1_1_2_1" localSheetId="19">#REF!</definedName>
    <definedName name="Excel_BuiltIn_Print_Area_4_1_1_2_1">#REF!</definedName>
    <definedName name="Excel_BuiltIn_Print_Area_4_1_1_2_16" localSheetId="19">#REF!</definedName>
    <definedName name="Excel_BuiltIn_Print_Area_4_1_1_2_16">#REF!</definedName>
    <definedName name="Excel_BuiltIn_Print_Area_4_1_1_2_2" localSheetId="19">#REF!</definedName>
    <definedName name="Excel_BuiltIn_Print_Area_4_1_1_2_2">#REF!</definedName>
    <definedName name="Excel_BuiltIn_Print_Area_4_1_1_2_27" localSheetId="19">#REF!</definedName>
    <definedName name="Excel_BuiltIn_Print_Area_4_1_1_2_27">#REF!</definedName>
    <definedName name="Excel_BuiltIn_Print_Area_4_1_1_2_4" localSheetId="19">#REF!</definedName>
    <definedName name="Excel_BuiltIn_Print_Area_4_1_1_2_4">#REF!</definedName>
    <definedName name="Excel_BuiltIn_Print_Area_4_1_1_20" localSheetId="19">#REF!</definedName>
    <definedName name="Excel_BuiltIn_Print_Area_4_1_1_20">#REF!</definedName>
    <definedName name="Excel_BuiltIn_Print_Area_4_1_1_20_16" localSheetId="19">#REF!</definedName>
    <definedName name="Excel_BuiltIn_Print_Area_4_1_1_20_16">#REF!</definedName>
    <definedName name="Excel_BuiltIn_Print_Area_4_1_1_20_2" localSheetId="19">#REF!</definedName>
    <definedName name="Excel_BuiltIn_Print_Area_4_1_1_20_2">#REF!</definedName>
    <definedName name="Excel_BuiltIn_Print_Area_4_1_1_20_27" localSheetId="19">#REF!</definedName>
    <definedName name="Excel_BuiltIn_Print_Area_4_1_1_20_27">#REF!</definedName>
    <definedName name="Excel_BuiltIn_Print_Area_4_1_1_20_4" localSheetId="19">#REF!</definedName>
    <definedName name="Excel_BuiltIn_Print_Area_4_1_1_20_4">#REF!</definedName>
    <definedName name="Excel_BuiltIn_Print_Area_4_1_1_27" localSheetId="19">#REF!</definedName>
    <definedName name="Excel_BuiltIn_Print_Area_4_1_1_27">#REF!</definedName>
    <definedName name="Excel_BuiltIn_Print_Area_4_1_1_3" localSheetId="19">#REF!</definedName>
    <definedName name="Excel_BuiltIn_Print_Area_4_1_1_3">#REF!</definedName>
    <definedName name="Excel_BuiltIn_Print_Area_4_1_1_3_16" localSheetId="19">#REF!</definedName>
    <definedName name="Excel_BuiltIn_Print_Area_4_1_1_3_16">#REF!</definedName>
    <definedName name="Excel_BuiltIn_Print_Area_4_1_1_3_2" localSheetId="19">#REF!</definedName>
    <definedName name="Excel_BuiltIn_Print_Area_4_1_1_3_2">#REF!</definedName>
    <definedName name="Excel_BuiltIn_Print_Area_4_1_1_3_27" localSheetId="19">#REF!</definedName>
    <definedName name="Excel_BuiltIn_Print_Area_4_1_1_3_27">#REF!</definedName>
    <definedName name="Excel_BuiltIn_Print_Area_4_1_1_3_4" localSheetId="19">#REF!</definedName>
    <definedName name="Excel_BuiltIn_Print_Area_4_1_1_3_4">#REF!</definedName>
    <definedName name="Excel_BuiltIn_Print_Area_4_1_1_4" localSheetId="19">#REF!</definedName>
    <definedName name="Excel_BuiltIn_Print_Area_4_1_1_4">#REF!</definedName>
    <definedName name="Excel_BuiltIn_Print_Area_4_1_1_5" localSheetId="19">#REF!</definedName>
    <definedName name="Excel_BuiltIn_Print_Area_4_1_1_5">#REF!</definedName>
    <definedName name="Excel_BuiltIn_Print_Area_4_1_1_5_1" localSheetId="19">#REF!</definedName>
    <definedName name="Excel_BuiltIn_Print_Area_4_1_1_5_1">#REF!</definedName>
    <definedName name="Excel_BuiltIn_Print_Area_4_1_1_5_16" localSheetId="19">#REF!</definedName>
    <definedName name="Excel_BuiltIn_Print_Area_4_1_1_5_16">#REF!</definedName>
    <definedName name="Excel_BuiltIn_Print_Area_4_1_1_5_2" localSheetId="19">#REF!</definedName>
    <definedName name="Excel_BuiltIn_Print_Area_4_1_1_5_2">#REF!</definedName>
    <definedName name="Excel_BuiltIn_Print_Area_4_1_1_5_27" localSheetId="19">#REF!</definedName>
    <definedName name="Excel_BuiltIn_Print_Area_4_1_1_5_27">#REF!</definedName>
    <definedName name="Excel_BuiltIn_Print_Area_4_1_1_5_4" localSheetId="19">#REF!</definedName>
    <definedName name="Excel_BuiltIn_Print_Area_4_1_1_5_4">#REF!</definedName>
    <definedName name="Excel_BuiltIn_Print_Area_4_1_1_6" localSheetId="19">#REF!</definedName>
    <definedName name="Excel_BuiltIn_Print_Area_4_1_1_6">#REF!</definedName>
    <definedName name="Excel_BuiltIn_Print_Area_4_1_1_6_16" localSheetId="19">#REF!</definedName>
    <definedName name="Excel_BuiltIn_Print_Area_4_1_1_6_16">#REF!</definedName>
    <definedName name="Excel_BuiltIn_Print_Area_4_1_1_6_2" localSheetId="19">#REF!</definedName>
    <definedName name="Excel_BuiltIn_Print_Area_4_1_1_6_2">#REF!</definedName>
    <definedName name="Excel_BuiltIn_Print_Area_4_1_1_6_27" localSheetId="19">#REF!</definedName>
    <definedName name="Excel_BuiltIn_Print_Area_4_1_1_6_27">#REF!</definedName>
    <definedName name="Excel_BuiltIn_Print_Area_4_1_1_6_4" localSheetId="19">#REF!</definedName>
    <definedName name="Excel_BuiltIn_Print_Area_4_1_1_6_4">#REF!</definedName>
    <definedName name="Excel_BuiltIn_Print_Area_4_1_1_7" localSheetId="19">#REF!</definedName>
    <definedName name="Excel_BuiltIn_Print_Area_4_1_1_7">#REF!</definedName>
    <definedName name="Excel_BuiltIn_Print_Area_4_1_1_7_16" localSheetId="19">#REF!</definedName>
    <definedName name="Excel_BuiltIn_Print_Area_4_1_1_7_16">#REF!</definedName>
    <definedName name="Excel_BuiltIn_Print_Area_4_1_1_7_2" localSheetId="19">#REF!</definedName>
    <definedName name="Excel_BuiltIn_Print_Area_4_1_1_7_2">#REF!</definedName>
    <definedName name="Excel_BuiltIn_Print_Area_4_1_1_7_27" localSheetId="19">#REF!</definedName>
    <definedName name="Excel_BuiltIn_Print_Area_4_1_1_7_27">#REF!</definedName>
    <definedName name="Excel_BuiltIn_Print_Area_4_1_1_7_4" localSheetId="19">#REF!</definedName>
    <definedName name="Excel_BuiltIn_Print_Area_4_1_1_7_4">#REF!</definedName>
    <definedName name="Excel_BuiltIn_Print_Area_4_1_1_8" localSheetId="19">#REF!</definedName>
    <definedName name="Excel_BuiltIn_Print_Area_4_1_1_8">#REF!</definedName>
    <definedName name="Excel_BuiltIn_Print_Area_4_1_1_8_16" localSheetId="19">#REF!</definedName>
    <definedName name="Excel_BuiltIn_Print_Area_4_1_1_8_16">#REF!</definedName>
    <definedName name="Excel_BuiltIn_Print_Area_4_1_1_8_2" localSheetId="19">#REF!</definedName>
    <definedName name="Excel_BuiltIn_Print_Area_4_1_1_8_2">#REF!</definedName>
    <definedName name="Excel_BuiltIn_Print_Area_4_1_1_8_27" localSheetId="19">#REF!</definedName>
    <definedName name="Excel_BuiltIn_Print_Area_4_1_1_8_27">#REF!</definedName>
    <definedName name="Excel_BuiltIn_Print_Area_4_1_1_8_4" localSheetId="19">#REF!</definedName>
    <definedName name="Excel_BuiltIn_Print_Area_4_1_1_8_4">#REF!</definedName>
    <definedName name="Excel_BuiltIn_Print_Area_4_1_1_9" localSheetId="19">#REF!</definedName>
    <definedName name="Excel_BuiltIn_Print_Area_4_1_1_9">#REF!</definedName>
    <definedName name="Excel_BuiltIn_Print_Area_4_1_1_9_16" localSheetId="19">#REF!</definedName>
    <definedName name="Excel_BuiltIn_Print_Area_4_1_1_9_16">#REF!</definedName>
    <definedName name="Excel_BuiltIn_Print_Area_4_1_1_9_2" localSheetId="19">#REF!</definedName>
    <definedName name="Excel_BuiltIn_Print_Area_4_1_1_9_2">#REF!</definedName>
    <definedName name="Excel_BuiltIn_Print_Area_4_1_1_9_27" localSheetId="19">#REF!</definedName>
    <definedName name="Excel_BuiltIn_Print_Area_4_1_1_9_27">#REF!</definedName>
    <definedName name="Excel_BuiltIn_Print_Area_4_1_1_9_4" localSheetId="19">#REF!</definedName>
    <definedName name="Excel_BuiltIn_Print_Area_4_1_1_9_4">#REF!</definedName>
    <definedName name="Excel_BuiltIn_Print_Area_4_1_10" localSheetId="19">#REF!</definedName>
    <definedName name="Excel_BuiltIn_Print_Area_4_1_10">#REF!</definedName>
    <definedName name="Excel_BuiltIn_Print_Area_4_1_10_16" localSheetId="19">#REF!</definedName>
    <definedName name="Excel_BuiltIn_Print_Area_4_1_10_16">#REF!</definedName>
    <definedName name="Excel_BuiltIn_Print_Area_4_1_10_2" localSheetId="19">#REF!</definedName>
    <definedName name="Excel_BuiltIn_Print_Area_4_1_10_2">#REF!</definedName>
    <definedName name="Excel_BuiltIn_Print_Area_4_1_10_27" localSheetId="19">#REF!</definedName>
    <definedName name="Excel_BuiltIn_Print_Area_4_1_10_27">#REF!</definedName>
    <definedName name="Excel_BuiltIn_Print_Area_4_1_10_4" localSheetId="19">#REF!</definedName>
    <definedName name="Excel_BuiltIn_Print_Area_4_1_10_4">#REF!</definedName>
    <definedName name="Excel_BuiltIn_Print_Area_4_1_11" localSheetId="19">#REF!</definedName>
    <definedName name="Excel_BuiltIn_Print_Area_4_1_11">#REF!</definedName>
    <definedName name="Excel_BuiltIn_Print_Area_4_1_11_16" localSheetId="19">#REF!</definedName>
    <definedName name="Excel_BuiltIn_Print_Area_4_1_11_16">#REF!</definedName>
    <definedName name="Excel_BuiltIn_Print_Area_4_1_11_2" localSheetId="19">#REF!</definedName>
    <definedName name="Excel_BuiltIn_Print_Area_4_1_11_2">#REF!</definedName>
    <definedName name="Excel_BuiltIn_Print_Area_4_1_11_27" localSheetId="19">#REF!</definedName>
    <definedName name="Excel_BuiltIn_Print_Area_4_1_11_27">#REF!</definedName>
    <definedName name="Excel_BuiltIn_Print_Area_4_1_11_4" localSheetId="19">#REF!</definedName>
    <definedName name="Excel_BuiltIn_Print_Area_4_1_11_4">#REF!</definedName>
    <definedName name="Excel_BuiltIn_Print_Area_4_1_12" localSheetId="19">#REF!</definedName>
    <definedName name="Excel_BuiltIn_Print_Area_4_1_12">#REF!</definedName>
    <definedName name="Excel_BuiltIn_Print_Area_4_1_12_16" localSheetId="19">#REF!</definedName>
    <definedName name="Excel_BuiltIn_Print_Area_4_1_12_16">#REF!</definedName>
    <definedName name="Excel_BuiltIn_Print_Area_4_1_12_2" localSheetId="19">#REF!</definedName>
    <definedName name="Excel_BuiltIn_Print_Area_4_1_12_2">#REF!</definedName>
    <definedName name="Excel_BuiltIn_Print_Area_4_1_12_27" localSheetId="19">#REF!</definedName>
    <definedName name="Excel_BuiltIn_Print_Area_4_1_12_27">#REF!</definedName>
    <definedName name="Excel_BuiltIn_Print_Area_4_1_12_4" localSheetId="19">#REF!</definedName>
    <definedName name="Excel_BuiltIn_Print_Area_4_1_12_4">#REF!</definedName>
    <definedName name="Excel_BuiltIn_Print_Area_4_1_13" localSheetId="19">#REF!</definedName>
    <definedName name="Excel_BuiltIn_Print_Area_4_1_13">#REF!</definedName>
    <definedName name="Excel_BuiltIn_Print_Area_4_1_13_16" localSheetId="19">#REF!</definedName>
    <definedName name="Excel_BuiltIn_Print_Area_4_1_13_16">#REF!</definedName>
    <definedName name="Excel_BuiltIn_Print_Area_4_1_13_2" localSheetId="19">#REF!</definedName>
    <definedName name="Excel_BuiltIn_Print_Area_4_1_13_2">#REF!</definedName>
    <definedName name="Excel_BuiltIn_Print_Area_4_1_13_27" localSheetId="19">#REF!</definedName>
    <definedName name="Excel_BuiltIn_Print_Area_4_1_13_27">#REF!</definedName>
    <definedName name="Excel_BuiltIn_Print_Area_4_1_13_4" localSheetId="19">#REF!</definedName>
    <definedName name="Excel_BuiltIn_Print_Area_4_1_13_4">#REF!</definedName>
    <definedName name="Excel_BuiltIn_Print_Area_4_1_14" localSheetId="19">#REF!</definedName>
    <definedName name="Excel_BuiltIn_Print_Area_4_1_14">#REF!</definedName>
    <definedName name="Excel_BuiltIn_Print_Area_4_1_14_16" localSheetId="19">#REF!</definedName>
    <definedName name="Excel_BuiltIn_Print_Area_4_1_14_16">#REF!</definedName>
    <definedName name="Excel_BuiltIn_Print_Area_4_1_14_2" localSheetId="19">#REF!</definedName>
    <definedName name="Excel_BuiltIn_Print_Area_4_1_14_2">#REF!</definedName>
    <definedName name="Excel_BuiltIn_Print_Area_4_1_14_27" localSheetId="19">#REF!</definedName>
    <definedName name="Excel_BuiltIn_Print_Area_4_1_14_27">#REF!</definedName>
    <definedName name="Excel_BuiltIn_Print_Area_4_1_14_4" localSheetId="19">#REF!</definedName>
    <definedName name="Excel_BuiltIn_Print_Area_4_1_14_4">#REF!</definedName>
    <definedName name="Excel_BuiltIn_Print_Area_4_1_15" localSheetId="19">#REF!</definedName>
    <definedName name="Excel_BuiltIn_Print_Area_4_1_15">#REF!</definedName>
    <definedName name="Excel_BuiltIn_Print_Area_4_1_15_16" localSheetId="19">#REF!</definedName>
    <definedName name="Excel_BuiltIn_Print_Area_4_1_15_16">#REF!</definedName>
    <definedName name="Excel_BuiltIn_Print_Area_4_1_15_2" localSheetId="19">#REF!</definedName>
    <definedName name="Excel_BuiltIn_Print_Area_4_1_15_2">#REF!</definedName>
    <definedName name="Excel_BuiltIn_Print_Area_4_1_15_27" localSheetId="19">#REF!</definedName>
    <definedName name="Excel_BuiltIn_Print_Area_4_1_15_27">#REF!</definedName>
    <definedName name="Excel_BuiltIn_Print_Area_4_1_15_4" localSheetId="19">#REF!</definedName>
    <definedName name="Excel_BuiltIn_Print_Area_4_1_15_4">#REF!</definedName>
    <definedName name="Excel_BuiltIn_Print_Area_4_1_16" localSheetId="19">#REF!</definedName>
    <definedName name="Excel_BuiltIn_Print_Area_4_1_16">#REF!</definedName>
    <definedName name="Excel_BuiltIn_Print_Area_4_1_16_1" localSheetId="19">#REF!</definedName>
    <definedName name="Excel_BuiltIn_Print_Area_4_1_16_1">#REF!</definedName>
    <definedName name="Excel_BuiltIn_Print_Area_4_1_16_16" localSheetId="19">#REF!</definedName>
    <definedName name="Excel_BuiltIn_Print_Area_4_1_16_16">#REF!</definedName>
    <definedName name="Excel_BuiltIn_Print_Area_4_1_16_2" localSheetId="19">#REF!</definedName>
    <definedName name="Excel_BuiltIn_Print_Area_4_1_16_2">#REF!</definedName>
    <definedName name="Excel_BuiltIn_Print_Area_4_1_16_27" localSheetId="19">#REF!</definedName>
    <definedName name="Excel_BuiltIn_Print_Area_4_1_16_27">#REF!</definedName>
    <definedName name="Excel_BuiltIn_Print_Area_4_1_16_4" localSheetId="19">#REF!</definedName>
    <definedName name="Excel_BuiltIn_Print_Area_4_1_16_4">#REF!</definedName>
    <definedName name="Excel_BuiltIn_Print_Area_4_1_17" localSheetId="19">#REF!</definedName>
    <definedName name="Excel_BuiltIn_Print_Area_4_1_17">#REF!</definedName>
    <definedName name="Excel_BuiltIn_Print_Area_4_1_17_16" localSheetId="19">#REF!</definedName>
    <definedName name="Excel_BuiltIn_Print_Area_4_1_17_16">#REF!</definedName>
    <definedName name="Excel_BuiltIn_Print_Area_4_1_17_2" localSheetId="19">#REF!</definedName>
    <definedName name="Excel_BuiltIn_Print_Area_4_1_17_2">#REF!</definedName>
    <definedName name="Excel_BuiltIn_Print_Area_4_1_17_27" localSheetId="19">#REF!</definedName>
    <definedName name="Excel_BuiltIn_Print_Area_4_1_17_27">#REF!</definedName>
    <definedName name="Excel_BuiltIn_Print_Area_4_1_17_4" localSheetId="19">#REF!</definedName>
    <definedName name="Excel_BuiltIn_Print_Area_4_1_17_4">#REF!</definedName>
    <definedName name="Excel_BuiltIn_Print_Area_4_1_2" localSheetId="19">#REF!</definedName>
    <definedName name="Excel_BuiltIn_Print_Area_4_1_2">#REF!</definedName>
    <definedName name="Excel_BuiltIn_Print_Area_4_1_2_1" localSheetId="19">#REF!</definedName>
    <definedName name="Excel_BuiltIn_Print_Area_4_1_2_1">#REF!</definedName>
    <definedName name="Excel_BuiltIn_Print_Area_4_1_2_16" localSheetId="19">#REF!</definedName>
    <definedName name="Excel_BuiltIn_Print_Area_4_1_2_16">#REF!</definedName>
    <definedName name="Excel_BuiltIn_Print_Area_4_1_2_2" localSheetId="19">#REF!</definedName>
    <definedName name="Excel_BuiltIn_Print_Area_4_1_2_2">#REF!</definedName>
    <definedName name="Excel_BuiltIn_Print_Area_4_1_2_27" localSheetId="19">#REF!</definedName>
    <definedName name="Excel_BuiltIn_Print_Area_4_1_2_27">#REF!</definedName>
    <definedName name="Excel_BuiltIn_Print_Area_4_1_2_4" localSheetId="19">#REF!</definedName>
    <definedName name="Excel_BuiltIn_Print_Area_4_1_2_4">#REF!</definedName>
    <definedName name="Excel_BuiltIn_Print_Area_4_1_20" localSheetId="19">#REF!</definedName>
    <definedName name="Excel_BuiltIn_Print_Area_4_1_20">#REF!</definedName>
    <definedName name="Excel_BuiltIn_Print_Area_4_1_20_16" localSheetId="19">#REF!</definedName>
    <definedName name="Excel_BuiltIn_Print_Area_4_1_20_16">#REF!</definedName>
    <definedName name="Excel_BuiltIn_Print_Area_4_1_20_2" localSheetId="19">#REF!</definedName>
    <definedName name="Excel_BuiltIn_Print_Area_4_1_20_2">#REF!</definedName>
    <definedName name="Excel_BuiltIn_Print_Area_4_1_20_27" localSheetId="19">#REF!</definedName>
    <definedName name="Excel_BuiltIn_Print_Area_4_1_20_27">#REF!</definedName>
    <definedName name="Excel_BuiltIn_Print_Area_4_1_20_4" localSheetId="19">#REF!</definedName>
    <definedName name="Excel_BuiltIn_Print_Area_4_1_20_4">#REF!</definedName>
    <definedName name="Excel_BuiltIn_Print_Area_4_1_27" localSheetId="19">#REF!</definedName>
    <definedName name="Excel_BuiltIn_Print_Area_4_1_27">#REF!</definedName>
    <definedName name="Excel_BuiltIn_Print_Area_4_1_3" localSheetId="19">#REF!</definedName>
    <definedName name="Excel_BuiltIn_Print_Area_4_1_3">#REF!</definedName>
    <definedName name="Excel_BuiltIn_Print_Area_4_1_3_16" localSheetId="19">#REF!</definedName>
    <definedName name="Excel_BuiltIn_Print_Area_4_1_3_16">#REF!</definedName>
    <definedName name="Excel_BuiltIn_Print_Area_4_1_3_2" localSheetId="19">#REF!</definedName>
    <definedName name="Excel_BuiltIn_Print_Area_4_1_3_2">#REF!</definedName>
    <definedName name="Excel_BuiltIn_Print_Area_4_1_3_27" localSheetId="19">#REF!</definedName>
    <definedName name="Excel_BuiltIn_Print_Area_4_1_3_27">#REF!</definedName>
    <definedName name="Excel_BuiltIn_Print_Area_4_1_3_4" localSheetId="19">#REF!</definedName>
    <definedName name="Excel_BuiltIn_Print_Area_4_1_3_4">#REF!</definedName>
    <definedName name="Excel_BuiltIn_Print_Area_4_1_4" localSheetId="19">#REF!</definedName>
    <definedName name="Excel_BuiltIn_Print_Area_4_1_4">#REF!</definedName>
    <definedName name="Excel_BuiltIn_Print_Area_4_1_5" localSheetId="19">#REF!</definedName>
    <definedName name="Excel_BuiltIn_Print_Area_4_1_5">#REF!</definedName>
    <definedName name="Excel_BuiltIn_Print_Area_4_1_5_1" localSheetId="19">#REF!</definedName>
    <definedName name="Excel_BuiltIn_Print_Area_4_1_5_1">#REF!</definedName>
    <definedName name="Excel_BuiltIn_Print_Area_4_1_5_16" localSheetId="19">#REF!</definedName>
    <definedName name="Excel_BuiltIn_Print_Area_4_1_5_16">#REF!</definedName>
    <definedName name="Excel_BuiltIn_Print_Area_4_1_5_2" localSheetId="19">#REF!</definedName>
    <definedName name="Excel_BuiltIn_Print_Area_4_1_5_2">#REF!</definedName>
    <definedName name="Excel_BuiltIn_Print_Area_4_1_5_27" localSheetId="19">#REF!</definedName>
    <definedName name="Excel_BuiltIn_Print_Area_4_1_5_27">#REF!</definedName>
    <definedName name="Excel_BuiltIn_Print_Area_4_1_5_4" localSheetId="19">#REF!</definedName>
    <definedName name="Excel_BuiltIn_Print_Area_4_1_5_4">#REF!</definedName>
    <definedName name="Excel_BuiltIn_Print_Area_4_1_6" localSheetId="19">#REF!</definedName>
    <definedName name="Excel_BuiltIn_Print_Area_4_1_6">#REF!</definedName>
    <definedName name="Excel_BuiltIn_Print_Area_4_1_6_16" localSheetId="19">#REF!</definedName>
    <definedName name="Excel_BuiltIn_Print_Area_4_1_6_16">#REF!</definedName>
    <definedName name="Excel_BuiltIn_Print_Area_4_1_6_2" localSheetId="19">#REF!</definedName>
    <definedName name="Excel_BuiltIn_Print_Area_4_1_6_2">#REF!</definedName>
    <definedName name="Excel_BuiltIn_Print_Area_4_1_6_27" localSheetId="19">#REF!</definedName>
    <definedName name="Excel_BuiltIn_Print_Area_4_1_6_27">#REF!</definedName>
    <definedName name="Excel_BuiltIn_Print_Area_4_1_6_4" localSheetId="19">#REF!</definedName>
    <definedName name="Excel_BuiltIn_Print_Area_4_1_6_4">#REF!</definedName>
    <definedName name="Excel_BuiltIn_Print_Area_4_1_7" localSheetId="19">#REF!</definedName>
    <definedName name="Excel_BuiltIn_Print_Area_4_1_7">#REF!</definedName>
    <definedName name="Excel_BuiltIn_Print_Area_4_1_7_16" localSheetId="19">#REF!</definedName>
    <definedName name="Excel_BuiltIn_Print_Area_4_1_7_16">#REF!</definedName>
    <definedName name="Excel_BuiltIn_Print_Area_4_1_7_2" localSheetId="19">#REF!</definedName>
    <definedName name="Excel_BuiltIn_Print_Area_4_1_7_2">#REF!</definedName>
    <definedName name="Excel_BuiltIn_Print_Area_4_1_7_27" localSheetId="19">#REF!</definedName>
    <definedName name="Excel_BuiltIn_Print_Area_4_1_7_27">#REF!</definedName>
    <definedName name="Excel_BuiltIn_Print_Area_4_1_7_4" localSheetId="19">#REF!</definedName>
    <definedName name="Excel_BuiltIn_Print_Area_4_1_7_4">#REF!</definedName>
    <definedName name="Excel_BuiltIn_Print_Area_4_1_8" localSheetId="19">#REF!</definedName>
    <definedName name="Excel_BuiltIn_Print_Area_4_1_8">#REF!</definedName>
    <definedName name="Excel_BuiltIn_Print_Area_4_1_8_16" localSheetId="19">#REF!</definedName>
    <definedName name="Excel_BuiltIn_Print_Area_4_1_8_16">#REF!</definedName>
    <definedName name="Excel_BuiltIn_Print_Area_4_1_8_2" localSheetId="19">#REF!</definedName>
    <definedName name="Excel_BuiltIn_Print_Area_4_1_8_2">#REF!</definedName>
    <definedName name="Excel_BuiltIn_Print_Area_4_1_8_27" localSheetId="19">#REF!</definedName>
    <definedName name="Excel_BuiltIn_Print_Area_4_1_8_27">#REF!</definedName>
    <definedName name="Excel_BuiltIn_Print_Area_4_1_8_4" localSheetId="19">#REF!</definedName>
    <definedName name="Excel_BuiltIn_Print_Area_4_1_8_4">#REF!</definedName>
    <definedName name="Excel_BuiltIn_Print_Area_4_1_9" localSheetId="19">#REF!</definedName>
    <definedName name="Excel_BuiltIn_Print_Area_4_1_9">#REF!</definedName>
    <definedName name="Excel_BuiltIn_Print_Area_4_1_9_16" localSheetId="19">#REF!</definedName>
    <definedName name="Excel_BuiltIn_Print_Area_4_1_9_16">#REF!</definedName>
    <definedName name="Excel_BuiltIn_Print_Area_4_1_9_2" localSheetId="19">#REF!</definedName>
    <definedName name="Excel_BuiltIn_Print_Area_4_1_9_2">#REF!</definedName>
    <definedName name="Excel_BuiltIn_Print_Area_4_1_9_27" localSheetId="19">#REF!</definedName>
    <definedName name="Excel_BuiltIn_Print_Area_4_1_9_27">#REF!</definedName>
    <definedName name="Excel_BuiltIn_Print_Area_4_1_9_4" localSheetId="19">#REF!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 localSheetId="19">#REF!</definedName>
    <definedName name="Excel_BuiltIn_Print_Area_5">#REF!</definedName>
    <definedName name="Excel_BuiltIn_Print_Area_5_1" localSheetId="19">#REF!</definedName>
    <definedName name="Excel_BuiltIn_Print_Area_5_1">#REF!</definedName>
    <definedName name="Excel_BuiltIn_Print_Area_5_1_1" localSheetId="19">#REF!</definedName>
    <definedName name="Excel_BuiltIn_Print_Area_5_1_1">#REF!</definedName>
    <definedName name="Excel_BuiltIn_Print_Area_5_1_1_1" localSheetId="19">#REF!</definedName>
    <definedName name="Excel_BuiltIn_Print_Area_5_1_1_1">#REF!</definedName>
    <definedName name="Excel_BuiltIn_Print_Area_5_1_1_1_1" localSheetId="19">#REF!</definedName>
    <definedName name="Excel_BuiltIn_Print_Area_5_1_1_1_1">#REF!</definedName>
    <definedName name="Excel_BuiltIn_Print_Area_5_1_1_1_1_1" localSheetId="19">#REF!</definedName>
    <definedName name="Excel_BuiltIn_Print_Area_5_1_1_1_1_1">#REF!</definedName>
    <definedName name="Excel_BuiltIn_Print_Area_5_1_1_1_1_1_1" localSheetId="19">#REF!</definedName>
    <definedName name="Excel_BuiltIn_Print_Area_5_1_1_1_1_1_1">#REF!</definedName>
    <definedName name="Excel_BuiltIn_Print_Area_5_1_1_1_1_1_1_1" localSheetId="19">#REF!</definedName>
    <definedName name="Excel_BuiltIn_Print_Area_5_1_1_1_1_1_1_1">#REF!</definedName>
    <definedName name="Excel_BuiltIn_Print_Area_5_1_1_1_1_1_1_1_1" localSheetId="19">#REF!</definedName>
    <definedName name="Excel_BuiltIn_Print_Area_5_1_1_1_1_1_1_1_1">#REF!</definedName>
    <definedName name="Excel_BuiltIn_Print_Area_5_1_1_1_1_16" localSheetId="19">#REF!</definedName>
    <definedName name="Excel_BuiltIn_Print_Area_5_1_1_1_1_16">#REF!</definedName>
    <definedName name="Excel_BuiltIn_Print_Area_5_1_1_1_1_16_1" localSheetId="19">#REF!</definedName>
    <definedName name="Excel_BuiltIn_Print_Area_5_1_1_1_1_16_1">#REF!</definedName>
    <definedName name="Excel_BuiltIn_Print_Area_5_1_1_1_1_2" localSheetId="19">#REF!</definedName>
    <definedName name="Excel_BuiltIn_Print_Area_5_1_1_1_1_2">#REF!</definedName>
    <definedName name="Excel_BuiltIn_Print_Area_5_1_1_1_1_2_1" localSheetId="19">#REF!</definedName>
    <definedName name="Excel_BuiltIn_Print_Area_5_1_1_1_1_2_1">#REF!</definedName>
    <definedName name="Excel_BuiltIn_Print_Area_5_1_1_1_1_27" localSheetId="19">#REF!</definedName>
    <definedName name="Excel_BuiltIn_Print_Area_5_1_1_1_1_27">#REF!</definedName>
    <definedName name="Excel_BuiltIn_Print_Area_5_1_1_1_1_4" localSheetId="19">#REF!</definedName>
    <definedName name="Excel_BuiltIn_Print_Area_5_1_1_1_1_4">#REF!</definedName>
    <definedName name="Excel_BuiltIn_Print_Area_5_1_1_1_1_4_1" localSheetId="19">#REF!</definedName>
    <definedName name="Excel_BuiltIn_Print_Area_5_1_1_1_1_4_1">#REF!</definedName>
    <definedName name="Excel_BuiltIn_Print_Area_5_1_1_1_16" localSheetId="19">#REF!</definedName>
    <definedName name="Excel_BuiltIn_Print_Area_5_1_1_1_16">#REF!</definedName>
    <definedName name="Excel_BuiltIn_Print_Area_5_1_1_1_2" localSheetId="19">#REF!</definedName>
    <definedName name="Excel_BuiltIn_Print_Area_5_1_1_1_2">#REF!</definedName>
    <definedName name="Excel_BuiltIn_Print_Area_5_1_1_1_27" localSheetId="19">#REF!</definedName>
    <definedName name="Excel_BuiltIn_Print_Area_5_1_1_1_27">#REF!</definedName>
    <definedName name="Excel_BuiltIn_Print_Area_5_1_1_1_4" localSheetId="19">#REF!</definedName>
    <definedName name="Excel_BuiltIn_Print_Area_5_1_1_1_4">#REF!</definedName>
    <definedName name="Excel_BuiltIn_Print_Area_5_1_1_10" localSheetId="19">#REF!</definedName>
    <definedName name="Excel_BuiltIn_Print_Area_5_1_1_10">#REF!</definedName>
    <definedName name="Excel_BuiltIn_Print_Area_5_1_1_10_16" localSheetId="19">#REF!</definedName>
    <definedName name="Excel_BuiltIn_Print_Area_5_1_1_10_16">#REF!</definedName>
    <definedName name="Excel_BuiltIn_Print_Area_5_1_1_10_2" localSheetId="19">#REF!</definedName>
    <definedName name="Excel_BuiltIn_Print_Area_5_1_1_10_2">#REF!</definedName>
    <definedName name="Excel_BuiltIn_Print_Area_5_1_1_10_27" localSheetId="19">#REF!</definedName>
    <definedName name="Excel_BuiltIn_Print_Area_5_1_1_10_27">#REF!</definedName>
    <definedName name="Excel_BuiltIn_Print_Area_5_1_1_10_4" localSheetId="19">#REF!</definedName>
    <definedName name="Excel_BuiltIn_Print_Area_5_1_1_10_4">#REF!</definedName>
    <definedName name="Excel_BuiltIn_Print_Area_5_1_1_11" localSheetId="19">#REF!</definedName>
    <definedName name="Excel_BuiltIn_Print_Area_5_1_1_11">#REF!</definedName>
    <definedName name="Excel_BuiltIn_Print_Area_5_1_1_11_16" localSheetId="19">#REF!</definedName>
    <definedName name="Excel_BuiltIn_Print_Area_5_1_1_11_16">#REF!</definedName>
    <definedName name="Excel_BuiltIn_Print_Area_5_1_1_11_2" localSheetId="19">#REF!</definedName>
    <definedName name="Excel_BuiltIn_Print_Area_5_1_1_11_2">#REF!</definedName>
    <definedName name="Excel_BuiltIn_Print_Area_5_1_1_11_27" localSheetId="19">#REF!</definedName>
    <definedName name="Excel_BuiltIn_Print_Area_5_1_1_11_27">#REF!</definedName>
    <definedName name="Excel_BuiltIn_Print_Area_5_1_1_11_4" localSheetId="19">#REF!</definedName>
    <definedName name="Excel_BuiltIn_Print_Area_5_1_1_11_4">#REF!</definedName>
    <definedName name="Excel_BuiltIn_Print_Area_5_1_1_12" localSheetId="19">#REF!</definedName>
    <definedName name="Excel_BuiltIn_Print_Area_5_1_1_12">#REF!</definedName>
    <definedName name="Excel_BuiltIn_Print_Area_5_1_1_12_16" localSheetId="19">#REF!</definedName>
    <definedName name="Excel_BuiltIn_Print_Area_5_1_1_12_16">#REF!</definedName>
    <definedName name="Excel_BuiltIn_Print_Area_5_1_1_12_2" localSheetId="19">#REF!</definedName>
    <definedName name="Excel_BuiltIn_Print_Area_5_1_1_12_2">#REF!</definedName>
    <definedName name="Excel_BuiltIn_Print_Area_5_1_1_12_27" localSheetId="19">#REF!</definedName>
    <definedName name="Excel_BuiltIn_Print_Area_5_1_1_12_27">#REF!</definedName>
    <definedName name="Excel_BuiltIn_Print_Area_5_1_1_12_4" localSheetId="19">#REF!</definedName>
    <definedName name="Excel_BuiltIn_Print_Area_5_1_1_12_4">#REF!</definedName>
    <definedName name="Excel_BuiltIn_Print_Area_5_1_1_13" localSheetId="19">#REF!</definedName>
    <definedName name="Excel_BuiltIn_Print_Area_5_1_1_13">#REF!</definedName>
    <definedName name="Excel_BuiltIn_Print_Area_5_1_1_13_16" localSheetId="19">#REF!</definedName>
    <definedName name="Excel_BuiltIn_Print_Area_5_1_1_13_16">#REF!</definedName>
    <definedName name="Excel_BuiltIn_Print_Area_5_1_1_13_2" localSheetId="19">#REF!</definedName>
    <definedName name="Excel_BuiltIn_Print_Area_5_1_1_13_2">#REF!</definedName>
    <definedName name="Excel_BuiltIn_Print_Area_5_1_1_13_27" localSheetId="19">#REF!</definedName>
    <definedName name="Excel_BuiltIn_Print_Area_5_1_1_13_27">#REF!</definedName>
    <definedName name="Excel_BuiltIn_Print_Area_5_1_1_13_4" localSheetId="19">#REF!</definedName>
    <definedName name="Excel_BuiltIn_Print_Area_5_1_1_13_4">#REF!</definedName>
    <definedName name="Excel_BuiltIn_Print_Area_5_1_1_14" localSheetId="19">#REF!</definedName>
    <definedName name="Excel_BuiltIn_Print_Area_5_1_1_14">#REF!</definedName>
    <definedName name="Excel_BuiltIn_Print_Area_5_1_1_14_16" localSheetId="19">#REF!</definedName>
    <definedName name="Excel_BuiltIn_Print_Area_5_1_1_14_16">#REF!</definedName>
    <definedName name="Excel_BuiltIn_Print_Area_5_1_1_14_2" localSheetId="19">#REF!</definedName>
    <definedName name="Excel_BuiltIn_Print_Area_5_1_1_14_2">#REF!</definedName>
    <definedName name="Excel_BuiltIn_Print_Area_5_1_1_14_27" localSheetId="19">#REF!</definedName>
    <definedName name="Excel_BuiltIn_Print_Area_5_1_1_14_27">#REF!</definedName>
    <definedName name="Excel_BuiltIn_Print_Area_5_1_1_14_4" localSheetId="19">#REF!</definedName>
    <definedName name="Excel_BuiltIn_Print_Area_5_1_1_14_4">#REF!</definedName>
    <definedName name="Excel_BuiltIn_Print_Area_5_1_1_15" localSheetId="19">#REF!</definedName>
    <definedName name="Excel_BuiltIn_Print_Area_5_1_1_15">#REF!</definedName>
    <definedName name="Excel_BuiltIn_Print_Area_5_1_1_15_16" localSheetId="19">#REF!</definedName>
    <definedName name="Excel_BuiltIn_Print_Area_5_1_1_15_16">#REF!</definedName>
    <definedName name="Excel_BuiltIn_Print_Area_5_1_1_15_2" localSheetId="19">#REF!</definedName>
    <definedName name="Excel_BuiltIn_Print_Area_5_1_1_15_2">#REF!</definedName>
    <definedName name="Excel_BuiltIn_Print_Area_5_1_1_15_27" localSheetId="19">#REF!</definedName>
    <definedName name="Excel_BuiltIn_Print_Area_5_1_1_15_27">#REF!</definedName>
    <definedName name="Excel_BuiltIn_Print_Area_5_1_1_15_4" localSheetId="19">#REF!</definedName>
    <definedName name="Excel_BuiltIn_Print_Area_5_1_1_15_4">#REF!</definedName>
    <definedName name="Excel_BuiltIn_Print_Area_5_1_1_16" localSheetId="19">#REF!</definedName>
    <definedName name="Excel_BuiltIn_Print_Area_5_1_1_16">#REF!</definedName>
    <definedName name="Excel_BuiltIn_Print_Area_5_1_1_16_1" localSheetId="19">#REF!</definedName>
    <definedName name="Excel_BuiltIn_Print_Area_5_1_1_16_1">#REF!</definedName>
    <definedName name="Excel_BuiltIn_Print_Area_5_1_1_16_16" localSheetId="19">#REF!</definedName>
    <definedName name="Excel_BuiltIn_Print_Area_5_1_1_16_16">#REF!</definedName>
    <definedName name="Excel_BuiltIn_Print_Area_5_1_1_16_2" localSheetId="19">#REF!</definedName>
    <definedName name="Excel_BuiltIn_Print_Area_5_1_1_16_2">#REF!</definedName>
    <definedName name="Excel_BuiltIn_Print_Area_5_1_1_16_27" localSheetId="19">#REF!</definedName>
    <definedName name="Excel_BuiltIn_Print_Area_5_1_1_16_27">#REF!</definedName>
    <definedName name="Excel_BuiltIn_Print_Area_5_1_1_16_4" localSheetId="19">#REF!</definedName>
    <definedName name="Excel_BuiltIn_Print_Area_5_1_1_16_4">#REF!</definedName>
    <definedName name="Excel_BuiltIn_Print_Area_5_1_1_17" localSheetId="19">#REF!</definedName>
    <definedName name="Excel_BuiltIn_Print_Area_5_1_1_17">#REF!</definedName>
    <definedName name="Excel_BuiltIn_Print_Area_5_1_1_17_16" localSheetId="19">#REF!</definedName>
    <definedName name="Excel_BuiltIn_Print_Area_5_1_1_17_16">#REF!</definedName>
    <definedName name="Excel_BuiltIn_Print_Area_5_1_1_17_2" localSheetId="19">#REF!</definedName>
    <definedName name="Excel_BuiltIn_Print_Area_5_1_1_17_2">#REF!</definedName>
    <definedName name="Excel_BuiltIn_Print_Area_5_1_1_17_27" localSheetId="19">#REF!</definedName>
    <definedName name="Excel_BuiltIn_Print_Area_5_1_1_17_27">#REF!</definedName>
    <definedName name="Excel_BuiltIn_Print_Area_5_1_1_17_4" localSheetId="19">#REF!</definedName>
    <definedName name="Excel_BuiltIn_Print_Area_5_1_1_17_4">#REF!</definedName>
    <definedName name="Excel_BuiltIn_Print_Area_5_1_1_2" localSheetId="19">#REF!</definedName>
    <definedName name="Excel_BuiltIn_Print_Area_5_1_1_2">#REF!</definedName>
    <definedName name="Excel_BuiltIn_Print_Area_5_1_1_2_1" localSheetId="19">#REF!</definedName>
    <definedName name="Excel_BuiltIn_Print_Area_5_1_1_2_1">#REF!</definedName>
    <definedName name="Excel_BuiltIn_Print_Area_5_1_1_2_16" localSheetId="19">#REF!</definedName>
    <definedName name="Excel_BuiltIn_Print_Area_5_1_1_2_16">#REF!</definedName>
    <definedName name="Excel_BuiltIn_Print_Area_5_1_1_2_2" localSheetId="19">#REF!</definedName>
    <definedName name="Excel_BuiltIn_Print_Area_5_1_1_2_2">#REF!</definedName>
    <definedName name="Excel_BuiltIn_Print_Area_5_1_1_2_27" localSheetId="19">#REF!</definedName>
    <definedName name="Excel_BuiltIn_Print_Area_5_1_1_2_27">#REF!</definedName>
    <definedName name="Excel_BuiltIn_Print_Area_5_1_1_2_4" localSheetId="19">#REF!</definedName>
    <definedName name="Excel_BuiltIn_Print_Area_5_1_1_2_4">#REF!</definedName>
    <definedName name="Excel_BuiltIn_Print_Area_5_1_1_20" localSheetId="19">#REF!</definedName>
    <definedName name="Excel_BuiltIn_Print_Area_5_1_1_20">#REF!</definedName>
    <definedName name="Excel_BuiltIn_Print_Area_5_1_1_20_16" localSheetId="19">#REF!</definedName>
    <definedName name="Excel_BuiltIn_Print_Area_5_1_1_20_16">#REF!</definedName>
    <definedName name="Excel_BuiltIn_Print_Area_5_1_1_20_2" localSheetId="19">#REF!</definedName>
    <definedName name="Excel_BuiltIn_Print_Area_5_1_1_20_2">#REF!</definedName>
    <definedName name="Excel_BuiltIn_Print_Area_5_1_1_20_27" localSheetId="19">#REF!</definedName>
    <definedName name="Excel_BuiltIn_Print_Area_5_1_1_20_27">#REF!</definedName>
    <definedName name="Excel_BuiltIn_Print_Area_5_1_1_20_4" localSheetId="19">#REF!</definedName>
    <definedName name="Excel_BuiltIn_Print_Area_5_1_1_20_4">#REF!</definedName>
    <definedName name="Excel_BuiltIn_Print_Area_5_1_1_27" localSheetId="19">#REF!</definedName>
    <definedName name="Excel_BuiltIn_Print_Area_5_1_1_27">#REF!</definedName>
    <definedName name="Excel_BuiltIn_Print_Area_5_1_1_3" localSheetId="19">#REF!</definedName>
    <definedName name="Excel_BuiltIn_Print_Area_5_1_1_3">#REF!</definedName>
    <definedName name="Excel_BuiltIn_Print_Area_5_1_1_3_16" localSheetId="19">#REF!</definedName>
    <definedName name="Excel_BuiltIn_Print_Area_5_1_1_3_16">#REF!</definedName>
    <definedName name="Excel_BuiltIn_Print_Area_5_1_1_3_2" localSheetId="19">#REF!</definedName>
    <definedName name="Excel_BuiltIn_Print_Area_5_1_1_3_2">#REF!</definedName>
    <definedName name="Excel_BuiltIn_Print_Area_5_1_1_3_27" localSheetId="19">#REF!</definedName>
    <definedName name="Excel_BuiltIn_Print_Area_5_1_1_3_27">#REF!</definedName>
    <definedName name="Excel_BuiltIn_Print_Area_5_1_1_3_4" localSheetId="19">#REF!</definedName>
    <definedName name="Excel_BuiltIn_Print_Area_5_1_1_3_4">#REF!</definedName>
    <definedName name="Excel_BuiltIn_Print_Area_5_1_1_4" localSheetId="19">#REF!</definedName>
    <definedName name="Excel_BuiltIn_Print_Area_5_1_1_4">#REF!</definedName>
    <definedName name="Excel_BuiltIn_Print_Area_5_1_1_5" localSheetId="19">#REF!</definedName>
    <definedName name="Excel_BuiltIn_Print_Area_5_1_1_5">#REF!</definedName>
    <definedName name="Excel_BuiltIn_Print_Area_5_1_1_5_1" localSheetId="19">#REF!</definedName>
    <definedName name="Excel_BuiltIn_Print_Area_5_1_1_5_1">#REF!</definedName>
    <definedName name="Excel_BuiltIn_Print_Area_5_1_1_5_16" localSheetId="19">#REF!</definedName>
    <definedName name="Excel_BuiltIn_Print_Area_5_1_1_5_16">#REF!</definedName>
    <definedName name="Excel_BuiltIn_Print_Area_5_1_1_5_2" localSheetId="19">#REF!</definedName>
    <definedName name="Excel_BuiltIn_Print_Area_5_1_1_5_2">#REF!</definedName>
    <definedName name="Excel_BuiltIn_Print_Area_5_1_1_5_27" localSheetId="19">#REF!</definedName>
    <definedName name="Excel_BuiltIn_Print_Area_5_1_1_5_27">#REF!</definedName>
    <definedName name="Excel_BuiltIn_Print_Area_5_1_1_5_4" localSheetId="19">#REF!</definedName>
    <definedName name="Excel_BuiltIn_Print_Area_5_1_1_5_4">#REF!</definedName>
    <definedName name="Excel_BuiltIn_Print_Area_5_1_1_6" localSheetId="19">#REF!</definedName>
    <definedName name="Excel_BuiltIn_Print_Area_5_1_1_6">#REF!</definedName>
    <definedName name="Excel_BuiltIn_Print_Area_5_1_1_6_16" localSheetId="19">#REF!</definedName>
    <definedName name="Excel_BuiltIn_Print_Area_5_1_1_6_16">#REF!</definedName>
    <definedName name="Excel_BuiltIn_Print_Area_5_1_1_6_2" localSheetId="19">#REF!</definedName>
    <definedName name="Excel_BuiltIn_Print_Area_5_1_1_6_2">#REF!</definedName>
    <definedName name="Excel_BuiltIn_Print_Area_5_1_1_6_27" localSheetId="19">#REF!</definedName>
    <definedName name="Excel_BuiltIn_Print_Area_5_1_1_6_27">#REF!</definedName>
    <definedName name="Excel_BuiltIn_Print_Area_5_1_1_6_4" localSheetId="19">#REF!</definedName>
    <definedName name="Excel_BuiltIn_Print_Area_5_1_1_6_4">#REF!</definedName>
    <definedName name="Excel_BuiltIn_Print_Area_5_1_1_7" localSheetId="19">#REF!</definedName>
    <definedName name="Excel_BuiltIn_Print_Area_5_1_1_7">#REF!</definedName>
    <definedName name="Excel_BuiltIn_Print_Area_5_1_1_7_16" localSheetId="19">#REF!</definedName>
    <definedName name="Excel_BuiltIn_Print_Area_5_1_1_7_16">#REF!</definedName>
    <definedName name="Excel_BuiltIn_Print_Area_5_1_1_7_2" localSheetId="19">#REF!</definedName>
    <definedName name="Excel_BuiltIn_Print_Area_5_1_1_7_2">#REF!</definedName>
    <definedName name="Excel_BuiltIn_Print_Area_5_1_1_7_27" localSheetId="19">#REF!</definedName>
    <definedName name="Excel_BuiltIn_Print_Area_5_1_1_7_27">#REF!</definedName>
    <definedName name="Excel_BuiltIn_Print_Area_5_1_1_7_4" localSheetId="19">#REF!</definedName>
    <definedName name="Excel_BuiltIn_Print_Area_5_1_1_7_4">#REF!</definedName>
    <definedName name="Excel_BuiltIn_Print_Area_5_1_1_8" localSheetId="19">#REF!</definedName>
    <definedName name="Excel_BuiltIn_Print_Area_5_1_1_8">#REF!</definedName>
    <definedName name="Excel_BuiltIn_Print_Area_5_1_1_8_16" localSheetId="19">#REF!</definedName>
    <definedName name="Excel_BuiltIn_Print_Area_5_1_1_8_16">#REF!</definedName>
    <definedName name="Excel_BuiltIn_Print_Area_5_1_1_8_2" localSheetId="19">#REF!</definedName>
    <definedName name="Excel_BuiltIn_Print_Area_5_1_1_8_2">#REF!</definedName>
    <definedName name="Excel_BuiltIn_Print_Area_5_1_1_8_27" localSheetId="19">#REF!</definedName>
    <definedName name="Excel_BuiltIn_Print_Area_5_1_1_8_27">#REF!</definedName>
    <definedName name="Excel_BuiltIn_Print_Area_5_1_1_8_4" localSheetId="19">#REF!</definedName>
    <definedName name="Excel_BuiltIn_Print_Area_5_1_1_8_4">#REF!</definedName>
    <definedName name="Excel_BuiltIn_Print_Area_5_1_1_9" localSheetId="19">#REF!</definedName>
    <definedName name="Excel_BuiltIn_Print_Area_5_1_1_9">#REF!</definedName>
    <definedName name="Excel_BuiltIn_Print_Area_5_1_1_9_16" localSheetId="19">#REF!</definedName>
    <definedName name="Excel_BuiltIn_Print_Area_5_1_1_9_16">#REF!</definedName>
    <definedName name="Excel_BuiltIn_Print_Area_5_1_1_9_2" localSheetId="19">#REF!</definedName>
    <definedName name="Excel_BuiltIn_Print_Area_5_1_1_9_2">#REF!</definedName>
    <definedName name="Excel_BuiltIn_Print_Area_5_1_1_9_27" localSheetId="19">#REF!</definedName>
    <definedName name="Excel_BuiltIn_Print_Area_5_1_1_9_27">#REF!</definedName>
    <definedName name="Excel_BuiltIn_Print_Area_5_1_1_9_4" localSheetId="19">#REF!</definedName>
    <definedName name="Excel_BuiltIn_Print_Area_5_1_1_9_4">#REF!</definedName>
    <definedName name="Excel_BuiltIn_Print_Area_5_1_10" localSheetId="19">#REF!</definedName>
    <definedName name="Excel_BuiltIn_Print_Area_5_1_10">#REF!</definedName>
    <definedName name="Excel_BuiltIn_Print_Area_5_1_10_16" localSheetId="19">#REF!</definedName>
    <definedName name="Excel_BuiltIn_Print_Area_5_1_10_16">#REF!</definedName>
    <definedName name="Excel_BuiltIn_Print_Area_5_1_10_2" localSheetId="19">#REF!</definedName>
    <definedName name="Excel_BuiltIn_Print_Area_5_1_10_2">#REF!</definedName>
    <definedName name="Excel_BuiltIn_Print_Area_5_1_10_27" localSheetId="19">#REF!</definedName>
    <definedName name="Excel_BuiltIn_Print_Area_5_1_10_27">#REF!</definedName>
    <definedName name="Excel_BuiltIn_Print_Area_5_1_10_4" localSheetId="19">#REF!</definedName>
    <definedName name="Excel_BuiltIn_Print_Area_5_1_10_4">#REF!</definedName>
    <definedName name="Excel_BuiltIn_Print_Area_5_1_11" localSheetId="19">#REF!</definedName>
    <definedName name="Excel_BuiltIn_Print_Area_5_1_11">#REF!</definedName>
    <definedName name="Excel_BuiltIn_Print_Area_5_1_11_16" localSheetId="19">#REF!</definedName>
    <definedName name="Excel_BuiltIn_Print_Area_5_1_11_16">#REF!</definedName>
    <definedName name="Excel_BuiltIn_Print_Area_5_1_11_2" localSheetId="19">#REF!</definedName>
    <definedName name="Excel_BuiltIn_Print_Area_5_1_11_2">#REF!</definedName>
    <definedName name="Excel_BuiltIn_Print_Area_5_1_11_27" localSheetId="19">#REF!</definedName>
    <definedName name="Excel_BuiltIn_Print_Area_5_1_11_27">#REF!</definedName>
    <definedName name="Excel_BuiltIn_Print_Area_5_1_11_4" localSheetId="19">#REF!</definedName>
    <definedName name="Excel_BuiltIn_Print_Area_5_1_11_4">#REF!</definedName>
    <definedName name="Excel_BuiltIn_Print_Area_5_1_12" localSheetId="19">#REF!</definedName>
    <definedName name="Excel_BuiltIn_Print_Area_5_1_12">#REF!</definedName>
    <definedName name="Excel_BuiltIn_Print_Area_5_1_12_16" localSheetId="19">#REF!</definedName>
    <definedName name="Excel_BuiltIn_Print_Area_5_1_12_16">#REF!</definedName>
    <definedName name="Excel_BuiltIn_Print_Area_5_1_12_2" localSheetId="19">#REF!</definedName>
    <definedName name="Excel_BuiltIn_Print_Area_5_1_12_2">#REF!</definedName>
    <definedName name="Excel_BuiltIn_Print_Area_5_1_12_27" localSheetId="19">#REF!</definedName>
    <definedName name="Excel_BuiltIn_Print_Area_5_1_12_27">#REF!</definedName>
    <definedName name="Excel_BuiltIn_Print_Area_5_1_12_4" localSheetId="19">#REF!</definedName>
    <definedName name="Excel_BuiltIn_Print_Area_5_1_12_4">#REF!</definedName>
    <definedName name="Excel_BuiltIn_Print_Area_5_1_13" localSheetId="19">#REF!</definedName>
    <definedName name="Excel_BuiltIn_Print_Area_5_1_13">#REF!</definedName>
    <definedName name="Excel_BuiltIn_Print_Area_5_1_13_16" localSheetId="19">#REF!</definedName>
    <definedName name="Excel_BuiltIn_Print_Area_5_1_13_16">#REF!</definedName>
    <definedName name="Excel_BuiltIn_Print_Area_5_1_13_2" localSheetId="19">#REF!</definedName>
    <definedName name="Excel_BuiltIn_Print_Area_5_1_13_2">#REF!</definedName>
    <definedName name="Excel_BuiltIn_Print_Area_5_1_13_27" localSheetId="19">#REF!</definedName>
    <definedName name="Excel_BuiltIn_Print_Area_5_1_13_27">#REF!</definedName>
    <definedName name="Excel_BuiltIn_Print_Area_5_1_13_4" localSheetId="19">#REF!</definedName>
    <definedName name="Excel_BuiltIn_Print_Area_5_1_13_4">#REF!</definedName>
    <definedName name="Excel_BuiltIn_Print_Area_5_1_14" localSheetId="19">#REF!</definedName>
    <definedName name="Excel_BuiltIn_Print_Area_5_1_14">#REF!</definedName>
    <definedName name="Excel_BuiltIn_Print_Area_5_1_14_16" localSheetId="19">#REF!</definedName>
    <definedName name="Excel_BuiltIn_Print_Area_5_1_14_16">#REF!</definedName>
    <definedName name="Excel_BuiltIn_Print_Area_5_1_14_2" localSheetId="19">#REF!</definedName>
    <definedName name="Excel_BuiltIn_Print_Area_5_1_14_2">#REF!</definedName>
    <definedName name="Excel_BuiltIn_Print_Area_5_1_14_27" localSheetId="19">#REF!</definedName>
    <definedName name="Excel_BuiltIn_Print_Area_5_1_14_27">#REF!</definedName>
    <definedName name="Excel_BuiltIn_Print_Area_5_1_14_4" localSheetId="19">#REF!</definedName>
    <definedName name="Excel_BuiltIn_Print_Area_5_1_14_4">#REF!</definedName>
    <definedName name="Excel_BuiltIn_Print_Area_5_1_15" localSheetId="19">#REF!</definedName>
    <definedName name="Excel_BuiltIn_Print_Area_5_1_15">#REF!</definedName>
    <definedName name="Excel_BuiltIn_Print_Area_5_1_15_16" localSheetId="19">#REF!</definedName>
    <definedName name="Excel_BuiltIn_Print_Area_5_1_15_16">#REF!</definedName>
    <definedName name="Excel_BuiltIn_Print_Area_5_1_15_2" localSheetId="19">#REF!</definedName>
    <definedName name="Excel_BuiltIn_Print_Area_5_1_15_2">#REF!</definedName>
    <definedName name="Excel_BuiltIn_Print_Area_5_1_15_27" localSheetId="19">#REF!</definedName>
    <definedName name="Excel_BuiltIn_Print_Area_5_1_15_27">#REF!</definedName>
    <definedName name="Excel_BuiltIn_Print_Area_5_1_15_4" localSheetId="19">#REF!</definedName>
    <definedName name="Excel_BuiltIn_Print_Area_5_1_15_4">#REF!</definedName>
    <definedName name="Excel_BuiltIn_Print_Area_5_1_16" localSheetId="19">#REF!</definedName>
    <definedName name="Excel_BuiltIn_Print_Area_5_1_16">#REF!</definedName>
    <definedName name="Excel_BuiltIn_Print_Area_5_1_16_1" localSheetId="19">#REF!</definedName>
    <definedName name="Excel_BuiltIn_Print_Area_5_1_16_1">#REF!</definedName>
    <definedName name="Excel_BuiltIn_Print_Area_5_1_16_16" localSheetId="19">#REF!</definedName>
    <definedName name="Excel_BuiltIn_Print_Area_5_1_16_16">#REF!</definedName>
    <definedName name="Excel_BuiltIn_Print_Area_5_1_16_2" localSheetId="19">#REF!</definedName>
    <definedName name="Excel_BuiltIn_Print_Area_5_1_16_2">#REF!</definedName>
    <definedName name="Excel_BuiltIn_Print_Area_5_1_16_27" localSheetId="19">#REF!</definedName>
    <definedName name="Excel_BuiltIn_Print_Area_5_1_16_27">#REF!</definedName>
    <definedName name="Excel_BuiltIn_Print_Area_5_1_16_4" localSheetId="19">#REF!</definedName>
    <definedName name="Excel_BuiltIn_Print_Area_5_1_16_4">#REF!</definedName>
    <definedName name="Excel_BuiltIn_Print_Area_5_1_17" localSheetId="19">#REF!</definedName>
    <definedName name="Excel_BuiltIn_Print_Area_5_1_17">#REF!</definedName>
    <definedName name="Excel_BuiltIn_Print_Area_5_1_17_16" localSheetId="19">#REF!</definedName>
    <definedName name="Excel_BuiltIn_Print_Area_5_1_17_16">#REF!</definedName>
    <definedName name="Excel_BuiltIn_Print_Area_5_1_17_2" localSheetId="19">#REF!</definedName>
    <definedName name="Excel_BuiltIn_Print_Area_5_1_17_2">#REF!</definedName>
    <definedName name="Excel_BuiltIn_Print_Area_5_1_17_27" localSheetId="19">#REF!</definedName>
    <definedName name="Excel_BuiltIn_Print_Area_5_1_17_27">#REF!</definedName>
    <definedName name="Excel_BuiltIn_Print_Area_5_1_17_4" localSheetId="19">#REF!</definedName>
    <definedName name="Excel_BuiltIn_Print_Area_5_1_17_4">#REF!</definedName>
    <definedName name="Excel_BuiltIn_Print_Area_5_1_2" localSheetId="19">#REF!</definedName>
    <definedName name="Excel_BuiltIn_Print_Area_5_1_2">#REF!</definedName>
    <definedName name="Excel_BuiltIn_Print_Area_5_1_2_1" localSheetId="19">#REF!</definedName>
    <definedName name="Excel_BuiltIn_Print_Area_5_1_2_1">#REF!</definedName>
    <definedName name="Excel_BuiltIn_Print_Area_5_1_2_16" localSheetId="19">#REF!</definedName>
    <definedName name="Excel_BuiltIn_Print_Area_5_1_2_16">#REF!</definedName>
    <definedName name="Excel_BuiltIn_Print_Area_5_1_2_2" localSheetId="19">#REF!</definedName>
    <definedName name="Excel_BuiltIn_Print_Area_5_1_2_2">#REF!</definedName>
    <definedName name="Excel_BuiltIn_Print_Area_5_1_2_27" localSheetId="19">#REF!</definedName>
    <definedName name="Excel_BuiltIn_Print_Area_5_1_2_27">#REF!</definedName>
    <definedName name="Excel_BuiltIn_Print_Area_5_1_2_4" localSheetId="19">#REF!</definedName>
    <definedName name="Excel_BuiltIn_Print_Area_5_1_2_4">#REF!</definedName>
    <definedName name="Excel_BuiltIn_Print_Area_5_1_20" localSheetId="19">#REF!</definedName>
    <definedName name="Excel_BuiltIn_Print_Area_5_1_20">#REF!</definedName>
    <definedName name="Excel_BuiltIn_Print_Area_5_1_20_16" localSheetId="19">#REF!</definedName>
    <definedName name="Excel_BuiltIn_Print_Area_5_1_20_16">#REF!</definedName>
    <definedName name="Excel_BuiltIn_Print_Area_5_1_20_2" localSheetId="19">#REF!</definedName>
    <definedName name="Excel_BuiltIn_Print_Area_5_1_20_2">#REF!</definedName>
    <definedName name="Excel_BuiltIn_Print_Area_5_1_20_27" localSheetId="19">#REF!</definedName>
    <definedName name="Excel_BuiltIn_Print_Area_5_1_20_27">#REF!</definedName>
    <definedName name="Excel_BuiltIn_Print_Area_5_1_20_4" localSheetId="19">#REF!</definedName>
    <definedName name="Excel_BuiltIn_Print_Area_5_1_20_4">#REF!</definedName>
    <definedName name="Excel_BuiltIn_Print_Area_5_1_27" localSheetId="19">#REF!</definedName>
    <definedName name="Excel_BuiltIn_Print_Area_5_1_27">#REF!</definedName>
    <definedName name="Excel_BuiltIn_Print_Area_5_1_3" localSheetId="19">#REF!</definedName>
    <definedName name="Excel_BuiltIn_Print_Area_5_1_3">#REF!</definedName>
    <definedName name="Excel_BuiltIn_Print_Area_5_1_3_16" localSheetId="19">#REF!</definedName>
    <definedName name="Excel_BuiltIn_Print_Area_5_1_3_16">#REF!</definedName>
    <definedName name="Excel_BuiltIn_Print_Area_5_1_3_2" localSheetId="19">#REF!</definedName>
    <definedName name="Excel_BuiltIn_Print_Area_5_1_3_2">#REF!</definedName>
    <definedName name="Excel_BuiltIn_Print_Area_5_1_3_27" localSheetId="19">#REF!</definedName>
    <definedName name="Excel_BuiltIn_Print_Area_5_1_3_27">#REF!</definedName>
    <definedName name="Excel_BuiltIn_Print_Area_5_1_3_4" localSheetId="19">#REF!</definedName>
    <definedName name="Excel_BuiltIn_Print_Area_5_1_3_4">#REF!</definedName>
    <definedName name="Excel_BuiltIn_Print_Area_5_1_4" localSheetId="19">#REF!</definedName>
    <definedName name="Excel_BuiltIn_Print_Area_5_1_4">#REF!</definedName>
    <definedName name="Excel_BuiltIn_Print_Area_5_1_5" localSheetId="19">#REF!</definedName>
    <definedName name="Excel_BuiltIn_Print_Area_5_1_5">#REF!</definedName>
    <definedName name="Excel_BuiltIn_Print_Area_5_1_5_1" localSheetId="19">#REF!</definedName>
    <definedName name="Excel_BuiltIn_Print_Area_5_1_5_1">#REF!</definedName>
    <definedName name="Excel_BuiltIn_Print_Area_5_1_5_16" localSheetId="19">#REF!</definedName>
    <definedName name="Excel_BuiltIn_Print_Area_5_1_5_16">#REF!</definedName>
    <definedName name="Excel_BuiltIn_Print_Area_5_1_5_2" localSheetId="19">#REF!</definedName>
    <definedName name="Excel_BuiltIn_Print_Area_5_1_5_2">#REF!</definedName>
    <definedName name="Excel_BuiltIn_Print_Area_5_1_5_27" localSheetId="19">#REF!</definedName>
    <definedName name="Excel_BuiltIn_Print_Area_5_1_5_27">#REF!</definedName>
    <definedName name="Excel_BuiltIn_Print_Area_5_1_5_4" localSheetId="19">#REF!</definedName>
    <definedName name="Excel_BuiltIn_Print_Area_5_1_5_4">#REF!</definedName>
    <definedName name="Excel_BuiltIn_Print_Area_5_1_6" localSheetId="19">#REF!</definedName>
    <definedName name="Excel_BuiltIn_Print_Area_5_1_6">#REF!</definedName>
    <definedName name="Excel_BuiltIn_Print_Area_5_1_6_16" localSheetId="19">#REF!</definedName>
    <definedName name="Excel_BuiltIn_Print_Area_5_1_6_16">#REF!</definedName>
    <definedName name="Excel_BuiltIn_Print_Area_5_1_6_2" localSheetId="19">#REF!</definedName>
    <definedName name="Excel_BuiltIn_Print_Area_5_1_6_2">#REF!</definedName>
    <definedName name="Excel_BuiltIn_Print_Area_5_1_6_27" localSheetId="19">#REF!</definedName>
    <definedName name="Excel_BuiltIn_Print_Area_5_1_6_27">#REF!</definedName>
    <definedName name="Excel_BuiltIn_Print_Area_5_1_6_4" localSheetId="19">#REF!</definedName>
    <definedName name="Excel_BuiltIn_Print_Area_5_1_6_4">#REF!</definedName>
    <definedName name="Excel_BuiltIn_Print_Area_5_1_7" localSheetId="19">#REF!</definedName>
    <definedName name="Excel_BuiltIn_Print_Area_5_1_7">#REF!</definedName>
    <definedName name="Excel_BuiltIn_Print_Area_5_1_7_16" localSheetId="19">#REF!</definedName>
    <definedName name="Excel_BuiltIn_Print_Area_5_1_7_16">#REF!</definedName>
    <definedName name="Excel_BuiltIn_Print_Area_5_1_7_2" localSheetId="19">#REF!</definedName>
    <definedName name="Excel_BuiltIn_Print_Area_5_1_7_2">#REF!</definedName>
    <definedName name="Excel_BuiltIn_Print_Area_5_1_7_27" localSheetId="19">#REF!</definedName>
    <definedName name="Excel_BuiltIn_Print_Area_5_1_7_27">#REF!</definedName>
    <definedName name="Excel_BuiltIn_Print_Area_5_1_7_4" localSheetId="19">#REF!</definedName>
    <definedName name="Excel_BuiltIn_Print_Area_5_1_7_4">#REF!</definedName>
    <definedName name="Excel_BuiltIn_Print_Area_5_1_8" localSheetId="19">#REF!</definedName>
    <definedName name="Excel_BuiltIn_Print_Area_5_1_8">#REF!</definedName>
    <definedName name="Excel_BuiltIn_Print_Area_5_1_8_16" localSheetId="19">#REF!</definedName>
    <definedName name="Excel_BuiltIn_Print_Area_5_1_8_16">#REF!</definedName>
    <definedName name="Excel_BuiltIn_Print_Area_5_1_8_2" localSheetId="19">#REF!</definedName>
    <definedName name="Excel_BuiltIn_Print_Area_5_1_8_2">#REF!</definedName>
    <definedName name="Excel_BuiltIn_Print_Area_5_1_8_27" localSheetId="19">#REF!</definedName>
    <definedName name="Excel_BuiltIn_Print_Area_5_1_8_27">#REF!</definedName>
    <definedName name="Excel_BuiltIn_Print_Area_5_1_8_4" localSheetId="19">#REF!</definedName>
    <definedName name="Excel_BuiltIn_Print_Area_5_1_8_4">#REF!</definedName>
    <definedName name="Excel_BuiltIn_Print_Area_5_1_9" localSheetId="19">#REF!</definedName>
    <definedName name="Excel_BuiltIn_Print_Area_5_1_9">#REF!</definedName>
    <definedName name="Excel_BuiltIn_Print_Area_5_1_9_16" localSheetId="19">#REF!</definedName>
    <definedName name="Excel_BuiltIn_Print_Area_5_1_9_16">#REF!</definedName>
    <definedName name="Excel_BuiltIn_Print_Area_5_1_9_2" localSheetId="19">#REF!</definedName>
    <definedName name="Excel_BuiltIn_Print_Area_5_1_9_2">#REF!</definedName>
    <definedName name="Excel_BuiltIn_Print_Area_5_1_9_27" localSheetId="19">#REF!</definedName>
    <definedName name="Excel_BuiltIn_Print_Area_5_1_9_27">#REF!</definedName>
    <definedName name="Excel_BuiltIn_Print_Area_5_1_9_4" localSheetId="19">#REF!</definedName>
    <definedName name="Excel_BuiltIn_Print_Area_5_1_9_4">#REF!</definedName>
    <definedName name="Excel_BuiltIn_Print_Area_5_10" localSheetId="19">#REF!</definedName>
    <definedName name="Excel_BuiltIn_Print_Area_5_10">#REF!</definedName>
    <definedName name="Excel_BuiltIn_Print_Area_5_10_16" localSheetId="19">#REF!</definedName>
    <definedName name="Excel_BuiltIn_Print_Area_5_10_16">#REF!</definedName>
    <definedName name="Excel_BuiltIn_Print_Area_5_10_2" localSheetId="19">#REF!</definedName>
    <definedName name="Excel_BuiltIn_Print_Area_5_10_2">#REF!</definedName>
    <definedName name="Excel_BuiltIn_Print_Area_5_10_27" localSheetId="19">#REF!</definedName>
    <definedName name="Excel_BuiltIn_Print_Area_5_10_27">#REF!</definedName>
    <definedName name="Excel_BuiltIn_Print_Area_5_10_4" localSheetId="19">#REF!</definedName>
    <definedName name="Excel_BuiltIn_Print_Area_5_10_4">#REF!</definedName>
    <definedName name="Excel_BuiltIn_Print_Area_5_11" localSheetId="19">#REF!</definedName>
    <definedName name="Excel_BuiltIn_Print_Area_5_11">#REF!</definedName>
    <definedName name="Excel_BuiltIn_Print_Area_5_11_16" localSheetId="19">#REF!</definedName>
    <definedName name="Excel_BuiltIn_Print_Area_5_11_16">#REF!</definedName>
    <definedName name="Excel_BuiltIn_Print_Area_5_11_2" localSheetId="19">#REF!</definedName>
    <definedName name="Excel_BuiltIn_Print_Area_5_11_2">#REF!</definedName>
    <definedName name="Excel_BuiltIn_Print_Area_5_11_27" localSheetId="19">#REF!</definedName>
    <definedName name="Excel_BuiltIn_Print_Area_5_11_27">#REF!</definedName>
    <definedName name="Excel_BuiltIn_Print_Area_5_11_4" localSheetId="19">#REF!</definedName>
    <definedName name="Excel_BuiltIn_Print_Area_5_11_4">#REF!</definedName>
    <definedName name="Excel_BuiltIn_Print_Area_5_12" localSheetId="19">#REF!</definedName>
    <definedName name="Excel_BuiltIn_Print_Area_5_12">#REF!</definedName>
    <definedName name="Excel_BuiltIn_Print_Area_5_12_16" localSheetId="19">#REF!</definedName>
    <definedName name="Excel_BuiltIn_Print_Area_5_12_16">#REF!</definedName>
    <definedName name="Excel_BuiltIn_Print_Area_5_12_2" localSheetId="19">#REF!</definedName>
    <definedName name="Excel_BuiltIn_Print_Area_5_12_2">#REF!</definedName>
    <definedName name="Excel_BuiltIn_Print_Area_5_12_27" localSheetId="19">#REF!</definedName>
    <definedName name="Excel_BuiltIn_Print_Area_5_12_27">#REF!</definedName>
    <definedName name="Excel_BuiltIn_Print_Area_5_12_4" localSheetId="19">#REF!</definedName>
    <definedName name="Excel_BuiltIn_Print_Area_5_12_4">#REF!</definedName>
    <definedName name="Excel_BuiltIn_Print_Area_5_13" localSheetId="19">#REF!</definedName>
    <definedName name="Excel_BuiltIn_Print_Area_5_13">#REF!</definedName>
    <definedName name="Excel_BuiltIn_Print_Area_5_13_16" localSheetId="19">#REF!</definedName>
    <definedName name="Excel_BuiltIn_Print_Area_5_13_16">#REF!</definedName>
    <definedName name="Excel_BuiltIn_Print_Area_5_13_2" localSheetId="19">#REF!</definedName>
    <definedName name="Excel_BuiltIn_Print_Area_5_13_2">#REF!</definedName>
    <definedName name="Excel_BuiltIn_Print_Area_5_13_27" localSheetId="19">#REF!</definedName>
    <definedName name="Excel_BuiltIn_Print_Area_5_13_27">#REF!</definedName>
    <definedName name="Excel_BuiltIn_Print_Area_5_13_4" localSheetId="19">#REF!</definedName>
    <definedName name="Excel_BuiltIn_Print_Area_5_13_4">#REF!</definedName>
    <definedName name="Excel_BuiltIn_Print_Area_5_14" localSheetId="19">#REF!</definedName>
    <definedName name="Excel_BuiltIn_Print_Area_5_14">#REF!</definedName>
    <definedName name="Excel_BuiltIn_Print_Area_5_14_16" localSheetId="19">#REF!</definedName>
    <definedName name="Excel_BuiltIn_Print_Area_5_14_16">#REF!</definedName>
    <definedName name="Excel_BuiltIn_Print_Area_5_14_2" localSheetId="19">#REF!</definedName>
    <definedName name="Excel_BuiltIn_Print_Area_5_14_2">#REF!</definedName>
    <definedName name="Excel_BuiltIn_Print_Area_5_14_27" localSheetId="19">#REF!</definedName>
    <definedName name="Excel_BuiltIn_Print_Area_5_14_27">#REF!</definedName>
    <definedName name="Excel_BuiltIn_Print_Area_5_14_4" localSheetId="19">#REF!</definedName>
    <definedName name="Excel_BuiltIn_Print_Area_5_14_4">#REF!</definedName>
    <definedName name="Excel_BuiltIn_Print_Area_5_15" localSheetId="19">#REF!</definedName>
    <definedName name="Excel_BuiltIn_Print_Area_5_15">#REF!</definedName>
    <definedName name="Excel_BuiltIn_Print_Area_5_15_16" localSheetId="19">#REF!</definedName>
    <definedName name="Excel_BuiltIn_Print_Area_5_15_16">#REF!</definedName>
    <definedName name="Excel_BuiltIn_Print_Area_5_15_2" localSheetId="19">#REF!</definedName>
    <definedName name="Excel_BuiltIn_Print_Area_5_15_2">#REF!</definedName>
    <definedName name="Excel_BuiltIn_Print_Area_5_15_27" localSheetId="19">#REF!</definedName>
    <definedName name="Excel_BuiltIn_Print_Area_5_15_27">#REF!</definedName>
    <definedName name="Excel_BuiltIn_Print_Area_5_15_4" localSheetId="19">#REF!</definedName>
    <definedName name="Excel_BuiltIn_Print_Area_5_15_4">#REF!</definedName>
    <definedName name="Excel_BuiltIn_Print_Area_5_16" localSheetId="19">#REF!</definedName>
    <definedName name="Excel_BuiltIn_Print_Area_5_16">#REF!</definedName>
    <definedName name="Excel_BuiltIn_Print_Area_5_16_1" localSheetId="19">#REF!</definedName>
    <definedName name="Excel_BuiltIn_Print_Area_5_16_1">#REF!</definedName>
    <definedName name="Excel_BuiltIn_Print_Area_5_16_16" localSheetId="19">#REF!</definedName>
    <definedName name="Excel_BuiltIn_Print_Area_5_16_16">#REF!</definedName>
    <definedName name="Excel_BuiltIn_Print_Area_5_16_2" localSheetId="19">#REF!</definedName>
    <definedName name="Excel_BuiltIn_Print_Area_5_16_2">#REF!</definedName>
    <definedName name="Excel_BuiltIn_Print_Area_5_16_27" localSheetId="19">#REF!</definedName>
    <definedName name="Excel_BuiltIn_Print_Area_5_16_27">#REF!</definedName>
    <definedName name="Excel_BuiltIn_Print_Area_5_16_4" localSheetId="19">#REF!</definedName>
    <definedName name="Excel_BuiltIn_Print_Area_5_16_4">#REF!</definedName>
    <definedName name="Excel_BuiltIn_Print_Area_5_17" localSheetId="19">#REF!</definedName>
    <definedName name="Excel_BuiltIn_Print_Area_5_17">#REF!</definedName>
    <definedName name="Excel_BuiltIn_Print_Area_5_17_16" localSheetId="19">#REF!</definedName>
    <definedName name="Excel_BuiltIn_Print_Area_5_17_16">#REF!</definedName>
    <definedName name="Excel_BuiltIn_Print_Area_5_17_2" localSheetId="19">#REF!</definedName>
    <definedName name="Excel_BuiltIn_Print_Area_5_17_2">#REF!</definedName>
    <definedName name="Excel_BuiltIn_Print_Area_5_17_27" localSheetId="19">#REF!</definedName>
    <definedName name="Excel_BuiltIn_Print_Area_5_17_27">#REF!</definedName>
    <definedName name="Excel_BuiltIn_Print_Area_5_17_4" localSheetId="19">#REF!</definedName>
    <definedName name="Excel_BuiltIn_Print_Area_5_17_4">#REF!</definedName>
    <definedName name="Excel_BuiltIn_Print_Area_5_2" localSheetId="19">#REF!</definedName>
    <definedName name="Excel_BuiltIn_Print_Area_5_2">#REF!</definedName>
    <definedName name="Excel_BuiltIn_Print_Area_5_2_1" localSheetId="19">#REF!</definedName>
    <definedName name="Excel_BuiltIn_Print_Area_5_2_1">#REF!</definedName>
    <definedName name="Excel_BuiltIn_Print_Area_5_2_16" localSheetId="19">#REF!</definedName>
    <definedName name="Excel_BuiltIn_Print_Area_5_2_16">#REF!</definedName>
    <definedName name="Excel_BuiltIn_Print_Area_5_2_2" localSheetId="19">#REF!</definedName>
    <definedName name="Excel_BuiltIn_Print_Area_5_2_2">#REF!</definedName>
    <definedName name="Excel_BuiltIn_Print_Area_5_2_27" localSheetId="19">#REF!</definedName>
    <definedName name="Excel_BuiltIn_Print_Area_5_2_27">#REF!</definedName>
    <definedName name="Excel_BuiltIn_Print_Area_5_2_4" localSheetId="19">#REF!</definedName>
    <definedName name="Excel_BuiltIn_Print_Area_5_2_4">#REF!</definedName>
    <definedName name="Excel_BuiltIn_Print_Area_5_20" localSheetId="19">#REF!</definedName>
    <definedName name="Excel_BuiltIn_Print_Area_5_20">#REF!</definedName>
    <definedName name="Excel_BuiltIn_Print_Area_5_20_16" localSheetId="19">#REF!</definedName>
    <definedName name="Excel_BuiltIn_Print_Area_5_20_16">#REF!</definedName>
    <definedName name="Excel_BuiltIn_Print_Area_5_20_2" localSheetId="19">#REF!</definedName>
    <definedName name="Excel_BuiltIn_Print_Area_5_20_2">#REF!</definedName>
    <definedName name="Excel_BuiltIn_Print_Area_5_20_27" localSheetId="19">#REF!</definedName>
    <definedName name="Excel_BuiltIn_Print_Area_5_20_27">#REF!</definedName>
    <definedName name="Excel_BuiltIn_Print_Area_5_20_4" localSheetId="19">#REF!</definedName>
    <definedName name="Excel_BuiltIn_Print_Area_5_20_4">#REF!</definedName>
    <definedName name="Excel_BuiltIn_Print_Area_5_27" localSheetId="19">#REF!</definedName>
    <definedName name="Excel_BuiltIn_Print_Area_5_27">#REF!</definedName>
    <definedName name="Excel_BuiltIn_Print_Area_5_3" localSheetId="19">#REF!</definedName>
    <definedName name="Excel_BuiltIn_Print_Area_5_3">#REF!</definedName>
    <definedName name="Excel_BuiltIn_Print_Area_5_3_16" localSheetId="19">#REF!</definedName>
    <definedName name="Excel_BuiltIn_Print_Area_5_3_16">#REF!</definedName>
    <definedName name="Excel_BuiltIn_Print_Area_5_3_2" localSheetId="19">#REF!</definedName>
    <definedName name="Excel_BuiltIn_Print_Area_5_3_2">#REF!</definedName>
    <definedName name="Excel_BuiltIn_Print_Area_5_3_27" localSheetId="19">#REF!</definedName>
    <definedName name="Excel_BuiltIn_Print_Area_5_3_27">#REF!</definedName>
    <definedName name="Excel_BuiltIn_Print_Area_5_3_4" localSheetId="19">#REF!</definedName>
    <definedName name="Excel_BuiltIn_Print_Area_5_3_4">#REF!</definedName>
    <definedName name="Excel_BuiltIn_Print_Area_5_4" localSheetId="19">#REF!</definedName>
    <definedName name="Excel_BuiltIn_Print_Area_5_4">#REF!</definedName>
    <definedName name="Excel_BuiltIn_Print_Area_5_5" localSheetId="19">#REF!</definedName>
    <definedName name="Excel_BuiltIn_Print_Area_5_5">#REF!</definedName>
    <definedName name="Excel_BuiltIn_Print_Area_5_5_16" localSheetId="19">#REF!</definedName>
    <definedName name="Excel_BuiltIn_Print_Area_5_5_16">#REF!</definedName>
    <definedName name="Excel_BuiltIn_Print_Area_5_5_2" localSheetId="19">#REF!</definedName>
    <definedName name="Excel_BuiltIn_Print_Area_5_5_2">#REF!</definedName>
    <definedName name="Excel_BuiltIn_Print_Area_5_5_27" localSheetId="19">#REF!</definedName>
    <definedName name="Excel_BuiltIn_Print_Area_5_5_27">#REF!</definedName>
    <definedName name="Excel_BuiltIn_Print_Area_5_5_4" localSheetId="19">#REF!</definedName>
    <definedName name="Excel_BuiltIn_Print_Area_5_5_4">#REF!</definedName>
    <definedName name="Excel_BuiltIn_Print_Area_5_6" localSheetId="19">#REF!</definedName>
    <definedName name="Excel_BuiltIn_Print_Area_5_6">#REF!</definedName>
    <definedName name="Excel_BuiltIn_Print_Area_5_6_16" localSheetId="19">#REF!</definedName>
    <definedName name="Excel_BuiltIn_Print_Area_5_6_16">#REF!</definedName>
    <definedName name="Excel_BuiltIn_Print_Area_5_6_2" localSheetId="19">#REF!</definedName>
    <definedName name="Excel_BuiltIn_Print_Area_5_6_2">#REF!</definedName>
    <definedName name="Excel_BuiltIn_Print_Area_5_6_27" localSheetId="19">#REF!</definedName>
    <definedName name="Excel_BuiltIn_Print_Area_5_6_27">#REF!</definedName>
    <definedName name="Excel_BuiltIn_Print_Area_5_6_4" localSheetId="19">#REF!</definedName>
    <definedName name="Excel_BuiltIn_Print_Area_5_6_4">#REF!</definedName>
    <definedName name="Excel_BuiltIn_Print_Area_5_7" localSheetId="19">#REF!</definedName>
    <definedName name="Excel_BuiltIn_Print_Area_5_7">#REF!</definedName>
    <definedName name="Excel_BuiltIn_Print_Area_5_7_16" localSheetId="19">#REF!</definedName>
    <definedName name="Excel_BuiltIn_Print_Area_5_7_16">#REF!</definedName>
    <definedName name="Excel_BuiltIn_Print_Area_5_7_2" localSheetId="19">#REF!</definedName>
    <definedName name="Excel_BuiltIn_Print_Area_5_7_2">#REF!</definedName>
    <definedName name="Excel_BuiltIn_Print_Area_5_7_27" localSheetId="19">#REF!</definedName>
    <definedName name="Excel_BuiltIn_Print_Area_5_7_27">#REF!</definedName>
    <definedName name="Excel_BuiltIn_Print_Area_5_7_4" localSheetId="19">#REF!</definedName>
    <definedName name="Excel_BuiltIn_Print_Area_5_7_4">#REF!</definedName>
    <definedName name="Excel_BuiltIn_Print_Area_5_8" localSheetId="19">#REF!</definedName>
    <definedName name="Excel_BuiltIn_Print_Area_5_8">#REF!</definedName>
    <definedName name="Excel_BuiltIn_Print_Area_5_8_16" localSheetId="19">#REF!</definedName>
    <definedName name="Excel_BuiltIn_Print_Area_5_8_16">#REF!</definedName>
    <definedName name="Excel_BuiltIn_Print_Area_5_8_2" localSheetId="19">#REF!</definedName>
    <definedName name="Excel_BuiltIn_Print_Area_5_8_2">#REF!</definedName>
    <definedName name="Excel_BuiltIn_Print_Area_5_8_27" localSheetId="19">#REF!</definedName>
    <definedName name="Excel_BuiltIn_Print_Area_5_8_27">#REF!</definedName>
    <definedName name="Excel_BuiltIn_Print_Area_5_8_4" localSheetId="19">#REF!</definedName>
    <definedName name="Excel_BuiltIn_Print_Area_5_8_4">#REF!</definedName>
    <definedName name="Excel_BuiltIn_Print_Area_5_9" localSheetId="19">#REF!</definedName>
    <definedName name="Excel_BuiltIn_Print_Area_5_9">#REF!</definedName>
    <definedName name="Excel_BuiltIn_Print_Area_5_9_16" localSheetId="19">#REF!</definedName>
    <definedName name="Excel_BuiltIn_Print_Area_5_9_16">#REF!</definedName>
    <definedName name="Excel_BuiltIn_Print_Area_5_9_2" localSheetId="19">#REF!</definedName>
    <definedName name="Excel_BuiltIn_Print_Area_5_9_2">#REF!</definedName>
    <definedName name="Excel_BuiltIn_Print_Area_5_9_27" localSheetId="19">#REF!</definedName>
    <definedName name="Excel_BuiltIn_Print_Area_5_9_27">#REF!</definedName>
    <definedName name="Excel_BuiltIn_Print_Area_5_9_4" localSheetId="19">#REF!</definedName>
    <definedName name="Excel_BuiltIn_Print_Area_5_9_4">#REF!</definedName>
    <definedName name="Excel_BuiltIn_Print_Area_6" localSheetId="19">#REF!</definedName>
    <definedName name="Excel_BuiltIn_Print_Area_6">#REF!</definedName>
    <definedName name="Excel_BuiltIn_Print_Area_6_1" localSheetId="19">#REF!</definedName>
    <definedName name="Excel_BuiltIn_Print_Area_6_1">#REF!</definedName>
    <definedName name="Excel_BuiltIn_Print_Area_6_1_1" localSheetId="19">#REF!</definedName>
    <definedName name="Excel_BuiltIn_Print_Area_6_1_1">#REF!</definedName>
    <definedName name="Excel_BuiltIn_Print_Area_6_1_1_1" localSheetId="19">#REF!</definedName>
    <definedName name="Excel_BuiltIn_Print_Area_6_1_1_1">#REF!</definedName>
    <definedName name="Excel_BuiltIn_Print_Area_6_1_1_16" localSheetId="19">#REF!</definedName>
    <definedName name="Excel_BuiltIn_Print_Area_6_1_1_16">#REF!</definedName>
    <definedName name="Excel_BuiltIn_Print_Area_6_1_1_2" localSheetId="19">#REF!</definedName>
    <definedName name="Excel_BuiltIn_Print_Area_6_1_1_2">#REF!</definedName>
    <definedName name="Excel_BuiltIn_Print_Area_6_1_1_27" localSheetId="19">#REF!</definedName>
    <definedName name="Excel_BuiltIn_Print_Area_6_1_1_27">#REF!</definedName>
    <definedName name="Excel_BuiltIn_Print_Area_6_1_1_4" localSheetId="19">#REF!</definedName>
    <definedName name="Excel_BuiltIn_Print_Area_6_1_1_4">#REF!</definedName>
    <definedName name="Excel_BuiltIn_Print_Area_6_1_10" localSheetId="19">#REF!</definedName>
    <definedName name="Excel_BuiltIn_Print_Area_6_1_10">#REF!</definedName>
    <definedName name="Excel_BuiltIn_Print_Area_6_1_10_16" localSheetId="19">#REF!</definedName>
    <definedName name="Excel_BuiltIn_Print_Area_6_1_10_16">#REF!</definedName>
    <definedName name="Excel_BuiltIn_Print_Area_6_1_10_2" localSheetId="19">#REF!</definedName>
    <definedName name="Excel_BuiltIn_Print_Area_6_1_10_2">#REF!</definedName>
    <definedName name="Excel_BuiltIn_Print_Area_6_1_10_27" localSheetId="19">#REF!</definedName>
    <definedName name="Excel_BuiltIn_Print_Area_6_1_10_27">#REF!</definedName>
    <definedName name="Excel_BuiltIn_Print_Area_6_1_10_4" localSheetId="19">#REF!</definedName>
    <definedName name="Excel_BuiltIn_Print_Area_6_1_10_4">#REF!</definedName>
    <definedName name="Excel_BuiltIn_Print_Area_6_1_11" localSheetId="19">#REF!</definedName>
    <definedName name="Excel_BuiltIn_Print_Area_6_1_11">#REF!</definedName>
    <definedName name="Excel_BuiltIn_Print_Area_6_1_11_16" localSheetId="19">#REF!</definedName>
    <definedName name="Excel_BuiltIn_Print_Area_6_1_11_16">#REF!</definedName>
    <definedName name="Excel_BuiltIn_Print_Area_6_1_11_2" localSheetId="19">#REF!</definedName>
    <definedName name="Excel_BuiltIn_Print_Area_6_1_11_2">#REF!</definedName>
    <definedName name="Excel_BuiltIn_Print_Area_6_1_11_27" localSheetId="19">#REF!</definedName>
    <definedName name="Excel_BuiltIn_Print_Area_6_1_11_27">#REF!</definedName>
    <definedName name="Excel_BuiltIn_Print_Area_6_1_11_4" localSheetId="19">#REF!</definedName>
    <definedName name="Excel_BuiltIn_Print_Area_6_1_11_4">#REF!</definedName>
    <definedName name="Excel_BuiltIn_Print_Area_6_1_12" localSheetId="19">#REF!</definedName>
    <definedName name="Excel_BuiltIn_Print_Area_6_1_12">#REF!</definedName>
    <definedName name="Excel_BuiltIn_Print_Area_6_1_12_16" localSheetId="19">#REF!</definedName>
    <definedName name="Excel_BuiltIn_Print_Area_6_1_12_16">#REF!</definedName>
    <definedName name="Excel_BuiltIn_Print_Area_6_1_12_2" localSheetId="19">#REF!</definedName>
    <definedName name="Excel_BuiltIn_Print_Area_6_1_12_2">#REF!</definedName>
    <definedName name="Excel_BuiltIn_Print_Area_6_1_12_27" localSheetId="19">#REF!</definedName>
    <definedName name="Excel_BuiltIn_Print_Area_6_1_12_27">#REF!</definedName>
    <definedName name="Excel_BuiltIn_Print_Area_6_1_12_4" localSheetId="19">#REF!</definedName>
    <definedName name="Excel_BuiltIn_Print_Area_6_1_12_4">#REF!</definedName>
    <definedName name="Excel_BuiltIn_Print_Area_6_1_13" localSheetId="19">#REF!</definedName>
    <definedName name="Excel_BuiltIn_Print_Area_6_1_13">#REF!</definedName>
    <definedName name="Excel_BuiltIn_Print_Area_6_1_13_16" localSheetId="19">#REF!</definedName>
    <definedName name="Excel_BuiltIn_Print_Area_6_1_13_16">#REF!</definedName>
    <definedName name="Excel_BuiltIn_Print_Area_6_1_13_2" localSheetId="19">#REF!</definedName>
    <definedName name="Excel_BuiltIn_Print_Area_6_1_13_2">#REF!</definedName>
    <definedName name="Excel_BuiltIn_Print_Area_6_1_13_27" localSheetId="19">#REF!</definedName>
    <definedName name="Excel_BuiltIn_Print_Area_6_1_13_27">#REF!</definedName>
    <definedName name="Excel_BuiltIn_Print_Area_6_1_13_4" localSheetId="19">#REF!</definedName>
    <definedName name="Excel_BuiltIn_Print_Area_6_1_13_4">#REF!</definedName>
    <definedName name="Excel_BuiltIn_Print_Area_6_1_14" localSheetId="19">#REF!</definedName>
    <definedName name="Excel_BuiltIn_Print_Area_6_1_14">#REF!</definedName>
    <definedName name="Excel_BuiltIn_Print_Area_6_1_14_16" localSheetId="19">#REF!</definedName>
    <definedName name="Excel_BuiltIn_Print_Area_6_1_14_16">#REF!</definedName>
    <definedName name="Excel_BuiltIn_Print_Area_6_1_14_2" localSheetId="19">#REF!</definedName>
    <definedName name="Excel_BuiltIn_Print_Area_6_1_14_2">#REF!</definedName>
    <definedName name="Excel_BuiltIn_Print_Area_6_1_14_27" localSheetId="19">#REF!</definedName>
    <definedName name="Excel_BuiltIn_Print_Area_6_1_14_27">#REF!</definedName>
    <definedName name="Excel_BuiltIn_Print_Area_6_1_14_4" localSheetId="19">#REF!</definedName>
    <definedName name="Excel_BuiltIn_Print_Area_6_1_14_4">#REF!</definedName>
    <definedName name="Excel_BuiltIn_Print_Area_6_1_15" localSheetId="19">#REF!</definedName>
    <definedName name="Excel_BuiltIn_Print_Area_6_1_15">#REF!</definedName>
    <definedName name="Excel_BuiltIn_Print_Area_6_1_15_16" localSheetId="19">#REF!</definedName>
    <definedName name="Excel_BuiltIn_Print_Area_6_1_15_16">#REF!</definedName>
    <definedName name="Excel_BuiltIn_Print_Area_6_1_15_2" localSheetId="19">#REF!</definedName>
    <definedName name="Excel_BuiltIn_Print_Area_6_1_15_2">#REF!</definedName>
    <definedName name="Excel_BuiltIn_Print_Area_6_1_15_27" localSheetId="19">#REF!</definedName>
    <definedName name="Excel_BuiltIn_Print_Area_6_1_15_27">#REF!</definedName>
    <definedName name="Excel_BuiltIn_Print_Area_6_1_15_4" localSheetId="19">#REF!</definedName>
    <definedName name="Excel_BuiltIn_Print_Area_6_1_15_4">#REF!</definedName>
    <definedName name="Excel_BuiltIn_Print_Area_6_1_16" localSheetId="19">#REF!</definedName>
    <definedName name="Excel_BuiltIn_Print_Area_6_1_16">#REF!</definedName>
    <definedName name="Excel_BuiltIn_Print_Area_6_1_16_1" localSheetId="19">#REF!</definedName>
    <definedName name="Excel_BuiltIn_Print_Area_6_1_16_1">#REF!</definedName>
    <definedName name="Excel_BuiltIn_Print_Area_6_1_16_16" localSheetId="19">#REF!</definedName>
    <definedName name="Excel_BuiltIn_Print_Area_6_1_16_16">#REF!</definedName>
    <definedName name="Excel_BuiltIn_Print_Area_6_1_16_2" localSheetId="19">#REF!</definedName>
    <definedName name="Excel_BuiltIn_Print_Area_6_1_16_2">#REF!</definedName>
    <definedName name="Excel_BuiltIn_Print_Area_6_1_16_27" localSheetId="19">#REF!</definedName>
    <definedName name="Excel_BuiltIn_Print_Area_6_1_16_27">#REF!</definedName>
    <definedName name="Excel_BuiltIn_Print_Area_6_1_16_4" localSheetId="19">#REF!</definedName>
    <definedName name="Excel_BuiltIn_Print_Area_6_1_16_4">#REF!</definedName>
    <definedName name="Excel_BuiltIn_Print_Area_6_1_17" localSheetId="19">#REF!</definedName>
    <definedName name="Excel_BuiltIn_Print_Area_6_1_17">#REF!</definedName>
    <definedName name="Excel_BuiltIn_Print_Area_6_1_17_16" localSheetId="19">#REF!</definedName>
    <definedName name="Excel_BuiltIn_Print_Area_6_1_17_16">#REF!</definedName>
    <definedName name="Excel_BuiltIn_Print_Area_6_1_17_2" localSheetId="19">#REF!</definedName>
    <definedName name="Excel_BuiltIn_Print_Area_6_1_17_2">#REF!</definedName>
    <definedName name="Excel_BuiltIn_Print_Area_6_1_17_27" localSheetId="19">#REF!</definedName>
    <definedName name="Excel_BuiltIn_Print_Area_6_1_17_27">#REF!</definedName>
    <definedName name="Excel_BuiltIn_Print_Area_6_1_17_4" localSheetId="19">#REF!</definedName>
    <definedName name="Excel_BuiltIn_Print_Area_6_1_17_4">#REF!</definedName>
    <definedName name="Excel_BuiltIn_Print_Area_6_1_2" localSheetId="19">#REF!</definedName>
    <definedName name="Excel_BuiltIn_Print_Area_6_1_2">#REF!</definedName>
    <definedName name="Excel_BuiltIn_Print_Area_6_1_2_1" localSheetId="19">#REF!</definedName>
    <definedName name="Excel_BuiltIn_Print_Area_6_1_2_1">#REF!</definedName>
    <definedName name="Excel_BuiltIn_Print_Area_6_1_2_16" localSheetId="19">#REF!</definedName>
    <definedName name="Excel_BuiltIn_Print_Area_6_1_2_16">#REF!</definedName>
    <definedName name="Excel_BuiltIn_Print_Area_6_1_2_2" localSheetId="19">#REF!</definedName>
    <definedName name="Excel_BuiltIn_Print_Area_6_1_2_2">#REF!</definedName>
    <definedName name="Excel_BuiltIn_Print_Area_6_1_2_27" localSheetId="19">#REF!</definedName>
    <definedName name="Excel_BuiltIn_Print_Area_6_1_2_27">#REF!</definedName>
    <definedName name="Excel_BuiltIn_Print_Area_6_1_2_4" localSheetId="19">#REF!</definedName>
    <definedName name="Excel_BuiltIn_Print_Area_6_1_2_4">#REF!</definedName>
    <definedName name="Excel_BuiltIn_Print_Area_6_1_20" localSheetId="19">#REF!</definedName>
    <definedName name="Excel_BuiltIn_Print_Area_6_1_20">#REF!</definedName>
    <definedName name="Excel_BuiltIn_Print_Area_6_1_20_16" localSheetId="19">#REF!</definedName>
    <definedName name="Excel_BuiltIn_Print_Area_6_1_20_16">#REF!</definedName>
    <definedName name="Excel_BuiltIn_Print_Area_6_1_20_2" localSheetId="19">#REF!</definedName>
    <definedName name="Excel_BuiltIn_Print_Area_6_1_20_2">#REF!</definedName>
    <definedName name="Excel_BuiltIn_Print_Area_6_1_20_27" localSheetId="19">#REF!</definedName>
    <definedName name="Excel_BuiltIn_Print_Area_6_1_20_27">#REF!</definedName>
    <definedName name="Excel_BuiltIn_Print_Area_6_1_20_4" localSheetId="19">#REF!</definedName>
    <definedName name="Excel_BuiltIn_Print_Area_6_1_20_4">#REF!</definedName>
    <definedName name="Excel_BuiltIn_Print_Area_6_1_27" localSheetId="19">#REF!</definedName>
    <definedName name="Excel_BuiltIn_Print_Area_6_1_27">#REF!</definedName>
    <definedName name="Excel_BuiltIn_Print_Area_6_1_3" localSheetId="19">#REF!</definedName>
    <definedName name="Excel_BuiltIn_Print_Area_6_1_3">#REF!</definedName>
    <definedName name="Excel_BuiltIn_Print_Area_6_1_3_16" localSheetId="19">#REF!</definedName>
    <definedName name="Excel_BuiltIn_Print_Area_6_1_3_16">#REF!</definedName>
    <definedName name="Excel_BuiltIn_Print_Area_6_1_3_2" localSheetId="19">#REF!</definedName>
    <definedName name="Excel_BuiltIn_Print_Area_6_1_3_2">#REF!</definedName>
    <definedName name="Excel_BuiltIn_Print_Area_6_1_3_27" localSheetId="19">#REF!</definedName>
    <definedName name="Excel_BuiltIn_Print_Area_6_1_3_27">#REF!</definedName>
    <definedName name="Excel_BuiltIn_Print_Area_6_1_3_4" localSheetId="19">#REF!</definedName>
    <definedName name="Excel_BuiltIn_Print_Area_6_1_3_4">#REF!</definedName>
    <definedName name="Excel_BuiltIn_Print_Area_6_1_4" localSheetId="19">#REF!</definedName>
    <definedName name="Excel_BuiltIn_Print_Area_6_1_4">#REF!</definedName>
    <definedName name="Excel_BuiltIn_Print_Area_6_1_5" localSheetId="19">#REF!</definedName>
    <definedName name="Excel_BuiltIn_Print_Area_6_1_5">#REF!</definedName>
    <definedName name="Excel_BuiltIn_Print_Area_6_1_5_1" localSheetId="19">#REF!</definedName>
    <definedName name="Excel_BuiltIn_Print_Area_6_1_5_1">#REF!</definedName>
    <definedName name="Excel_BuiltIn_Print_Area_6_1_5_16" localSheetId="19">#REF!</definedName>
    <definedName name="Excel_BuiltIn_Print_Area_6_1_5_16">#REF!</definedName>
    <definedName name="Excel_BuiltIn_Print_Area_6_1_5_2" localSheetId="19">#REF!</definedName>
    <definedName name="Excel_BuiltIn_Print_Area_6_1_5_2">#REF!</definedName>
    <definedName name="Excel_BuiltIn_Print_Area_6_1_5_27" localSheetId="19">#REF!</definedName>
    <definedName name="Excel_BuiltIn_Print_Area_6_1_5_27">#REF!</definedName>
    <definedName name="Excel_BuiltIn_Print_Area_6_1_5_4" localSheetId="19">#REF!</definedName>
    <definedName name="Excel_BuiltIn_Print_Area_6_1_5_4">#REF!</definedName>
    <definedName name="Excel_BuiltIn_Print_Area_6_1_6" localSheetId="19">#REF!</definedName>
    <definedName name="Excel_BuiltIn_Print_Area_6_1_6">#REF!</definedName>
    <definedName name="Excel_BuiltIn_Print_Area_6_1_6_16" localSheetId="19">#REF!</definedName>
    <definedName name="Excel_BuiltIn_Print_Area_6_1_6_16">#REF!</definedName>
    <definedName name="Excel_BuiltIn_Print_Area_6_1_6_2" localSheetId="19">#REF!</definedName>
    <definedName name="Excel_BuiltIn_Print_Area_6_1_6_2">#REF!</definedName>
    <definedName name="Excel_BuiltIn_Print_Area_6_1_6_27" localSheetId="19">#REF!</definedName>
    <definedName name="Excel_BuiltIn_Print_Area_6_1_6_27">#REF!</definedName>
    <definedName name="Excel_BuiltIn_Print_Area_6_1_6_4" localSheetId="19">#REF!</definedName>
    <definedName name="Excel_BuiltIn_Print_Area_6_1_6_4">#REF!</definedName>
    <definedName name="Excel_BuiltIn_Print_Area_6_1_7" localSheetId="19">#REF!</definedName>
    <definedName name="Excel_BuiltIn_Print_Area_6_1_7">#REF!</definedName>
    <definedName name="Excel_BuiltIn_Print_Area_6_1_7_16" localSheetId="19">#REF!</definedName>
    <definedName name="Excel_BuiltIn_Print_Area_6_1_7_16">#REF!</definedName>
    <definedName name="Excel_BuiltIn_Print_Area_6_1_7_2" localSheetId="19">#REF!</definedName>
    <definedName name="Excel_BuiltIn_Print_Area_6_1_7_2">#REF!</definedName>
    <definedName name="Excel_BuiltIn_Print_Area_6_1_7_27" localSheetId="19">#REF!</definedName>
    <definedName name="Excel_BuiltIn_Print_Area_6_1_7_27">#REF!</definedName>
    <definedName name="Excel_BuiltIn_Print_Area_6_1_7_4" localSheetId="19">#REF!</definedName>
    <definedName name="Excel_BuiltIn_Print_Area_6_1_7_4">#REF!</definedName>
    <definedName name="Excel_BuiltIn_Print_Area_6_1_8" localSheetId="19">#REF!</definedName>
    <definedName name="Excel_BuiltIn_Print_Area_6_1_8">#REF!</definedName>
    <definedName name="Excel_BuiltIn_Print_Area_6_1_8_16" localSheetId="19">#REF!</definedName>
    <definedName name="Excel_BuiltIn_Print_Area_6_1_8_16">#REF!</definedName>
    <definedName name="Excel_BuiltIn_Print_Area_6_1_8_2" localSheetId="19">#REF!</definedName>
    <definedName name="Excel_BuiltIn_Print_Area_6_1_8_2">#REF!</definedName>
    <definedName name="Excel_BuiltIn_Print_Area_6_1_8_27" localSheetId="19">#REF!</definedName>
    <definedName name="Excel_BuiltIn_Print_Area_6_1_8_27">#REF!</definedName>
    <definedName name="Excel_BuiltIn_Print_Area_6_1_8_4" localSheetId="19">#REF!</definedName>
    <definedName name="Excel_BuiltIn_Print_Area_6_1_8_4">#REF!</definedName>
    <definedName name="Excel_BuiltIn_Print_Area_6_1_9" localSheetId="19">#REF!</definedName>
    <definedName name="Excel_BuiltIn_Print_Area_6_1_9">#REF!</definedName>
    <definedName name="Excel_BuiltIn_Print_Area_6_1_9_16" localSheetId="19">#REF!</definedName>
    <definedName name="Excel_BuiltIn_Print_Area_6_1_9_16">#REF!</definedName>
    <definedName name="Excel_BuiltIn_Print_Area_6_1_9_2" localSheetId="19">#REF!</definedName>
    <definedName name="Excel_BuiltIn_Print_Area_6_1_9_2">#REF!</definedName>
    <definedName name="Excel_BuiltIn_Print_Area_6_1_9_27" localSheetId="19">#REF!</definedName>
    <definedName name="Excel_BuiltIn_Print_Area_6_1_9_27">#REF!</definedName>
    <definedName name="Excel_BuiltIn_Print_Area_6_1_9_4" localSheetId="19">#REF!</definedName>
    <definedName name="Excel_BuiltIn_Print_Area_6_1_9_4">#REF!</definedName>
    <definedName name="Excel_BuiltIn_Print_Area_6_20" localSheetId="19">#REF!</definedName>
    <definedName name="Excel_BuiltIn_Print_Area_6_20">#REF!</definedName>
    <definedName name="Excel_BuiltIn_Print_Area_6_20_16" localSheetId="19">#REF!</definedName>
    <definedName name="Excel_BuiltIn_Print_Area_6_20_16">#REF!</definedName>
    <definedName name="Excel_BuiltIn_Print_Area_6_20_2" localSheetId="19">#REF!</definedName>
    <definedName name="Excel_BuiltIn_Print_Area_6_20_2">#REF!</definedName>
    <definedName name="Excel_BuiltIn_Print_Area_6_20_27" localSheetId="19">#REF!</definedName>
    <definedName name="Excel_BuiltIn_Print_Area_6_20_27">#REF!</definedName>
    <definedName name="Excel_BuiltIn_Print_Area_6_20_4" localSheetId="19">#REF!</definedName>
    <definedName name="Excel_BuiltIn_Print_Area_6_20_4">#REF!</definedName>
    <definedName name="Excel_BuiltIn_Print_Area_7" localSheetId="19">#REF!</definedName>
    <definedName name="Excel_BuiltIn_Print_Area_7">#REF!</definedName>
    <definedName name="Excel_BuiltIn_Print_Area_7_1" localSheetId="19">#REF!</definedName>
    <definedName name="Excel_BuiltIn_Print_Area_7_1">#REF!</definedName>
    <definedName name="Excel_BuiltIn_Print_Area_7_1_1" localSheetId="19">#REF!</definedName>
    <definedName name="Excel_BuiltIn_Print_Area_7_1_1">#REF!</definedName>
    <definedName name="Excel_BuiltIn_Print_Area_7_1_1_1" localSheetId="19">#REF!</definedName>
    <definedName name="Excel_BuiltIn_Print_Area_7_1_1_1">#REF!</definedName>
    <definedName name="Excel_BuiltIn_Print_Area_7_1_1_1_1" localSheetId="19">#REF!</definedName>
    <definedName name="Excel_BuiltIn_Print_Area_7_1_1_1_1">#REF!</definedName>
    <definedName name="Excel_BuiltIn_Print_Area_7_1_1_1_1_1" localSheetId="19">#REF!</definedName>
    <definedName name="Excel_BuiltIn_Print_Area_7_1_1_1_1_1">#REF!</definedName>
    <definedName name="Excel_BuiltIn_Print_Area_7_1_1_1_1_16" localSheetId="19">#REF!</definedName>
    <definedName name="Excel_BuiltIn_Print_Area_7_1_1_1_1_16">#REF!</definedName>
    <definedName name="Excel_BuiltIn_Print_Area_7_1_1_1_1_2" localSheetId="19">#REF!</definedName>
    <definedName name="Excel_BuiltIn_Print_Area_7_1_1_1_1_2">#REF!</definedName>
    <definedName name="Excel_BuiltIn_Print_Area_7_1_1_1_1_27" localSheetId="19">#REF!</definedName>
    <definedName name="Excel_BuiltIn_Print_Area_7_1_1_1_1_27">#REF!</definedName>
    <definedName name="Excel_BuiltIn_Print_Area_7_1_1_1_1_4" localSheetId="19">#REF!</definedName>
    <definedName name="Excel_BuiltIn_Print_Area_7_1_1_1_1_4">#REF!</definedName>
    <definedName name="Excel_BuiltIn_Print_Area_7_1_1_1_16" localSheetId="19">#REF!</definedName>
    <definedName name="Excel_BuiltIn_Print_Area_7_1_1_1_16">#REF!</definedName>
    <definedName name="Excel_BuiltIn_Print_Area_7_1_1_1_2" localSheetId="19">#REF!</definedName>
    <definedName name="Excel_BuiltIn_Print_Area_7_1_1_1_2">#REF!</definedName>
    <definedName name="Excel_BuiltIn_Print_Area_7_1_1_1_27" localSheetId="19">#REF!</definedName>
    <definedName name="Excel_BuiltIn_Print_Area_7_1_1_1_27">#REF!</definedName>
    <definedName name="Excel_BuiltIn_Print_Area_7_1_1_1_4" localSheetId="19">#REF!</definedName>
    <definedName name="Excel_BuiltIn_Print_Area_7_1_1_1_4">#REF!</definedName>
    <definedName name="Excel_BuiltIn_Print_Area_7_1_1_10" localSheetId="19">#REF!</definedName>
    <definedName name="Excel_BuiltIn_Print_Area_7_1_1_10">#REF!</definedName>
    <definedName name="Excel_BuiltIn_Print_Area_7_1_1_10_16" localSheetId="19">#REF!</definedName>
    <definedName name="Excel_BuiltIn_Print_Area_7_1_1_10_16">#REF!</definedName>
    <definedName name="Excel_BuiltIn_Print_Area_7_1_1_10_2" localSheetId="19">#REF!</definedName>
    <definedName name="Excel_BuiltIn_Print_Area_7_1_1_10_2">#REF!</definedName>
    <definedName name="Excel_BuiltIn_Print_Area_7_1_1_10_27" localSheetId="19">#REF!</definedName>
    <definedName name="Excel_BuiltIn_Print_Area_7_1_1_10_27">#REF!</definedName>
    <definedName name="Excel_BuiltIn_Print_Area_7_1_1_10_4" localSheetId="19">#REF!</definedName>
    <definedName name="Excel_BuiltIn_Print_Area_7_1_1_10_4">#REF!</definedName>
    <definedName name="Excel_BuiltIn_Print_Area_7_1_1_11" localSheetId="19">#REF!</definedName>
    <definedName name="Excel_BuiltIn_Print_Area_7_1_1_11">#REF!</definedName>
    <definedName name="Excel_BuiltIn_Print_Area_7_1_1_11_16" localSheetId="19">#REF!</definedName>
    <definedName name="Excel_BuiltIn_Print_Area_7_1_1_11_16">#REF!</definedName>
    <definedName name="Excel_BuiltIn_Print_Area_7_1_1_11_2" localSheetId="19">#REF!</definedName>
    <definedName name="Excel_BuiltIn_Print_Area_7_1_1_11_2">#REF!</definedName>
    <definedName name="Excel_BuiltIn_Print_Area_7_1_1_11_27" localSheetId="19">#REF!</definedName>
    <definedName name="Excel_BuiltIn_Print_Area_7_1_1_11_27">#REF!</definedName>
    <definedName name="Excel_BuiltIn_Print_Area_7_1_1_11_4" localSheetId="19">#REF!</definedName>
    <definedName name="Excel_BuiltIn_Print_Area_7_1_1_11_4">#REF!</definedName>
    <definedName name="Excel_BuiltIn_Print_Area_7_1_1_12" localSheetId="19">#REF!</definedName>
    <definedName name="Excel_BuiltIn_Print_Area_7_1_1_12">#REF!</definedName>
    <definedName name="Excel_BuiltIn_Print_Area_7_1_1_12_16" localSheetId="19">#REF!</definedName>
    <definedName name="Excel_BuiltIn_Print_Area_7_1_1_12_16">#REF!</definedName>
    <definedName name="Excel_BuiltIn_Print_Area_7_1_1_12_2" localSheetId="19">#REF!</definedName>
    <definedName name="Excel_BuiltIn_Print_Area_7_1_1_12_2">#REF!</definedName>
    <definedName name="Excel_BuiltIn_Print_Area_7_1_1_12_27" localSheetId="19">#REF!</definedName>
    <definedName name="Excel_BuiltIn_Print_Area_7_1_1_12_27">#REF!</definedName>
    <definedName name="Excel_BuiltIn_Print_Area_7_1_1_12_4" localSheetId="19">#REF!</definedName>
    <definedName name="Excel_BuiltIn_Print_Area_7_1_1_12_4">#REF!</definedName>
    <definedName name="Excel_BuiltIn_Print_Area_7_1_1_13" localSheetId="19">#REF!</definedName>
    <definedName name="Excel_BuiltIn_Print_Area_7_1_1_13">#REF!</definedName>
    <definedName name="Excel_BuiltIn_Print_Area_7_1_1_13_16" localSheetId="19">#REF!</definedName>
    <definedName name="Excel_BuiltIn_Print_Area_7_1_1_13_16">#REF!</definedName>
    <definedName name="Excel_BuiltIn_Print_Area_7_1_1_13_2" localSheetId="19">#REF!</definedName>
    <definedName name="Excel_BuiltIn_Print_Area_7_1_1_13_2">#REF!</definedName>
    <definedName name="Excel_BuiltIn_Print_Area_7_1_1_13_27" localSheetId="19">#REF!</definedName>
    <definedName name="Excel_BuiltIn_Print_Area_7_1_1_13_27">#REF!</definedName>
    <definedName name="Excel_BuiltIn_Print_Area_7_1_1_13_4" localSheetId="19">#REF!</definedName>
    <definedName name="Excel_BuiltIn_Print_Area_7_1_1_13_4">#REF!</definedName>
    <definedName name="Excel_BuiltIn_Print_Area_7_1_1_14" localSheetId="19">#REF!</definedName>
    <definedName name="Excel_BuiltIn_Print_Area_7_1_1_14">#REF!</definedName>
    <definedName name="Excel_BuiltIn_Print_Area_7_1_1_14_16" localSheetId="19">#REF!</definedName>
    <definedName name="Excel_BuiltIn_Print_Area_7_1_1_14_16">#REF!</definedName>
    <definedName name="Excel_BuiltIn_Print_Area_7_1_1_14_2" localSheetId="19">#REF!</definedName>
    <definedName name="Excel_BuiltIn_Print_Area_7_1_1_14_2">#REF!</definedName>
    <definedName name="Excel_BuiltIn_Print_Area_7_1_1_14_27" localSheetId="19">#REF!</definedName>
    <definedName name="Excel_BuiltIn_Print_Area_7_1_1_14_27">#REF!</definedName>
    <definedName name="Excel_BuiltIn_Print_Area_7_1_1_14_4" localSheetId="19">#REF!</definedName>
    <definedName name="Excel_BuiltIn_Print_Area_7_1_1_14_4">#REF!</definedName>
    <definedName name="Excel_BuiltIn_Print_Area_7_1_1_15" localSheetId="19">#REF!</definedName>
    <definedName name="Excel_BuiltIn_Print_Area_7_1_1_15">#REF!</definedName>
    <definedName name="Excel_BuiltIn_Print_Area_7_1_1_15_16" localSheetId="19">#REF!</definedName>
    <definedName name="Excel_BuiltIn_Print_Area_7_1_1_15_16">#REF!</definedName>
    <definedName name="Excel_BuiltIn_Print_Area_7_1_1_15_2" localSheetId="19">#REF!</definedName>
    <definedName name="Excel_BuiltIn_Print_Area_7_1_1_15_2">#REF!</definedName>
    <definedName name="Excel_BuiltIn_Print_Area_7_1_1_15_27" localSheetId="19">#REF!</definedName>
    <definedName name="Excel_BuiltIn_Print_Area_7_1_1_15_27">#REF!</definedName>
    <definedName name="Excel_BuiltIn_Print_Area_7_1_1_15_4" localSheetId="19">#REF!</definedName>
    <definedName name="Excel_BuiltIn_Print_Area_7_1_1_15_4">#REF!</definedName>
    <definedName name="Excel_BuiltIn_Print_Area_7_1_1_16" localSheetId="19">#REF!</definedName>
    <definedName name="Excel_BuiltIn_Print_Area_7_1_1_16">#REF!</definedName>
    <definedName name="Excel_BuiltIn_Print_Area_7_1_1_16_1" localSheetId="19">#REF!</definedName>
    <definedName name="Excel_BuiltIn_Print_Area_7_1_1_16_1">#REF!</definedName>
    <definedName name="Excel_BuiltIn_Print_Area_7_1_1_16_16" localSheetId="19">#REF!</definedName>
    <definedName name="Excel_BuiltIn_Print_Area_7_1_1_16_16">#REF!</definedName>
    <definedName name="Excel_BuiltIn_Print_Area_7_1_1_16_2" localSheetId="19">#REF!</definedName>
    <definedName name="Excel_BuiltIn_Print_Area_7_1_1_16_2">#REF!</definedName>
    <definedName name="Excel_BuiltIn_Print_Area_7_1_1_16_27" localSheetId="19">#REF!</definedName>
    <definedName name="Excel_BuiltIn_Print_Area_7_1_1_16_27">#REF!</definedName>
    <definedName name="Excel_BuiltIn_Print_Area_7_1_1_16_4" localSheetId="19">#REF!</definedName>
    <definedName name="Excel_BuiltIn_Print_Area_7_1_1_16_4">#REF!</definedName>
    <definedName name="Excel_BuiltIn_Print_Area_7_1_1_17" localSheetId="19">#REF!</definedName>
    <definedName name="Excel_BuiltIn_Print_Area_7_1_1_17">#REF!</definedName>
    <definedName name="Excel_BuiltIn_Print_Area_7_1_1_17_16" localSheetId="19">#REF!</definedName>
    <definedName name="Excel_BuiltIn_Print_Area_7_1_1_17_16">#REF!</definedName>
    <definedName name="Excel_BuiltIn_Print_Area_7_1_1_17_2" localSheetId="19">#REF!</definedName>
    <definedName name="Excel_BuiltIn_Print_Area_7_1_1_17_2">#REF!</definedName>
    <definedName name="Excel_BuiltIn_Print_Area_7_1_1_17_27" localSheetId="19">#REF!</definedName>
    <definedName name="Excel_BuiltIn_Print_Area_7_1_1_17_27">#REF!</definedName>
    <definedName name="Excel_BuiltIn_Print_Area_7_1_1_17_4" localSheetId="19">#REF!</definedName>
    <definedName name="Excel_BuiltIn_Print_Area_7_1_1_17_4">#REF!</definedName>
    <definedName name="Excel_BuiltIn_Print_Area_7_1_1_2" localSheetId="19">#REF!</definedName>
    <definedName name="Excel_BuiltIn_Print_Area_7_1_1_2">#REF!</definedName>
    <definedName name="Excel_BuiltIn_Print_Area_7_1_1_2_1" localSheetId="19">#REF!</definedName>
    <definedName name="Excel_BuiltIn_Print_Area_7_1_1_2_1">#REF!</definedName>
    <definedName name="Excel_BuiltIn_Print_Area_7_1_1_2_16" localSheetId="19">#REF!</definedName>
    <definedName name="Excel_BuiltIn_Print_Area_7_1_1_2_16">#REF!</definedName>
    <definedName name="Excel_BuiltIn_Print_Area_7_1_1_2_2" localSheetId="19">#REF!</definedName>
    <definedName name="Excel_BuiltIn_Print_Area_7_1_1_2_2">#REF!</definedName>
    <definedName name="Excel_BuiltIn_Print_Area_7_1_1_2_27" localSheetId="19">#REF!</definedName>
    <definedName name="Excel_BuiltIn_Print_Area_7_1_1_2_27">#REF!</definedName>
    <definedName name="Excel_BuiltIn_Print_Area_7_1_1_2_4" localSheetId="19">#REF!</definedName>
    <definedName name="Excel_BuiltIn_Print_Area_7_1_1_2_4">#REF!</definedName>
    <definedName name="Excel_BuiltIn_Print_Area_7_1_1_20" localSheetId="19">#REF!</definedName>
    <definedName name="Excel_BuiltIn_Print_Area_7_1_1_20">#REF!</definedName>
    <definedName name="Excel_BuiltIn_Print_Area_7_1_1_20_16" localSheetId="19">#REF!</definedName>
    <definedName name="Excel_BuiltIn_Print_Area_7_1_1_20_16">#REF!</definedName>
    <definedName name="Excel_BuiltIn_Print_Area_7_1_1_20_2" localSheetId="19">#REF!</definedName>
    <definedName name="Excel_BuiltIn_Print_Area_7_1_1_20_2">#REF!</definedName>
    <definedName name="Excel_BuiltIn_Print_Area_7_1_1_20_27" localSheetId="19">#REF!</definedName>
    <definedName name="Excel_BuiltIn_Print_Area_7_1_1_20_27">#REF!</definedName>
    <definedName name="Excel_BuiltIn_Print_Area_7_1_1_20_4" localSheetId="19">#REF!</definedName>
    <definedName name="Excel_BuiltIn_Print_Area_7_1_1_20_4">#REF!</definedName>
    <definedName name="Excel_BuiltIn_Print_Area_7_1_1_27" localSheetId="19">#REF!</definedName>
    <definedName name="Excel_BuiltIn_Print_Area_7_1_1_27">#REF!</definedName>
    <definedName name="Excel_BuiltIn_Print_Area_7_1_1_3" localSheetId="19">#REF!</definedName>
    <definedName name="Excel_BuiltIn_Print_Area_7_1_1_3">#REF!</definedName>
    <definedName name="Excel_BuiltIn_Print_Area_7_1_1_3_16" localSheetId="19">#REF!</definedName>
    <definedName name="Excel_BuiltIn_Print_Area_7_1_1_3_16">#REF!</definedName>
    <definedName name="Excel_BuiltIn_Print_Area_7_1_1_3_2" localSheetId="19">#REF!</definedName>
    <definedName name="Excel_BuiltIn_Print_Area_7_1_1_3_2">#REF!</definedName>
    <definedName name="Excel_BuiltIn_Print_Area_7_1_1_3_27" localSheetId="19">#REF!</definedName>
    <definedName name="Excel_BuiltIn_Print_Area_7_1_1_3_27">#REF!</definedName>
    <definedName name="Excel_BuiltIn_Print_Area_7_1_1_3_4" localSheetId="19">#REF!</definedName>
    <definedName name="Excel_BuiltIn_Print_Area_7_1_1_3_4">#REF!</definedName>
    <definedName name="Excel_BuiltIn_Print_Area_7_1_1_4" localSheetId="19">#REF!</definedName>
    <definedName name="Excel_BuiltIn_Print_Area_7_1_1_4">#REF!</definedName>
    <definedName name="Excel_BuiltIn_Print_Area_7_1_1_5" localSheetId="19">#REF!</definedName>
    <definedName name="Excel_BuiltIn_Print_Area_7_1_1_5">#REF!</definedName>
    <definedName name="Excel_BuiltIn_Print_Area_7_1_1_5_16" localSheetId="19">#REF!</definedName>
    <definedName name="Excel_BuiltIn_Print_Area_7_1_1_5_16">#REF!</definedName>
    <definedName name="Excel_BuiltIn_Print_Area_7_1_1_5_2" localSheetId="19">#REF!</definedName>
    <definedName name="Excel_BuiltIn_Print_Area_7_1_1_5_2">#REF!</definedName>
    <definedName name="Excel_BuiltIn_Print_Area_7_1_1_5_27" localSheetId="19">#REF!</definedName>
    <definedName name="Excel_BuiltIn_Print_Area_7_1_1_5_27">#REF!</definedName>
    <definedName name="Excel_BuiltIn_Print_Area_7_1_1_5_4" localSheetId="19">#REF!</definedName>
    <definedName name="Excel_BuiltIn_Print_Area_7_1_1_5_4">#REF!</definedName>
    <definedName name="Excel_BuiltIn_Print_Area_7_1_1_6" localSheetId="19">#REF!</definedName>
    <definedName name="Excel_BuiltIn_Print_Area_7_1_1_6">#REF!</definedName>
    <definedName name="Excel_BuiltIn_Print_Area_7_1_1_6_16" localSheetId="19">#REF!</definedName>
    <definedName name="Excel_BuiltIn_Print_Area_7_1_1_6_16">#REF!</definedName>
    <definedName name="Excel_BuiltIn_Print_Area_7_1_1_6_2" localSheetId="19">#REF!</definedName>
    <definedName name="Excel_BuiltIn_Print_Area_7_1_1_6_2">#REF!</definedName>
    <definedName name="Excel_BuiltIn_Print_Area_7_1_1_6_27" localSheetId="19">#REF!</definedName>
    <definedName name="Excel_BuiltIn_Print_Area_7_1_1_6_27">#REF!</definedName>
    <definedName name="Excel_BuiltIn_Print_Area_7_1_1_6_4" localSheetId="19">#REF!</definedName>
    <definedName name="Excel_BuiltIn_Print_Area_7_1_1_6_4">#REF!</definedName>
    <definedName name="Excel_BuiltIn_Print_Area_7_1_1_7" localSheetId="19">#REF!</definedName>
    <definedName name="Excel_BuiltIn_Print_Area_7_1_1_7">#REF!</definedName>
    <definedName name="Excel_BuiltIn_Print_Area_7_1_1_7_16" localSheetId="19">#REF!</definedName>
    <definedName name="Excel_BuiltIn_Print_Area_7_1_1_7_16">#REF!</definedName>
    <definedName name="Excel_BuiltIn_Print_Area_7_1_1_7_2" localSheetId="19">#REF!</definedName>
    <definedName name="Excel_BuiltIn_Print_Area_7_1_1_7_2">#REF!</definedName>
    <definedName name="Excel_BuiltIn_Print_Area_7_1_1_7_27" localSheetId="19">#REF!</definedName>
    <definedName name="Excel_BuiltIn_Print_Area_7_1_1_7_27">#REF!</definedName>
    <definedName name="Excel_BuiltIn_Print_Area_7_1_1_7_4" localSheetId="19">#REF!</definedName>
    <definedName name="Excel_BuiltIn_Print_Area_7_1_1_7_4">#REF!</definedName>
    <definedName name="Excel_BuiltIn_Print_Area_7_1_1_8" localSheetId="19">#REF!</definedName>
    <definedName name="Excel_BuiltIn_Print_Area_7_1_1_8">#REF!</definedName>
    <definedName name="Excel_BuiltIn_Print_Area_7_1_1_8_16" localSheetId="19">#REF!</definedName>
    <definedName name="Excel_BuiltIn_Print_Area_7_1_1_8_16">#REF!</definedName>
    <definedName name="Excel_BuiltIn_Print_Area_7_1_1_8_2" localSheetId="19">#REF!</definedName>
    <definedName name="Excel_BuiltIn_Print_Area_7_1_1_8_2">#REF!</definedName>
    <definedName name="Excel_BuiltIn_Print_Area_7_1_1_8_27" localSheetId="19">#REF!</definedName>
    <definedName name="Excel_BuiltIn_Print_Area_7_1_1_8_27">#REF!</definedName>
    <definedName name="Excel_BuiltIn_Print_Area_7_1_1_8_4" localSheetId="19">#REF!</definedName>
    <definedName name="Excel_BuiltIn_Print_Area_7_1_1_8_4">#REF!</definedName>
    <definedName name="Excel_BuiltIn_Print_Area_7_1_1_9" localSheetId="19">#REF!</definedName>
    <definedName name="Excel_BuiltIn_Print_Area_7_1_1_9">#REF!</definedName>
    <definedName name="Excel_BuiltIn_Print_Area_7_1_1_9_16" localSheetId="19">#REF!</definedName>
    <definedName name="Excel_BuiltIn_Print_Area_7_1_1_9_16">#REF!</definedName>
    <definedName name="Excel_BuiltIn_Print_Area_7_1_1_9_2" localSheetId="19">#REF!</definedName>
    <definedName name="Excel_BuiltIn_Print_Area_7_1_1_9_2">#REF!</definedName>
    <definedName name="Excel_BuiltIn_Print_Area_7_1_1_9_27" localSheetId="19">#REF!</definedName>
    <definedName name="Excel_BuiltIn_Print_Area_7_1_1_9_27">#REF!</definedName>
    <definedName name="Excel_BuiltIn_Print_Area_7_1_1_9_4" localSheetId="19">#REF!</definedName>
    <definedName name="Excel_BuiltIn_Print_Area_7_1_1_9_4">#REF!</definedName>
    <definedName name="Excel_BuiltIn_Print_Area_7_1_10" localSheetId="19">#REF!</definedName>
    <definedName name="Excel_BuiltIn_Print_Area_7_1_10">#REF!</definedName>
    <definedName name="Excel_BuiltIn_Print_Area_7_1_10_16" localSheetId="19">#REF!</definedName>
    <definedName name="Excel_BuiltIn_Print_Area_7_1_10_16">#REF!</definedName>
    <definedName name="Excel_BuiltIn_Print_Area_7_1_10_2" localSheetId="19">#REF!</definedName>
    <definedName name="Excel_BuiltIn_Print_Area_7_1_10_2">#REF!</definedName>
    <definedName name="Excel_BuiltIn_Print_Area_7_1_10_27" localSheetId="19">#REF!</definedName>
    <definedName name="Excel_BuiltIn_Print_Area_7_1_10_27">#REF!</definedName>
    <definedName name="Excel_BuiltIn_Print_Area_7_1_10_4" localSheetId="19">#REF!</definedName>
    <definedName name="Excel_BuiltIn_Print_Area_7_1_10_4">#REF!</definedName>
    <definedName name="Excel_BuiltIn_Print_Area_7_1_11" localSheetId="19">#REF!</definedName>
    <definedName name="Excel_BuiltIn_Print_Area_7_1_11">#REF!</definedName>
    <definedName name="Excel_BuiltIn_Print_Area_7_1_11_16" localSheetId="19">#REF!</definedName>
    <definedName name="Excel_BuiltIn_Print_Area_7_1_11_16">#REF!</definedName>
    <definedName name="Excel_BuiltIn_Print_Area_7_1_11_2" localSheetId="19">#REF!</definedName>
    <definedName name="Excel_BuiltIn_Print_Area_7_1_11_2">#REF!</definedName>
    <definedName name="Excel_BuiltIn_Print_Area_7_1_11_27" localSheetId="19">#REF!</definedName>
    <definedName name="Excel_BuiltIn_Print_Area_7_1_11_27">#REF!</definedName>
    <definedName name="Excel_BuiltIn_Print_Area_7_1_11_4" localSheetId="19">#REF!</definedName>
    <definedName name="Excel_BuiltIn_Print_Area_7_1_11_4">#REF!</definedName>
    <definedName name="Excel_BuiltIn_Print_Area_7_1_12" localSheetId="19">#REF!</definedName>
    <definedName name="Excel_BuiltIn_Print_Area_7_1_12">#REF!</definedName>
    <definedName name="Excel_BuiltIn_Print_Area_7_1_12_16" localSheetId="19">#REF!</definedName>
    <definedName name="Excel_BuiltIn_Print_Area_7_1_12_16">#REF!</definedName>
    <definedName name="Excel_BuiltIn_Print_Area_7_1_12_2" localSheetId="19">#REF!</definedName>
    <definedName name="Excel_BuiltIn_Print_Area_7_1_12_2">#REF!</definedName>
    <definedName name="Excel_BuiltIn_Print_Area_7_1_12_27" localSheetId="19">#REF!</definedName>
    <definedName name="Excel_BuiltIn_Print_Area_7_1_12_27">#REF!</definedName>
    <definedName name="Excel_BuiltIn_Print_Area_7_1_12_4" localSheetId="19">#REF!</definedName>
    <definedName name="Excel_BuiltIn_Print_Area_7_1_12_4">#REF!</definedName>
    <definedName name="Excel_BuiltIn_Print_Area_7_1_13" localSheetId="19">#REF!</definedName>
    <definedName name="Excel_BuiltIn_Print_Area_7_1_13">#REF!</definedName>
    <definedName name="Excel_BuiltIn_Print_Area_7_1_13_16" localSheetId="19">#REF!</definedName>
    <definedName name="Excel_BuiltIn_Print_Area_7_1_13_16">#REF!</definedName>
    <definedName name="Excel_BuiltIn_Print_Area_7_1_13_2" localSheetId="19">#REF!</definedName>
    <definedName name="Excel_BuiltIn_Print_Area_7_1_13_2">#REF!</definedName>
    <definedName name="Excel_BuiltIn_Print_Area_7_1_13_27" localSheetId="19">#REF!</definedName>
    <definedName name="Excel_BuiltIn_Print_Area_7_1_13_27">#REF!</definedName>
    <definedName name="Excel_BuiltIn_Print_Area_7_1_13_4" localSheetId="19">#REF!</definedName>
    <definedName name="Excel_BuiltIn_Print_Area_7_1_13_4">#REF!</definedName>
    <definedName name="Excel_BuiltIn_Print_Area_7_1_14" localSheetId="19">#REF!</definedName>
    <definedName name="Excel_BuiltIn_Print_Area_7_1_14">#REF!</definedName>
    <definedName name="Excel_BuiltIn_Print_Area_7_1_14_16" localSheetId="19">#REF!</definedName>
    <definedName name="Excel_BuiltIn_Print_Area_7_1_14_16">#REF!</definedName>
    <definedName name="Excel_BuiltIn_Print_Area_7_1_14_2" localSheetId="19">#REF!</definedName>
    <definedName name="Excel_BuiltIn_Print_Area_7_1_14_2">#REF!</definedName>
    <definedName name="Excel_BuiltIn_Print_Area_7_1_14_27" localSheetId="19">#REF!</definedName>
    <definedName name="Excel_BuiltIn_Print_Area_7_1_14_27">#REF!</definedName>
    <definedName name="Excel_BuiltIn_Print_Area_7_1_14_4" localSheetId="19">#REF!</definedName>
    <definedName name="Excel_BuiltIn_Print_Area_7_1_14_4">#REF!</definedName>
    <definedName name="Excel_BuiltIn_Print_Area_7_1_15" localSheetId="19">#REF!</definedName>
    <definedName name="Excel_BuiltIn_Print_Area_7_1_15">#REF!</definedName>
    <definedName name="Excel_BuiltIn_Print_Area_7_1_15_16" localSheetId="19">#REF!</definedName>
    <definedName name="Excel_BuiltIn_Print_Area_7_1_15_16">#REF!</definedName>
    <definedName name="Excel_BuiltIn_Print_Area_7_1_15_2" localSheetId="19">#REF!</definedName>
    <definedName name="Excel_BuiltIn_Print_Area_7_1_15_2">#REF!</definedName>
    <definedName name="Excel_BuiltIn_Print_Area_7_1_15_27" localSheetId="19">#REF!</definedName>
    <definedName name="Excel_BuiltIn_Print_Area_7_1_15_27">#REF!</definedName>
    <definedName name="Excel_BuiltIn_Print_Area_7_1_15_4" localSheetId="19">#REF!</definedName>
    <definedName name="Excel_BuiltIn_Print_Area_7_1_15_4">#REF!</definedName>
    <definedName name="Excel_BuiltIn_Print_Area_7_1_16" localSheetId="19">#REF!</definedName>
    <definedName name="Excel_BuiltIn_Print_Area_7_1_16">#REF!</definedName>
    <definedName name="Excel_BuiltIn_Print_Area_7_1_16_1" localSheetId="19">#REF!</definedName>
    <definedName name="Excel_BuiltIn_Print_Area_7_1_16_1">#REF!</definedName>
    <definedName name="Excel_BuiltIn_Print_Area_7_1_16_16" localSheetId="19">#REF!</definedName>
    <definedName name="Excel_BuiltIn_Print_Area_7_1_16_16">#REF!</definedName>
    <definedName name="Excel_BuiltIn_Print_Area_7_1_16_2" localSheetId="19">#REF!</definedName>
    <definedName name="Excel_BuiltIn_Print_Area_7_1_16_2">#REF!</definedName>
    <definedName name="Excel_BuiltIn_Print_Area_7_1_16_27" localSheetId="19">#REF!</definedName>
    <definedName name="Excel_BuiltIn_Print_Area_7_1_16_27">#REF!</definedName>
    <definedName name="Excel_BuiltIn_Print_Area_7_1_16_4" localSheetId="19">#REF!</definedName>
    <definedName name="Excel_BuiltIn_Print_Area_7_1_16_4">#REF!</definedName>
    <definedName name="Excel_BuiltIn_Print_Area_7_1_17" localSheetId="19">#REF!</definedName>
    <definedName name="Excel_BuiltIn_Print_Area_7_1_17">#REF!</definedName>
    <definedName name="Excel_BuiltIn_Print_Area_7_1_17_1" localSheetId="19">#REF!</definedName>
    <definedName name="Excel_BuiltIn_Print_Area_7_1_17_1">#REF!</definedName>
    <definedName name="Excel_BuiltIn_Print_Area_7_1_17_1_16" localSheetId="19">#REF!</definedName>
    <definedName name="Excel_BuiltIn_Print_Area_7_1_17_1_16">#REF!</definedName>
    <definedName name="Excel_BuiltIn_Print_Area_7_1_17_1_2" localSheetId="19">#REF!</definedName>
    <definedName name="Excel_BuiltIn_Print_Area_7_1_17_1_2">#REF!</definedName>
    <definedName name="Excel_BuiltIn_Print_Area_7_1_17_1_27" localSheetId="19">#REF!</definedName>
    <definedName name="Excel_BuiltIn_Print_Area_7_1_17_1_27">#REF!</definedName>
    <definedName name="Excel_BuiltIn_Print_Area_7_1_17_1_4" localSheetId="19">#REF!</definedName>
    <definedName name="Excel_BuiltIn_Print_Area_7_1_17_1_4">#REF!</definedName>
    <definedName name="Excel_BuiltIn_Print_Area_7_1_17_16" localSheetId="19">#REF!</definedName>
    <definedName name="Excel_BuiltIn_Print_Area_7_1_17_16">#REF!</definedName>
    <definedName name="Excel_BuiltIn_Print_Area_7_1_17_2" localSheetId="19">#REF!</definedName>
    <definedName name="Excel_BuiltIn_Print_Area_7_1_17_2">#REF!</definedName>
    <definedName name="Excel_BuiltIn_Print_Area_7_1_17_27" localSheetId="19">#REF!</definedName>
    <definedName name="Excel_BuiltIn_Print_Area_7_1_17_27">#REF!</definedName>
    <definedName name="Excel_BuiltIn_Print_Area_7_1_17_4" localSheetId="19">#REF!</definedName>
    <definedName name="Excel_BuiltIn_Print_Area_7_1_17_4">#REF!</definedName>
    <definedName name="Excel_BuiltIn_Print_Area_7_1_2" localSheetId="19">#REF!</definedName>
    <definedName name="Excel_BuiltIn_Print_Area_7_1_2">#REF!</definedName>
    <definedName name="Excel_BuiltIn_Print_Area_7_1_2_1" localSheetId="19">#REF!</definedName>
    <definedName name="Excel_BuiltIn_Print_Area_7_1_2_1">#REF!</definedName>
    <definedName name="Excel_BuiltIn_Print_Area_7_1_2_16" localSheetId="19">#REF!</definedName>
    <definedName name="Excel_BuiltIn_Print_Area_7_1_2_16">#REF!</definedName>
    <definedName name="Excel_BuiltIn_Print_Area_7_1_2_2" localSheetId="19">#REF!</definedName>
    <definedName name="Excel_BuiltIn_Print_Area_7_1_2_2">#REF!</definedName>
    <definedName name="Excel_BuiltIn_Print_Area_7_1_2_27" localSheetId="19">#REF!</definedName>
    <definedName name="Excel_BuiltIn_Print_Area_7_1_2_27">#REF!</definedName>
    <definedName name="Excel_BuiltIn_Print_Area_7_1_2_4" localSheetId="19">#REF!</definedName>
    <definedName name="Excel_BuiltIn_Print_Area_7_1_2_4">#REF!</definedName>
    <definedName name="Excel_BuiltIn_Print_Area_7_1_20" localSheetId="19">#REF!</definedName>
    <definedName name="Excel_BuiltIn_Print_Area_7_1_20">#REF!</definedName>
    <definedName name="Excel_BuiltIn_Print_Area_7_1_20_16" localSheetId="19">#REF!</definedName>
    <definedName name="Excel_BuiltIn_Print_Area_7_1_20_16">#REF!</definedName>
    <definedName name="Excel_BuiltIn_Print_Area_7_1_20_2" localSheetId="19">#REF!</definedName>
    <definedName name="Excel_BuiltIn_Print_Area_7_1_20_2">#REF!</definedName>
    <definedName name="Excel_BuiltIn_Print_Area_7_1_20_27" localSheetId="19">#REF!</definedName>
    <definedName name="Excel_BuiltIn_Print_Area_7_1_20_27">#REF!</definedName>
    <definedName name="Excel_BuiltIn_Print_Area_7_1_20_4" localSheetId="19">#REF!</definedName>
    <definedName name="Excel_BuiltIn_Print_Area_7_1_20_4">#REF!</definedName>
    <definedName name="Excel_BuiltIn_Print_Area_7_1_27" localSheetId="19">#REF!</definedName>
    <definedName name="Excel_BuiltIn_Print_Area_7_1_27">#REF!</definedName>
    <definedName name="Excel_BuiltIn_Print_Area_7_1_3" localSheetId="19">#REF!</definedName>
    <definedName name="Excel_BuiltIn_Print_Area_7_1_3">#REF!</definedName>
    <definedName name="Excel_BuiltIn_Print_Area_7_1_3_16" localSheetId="19">#REF!</definedName>
    <definedName name="Excel_BuiltIn_Print_Area_7_1_3_16">#REF!</definedName>
    <definedName name="Excel_BuiltIn_Print_Area_7_1_3_2" localSheetId="19">#REF!</definedName>
    <definedName name="Excel_BuiltIn_Print_Area_7_1_3_2">#REF!</definedName>
    <definedName name="Excel_BuiltIn_Print_Area_7_1_3_27" localSheetId="19">#REF!</definedName>
    <definedName name="Excel_BuiltIn_Print_Area_7_1_3_27">#REF!</definedName>
    <definedName name="Excel_BuiltIn_Print_Area_7_1_3_4" localSheetId="19">#REF!</definedName>
    <definedName name="Excel_BuiltIn_Print_Area_7_1_3_4">#REF!</definedName>
    <definedName name="Excel_BuiltIn_Print_Area_7_1_4" localSheetId="19">#REF!</definedName>
    <definedName name="Excel_BuiltIn_Print_Area_7_1_4">#REF!</definedName>
    <definedName name="Excel_BuiltIn_Print_Area_7_1_5" localSheetId="19">#REF!</definedName>
    <definedName name="Excel_BuiltIn_Print_Area_7_1_5">#REF!</definedName>
    <definedName name="Excel_BuiltIn_Print_Area_7_1_5_16" localSheetId="19">#REF!</definedName>
    <definedName name="Excel_BuiltIn_Print_Area_7_1_5_16">#REF!</definedName>
    <definedName name="Excel_BuiltIn_Print_Area_7_1_5_2" localSheetId="19">#REF!</definedName>
    <definedName name="Excel_BuiltIn_Print_Area_7_1_5_2">#REF!</definedName>
    <definedName name="Excel_BuiltIn_Print_Area_7_1_5_27" localSheetId="19">#REF!</definedName>
    <definedName name="Excel_BuiltIn_Print_Area_7_1_5_27">#REF!</definedName>
    <definedName name="Excel_BuiltIn_Print_Area_7_1_5_4" localSheetId="19">#REF!</definedName>
    <definedName name="Excel_BuiltIn_Print_Area_7_1_5_4">#REF!</definedName>
    <definedName name="Excel_BuiltIn_Print_Area_7_1_6" localSheetId="19">#REF!</definedName>
    <definedName name="Excel_BuiltIn_Print_Area_7_1_6">#REF!</definedName>
    <definedName name="Excel_BuiltIn_Print_Area_7_1_6_16" localSheetId="19">#REF!</definedName>
    <definedName name="Excel_BuiltIn_Print_Area_7_1_6_16">#REF!</definedName>
    <definedName name="Excel_BuiltIn_Print_Area_7_1_6_2" localSheetId="19">#REF!</definedName>
    <definedName name="Excel_BuiltIn_Print_Area_7_1_6_2">#REF!</definedName>
    <definedName name="Excel_BuiltIn_Print_Area_7_1_6_27" localSheetId="19">#REF!</definedName>
    <definedName name="Excel_BuiltIn_Print_Area_7_1_6_27">#REF!</definedName>
    <definedName name="Excel_BuiltIn_Print_Area_7_1_6_4" localSheetId="19">#REF!</definedName>
    <definedName name="Excel_BuiltIn_Print_Area_7_1_6_4">#REF!</definedName>
    <definedName name="Excel_BuiltIn_Print_Area_7_1_7" localSheetId="19">#REF!</definedName>
    <definedName name="Excel_BuiltIn_Print_Area_7_1_7">#REF!</definedName>
    <definedName name="Excel_BuiltIn_Print_Area_7_1_7_16" localSheetId="19">#REF!</definedName>
    <definedName name="Excel_BuiltIn_Print_Area_7_1_7_16">#REF!</definedName>
    <definedName name="Excel_BuiltIn_Print_Area_7_1_7_2" localSheetId="19">#REF!</definedName>
    <definedName name="Excel_BuiltIn_Print_Area_7_1_7_2">#REF!</definedName>
    <definedName name="Excel_BuiltIn_Print_Area_7_1_7_27" localSheetId="19">#REF!</definedName>
    <definedName name="Excel_BuiltIn_Print_Area_7_1_7_27">#REF!</definedName>
    <definedName name="Excel_BuiltIn_Print_Area_7_1_7_4" localSheetId="19">#REF!</definedName>
    <definedName name="Excel_BuiltIn_Print_Area_7_1_7_4">#REF!</definedName>
    <definedName name="Excel_BuiltIn_Print_Area_7_1_8" localSheetId="19">#REF!</definedName>
    <definedName name="Excel_BuiltIn_Print_Area_7_1_8">#REF!</definedName>
    <definedName name="Excel_BuiltIn_Print_Area_7_1_8_16" localSheetId="19">#REF!</definedName>
    <definedName name="Excel_BuiltIn_Print_Area_7_1_8_16">#REF!</definedName>
    <definedName name="Excel_BuiltIn_Print_Area_7_1_8_2" localSheetId="19">#REF!</definedName>
    <definedName name="Excel_BuiltIn_Print_Area_7_1_8_2">#REF!</definedName>
    <definedName name="Excel_BuiltIn_Print_Area_7_1_8_27" localSheetId="19">#REF!</definedName>
    <definedName name="Excel_BuiltIn_Print_Area_7_1_8_27">#REF!</definedName>
    <definedName name="Excel_BuiltIn_Print_Area_7_1_8_4" localSheetId="19">#REF!</definedName>
    <definedName name="Excel_BuiltIn_Print_Area_7_1_8_4">#REF!</definedName>
    <definedName name="Excel_BuiltIn_Print_Area_7_1_9" localSheetId="19">#REF!</definedName>
    <definedName name="Excel_BuiltIn_Print_Area_7_1_9">#REF!</definedName>
    <definedName name="Excel_BuiltIn_Print_Area_7_1_9_16" localSheetId="19">#REF!</definedName>
    <definedName name="Excel_BuiltIn_Print_Area_7_1_9_16">#REF!</definedName>
    <definedName name="Excel_BuiltIn_Print_Area_7_1_9_2" localSheetId="19">#REF!</definedName>
    <definedName name="Excel_BuiltIn_Print_Area_7_1_9_2">#REF!</definedName>
    <definedName name="Excel_BuiltIn_Print_Area_7_1_9_27" localSheetId="19">#REF!</definedName>
    <definedName name="Excel_BuiltIn_Print_Area_7_1_9_27">#REF!</definedName>
    <definedName name="Excel_BuiltIn_Print_Area_7_1_9_4" localSheetId="19">#REF!</definedName>
    <definedName name="Excel_BuiltIn_Print_Area_7_1_9_4">#REF!</definedName>
    <definedName name="Excel_BuiltIn_Print_Area_8" localSheetId="19">#REF!</definedName>
    <definedName name="Excel_BuiltIn_Print_Area_8">#REF!</definedName>
    <definedName name="Excel_BuiltIn_Print_Area_8_1" localSheetId="19">#REF!</definedName>
    <definedName name="Excel_BuiltIn_Print_Area_8_1">#REF!</definedName>
    <definedName name="Excel_BuiltIn_Print_Area_8_1_1" localSheetId="19">#REF!</definedName>
    <definedName name="Excel_BuiltIn_Print_Area_8_1_1">#REF!</definedName>
    <definedName name="Excel_BuiltIn_Print_Area_8_1_1_1" localSheetId="19">#REF!</definedName>
    <definedName name="Excel_BuiltIn_Print_Area_8_1_1_1">#REF!</definedName>
    <definedName name="Excel_BuiltIn_Print_Area_8_1_1_1_1" localSheetId="19">#REF!</definedName>
    <definedName name="Excel_BuiltIn_Print_Area_8_1_1_1_1">#REF!</definedName>
    <definedName name="Excel_BuiltIn_Print_Area_8_1_1_1_1_1" localSheetId="19">#REF!</definedName>
    <definedName name="Excel_BuiltIn_Print_Area_8_1_1_1_1_1">#REF!</definedName>
    <definedName name="Excel_BuiltIn_Print_Area_8_1_1_1_1_16" localSheetId="19">#REF!</definedName>
    <definedName name="Excel_BuiltIn_Print_Area_8_1_1_1_1_16">#REF!</definedName>
    <definedName name="Excel_BuiltIn_Print_Area_8_1_1_1_1_2" localSheetId="19">#REF!</definedName>
    <definedName name="Excel_BuiltIn_Print_Area_8_1_1_1_1_2">#REF!</definedName>
    <definedName name="Excel_BuiltIn_Print_Area_8_1_1_1_1_27" localSheetId="19">#REF!</definedName>
    <definedName name="Excel_BuiltIn_Print_Area_8_1_1_1_1_27">#REF!</definedName>
    <definedName name="Excel_BuiltIn_Print_Area_8_1_1_1_1_4" localSheetId="19">#REF!</definedName>
    <definedName name="Excel_BuiltIn_Print_Area_8_1_1_1_1_4">#REF!</definedName>
    <definedName name="Excel_BuiltIn_Print_Area_8_1_1_1_16" localSheetId="19">#REF!</definedName>
    <definedName name="Excel_BuiltIn_Print_Area_8_1_1_1_16">#REF!</definedName>
    <definedName name="Excel_BuiltIn_Print_Area_8_1_1_1_2" localSheetId="19">#REF!</definedName>
    <definedName name="Excel_BuiltIn_Print_Area_8_1_1_1_2">#REF!</definedName>
    <definedName name="Excel_BuiltIn_Print_Area_8_1_1_1_27" localSheetId="19">#REF!</definedName>
    <definedName name="Excel_BuiltIn_Print_Area_8_1_1_1_27">#REF!</definedName>
    <definedName name="Excel_BuiltIn_Print_Area_8_1_1_1_4" localSheetId="19">#REF!</definedName>
    <definedName name="Excel_BuiltIn_Print_Area_8_1_1_1_4">#REF!</definedName>
    <definedName name="Excel_BuiltIn_Print_Area_8_1_1_10" localSheetId="19">#REF!</definedName>
    <definedName name="Excel_BuiltIn_Print_Area_8_1_1_10">#REF!</definedName>
    <definedName name="Excel_BuiltIn_Print_Area_8_1_1_10_16" localSheetId="19">#REF!</definedName>
    <definedName name="Excel_BuiltIn_Print_Area_8_1_1_10_16">#REF!</definedName>
    <definedName name="Excel_BuiltIn_Print_Area_8_1_1_10_2" localSheetId="19">#REF!</definedName>
    <definedName name="Excel_BuiltIn_Print_Area_8_1_1_10_2">#REF!</definedName>
    <definedName name="Excel_BuiltIn_Print_Area_8_1_1_10_27" localSheetId="19">#REF!</definedName>
    <definedName name="Excel_BuiltIn_Print_Area_8_1_1_10_27">#REF!</definedName>
    <definedName name="Excel_BuiltIn_Print_Area_8_1_1_10_4" localSheetId="19">#REF!</definedName>
    <definedName name="Excel_BuiltIn_Print_Area_8_1_1_10_4">#REF!</definedName>
    <definedName name="Excel_BuiltIn_Print_Area_8_1_1_11" localSheetId="19">#REF!</definedName>
    <definedName name="Excel_BuiltIn_Print_Area_8_1_1_11">#REF!</definedName>
    <definedName name="Excel_BuiltIn_Print_Area_8_1_1_11_16" localSheetId="19">#REF!</definedName>
    <definedName name="Excel_BuiltIn_Print_Area_8_1_1_11_16">#REF!</definedName>
    <definedName name="Excel_BuiltIn_Print_Area_8_1_1_11_2" localSheetId="19">#REF!</definedName>
    <definedName name="Excel_BuiltIn_Print_Area_8_1_1_11_2">#REF!</definedName>
    <definedName name="Excel_BuiltIn_Print_Area_8_1_1_11_27" localSheetId="19">#REF!</definedName>
    <definedName name="Excel_BuiltIn_Print_Area_8_1_1_11_27">#REF!</definedName>
    <definedName name="Excel_BuiltIn_Print_Area_8_1_1_11_4" localSheetId="19">#REF!</definedName>
    <definedName name="Excel_BuiltIn_Print_Area_8_1_1_11_4">#REF!</definedName>
    <definedName name="Excel_BuiltIn_Print_Area_8_1_1_12" localSheetId="19">#REF!</definedName>
    <definedName name="Excel_BuiltIn_Print_Area_8_1_1_12">#REF!</definedName>
    <definedName name="Excel_BuiltIn_Print_Area_8_1_1_12_16" localSheetId="19">#REF!</definedName>
    <definedName name="Excel_BuiltIn_Print_Area_8_1_1_12_16">#REF!</definedName>
    <definedName name="Excel_BuiltIn_Print_Area_8_1_1_12_2" localSheetId="19">#REF!</definedName>
    <definedName name="Excel_BuiltIn_Print_Area_8_1_1_12_2">#REF!</definedName>
    <definedName name="Excel_BuiltIn_Print_Area_8_1_1_12_27" localSheetId="19">#REF!</definedName>
    <definedName name="Excel_BuiltIn_Print_Area_8_1_1_12_27">#REF!</definedName>
    <definedName name="Excel_BuiltIn_Print_Area_8_1_1_12_4" localSheetId="19">#REF!</definedName>
    <definedName name="Excel_BuiltIn_Print_Area_8_1_1_12_4">#REF!</definedName>
    <definedName name="Excel_BuiltIn_Print_Area_8_1_1_13" localSheetId="19">#REF!</definedName>
    <definedName name="Excel_BuiltIn_Print_Area_8_1_1_13">#REF!</definedName>
    <definedName name="Excel_BuiltIn_Print_Area_8_1_1_13_16" localSheetId="19">#REF!</definedName>
    <definedName name="Excel_BuiltIn_Print_Area_8_1_1_13_16">#REF!</definedName>
    <definedName name="Excel_BuiltIn_Print_Area_8_1_1_13_2" localSheetId="19">#REF!</definedName>
    <definedName name="Excel_BuiltIn_Print_Area_8_1_1_13_2">#REF!</definedName>
    <definedName name="Excel_BuiltIn_Print_Area_8_1_1_13_27" localSheetId="19">#REF!</definedName>
    <definedName name="Excel_BuiltIn_Print_Area_8_1_1_13_27">#REF!</definedName>
    <definedName name="Excel_BuiltIn_Print_Area_8_1_1_13_4" localSheetId="19">#REF!</definedName>
    <definedName name="Excel_BuiltIn_Print_Area_8_1_1_13_4">#REF!</definedName>
    <definedName name="Excel_BuiltIn_Print_Area_8_1_1_14" localSheetId="19">#REF!</definedName>
    <definedName name="Excel_BuiltIn_Print_Area_8_1_1_14">#REF!</definedName>
    <definedName name="Excel_BuiltIn_Print_Area_8_1_1_14_16" localSheetId="19">#REF!</definedName>
    <definedName name="Excel_BuiltIn_Print_Area_8_1_1_14_16">#REF!</definedName>
    <definedName name="Excel_BuiltIn_Print_Area_8_1_1_14_2" localSheetId="19">#REF!</definedName>
    <definedName name="Excel_BuiltIn_Print_Area_8_1_1_14_2">#REF!</definedName>
    <definedName name="Excel_BuiltIn_Print_Area_8_1_1_14_27" localSheetId="19">#REF!</definedName>
    <definedName name="Excel_BuiltIn_Print_Area_8_1_1_14_27">#REF!</definedName>
    <definedName name="Excel_BuiltIn_Print_Area_8_1_1_14_4" localSheetId="19">#REF!</definedName>
    <definedName name="Excel_BuiltIn_Print_Area_8_1_1_14_4">#REF!</definedName>
    <definedName name="Excel_BuiltIn_Print_Area_8_1_1_15" localSheetId="19">#REF!</definedName>
    <definedName name="Excel_BuiltIn_Print_Area_8_1_1_15">#REF!</definedName>
    <definedName name="Excel_BuiltIn_Print_Area_8_1_1_15_16" localSheetId="19">#REF!</definedName>
    <definedName name="Excel_BuiltIn_Print_Area_8_1_1_15_16">#REF!</definedName>
    <definedName name="Excel_BuiltIn_Print_Area_8_1_1_15_2" localSheetId="19">#REF!</definedName>
    <definedName name="Excel_BuiltIn_Print_Area_8_1_1_15_2">#REF!</definedName>
    <definedName name="Excel_BuiltIn_Print_Area_8_1_1_15_27" localSheetId="19">#REF!</definedName>
    <definedName name="Excel_BuiltIn_Print_Area_8_1_1_15_27">#REF!</definedName>
    <definedName name="Excel_BuiltIn_Print_Area_8_1_1_15_4" localSheetId="19">#REF!</definedName>
    <definedName name="Excel_BuiltIn_Print_Area_8_1_1_15_4">#REF!</definedName>
    <definedName name="Excel_BuiltIn_Print_Area_8_1_1_16" localSheetId="19">#REF!</definedName>
    <definedName name="Excel_BuiltIn_Print_Area_8_1_1_16">#REF!</definedName>
    <definedName name="Excel_BuiltIn_Print_Area_8_1_1_16_1" localSheetId="19">#REF!</definedName>
    <definedName name="Excel_BuiltIn_Print_Area_8_1_1_16_1">#REF!</definedName>
    <definedName name="Excel_BuiltIn_Print_Area_8_1_1_16_16" localSheetId="19">#REF!</definedName>
    <definedName name="Excel_BuiltIn_Print_Area_8_1_1_16_16">#REF!</definedName>
    <definedName name="Excel_BuiltIn_Print_Area_8_1_1_16_2" localSheetId="19">#REF!</definedName>
    <definedName name="Excel_BuiltIn_Print_Area_8_1_1_16_2">#REF!</definedName>
    <definedName name="Excel_BuiltIn_Print_Area_8_1_1_16_27" localSheetId="19">#REF!</definedName>
    <definedName name="Excel_BuiltIn_Print_Area_8_1_1_16_27">#REF!</definedName>
    <definedName name="Excel_BuiltIn_Print_Area_8_1_1_16_4" localSheetId="19">#REF!</definedName>
    <definedName name="Excel_BuiltIn_Print_Area_8_1_1_16_4">#REF!</definedName>
    <definedName name="Excel_BuiltIn_Print_Area_8_1_1_17" localSheetId="19">#REF!</definedName>
    <definedName name="Excel_BuiltIn_Print_Area_8_1_1_17">#REF!</definedName>
    <definedName name="Excel_BuiltIn_Print_Area_8_1_1_17_16" localSheetId="19">#REF!</definedName>
    <definedName name="Excel_BuiltIn_Print_Area_8_1_1_17_16">#REF!</definedName>
    <definedName name="Excel_BuiltIn_Print_Area_8_1_1_17_2" localSheetId="19">#REF!</definedName>
    <definedName name="Excel_BuiltIn_Print_Area_8_1_1_17_2">#REF!</definedName>
    <definedName name="Excel_BuiltIn_Print_Area_8_1_1_17_27" localSheetId="19">#REF!</definedName>
    <definedName name="Excel_BuiltIn_Print_Area_8_1_1_17_27">#REF!</definedName>
    <definedName name="Excel_BuiltIn_Print_Area_8_1_1_17_4" localSheetId="19">#REF!</definedName>
    <definedName name="Excel_BuiltIn_Print_Area_8_1_1_17_4">#REF!</definedName>
    <definedName name="Excel_BuiltIn_Print_Area_8_1_1_2" localSheetId="19">#REF!</definedName>
    <definedName name="Excel_BuiltIn_Print_Area_8_1_1_2">#REF!</definedName>
    <definedName name="Excel_BuiltIn_Print_Area_8_1_1_2_1" localSheetId="19">#REF!</definedName>
    <definedName name="Excel_BuiltIn_Print_Area_8_1_1_2_1">#REF!</definedName>
    <definedName name="Excel_BuiltIn_Print_Area_8_1_1_2_16" localSheetId="19">#REF!</definedName>
    <definedName name="Excel_BuiltIn_Print_Area_8_1_1_2_16">#REF!</definedName>
    <definedName name="Excel_BuiltIn_Print_Area_8_1_1_2_2" localSheetId="19">#REF!</definedName>
    <definedName name="Excel_BuiltIn_Print_Area_8_1_1_2_2">#REF!</definedName>
    <definedName name="Excel_BuiltIn_Print_Area_8_1_1_2_27" localSheetId="19">#REF!</definedName>
    <definedName name="Excel_BuiltIn_Print_Area_8_1_1_2_27">#REF!</definedName>
    <definedName name="Excel_BuiltIn_Print_Area_8_1_1_2_4" localSheetId="19">#REF!</definedName>
    <definedName name="Excel_BuiltIn_Print_Area_8_1_1_2_4">#REF!</definedName>
    <definedName name="Excel_BuiltIn_Print_Area_8_1_1_20" localSheetId="19">#REF!</definedName>
    <definedName name="Excel_BuiltIn_Print_Area_8_1_1_20">#REF!</definedName>
    <definedName name="Excel_BuiltIn_Print_Area_8_1_1_20_16" localSheetId="19">#REF!</definedName>
    <definedName name="Excel_BuiltIn_Print_Area_8_1_1_20_16">#REF!</definedName>
    <definedName name="Excel_BuiltIn_Print_Area_8_1_1_20_2" localSheetId="19">#REF!</definedName>
    <definedName name="Excel_BuiltIn_Print_Area_8_1_1_20_2">#REF!</definedName>
    <definedName name="Excel_BuiltIn_Print_Area_8_1_1_20_27" localSheetId="19">#REF!</definedName>
    <definedName name="Excel_BuiltIn_Print_Area_8_1_1_20_27">#REF!</definedName>
    <definedName name="Excel_BuiltIn_Print_Area_8_1_1_20_4" localSheetId="19">#REF!</definedName>
    <definedName name="Excel_BuiltIn_Print_Area_8_1_1_20_4">#REF!</definedName>
    <definedName name="Excel_BuiltIn_Print_Area_8_1_1_27" localSheetId="19">#REF!</definedName>
    <definedName name="Excel_BuiltIn_Print_Area_8_1_1_27">#REF!</definedName>
    <definedName name="Excel_BuiltIn_Print_Area_8_1_1_3" localSheetId="19">#REF!</definedName>
    <definedName name="Excel_BuiltIn_Print_Area_8_1_1_3">#REF!</definedName>
    <definedName name="Excel_BuiltIn_Print_Area_8_1_1_3_16" localSheetId="19">#REF!</definedName>
    <definedName name="Excel_BuiltIn_Print_Area_8_1_1_3_16">#REF!</definedName>
    <definedName name="Excel_BuiltIn_Print_Area_8_1_1_3_2" localSheetId="19">#REF!</definedName>
    <definedName name="Excel_BuiltIn_Print_Area_8_1_1_3_2">#REF!</definedName>
    <definedName name="Excel_BuiltIn_Print_Area_8_1_1_3_27" localSheetId="19">#REF!</definedName>
    <definedName name="Excel_BuiltIn_Print_Area_8_1_1_3_27">#REF!</definedName>
    <definedName name="Excel_BuiltIn_Print_Area_8_1_1_3_4" localSheetId="19">#REF!</definedName>
    <definedName name="Excel_BuiltIn_Print_Area_8_1_1_3_4">#REF!</definedName>
    <definedName name="Excel_BuiltIn_Print_Area_8_1_1_4" localSheetId="19">#REF!</definedName>
    <definedName name="Excel_BuiltIn_Print_Area_8_1_1_4">#REF!</definedName>
    <definedName name="Excel_BuiltIn_Print_Area_8_1_1_5" localSheetId="19">#REF!</definedName>
    <definedName name="Excel_BuiltIn_Print_Area_8_1_1_5">#REF!</definedName>
    <definedName name="Excel_BuiltIn_Print_Area_8_1_1_5_1" localSheetId="19">#REF!</definedName>
    <definedName name="Excel_BuiltIn_Print_Area_8_1_1_5_1">#REF!</definedName>
    <definedName name="Excel_BuiltIn_Print_Area_8_1_1_5_16" localSheetId="19">#REF!</definedName>
    <definedName name="Excel_BuiltIn_Print_Area_8_1_1_5_16">#REF!</definedName>
    <definedName name="Excel_BuiltIn_Print_Area_8_1_1_5_2" localSheetId="19">#REF!</definedName>
    <definedName name="Excel_BuiltIn_Print_Area_8_1_1_5_2">#REF!</definedName>
    <definedName name="Excel_BuiltIn_Print_Area_8_1_1_5_27" localSheetId="19">#REF!</definedName>
    <definedName name="Excel_BuiltIn_Print_Area_8_1_1_5_27">#REF!</definedName>
    <definedName name="Excel_BuiltIn_Print_Area_8_1_1_5_4" localSheetId="19">#REF!</definedName>
    <definedName name="Excel_BuiltIn_Print_Area_8_1_1_5_4">#REF!</definedName>
    <definedName name="Excel_BuiltIn_Print_Area_8_1_1_6" localSheetId="19">#REF!</definedName>
    <definedName name="Excel_BuiltIn_Print_Area_8_1_1_6">#REF!</definedName>
    <definedName name="Excel_BuiltIn_Print_Area_8_1_1_6_16" localSheetId="19">#REF!</definedName>
    <definedName name="Excel_BuiltIn_Print_Area_8_1_1_6_16">#REF!</definedName>
    <definedName name="Excel_BuiltIn_Print_Area_8_1_1_6_2" localSheetId="19">#REF!</definedName>
    <definedName name="Excel_BuiltIn_Print_Area_8_1_1_6_2">#REF!</definedName>
    <definedName name="Excel_BuiltIn_Print_Area_8_1_1_6_27" localSheetId="19">#REF!</definedName>
    <definedName name="Excel_BuiltIn_Print_Area_8_1_1_6_27">#REF!</definedName>
    <definedName name="Excel_BuiltIn_Print_Area_8_1_1_6_4" localSheetId="19">#REF!</definedName>
    <definedName name="Excel_BuiltIn_Print_Area_8_1_1_6_4">#REF!</definedName>
    <definedName name="Excel_BuiltIn_Print_Area_8_1_1_7" localSheetId="19">#REF!</definedName>
    <definedName name="Excel_BuiltIn_Print_Area_8_1_1_7">#REF!</definedName>
    <definedName name="Excel_BuiltIn_Print_Area_8_1_1_7_16" localSheetId="19">#REF!</definedName>
    <definedName name="Excel_BuiltIn_Print_Area_8_1_1_7_16">#REF!</definedName>
    <definedName name="Excel_BuiltIn_Print_Area_8_1_1_7_2" localSheetId="19">#REF!</definedName>
    <definedName name="Excel_BuiltIn_Print_Area_8_1_1_7_2">#REF!</definedName>
    <definedName name="Excel_BuiltIn_Print_Area_8_1_1_7_27" localSheetId="19">#REF!</definedName>
    <definedName name="Excel_BuiltIn_Print_Area_8_1_1_7_27">#REF!</definedName>
    <definedName name="Excel_BuiltIn_Print_Area_8_1_1_7_4" localSheetId="19">#REF!</definedName>
    <definedName name="Excel_BuiltIn_Print_Area_8_1_1_7_4">#REF!</definedName>
    <definedName name="Excel_BuiltIn_Print_Area_8_1_1_8" localSheetId="19">#REF!</definedName>
    <definedName name="Excel_BuiltIn_Print_Area_8_1_1_8">#REF!</definedName>
    <definedName name="Excel_BuiltIn_Print_Area_8_1_1_8_16" localSheetId="19">#REF!</definedName>
    <definedName name="Excel_BuiltIn_Print_Area_8_1_1_8_16">#REF!</definedName>
    <definedName name="Excel_BuiltIn_Print_Area_8_1_1_8_2" localSheetId="19">#REF!</definedName>
    <definedName name="Excel_BuiltIn_Print_Area_8_1_1_8_2">#REF!</definedName>
    <definedName name="Excel_BuiltIn_Print_Area_8_1_1_8_27" localSheetId="19">#REF!</definedName>
    <definedName name="Excel_BuiltIn_Print_Area_8_1_1_8_27">#REF!</definedName>
    <definedName name="Excel_BuiltIn_Print_Area_8_1_1_8_4" localSheetId="19">#REF!</definedName>
    <definedName name="Excel_BuiltIn_Print_Area_8_1_1_8_4">#REF!</definedName>
    <definedName name="Excel_BuiltIn_Print_Area_8_1_1_9" localSheetId="19">#REF!</definedName>
    <definedName name="Excel_BuiltIn_Print_Area_8_1_1_9">#REF!</definedName>
    <definedName name="Excel_BuiltIn_Print_Area_8_1_1_9_16" localSheetId="19">#REF!</definedName>
    <definedName name="Excel_BuiltIn_Print_Area_8_1_1_9_16">#REF!</definedName>
    <definedName name="Excel_BuiltIn_Print_Area_8_1_1_9_2" localSheetId="19">#REF!</definedName>
    <definedName name="Excel_BuiltIn_Print_Area_8_1_1_9_2">#REF!</definedName>
    <definedName name="Excel_BuiltIn_Print_Area_8_1_1_9_27" localSheetId="19">#REF!</definedName>
    <definedName name="Excel_BuiltIn_Print_Area_8_1_1_9_27">#REF!</definedName>
    <definedName name="Excel_BuiltIn_Print_Area_8_1_1_9_4" localSheetId="19">#REF!</definedName>
    <definedName name="Excel_BuiltIn_Print_Area_8_1_1_9_4">#REF!</definedName>
    <definedName name="Excel_BuiltIn_Print_Area_8_1_10" localSheetId="19">#REF!</definedName>
    <definedName name="Excel_BuiltIn_Print_Area_8_1_10">#REF!</definedName>
    <definedName name="Excel_BuiltIn_Print_Area_8_1_10_16" localSheetId="19">#REF!</definedName>
    <definedName name="Excel_BuiltIn_Print_Area_8_1_10_16">#REF!</definedName>
    <definedName name="Excel_BuiltIn_Print_Area_8_1_10_2" localSheetId="19">#REF!</definedName>
    <definedName name="Excel_BuiltIn_Print_Area_8_1_10_2">#REF!</definedName>
    <definedName name="Excel_BuiltIn_Print_Area_8_1_10_27" localSheetId="19">#REF!</definedName>
    <definedName name="Excel_BuiltIn_Print_Area_8_1_10_27">#REF!</definedName>
    <definedName name="Excel_BuiltIn_Print_Area_8_1_10_4" localSheetId="19">#REF!</definedName>
    <definedName name="Excel_BuiltIn_Print_Area_8_1_10_4">#REF!</definedName>
    <definedName name="Excel_BuiltIn_Print_Area_8_1_11" localSheetId="19">#REF!</definedName>
    <definedName name="Excel_BuiltIn_Print_Area_8_1_11">#REF!</definedName>
    <definedName name="Excel_BuiltIn_Print_Area_8_1_11_16" localSheetId="19">#REF!</definedName>
    <definedName name="Excel_BuiltIn_Print_Area_8_1_11_16">#REF!</definedName>
    <definedName name="Excel_BuiltIn_Print_Area_8_1_11_2" localSheetId="19">#REF!</definedName>
    <definedName name="Excel_BuiltIn_Print_Area_8_1_11_2">#REF!</definedName>
    <definedName name="Excel_BuiltIn_Print_Area_8_1_11_27" localSheetId="19">#REF!</definedName>
    <definedName name="Excel_BuiltIn_Print_Area_8_1_11_27">#REF!</definedName>
    <definedName name="Excel_BuiltIn_Print_Area_8_1_11_4" localSheetId="19">#REF!</definedName>
    <definedName name="Excel_BuiltIn_Print_Area_8_1_11_4">#REF!</definedName>
    <definedName name="Excel_BuiltIn_Print_Area_8_1_12" localSheetId="19">#REF!</definedName>
    <definedName name="Excel_BuiltIn_Print_Area_8_1_12">#REF!</definedName>
    <definedName name="Excel_BuiltIn_Print_Area_8_1_12_16" localSheetId="19">#REF!</definedName>
    <definedName name="Excel_BuiltIn_Print_Area_8_1_12_16">#REF!</definedName>
    <definedName name="Excel_BuiltIn_Print_Area_8_1_12_2" localSheetId="19">#REF!</definedName>
    <definedName name="Excel_BuiltIn_Print_Area_8_1_12_2">#REF!</definedName>
    <definedName name="Excel_BuiltIn_Print_Area_8_1_12_27" localSheetId="19">#REF!</definedName>
    <definedName name="Excel_BuiltIn_Print_Area_8_1_12_27">#REF!</definedName>
    <definedName name="Excel_BuiltIn_Print_Area_8_1_12_4" localSheetId="19">#REF!</definedName>
    <definedName name="Excel_BuiltIn_Print_Area_8_1_12_4">#REF!</definedName>
    <definedName name="Excel_BuiltIn_Print_Area_8_1_13" localSheetId="19">#REF!</definedName>
    <definedName name="Excel_BuiltIn_Print_Area_8_1_13">#REF!</definedName>
    <definedName name="Excel_BuiltIn_Print_Area_8_1_13_16" localSheetId="19">#REF!</definedName>
    <definedName name="Excel_BuiltIn_Print_Area_8_1_13_16">#REF!</definedName>
    <definedName name="Excel_BuiltIn_Print_Area_8_1_13_2" localSheetId="19">#REF!</definedName>
    <definedName name="Excel_BuiltIn_Print_Area_8_1_13_2">#REF!</definedName>
    <definedName name="Excel_BuiltIn_Print_Area_8_1_13_27" localSheetId="19">#REF!</definedName>
    <definedName name="Excel_BuiltIn_Print_Area_8_1_13_27">#REF!</definedName>
    <definedName name="Excel_BuiltIn_Print_Area_8_1_13_4" localSheetId="19">#REF!</definedName>
    <definedName name="Excel_BuiltIn_Print_Area_8_1_13_4">#REF!</definedName>
    <definedName name="Excel_BuiltIn_Print_Area_8_1_14" localSheetId="19">#REF!</definedName>
    <definedName name="Excel_BuiltIn_Print_Area_8_1_14">#REF!</definedName>
    <definedName name="Excel_BuiltIn_Print_Area_8_1_14_16" localSheetId="19">#REF!</definedName>
    <definedName name="Excel_BuiltIn_Print_Area_8_1_14_16">#REF!</definedName>
    <definedName name="Excel_BuiltIn_Print_Area_8_1_14_2" localSheetId="19">#REF!</definedName>
    <definedName name="Excel_BuiltIn_Print_Area_8_1_14_2">#REF!</definedName>
    <definedName name="Excel_BuiltIn_Print_Area_8_1_14_27" localSheetId="19">#REF!</definedName>
    <definedName name="Excel_BuiltIn_Print_Area_8_1_14_27">#REF!</definedName>
    <definedName name="Excel_BuiltIn_Print_Area_8_1_14_4" localSheetId="19">#REF!</definedName>
    <definedName name="Excel_BuiltIn_Print_Area_8_1_14_4">#REF!</definedName>
    <definedName name="Excel_BuiltIn_Print_Area_8_1_15" localSheetId="19">#REF!</definedName>
    <definedName name="Excel_BuiltIn_Print_Area_8_1_15">#REF!</definedName>
    <definedName name="Excel_BuiltIn_Print_Area_8_1_15_16" localSheetId="19">#REF!</definedName>
    <definedName name="Excel_BuiltIn_Print_Area_8_1_15_16">#REF!</definedName>
    <definedName name="Excel_BuiltIn_Print_Area_8_1_15_2" localSheetId="19">#REF!</definedName>
    <definedName name="Excel_BuiltIn_Print_Area_8_1_15_2">#REF!</definedName>
    <definedName name="Excel_BuiltIn_Print_Area_8_1_15_27" localSheetId="19">#REF!</definedName>
    <definedName name="Excel_BuiltIn_Print_Area_8_1_15_27">#REF!</definedName>
    <definedName name="Excel_BuiltIn_Print_Area_8_1_15_4" localSheetId="19">#REF!</definedName>
    <definedName name="Excel_BuiltIn_Print_Area_8_1_15_4">#REF!</definedName>
    <definedName name="Excel_BuiltIn_Print_Area_8_1_16" localSheetId="19">#REF!</definedName>
    <definedName name="Excel_BuiltIn_Print_Area_8_1_16">#REF!</definedName>
    <definedName name="Excel_BuiltIn_Print_Area_8_1_16_1" localSheetId="19">#REF!</definedName>
    <definedName name="Excel_BuiltIn_Print_Area_8_1_16_1">#REF!</definedName>
    <definedName name="Excel_BuiltIn_Print_Area_8_1_16_16" localSheetId="19">#REF!</definedName>
    <definedName name="Excel_BuiltIn_Print_Area_8_1_16_16">#REF!</definedName>
    <definedName name="Excel_BuiltIn_Print_Area_8_1_16_2" localSheetId="19">#REF!</definedName>
    <definedName name="Excel_BuiltIn_Print_Area_8_1_16_2">#REF!</definedName>
    <definedName name="Excel_BuiltIn_Print_Area_8_1_16_27" localSheetId="19">#REF!</definedName>
    <definedName name="Excel_BuiltIn_Print_Area_8_1_16_27">#REF!</definedName>
    <definedName name="Excel_BuiltIn_Print_Area_8_1_16_4" localSheetId="19">#REF!</definedName>
    <definedName name="Excel_BuiltIn_Print_Area_8_1_16_4">#REF!</definedName>
    <definedName name="Excel_BuiltIn_Print_Area_8_1_17" localSheetId="19">#REF!</definedName>
    <definedName name="Excel_BuiltIn_Print_Area_8_1_17">#REF!</definedName>
    <definedName name="Excel_BuiltIn_Print_Area_8_1_17_16" localSheetId="19">#REF!</definedName>
    <definedName name="Excel_BuiltIn_Print_Area_8_1_17_16">#REF!</definedName>
    <definedName name="Excel_BuiltIn_Print_Area_8_1_17_2" localSheetId="19">#REF!</definedName>
    <definedName name="Excel_BuiltIn_Print_Area_8_1_17_2">#REF!</definedName>
    <definedName name="Excel_BuiltIn_Print_Area_8_1_17_27" localSheetId="19">#REF!</definedName>
    <definedName name="Excel_BuiltIn_Print_Area_8_1_17_27">#REF!</definedName>
    <definedName name="Excel_BuiltIn_Print_Area_8_1_17_4" localSheetId="19">#REF!</definedName>
    <definedName name="Excel_BuiltIn_Print_Area_8_1_17_4">#REF!</definedName>
    <definedName name="Excel_BuiltIn_Print_Area_8_1_2" localSheetId="19">#REF!</definedName>
    <definedName name="Excel_BuiltIn_Print_Area_8_1_2">#REF!</definedName>
    <definedName name="Excel_BuiltIn_Print_Area_8_1_2_1" localSheetId="19">#REF!</definedName>
    <definedName name="Excel_BuiltIn_Print_Area_8_1_2_1">#REF!</definedName>
    <definedName name="Excel_BuiltIn_Print_Area_8_1_2_16" localSheetId="19">#REF!</definedName>
    <definedName name="Excel_BuiltIn_Print_Area_8_1_2_16">#REF!</definedName>
    <definedName name="Excel_BuiltIn_Print_Area_8_1_2_2" localSheetId="19">#REF!</definedName>
    <definedName name="Excel_BuiltIn_Print_Area_8_1_2_2">#REF!</definedName>
    <definedName name="Excel_BuiltIn_Print_Area_8_1_2_27" localSheetId="19">#REF!</definedName>
    <definedName name="Excel_BuiltIn_Print_Area_8_1_2_27">#REF!</definedName>
    <definedName name="Excel_BuiltIn_Print_Area_8_1_2_4" localSheetId="19">#REF!</definedName>
    <definedName name="Excel_BuiltIn_Print_Area_8_1_2_4">#REF!</definedName>
    <definedName name="Excel_BuiltIn_Print_Area_8_1_20" localSheetId="19">#REF!</definedName>
    <definedName name="Excel_BuiltIn_Print_Area_8_1_20">#REF!</definedName>
    <definedName name="Excel_BuiltIn_Print_Area_8_1_20_16" localSheetId="19">#REF!</definedName>
    <definedName name="Excel_BuiltIn_Print_Area_8_1_20_16">#REF!</definedName>
    <definedName name="Excel_BuiltIn_Print_Area_8_1_20_2" localSheetId="19">#REF!</definedName>
    <definedName name="Excel_BuiltIn_Print_Area_8_1_20_2">#REF!</definedName>
    <definedName name="Excel_BuiltIn_Print_Area_8_1_20_27" localSheetId="19">#REF!</definedName>
    <definedName name="Excel_BuiltIn_Print_Area_8_1_20_27">#REF!</definedName>
    <definedName name="Excel_BuiltIn_Print_Area_8_1_20_4" localSheetId="19">#REF!</definedName>
    <definedName name="Excel_BuiltIn_Print_Area_8_1_20_4">#REF!</definedName>
    <definedName name="Excel_BuiltIn_Print_Area_8_1_27" localSheetId="19">#REF!</definedName>
    <definedName name="Excel_BuiltIn_Print_Area_8_1_27">#REF!</definedName>
    <definedName name="Excel_BuiltIn_Print_Area_8_1_3" localSheetId="19">#REF!</definedName>
    <definedName name="Excel_BuiltIn_Print_Area_8_1_3">#REF!</definedName>
    <definedName name="Excel_BuiltIn_Print_Area_8_1_3_16" localSheetId="19">#REF!</definedName>
    <definedName name="Excel_BuiltIn_Print_Area_8_1_3_16">#REF!</definedName>
    <definedName name="Excel_BuiltIn_Print_Area_8_1_3_2" localSheetId="19">#REF!</definedName>
    <definedName name="Excel_BuiltIn_Print_Area_8_1_3_2">#REF!</definedName>
    <definedName name="Excel_BuiltIn_Print_Area_8_1_3_27" localSheetId="19">#REF!</definedName>
    <definedName name="Excel_BuiltIn_Print_Area_8_1_3_27">#REF!</definedName>
    <definedName name="Excel_BuiltIn_Print_Area_8_1_3_4" localSheetId="19">#REF!</definedName>
    <definedName name="Excel_BuiltIn_Print_Area_8_1_3_4">#REF!</definedName>
    <definedName name="Excel_BuiltIn_Print_Area_8_1_4" localSheetId="19">#REF!</definedName>
    <definedName name="Excel_BuiltIn_Print_Area_8_1_4">#REF!</definedName>
    <definedName name="Excel_BuiltIn_Print_Area_8_1_5" localSheetId="19">#REF!</definedName>
    <definedName name="Excel_BuiltIn_Print_Area_8_1_5">#REF!</definedName>
    <definedName name="Excel_BuiltIn_Print_Area_8_1_5_1" localSheetId="19">#REF!</definedName>
    <definedName name="Excel_BuiltIn_Print_Area_8_1_5_1">#REF!</definedName>
    <definedName name="Excel_BuiltIn_Print_Area_8_1_5_16" localSheetId="19">#REF!</definedName>
    <definedName name="Excel_BuiltIn_Print_Area_8_1_5_16">#REF!</definedName>
    <definedName name="Excel_BuiltIn_Print_Area_8_1_5_2" localSheetId="19">#REF!</definedName>
    <definedName name="Excel_BuiltIn_Print_Area_8_1_5_2">#REF!</definedName>
    <definedName name="Excel_BuiltIn_Print_Area_8_1_5_27" localSheetId="19">#REF!</definedName>
    <definedName name="Excel_BuiltIn_Print_Area_8_1_5_27">#REF!</definedName>
    <definedName name="Excel_BuiltIn_Print_Area_8_1_5_4" localSheetId="19">#REF!</definedName>
    <definedName name="Excel_BuiltIn_Print_Area_8_1_5_4">#REF!</definedName>
    <definedName name="Excel_BuiltIn_Print_Area_8_1_6" localSheetId="19">#REF!</definedName>
    <definedName name="Excel_BuiltIn_Print_Area_8_1_6">#REF!</definedName>
    <definedName name="Excel_BuiltIn_Print_Area_8_1_6_16" localSheetId="19">#REF!</definedName>
    <definedName name="Excel_BuiltIn_Print_Area_8_1_6_16">#REF!</definedName>
    <definedName name="Excel_BuiltIn_Print_Area_8_1_6_2" localSheetId="19">#REF!</definedName>
    <definedName name="Excel_BuiltIn_Print_Area_8_1_6_2">#REF!</definedName>
    <definedName name="Excel_BuiltIn_Print_Area_8_1_6_27" localSheetId="19">#REF!</definedName>
    <definedName name="Excel_BuiltIn_Print_Area_8_1_6_27">#REF!</definedName>
    <definedName name="Excel_BuiltIn_Print_Area_8_1_6_4" localSheetId="19">#REF!</definedName>
    <definedName name="Excel_BuiltIn_Print_Area_8_1_6_4">#REF!</definedName>
    <definedName name="Excel_BuiltIn_Print_Area_8_1_7" localSheetId="19">#REF!</definedName>
    <definedName name="Excel_BuiltIn_Print_Area_8_1_7">#REF!</definedName>
    <definedName name="Excel_BuiltIn_Print_Area_8_1_7_16" localSheetId="19">#REF!</definedName>
    <definedName name="Excel_BuiltIn_Print_Area_8_1_7_16">#REF!</definedName>
    <definedName name="Excel_BuiltIn_Print_Area_8_1_7_2" localSheetId="19">#REF!</definedName>
    <definedName name="Excel_BuiltIn_Print_Area_8_1_7_2">#REF!</definedName>
    <definedName name="Excel_BuiltIn_Print_Area_8_1_7_27" localSheetId="19">#REF!</definedName>
    <definedName name="Excel_BuiltIn_Print_Area_8_1_7_27">#REF!</definedName>
    <definedName name="Excel_BuiltIn_Print_Area_8_1_7_4" localSheetId="19">#REF!</definedName>
    <definedName name="Excel_BuiltIn_Print_Area_8_1_7_4">#REF!</definedName>
    <definedName name="Excel_BuiltIn_Print_Area_8_1_8" localSheetId="19">#REF!</definedName>
    <definedName name="Excel_BuiltIn_Print_Area_8_1_8">#REF!</definedName>
    <definedName name="Excel_BuiltIn_Print_Area_8_1_8_16" localSheetId="19">#REF!</definedName>
    <definedName name="Excel_BuiltIn_Print_Area_8_1_8_16">#REF!</definedName>
    <definedName name="Excel_BuiltIn_Print_Area_8_1_8_2" localSheetId="19">#REF!</definedName>
    <definedName name="Excel_BuiltIn_Print_Area_8_1_8_2">#REF!</definedName>
    <definedName name="Excel_BuiltIn_Print_Area_8_1_8_27" localSheetId="19">#REF!</definedName>
    <definedName name="Excel_BuiltIn_Print_Area_8_1_8_27">#REF!</definedName>
    <definedName name="Excel_BuiltIn_Print_Area_8_1_8_4" localSheetId="19">#REF!</definedName>
    <definedName name="Excel_BuiltIn_Print_Area_8_1_8_4">#REF!</definedName>
    <definedName name="Excel_BuiltIn_Print_Area_8_1_9" localSheetId="19">#REF!</definedName>
    <definedName name="Excel_BuiltIn_Print_Area_8_1_9">#REF!</definedName>
    <definedName name="Excel_BuiltIn_Print_Area_8_1_9_16" localSheetId="19">#REF!</definedName>
    <definedName name="Excel_BuiltIn_Print_Area_8_1_9_16">#REF!</definedName>
    <definedName name="Excel_BuiltIn_Print_Area_8_1_9_2" localSheetId="19">#REF!</definedName>
    <definedName name="Excel_BuiltIn_Print_Area_8_1_9_2">#REF!</definedName>
    <definedName name="Excel_BuiltIn_Print_Area_8_1_9_27" localSheetId="19">#REF!</definedName>
    <definedName name="Excel_BuiltIn_Print_Area_8_1_9_27">#REF!</definedName>
    <definedName name="Excel_BuiltIn_Print_Area_8_1_9_4" localSheetId="19">#REF!</definedName>
    <definedName name="Excel_BuiltIn_Print_Area_8_1_9_4">#REF!</definedName>
    <definedName name="Excel_BuiltIn_Print_Area_9" localSheetId="19">#REF!</definedName>
    <definedName name="Excel_BuiltIn_Print_Area_9">#REF!</definedName>
    <definedName name="Excel_BuiltIn_Print_Area_9_1" localSheetId="19">#REF!</definedName>
    <definedName name="Excel_BuiltIn_Print_Area_9_1">#REF!</definedName>
    <definedName name="Excel_BuiltIn_Print_Area_9_1_1" localSheetId="19">#REF!</definedName>
    <definedName name="Excel_BuiltIn_Print_Area_9_1_1">#REF!</definedName>
    <definedName name="Excel_BuiltIn_Print_Area_9_1_1_1" localSheetId="19">#REF!</definedName>
    <definedName name="Excel_BuiltIn_Print_Area_9_1_1_1">#REF!</definedName>
    <definedName name="Excel_BuiltIn_Print_Area_9_1_1_1_1" localSheetId="19">#REF!</definedName>
    <definedName name="Excel_BuiltIn_Print_Area_9_1_1_1_1">#REF!</definedName>
    <definedName name="Excel_BuiltIn_Print_Area_9_1_1_1_1_1" localSheetId="19">#REF!</definedName>
    <definedName name="Excel_BuiltIn_Print_Area_9_1_1_1_1_1">#REF!</definedName>
    <definedName name="Excel_BuiltIn_Print_Area_9_1_1_16" localSheetId="19">#REF!</definedName>
    <definedName name="Excel_BuiltIn_Print_Area_9_1_1_16">#REF!</definedName>
    <definedName name="Excel_BuiltIn_Print_Area_9_1_1_2" localSheetId="19">#REF!</definedName>
    <definedName name="Excel_BuiltIn_Print_Area_9_1_1_2">#REF!</definedName>
    <definedName name="Excel_BuiltIn_Print_Area_9_1_1_27" localSheetId="19">#REF!</definedName>
    <definedName name="Excel_BuiltIn_Print_Area_9_1_1_27">#REF!</definedName>
    <definedName name="Excel_BuiltIn_Print_Area_9_1_1_4" localSheetId="19">#REF!</definedName>
    <definedName name="Excel_BuiltIn_Print_Area_9_1_1_4">#REF!</definedName>
    <definedName name="Excel_BuiltIn_Print_Area_9_1_10" localSheetId="19">#REF!</definedName>
    <definedName name="Excel_BuiltIn_Print_Area_9_1_10">#REF!</definedName>
    <definedName name="Excel_BuiltIn_Print_Area_9_1_10_16" localSheetId="19">#REF!</definedName>
    <definedName name="Excel_BuiltIn_Print_Area_9_1_10_16">#REF!</definedName>
    <definedName name="Excel_BuiltIn_Print_Area_9_1_10_2" localSheetId="19">#REF!</definedName>
    <definedName name="Excel_BuiltIn_Print_Area_9_1_10_2">#REF!</definedName>
    <definedName name="Excel_BuiltIn_Print_Area_9_1_10_27" localSheetId="19">#REF!</definedName>
    <definedName name="Excel_BuiltIn_Print_Area_9_1_10_27">#REF!</definedName>
    <definedName name="Excel_BuiltIn_Print_Area_9_1_10_4" localSheetId="19">#REF!</definedName>
    <definedName name="Excel_BuiltIn_Print_Area_9_1_10_4">#REF!</definedName>
    <definedName name="Excel_BuiltIn_Print_Area_9_1_11" localSheetId="19">#REF!</definedName>
    <definedName name="Excel_BuiltIn_Print_Area_9_1_11">#REF!</definedName>
    <definedName name="Excel_BuiltIn_Print_Area_9_1_11_16" localSheetId="19">#REF!</definedName>
    <definedName name="Excel_BuiltIn_Print_Area_9_1_11_16">#REF!</definedName>
    <definedName name="Excel_BuiltIn_Print_Area_9_1_11_2" localSheetId="19">#REF!</definedName>
    <definedName name="Excel_BuiltIn_Print_Area_9_1_11_2">#REF!</definedName>
    <definedName name="Excel_BuiltIn_Print_Area_9_1_11_27" localSheetId="19">#REF!</definedName>
    <definedName name="Excel_BuiltIn_Print_Area_9_1_11_27">#REF!</definedName>
    <definedName name="Excel_BuiltIn_Print_Area_9_1_11_4" localSheetId="19">#REF!</definedName>
    <definedName name="Excel_BuiltIn_Print_Area_9_1_11_4">#REF!</definedName>
    <definedName name="Excel_BuiltIn_Print_Area_9_1_12" localSheetId="19">#REF!</definedName>
    <definedName name="Excel_BuiltIn_Print_Area_9_1_12">#REF!</definedName>
    <definedName name="Excel_BuiltIn_Print_Area_9_1_12_16" localSheetId="19">#REF!</definedName>
    <definedName name="Excel_BuiltIn_Print_Area_9_1_12_16">#REF!</definedName>
    <definedName name="Excel_BuiltIn_Print_Area_9_1_12_2" localSheetId="19">#REF!</definedName>
    <definedName name="Excel_BuiltIn_Print_Area_9_1_12_2">#REF!</definedName>
    <definedName name="Excel_BuiltIn_Print_Area_9_1_12_27" localSheetId="19">#REF!</definedName>
    <definedName name="Excel_BuiltIn_Print_Area_9_1_12_27">#REF!</definedName>
    <definedName name="Excel_BuiltIn_Print_Area_9_1_12_4" localSheetId="19">#REF!</definedName>
    <definedName name="Excel_BuiltIn_Print_Area_9_1_12_4">#REF!</definedName>
    <definedName name="Excel_BuiltIn_Print_Area_9_1_13" localSheetId="19">#REF!</definedName>
    <definedName name="Excel_BuiltIn_Print_Area_9_1_13">#REF!</definedName>
    <definedName name="Excel_BuiltIn_Print_Area_9_1_13_16" localSheetId="19">#REF!</definedName>
    <definedName name="Excel_BuiltIn_Print_Area_9_1_13_16">#REF!</definedName>
    <definedName name="Excel_BuiltIn_Print_Area_9_1_13_2" localSheetId="19">#REF!</definedName>
    <definedName name="Excel_BuiltIn_Print_Area_9_1_13_2">#REF!</definedName>
    <definedName name="Excel_BuiltIn_Print_Area_9_1_13_27" localSheetId="19">#REF!</definedName>
    <definedName name="Excel_BuiltIn_Print_Area_9_1_13_27">#REF!</definedName>
    <definedName name="Excel_BuiltIn_Print_Area_9_1_13_4" localSheetId="19">#REF!</definedName>
    <definedName name="Excel_BuiltIn_Print_Area_9_1_13_4">#REF!</definedName>
    <definedName name="Excel_BuiltIn_Print_Area_9_1_14" localSheetId="19">#REF!</definedName>
    <definedName name="Excel_BuiltIn_Print_Area_9_1_14">#REF!</definedName>
    <definedName name="Excel_BuiltIn_Print_Area_9_1_14_16" localSheetId="19">#REF!</definedName>
    <definedName name="Excel_BuiltIn_Print_Area_9_1_14_16">#REF!</definedName>
    <definedName name="Excel_BuiltIn_Print_Area_9_1_14_2" localSheetId="19">#REF!</definedName>
    <definedName name="Excel_BuiltIn_Print_Area_9_1_14_2">#REF!</definedName>
    <definedName name="Excel_BuiltIn_Print_Area_9_1_14_27" localSheetId="19">#REF!</definedName>
    <definedName name="Excel_BuiltIn_Print_Area_9_1_14_27">#REF!</definedName>
    <definedName name="Excel_BuiltIn_Print_Area_9_1_14_4" localSheetId="19">#REF!</definedName>
    <definedName name="Excel_BuiltIn_Print_Area_9_1_14_4">#REF!</definedName>
    <definedName name="Excel_BuiltIn_Print_Area_9_1_15" localSheetId="19">#REF!</definedName>
    <definedName name="Excel_BuiltIn_Print_Area_9_1_15">#REF!</definedName>
    <definedName name="Excel_BuiltIn_Print_Area_9_1_15_16" localSheetId="19">#REF!</definedName>
    <definedName name="Excel_BuiltIn_Print_Area_9_1_15_16">#REF!</definedName>
    <definedName name="Excel_BuiltIn_Print_Area_9_1_15_2" localSheetId="19">#REF!</definedName>
    <definedName name="Excel_BuiltIn_Print_Area_9_1_15_2">#REF!</definedName>
    <definedName name="Excel_BuiltIn_Print_Area_9_1_15_27" localSheetId="19">#REF!</definedName>
    <definedName name="Excel_BuiltIn_Print_Area_9_1_15_27">#REF!</definedName>
    <definedName name="Excel_BuiltIn_Print_Area_9_1_15_4" localSheetId="19">#REF!</definedName>
    <definedName name="Excel_BuiltIn_Print_Area_9_1_15_4">#REF!</definedName>
    <definedName name="Excel_BuiltIn_Print_Area_9_1_16" localSheetId="19">#REF!</definedName>
    <definedName name="Excel_BuiltIn_Print_Area_9_1_16">#REF!</definedName>
    <definedName name="Excel_BuiltIn_Print_Area_9_1_16_1" localSheetId="19">#REF!</definedName>
    <definedName name="Excel_BuiltIn_Print_Area_9_1_16_1">#REF!</definedName>
    <definedName name="Excel_BuiltIn_Print_Area_9_1_16_16" localSheetId="19">#REF!</definedName>
    <definedName name="Excel_BuiltIn_Print_Area_9_1_16_16">#REF!</definedName>
    <definedName name="Excel_BuiltIn_Print_Area_9_1_16_2" localSheetId="19">#REF!</definedName>
    <definedName name="Excel_BuiltIn_Print_Area_9_1_16_2">#REF!</definedName>
    <definedName name="Excel_BuiltIn_Print_Area_9_1_16_2_1" localSheetId="19">#REF!</definedName>
    <definedName name="Excel_BuiltIn_Print_Area_9_1_16_2_1">#REF!</definedName>
    <definedName name="Excel_BuiltIn_Print_Area_9_1_16_27" localSheetId="19">#REF!</definedName>
    <definedName name="Excel_BuiltIn_Print_Area_9_1_16_27">#REF!</definedName>
    <definedName name="Excel_BuiltIn_Print_Area_9_1_16_4" localSheetId="19">#REF!</definedName>
    <definedName name="Excel_BuiltIn_Print_Area_9_1_16_4">#REF!</definedName>
    <definedName name="Excel_BuiltIn_Print_Area_9_1_17" localSheetId="19">#REF!</definedName>
    <definedName name="Excel_BuiltIn_Print_Area_9_1_17">#REF!</definedName>
    <definedName name="Excel_BuiltIn_Print_Area_9_1_17_16" localSheetId="19">#REF!</definedName>
    <definedName name="Excel_BuiltIn_Print_Area_9_1_17_16">#REF!</definedName>
    <definedName name="Excel_BuiltIn_Print_Area_9_1_17_2" localSheetId="19">#REF!</definedName>
    <definedName name="Excel_BuiltIn_Print_Area_9_1_17_2">#REF!</definedName>
    <definedName name="Excel_BuiltIn_Print_Area_9_1_17_27" localSheetId="19">#REF!</definedName>
    <definedName name="Excel_BuiltIn_Print_Area_9_1_17_27">#REF!</definedName>
    <definedName name="Excel_BuiltIn_Print_Area_9_1_17_4" localSheetId="19">#REF!</definedName>
    <definedName name="Excel_BuiltIn_Print_Area_9_1_17_4">#REF!</definedName>
    <definedName name="Excel_BuiltIn_Print_Area_9_1_2" localSheetId="19">#REF!</definedName>
    <definedName name="Excel_BuiltIn_Print_Area_9_1_2">#REF!</definedName>
    <definedName name="Excel_BuiltIn_Print_Area_9_1_2_1" localSheetId="19">#REF!</definedName>
    <definedName name="Excel_BuiltIn_Print_Area_9_1_2_1">#REF!</definedName>
    <definedName name="Excel_BuiltIn_Print_Area_9_1_2_16" localSheetId="19">#REF!</definedName>
    <definedName name="Excel_BuiltIn_Print_Area_9_1_2_16">#REF!</definedName>
    <definedName name="Excel_BuiltIn_Print_Area_9_1_2_2" localSheetId="19">#REF!</definedName>
    <definedName name="Excel_BuiltIn_Print_Area_9_1_2_2">#REF!</definedName>
    <definedName name="Excel_BuiltIn_Print_Area_9_1_2_2_1" localSheetId="19">#REF!</definedName>
    <definedName name="Excel_BuiltIn_Print_Area_9_1_2_2_1">#REF!</definedName>
    <definedName name="Excel_BuiltIn_Print_Area_9_1_2_27" localSheetId="19">#REF!</definedName>
    <definedName name="Excel_BuiltIn_Print_Area_9_1_2_27">#REF!</definedName>
    <definedName name="Excel_BuiltIn_Print_Area_9_1_2_4" localSheetId="19">#REF!</definedName>
    <definedName name="Excel_BuiltIn_Print_Area_9_1_2_4">#REF!</definedName>
    <definedName name="Excel_BuiltIn_Print_Area_9_1_20" localSheetId="19">#REF!</definedName>
    <definedName name="Excel_BuiltIn_Print_Area_9_1_20">#REF!</definedName>
    <definedName name="Excel_BuiltIn_Print_Area_9_1_20_16" localSheetId="19">#REF!</definedName>
    <definedName name="Excel_BuiltIn_Print_Area_9_1_20_16">#REF!</definedName>
    <definedName name="Excel_BuiltIn_Print_Area_9_1_20_2" localSheetId="19">#REF!</definedName>
    <definedName name="Excel_BuiltIn_Print_Area_9_1_20_2">#REF!</definedName>
    <definedName name="Excel_BuiltIn_Print_Area_9_1_20_27" localSheetId="19">#REF!</definedName>
    <definedName name="Excel_BuiltIn_Print_Area_9_1_20_27">#REF!</definedName>
    <definedName name="Excel_BuiltIn_Print_Area_9_1_20_4" localSheetId="19">#REF!</definedName>
    <definedName name="Excel_BuiltIn_Print_Area_9_1_20_4">#REF!</definedName>
    <definedName name="Excel_BuiltIn_Print_Area_9_1_27" localSheetId="19">#REF!</definedName>
    <definedName name="Excel_BuiltIn_Print_Area_9_1_27">#REF!</definedName>
    <definedName name="Excel_BuiltIn_Print_Area_9_1_3" localSheetId="19">#REF!</definedName>
    <definedName name="Excel_BuiltIn_Print_Area_9_1_3">#REF!</definedName>
    <definedName name="Excel_BuiltIn_Print_Area_9_1_3_16" localSheetId="19">#REF!</definedName>
    <definedName name="Excel_BuiltIn_Print_Area_9_1_3_16">#REF!</definedName>
    <definedName name="Excel_BuiltIn_Print_Area_9_1_3_2" localSheetId="19">#REF!</definedName>
    <definedName name="Excel_BuiltIn_Print_Area_9_1_3_2">#REF!</definedName>
    <definedName name="Excel_BuiltIn_Print_Area_9_1_3_27" localSheetId="19">#REF!</definedName>
    <definedName name="Excel_BuiltIn_Print_Area_9_1_3_27">#REF!</definedName>
    <definedName name="Excel_BuiltIn_Print_Area_9_1_3_4" localSheetId="19">#REF!</definedName>
    <definedName name="Excel_BuiltIn_Print_Area_9_1_3_4">#REF!</definedName>
    <definedName name="Excel_BuiltIn_Print_Area_9_1_4" localSheetId="19">#REF!</definedName>
    <definedName name="Excel_BuiltIn_Print_Area_9_1_4">#REF!</definedName>
    <definedName name="Excel_BuiltIn_Print_Area_9_1_4_1" localSheetId="19">#REF!</definedName>
    <definedName name="Excel_BuiltIn_Print_Area_9_1_4_1">#REF!</definedName>
    <definedName name="Excel_BuiltIn_Print_Area_9_1_5" localSheetId="19">#REF!</definedName>
    <definedName name="Excel_BuiltIn_Print_Area_9_1_5">#REF!</definedName>
    <definedName name="Excel_BuiltIn_Print_Area_9_1_5_1" localSheetId="19">#REF!</definedName>
    <definedName name="Excel_BuiltIn_Print_Area_9_1_5_1">#REF!</definedName>
    <definedName name="Excel_BuiltIn_Print_Area_9_1_5_16" localSheetId="19">#REF!</definedName>
    <definedName name="Excel_BuiltIn_Print_Area_9_1_5_16">#REF!</definedName>
    <definedName name="Excel_BuiltIn_Print_Area_9_1_5_2" localSheetId="19">#REF!</definedName>
    <definedName name="Excel_BuiltIn_Print_Area_9_1_5_2">#REF!</definedName>
    <definedName name="Excel_BuiltIn_Print_Area_9_1_5_27" localSheetId="19">#REF!</definedName>
    <definedName name="Excel_BuiltIn_Print_Area_9_1_5_27">#REF!</definedName>
    <definedName name="Excel_BuiltIn_Print_Area_9_1_5_4" localSheetId="19">#REF!</definedName>
    <definedName name="Excel_BuiltIn_Print_Area_9_1_5_4">#REF!</definedName>
    <definedName name="Excel_BuiltIn_Print_Area_9_1_6" localSheetId="19">#REF!</definedName>
    <definedName name="Excel_BuiltIn_Print_Area_9_1_6">#REF!</definedName>
    <definedName name="Excel_BuiltIn_Print_Area_9_1_6_16" localSheetId="19">#REF!</definedName>
    <definedName name="Excel_BuiltIn_Print_Area_9_1_6_16">#REF!</definedName>
    <definedName name="Excel_BuiltIn_Print_Area_9_1_6_2" localSheetId="19">#REF!</definedName>
    <definedName name="Excel_BuiltIn_Print_Area_9_1_6_2">#REF!</definedName>
    <definedName name="Excel_BuiltIn_Print_Area_9_1_6_27" localSheetId="19">#REF!</definedName>
    <definedName name="Excel_BuiltIn_Print_Area_9_1_6_27">#REF!</definedName>
    <definedName name="Excel_BuiltIn_Print_Area_9_1_6_4" localSheetId="19">#REF!</definedName>
    <definedName name="Excel_BuiltIn_Print_Area_9_1_6_4">#REF!</definedName>
    <definedName name="Excel_BuiltIn_Print_Area_9_1_7" localSheetId="19">#REF!</definedName>
    <definedName name="Excel_BuiltIn_Print_Area_9_1_7">#REF!</definedName>
    <definedName name="Excel_BuiltIn_Print_Area_9_1_7_16" localSheetId="19">#REF!</definedName>
    <definedName name="Excel_BuiltIn_Print_Area_9_1_7_16">#REF!</definedName>
    <definedName name="Excel_BuiltIn_Print_Area_9_1_7_2" localSheetId="19">#REF!</definedName>
    <definedName name="Excel_BuiltIn_Print_Area_9_1_7_2">#REF!</definedName>
    <definedName name="Excel_BuiltIn_Print_Area_9_1_7_27" localSheetId="19">#REF!</definedName>
    <definedName name="Excel_BuiltIn_Print_Area_9_1_7_27">#REF!</definedName>
    <definedName name="Excel_BuiltIn_Print_Area_9_1_7_4" localSheetId="19">#REF!</definedName>
    <definedName name="Excel_BuiltIn_Print_Area_9_1_7_4">#REF!</definedName>
    <definedName name="Excel_BuiltIn_Print_Area_9_1_8" localSheetId="19">#REF!</definedName>
    <definedName name="Excel_BuiltIn_Print_Area_9_1_8">#REF!</definedName>
    <definedName name="Excel_BuiltIn_Print_Area_9_1_8_16" localSheetId="19">#REF!</definedName>
    <definedName name="Excel_BuiltIn_Print_Area_9_1_8_16">#REF!</definedName>
    <definedName name="Excel_BuiltIn_Print_Area_9_1_8_2" localSheetId="19">#REF!</definedName>
    <definedName name="Excel_BuiltIn_Print_Area_9_1_8_2">#REF!</definedName>
    <definedName name="Excel_BuiltIn_Print_Area_9_1_8_27" localSheetId="19">#REF!</definedName>
    <definedName name="Excel_BuiltIn_Print_Area_9_1_8_27">#REF!</definedName>
    <definedName name="Excel_BuiltIn_Print_Area_9_1_8_4" localSheetId="19">#REF!</definedName>
    <definedName name="Excel_BuiltIn_Print_Area_9_1_8_4">#REF!</definedName>
    <definedName name="Excel_BuiltIn_Print_Area_9_1_9" localSheetId="19">#REF!</definedName>
    <definedName name="Excel_BuiltIn_Print_Area_9_1_9">#REF!</definedName>
    <definedName name="Excel_BuiltIn_Print_Area_9_1_9_16" localSheetId="19">#REF!</definedName>
    <definedName name="Excel_BuiltIn_Print_Area_9_1_9_16">#REF!</definedName>
    <definedName name="Excel_BuiltIn_Print_Area_9_1_9_2" localSheetId="19">#REF!</definedName>
    <definedName name="Excel_BuiltIn_Print_Area_9_1_9_2">#REF!</definedName>
    <definedName name="Excel_BuiltIn_Print_Area_9_1_9_27" localSheetId="19">#REF!</definedName>
    <definedName name="Excel_BuiltIn_Print_Area_9_1_9_27">#REF!</definedName>
    <definedName name="Excel_BuiltIn_Print_Area_9_1_9_4" localSheetId="19">#REF!</definedName>
    <definedName name="Excel_BuiltIn_Print_Area_9_1_9_4">#REF!</definedName>
    <definedName name="Excel_BuiltIn_Print_Titles" localSheetId="19">#REF!,#REF!</definedName>
    <definedName name="Excel_BuiltIn_Print_Titles">#REF!,#REF!</definedName>
    <definedName name="Excel_BuiltIn_Print_Titles_1" localSheetId="18">#REF!</definedName>
    <definedName name="Excel_BuiltIn_Print_Titles_1" localSheetId="3">#REF!</definedName>
    <definedName name="Excel_BuiltIn_Print_Titles_1" localSheetId="14">#REF!</definedName>
    <definedName name="Excel_BuiltIn_Print_Titles_1" localSheetId="15">#REF!</definedName>
    <definedName name="Excel_BuiltIn_Print_Titles_1" localSheetId="12">#REF!</definedName>
    <definedName name="Excel_BuiltIn_Print_Titles_1" localSheetId="10">#REF!</definedName>
    <definedName name="Excel_BuiltIn_Print_Titles_1" localSheetId="19">#REF!</definedName>
    <definedName name="Excel_BuiltIn_Print_Titles_1">#REF!</definedName>
    <definedName name="Excel_BuiltIn_Print_Titles_1_1" localSheetId="19">#REF!</definedName>
    <definedName name="Excel_BuiltIn_Print_Titles_1_1">#REF!</definedName>
    <definedName name="Excel_BuiltIn_Print_Titles_1_1_1">"$#REF!.$A$1:$IU$6"</definedName>
    <definedName name="Excel_BuiltIn_Print_Titles_1_4" localSheetId="19">#REF!</definedName>
    <definedName name="Excel_BuiltIn_Print_Titles_1_4">#REF!</definedName>
    <definedName name="Excel_BuiltIn_Print_Titles_10" localSheetId="18">#REF!</definedName>
    <definedName name="Excel_BuiltIn_Print_Titles_10" localSheetId="3">#REF!</definedName>
    <definedName name="Excel_BuiltIn_Print_Titles_10" localSheetId="14">#REF!</definedName>
    <definedName name="Excel_BuiltIn_Print_Titles_10" localSheetId="15">#REF!</definedName>
    <definedName name="Excel_BuiltIn_Print_Titles_10" localSheetId="12">#REF!</definedName>
    <definedName name="Excel_BuiltIn_Print_Titles_10" localSheetId="10">#REF!</definedName>
    <definedName name="Excel_BuiltIn_Print_Titles_10" localSheetId="19">#REF!</definedName>
    <definedName name="Excel_BuiltIn_Print_Titles_10">#REF!</definedName>
    <definedName name="Excel_BuiltIn_Print_Titles_11" localSheetId="19">#REF!</definedName>
    <definedName name="Excel_BuiltIn_Print_Titles_11">#REF!</definedName>
    <definedName name="Excel_BuiltIn_Print_Titles_13" localSheetId="19">#REF!</definedName>
    <definedName name="Excel_BuiltIn_Print_Titles_13">#REF!</definedName>
    <definedName name="Excel_BuiltIn_Print_Titles_14" localSheetId="19">#REF!</definedName>
    <definedName name="Excel_BuiltIn_Print_Titles_14">#REF!</definedName>
    <definedName name="Excel_BuiltIn_Print_Titles_15" localSheetId="19">#REF!</definedName>
    <definedName name="Excel_BuiltIn_Print_Titles_15">#REF!</definedName>
    <definedName name="Excel_BuiltIn_Print_Titles_15_1" localSheetId="19">#REF!</definedName>
    <definedName name="Excel_BuiltIn_Print_Titles_15_1">#REF!</definedName>
    <definedName name="Excel_BuiltIn_Print_Titles_16" localSheetId="18">#REF!</definedName>
    <definedName name="Excel_BuiltIn_Print_Titles_16" localSheetId="3">#REF!</definedName>
    <definedName name="Excel_BuiltIn_Print_Titles_16" localSheetId="14">#REF!</definedName>
    <definedName name="Excel_BuiltIn_Print_Titles_16" localSheetId="15">#REF!</definedName>
    <definedName name="Excel_BuiltIn_Print_Titles_16" localSheetId="12">#REF!</definedName>
    <definedName name="Excel_BuiltIn_Print_Titles_16" localSheetId="10">#REF!</definedName>
    <definedName name="Excel_BuiltIn_Print_Titles_16" localSheetId="19">#REF!</definedName>
    <definedName name="Excel_BuiltIn_Print_Titles_16">#REF!</definedName>
    <definedName name="Excel_BuiltIn_Print_Titles_17" localSheetId="18">#REF!,#REF!</definedName>
    <definedName name="Excel_BuiltIn_Print_Titles_17" localSheetId="3">#REF!,#REF!</definedName>
    <definedName name="Excel_BuiltIn_Print_Titles_17" localSheetId="14">#REF!,#REF!</definedName>
    <definedName name="Excel_BuiltIn_Print_Titles_17" localSheetId="15">#REF!,#REF!</definedName>
    <definedName name="Excel_BuiltIn_Print_Titles_17" localSheetId="12">#REF!,#REF!</definedName>
    <definedName name="Excel_BuiltIn_Print_Titles_17" localSheetId="10">#REF!,#REF!</definedName>
    <definedName name="Excel_BuiltIn_Print_Titles_17" localSheetId="19">#REF!,#REF!</definedName>
    <definedName name="Excel_BuiltIn_Print_Titles_17">#REF!,#REF!</definedName>
    <definedName name="Excel_BuiltIn_Print_Titles_18" localSheetId="19">#REF!</definedName>
    <definedName name="Excel_BuiltIn_Print_Titles_18">#REF!</definedName>
    <definedName name="Excel_BuiltIn_Print_Titles_19" localSheetId="19">#REF!</definedName>
    <definedName name="Excel_BuiltIn_Print_Titles_19">#REF!</definedName>
    <definedName name="Excel_BuiltIn_Print_Titles_2" localSheetId="19">#REF!</definedName>
    <definedName name="Excel_BuiltIn_Print_Titles_2">#REF!</definedName>
    <definedName name="Excel_BuiltIn_Print_Titles_2_1" localSheetId="19">#REF!</definedName>
    <definedName name="Excel_BuiltIn_Print_Titles_2_1">#REF!</definedName>
    <definedName name="Excel_BuiltIn_Print_Titles_2_1_1" localSheetId="19">#REF!</definedName>
    <definedName name="Excel_BuiltIn_Print_Titles_2_1_1">#REF!</definedName>
    <definedName name="Excel_BuiltIn_Print_Titles_20" localSheetId="19">#REF!</definedName>
    <definedName name="Excel_BuiltIn_Print_Titles_20">#REF!</definedName>
    <definedName name="Excel_BuiltIn_Print_Titles_20_1" localSheetId="19">#REF!</definedName>
    <definedName name="Excel_BuiltIn_Print_Titles_20_1">#REF!</definedName>
    <definedName name="Excel_BuiltIn_Print_Titles_20_1_16" localSheetId="19">#REF!</definedName>
    <definedName name="Excel_BuiltIn_Print_Titles_20_1_16">#REF!</definedName>
    <definedName name="Excel_BuiltIn_Print_Titles_20_1_2" localSheetId="19">#REF!</definedName>
    <definedName name="Excel_BuiltIn_Print_Titles_20_1_2">#REF!</definedName>
    <definedName name="Excel_BuiltIn_Print_Titles_20_1_27" localSheetId="19">#REF!</definedName>
    <definedName name="Excel_BuiltIn_Print_Titles_20_1_27">#REF!</definedName>
    <definedName name="Excel_BuiltIn_Print_Titles_20_1_4" localSheetId="19">#REF!</definedName>
    <definedName name="Excel_BuiltIn_Print_Titles_20_1_4">#REF!</definedName>
    <definedName name="Excel_BuiltIn_Print_Titles_3" localSheetId="19">#REF!</definedName>
    <definedName name="Excel_BuiltIn_Print_Titles_3">#REF!</definedName>
    <definedName name="Excel_BuiltIn_Print_Titles_3_1" localSheetId="19">#REF!</definedName>
    <definedName name="Excel_BuiltIn_Print_Titles_3_1">#REF!</definedName>
    <definedName name="Excel_BuiltIn_Print_Titles_3_1_1" localSheetId="19">#REF!</definedName>
    <definedName name="Excel_BuiltIn_Print_Titles_3_1_1">#REF!</definedName>
    <definedName name="Excel_BuiltIn_Print_Titles_4_1" localSheetId="18">#REF!</definedName>
    <definedName name="Excel_BuiltIn_Print_Titles_4_1" localSheetId="3">#REF!</definedName>
    <definedName name="Excel_BuiltIn_Print_Titles_4_1" localSheetId="14">#REF!</definedName>
    <definedName name="Excel_BuiltIn_Print_Titles_4_1" localSheetId="15">#REF!</definedName>
    <definedName name="Excel_BuiltIn_Print_Titles_4_1" localSheetId="12">#REF!</definedName>
    <definedName name="Excel_BuiltIn_Print_Titles_4_1" localSheetId="10">#REF!</definedName>
    <definedName name="Excel_BuiltIn_Print_Titles_4_1" localSheetId="19">#REF!</definedName>
    <definedName name="Excel_BuiltIn_Print_Titles_4_1">#REF!</definedName>
    <definedName name="Excel_BuiltIn_Print_Titles_4_1_1" localSheetId="19">#REF!</definedName>
    <definedName name="Excel_BuiltIn_Print_Titles_4_1_1">#REF!</definedName>
    <definedName name="Excel_BuiltIn_Print_Titles_4_1_1_16" localSheetId="19">#REF!</definedName>
    <definedName name="Excel_BuiltIn_Print_Titles_4_1_1_16">#REF!</definedName>
    <definedName name="Excel_BuiltIn_Print_Titles_4_1_1_2" localSheetId="19">#REF!</definedName>
    <definedName name="Excel_BuiltIn_Print_Titles_4_1_1_2">#REF!</definedName>
    <definedName name="Excel_BuiltIn_Print_Titles_4_1_1_27" localSheetId="19">#REF!</definedName>
    <definedName name="Excel_BuiltIn_Print_Titles_4_1_1_27">#REF!</definedName>
    <definedName name="Excel_BuiltIn_Print_Titles_4_1_1_4" localSheetId="19">#REF!</definedName>
    <definedName name="Excel_BuiltIn_Print_Titles_4_1_1_4">#REF!</definedName>
    <definedName name="Excel_BuiltIn_Print_Titles_4_1_16" localSheetId="19">#REF!</definedName>
    <definedName name="Excel_BuiltIn_Print_Titles_4_1_16">#REF!</definedName>
    <definedName name="Excel_BuiltIn_Print_Titles_4_1_2" localSheetId="19">#REF!</definedName>
    <definedName name="Excel_BuiltIn_Print_Titles_4_1_2">#REF!</definedName>
    <definedName name="Excel_BuiltIn_Print_Titles_4_1_27" localSheetId="19">#REF!</definedName>
    <definedName name="Excel_BuiltIn_Print_Titles_4_1_27">#REF!</definedName>
    <definedName name="Excel_BuiltIn_Print_Titles_4_1_4" localSheetId="19">#REF!</definedName>
    <definedName name="Excel_BuiltIn_Print_Titles_4_1_4">#REF!</definedName>
    <definedName name="Excel_BuiltIn_Print_Titles_5" localSheetId="19">#REF!</definedName>
    <definedName name="Excel_BuiltIn_Print_Titles_5">#REF!</definedName>
    <definedName name="Excel_BuiltIn_Print_Titles_5_1" localSheetId="18">#REF!</definedName>
    <definedName name="Excel_BuiltIn_Print_Titles_5_1" localSheetId="3">#REF!</definedName>
    <definedName name="Excel_BuiltIn_Print_Titles_5_1" localSheetId="14">#REF!</definedName>
    <definedName name="Excel_BuiltIn_Print_Titles_5_1" localSheetId="15">#REF!</definedName>
    <definedName name="Excel_BuiltIn_Print_Titles_5_1" localSheetId="12">#REF!</definedName>
    <definedName name="Excel_BuiltIn_Print_Titles_5_1" localSheetId="10">#REF!</definedName>
    <definedName name="Excel_BuiltIn_Print_Titles_5_1" localSheetId="19">#REF!</definedName>
    <definedName name="Excel_BuiltIn_Print_Titles_5_1">#REF!</definedName>
    <definedName name="Excel_BuiltIn_Print_Titles_5_1_1" localSheetId="18">#REF!</definedName>
    <definedName name="Excel_BuiltIn_Print_Titles_5_1_1" localSheetId="3">#REF!</definedName>
    <definedName name="Excel_BuiltIn_Print_Titles_5_1_1" localSheetId="14">#REF!</definedName>
    <definedName name="Excel_BuiltIn_Print_Titles_5_1_1" localSheetId="15">#REF!</definedName>
    <definedName name="Excel_BuiltIn_Print_Titles_5_1_1" localSheetId="12">#REF!</definedName>
    <definedName name="Excel_BuiltIn_Print_Titles_5_1_1" localSheetId="10">#REF!</definedName>
    <definedName name="Excel_BuiltIn_Print_Titles_5_1_1" localSheetId="19">#REF!</definedName>
    <definedName name="Excel_BuiltIn_Print_Titles_5_1_1">#REF!</definedName>
    <definedName name="Excel_BuiltIn_Print_Titles_5_1_1_1" localSheetId="19">#REF!,#REF!</definedName>
    <definedName name="Excel_BuiltIn_Print_Titles_5_1_1_1">#REF!,#REF!</definedName>
    <definedName name="Excel_BuiltIn_Print_Titles_6" localSheetId="19">#REF!</definedName>
    <definedName name="Excel_BuiltIn_Print_Titles_6">#REF!</definedName>
    <definedName name="Excel_BuiltIn_Print_Titles_6_1" localSheetId="19">#REF!</definedName>
    <definedName name="Excel_BuiltIn_Print_Titles_6_1">#REF!</definedName>
    <definedName name="Excel_BuiltIn_Print_Titles_6_1_1" localSheetId="19">#REF!</definedName>
    <definedName name="Excel_BuiltIn_Print_Titles_6_1_1">#REF!</definedName>
    <definedName name="Excel_BuiltIn_Print_Titles_6_1_1_1" localSheetId="19">#REF!</definedName>
    <definedName name="Excel_BuiltIn_Print_Titles_6_1_1_1">#REF!</definedName>
    <definedName name="Excel_BuiltIn_Print_Titles_7" localSheetId="19">#REF!</definedName>
    <definedName name="Excel_BuiltIn_Print_Titles_7">#REF!</definedName>
    <definedName name="Excel_BuiltIn_Print_Titles_7_1" localSheetId="19">#REF!</definedName>
    <definedName name="Excel_BuiltIn_Print_Titles_7_1">#REF!</definedName>
    <definedName name="Excel_BuiltIn_Print_Titles_7_1_1" localSheetId="19">#REF!</definedName>
    <definedName name="Excel_BuiltIn_Print_Titles_7_1_1">#REF!</definedName>
    <definedName name="Excel_BuiltIn_Print_Titles_8" localSheetId="19">#REF!</definedName>
    <definedName name="Excel_BuiltIn_Print_Titles_8">#REF!</definedName>
    <definedName name="Excel_BuiltIn_Print_Titles_9" localSheetId="19">#REF!</definedName>
    <definedName name="Excel_BuiltIn_Print_Titles_9">#REF!</definedName>
    <definedName name="Excel_BuiltIn_Print_Titles_9_1" localSheetId="19">#REF!</definedName>
    <definedName name="Excel_BuiltIn_Print_Titles_9_1">#REF!</definedName>
    <definedName name="Excel_BuiltIn_Print_Titles_9_16" localSheetId="19">#REF!</definedName>
    <definedName name="Excel_BuiltIn_Print_Titles_9_16">#REF!</definedName>
    <definedName name="Excel_BuiltIn_Print_Titles_9_2" localSheetId="19">#REF!</definedName>
    <definedName name="Excel_BuiltIn_Print_Titles_9_2">#REF!</definedName>
    <definedName name="Excel_BuiltIn_Print_Titles_9_27" localSheetId="19">#REF!</definedName>
    <definedName name="Excel_BuiltIn_Print_Titles_9_27">#REF!</definedName>
    <definedName name="Excel_BuiltIn_Print_Titles_9_4" localSheetId="19">#REF!</definedName>
    <definedName name="Excel_BuiltIn_Print_Titles_9_4">#REF!</definedName>
    <definedName name="Excel_BuiltIn_Recorder" localSheetId="19">#REF!</definedName>
    <definedName name="Excel_BuiltIn_Recorder">#REF!</definedName>
    <definedName name="excess" localSheetId="19">#REF!</definedName>
    <definedName name="excess">#REF!</definedName>
    <definedName name="Excise" localSheetId="19">#REF!</definedName>
    <definedName name="Excise">#REF!</definedName>
    <definedName name="Excise_Duty" localSheetId="19">#REF!</definedName>
    <definedName name="Excise_Duty">#REF!</definedName>
    <definedName name="Excised" localSheetId="19">#REF!</definedName>
    <definedName name="Excised">#REF!</definedName>
    <definedName name="ExciseDuty" localSheetId="19">#REF!</definedName>
    <definedName name="ExciseDuty">#REF!</definedName>
    <definedName name="ExclusiveSupplier">[104]Assumptions!$H$72:$I$174</definedName>
    <definedName name="EXF" localSheetId="19">{"'PROFITABILITY'!$A$1:$F$45"}</definedName>
    <definedName name="EXF" localSheetId="1">{"'PROFITABILITY'!$A$1:$F$45"}</definedName>
    <definedName name="EXF" localSheetId="2">{"'PROFITABILITY'!$A$1:$F$45"}</definedName>
    <definedName name="EXF" localSheetId="16">{"'PROFITABILITY'!$A$1:$F$45"}</definedName>
    <definedName name="EXF" localSheetId="13">{"'PROFITABILITY'!$A$1:$F$45"}</definedName>
    <definedName name="EXF" localSheetId="6">{"'PROFITABILITY'!$A$1:$F$45"}</definedName>
    <definedName name="EXF" localSheetId="7">{"'PROFITABILITY'!$A$1:$F$45"}</definedName>
    <definedName name="EXF">{"'PROFITABILITY'!$A$1:$F$45"}</definedName>
    <definedName name="exist" localSheetId="19">#REF!</definedName>
    <definedName name="exist">#REF!</definedName>
    <definedName name="EXIT" localSheetId="19">#REF!</definedName>
    <definedName name="EXIT">#REF!</definedName>
    <definedName name="exp">#REF!</definedName>
    <definedName name="exp_1">#REF!</definedName>
    <definedName name="exp_ch" localSheetId="19">#REF!</definedName>
    <definedName name="exp_ch">#REF!</definedName>
    <definedName name="Exp_Success_Rate">'[158]Key Assumptions'!#REF!</definedName>
    <definedName name="Exp_Success_Rate_Core_Basin">'[123]Reserve Addition'!$N$4</definedName>
    <definedName name="expense" localSheetId="19">#REF!</definedName>
    <definedName name="expense">#REF!</definedName>
    <definedName name="EXPHEADS" localSheetId="19">#REF!</definedName>
    <definedName name="EXPHEADS">#REF!</definedName>
    <definedName name="Exrate" localSheetId="19">#REF!</definedName>
    <definedName name="Exrate">#REF!</definedName>
    <definedName name="EXST" localSheetId="19">{"'PROFITABILITY'!$A$1:$F$45"}</definedName>
    <definedName name="EXST" localSheetId="1">{"'PROFITABILITY'!$A$1:$F$45"}</definedName>
    <definedName name="EXST" localSheetId="2">{"'PROFITABILITY'!$A$1:$F$45"}</definedName>
    <definedName name="EXST" localSheetId="16">{"'PROFITABILITY'!$A$1:$F$45"}</definedName>
    <definedName name="EXST" localSheetId="13">{"'PROFITABILITY'!$A$1:$F$45"}</definedName>
    <definedName name="EXST" localSheetId="6">{"'PROFITABILITY'!$A$1:$F$45"}</definedName>
    <definedName name="EXST" localSheetId="7">{"'PROFITABILITY'!$A$1:$F$45"}</definedName>
    <definedName name="EXST">{"'PROFITABILITY'!$A$1:$F$45"}</definedName>
    <definedName name="external" localSheetId="19">#REF!</definedName>
    <definedName name="external">#REF!</definedName>
    <definedName name="Extra_Pay" localSheetId="19">#REF!</definedName>
    <definedName name="Extra_Pay">#REF!</definedName>
    <definedName name="ExtraCredit" localSheetId="19">#REF!</definedName>
    <definedName name="ExtraCredit">#REF!</definedName>
    <definedName name="_xlnm.Extract" localSheetId="19">#REF!</definedName>
    <definedName name="_xlnm.Extract">#REF!</definedName>
    <definedName name="exwks" localSheetId="19">#REF!</definedName>
    <definedName name="exwks">#REF!</definedName>
    <definedName name="f" localSheetId="19">#REF!</definedName>
    <definedName name="f">#REF!</definedName>
    <definedName name="F___0" localSheetId="19">#REF!</definedName>
    <definedName name="F___0">#REF!</definedName>
    <definedName name="f_1" localSheetId="17" hidden="1">{"'PROFITABILITY'!$A$1:$F$45"}</definedName>
    <definedName name="f_1" localSheetId="18">{"'PROFITABILITY'!$A$1:$F$45"}</definedName>
    <definedName name="f_1" localSheetId="3">{"'PROFITABILITY'!$A$1:$F$45"}</definedName>
    <definedName name="f_1" localSheetId="14">{"'PROFITABILITY'!$A$1:$F$45"}</definedName>
    <definedName name="f_1" localSheetId="15">{"'PROFITABILITY'!$A$1:$F$45"}</definedName>
    <definedName name="f_1" localSheetId="12">{"'PROFITABILITY'!$A$1:$F$45"}</definedName>
    <definedName name="f_1" localSheetId="10">{"'PROFITABILITY'!$A$1:$F$45"}</definedName>
    <definedName name="f_1" localSheetId="19">{"'PROFITABILITY'!$A$1:$F$45"}</definedName>
    <definedName name="f_1" localSheetId="20">{"'PROFITABILITY'!$A$1:$F$45"}</definedName>
    <definedName name="f_1" localSheetId="21">{"'PROFITABILITY'!$A$1:$F$45"}</definedName>
    <definedName name="f_1" localSheetId="1" hidden="1">{"'PROFITABILITY'!$A$1:$F$45"}</definedName>
    <definedName name="f_1" localSheetId="2" hidden="1">{"'PROFITABILITY'!$A$1:$F$45"}</definedName>
    <definedName name="f_1" localSheetId="0">{"'PROFITABILITY'!$A$1:$F$45"}</definedName>
    <definedName name="f_1" localSheetId="9">{"'PROFITABILITY'!$A$1:$F$45"}</definedName>
    <definedName name="f_1" localSheetId="16" hidden="1">{"'PROFITABILITY'!$A$1:$F$45"}</definedName>
    <definedName name="f_1" localSheetId="13" hidden="1">{"'PROFITABILITY'!$A$1:$F$45"}</definedName>
    <definedName name="f_1" localSheetId="6" hidden="1">{"'PROFITABILITY'!$A$1:$F$45"}</definedName>
    <definedName name="f_1" localSheetId="7" hidden="1">{"'PROFITABILITY'!$A$1:$F$45"}</definedName>
    <definedName name="f_1">{"'PROFITABILITY'!$A$1:$F$45"}</definedName>
    <definedName name="f_shape" localSheetId="19">#REF!</definedName>
    <definedName name="f_shape">#REF!</definedName>
    <definedName name="FA" localSheetId="18">INDEX(#REF!,MATCH(#REF!,#REF!,0))</definedName>
    <definedName name="FA" localSheetId="3">INDEX(#REF!,MATCH(#REF!,#REF!,0))</definedName>
    <definedName name="FA" localSheetId="14">INDEX(#REF!,MATCH(#REF!,#REF!,0))</definedName>
    <definedName name="FA" localSheetId="15">INDEX(#REF!,MATCH(#REF!,#REF!,0))</definedName>
    <definedName name="FA" localSheetId="12">INDEX(#REF!,MATCH(#REF!,#REF!,0))</definedName>
    <definedName name="FA" localSheetId="10">INDEX(#REF!,MATCH(#REF!,#REF!,0))</definedName>
    <definedName name="FA" localSheetId="19">INDEX(#REF!,MATCH(#REF!,#REF!,0))</definedName>
    <definedName name="FA" localSheetId="9">#REF!</definedName>
    <definedName name="FA">INDEX(#REF!,MATCH(#REF!,#REF!,0))</definedName>
    <definedName name="FabricatedTMT" localSheetId="19">#REF!</definedName>
    <definedName name="FabricatedTMT">#REF!</definedName>
    <definedName name="fac">0.825</definedName>
    <definedName name="faciastone" localSheetId="19">#REF!</definedName>
    <definedName name="faciastone" localSheetId="9">'[39]Material '!$G$51</definedName>
    <definedName name="faciastone">#REF!</definedName>
    <definedName name="facom" localSheetId="19">#REF!</definedName>
    <definedName name="facom" localSheetId="9">'[184]TBAL9697 -group wise  sdpl'!$A$34</definedName>
    <definedName name="facom">#REF!</definedName>
    <definedName name="facplc" localSheetId="19">#REF!</definedName>
    <definedName name="facplc">#REF!</definedName>
    <definedName name="fact">#REF!</definedName>
    <definedName name="FACT1">#REF!</definedName>
    <definedName name="Factor" localSheetId="19">#REF!</definedName>
    <definedName name="Factor">#REF!</definedName>
    <definedName name="Factora" localSheetId="19">#REF!/#REF!</definedName>
    <definedName name="Factora">#REF!/#REF!</definedName>
    <definedName name="fafas" localSheetId="19">#REF!</definedName>
    <definedName name="fafas">#REF!</definedName>
    <definedName name="fafur" localSheetId="19">#REF!</definedName>
    <definedName name="fafur" localSheetId="9">'[184]TBAL9697 -group wise  sdpl'!$A$34</definedName>
    <definedName name="fafur">#REF!</definedName>
    <definedName name="FAH" localSheetId="19">#REF!</definedName>
    <definedName name="FAH">#REF!</definedName>
    <definedName name="faplm" localSheetId="19">#REF!</definedName>
    <definedName name="faplm" localSheetId="9">'[184]TBAL9697 -group wise  sdpl'!$A$34</definedName>
    <definedName name="faplm">#REF!</definedName>
    <definedName name="fapms" localSheetId="19">#REF!</definedName>
    <definedName name="fapms" localSheetId="9">'[184]TBAL9697 -group wise  sdpl'!$A$34</definedName>
    <definedName name="fapms">#REF!</definedName>
    <definedName name="fasdfasdf" localSheetId="19">#REF!</definedName>
    <definedName name="fasdfasdf">#REF!</definedName>
    <definedName name="FASDFSD" localSheetId="19">#REF!</definedName>
    <definedName name="FASDFSD">#REF!</definedName>
    <definedName name="fasf" localSheetId="19">#REF!</definedName>
    <definedName name="fasf">#REF!</definedName>
    <definedName name="fasfa" localSheetId="17" hidden="1">{"'PROFITABILITY'!$A$1:$F$45"}</definedName>
    <definedName name="fasfa" localSheetId="18">{"'PROFITABILITY'!$A$1:$F$45"}</definedName>
    <definedName name="fasfa" localSheetId="3">{"'PROFITABILITY'!$A$1:$F$45"}</definedName>
    <definedName name="fasfa" localSheetId="14">{"'PROFITABILITY'!$A$1:$F$45"}</definedName>
    <definedName name="fasfa" localSheetId="15">{"'PROFITABILITY'!$A$1:$F$45"}</definedName>
    <definedName name="fasfa" localSheetId="12">{"'PROFITABILITY'!$A$1:$F$45"}</definedName>
    <definedName name="fasfa" localSheetId="10">{"'PROFITABILITY'!$A$1:$F$45"}</definedName>
    <definedName name="fasfa" localSheetId="19">{"'PROFITABILITY'!$A$1:$F$45"}</definedName>
    <definedName name="fasfa" localSheetId="20">{"'PROFITABILITY'!$A$1:$F$45"}</definedName>
    <definedName name="fasfa" localSheetId="21">{"'PROFITABILITY'!$A$1:$F$45"}</definedName>
    <definedName name="fasfa" localSheetId="1" hidden="1">{"'PROFITABILITY'!$A$1:$F$45"}</definedName>
    <definedName name="fasfa" localSheetId="2" hidden="1">{"'PROFITABILITY'!$A$1:$F$45"}</definedName>
    <definedName name="fasfa" localSheetId="0">{"'PROFITABILITY'!$A$1:$F$45"}</definedName>
    <definedName name="fasfa" localSheetId="9">{"'PROFITABILITY'!$A$1:$F$45"}</definedName>
    <definedName name="fasfa" localSheetId="16" hidden="1">{"'PROFITABILITY'!$A$1:$F$45"}</definedName>
    <definedName name="fasfa" localSheetId="13" hidden="1">{"'PROFITABILITY'!$A$1:$F$45"}</definedName>
    <definedName name="fasfa" localSheetId="6" hidden="1">{"'PROFITABILITY'!$A$1:$F$45"}</definedName>
    <definedName name="fasfa" localSheetId="7" hidden="1">{"'PROFITABILITY'!$A$1:$F$45"}</definedName>
    <definedName name="fasfa">{"'PROFITABILITY'!$A$1:$F$45"}</definedName>
    <definedName name="faultMVA" localSheetId="19">#REF!</definedName>
    <definedName name="faultMVA">#REF!</definedName>
    <definedName name="faveh" localSheetId="19">#REF!</definedName>
    <definedName name="faveh" localSheetId="9">'[184]TBAL9697 -group wise  sdpl'!$A$34</definedName>
    <definedName name="faveh">#REF!</definedName>
    <definedName name="Fb" localSheetId="19">#REF!</definedName>
    <definedName name="FB" localSheetId="9">INDEX('[92] '!$B$1:$B$18,MATCH('[92]  '!$L$139,'[92] '!$A$1:$A$18,0))</definedName>
    <definedName name="Fb">#REF!</definedName>
    <definedName name="FC" localSheetId="19">#REF!</definedName>
    <definedName name="FC" localSheetId="9">INDEX('[92] '!$B$1:$B$18,MATCH('[92]  '!$L$141,'[92] '!$A$1:$A$18,0))</definedName>
    <definedName name="FC">#REF!</definedName>
    <definedName name="fcgc" localSheetId="19">#REF!</definedName>
    <definedName name="fcgc">#REF!</definedName>
    <definedName name="fck">#REF!</definedName>
    <definedName name="FCL" localSheetId="18">#REF!</definedName>
    <definedName name="FCL" localSheetId="3">#REF!</definedName>
    <definedName name="FCL" localSheetId="14">#REF!</definedName>
    <definedName name="FCL" localSheetId="15">#REF!</definedName>
    <definedName name="FCL" localSheetId="12">#REF!</definedName>
    <definedName name="FCL" localSheetId="10">#REF!</definedName>
    <definedName name="FCL" localSheetId="19">#REF!</definedName>
    <definedName name="FCL">#REF!</definedName>
    <definedName name="FCode" localSheetId="18">#REF!</definedName>
    <definedName name="FCode" localSheetId="3">#REF!</definedName>
    <definedName name="FCode" localSheetId="14">#REF!</definedName>
    <definedName name="FCode" localSheetId="15">#REF!</definedName>
    <definedName name="FCode" localSheetId="12">#REF!</definedName>
    <definedName name="FCode" localSheetId="10">#REF!</definedName>
    <definedName name="FCode" localSheetId="19">#REF!</definedName>
    <definedName name="FCode" localSheetId="9">[169]Uls!$D$46</definedName>
    <definedName name="FCode">#REF!</definedName>
    <definedName name="FCR" localSheetId="19">#REF!</definedName>
    <definedName name="FCR">#REF!</definedName>
    <definedName name="FD" localSheetId="18">INDEX(#REF!,MATCH(#REF!,#REF!,0))</definedName>
    <definedName name="FD" localSheetId="3">INDEX(#REF!,MATCH(#REF!,#REF!,0))</definedName>
    <definedName name="FD" localSheetId="14">INDEX(#REF!,MATCH(#REF!,#REF!,0))</definedName>
    <definedName name="FD" localSheetId="15">INDEX(#REF!,MATCH(#REF!,#REF!,0))</definedName>
    <definedName name="FD" localSheetId="12">INDEX(#REF!,MATCH(#REF!,#REF!,0))</definedName>
    <definedName name="FD" localSheetId="10">INDEX(#REF!,MATCH(#REF!,#REF!,0))</definedName>
    <definedName name="FD" localSheetId="19">INDEX(#REF!,MATCH(#REF!,#REF!,0))</definedName>
    <definedName name="FD" localSheetId="9">INDEX('[92] '!$B$1:$B$18,MATCH('[92]  '!$L$143,'[92] '!$A$1:$A$18,0))</definedName>
    <definedName name="FD">INDEX(#REF!,MATCH(#REF!,#REF!,0))</definedName>
    <definedName name="fda" localSheetId="19">#REF!</definedName>
    <definedName name="fda">#REF!</definedName>
    <definedName name="fdb" localSheetId="19">#REF!</definedName>
    <definedName name="fdb">#REF!</definedName>
    <definedName name="FDF" localSheetId="19">#REF!</definedName>
    <definedName name="FDF">#REF!</definedName>
    <definedName name="fdfds" localSheetId="19">#REF!</definedName>
    <definedName name="fdfds" localSheetId="9">'[185]Format - 4'!#REF!</definedName>
    <definedName name="fdfds">#REF!</definedName>
    <definedName name="FDGSDFG" localSheetId="17" hidden="1">{#N/A,#N/A,TRUE,"STEEL";#N/A,#N/A,TRUE,"OUTSIDE FAB.";#N/A,#N/A,TRUE,"WIP";#N/A,#N/A,TRUE,"FINISHED GOODS";#N/A,#N/A,TRUE,"SCRAP"}</definedName>
    <definedName name="FDGSDFG" localSheetId="18">{#N/A,#N/A,TRUE,"STEEL";#N/A,#N/A,TRUE,"OUTSIDE FAB.";#N/A,#N/A,TRUE,"WIP";#N/A,#N/A,TRUE,"FINISHED GOODS";#N/A,#N/A,TRUE,"SCRAP"}</definedName>
    <definedName name="FDGSDFG" localSheetId="3">{#N/A,#N/A,TRUE,"STEEL";#N/A,#N/A,TRUE,"OUTSIDE FAB.";#N/A,#N/A,TRUE,"WIP";#N/A,#N/A,TRUE,"FINISHED GOODS";#N/A,#N/A,TRUE,"SCRAP"}</definedName>
    <definedName name="FDGSDFG" localSheetId="14">{#N/A,#N/A,TRUE,"STEEL";#N/A,#N/A,TRUE,"OUTSIDE FAB.";#N/A,#N/A,TRUE,"WIP";#N/A,#N/A,TRUE,"FINISHED GOODS";#N/A,#N/A,TRUE,"SCRAP"}</definedName>
    <definedName name="FDGSDFG" localSheetId="15">{#N/A,#N/A,TRUE,"STEEL";#N/A,#N/A,TRUE,"OUTSIDE FAB.";#N/A,#N/A,TRUE,"WIP";#N/A,#N/A,TRUE,"FINISHED GOODS";#N/A,#N/A,TRUE,"SCRAP"}</definedName>
    <definedName name="FDGSDFG" localSheetId="12">{#N/A,#N/A,TRUE,"STEEL";#N/A,#N/A,TRUE,"OUTSIDE FAB.";#N/A,#N/A,TRUE,"WIP";#N/A,#N/A,TRUE,"FINISHED GOODS";#N/A,#N/A,TRUE,"SCRAP"}</definedName>
    <definedName name="FDGSDFG" localSheetId="10">{#N/A,#N/A,TRUE,"STEEL";#N/A,#N/A,TRUE,"OUTSIDE FAB.";#N/A,#N/A,TRUE,"WIP";#N/A,#N/A,TRUE,"FINISHED GOODS";#N/A,#N/A,TRUE,"SCRAP"}</definedName>
    <definedName name="FDGSDFG" localSheetId="19">{#N/A,#N/A,TRUE,"STEEL";#N/A,#N/A,TRUE,"OUTSIDE FAB.";#N/A,#N/A,TRUE,"WIP";#N/A,#N/A,TRUE,"FINISHED GOODS";#N/A,#N/A,TRUE,"SCRAP"}</definedName>
    <definedName name="FDGSDFG" localSheetId="20">{#N/A,#N/A,TRUE,"STEEL";#N/A,#N/A,TRUE,"OUTSIDE FAB.";#N/A,#N/A,TRUE,"WIP";#N/A,#N/A,TRUE,"FINISHED GOODS";#N/A,#N/A,TRUE,"SCRAP"}</definedName>
    <definedName name="FDGSDFG" localSheetId="21">{#N/A,#N/A,TRUE,"STEEL";#N/A,#N/A,TRUE,"OUTSIDE FAB.";#N/A,#N/A,TRUE,"WIP";#N/A,#N/A,TRUE,"FINISHED GOODS";#N/A,#N/A,TRUE,"SCRAP"}</definedName>
    <definedName name="FDGSDFG" localSheetId="1" hidden="1">{#N/A,#N/A,TRUE,"STEEL";#N/A,#N/A,TRUE,"OUTSIDE FAB.";#N/A,#N/A,TRUE,"WIP";#N/A,#N/A,TRUE,"FINISHED GOODS";#N/A,#N/A,TRUE,"SCRAP"}</definedName>
    <definedName name="FDGSDFG" localSheetId="2" hidden="1">{#N/A,#N/A,TRUE,"STEEL";#N/A,#N/A,TRUE,"OUTSIDE FAB.";#N/A,#N/A,TRUE,"WIP";#N/A,#N/A,TRUE,"FINISHED GOODS";#N/A,#N/A,TRUE,"SCRAP"}</definedName>
    <definedName name="FDGSDFG" localSheetId="0">{#N/A,#N/A,TRUE,"STEEL";#N/A,#N/A,TRUE,"OUTSIDE FAB.";#N/A,#N/A,TRUE,"WIP";#N/A,#N/A,TRUE,"FINISHED GOODS";#N/A,#N/A,TRUE,"SCRAP"}</definedName>
    <definedName name="FDGSDFG" localSheetId="9">{#N/A,#N/A,TRUE,"STEEL";#N/A,#N/A,TRUE,"OUTSIDE FAB.";#N/A,#N/A,TRUE,"WIP";#N/A,#N/A,TRUE,"FINISHED GOODS";#N/A,#N/A,TRUE,"SCRAP"}</definedName>
    <definedName name="FDGSDFG" localSheetId="16" hidden="1">{#N/A,#N/A,TRUE,"STEEL";#N/A,#N/A,TRUE,"OUTSIDE FAB.";#N/A,#N/A,TRUE,"WIP";#N/A,#N/A,TRUE,"FINISHED GOODS";#N/A,#N/A,TRUE,"SCRAP"}</definedName>
    <definedName name="FDGSDFG" localSheetId="13" hidden="1">{#N/A,#N/A,TRUE,"STEEL";#N/A,#N/A,TRUE,"OUTSIDE FAB.";#N/A,#N/A,TRUE,"WIP";#N/A,#N/A,TRUE,"FINISHED GOODS";#N/A,#N/A,TRUE,"SCRAP"}</definedName>
    <definedName name="FDGSDFG" localSheetId="6" hidden="1">{#N/A,#N/A,TRUE,"STEEL";#N/A,#N/A,TRUE,"OUTSIDE FAB.";#N/A,#N/A,TRUE,"WIP";#N/A,#N/A,TRUE,"FINISHED GOODS";#N/A,#N/A,TRUE,"SCRAP"}</definedName>
    <definedName name="FDGSDFG" localSheetId="7" hidden="1">{#N/A,#N/A,TRUE,"STEEL";#N/A,#N/A,TRUE,"OUTSIDE FAB.";#N/A,#N/A,TRUE,"WIP";#N/A,#N/A,TRUE,"FINISHED GOODS";#N/A,#N/A,TRUE,"SCRAP"}</definedName>
    <definedName name="FDGSDFG">{#N/A,#N/A,TRUE,"STEEL";#N/A,#N/A,TRUE,"OUTSIDE FAB.";#N/A,#N/A,TRUE,"WIP";#N/A,#N/A,TRUE,"FINISHED GOODS";#N/A,#N/A,TRUE,"SCRAP"}</definedName>
    <definedName name="fdhd" localSheetId="19">#REF!</definedName>
    <definedName name="fdhd">#REF!</definedName>
    <definedName name="Fdl" localSheetId="18">#REF!</definedName>
    <definedName name="Fdl" localSheetId="3">#REF!</definedName>
    <definedName name="Fdl" localSheetId="14">#REF!</definedName>
    <definedName name="Fdl" localSheetId="15">#REF!</definedName>
    <definedName name="Fdl" localSheetId="12">#REF!</definedName>
    <definedName name="Fdl" localSheetId="10">#REF!</definedName>
    <definedName name="Fdl" localSheetId="19">#REF!</definedName>
    <definedName name="Fdl">#REF!</definedName>
    <definedName name="FDN" localSheetId="19">#REF!</definedName>
    <definedName name="FDN" localSheetId="9">IFERROR(LEFT(INDEX([92]FDN!$H$67:$H$302,MATCH('[92]  '!$C1,[92]FDN!$B$67:$B$302,0)),3),"")</definedName>
    <definedName name="FDN">#REF!</definedName>
    <definedName name="FDN_Conc" localSheetId="19">IFERROR(IF(#REF!&gt;=44242,(_xlfn.XLOOKUP(#REF!&amp;#REF!,#REF!,#REF!)),0),"")</definedName>
    <definedName name="FDN_Conc" localSheetId="9">IFERROR(IF([180]FDN_BAL!XFD1&gt;=44242,(_xlfn.XLOOKUP([180]FDN_BAL!XEZ1&amp;[180]FDN_BAL!XFA1,[186]CONC!XEX$6:XEX$84,[186]CONC!$H$6:$H$84)),0),"")</definedName>
    <definedName name="FDN_Conc">IFERROR(IF(#REF!&gt;=44242,(_xlfn.XLOOKUP(#REF!&amp;#REF!,#REF!,#REF!)),0),"")</definedName>
    <definedName name="FDN_Data">'[187]foundation counsumption'!$A$4:$AN$497</definedName>
    <definedName name="fdn_no" localSheetId="19">#REF!</definedName>
    <definedName name="fdn_no">#REF!</definedName>
    <definedName name="FDN_Rate" localSheetId="19">IFERROR(_xlfn.XLOOKUP(#REF!&amp;#REF!,#REF!,#REF!),"")</definedName>
    <definedName name="FDN_Rate" localSheetId="9">IFERROR(_xlfn.XLOOKUP([92]FDN!$C1&amp;[92]FDN!$D1,[92]RATE!$G$3:$G$107,[92]RATE!$H$3:$H$107),"")</definedName>
    <definedName name="FDN_Rate">IFERROR(_xlfn.XLOOKUP(#REF!&amp;#REF!,#REF!,#REF!),"")</definedName>
    <definedName name="FDN_Revenue" localSheetId="19">IFERROR(IF(#REF!&gt;=44242,(_xlfn.XLOOKUP(#REF!&amp;#REF!,#REF!,#REF!)),0),"")</definedName>
    <definedName name="FDN_Revenue" localSheetId="9">IFERROR(IF([180]FDN_BAL!XFC1&gt;=44242,(_xlfn.XLOOKUP([180]FDN_BAL!XEY1&amp;[180]FDN_BAL!XEZ1,[186]RATE!XFA$3:XFA$103,[186]RATE!XFB$3:XFB$103)),0),"")</definedName>
    <definedName name="FDN_Revenue">IFERROR(IF(#REF!&gt;=44242,(_xlfn.XLOOKUP(#REF!&amp;#REF!,#REF!,#REF!)),0),"")</definedName>
    <definedName name="FDNBOQ132" localSheetId="19">#REF!</definedName>
    <definedName name="FDNBOQ132">#REF!</definedName>
    <definedName name="FDNBOQ400" localSheetId="19">#REF!</definedName>
    <definedName name="FDNBOQ400">#REF!</definedName>
    <definedName name="FDNtare" localSheetId="19">VLOOKUP(#REF!&amp;" "&amp;#REF!,#REF!,2,0)/10^7</definedName>
    <definedName name="FDNtare" localSheetId="9">VLOOKUP([188]Foundation!XFB1&amp;" "&amp;[188]Foundation!XFC1,#REF!,2,0)/10^7</definedName>
    <definedName name="FDNtare">VLOOKUP(#REF!&amp;" "&amp;#REF!,#REF!,2,0)/10^7</definedName>
    <definedName name="FdnWet">'[189]FDn Wet'!$C$5:$H$27</definedName>
    <definedName name="Fdr">'[143]220 11  BS '!#REF!</definedName>
    <definedName name="Fdr_name" localSheetId="19">#REF!</definedName>
    <definedName name="Fdr_name">#REF!</definedName>
    <definedName name="fdsdafas" localSheetId="18">{"'TP-SUMMARY'!$I$11:$K$11"}</definedName>
    <definedName name="fdsdafas" localSheetId="3">{"'TP-SUMMARY'!$I$11:$K$11"}</definedName>
    <definedName name="fdsdafas" localSheetId="14">{"'TP-SUMMARY'!$I$11:$K$11"}</definedName>
    <definedName name="fdsdafas" localSheetId="15">{"'TP-SUMMARY'!$I$11:$K$11"}</definedName>
    <definedName name="fdsdafas" localSheetId="12">{"'TP-SUMMARY'!$I$11:$K$11"}</definedName>
    <definedName name="fdsdafas" localSheetId="10">{"'TP-SUMMARY'!$I$11:$K$11"}</definedName>
    <definedName name="fdsdafas" localSheetId="19">{"'TP-SUMMARY'!$I$11:$K$11"}</definedName>
    <definedName name="fdsdafas" localSheetId="20">{"'TP-SUMMARY'!$I$11:$K$11"}</definedName>
    <definedName name="fdsdafas" localSheetId="21">{"'TP-SUMMARY'!$I$11:$K$11"}</definedName>
    <definedName name="fdsdafas" localSheetId="1">{"'TP-SUMMARY'!$I$11:$K$11"}</definedName>
    <definedName name="fdsdafas" localSheetId="2">{"'TP-SUMMARY'!$I$11:$K$11"}</definedName>
    <definedName name="fdsdafas" localSheetId="0">{"'TP-SUMMARY'!$I$11:$K$11"}</definedName>
    <definedName name="fdsdafas" localSheetId="9">{"'TP-SUMMARY'!$I$11:$K$11"}</definedName>
    <definedName name="fdsdafas" localSheetId="16">{"'TP-SUMMARY'!$I$11:$K$11"}</definedName>
    <definedName name="fdsdafas" localSheetId="13">{"'TP-SUMMARY'!$I$11:$K$11"}</definedName>
    <definedName name="fdsdafas" localSheetId="6">{"'TP-SUMMARY'!$I$11:$K$11"}</definedName>
    <definedName name="fdsdafas" localSheetId="7">{"'TP-SUMMARY'!$I$11:$K$11"}</definedName>
    <definedName name="fdsdafas">{"'TP-SUMMARY'!$I$11:$K$11"}</definedName>
    <definedName name="fdsdf" localSheetId="19">#REF!</definedName>
    <definedName name="fdsdf">#REF!</definedName>
    <definedName name="fdytf" localSheetId="19">#REF!</definedName>
    <definedName name="fdytf">#REF!</definedName>
    <definedName name="FE" localSheetId="19">#REF!</definedName>
    <definedName name="FE" localSheetId="9">INDEX('[92] '!$B$1:$B$18,MATCH('[92]  '!$L$145,'[92] '!$A$1:$A$18,0))</definedName>
    <definedName name="FE">#REF!</definedName>
    <definedName name="feb_qty_rev_3" localSheetId="19">#REF!</definedName>
    <definedName name="feb_qty_rev_3">#REF!</definedName>
    <definedName name="feb_rev4_qty" localSheetId="19">#REF!</definedName>
    <definedName name="feb_rev4_qty">#REF!</definedName>
    <definedName name="FebMarLaunch">[104]Assumptions!$A$7:$F$575</definedName>
    <definedName name="FEC" localSheetId="19">#REF!</definedName>
    <definedName name="FEC">#REF!</definedName>
    <definedName name="fEQAvz" localSheetId="19">#REF!</definedName>
    <definedName name="fEQAvz">#REF!</definedName>
    <definedName name="FF" localSheetId="19">#REF!</definedName>
    <definedName name="FF" localSheetId="9">INDEX('[92] '!$B$1:$B$18,MATCH('[92]  '!$L$147,'[92] '!$A$1:$A$18,0))</definedName>
    <definedName name="FF">#REF!</definedName>
    <definedName name="FFB" localSheetId="19">#REF!</definedName>
    <definedName name="FFB">#REF!</definedName>
    <definedName name="fff" localSheetId="18">#REF!</definedName>
    <definedName name="fff" localSheetId="3">#REF!</definedName>
    <definedName name="fff" localSheetId="14">#REF!</definedName>
    <definedName name="fff" localSheetId="15">#REF!</definedName>
    <definedName name="fff" localSheetId="12">#REF!</definedName>
    <definedName name="fff" localSheetId="10">#REF!</definedName>
    <definedName name="fff" localSheetId="19">#REF!</definedName>
    <definedName name="fff">#REF!</definedName>
    <definedName name="ffff" localSheetId="19">#REF!</definedName>
    <definedName name="ffff">#REF!</definedName>
    <definedName name="ffffff" localSheetId="19">#REF!</definedName>
    <definedName name="ffffff">#REF!</definedName>
    <definedName name="fffffffff">[95]GWC!#REF!</definedName>
    <definedName name="fffffffffff">'[190]UNP-NCW '!#REF!</definedName>
    <definedName name="fffffg" localSheetId="18">{"form-D1",#N/A,FALSE,"FORM-D1";"form-D1_amt",#N/A,FALSE,"FORM-D1"}</definedName>
    <definedName name="fffffg" localSheetId="3">{"form-D1",#N/A,FALSE,"FORM-D1";"form-D1_amt",#N/A,FALSE,"FORM-D1"}</definedName>
    <definedName name="fffffg" localSheetId="14">{"form-D1",#N/A,FALSE,"FORM-D1";"form-D1_amt",#N/A,FALSE,"FORM-D1"}</definedName>
    <definedName name="fffffg" localSheetId="15">{"form-D1",#N/A,FALSE,"FORM-D1";"form-D1_amt",#N/A,FALSE,"FORM-D1"}</definedName>
    <definedName name="fffffg" localSheetId="12">{"form-D1",#N/A,FALSE,"FORM-D1";"form-D1_amt",#N/A,FALSE,"FORM-D1"}</definedName>
    <definedName name="fffffg" localSheetId="10">{"form-D1",#N/A,FALSE,"FORM-D1";"form-D1_amt",#N/A,FALSE,"FORM-D1"}</definedName>
    <definedName name="fffffg" localSheetId="19">{"form-D1",#N/A,FALSE,"FORM-D1";"form-D1_amt",#N/A,FALSE,"FORM-D1"}</definedName>
    <definedName name="fffffg" localSheetId="20">{"form-D1",#N/A,FALSE,"FORM-D1";"form-D1_amt",#N/A,FALSE,"FORM-D1"}</definedName>
    <definedName name="fffffg" localSheetId="21">{"form-D1",#N/A,FALSE,"FORM-D1";"form-D1_amt",#N/A,FALSE,"FORM-D1"}</definedName>
    <definedName name="fffffg" localSheetId="1">{"form-D1",#N/A,FALSE,"FORM-D1";"form-D1_amt",#N/A,FALSE,"FORM-D1"}</definedName>
    <definedName name="fffffg" localSheetId="2">{"form-D1",#N/A,FALSE,"FORM-D1";"form-D1_amt",#N/A,FALSE,"FORM-D1"}</definedName>
    <definedName name="fffffg" localSheetId="0">{"form-D1",#N/A,FALSE,"FORM-D1";"form-D1_amt",#N/A,FALSE,"FORM-D1"}</definedName>
    <definedName name="fffffg" localSheetId="9">{"form-D1",#N/A,FALSE,"FORM-D1";"form-D1_amt",#N/A,FALSE,"FORM-D1"}</definedName>
    <definedName name="fffffg" localSheetId="16">{"form-D1",#N/A,FALSE,"FORM-D1";"form-D1_amt",#N/A,FALSE,"FORM-D1"}</definedName>
    <definedName name="fffffg" localSheetId="13">{"form-D1",#N/A,FALSE,"FORM-D1";"form-D1_amt",#N/A,FALSE,"FORM-D1"}</definedName>
    <definedName name="fffffg" localSheetId="6">{"form-D1",#N/A,FALSE,"FORM-D1";"form-D1_amt",#N/A,FALSE,"FORM-D1"}</definedName>
    <definedName name="fffffg" localSheetId="7">{"form-D1",#N/A,FALSE,"FORM-D1";"form-D1_amt",#N/A,FALSE,"FORM-D1"}</definedName>
    <definedName name="fffffg">{"form-D1",#N/A,FALSE,"FORM-D1";"form-D1_amt",#N/A,FALSE,"FORM-D1"}</definedName>
    <definedName name="ffhfhf" localSheetId="19">#REF!</definedName>
    <definedName name="ffhfhf">#REF!</definedName>
    <definedName name="FFR" localSheetId="19">#REF!</definedName>
    <definedName name="FFR">#REF!</definedName>
    <definedName name="ffvvv">[95]GWC!#REF!</definedName>
    <definedName name="fg" localSheetId="17" hidden="1">{"'PROFITABILITY'!$A$1:$F$45"}</definedName>
    <definedName name="fg" localSheetId="18">{"'PROFITABILITY'!$A$1:$F$45"}</definedName>
    <definedName name="fg" localSheetId="3">{"'PROFITABILITY'!$A$1:$F$45"}</definedName>
    <definedName name="fg" localSheetId="14">{"'PROFITABILITY'!$A$1:$F$45"}</definedName>
    <definedName name="fg" localSheetId="15">{"'PROFITABILITY'!$A$1:$F$45"}</definedName>
    <definedName name="fg" localSheetId="12">{"'PROFITABILITY'!$A$1:$F$45"}</definedName>
    <definedName name="fg" localSheetId="10">{"'PROFITABILITY'!$A$1:$F$45"}</definedName>
    <definedName name="fg" localSheetId="19">{"'PROFITABILITY'!$A$1:$F$45"}</definedName>
    <definedName name="fg" localSheetId="20">{"'PROFITABILITY'!$A$1:$F$45"}</definedName>
    <definedName name="fg" localSheetId="21">{"'PROFITABILITY'!$A$1:$F$45"}</definedName>
    <definedName name="fg" localSheetId="1" hidden="1">{"'PROFITABILITY'!$A$1:$F$45"}</definedName>
    <definedName name="fg" localSheetId="2" hidden="1">{"'PROFITABILITY'!$A$1:$F$45"}</definedName>
    <definedName name="fg" localSheetId="0">{"'PROFITABILITY'!$A$1:$F$45"}</definedName>
    <definedName name="FG" localSheetId="9">INDEX('[92] '!$B$1:$B$18,MATCH('[92]  '!$L$149,'[92] '!$A$1:$A$18,0))</definedName>
    <definedName name="fg" localSheetId="16" hidden="1">{"'PROFITABILITY'!$A$1:$F$45"}</definedName>
    <definedName name="fg" localSheetId="13" hidden="1">{"'PROFITABILITY'!$A$1:$F$45"}</definedName>
    <definedName name="fg" localSheetId="6" hidden="1">{"'PROFITABILITY'!$A$1:$F$45"}</definedName>
    <definedName name="fg" localSheetId="7" hidden="1">{"'PROFITABILITY'!$A$1:$F$45"}</definedName>
    <definedName name="fg">{"'PROFITABILITY'!$A$1:$F$45"}</definedName>
    <definedName name="FG46TBTB4RTDKDK" localSheetId="19">#REF!</definedName>
    <definedName name="FG46TBTB4RTDKDK">#REF!</definedName>
    <definedName name="fgdfgg" localSheetId="19">#REF!</definedName>
    <definedName name="fgdfgg">#REF!</definedName>
    <definedName name="fgf" localSheetId="19">#REF!</definedName>
    <definedName name="fgf">#REF!</definedName>
    <definedName name="FGFGF" localSheetId="1" hidden="1">{#N/A,#N/A,FALSE,"MODULE3"}</definedName>
    <definedName name="FGFGF" localSheetId="2" hidden="1">{#N/A,#N/A,FALSE,"MODULE3"}</definedName>
    <definedName name="FGFGF" localSheetId="7" hidden="1">{#N/A,#N/A,FALSE,"MODULE3"}</definedName>
    <definedName name="FGFGF" hidden="1">{#N/A,#N/A,FALSE,"MODULE3"}</definedName>
    <definedName name="FGNFN" localSheetId="19">#REF!</definedName>
    <definedName name="FGNFN">#REF!</definedName>
    <definedName name="fgRKRKRKRKRKRKRKRKRKRKRKTBTBSPD" localSheetId="19">#REF!</definedName>
    <definedName name="fgRKRKRKRKRKRKRKRKRKRKRKTBTBSPD">#REF!</definedName>
    <definedName name="Fh" localSheetId="19">#REF!</definedName>
    <definedName name="FH" localSheetId="9">INDEX('[92] '!$B$1:$B$18,MATCH('[92]  '!$L$151,'[92] '!$A$1:$A$18,0))</definedName>
    <definedName name="Fh">#REF!</definedName>
    <definedName name="Fha" localSheetId="19">#REF!</definedName>
    <definedName name="Fha">#REF!</definedName>
    <definedName name="FHH" localSheetId="19">#REF!</definedName>
    <definedName name="FHH">#REF!</definedName>
    <definedName name="fhhhh" localSheetId="19">{#N/A,#N/A,FALSE,"str_title";#N/A,#N/A,FALSE,"SUM";#N/A,#N/A,FALSE,"Scope";#N/A,#N/A,FALSE,"PIE-Jn";#N/A,#N/A,FALSE,"PIE-Jn_Hz";#N/A,#N/A,FALSE,"Liq_Plan";#N/A,#N/A,FALSE,"S_Curve";#N/A,#N/A,FALSE,"Liq_Prof";#N/A,#N/A,FALSE,"Man_Pwr";#N/A,#N/A,FALSE,"Man_Prof"}</definedName>
    <definedName name="fhhhh" localSheetId="1">{#N/A,#N/A,FALSE,"str_title";#N/A,#N/A,FALSE,"SUM";#N/A,#N/A,FALSE,"Scope";#N/A,#N/A,FALSE,"PIE-Jn";#N/A,#N/A,FALSE,"PIE-Jn_Hz";#N/A,#N/A,FALSE,"Liq_Plan";#N/A,#N/A,FALSE,"S_Curve";#N/A,#N/A,FALSE,"Liq_Prof";#N/A,#N/A,FALSE,"Man_Pwr";#N/A,#N/A,FALSE,"Man_Prof"}</definedName>
    <definedName name="fhhhh" localSheetId="2">{#N/A,#N/A,FALSE,"str_title";#N/A,#N/A,FALSE,"SUM";#N/A,#N/A,FALSE,"Scope";#N/A,#N/A,FALSE,"PIE-Jn";#N/A,#N/A,FALSE,"PIE-Jn_Hz";#N/A,#N/A,FALSE,"Liq_Plan";#N/A,#N/A,FALSE,"S_Curve";#N/A,#N/A,FALSE,"Liq_Prof";#N/A,#N/A,FALSE,"Man_Pwr";#N/A,#N/A,FALSE,"Man_Prof"}</definedName>
    <definedName name="fhhhh" localSheetId="16">{#N/A,#N/A,FALSE,"str_title";#N/A,#N/A,FALSE,"SUM";#N/A,#N/A,FALSE,"Scope";#N/A,#N/A,FALSE,"PIE-Jn";#N/A,#N/A,FALSE,"PIE-Jn_Hz";#N/A,#N/A,FALSE,"Liq_Plan";#N/A,#N/A,FALSE,"S_Curve";#N/A,#N/A,FALSE,"Liq_Prof";#N/A,#N/A,FALSE,"Man_Pwr";#N/A,#N/A,FALSE,"Man_Prof"}</definedName>
    <definedName name="fhhhh" localSheetId="13">{#N/A,#N/A,FALSE,"str_title";#N/A,#N/A,FALSE,"SUM";#N/A,#N/A,FALSE,"Scope";#N/A,#N/A,FALSE,"PIE-Jn";#N/A,#N/A,FALSE,"PIE-Jn_Hz";#N/A,#N/A,FALSE,"Liq_Plan";#N/A,#N/A,FALSE,"S_Curve";#N/A,#N/A,FALSE,"Liq_Prof";#N/A,#N/A,FALSE,"Man_Pwr";#N/A,#N/A,FALSE,"Man_Prof"}</definedName>
    <definedName name="fhhhh" localSheetId="6">{#N/A,#N/A,FALSE,"str_title";#N/A,#N/A,FALSE,"SUM";#N/A,#N/A,FALSE,"Scope";#N/A,#N/A,FALSE,"PIE-Jn";#N/A,#N/A,FALSE,"PIE-Jn_Hz";#N/A,#N/A,FALSE,"Liq_Plan";#N/A,#N/A,FALSE,"S_Curve";#N/A,#N/A,FALSE,"Liq_Prof";#N/A,#N/A,FALSE,"Man_Pwr";#N/A,#N/A,FALSE,"Man_Prof"}</definedName>
    <definedName name="fhhhh" localSheetId="7">{#N/A,#N/A,FALSE,"str_title";#N/A,#N/A,FALSE,"SUM";#N/A,#N/A,FALSE,"Scope";#N/A,#N/A,FALSE,"PIE-Jn";#N/A,#N/A,FALSE,"PIE-Jn_Hz";#N/A,#N/A,FALSE,"Liq_Plan";#N/A,#N/A,FALSE,"S_Curve";#N/A,#N/A,FALSE,"Liq_Prof";#N/A,#N/A,FALSE,"Man_Pwr";#N/A,#N/A,FALSE,"Man_Prof"}</definedName>
    <definedName name="fhhhh">{#N/A,#N/A,FALSE,"str_title";#N/A,#N/A,FALSE,"SUM";#N/A,#N/A,FALSE,"Scope";#N/A,#N/A,FALSE,"PIE-Jn";#N/A,#N/A,FALSE,"PIE-Jn_Hz";#N/A,#N/A,FALSE,"Liq_Plan";#N/A,#N/A,FALSE,"S_Curve";#N/A,#N/A,FALSE,"Liq_Prof";#N/A,#N/A,FALSE,"Man_Pwr";#N/A,#N/A,FALSE,"Man_Prof"}</definedName>
    <definedName name="Fhwa" localSheetId="19">#REF!</definedName>
    <definedName name="Fhwa">#REF!</definedName>
    <definedName name="Fhwl" localSheetId="19">#REF!</definedName>
    <definedName name="Fhwl">#REF!</definedName>
    <definedName name="FI" localSheetId="18">#REF!</definedName>
    <definedName name="FI" localSheetId="3">#REF!</definedName>
    <definedName name="FI" localSheetId="14">#REF!</definedName>
    <definedName name="FI" localSheetId="15">#REF!</definedName>
    <definedName name="FI" localSheetId="12">#REF!</definedName>
    <definedName name="FI" localSheetId="10">#REF!</definedName>
    <definedName name="FI" localSheetId="19">#REF!</definedName>
    <definedName name="FI" localSheetId="9">INDEX('[92] '!$B$1:$B$18,MATCH('[92]  '!$L$153,'[92] '!$A$1:$A$18,0))</definedName>
    <definedName name="FI">#REF!</definedName>
    <definedName name="FI_AIRHW" localSheetId="19">#REF!</definedName>
    <definedName name="FI_AIRHW">#REF!</definedName>
    <definedName name="FI_AIRSW" localSheetId="19">#REF!</definedName>
    <definedName name="FI_AIRSW">#REF!</definedName>
    <definedName name="FI_BOHW" localSheetId="19">#REF!</definedName>
    <definedName name="FI_BOHW">#REF!</definedName>
    <definedName name="FI_BOSW" localSheetId="19">#REF!</definedName>
    <definedName name="FI_BOSW">#REF!</definedName>
    <definedName name="FI_IDTOHW" localSheetId="19">#REF!</definedName>
    <definedName name="FI_IDTOHW">#REF!</definedName>
    <definedName name="FI_IDTOSW" localSheetId="19">#REF!</definedName>
    <definedName name="FI_IDTOSW">#REF!</definedName>
    <definedName name="FI_SITEHW" localSheetId="19">#REF!</definedName>
    <definedName name="FI_SITEHW">#REF!</definedName>
    <definedName name="FI_SITESW" localSheetId="19">#REF!</definedName>
    <definedName name="FI_SITESW">#REF!</definedName>
    <definedName name="fibres" localSheetId="19">#REF!</definedName>
    <definedName name="fibres" localSheetId="9">[150]Fibres!#REF!</definedName>
    <definedName name="fibres">#REF!</definedName>
    <definedName name="fiI">#REF!</definedName>
    <definedName name="FilingDate">[191]Assumptions!$D$7:$D$56</definedName>
    <definedName name="fill" localSheetId="19" hidden="1">#REF!</definedName>
    <definedName name="fill">#REF!</definedName>
    <definedName name="fill2" localSheetId="19" hidden="1">#REF!</definedName>
    <definedName name="fill2">#REF!</definedName>
    <definedName name="FIM" localSheetId="19">#REF!</definedName>
    <definedName name="FIM">#REF!</definedName>
    <definedName name="FIN_CHARGE" localSheetId="19">#REF!</definedName>
    <definedName name="FIN_CHARGE">#REF!</definedName>
    <definedName name="Fin_charges" localSheetId="19">#REF!</definedName>
    <definedName name="Fin_charges">#REF!</definedName>
    <definedName name="FIN_MAN" localSheetId="19">#REF!</definedName>
    <definedName name="FIN_MAN">#REF!</definedName>
    <definedName name="FIN_MAT" localSheetId="19">#REF!</definedName>
    <definedName name="FIN_MAT">#REF!</definedName>
    <definedName name="FIN_SC" localSheetId="19">#REF!</definedName>
    <definedName name="FIN_SC">#REF!</definedName>
    <definedName name="FINC2" localSheetId="19">#REF!</definedName>
    <definedName name="FINC2">#REF!</definedName>
    <definedName name="finesand" localSheetId="19">#REF!</definedName>
    <definedName name="finesand" localSheetId="9">[102]RA!$P$8</definedName>
    <definedName name="finesand">#REF!</definedName>
    <definedName name="FIrate" localSheetId="19">#REF!</definedName>
    <definedName name="FIrate">#REF!</definedName>
    <definedName name="FIratye" localSheetId="19">#REF!</definedName>
    <definedName name="FIratye">#REF!</definedName>
    <definedName name="FIRE_AREA" localSheetId="19">#REF!</definedName>
    <definedName name="FIRE_AREA">#REF!</definedName>
    <definedName name="FireFighting" localSheetId="19">#REF!</definedName>
    <definedName name="FireFighting">#REF!</definedName>
    <definedName name="FIT" localSheetId="19">#REF!</definedName>
    <definedName name="FIT">#REF!</definedName>
    <definedName name="FIT___0" localSheetId="19">#REF!</definedName>
    <definedName name="FIT___0">#REF!</definedName>
    <definedName name="FIT___13" localSheetId="19">#REF!</definedName>
    <definedName name="FIT___13">#REF!</definedName>
    <definedName name="FJ" localSheetId="19">INDEX(#REF!,MATCH(#REF!,#REF!,0))</definedName>
    <definedName name="FJ" localSheetId="9">INDEX('[92] '!$B$1:$B$18,MATCH('[92]  '!$L$155,'[92] '!$A$1:$A$18,0))</definedName>
    <definedName name="FJ">INDEX(#REF!,MATCH(#REF!,#REF!,0))</definedName>
    <definedName name="fjhgfd" localSheetId="17" hidden="1">{"'Sheet1'!$A$4386:$N$4591"}</definedName>
    <definedName name="fjhgfd" localSheetId="18">{"'Sheet1'!$A$4386:$N$4591"}</definedName>
    <definedName name="fjhgfd" localSheetId="3">{"'Sheet1'!$A$4386:$N$4591"}</definedName>
    <definedName name="fjhgfd" localSheetId="14">{"'Sheet1'!$A$4386:$N$4591"}</definedName>
    <definedName name="fjhgfd" localSheetId="15">{"'Sheet1'!$A$4386:$N$4591"}</definedName>
    <definedName name="fjhgfd" localSheetId="12">{"'Sheet1'!$A$4386:$N$4591"}</definedName>
    <definedName name="fjhgfd" localSheetId="10">{"'Sheet1'!$A$4386:$N$4591"}</definedName>
    <definedName name="fjhgfd" localSheetId="19">{"'Sheet1'!$A$4386:$N$4591"}</definedName>
    <definedName name="fjhgfd" localSheetId="20">{"'Sheet1'!$A$4386:$N$4591"}</definedName>
    <definedName name="fjhgfd" localSheetId="21">{"'Sheet1'!$A$4386:$N$4591"}</definedName>
    <definedName name="fjhgfd" localSheetId="1" hidden="1">{"'Sheet1'!$A$4386:$N$4591"}</definedName>
    <definedName name="fjhgfd" localSheetId="2" hidden="1">{"'Sheet1'!$A$4386:$N$4591"}</definedName>
    <definedName name="fjhgfd" localSheetId="0">{"'Sheet1'!$A$4386:$N$4591"}</definedName>
    <definedName name="fjhgfd" localSheetId="9">{"'Sheet1'!$A$4386:$N$4591"}</definedName>
    <definedName name="fjhgfd" localSheetId="16" hidden="1">{"'Sheet1'!$A$4386:$N$4591"}</definedName>
    <definedName name="fjhgfd" localSheetId="13" hidden="1">{"'Sheet1'!$A$4386:$N$4591"}</definedName>
    <definedName name="fjhgfd" localSheetId="6" hidden="1">{"'Sheet1'!$A$4386:$N$4591"}</definedName>
    <definedName name="fjhgfd" localSheetId="7" hidden="1">{"'Sheet1'!$A$4386:$N$4591"}</definedName>
    <definedName name="fjhgfd">{"'Sheet1'!$A$4386:$N$4591"}</definedName>
    <definedName name="FK" localSheetId="19">INDEX(#REF!,MATCH(#REF!,#REF!,0))</definedName>
    <definedName name="FK" localSheetId="9">INDEX('[92] '!$B$1:$B$18,MATCH('[92]  '!$L$157,'[92] '!$A$1:$A$18,0))</definedName>
    <definedName name="FK">INDEX(#REF!,MATCH(#REF!,#REF!,0))</definedName>
    <definedName name="FL" localSheetId="19">INDEX(#REF!,MATCH(#REF!,#REF!,0))</definedName>
    <definedName name="FL" localSheetId="9">INDEX('[92] '!$B$1:$B$18,MATCH('[92]  '!$L$159,'[92] '!$A$1:$A$18,0))</definedName>
    <definedName name="FL">INDEX(#REF!,MATCH(#REF!,#REF!,0))</definedName>
    <definedName name="FLG" localSheetId="19">#REF!</definedName>
    <definedName name="FLG">#REF!</definedName>
    <definedName name="FLG_Orifice" localSheetId="19">#REF!</definedName>
    <definedName name="FLG_Orifice">#REF!</definedName>
    <definedName name="FLK" localSheetId="19">#REF!</definedName>
    <definedName name="FLK">#REF!</definedName>
    <definedName name="Floor" localSheetId="18">#REF!</definedName>
    <definedName name="Floor" localSheetId="3">#REF!</definedName>
    <definedName name="Floor" localSheetId="14">#REF!</definedName>
    <definedName name="Floor" localSheetId="15">#REF!</definedName>
    <definedName name="Floor" localSheetId="12">#REF!</definedName>
    <definedName name="Floor" localSheetId="10">#REF!</definedName>
    <definedName name="Floor" localSheetId="19">#REF!</definedName>
    <definedName name="Floor" localSheetId="9">'[138]ANNEXURE-A'!$C$4</definedName>
    <definedName name="Floor">#REF!</definedName>
    <definedName name="flow" localSheetId="19">#REF!</definedName>
    <definedName name="flow">#REF!</definedName>
    <definedName name="FM" localSheetId="18">INDEX(#REF!,MATCH(#REF!,#REF!,0))</definedName>
    <definedName name="FM" localSheetId="3">INDEX(#REF!,MATCH(#REF!,#REF!,0))</definedName>
    <definedName name="FM" localSheetId="14">INDEX(#REF!,MATCH(#REF!,#REF!,0))</definedName>
    <definedName name="FM" localSheetId="15">INDEX(#REF!,MATCH(#REF!,#REF!,0))</definedName>
    <definedName name="FM" localSheetId="12">INDEX(#REF!,MATCH(#REF!,#REF!,0))</definedName>
    <definedName name="FM" localSheetId="10">INDEX(#REF!,MATCH(#REF!,#REF!,0))</definedName>
    <definedName name="FM" localSheetId="19">INDEX(#REF!,MATCH(#REF!,#REF!,0))</definedName>
    <definedName name="FM" localSheetId="9">INDEX('[92] '!$B$1:$B$18,MATCH('[92]  '!$L$161,'[92] '!$A$1:$A$18,0))</definedName>
    <definedName name="FM">INDEX(#REF!,MATCH(#REF!,#REF!,0))</definedName>
    <definedName name="fme" localSheetId="19">#REF!</definedName>
    <definedName name="fme">#REF!</definedName>
    <definedName name="Fmg" localSheetId="19">#REF!</definedName>
    <definedName name="Fmg">#REF!</definedName>
    <definedName name="Fml" localSheetId="18">#REF!</definedName>
    <definedName name="Fml" localSheetId="3">#REF!</definedName>
    <definedName name="Fml" localSheetId="14">#REF!</definedName>
    <definedName name="Fml" localSheetId="15">#REF!</definedName>
    <definedName name="Fml" localSheetId="12">#REF!</definedName>
    <definedName name="Fml" localSheetId="10">#REF!</definedName>
    <definedName name="Fml" localSheetId="19">#REF!</definedName>
    <definedName name="Fml">#REF!</definedName>
    <definedName name="Fmr" localSheetId="18">#REF!</definedName>
    <definedName name="Fmr" localSheetId="3">#REF!</definedName>
    <definedName name="Fmr" localSheetId="14">#REF!</definedName>
    <definedName name="Fmr" localSheetId="15">#REF!</definedName>
    <definedName name="Fmr" localSheetId="12">#REF!</definedName>
    <definedName name="Fmr" localSheetId="10">#REF!</definedName>
    <definedName name="Fmr" localSheetId="19">#REF!</definedName>
    <definedName name="Fmr">#REF!</definedName>
    <definedName name="fmw" localSheetId="19">#REF!</definedName>
    <definedName name="fmw">#REF!</definedName>
    <definedName name="fn" localSheetId="19">#REF!</definedName>
    <definedName name="fn">#REF!</definedName>
    <definedName name="FND" localSheetId="19">#REF!</definedName>
    <definedName name="FND">#REF!</definedName>
    <definedName name="fo" localSheetId="19">#REF!</definedName>
    <definedName name="fo">#REF!</definedName>
    <definedName name="foa" localSheetId="19">#REF!</definedName>
    <definedName name="foa">#REF!</definedName>
    <definedName name="for_item" localSheetId="19">#REF!</definedName>
    <definedName name="for_item">#REF!</definedName>
    <definedName name="for_typ">#REF!</definedName>
    <definedName name="Forecast" localSheetId="19">#REF!</definedName>
    <definedName name="Forecast">#REF!</definedName>
    <definedName name="Forecast_Receivables" localSheetId="19">#REF!</definedName>
    <definedName name="Forecast_Receivables">#REF!</definedName>
    <definedName name="foren" localSheetId="17" hidden="1">{"Execavation",#N/A,FALSE,"furniture (employer)"}</definedName>
    <definedName name="foren" localSheetId="18">{"Execavation",#N/A,FALSE,"furniture (employer)"}</definedName>
    <definedName name="foren" localSheetId="3">{"Execavation",#N/A,FALSE,"furniture (employer)"}</definedName>
    <definedName name="foren" localSheetId="14">{"Execavation",#N/A,FALSE,"furniture (employer)"}</definedName>
    <definedName name="foren" localSheetId="15">{"Execavation",#N/A,FALSE,"furniture (employer)"}</definedName>
    <definedName name="foren" localSheetId="12">{"Execavation",#N/A,FALSE,"furniture (employer)"}</definedName>
    <definedName name="foren" localSheetId="10">{"Execavation",#N/A,FALSE,"furniture (employer)"}</definedName>
    <definedName name="foren" localSheetId="19">{"Execavation",#N/A,FALSE,"furniture (employer)"}</definedName>
    <definedName name="foren" localSheetId="20">{"Execavation",#N/A,FALSE,"furniture (employer)"}</definedName>
    <definedName name="foren" localSheetId="21">{"Execavation",#N/A,FALSE,"furniture (employer)"}</definedName>
    <definedName name="foren" localSheetId="1" hidden="1">{"Execavation",#N/A,FALSE,"furniture (employer)"}</definedName>
    <definedName name="foren" localSheetId="2" hidden="1">{"Execavation",#N/A,FALSE,"furniture (employer)"}</definedName>
    <definedName name="foren" localSheetId="0">{"Execavation",#N/A,FALSE,"furniture (employer)"}</definedName>
    <definedName name="foren" localSheetId="9">{"Execavation",#N/A,FALSE,"furniture (employer)"}</definedName>
    <definedName name="foren" localSheetId="16" hidden="1">{"Execavation",#N/A,FALSE,"furniture (employer)"}</definedName>
    <definedName name="foren" localSheetId="13" hidden="1">{"Execavation",#N/A,FALSE,"furniture (employer)"}</definedName>
    <definedName name="foren" localSheetId="6" hidden="1">{"Execavation",#N/A,FALSE,"furniture (employer)"}</definedName>
    <definedName name="foren" localSheetId="7" hidden="1">{"Execavation",#N/A,FALSE,"furniture (employer)"}</definedName>
    <definedName name="foren">{"Execavation",#N/A,FALSE,"furniture (employer)"}</definedName>
    <definedName name="foreststatus" localSheetId="19">#REF!</definedName>
    <definedName name="foreststatus">#REF!</definedName>
    <definedName name="forex">#REF!</definedName>
    <definedName name="form_type" localSheetId="19">[192]Sheet2!$B$1:$B$3</definedName>
    <definedName name="form_type" localSheetId="1">[192]Sheet2!$B$1:$B$3</definedName>
    <definedName name="form_type" localSheetId="2">[192]Sheet2!$B$1:$B$3</definedName>
    <definedName name="form_type" localSheetId="16">[192]Sheet2!$B$1:$B$3</definedName>
    <definedName name="form_type" localSheetId="13">[192]Sheet2!$B$1:$B$3</definedName>
    <definedName name="form_type" localSheetId="6">[192]Sheet2!$B$1:$B$3</definedName>
    <definedName name="form_type" localSheetId="7">[192]Sheet2!$B$1:$B$3</definedName>
    <definedName name="form_type">#REF!</definedName>
    <definedName name="formu" localSheetId="19">#REF!</definedName>
    <definedName name="formu">#REF!</definedName>
    <definedName name="Formula">'[193]except wiring'!#REF!</definedName>
    <definedName name="Formwork" localSheetId="19">#REF!</definedName>
    <definedName name="Formwork" localSheetId="9">[103]Yard!$L$84</definedName>
    <definedName name="Formwork">#REF!</definedName>
    <definedName name="forpor" localSheetId="19">#REF!</definedName>
    <definedName name="forpor" localSheetId="9">'[194]General input'!$B$6</definedName>
    <definedName name="forpor">#REF!</definedName>
    <definedName name="forthemonth" localSheetId="19">#REF!</definedName>
    <definedName name="forthemonth">#REF!</definedName>
    <definedName name="FOS" localSheetId="19">#REF!</definedName>
    <definedName name="FOS">#REF!</definedName>
    <definedName name="FOS.NLC" localSheetId="19">#REF!</definedName>
    <definedName name="FOS.NLC">#REF!</definedName>
    <definedName name="FOS.SCF" localSheetId="19">#REF!</definedName>
    <definedName name="FOS.SCF">#REF!</definedName>
    <definedName name="Foundation">[175]Foundation!$A$3:$AT$857</definedName>
    <definedName name="FoundationTool" localSheetId="19">OFFSET(#REF!,0,0,COUNTA(#REF!),1)</definedName>
    <definedName name="FoundationTool">OFFSET(#REF!,0,0,COUNTA(#REF!),1)</definedName>
    <definedName name="fourhundred">'[187]FOUND CUNSUMTION'!$E$6:$W$534</definedName>
    <definedName name="fourty" localSheetId="19">#REF!</definedName>
    <definedName name="fourty" localSheetId="9">'[176]RATES (2)'!$L$18</definedName>
    <definedName name="fourty">#REF!</definedName>
    <definedName name="Fp" localSheetId="18">#REF!</definedName>
    <definedName name="Fp" localSheetId="3">#REF!</definedName>
    <definedName name="Fp" localSheetId="14">#REF!</definedName>
    <definedName name="Fp" localSheetId="15">#REF!</definedName>
    <definedName name="Fp" localSheetId="12">#REF!</definedName>
    <definedName name="Fp" localSheetId="10">#REF!</definedName>
    <definedName name="Fp" localSheetId="19">#REF!</definedName>
    <definedName name="Fp" localSheetId="9">[112]DSLP!#REF!</definedName>
    <definedName name="Fp">#REF!</definedName>
    <definedName name="Fpi" localSheetId="19">#REF!</definedName>
    <definedName name="Fpi">#REF!</definedName>
    <definedName name="Fpi0" localSheetId="19">#REF!</definedName>
    <definedName name="Fpi0">#REF!</definedName>
    <definedName name="Fr" localSheetId="17" hidden="1">{"'PROFITABILITY'!$A$1:$F$45"}</definedName>
    <definedName name="Fr" localSheetId="18">{"'PROFITABILITY'!$A$1:$F$45"}</definedName>
    <definedName name="Fr" localSheetId="3">{"'PROFITABILITY'!$A$1:$F$45"}</definedName>
    <definedName name="Fr" localSheetId="14">{"'PROFITABILITY'!$A$1:$F$45"}</definedName>
    <definedName name="Fr" localSheetId="15">{"'PROFITABILITY'!$A$1:$F$45"}</definedName>
    <definedName name="Fr" localSheetId="12">{"'PROFITABILITY'!$A$1:$F$45"}</definedName>
    <definedName name="Fr" localSheetId="10">{"'PROFITABILITY'!$A$1:$F$45"}</definedName>
    <definedName name="Fr" localSheetId="19">{"'PROFITABILITY'!$A$1:$F$45"}</definedName>
    <definedName name="Fr" localSheetId="20">{"'PROFITABILITY'!$A$1:$F$45"}</definedName>
    <definedName name="Fr" localSheetId="21">{"'PROFITABILITY'!$A$1:$F$45"}</definedName>
    <definedName name="Fr" localSheetId="1" hidden="1">{"'PROFITABILITY'!$A$1:$F$45"}</definedName>
    <definedName name="Fr" localSheetId="2" hidden="1">{"'PROFITABILITY'!$A$1:$F$45"}</definedName>
    <definedName name="Fr" localSheetId="0">{"'PROFITABILITY'!$A$1:$F$45"}</definedName>
    <definedName name="Fr" localSheetId="9">{"'PROFITABILITY'!$A$1:$F$45"}</definedName>
    <definedName name="Fr" localSheetId="16" hidden="1">{"'PROFITABILITY'!$A$1:$F$45"}</definedName>
    <definedName name="Fr" localSheetId="13" hidden="1">{"'PROFITABILITY'!$A$1:$F$45"}</definedName>
    <definedName name="Fr" localSheetId="6" hidden="1">{"'PROFITABILITY'!$A$1:$F$45"}</definedName>
    <definedName name="Fr" localSheetId="7" hidden="1">{"'PROFITABILITY'!$A$1:$F$45"}</definedName>
    <definedName name="Fr">{"'PROFITABILITY'!$A$1:$F$45"}</definedName>
    <definedName name="Fr_charges" localSheetId="19">#REF!</definedName>
    <definedName name="Fr_charges">#REF!</definedName>
    <definedName name="FRANCS" localSheetId="19">#REF!</definedName>
    <definedName name="FRANCS">#REF!</definedName>
    <definedName name="free">[34]Design!#REF!</definedName>
    <definedName name="Freight_forwarding" localSheetId="19">#REF!</definedName>
    <definedName name="Freight_forwarding" localSheetId="9">'[161]Master data'!$A$18:$B$19</definedName>
    <definedName name="Freight_forwarding">#REF!</definedName>
    <definedName name="frght">[195]SIN!$A$1:$K$123</definedName>
    <definedName name="fri" localSheetId="19">#REF!</definedName>
    <definedName name="fri">#REF!</definedName>
    <definedName name="frierect" localSheetId="19">#REF!</definedName>
    <definedName name="frierect">#REF!</definedName>
    <definedName name="Frl" localSheetId="18">#REF!</definedName>
    <definedName name="Frl" localSheetId="3">#REF!</definedName>
    <definedName name="Frl" localSheetId="14">#REF!</definedName>
    <definedName name="Frl" localSheetId="15">#REF!</definedName>
    <definedName name="Frl" localSheetId="12">#REF!</definedName>
    <definedName name="Frl" localSheetId="10">#REF!</definedName>
    <definedName name="Frl" localSheetId="19">#REF!</definedName>
    <definedName name="Frl">#REF!</definedName>
    <definedName name="frnorms" localSheetId="19">#REF!</definedName>
    <definedName name="frnorms">#REF!</definedName>
    <definedName name="fromDCP">'[104]Intas Control'!$C$6</definedName>
    <definedName name="FRONTPAGE" localSheetId="19">#REF!</definedName>
    <definedName name="FRONTPAGE">#REF!</definedName>
    <definedName name="Frr">'[143]220 11  BS '!#REF!</definedName>
    <definedName name="FRRRRR" localSheetId="19">#REF!</definedName>
    <definedName name="FRRRRR">#REF!</definedName>
    <definedName name="Fruit" localSheetId="19">#REF!</definedName>
    <definedName name="Fruit">#REF!</definedName>
    <definedName name="Fs" localSheetId="18">#REF!</definedName>
    <definedName name="Fs" localSheetId="3">#REF!</definedName>
    <definedName name="Fs" localSheetId="14">#REF!</definedName>
    <definedName name="Fs" localSheetId="15">#REF!</definedName>
    <definedName name="Fs" localSheetId="12">#REF!</definedName>
    <definedName name="Fs" localSheetId="10">#REF!</definedName>
    <definedName name="Fs" localSheetId="19">#REF!</definedName>
    <definedName name="FS" localSheetId="9">IFERROR(LEFT(INDEX('[92]Ins Hosting'!$G$3:$G$98,MATCH('[92]  '!$C1,'[92]Ins Hosting'!$C$3:$C$98,0)),3),"")</definedName>
    <definedName name="Fs">#REF!</definedName>
    <definedName name="fsadfds" localSheetId="19">#REF!</definedName>
    <definedName name="fsadfds">#REF!</definedName>
    <definedName name="Fsc">#REF!</definedName>
    <definedName name="fsdd" localSheetId="19">#REF!</definedName>
    <definedName name="fsdd" localSheetId="9">'[162]Rate Analysis'!#REF!</definedName>
    <definedName name="fsdd">#REF!</definedName>
    <definedName name="fsdg">[196]Sum!$J$10</definedName>
    <definedName name="fsg" localSheetId="19">#REF!</definedName>
    <definedName name="fsg">#REF!</definedName>
    <definedName name="Fst" localSheetId="19">#REF!</definedName>
    <definedName name="Fst">#REF!</definedName>
    <definedName name="FT" localSheetId="19">#REF!</definedName>
    <definedName name="FT">#REF!</definedName>
    <definedName name="FT0" localSheetId="19">#REF!</definedName>
    <definedName name="FT0">#REF!</definedName>
    <definedName name="fto" localSheetId="19">#REF!</definedName>
    <definedName name="fto">#REF!</definedName>
    <definedName name="ftss" localSheetId="1" hidden="1">{"FTS",#N/A,FALSE,"E"}</definedName>
    <definedName name="ftss" localSheetId="2" hidden="1">{"FTS",#N/A,FALSE,"E"}</definedName>
    <definedName name="ftss" localSheetId="7" hidden="1">{"FTS",#N/A,FALSE,"E"}</definedName>
    <definedName name="ftss" hidden="1">{"FTS",#N/A,FALSE,"E"}</definedName>
    <definedName name="Fuel_Type" localSheetId="19">#REF!</definedName>
    <definedName name="Fuel_Type">#REF!</definedName>
    <definedName name="FUGIGIULQWG" localSheetId="1" hidden="1">{"PLANT BREAKUP",#N/A,FALSE,"E"}</definedName>
    <definedName name="FUGIGIULQWG" localSheetId="2" hidden="1">{"PLANT BREAKUP",#N/A,FALSE,"E"}</definedName>
    <definedName name="FUGIGIULQWG" localSheetId="7" hidden="1">{"PLANT BREAKUP",#N/A,FALSE,"E"}</definedName>
    <definedName name="FUGIGIULQWG" hidden="1">{"PLANT BREAKUP",#N/A,FALSE,"E"}</definedName>
    <definedName name="Full_Print" localSheetId="19">#REF!</definedName>
    <definedName name="Full_Print">#REF!</definedName>
    <definedName name="fullview" localSheetId="19">#REF!</definedName>
    <definedName name="fullview">#REF!</definedName>
    <definedName name="FUND_M8_A_B" localSheetId="19">#REF!</definedName>
    <definedName name="FUND_M8_A_B">#REF!</definedName>
    <definedName name="FUNDFLOW_B8A" localSheetId="19">#REF!</definedName>
    <definedName name="FUNDFLOW_B8A">#REF!</definedName>
    <definedName name="FUNDFLOW_B8B" localSheetId="19">#REF!</definedName>
    <definedName name="FUNDFLOW_B8B">#REF!</definedName>
    <definedName name="funds" localSheetId="17" hidden="1">{"'Sheet1'!$A$4386:$N$4591"}</definedName>
    <definedName name="funds" localSheetId="18">{"'Sheet1'!$A$4386:$N$4591"}</definedName>
    <definedName name="funds" localSheetId="3">{"'Sheet1'!$A$4386:$N$4591"}</definedName>
    <definedName name="funds" localSheetId="14">{"'Sheet1'!$A$4386:$N$4591"}</definedName>
    <definedName name="funds" localSheetId="15">{"'Sheet1'!$A$4386:$N$4591"}</definedName>
    <definedName name="funds" localSheetId="12">{"'Sheet1'!$A$4386:$N$4591"}</definedName>
    <definedName name="funds" localSheetId="10">{"'Sheet1'!$A$4386:$N$4591"}</definedName>
    <definedName name="funds" localSheetId="19">{"'Sheet1'!$A$4386:$N$4591"}</definedName>
    <definedName name="funds" localSheetId="20">{"'Sheet1'!$A$4386:$N$4591"}</definedName>
    <definedName name="funds" localSheetId="21">{"'Sheet1'!$A$4386:$N$4591"}</definedName>
    <definedName name="funds" localSheetId="1" hidden="1">{"'Sheet1'!$A$4386:$N$4591"}</definedName>
    <definedName name="funds" localSheetId="2" hidden="1">{"'Sheet1'!$A$4386:$N$4591"}</definedName>
    <definedName name="funds" localSheetId="0">{"'Sheet1'!$A$4386:$N$4591"}</definedName>
    <definedName name="funds" localSheetId="9">{"'Sheet1'!$A$4386:$N$4591"}</definedName>
    <definedName name="funds" localSheetId="16" hidden="1">{"'Sheet1'!$A$4386:$N$4591"}</definedName>
    <definedName name="funds" localSheetId="13" hidden="1">{"'Sheet1'!$A$4386:$N$4591"}</definedName>
    <definedName name="funds" localSheetId="6" hidden="1">{"'Sheet1'!$A$4386:$N$4591"}</definedName>
    <definedName name="funds" localSheetId="7" hidden="1">{"'Sheet1'!$A$4386:$N$4591"}</definedName>
    <definedName name="funds">{"'Sheet1'!$A$4386:$N$4591"}</definedName>
    <definedName name="Fv" localSheetId="19">#REF!</definedName>
    <definedName name="Fv">#REF!</definedName>
    <definedName name="Fvl" localSheetId="18">#REF!</definedName>
    <definedName name="Fvl" localSheetId="3">#REF!</definedName>
    <definedName name="Fvl" localSheetId="14">#REF!</definedName>
    <definedName name="Fvl" localSheetId="15">#REF!</definedName>
    <definedName name="Fvl" localSheetId="12">#REF!</definedName>
    <definedName name="Fvl" localSheetId="10">#REF!</definedName>
    <definedName name="Fvl" localSheetId="19">#REF!</definedName>
    <definedName name="Fvl">#REF!</definedName>
    <definedName name="Fvr">'[143]220 11  BS '!#REF!</definedName>
    <definedName name="fw" localSheetId="19">#REF!</definedName>
    <definedName name="fw">#REF!</definedName>
    <definedName name="fwi" localSheetId="18">#REF!</definedName>
    <definedName name="fwi" localSheetId="3">#REF!</definedName>
    <definedName name="fwi" localSheetId="14">#REF!</definedName>
    <definedName name="fwi" localSheetId="15">#REF!</definedName>
    <definedName name="fwi" localSheetId="12">#REF!</definedName>
    <definedName name="fwi" localSheetId="10">#REF!</definedName>
    <definedName name="fwi" localSheetId="19">#REF!</definedName>
    <definedName name="fwi">#REF!</definedName>
    <definedName name="fwii" localSheetId="19">#REF!</definedName>
    <definedName name="fwii">#REF!</definedName>
    <definedName name="fwio" localSheetId="19">#REF!</definedName>
    <definedName name="fwio">#REF!</definedName>
    <definedName name="fww" localSheetId="19">#REF!</definedName>
    <definedName name="fww">#REF!</definedName>
    <definedName name="fym">#REF!</definedName>
    <definedName name="fys">#REF!</definedName>
    <definedName name="fytyfhjyguky" localSheetId="19">#REF!</definedName>
    <definedName name="fytyfhjyguky">#REF!</definedName>
    <definedName name="g" localSheetId="18">#REF!</definedName>
    <definedName name="g" localSheetId="3">#REF!</definedName>
    <definedName name="g" localSheetId="14">#REF!</definedName>
    <definedName name="g" localSheetId="15">#REF!</definedName>
    <definedName name="g" localSheetId="12">#REF!</definedName>
    <definedName name="g" localSheetId="10">#REF!</definedName>
    <definedName name="g" localSheetId="19">#REF!</definedName>
    <definedName name="g">#REF!</definedName>
    <definedName name="G083BAAN1" localSheetId="19">#REF!</definedName>
    <definedName name="G083BAAN1">#REF!</definedName>
    <definedName name="G0a" localSheetId="19">#REF!</definedName>
    <definedName name="G0a" localSheetId="9">[179]Data!$C$10</definedName>
    <definedName name="G0a">#REF!</definedName>
    <definedName name="g2_1">#REF!</definedName>
    <definedName name="GA" localSheetId="19">INDEX(#REF!,MATCH(#REF!,#REF!,0))</definedName>
    <definedName name="GA" localSheetId="9">INDEX('[92] '!$B$1:$B$18,MATCH('[92]  '!$L$163,'[92] '!$A$1:$A$18,0))</definedName>
    <definedName name="GA">INDEX(#REF!,MATCH(#REF!,#REF!,0))</definedName>
    <definedName name="gama" localSheetId="19">#REF!</definedName>
    <definedName name="gama">#REF!</definedName>
    <definedName name="gamah" localSheetId="19">#REF!</definedName>
    <definedName name="gamah">#REF!</definedName>
    <definedName name="gamma" localSheetId="19">#REF!</definedName>
    <definedName name="gamma">#REF!</definedName>
    <definedName name="gammon" localSheetId="19">#REF!</definedName>
    <definedName name="gammon">#REF!</definedName>
    <definedName name="GangStructure" localSheetId="19">#REF!</definedName>
    <definedName name="GangStructure">#REF!</definedName>
    <definedName name="GAS" localSheetId="19">#REF!</definedName>
    <definedName name="GAS">#REF!</definedName>
    <definedName name="Gas_Price">[123]Scenario!$C$42</definedName>
    <definedName name="gate" localSheetId="19">#REF!</definedName>
    <definedName name="gate">#REF!</definedName>
    <definedName name="GB" localSheetId="19">INDEX(#REF!,MATCH(#REF!,#REF!,0))</definedName>
    <definedName name="GB" localSheetId="9">INDEX('[92] '!$B$1:$B$18,MATCH('[92]  '!$L$165,'[92] '!$A$1:$A$18,0))</definedName>
    <definedName name="GB">INDEX(#REF!,MATCH(#REF!,#REF!,0))</definedName>
    <definedName name="GBDFG" localSheetId="19">#REF!</definedName>
    <definedName name="GBDFG">#REF!</definedName>
    <definedName name="GC" localSheetId="18">INDEX(#REF!,MATCH(#REF!,#REF!,0))</definedName>
    <definedName name="GC" localSheetId="3">INDEX(#REF!,MATCH(#REF!,#REF!,0))</definedName>
    <definedName name="GC" localSheetId="14">INDEX(#REF!,MATCH(#REF!,#REF!,0))</definedName>
    <definedName name="GC" localSheetId="15">INDEX(#REF!,MATCH(#REF!,#REF!,0))</definedName>
    <definedName name="GC" localSheetId="12">INDEX(#REF!,MATCH(#REF!,#REF!,0))</definedName>
    <definedName name="GC" localSheetId="10">INDEX(#REF!,MATCH(#REF!,#REF!,0))</definedName>
    <definedName name="GC" localSheetId="19">INDEX(#REF!,MATCH(#REF!,#REF!,0))</definedName>
    <definedName name="GC" localSheetId="9">INDEX('[92] '!$B$1:$B$18,MATCH('[92]  '!$L$167,'[92] '!$A$1:$A$18,0))</definedName>
    <definedName name="GC">INDEX(#REF!,MATCH(#REF!,#REF!,0))</definedName>
    <definedName name="Gcc">#REF!</definedName>
    <definedName name="Gci">'[143]220 11  BS '!#REF!</definedName>
    <definedName name="Gcm">#REF!</definedName>
    <definedName name="gcr" localSheetId="19">#REF!</definedName>
    <definedName name="gcr">#REF!</definedName>
    <definedName name="gd" localSheetId="18">#REF!</definedName>
    <definedName name="gd" localSheetId="3">#REF!</definedName>
    <definedName name="gd" localSheetId="14">#REF!</definedName>
    <definedName name="gd" localSheetId="15">#REF!</definedName>
    <definedName name="gd" localSheetId="12">#REF!</definedName>
    <definedName name="gd" localSheetId="10">#REF!</definedName>
    <definedName name="gd" localSheetId="19">#REF!</definedName>
    <definedName name="GD" localSheetId="9">INDEX('[92] '!$B$1:$B$18,MATCH('[92]  '!$L$169,'[92] '!$A$1:$A$18,0))</definedName>
    <definedName name="gd">#REF!</definedName>
    <definedName name="GDGSDGG" localSheetId="19">#REF!</definedName>
    <definedName name="GDGSDGG">#REF!</definedName>
    <definedName name="gdgwg" localSheetId="1" hidden="1">{"FTS",#N/A,FALSE,"E"}</definedName>
    <definedName name="gdgwg" localSheetId="2" hidden="1">{"FTS",#N/A,FALSE,"E"}</definedName>
    <definedName name="gdgwg" localSheetId="7" hidden="1">{"FTS",#N/A,FALSE,"E"}</definedName>
    <definedName name="gdgwg" hidden="1">{"FTS",#N/A,FALSE,"E"}</definedName>
    <definedName name="gdwilugi" localSheetId="1" hidden="1">{"CASH FLOW",#N/A,FALSE,"A"}</definedName>
    <definedName name="gdwilugi" localSheetId="2" hidden="1">{"CASH FLOW",#N/A,FALSE,"A"}</definedName>
    <definedName name="gdwilugi" localSheetId="7" hidden="1">{"CASH FLOW",#N/A,FALSE,"A"}</definedName>
    <definedName name="gdwilugi" hidden="1">{"CASH FLOW",#N/A,FALSE,"A"}</definedName>
    <definedName name="GE" localSheetId="18">INDEX(#REF!,MATCH(#REF!,#REF!,0))</definedName>
    <definedName name="GE" localSheetId="3">INDEX(#REF!,MATCH(#REF!,#REF!,0))</definedName>
    <definedName name="GE" localSheetId="14">INDEX(#REF!,MATCH(#REF!,#REF!,0))</definedName>
    <definedName name="GE" localSheetId="15">INDEX(#REF!,MATCH(#REF!,#REF!,0))</definedName>
    <definedName name="GE" localSheetId="12">INDEX(#REF!,MATCH(#REF!,#REF!,0))</definedName>
    <definedName name="GE" localSheetId="10">INDEX(#REF!,MATCH(#REF!,#REF!,0))</definedName>
    <definedName name="GE" localSheetId="19">INDEX(#REF!,MATCH(#REF!,#REF!,0))</definedName>
    <definedName name="GE" localSheetId="9">INDEX('[92] '!$B$1:$B$18,MATCH('[92]  '!$L$171,'[92] '!$A$1:$A$18,0))</definedName>
    <definedName name="GE">INDEX(#REF!,MATCH(#REF!,#REF!,0))</definedName>
    <definedName name="ge_1" localSheetId="19">#REF!</definedName>
    <definedName name="ge_1">#REF!</definedName>
    <definedName name="GEN" localSheetId="19">#REF!</definedName>
    <definedName name="GEN">#REF!</definedName>
    <definedName name="Gender" localSheetId="19">#REF!</definedName>
    <definedName name="Gender" localSheetId="9">'[197]FAMILY TEXT'!$D$2:$D$3</definedName>
    <definedName name="Gender">#REF!</definedName>
    <definedName name="GeneralInformation" localSheetId="1">[295]!GeneralInformation</definedName>
    <definedName name="GeneralInformation" localSheetId="2">[295]!GeneralInformation</definedName>
    <definedName name="GeneralInformation" localSheetId="16">T.Abstract!GeneralInformation</definedName>
    <definedName name="GeneralInformation" localSheetId="13">'Total Supply'!GeneralInformation</definedName>
    <definedName name="GeneralInformation" localSheetId="6">#REF!</definedName>
    <definedName name="GeneralInformation" localSheetId="7">#REF!</definedName>
    <definedName name="GeneralInformation">[0]!GeneralInformation</definedName>
    <definedName name="GenSet125" localSheetId="19">#REF!</definedName>
    <definedName name="GenSet125" localSheetId="9">[26]Basicrates!$D$127</definedName>
    <definedName name="GenSet125">#REF!</definedName>
    <definedName name="Gera" localSheetId="19">#REF!</definedName>
    <definedName name="Gera" localSheetId="9">[198]BOQ!#REF!</definedName>
    <definedName name="Gera">#REF!</definedName>
    <definedName name="GF" localSheetId="19">INDEX(#REF!,MATCH(#REF!,#REF!,0))</definedName>
    <definedName name="GF" localSheetId="9">INDEX('[92] '!$B$1:$B$18,MATCH('[92]  '!$L$173,'[92] '!$A$1:$A$18,0))</definedName>
    <definedName name="GF">INDEX(#REF!,MATCH(#REF!,#REF!,0))</definedName>
    <definedName name="GFA" localSheetId="19">#REF!</definedName>
    <definedName name="GFA">#REF!</definedName>
    <definedName name="GFA_1">"#REF!"</definedName>
    <definedName name="GFGFG" localSheetId="19" hidden="1">#REF!</definedName>
    <definedName name="GFGFG" localSheetId="9">[25]SUMMARY!$E$36:$H$36</definedName>
    <definedName name="GFGFG">#REF!</definedName>
    <definedName name="gfggfg" localSheetId="19">#REF!</definedName>
    <definedName name="gfggfg">#REF!</definedName>
    <definedName name="gfiopbhg" localSheetId="19">#REF!</definedName>
    <definedName name="gfiopbhg">#REF!</definedName>
    <definedName name="GFJR" localSheetId="19">#REF!</definedName>
    <definedName name="GFJR">#REF!</definedName>
    <definedName name="gg" localSheetId="19">#REF!</definedName>
    <definedName name="GG" localSheetId="9">INDEX('[92] '!$B$1:$B$18,MATCH('[92]  '!$L$175,'[92] '!$A$1:$A$18,0))</definedName>
    <definedName name="gg">#REF!</definedName>
    <definedName name="GGF" localSheetId="19">#REF!</definedName>
    <definedName name="GGF">#REF!</definedName>
    <definedName name="ggg" localSheetId="17" hidden="1">{"'PROFITABILITY'!$A$1:$F$45"}</definedName>
    <definedName name="ggg" localSheetId="18">{"'PROFITABILITY'!$A$1:$F$45"}</definedName>
    <definedName name="ggg" localSheetId="3">{"'PROFITABILITY'!$A$1:$F$45"}</definedName>
    <definedName name="ggg" localSheetId="14">{"'PROFITABILITY'!$A$1:$F$45"}</definedName>
    <definedName name="ggg" localSheetId="15">{"'PROFITABILITY'!$A$1:$F$45"}</definedName>
    <definedName name="ggg" localSheetId="12">{"'PROFITABILITY'!$A$1:$F$45"}</definedName>
    <definedName name="ggg" localSheetId="10">{"'PROFITABILITY'!$A$1:$F$45"}</definedName>
    <definedName name="ggg" localSheetId="19">{"'PROFITABILITY'!$A$1:$F$45"}</definedName>
    <definedName name="ggg" localSheetId="20">{"'PROFITABILITY'!$A$1:$F$45"}</definedName>
    <definedName name="ggg" localSheetId="21">{"'PROFITABILITY'!$A$1:$F$45"}</definedName>
    <definedName name="ggg" localSheetId="1" hidden="1">{"'PROFITABILITY'!$A$1:$F$45"}</definedName>
    <definedName name="ggg" localSheetId="2" hidden="1">{"'PROFITABILITY'!$A$1:$F$45"}</definedName>
    <definedName name="ggg" localSheetId="0">{"'PROFITABILITY'!$A$1:$F$45"}</definedName>
    <definedName name="ggg" localSheetId="9">{"'PROFITABILITY'!$A$1:$F$45"}</definedName>
    <definedName name="ggg" localSheetId="16" hidden="1">{"'PROFITABILITY'!$A$1:$F$45"}</definedName>
    <definedName name="ggg" localSheetId="13" hidden="1">{"'PROFITABILITY'!$A$1:$F$45"}</definedName>
    <definedName name="ggg" localSheetId="6" hidden="1">{"'PROFITABILITY'!$A$1:$F$45"}</definedName>
    <definedName name="ggg" localSheetId="7" hidden="1">{"'PROFITABILITY'!$A$1:$F$45"}</definedName>
    <definedName name="ggg">{"'PROFITABILITY'!$A$1:$F$45"}</definedName>
    <definedName name="GGGG" localSheetId="19">#REF!</definedName>
    <definedName name="GGGG">#REF!</definedName>
    <definedName name="ggt" localSheetId="19">#REF!</definedName>
    <definedName name="ggt">#REF!</definedName>
    <definedName name="GH" localSheetId="18">INDEX(#REF!,MATCH(#REF!,#REF!,0))</definedName>
    <definedName name="GH" localSheetId="3">INDEX(#REF!,MATCH(#REF!,#REF!,0))</definedName>
    <definedName name="GH" localSheetId="14">INDEX(#REF!,MATCH(#REF!,#REF!,0))</definedName>
    <definedName name="GH" localSheetId="15">INDEX(#REF!,MATCH(#REF!,#REF!,0))</definedName>
    <definedName name="GH" localSheetId="12">INDEX(#REF!,MATCH(#REF!,#REF!,0))</definedName>
    <definedName name="GH" localSheetId="10">INDEX(#REF!,MATCH(#REF!,#REF!,0))</definedName>
    <definedName name="GH" localSheetId="19">INDEX(#REF!,MATCH(#REF!,#REF!,0))</definedName>
    <definedName name="GH" localSheetId="9">INDEX('[92] '!$B$1:$B$18,MATCH('[92]  '!$L$177,'[92] '!$A$1:$A$18,0))</definedName>
    <definedName name="GH">INDEX(#REF!,MATCH(#REF!,#REF!,0))</definedName>
    <definedName name="ghmgm" localSheetId="19">{"'PROFITABILITY'!$A$1:$F$45"}</definedName>
    <definedName name="ghmgm" localSheetId="1">{"'PROFITABILITY'!$A$1:$F$45"}</definedName>
    <definedName name="ghmgm" localSheetId="2">{"'PROFITABILITY'!$A$1:$F$45"}</definedName>
    <definedName name="ghmgm" localSheetId="16">{"'PROFITABILITY'!$A$1:$F$45"}</definedName>
    <definedName name="ghmgm" localSheetId="13">{"'PROFITABILITY'!$A$1:$F$45"}</definedName>
    <definedName name="ghmgm" localSheetId="6">{"'PROFITABILITY'!$A$1:$F$45"}</definedName>
    <definedName name="ghmgm" localSheetId="7">{"'PROFITABILITY'!$A$1:$F$45"}</definedName>
    <definedName name="ghmgm">{"'PROFITABILITY'!$A$1:$F$45"}</definedName>
    <definedName name="GI" localSheetId="18">INDEX(#REF!,MATCH(#REF!,#REF!,0))</definedName>
    <definedName name="GI" localSheetId="3">INDEX(#REF!,MATCH(#REF!,#REF!,0))</definedName>
    <definedName name="GI" localSheetId="14">INDEX(#REF!,MATCH(#REF!,#REF!,0))</definedName>
    <definedName name="GI" localSheetId="15">INDEX(#REF!,MATCH(#REF!,#REF!,0))</definedName>
    <definedName name="GI" localSheetId="12">INDEX(#REF!,MATCH(#REF!,#REF!,0))</definedName>
    <definedName name="GI" localSheetId="10">INDEX(#REF!,MATCH(#REF!,#REF!,0))</definedName>
    <definedName name="GI" localSheetId="19">INDEX(#REF!,MATCH(#REF!,#REF!,0))</definedName>
    <definedName name="GI" localSheetId="9">INDEX('[92] '!$B$1:$B$18,MATCH('[92]  '!$L$179,'[92] '!$A$1:$A$18,0))</definedName>
    <definedName name="GI">INDEX(#REF!,MATCH(#REF!,#REF!,0))</definedName>
    <definedName name="GInfo" localSheetId="1">[295]!GInfo</definedName>
    <definedName name="GInfo" localSheetId="2">[295]!GInfo</definedName>
    <definedName name="GInfo" localSheetId="16">T.Abstract!GInfo</definedName>
    <definedName name="GInfo" localSheetId="13">'Total Supply'!GInfo</definedName>
    <definedName name="GInfo" localSheetId="6">#REF!</definedName>
    <definedName name="GInfo" localSheetId="7">#REF!</definedName>
    <definedName name="GInfo">[0]!GInfo</definedName>
    <definedName name="girder.span" localSheetId="19">#REF!</definedName>
    <definedName name="girder.span">#REF!</definedName>
    <definedName name="GIUIO" localSheetId="17"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localSheetId="18">{"AWARDED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localSheetId="3">{"AWARDED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localSheetId="14">{"AWARDED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localSheetId="15">{"AWARDED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localSheetId="12">{"AWARDED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localSheetId="10">{"AWARDED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localSheetId="19">{"AWARDED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localSheetId="20">{"AWARDED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localSheetId="2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localSheetId="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localSheetId="2"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localSheetId="0">{"AWARDED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localSheetId="9">{"AWARDED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localSheetId="16"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localSheetId="13"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localSheetId="6"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localSheetId="7"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localSheetId="17"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localSheetId="18">{"CLAIM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localSheetId="3">{"CLAIM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localSheetId="14">{"CLAIM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localSheetId="15">{"CLAIM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localSheetId="12">{"CLAIM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localSheetId="10">{"CLAIM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localSheetId="19">{"CLAIM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localSheetId="20">{"CLAIM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localSheetId="2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localSheetId="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localSheetId="2"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localSheetId="0">{"CLAIM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localSheetId="9">{"CLAIM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localSheetId="16"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localSheetId="13"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localSheetId="6"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localSheetId="7"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 localSheetId="19">INDEX(#REF!,MATCH(#REF!,#REF!,0))</definedName>
    <definedName name="GJ" localSheetId="9">INDEX('[92] '!$B$1:$B$18,MATCH('[92]  '!$L$181,'[92] '!$A$1:$A$18,0))</definedName>
    <definedName name="GJ">INDEX(#REF!,MATCH(#REF!,#REF!,0))</definedName>
    <definedName name="gk" localSheetId="19">#REF!</definedName>
    <definedName name="GK" localSheetId="9">INDEX('[92] '!$B$1:$B$18,MATCH('[92]  '!$L$183,'[92] '!$A$1:$A$18,0))</definedName>
    <definedName name="gk">#REF!</definedName>
    <definedName name="GL" localSheetId="19">INDEX(#REF!,MATCH(#REF!,#REF!,0))</definedName>
    <definedName name="GL" localSheetId="9">INDEX('[92] '!$B$1:$B$18,MATCH('[92]  '!$L$185,'[92] '!$A$1:$A$18,0))</definedName>
    <definedName name="GL">INDEX(#REF!,MATCH(#REF!,#REF!,0))</definedName>
    <definedName name="GlazedCeramicTiles" localSheetId="19">#REF!</definedName>
    <definedName name="GlazedCeramicTiles" localSheetId="9">'[199]Basic Rates'!$C$20</definedName>
    <definedName name="GlazedCeramicTiles">#REF!</definedName>
    <definedName name="globe" localSheetId="19">#REF!</definedName>
    <definedName name="globe">#REF!</definedName>
    <definedName name="GM" localSheetId="19">INDEX(#REF!,MATCH(#REF!,#REF!,0))</definedName>
    <definedName name="GM" localSheetId="9">INDEX('[92] '!$B$1:$B$18,MATCH('[92]  '!$L$187,'[92] '!$A$1:$A$18,0))</definedName>
    <definedName name="GM">INDEX(#REF!,MATCH(#REF!,#REF!,0))</definedName>
    <definedName name="GM_B_10">[140]Assumptions!$C$6</definedName>
    <definedName name="GM_B_11">[140]Assumptions!$D$6</definedName>
    <definedName name="GM_B_12">[140]Assumptions!$E$6</definedName>
    <definedName name="GM_B_13">[140]Assumptions!$F$6</definedName>
    <definedName name="GM_B_14">[140]Assumptions!$G$6</definedName>
    <definedName name="GM_B_15">[140]Assumptions!$H$6</definedName>
    <definedName name="GM_M_10">[140]Assumptions!$C$7</definedName>
    <definedName name="GM_M_11">[140]Assumptions!$D$7</definedName>
    <definedName name="GM_M_12">[140]Assumptions!$E$7</definedName>
    <definedName name="GM_M_13">[140]Assumptions!$F$7</definedName>
    <definedName name="GM_M_14">[140]Assumptions!$G$7</definedName>
    <definedName name="GM_M_15">[140]Assumptions!$H$7</definedName>
    <definedName name="GM_P_10">[140]Assumptions!$C$8</definedName>
    <definedName name="GM_P_11">[140]Assumptions!$D$8</definedName>
    <definedName name="GM_P_12">[140]Assumptions!$E$8</definedName>
    <definedName name="GM_P_13">[140]Assumptions!$F$8</definedName>
    <definedName name="GM_P_14">[140]Assumptions!$G$8</definedName>
    <definedName name="GM_P_15">[140]Assumptions!$H$8</definedName>
    <definedName name="GM_R_10">[140]Assumptions!$C$9</definedName>
    <definedName name="GM_R_11">[140]Assumptions!$D$9</definedName>
    <definedName name="GM_R_12">[140]Assumptions!$E$9</definedName>
    <definedName name="GM_R_13">[140]Assumptions!$F$9</definedName>
    <definedName name="GM_R_14">[140]Assumptions!$G$9</definedName>
    <definedName name="GM_R_15">[140]Assumptions!$H$9</definedName>
    <definedName name="GM_T_10">[140]Assumptions!$C$10</definedName>
    <definedName name="GM_T_11">[140]Assumptions!$D$10</definedName>
    <definedName name="GM_T_12">[140]Assumptions!$E$10</definedName>
    <definedName name="GM_T_13">[140]Assumptions!$F$10</definedName>
    <definedName name="GM_T_14">[140]Assumptions!$G$10</definedName>
    <definedName name="GM_T_15">[140]Assumptions!$H$10</definedName>
    <definedName name="GM_Total_10">[140]Assumptions!#REF!</definedName>
    <definedName name="GM_Total_11">[140]Assumptions!#REF!</definedName>
    <definedName name="GM_Total_12">[140]Assumptions!#REF!</definedName>
    <definedName name="GM_Total_13">[140]Assumptions!#REF!</definedName>
    <definedName name="GM_Total_14">[140]Assumptions!#REF!</definedName>
    <definedName name="GM_Total_15">[140]Assumptions!#REF!</definedName>
    <definedName name="Gma" localSheetId="19">#REF!</definedName>
    <definedName name="Gma" localSheetId="9">[179]Data!$C$11</definedName>
    <definedName name="Gma">#REF!</definedName>
    <definedName name="Gml" localSheetId="19">#REF!</definedName>
    <definedName name="Gml" localSheetId="9">[179]Data!$C$14</definedName>
    <definedName name="Gml">#REF!</definedName>
    <definedName name="GMR" localSheetId="19">#REF!</definedName>
    <definedName name="GMR">#REF!</definedName>
    <definedName name="gn" localSheetId="19">#REF!</definedName>
    <definedName name="gn">#REF!</definedName>
    <definedName name="GND" localSheetId="19">#REF!</definedName>
    <definedName name="GND">#REF!</definedName>
    <definedName name="gngn" localSheetId="18">#REF!</definedName>
    <definedName name="gngn" localSheetId="3">#REF!</definedName>
    <definedName name="gngn" localSheetId="14">#REF!</definedName>
    <definedName name="gngn" localSheetId="15">#REF!</definedName>
    <definedName name="gngn" localSheetId="12">#REF!</definedName>
    <definedName name="gngn" localSheetId="10">#REF!</definedName>
    <definedName name="gngn" localSheetId="19">#REF!</definedName>
    <definedName name="gngn">#REF!</definedName>
    <definedName name="Godavari" localSheetId="19">#REF!</definedName>
    <definedName name="Godavari">#REF!</definedName>
    <definedName name="Gol" localSheetId="19">#REF!</definedName>
    <definedName name="Gol" localSheetId="9">[179]Data!$C$13</definedName>
    <definedName name="Gol">#REF!</definedName>
    <definedName name="GP" localSheetId="19">#REF!</definedName>
    <definedName name="GP">#REF!</definedName>
    <definedName name="GPR" localSheetId="19">#REF!</definedName>
    <definedName name="GPR">#REF!</definedName>
    <definedName name="GPs" localSheetId="19">#REF!</definedName>
    <definedName name="GPs">#REF!</definedName>
    <definedName name="GPTL" localSheetId="19">#REF!</definedName>
    <definedName name="GPTL">#REF!</definedName>
    <definedName name="Gravel_incl_transport" localSheetId="19">#REF!</definedName>
    <definedName name="Gravel_incl_transport">#REF!</definedName>
    <definedName name="grconc" localSheetId="19">#REF!</definedName>
    <definedName name="grconc" localSheetId="9">[40]Intro!$L$157</definedName>
    <definedName name="grconc">#REF!</definedName>
    <definedName name="GrdLineMr" localSheetId="19">#REF!</definedName>
    <definedName name="GrdLineMr">#REF!</definedName>
    <definedName name="GrdLineShear" localSheetId="19">#REF!</definedName>
    <definedName name="GrdLineShear">#REF!</definedName>
    <definedName name="grg">#REF!</definedName>
    <definedName name="GRGRREG" localSheetId="19">#REF!</definedName>
    <definedName name="GRGRREG">#REF!</definedName>
    <definedName name="grid" localSheetId="19">#REF!</definedName>
    <definedName name="grid">#REF!</definedName>
    <definedName name="GRLvl" localSheetId="19">#REF!</definedName>
    <definedName name="GRLvl">#REF!</definedName>
    <definedName name="gross" localSheetId="19">#REF!</definedName>
    <definedName name="gross">#REF!</definedName>
    <definedName name="GROUND" localSheetId="19">#REF!</definedName>
    <definedName name="GROUND">#REF!</definedName>
    <definedName name="GROUND220" localSheetId="19">#REF!</definedName>
    <definedName name="GROUND220">#REF!</definedName>
    <definedName name="Groundinga" localSheetId="17" hidden="1">{"'PROFITABILITY'!$A$1:$F$45"}</definedName>
    <definedName name="Groundinga" localSheetId="18">{"'PROFITABILITY'!$A$1:$F$45"}</definedName>
    <definedName name="Groundinga" localSheetId="3">{"'PROFITABILITY'!$A$1:$F$45"}</definedName>
    <definedName name="Groundinga" localSheetId="14">{"'PROFITABILITY'!$A$1:$F$45"}</definedName>
    <definedName name="Groundinga" localSheetId="15">{"'PROFITABILITY'!$A$1:$F$45"}</definedName>
    <definedName name="Groundinga" localSheetId="12">{"'PROFITABILITY'!$A$1:$F$45"}</definedName>
    <definedName name="Groundinga" localSheetId="10">{"'PROFITABILITY'!$A$1:$F$45"}</definedName>
    <definedName name="Groundinga" localSheetId="19">{"'PROFITABILITY'!$A$1:$F$45"}</definedName>
    <definedName name="Groundinga" localSheetId="20">{"'PROFITABILITY'!$A$1:$F$45"}</definedName>
    <definedName name="Groundinga" localSheetId="21">{"'PROFITABILITY'!$A$1:$F$45"}</definedName>
    <definedName name="Groundinga" localSheetId="1" hidden="1">{"'PROFITABILITY'!$A$1:$F$45"}</definedName>
    <definedName name="Groundinga" localSheetId="2" hidden="1">{"'PROFITABILITY'!$A$1:$F$45"}</definedName>
    <definedName name="Groundinga" localSheetId="0">{"'PROFITABILITY'!$A$1:$F$45"}</definedName>
    <definedName name="Groundinga" localSheetId="9">{"'PROFITABILITY'!$A$1:$F$45"}</definedName>
    <definedName name="Groundinga" localSheetId="16" hidden="1">{"'PROFITABILITY'!$A$1:$F$45"}</definedName>
    <definedName name="Groundinga" localSheetId="13" hidden="1">{"'PROFITABILITY'!$A$1:$F$45"}</definedName>
    <definedName name="Groundinga" localSheetId="6" hidden="1">{"'PROFITABILITY'!$A$1:$F$45"}</definedName>
    <definedName name="Groundinga" localSheetId="7" hidden="1">{"'PROFITABILITY'!$A$1:$F$45"}</definedName>
    <definedName name="Groundinga">{"'PROFITABILITY'!$A$1:$F$45"}</definedName>
    <definedName name="Group" localSheetId="19">#REF!</definedName>
    <definedName name="Group">#REF!</definedName>
    <definedName name="Group_Mth" localSheetId="19">#REF!</definedName>
    <definedName name="Group_Mth">#REF!</definedName>
    <definedName name="Group_PM" localSheetId="19">#REF!</definedName>
    <definedName name="Group_PM">#REF!</definedName>
    <definedName name="Group_PM1" localSheetId="19">#REF!</definedName>
    <definedName name="Group_PM1">#REF!</definedName>
    <definedName name="Group_PY" localSheetId="19">#REF!</definedName>
    <definedName name="Group_PY">#REF!</definedName>
    <definedName name="Group_PY1" localSheetId="19">#REF!</definedName>
    <definedName name="Group_PY1">#REF!</definedName>
    <definedName name="Group_YTD" localSheetId="19">#REF!</definedName>
    <definedName name="Group_YTD">#REF!</definedName>
    <definedName name="Group1" localSheetId="19">#REF!</definedName>
    <definedName name="Group1">#REF!</definedName>
    <definedName name="Group2" localSheetId="19">#REF!</definedName>
    <definedName name="Group2">#REF!</definedName>
    <definedName name="Group3" localSheetId="19">#REF!</definedName>
    <definedName name="Group3">#REF!</definedName>
    <definedName name="Group4" localSheetId="19">#REF!</definedName>
    <definedName name="Group4">#REF!</definedName>
    <definedName name="GROUPIIE" localSheetId="19">#REF!</definedName>
    <definedName name="GROUPIIE">#REF!</definedName>
    <definedName name="GROUPIIP" localSheetId="19">#REF!</definedName>
    <definedName name="GROUPIIP">#REF!</definedName>
    <definedName name="GROUPX" localSheetId="19">#REF!</definedName>
    <definedName name="GROUPX">#REF!</definedName>
    <definedName name="GROUPXI" localSheetId="19">#REF!</definedName>
    <definedName name="GROUPXI">#REF!</definedName>
    <definedName name="GROUT" localSheetId="19">#REF!</definedName>
    <definedName name="GROUT" localSheetId="9">'[44]Cost of O &amp; O'!$F$34</definedName>
    <definedName name="GROUT">#REF!</definedName>
    <definedName name="grout_type" localSheetId="19">#REF!</definedName>
    <definedName name="grout_type">#REF!</definedName>
    <definedName name="Growth">#REF!</definedName>
    <definedName name="GrphActSales" localSheetId="19">#REF!</definedName>
    <definedName name="GrphActSales">#REF!</definedName>
    <definedName name="GrphActStk" localSheetId="19">#REF!</definedName>
    <definedName name="GrphActStk">#REF!</definedName>
    <definedName name="GrphPlanSales" localSheetId="19">#REF!</definedName>
    <definedName name="GrphPlanSales">#REF!</definedName>
    <definedName name="GrphTgtStk" localSheetId="19">#REF!</definedName>
    <definedName name="GrphTgtStk">#REF!</definedName>
    <definedName name="GRR">#REF!</definedName>
    <definedName name="gs" localSheetId="19">#REF!</definedName>
    <definedName name="gs">#REF!</definedName>
    <definedName name="GSDFGFHGH" localSheetId="19">#REF!</definedName>
    <definedName name="GSDFGFHGH">#REF!</definedName>
    <definedName name="GSDGG" localSheetId="19">#REF!</definedName>
    <definedName name="GSDGG">#REF!</definedName>
    <definedName name="gtst" localSheetId="19">#REF!</definedName>
    <definedName name="gtst">#REF!</definedName>
    <definedName name="GTTA" localSheetId="19">#REF!</definedName>
    <definedName name="GTTA">#REF!</definedName>
    <definedName name="GTTB" localSheetId="19">#REF!</definedName>
    <definedName name="GTTB">#REF!</definedName>
    <definedName name="GTTPL" localSheetId="19">#REF!</definedName>
    <definedName name="GTTPL">#REF!</definedName>
    <definedName name="GUPTAVP" localSheetId="19">#REF!</definedName>
    <definedName name="GUPTAVP">#REF!</definedName>
    <definedName name="GV" localSheetId="17" hidden="1">{#N/A,#N/A,FALSE,"CCTV"}</definedName>
    <definedName name="GV" localSheetId="18">{#N/A,#N/A,FALSE,"CCTV"}</definedName>
    <definedName name="GV" localSheetId="3">{#N/A,#N/A,FALSE,"CCTV"}</definedName>
    <definedName name="GV" localSheetId="14">{#N/A,#N/A,FALSE,"CCTV"}</definedName>
    <definedName name="GV" localSheetId="15">{#N/A,#N/A,FALSE,"CCTV"}</definedName>
    <definedName name="GV" localSheetId="12">{#N/A,#N/A,FALSE,"CCTV"}</definedName>
    <definedName name="GV" localSheetId="10">{#N/A,#N/A,FALSE,"CCTV"}</definedName>
    <definedName name="GV" localSheetId="19">{#N/A,#N/A,FALSE,"CCTV"}</definedName>
    <definedName name="GV" localSheetId="20">{#N/A,#N/A,FALSE,"CCTV"}</definedName>
    <definedName name="GV" localSheetId="21">{#N/A,#N/A,FALSE,"CCTV"}</definedName>
    <definedName name="GV" localSheetId="1" hidden="1">{#N/A,#N/A,FALSE,"CCTV"}</definedName>
    <definedName name="GV" localSheetId="2" hidden="1">{#N/A,#N/A,FALSE,"CCTV"}</definedName>
    <definedName name="GV" localSheetId="0">{#N/A,#N/A,FALSE,"CCTV"}</definedName>
    <definedName name="GV" localSheetId="9">{#N/A,#N/A,FALSE,"CCTV"}</definedName>
    <definedName name="GV" localSheetId="16" hidden="1">{#N/A,#N/A,FALSE,"CCTV"}</definedName>
    <definedName name="GV" localSheetId="13" hidden="1">{#N/A,#N/A,FALSE,"CCTV"}</definedName>
    <definedName name="GV" localSheetId="6" hidden="1">{#N/A,#N/A,FALSE,"CCTV"}</definedName>
    <definedName name="GV" localSheetId="7" hidden="1">{#N/A,#N/A,FALSE,"CCTV"}</definedName>
    <definedName name="GV">{#N/A,#N/A,FALSE,"CCTV"}</definedName>
    <definedName name="gvgv" localSheetId="19">#REF!</definedName>
    <definedName name="gvgv">#REF!</definedName>
    <definedName name="gvhgvkj" localSheetId="19">#REF!</definedName>
    <definedName name="gvhgvkj">#REF!</definedName>
    <definedName name="GW" localSheetId="19">#REF!</definedName>
    <definedName name="GW">#REF!</definedName>
    <definedName name="h" localSheetId="19" hidden="1">#REF!</definedName>
    <definedName name="h">#REF!</definedName>
    <definedName name="H___0" localSheetId="19">#REF!</definedName>
    <definedName name="H___0">#REF!</definedName>
    <definedName name="H___13" localSheetId="19">#REF!</definedName>
    <definedName name="H___13">#REF!</definedName>
    <definedName name="h_1">#REF!</definedName>
    <definedName name="h_af" localSheetId="19">#REF!</definedName>
    <definedName name="h_af">#REF!</definedName>
    <definedName name="h_bf" localSheetId="19">#REF!</definedName>
    <definedName name="h_bf">#REF!</definedName>
    <definedName name="H0" localSheetId="19">#REF!</definedName>
    <definedName name="H0">#REF!</definedName>
    <definedName name="H0___0" localSheetId="19">#REF!</definedName>
    <definedName name="H0___0">#REF!</definedName>
    <definedName name="H0___13" localSheetId="19">#REF!</definedName>
    <definedName name="H0___13">#REF!</definedName>
    <definedName name="HA" localSheetId="19">INDEX(#REF!,MATCH(#REF!,#REF!,0))</definedName>
    <definedName name="HA" localSheetId="9">INDEX('[92] '!$B$1:$B$18,MATCH('[92]  '!$L$189,'[92] '!$A$1:$A$18,0))</definedName>
    <definedName name="HA">INDEX(#REF!,MATCH(#REF!,#REF!,0))</definedName>
    <definedName name="haba" localSheetId="19">#REF!</definedName>
    <definedName name="haba">#REF!</definedName>
    <definedName name="hai" localSheetId="19">#REF!</definedName>
    <definedName name="hai">#REF!</definedName>
    <definedName name="haj" localSheetId="19">#REF!</definedName>
    <definedName name="haj">#REF!</definedName>
    <definedName name="HALag">[104]Assumptions!$H$5:$J$36</definedName>
    <definedName name="HANDL" localSheetId="19">#REF!</definedName>
    <definedName name="HANDL">#REF!</definedName>
    <definedName name="hardrock" localSheetId="19">#REF!</definedName>
    <definedName name="hardrock" localSheetId="9">'[176]RATES (2)'!$L$69</definedName>
    <definedName name="hardrock">#REF!</definedName>
    <definedName name="HARI" localSheetId="18">#REF!</definedName>
    <definedName name="HARI" localSheetId="3">#REF!</definedName>
    <definedName name="HARI" localSheetId="14">#REF!</definedName>
    <definedName name="HARI" localSheetId="15">#REF!</definedName>
    <definedName name="HARI" localSheetId="12">#REF!</definedName>
    <definedName name="HARI" localSheetId="10">#REF!</definedName>
    <definedName name="HARI" localSheetId="19">#REF!</definedName>
    <definedName name="HARI" localSheetId="9">'[138]ANNEXURE-A'!#REF!</definedName>
    <definedName name="HARI">#REF!</definedName>
    <definedName name="HaulWMM" localSheetId="19">#REF!</definedName>
    <definedName name="HaulWMM" localSheetId="9">[26]Basicrates!$D$93</definedName>
    <definedName name="HaulWMM">#REF!</definedName>
    <definedName name="HB" localSheetId="19">INDEX(#REF!,MATCH(#REF!,#REF!,0))</definedName>
    <definedName name="HB" localSheetId="9">INDEX('[92] '!$B$1:$B$18,MATCH('[92]  '!$L$191,'[92] '!$A$1:$A$18,0))</definedName>
    <definedName name="HB">INDEX(#REF!,MATCH(#REF!,#REF!,0))</definedName>
    <definedName name="HBGDust" localSheetId="19">#REF!</definedName>
    <definedName name="HBGDust" localSheetId="9">[26]Basicrates!$F$15</definedName>
    <definedName name="HBGDust">#REF!</definedName>
    <definedName name="HC" localSheetId="19">INDEX(#REF!,MATCH(#REF!,#REF!,0))</definedName>
    <definedName name="HC" localSheetId="9">INDEX('[92] '!$B$1:$B$18,MATCH('[92]  '!$L$193,'[92] '!$A$1:$A$18,0))</definedName>
    <definedName name="HC">INDEX(#REF!,MATCH(#REF!,#REF!,0))</definedName>
    <definedName name="Hcbdw" localSheetId="19">#REF!</definedName>
    <definedName name="Hcbdw" localSheetId="9">[200]Timesheet!#REF!</definedName>
    <definedName name="Hcbdw">#REF!</definedName>
    <definedName name="Hcw" localSheetId="19">#REF!</definedName>
    <definedName name="Hcw" localSheetId="9">[200]Timesheet!#REF!</definedName>
    <definedName name="Hcw">#REF!</definedName>
    <definedName name="HD" localSheetId="19">INDEX(#REF!,MATCH(#REF!,#REF!,0))</definedName>
    <definedName name="HD" localSheetId="9">INDEX('[92] '!$B$1:$B$18,MATCH('[92]  '!$L$195,'[92] '!$A$1:$A$18,0))</definedName>
    <definedName name="HD">INDEX(#REF!,MATCH(#REF!,#REF!,0))</definedName>
    <definedName name="hdffghh" localSheetId="19">#REF!</definedName>
    <definedName name="hdffghh">#REF!</definedName>
    <definedName name="HE" localSheetId="19">#REF!</definedName>
    <definedName name="HE" localSheetId="9">INDEX('[92] '!$B$1:$B$18,MATCH('[92]  '!$L$197,'[92] '!$A$1:$A$18,0))</definedName>
    <definedName name="HE">#REF!</definedName>
    <definedName name="head1">[37]Code!$B$1</definedName>
    <definedName name="head2">[32]Code!#REF!</definedName>
    <definedName name="head3">[32]Code!#REF!</definedName>
    <definedName name="Header" localSheetId="19">#REF!</definedName>
    <definedName name="Header">#REF!</definedName>
    <definedName name="Header_Row" localSheetId="19">ROW(#REF!)</definedName>
    <definedName name="Header_Row">ROW(#REF!)</definedName>
    <definedName name="HEATER_DATA" localSheetId="19">#REF!</definedName>
    <definedName name="HEATER_DATA">#REF!</definedName>
    <definedName name="hed" localSheetId="19">#REF!</definedName>
    <definedName name="hed">#REF!</definedName>
    <definedName name="HEDGING" localSheetId="19">#REF!</definedName>
    <definedName name="HEDGING">#REF!</definedName>
    <definedName name="her">'[143]220 11  BS '!#REF!</definedName>
    <definedName name="Herstellerangaben" localSheetId="19">#REF!</definedName>
    <definedName name="Herstellerangaben">#REF!</definedName>
    <definedName name="hf" localSheetId="19">#REF!</definedName>
    <definedName name="HF" localSheetId="9">INDEX('[92] '!$B$1:$B$18,MATCH('[92]  '!$L$199,'[92] '!$A$1:$A$18,0))</definedName>
    <definedName name="hf">#REF!</definedName>
    <definedName name="hfh" localSheetId="19">{"'PROFITABILITY'!$A$1:$F$45"}</definedName>
    <definedName name="hfh" localSheetId="1">{"'PROFITABILITY'!$A$1:$F$45"}</definedName>
    <definedName name="hfh" localSheetId="2">{"'PROFITABILITY'!$A$1:$F$45"}</definedName>
    <definedName name="hfh" localSheetId="16">{"'PROFITABILITY'!$A$1:$F$45"}</definedName>
    <definedName name="hfh" localSheetId="13">{"'PROFITABILITY'!$A$1:$F$45"}</definedName>
    <definedName name="hfh" localSheetId="6">{"'PROFITABILITY'!$A$1:$F$45"}</definedName>
    <definedName name="hfh" localSheetId="7">{"'PROFITABILITY'!$A$1:$F$45"}</definedName>
    <definedName name="hfh">{"'PROFITABILITY'!$A$1:$F$45"}</definedName>
    <definedName name="hfi" localSheetId="19">#REF!</definedName>
    <definedName name="hfi">#REF!</definedName>
    <definedName name="hfjtyu" localSheetId="19">{"'PROFITABILITY'!$A$1:$F$45"}</definedName>
    <definedName name="hfjtyu" localSheetId="1">{"'PROFITABILITY'!$A$1:$F$45"}</definedName>
    <definedName name="hfjtyu" localSheetId="2">{"'PROFITABILITY'!$A$1:$F$45"}</definedName>
    <definedName name="hfjtyu" localSheetId="16">{"'PROFITABILITY'!$A$1:$F$45"}</definedName>
    <definedName name="hfjtyu" localSheetId="13">{"'PROFITABILITY'!$A$1:$F$45"}</definedName>
    <definedName name="hfjtyu" localSheetId="6">{"'PROFITABILITY'!$A$1:$F$45"}</definedName>
    <definedName name="hfjtyu" localSheetId="7">{"'PROFITABILITY'!$A$1:$F$45"}</definedName>
    <definedName name="hfjtyu">{"'PROFITABILITY'!$A$1:$F$45"}</definedName>
    <definedName name="HFL">'[142]INPUT-DATA'!#REF!</definedName>
    <definedName name="HG" localSheetId="18">INDEX(#REF!,MATCH(#REF!,#REF!,0))</definedName>
    <definedName name="HG" localSheetId="3">INDEX(#REF!,MATCH(#REF!,#REF!,0))</definedName>
    <definedName name="HG" localSheetId="14">INDEX(#REF!,MATCH(#REF!,#REF!,0))</definedName>
    <definedName name="HG" localSheetId="15">INDEX(#REF!,MATCH(#REF!,#REF!,0))</definedName>
    <definedName name="HG" localSheetId="12">INDEX(#REF!,MATCH(#REF!,#REF!,0))</definedName>
    <definedName name="HG" localSheetId="10">INDEX(#REF!,MATCH(#REF!,#REF!,0))</definedName>
    <definedName name="HG" localSheetId="19">INDEX(#REF!,MATCH(#REF!,#REF!,0))</definedName>
    <definedName name="HG" localSheetId="9">INDEX('[92] '!$B$1:$B$18,MATCH('[92]  '!$L$201,'[92] '!$A$1:$A$18,0))</definedName>
    <definedName name="HG">INDEX(#REF!,MATCH(#REF!,#REF!,0))</definedName>
    <definedName name="HGDFGD" localSheetId="17"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localSheetId="18">{"CLAIM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localSheetId="3">{"CLAIM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localSheetId="14">{"CLAIM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localSheetId="15">{"CLAIM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localSheetId="12">{"CLAIM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localSheetId="10">{"CLAIM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localSheetId="19">{"CLAIM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localSheetId="20">{"CLAIM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localSheetId="2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localSheetId="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localSheetId="2"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localSheetId="0">{"CLAIM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localSheetId="9">{"CLAIM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localSheetId="16"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localSheetId="13"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localSheetId="6"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localSheetId="7"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[201]Timesheet!#REF!</definedName>
    <definedName name="HGGDF" localSheetId="17"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localSheetId="18">{"AWARDED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localSheetId="3">{"AWARDED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localSheetId="14">{"AWARDED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localSheetId="15">{"AWARDED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localSheetId="12">{"AWARDED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localSheetId="10">{"AWARDED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localSheetId="19">{"AWARDED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localSheetId="20">{"AWARDED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localSheetId="2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localSheetId="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localSheetId="2"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localSheetId="0">{"AWARDED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localSheetId="9">{"AWARDED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localSheetId="16"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localSheetId="13"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localSheetId="6"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localSheetId="7"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 localSheetId="18">#REF!</definedName>
    <definedName name="hgr" localSheetId="3">#REF!</definedName>
    <definedName name="hgr" localSheetId="14">#REF!</definedName>
    <definedName name="hgr" localSheetId="15">#REF!</definedName>
    <definedName name="hgr" localSheetId="12">#REF!</definedName>
    <definedName name="hgr" localSheetId="10">#REF!</definedName>
    <definedName name="hgr" localSheetId="19">#REF!</definedName>
    <definedName name="hgr">#REF!</definedName>
    <definedName name="hgvgv" localSheetId="19">#REF!</definedName>
    <definedName name="hgvgv">#REF!</definedName>
    <definedName name="hh" localSheetId="19">#REF!</definedName>
    <definedName name="HH" localSheetId="9">INDEX('[92] '!$B$1:$B$18,MATCH('[92]  '!$L$203,'[92] '!$A$1:$A$18,0))</definedName>
    <definedName name="hh">#REF!</definedName>
    <definedName name="hh___0" localSheetId="19">#REF!</definedName>
    <definedName name="hh___0">#REF!</definedName>
    <definedName name="hh___13" localSheetId="19">#REF!</definedName>
    <definedName name="hh___13">#REF!</definedName>
    <definedName name="hhgfhbfghj" localSheetId="19">#REF!</definedName>
    <definedName name="hhgfhbfghj">#REF!</definedName>
    <definedName name="hhgg">[95]GWC!#REF!</definedName>
    <definedName name="hhh" localSheetId="19">#REF!</definedName>
    <definedName name="hhh">#REF!</definedName>
    <definedName name="hhh_1" localSheetId="19">#REF!</definedName>
    <definedName name="hhh_1">#REF!</definedName>
    <definedName name="hhhh" localSheetId="19">#REF!</definedName>
    <definedName name="hhhh">#REF!</definedName>
    <definedName name="hhhhhhh" localSheetId="19">#REF!</definedName>
    <definedName name="hhhhhhh">#REF!</definedName>
    <definedName name="hhhhhhhh">'[190]UNP-NCW '!#REF!</definedName>
    <definedName name="hhhhhhhhh">'[190]UNP-NCW '!#REF!</definedName>
    <definedName name="hhhkh" localSheetId="19" hidden="1">#REF!</definedName>
    <definedName name="hhhkh">#REF!</definedName>
    <definedName name="hhmm" localSheetId="19">#REF!</definedName>
    <definedName name="hhmm">#REF!</definedName>
    <definedName name="Hhpc" localSheetId="19">#REF!</definedName>
    <definedName name="Hhpc" localSheetId="9">[200]Timesheet!#REF!</definedName>
    <definedName name="Hhpc">#REF!</definedName>
    <definedName name="hhs" localSheetId="19">#REF!</definedName>
    <definedName name="hhs">#REF!</definedName>
    <definedName name="hhss" localSheetId="19">#REF!</definedName>
    <definedName name="hhss">#REF!</definedName>
    <definedName name="hi" localSheetId="18">#REF!</definedName>
    <definedName name="hi" localSheetId="3">#REF!</definedName>
    <definedName name="hi" localSheetId="14">#REF!</definedName>
    <definedName name="hi" localSheetId="15">#REF!</definedName>
    <definedName name="hi" localSheetId="12">#REF!</definedName>
    <definedName name="hi" localSheetId="10">#REF!</definedName>
    <definedName name="hi" localSheetId="19">#REF!</definedName>
    <definedName name="HI" localSheetId="9">INDEX('[92] '!$B$1:$B$18,MATCH('[92]  '!$L$205,'[92] '!$A$1:$A$18,0))</definedName>
    <definedName name="hi">#REF!</definedName>
    <definedName name="HiddenRows" localSheetId="18">#REF!</definedName>
    <definedName name="HiddenRows" localSheetId="3">#REF!</definedName>
    <definedName name="HiddenRows" localSheetId="14">#REF!</definedName>
    <definedName name="HiddenRows" localSheetId="15">#REF!</definedName>
    <definedName name="HiddenRows" localSheetId="12">#REF!</definedName>
    <definedName name="HiddenRows" localSheetId="10">#REF!</definedName>
    <definedName name="HiddenRows" localSheetId="19">#REF!</definedName>
    <definedName name="HiddenRows" localSheetId="9">[169]Uls!$A$35:$A$35</definedName>
    <definedName name="HiddenRows">#REF!</definedName>
    <definedName name="hijkl" localSheetId="17" hidden="1">{"'PROFITABILITY'!$A$1:$F$45"}</definedName>
    <definedName name="hijkl" localSheetId="18">{"'PROFITABILITY'!$A$1:$F$45"}</definedName>
    <definedName name="hijkl" localSheetId="3">{"'PROFITABILITY'!$A$1:$F$45"}</definedName>
    <definedName name="hijkl" localSheetId="14">{"'PROFITABILITY'!$A$1:$F$45"}</definedName>
    <definedName name="hijkl" localSheetId="15">{"'PROFITABILITY'!$A$1:$F$45"}</definedName>
    <definedName name="hijkl" localSheetId="12">{"'PROFITABILITY'!$A$1:$F$45"}</definedName>
    <definedName name="hijkl" localSheetId="10">{"'PROFITABILITY'!$A$1:$F$45"}</definedName>
    <definedName name="hijkl" localSheetId="19">{"'PROFITABILITY'!$A$1:$F$45"}</definedName>
    <definedName name="hijkl" localSheetId="20">{"'PROFITABILITY'!$A$1:$F$45"}</definedName>
    <definedName name="hijkl" localSheetId="21">{"'PROFITABILITY'!$A$1:$F$45"}</definedName>
    <definedName name="hijkl" localSheetId="1" hidden="1">{"'PROFITABILITY'!$A$1:$F$45"}</definedName>
    <definedName name="hijkl" localSheetId="2" hidden="1">{"'PROFITABILITY'!$A$1:$F$45"}</definedName>
    <definedName name="hijkl" localSheetId="0">{"'PROFITABILITY'!$A$1:$F$45"}</definedName>
    <definedName name="hijkl" localSheetId="9">{"'PROFITABILITY'!$A$1:$F$45"}</definedName>
    <definedName name="hijkl" localSheetId="16" hidden="1">{"'PROFITABILITY'!$A$1:$F$45"}</definedName>
    <definedName name="hijkl" localSheetId="13" hidden="1">{"'PROFITABILITY'!$A$1:$F$45"}</definedName>
    <definedName name="hijkl" localSheetId="6" hidden="1">{"'PROFITABILITY'!$A$1:$F$45"}</definedName>
    <definedName name="hijkl" localSheetId="7" hidden="1">{"'PROFITABILITY'!$A$1:$F$45"}</definedName>
    <definedName name="hijkl">{"'PROFITABILITY'!$A$1:$F$45"}</definedName>
    <definedName name="HINDHUSTAN" localSheetId="19">#REF!</definedName>
    <definedName name="HINDHUSTAN">#REF!</definedName>
    <definedName name="HINDI" localSheetId="19">#REF!</definedName>
    <definedName name="HINDI">#REF!</definedName>
    <definedName name="HIns" localSheetId="18">#REF!</definedName>
    <definedName name="HIns" localSheetId="3">#REF!</definedName>
    <definedName name="HIns" localSheetId="14">#REF!</definedName>
    <definedName name="HIns" localSheetId="15">#REF!</definedName>
    <definedName name="HIns" localSheetId="12">#REF!</definedName>
    <definedName name="HIns" localSheetId="10">#REF!</definedName>
    <definedName name="HIns" localSheetId="19">#REF!</definedName>
    <definedName name="HIns" localSheetId="9">[112]DSLP!#REF!</definedName>
    <definedName name="HIns">#REF!</definedName>
    <definedName name="Hipc" localSheetId="19">#REF!</definedName>
    <definedName name="Hipc" localSheetId="9">[200]Timesheet!#REF!</definedName>
    <definedName name="Hipc">#REF!</definedName>
    <definedName name="Hire_Amortize" localSheetId="19">#REF!</definedName>
    <definedName name="Hire_Amortize">#REF!</definedName>
    <definedName name="His" localSheetId="17"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localSheetId="18">{"Cost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localSheetId="3">{"Cost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localSheetId="14">{"Cost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localSheetId="15">{"Cost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localSheetId="12">{"Cost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localSheetId="10">{"Cost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localSheetId="19">{"Cost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localSheetId="20">{"Cost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localSheetId="2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localSheetId="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localSheetId="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localSheetId="0">{"Cost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localSheetId="9">{"Cost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localSheetId="16"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localSheetId="13"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localSheetId="6"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localSheetId="7"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 localSheetId="18">#REF!</definedName>
    <definedName name="hiuhiuhpoho" localSheetId="3">#REF!</definedName>
    <definedName name="hiuhiuhpoho" localSheetId="14">#REF!</definedName>
    <definedName name="hiuhiuhpoho" localSheetId="15">#REF!</definedName>
    <definedName name="hiuhiuhpoho" localSheetId="12">#REF!</definedName>
    <definedName name="hiuhiuhpoho" localSheetId="10">#REF!</definedName>
    <definedName name="hiuhiuhpoho" localSheetId="19">#REF!</definedName>
    <definedName name="hiuhiuhpoho">#REF!</definedName>
    <definedName name="Hiway" localSheetId="19">#REF!</definedName>
    <definedName name="Hiway">#REF!</definedName>
    <definedName name="HJ" localSheetId="18">INDEX(#REF!,MATCH(#REF!,#REF!,0))</definedName>
    <definedName name="HJ" localSheetId="3">INDEX(#REF!,MATCH(#REF!,#REF!,0))</definedName>
    <definedName name="HJ" localSheetId="14">INDEX(#REF!,MATCH(#REF!,#REF!,0))</definedName>
    <definedName name="HJ" localSheetId="15">INDEX(#REF!,MATCH(#REF!,#REF!,0))</definedName>
    <definedName name="HJ" localSheetId="12">INDEX(#REF!,MATCH(#REF!,#REF!,0))</definedName>
    <definedName name="HJ" localSheetId="10">INDEX(#REF!,MATCH(#REF!,#REF!,0))</definedName>
    <definedName name="HJ" localSheetId="19">INDEX(#REF!,MATCH(#REF!,#REF!,0))</definedName>
    <definedName name="HJ" localSheetId="9">INDEX('[92] '!$B$1:$B$18,MATCH('[92]  '!$L$207,'[92] '!$A$1:$A$18,0))</definedName>
    <definedName name="HJ">INDEX(#REF!,MATCH(#REF!,#REF!,0))</definedName>
    <definedName name="hjbghb" localSheetId="19">#REF!</definedName>
    <definedName name="hjbghb">#REF!</definedName>
    <definedName name="hjjjjjj" localSheetId="18">{"form-D1",#N/A,FALSE,"FORM-D1";"form-D1_amt",#N/A,FALSE,"FORM-D1"}</definedName>
    <definedName name="hjjjjjj" localSheetId="3">{"form-D1",#N/A,FALSE,"FORM-D1";"form-D1_amt",#N/A,FALSE,"FORM-D1"}</definedName>
    <definedName name="hjjjjjj" localSheetId="14">{"form-D1",#N/A,FALSE,"FORM-D1";"form-D1_amt",#N/A,FALSE,"FORM-D1"}</definedName>
    <definedName name="hjjjjjj" localSheetId="15">{"form-D1",#N/A,FALSE,"FORM-D1";"form-D1_amt",#N/A,FALSE,"FORM-D1"}</definedName>
    <definedName name="hjjjjjj" localSheetId="12">{"form-D1",#N/A,FALSE,"FORM-D1";"form-D1_amt",#N/A,FALSE,"FORM-D1"}</definedName>
    <definedName name="hjjjjjj" localSheetId="10">{"form-D1",#N/A,FALSE,"FORM-D1";"form-D1_amt",#N/A,FALSE,"FORM-D1"}</definedName>
    <definedName name="hjjjjjj" localSheetId="19">{"form-D1",#N/A,FALSE,"FORM-D1";"form-D1_amt",#N/A,FALSE,"FORM-D1"}</definedName>
    <definedName name="hjjjjjj" localSheetId="20">{"form-D1",#N/A,FALSE,"FORM-D1";"form-D1_amt",#N/A,FALSE,"FORM-D1"}</definedName>
    <definedName name="hjjjjjj" localSheetId="21">{"form-D1",#N/A,FALSE,"FORM-D1";"form-D1_amt",#N/A,FALSE,"FORM-D1"}</definedName>
    <definedName name="hjjjjjj" localSheetId="1">{"form-D1",#N/A,FALSE,"FORM-D1";"form-D1_amt",#N/A,FALSE,"FORM-D1"}</definedName>
    <definedName name="hjjjjjj" localSheetId="2">{"form-D1",#N/A,FALSE,"FORM-D1";"form-D1_amt",#N/A,FALSE,"FORM-D1"}</definedName>
    <definedName name="hjjjjjj" localSheetId="0">{"form-D1",#N/A,FALSE,"FORM-D1";"form-D1_amt",#N/A,FALSE,"FORM-D1"}</definedName>
    <definedName name="hjjjjjj" localSheetId="9">{"form-D1",#N/A,FALSE,"FORM-D1";"form-D1_amt",#N/A,FALSE,"FORM-D1"}</definedName>
    <definedName name="hjjjjjj" localSheetId="16">{"form-D1",#N/A,FALSE,"FORM-D1";"form-D1_amt",#N/A,FALSE,"FORM-D1"}</definedName>
    <definedName name="hjjjjjj" localSheetId="13">{"form-D1",#N/A,FALSE,"FORM-D1";"form-D1_amt",#N/A,FALSE,"FORM-D1"}</definedName>
    <definedName name="hjjjjjj" localSheetId="6">{"form-D1",#N/A,FALSE,"FORM-D1";"form-D1_amt",#N/A,FALSE,"FORM-D1"}</definedName>
    <definedName name="hjjjjjj" localSheetId="7">{"form-D1",#N/A,FALSE,"FORM-D1";"form-D1_amt",#N/A,FALSE,"FORM-D1"}</definedName>
    <definedName name="hjjjjjj">{"form-D1",#N/A,FALSE,"FORM-D1";"form-D1_amt",#N/A,FALSE,"FORM-D1"}</definedName>
    <definedName name="HK" localSheetId="19">INDEX(#REF!,MATCH(#REF!,#REF!,0))</definedName>
    <definedName name="HK" localSheetId="9">INDEX('[92] '!$B$1:$B$18,MATCH('[92]  '!$L$209,'[92] '!$A$1:$A$18,0))</definedName>
    <definedName name="HK">INDEX(#REF!,MATCH(#REF!,#REF!,0))</definedName>
    <definedName name="hkg" localSheetId="19">#REF!</definedName>
    <definedName name="hkg">#REF!</definedName>
    <definedName name="HL" localSheetId="18">INDEX(#REF!,MATCH(#REF!,#REF!,0))</definedName>
    <definedName name="HL" localSheetId="3">INDEX(#REF!,MATCH(#REF!,#REF!,0))</definedName>
    <definedName name="HL" localSheetId="14">INDEX(#REF!,MATCH(#REF!,#REF!,0))</definedName>
    <definedName name="HL" localSheetId="15">INDEX(#REF!,MATCH(#REF!,#REF!,0))</definedName>
    <definedName name="HL" localSheetId="12">INDEX(#REF!,MATCH(#REF!,#REF!,0))</definedName>
    <definedName name="HL" localSheetId="10">INDEX(#REF!,MATCH(#REF!,#REF!,0))</definedName>
    <definedName name="HL" localSheetId="19">INDEX(#REF!,MATCH(#REF!,#REF!,0))</definedName>
    <definedName name="HL" localSheetId="9">INDEX('[92] '!$B$1:$B$18,MATCH('[92]  '!$L$211,'[92] '!$A$1:$A$18,0))</definedName>
    <definedName name="HL">INDEX(#REF!,MATCH(#REF!,#REF!,0))</definedName>
    <definedName name="hleft" localSheetId="19">#REF!</definedName>
    <definedName name="hleft">#REF!</definedName>
    <definedName name="Hlp" localSheetId="19">#REF!</definedName>
    <definedName name="Hlp" localSheetId="9">[200]Timesheet!#REF!</definedName>
    <definedName name="Hlp">#REF!</definedName>
    <definedName name="HM" localSheetId="19">#REF!</definedName>
    <definedName name="HM" localSheetId="9">INDEX('[92] '!$B$1:$B$18,MATCH('[92]  '!$L$213,'[92] '!$A$1:$A$18,0))</definedName>
    <definedName name="HM">#REF!</definedName>
    <definedName name="ＨＭ_ＨＥ_合__計" localSheetId="19">#REF!</definedName>
    <definedName name="ＨＭ_ＨＥ_合__計">#REF!</definedName>
    <definedName name="HMD" localSheetId="19">#REF!</definedName>
    <definedName name="HMD">#REF!</definedName>
    <definedName name="HN" localSheetId="19">#REF!</definedName>
    <definedName name="HN">#REF!</definedName>
    <definedName name="HNDCLR_CHGS" localSheetId="19">#REF!</definedName>
    <definedName name="HNDCLR_CHGS">#REF!</definedName>
    <definedName name="ho" localSheetId="19" hidden="1">#REF!</definedName>
    <definedName name="ho" localSheetId="9">[202]SUMMARY!$E$64:$H$64</definedName>
    <definedName name="ho">#REF!</definedName>
    <definedName name="ho___0" localSheetId="19">#REF!</definedName>
    <definedName name="ho___0">#REF!</definedName>
    <definedName name="ho___13" localSheetId="19">#REF!</definedName>
    <definedName name="ho___13">#REF!</definedName>
    <definedName name="hoi" localSheetId="18">#REF!</definedName>
    <definedName name="hoi" localSheetId="3">#REF!</definedName>
    <definedName name="hoi" localSheetId="14">#REF!</definedName>
    <definedName name="hoi" localSheetId="15">#REF!</definedName>
    <definedName name="hoi" localSheetId="12">#REF!</definedName>
    <definedName name="hoi" localSheetId="10">#REF!</definedName>
    <definedName name="hoi" localSheetId="19">#REF!</definedName>
    <definedName name="hoi" localSheetId="9">[112]DSLP!#REF!</definedName>
    <definedName name="hoi">#REF!</definedName>
    <definedName name="hone" localSheetId="19">#REF!</definedName>
    <definedName name="hone">#REF!</definedName>
    <definedName name="hoo" localSheetId="19">#REF!</definedName>
    <definedName name="hoo">#REF!</definedName>
    <definedName name="Hosp_Disc">'[203]Master Input Sheet'!#REF!</definedName>
    <definedName name="Hospital_Intervention_Team">'[152]I 2ry activity reduction'!$L$85,'[152]I 2ry activity reduction'!$L$95,'[152]I 2ry activity reduction'!$L$105</definedName>
    <definedName name="hotwo" localSheetId="19">#REF!</definedName>
    <definedName name="hotwo">#REF!</definedName>
    <definedName name="HP" localSheetId="18">{"form-D1",#N/A,FALSE,"FORM-D1";"form-D1_amt",#N/A,FALSE,"FORM-D1"}</definedName>
    <definedName name="HP" localSheetId="3">{"form-D1",#N/A,FALSE,"FORM-D1";"form-D1_amt",#N/A,FALSE,"FORM-D1"}</definedName>
    <definedName name="HP" localSheetId="14">{"form-D1",#N/A,FALSE,"FORM-D1";"form-D1_amt",#N/A,FALSE,"FORM-D1"}</definedName>
    <definedName name="HP" localSheetId="15">{"form-D1",#N/A,FALSE,"FORM-D1";"form-D1_amt",#N/A,FALSE,"FORM-D1"}</definedName>
    <definedName name="HP" localSheetId="12">{"form-D1",#N/A,FALSE,"FORM-D1";"form-D1_amt",#N/A,FALSE,"FORM-D1"}</definedName>
    <definedName name="HP" localSheetId="10">{"form-D1",#N/A,FALSE,"FORM-D1";"form-D1_amt",#N/A,FALSE,"FORM-D1"}</definedName>
    <definedName name="HP" localSheetId="19">{"form-D1",#N/A,FALSE,"FORM-D1";"form-D1_amt",#N/A,FALSE,"FORM-D1"}</definedName>
    <definedName name="HP" localSheetId="20">{"form-D1",#N/A,FALSE,"FORM-D1";"form-D1_amt",#N/A,FALSE,"FORM-D1"}</definedName>
    <definedName name="HP" localSheetId="21">{"form-D1",#N/A,FALSE,"FORM-D1";"form-D1_amt",#N/A,FALSE,"FORM-D1"}</definedName>
    <definedName name="HP" localSheetId="1">{"form-D1",#N/A,FALSE,"FORM-D1";"form-D1_amt",#N/A,FALSE,"FORM-D1"}</definedName>
    <definedName name="HP" localSheetId="2">{"form-D1",#N/A,FALSE,"FORM-D1";"form-D1_amt",#N/A,FALSE,"FORM-D1"}</definedName>
    <definedName name="HP" localSheetId="0">{"form-D1",#N/A,FALSE,"FORM-D1";"form-D1_amt",#N/A,FALSE,"FORM-D1"}</definedName>
    <definedName name="HP" localSheetId="9">{"form-D1",#N/A,FALSE,"FORM-D1";"form-D1_amt",#N/A,FALSE,"FORM-D1"}</definedName>
    <definedName name="HP" localSheetId="16">{"form-D1",#N/A,FALSE,"FORM-D1";"form-D1_amt",#N/A,FALSE,"FORM-D1"}</definedName>
    <definedName name="HP" localSheetId="13">{"form-D1",#N/A,FALSE,"FORM-D1";"form-D1_amt",#N/A,FALSE,"FORM-D1"}</definedName>
    <definedName name="HP" localSheetId="6">{"form-D1",#N/A,FALSE,"FORM-D1";"form-D1_amt",#N/A,FALSE,"FORM-D1"}</definedName>
    <definedName name="HP" localSheetId="7">{"form-D1",#N/A,FALSE,"FORM-D1";"form-D1_amt",#N/A,FALSE,"FORM-D1"}</definedName>
    <definedName name="HP">{"form-D1",#N/A,FALSE,"FORM-D1";"form-D1_amt",#N/A,FALSE,"FORM-D1"}</definedName>
    <definedName name="HR" localSheetId="18">#REF!</definedName>
    <definedName name="HR" localSheetId="3">#REF!</definedName>
    <definedName name="HR" localSheetId="14">#REF!</definedName>
    <definedName name="HR" localSheetId="15">#REF!</definedName>
    <definedName name="HR" localSheetId="12">#REF!</definedName>
    <definedName name="HR" localSheetId="10">#REF!</definedName>
    <definedName name="HR" localSheetId="19">#REF!</definedName>
    <definedName name="HR">#REF!</definedName>
    <definedName name="hright" localSheetId="19">#REF!</definedName>
    <definedName name="hright">#REF!</definedName>
    <definedName name="hS" localSheetId="19">#REF!</definedName>
    <definedName name="hS">#REF!</definedName>
    <definedName name="hS___0" localSheetId="19">#REF!</definedName>
    <definedName name="hS___0">#REF!</definedName>
    <definedName name="hS___13" localSheetId="19">#REF!</definedName>
    <definedName name="hS___13">#REF!</definedName>
    <definedName name="Hs_atm" localSheetId="19">#REF!</definedName>
    <definedName name="Hs_atm" localSheetId="9">[200]Timesheet!#REF!</definedName>
    <definedName name="Hs_atm">#REF!</definedName>
    <definedName name="HSn" localSheetId="19">#REF!</definedName>
    <definedName name="HSn">#REF!</definedName>
    <definedName name="HSS" localSheetId="19">#REF!</definedName>
    <definedName name="HSS">#REF!</definedName>
    <definedName name="ht">[53]Coalmine!#REF!</definedName>
    <definedName name="HTd" localSheetId="19">#REF!</definedName>
    <definedName name="HTd">#REF!</definedName>
    <definedName name="hthree" localSheetId="19">#REF!</definedName>
    <definedName name="hthree">#REF!</definedName>
    <definedName name="html" localSheetId="17" hidden="1">{"'PROFITABILITY'!$A$1:$F$45"}</definedName>
    <definedName name="html" localSheetId="18">{"'PROFITABILITY'!$A$1:$F$45"}</definedName>
    <definedName name="html" localSheetId="3">{"'PROFITABILITY'!$A$1:$F$45"}</definedName>
    <definedName name="html" localSheetId="14">{"'PROFITABILITY'!$A$1:$F$45"}</definedName>
    <definedName name="html" localSheetId="15">{"'PROFITABILITY'!$A$1:$F$45"}</definedName>
    <definedName name="html" localSheetId="12">{"'PROFITABILITY'!$A$1:$F$45"}</definedName>
    <definedName name="html" localSheetId="10">{"'PROFITABILITY'!$A$1:$F$45"}</definedName>
    <definedName name="html" localSheetId="19">{"'PROFITABILITY'!$A$1:$F$45"}</definedName>
    <definedName name="html" localSheetId="20">{"'PROFITABILITY'!$A$1:$F$45"}</definedName>
    <definedName name="html" localSheetId="21">{"'PROFITABILITY'!$A$1:$F$45"}</definedName>
    <definedName name="html" localSheetId="1" hidden="1">{"'PROFITABILITY'!$A$1:$F$45"}</definedName>
    <definedName name="html" localSheetId="2" hidden="1">{"'PROFITABILITY'!$A$1:$F$45"}</definedName>
    <definedName name="html" localSheetId="0">{"'PROFITABILITY'!$A$1:$F$45"}</definedName>
    <definedName name="html" localSheetId="9">{"'PROFITABILITY'!$A$1:$F$45"}</definedName>
    <definedName name="html" localSheetId="16" hidden="1">{"'PROFITABILITY'!$A$1:$F$45"}</definedName>
    <definedName name="html" localSheetId="13" hidden="1">{"'PROFITABILITY'!$A$1:$F$45"}</definedName>
    <definedName name="html" localSheetId="6" hidden="1">{"'PROFITABILITY'!$A$1:$F$45"}</definedName>
    <definedName name="html" localSheetId="7" hidden="1">{"'PROFITABILITY'!$A$1:$F$45"}</definedName>
    <definedName name="html">{"'PROFITABILITY'!$A$1:$F$45"}</definedName>
    <definedName name="HTML_CodePage">1252</definedName>
    <definedName name="HTML_Control" localSheetId="17" hidden="1">{"'PROFITABILITY'!$A$1:$F$45"}</definedName>
    <definedName name="HTML_Control" localSheetId="18">{"'PROFITABILITY'!$A$1:$F$45"}</definedName>
    <definedName name="HTML_Control" localSheetId="3">{"'PROFITABILITY'!$A$1:$F$45"}</definedName>
    <definedName name="HTML_Control" localSheetId="14">{"'PROFITABILITY'!$A$1:$F$45"}</definedName>
    <definedName name="HTML_Control" localSheetId="15">{"'PROFITABILITY'!$A$1:$F$45"}</definedName>
    <definedName name="HTML_Control" localSheetId="12">{"'PROFITABILITY'!$A$1:$F$45"}</definedName>
    <definedName name="HTML_Control" localSheetId="10">{"'PROFITABILITY'!$A$1:$F$45"}</definedName>
    <definedName name="HTML_Control" localSheetId="19">{"'PROFITABILITY'!$A$1:$F$45"}</definedName>
    <definedName name="HTML_Control" localSheetId="20">{"'PROFITABILITY'!$A$1:$F$45"}</definedName>
    <definedName name="HTML_Control" localSheetId="21">{"'PROFITABILITY'!$A$1:$F$45"}</definedName>
    <definedName name="HTML_Control" localSheetId="1" hidden="1">{"'PROFITABILITY'!$A$1:$F$45"}</definedName>
    <definedName name="HTML_Control" localSheetId="2" hidden="1">{"'PROFITABILITY'!$A$1:$F$45"}</definedName>
    <definedName name="HTML_Control" localSheetId="0">{"'PROFITABILITY'!$A$1:$F$45"}</definedName>
    <definedName name="HTML_Control" localSheetId="9">{"'PROFITABILITY'!$A$1:$F$45"}</definedName>
    <definedName name="HTML_Control" localSheetId="16" hidden="1">{"'PROFITABILITY'!$A$1:$F$45"}</definedName>
    <definedName name="HTML_Control" localSheetId="13" hidden="1">{"'PROFITABILITY'!$A$1:$F$45"}</definedName>
    <definedName name="HTML_Control" localSheetId="6" hidden="1">{"'PROFITABILITY'!$A$1:$F$45"}</definedName>
    <definedName name="HTML_Control" localSheetId="7" hidden="1">{"'PROFITABILITY'!$A$1:$F$45"}</definedName>
    <definedName name="HTML_Control">{"'PROFITABILITY'!$A$1:$F$45"}</definedName>
    <definedName name="HTML_Control_1" localSheetId="17" hidden="1">{"'PROFITABILITY'!$A$1:$F$45"}</definedName>
    <definedName name="HTML_Control_1" localSheetId="18">{"'PROFITABILITY'!$A$1:$F$45"}</definedName>
    <definedName name="HTML_Control_1" localSheetId="3">{"'PROFITABILITY'!$A$1:$F$45"}</definedName>
    <definedName name="HTML_Control_1" localSheetId="14">{"'PROFITABILITY'!$A$1:$F$45"}</definedName>
    <definedName name="HTML_Control_1" localSheetId="15">{"'PROFITABILITY'!$A$1:$F$45"}</definedName>
    <definedName name="HTML_Control_1" localSheetId="12">{"'PROFITABILITY'!$A$1:$F$45"}</definedName>
    <definedName name="HTML_Control_1" localSheetId="10">{"'PROFITABILITY'!$A$1:$F$45"}</definedName>
    <definedName name="HTML_Control_1" localSheetId="19">{"'PROFITABILITY'!$A$1:$F$45"}</definedName>
    <definedName name="HTML_Control_1" localSheetId="20">{"'PROFITABILITY'!$A$1:$F$45"}</definedName>
    <definedName name="HTML_Control_1" localSheetId="21">{"'PROFITABILITY'!$A$1:$F$45"}</definedName>
    <definedName name="HTML_Control_1" localSheetId="1" hidden="1">{"'PROFITABILITY'!$A$1:$F$45"}</definedName>
    <definedName name="HTML_Control_1" localSheetId="2" hidden="1">{"'PROFITABILITY'!$A$1:$F$45"}</definedName>
    <definedName name="HTML_Control_1" localSheetId="0">{"'PROFITABILITY'!$A$1:$F$45"}</definedName>
    <definedName name="HTML_Control_1" localSheetId="9">{"'PROFITABILITY'!$A$1:$F$45"}</definedName>
    <definedName name="HTML_Control_1" localSheetId="16" hidden="1">{"'PROFITABILITY'!$A$1:$F$45"}</definedName>
    <definedName name="HTML_Control_1" localSheetId="13" hidden="1">{"'PROFITABILITY'!$A$1:$F$45"}</definedName>
    <definedName name="HTML_Control_1" localSheetId="6" hidden="1">{"'PROFITABILITY'!$A$1:$F$45"}</definedName>
    <definedName name="HTML_Control_1" localSheetId="7" hidden="1">{"'PROFITABILITY'!$A$1:$F$45"}</definedName>
    <definedName name="HTML_Control_1">{"'PROFITABILITY'!$A$1:$F$45"}</definedName>
    <definedName name="HTML_control2" localSheetId="17" hidden="1">{"'Sheet1'!$A$4386:$N$4591"}</definedName>
    <definedName name="HTML_control2" localSheetId="18">{"'Sheet1'!$A$4386:$N$4591"}</definedName>
    <definedName name="HTML_control2" localSheetId="3">{"'Sheet1'!$A$4386:$N$4591"}</definedName>
    <definedName name="HTML_control2" localSheetId="14">{"'Sheet1'!$A$4386:$N$4591"}</definedName>
    <definedName name="HTML_control2" localSheetId="15">{"'Sheet1'!$A$4386:$N$4591"}</definedName>
    <definedName name="HTML_control2" localSheetId="12">{"'Sheet1'!$A$4386:$N$4591"}</definedName>
    <definedName name="HTML_control2" localSheetId="10">{"'Sheet1'!$A$4386:$N$4591"}</definedName>
    <definedName name="HTML_control2" localSheetId="19">{"'Sheet1'!$A$4386:$N$4591"}</definedName>
    <definedName name="HTML_control2" localSheetId="20">{"'Sheet1'!$A$4386:$N$4591"}</definedName>
    <definedName name="HTML_control2" localSheetId="21">{"'Sheet1'!$A$4386:$N$4591"}</definedName>
    <definedName name="HTML_control2" localSheetId="1" hidden="1">{"'Sheet1'!$A$4386:$N$4591"}</definedName>
    <definedName name="HTML_control2" localSheetId="2" hidden="1">{"'Sheet1'!$A$4386:$N$4591"}</definedName>
    <definedName name="HTML_control2" localSheetId="0">{"'Sheet1'!$A$4386:$N$4591"}</definedName>
    <definedName name="HTML_control2" localSheetId="9">{"'Sheet1'!$A$4386:$N$4591"}</definedName>
    <definedName name="HTML_control2" localSheetId="16" hidden="1">{"'Sheet1'!$A$4386:$N$4591"}</definedName>
    <definedName name="HTML_control2" localSheetId="13" hidden="1">{"'Sheet1'!$A$4386:$N$4591"}</definedName>
    <definedName name="HTML_control2" localSheetId="6" hidden="1">{"'Sheet1'!$A$4386:$N$4591"}</definedName>
    <definedName name="HTML_control2" localSheetId="7" hidden="1">{"'Sheet1'!$A$4386:$N$4591"}</definedName>
    <definedName name="HTML_control2">{"'Sheet1'!$A$4386:$N$4591"}</definedName>
    <definedName name="HTML_Description">""</definedName>
    <definedName name="HTML_Email">""</definedName>
    <definedName name="HTML_Header" localSheetId="18">"PRICE AND PROFOTABILITY"</definedName>
    <definedName name="HTML_Header" localSheetId="3">"PRICE AND PROFOTABILITY"</definedName>
    <definedName name="HTML_Header" localSheetId="14">"PRICE AND PROFOTABILITY"</definedName>
    <definedName name="HTML_Header" localSheetId="15">"PRICE AND PROFOTABILITY"</definedName>
    <definedName name="HTML_Header" localSheetId="12">"PRICE AND PROFOTABILITY"</definedName>
    <definedName name="HTML_Header" localSheetId="10">"PRICE AND PROFOTABILITY"</definedName>
    <definedName name="HTML_Header">"PRICE AND PROFOTABILITY"</definedName>
    <definedName name="HTML_LastUpdate" localSheetId="18">"2/9/99"</definedName>
    <definedName name="HTML_LastUpdate" localSheetId="3">"2/9/99"</definedName>
    <definedName name="HTML_LastUpdate" localSheetId="14">"2/9/99"</definedName>
    <definedName name="HTML_LastUpdate" localSheetId="15">"2/9/99"</definedName>
    <definedName name="HTML_LastUpdate" localSheetId="12">"2/9/99"</definedName>
    <definedName name="HTML_LastUpdate" localSheetId="10">"2/9/99"</definedName>
    <definedName name="HTML_LastUpdate">"2/9/99"</definedName>
    <definedName name="HTML_LineAfter" localSheetId="18">TRUE</definedName>
    <definedName name="HTML_LineAfter" localSheetId="3">TRUE</definedName>
    <definedName name="HTML_LineAfter" localSheetId="14">TRUE</definedName>
    <definedName name="HTML_LineAfter" localSheetId="15">TRUE</definedName>
    <definedName name="HTML_LineAfter" localSheetId="12">TRUE</definedName>
    <definedName name="HTML_LineAfter" localSheetId="10">TRUE</definedName>
    <definedName name="HTML_LineAfter">TRUE</definedName>
    <definedName name="HTML_LineBefore" localSheetId="18">TRUE</definedName>
    <definedName name="HTML_LineBefore" localSheetId="3">TRUE</definedName>
    <definedName name="HTML_LineBefore" localSheetId="14">TRUE</definedName>
    <definedName name="HTML_LineBefore" localSheetId="15">TRUE</definedName>
    <definedName name="HTML_LineBefore" localSheetId="12">TRUE</definedName>
    <definedName name="HTML_LineBefore" localSheetId="10">TRUE</definedName>
    <definedName name="HTML_LineBefore">TRUE</definedName>
    <definedName name="HTML_Name" localSheetId="18">"KEC  INTERNATIONAL"</definedName>
    <definedName name="HTML_Name" localSheetId="3">"KEC  INTERNATIONAL"</definedName>
    <definedName name="HTML_Name" localSheetId="14">"KEC  INTERNATIONAL"</definedName>
    <definedName name="HTML_Name" localSheetId="15">"KEC  INTERNATIONAL"</definedName>
    <definedName name="HTML_Name" localSheetId="12">"KEC  INTERNATIONAL"</definedName>
    <definedName name="HTML_Name" localSheetId="10">"KEC  INTERNATIONAL"</definedName>
    <definedName name="HTML_Name">"KEC  INTERNATIONAL"</definedName>
    <definedName name="HTML_OBDlg2">TRUE</definedName>
    <definedName name="HTML_OBDlg4">TRUE</definedName>
    <definedName name="HTML_OS">0</definedName>
    <definedName name="HTML_PathFile" localSheetId="18">"C:\My Documents\XLS.htm"</definedName>
    <definedName name="HTML_PathFile" localSheetId="3">"C:\My Documents\XLS.htm"</definedName>
    <definedName name="HTML_PathFile" localSheetId="14">"C:\My Documents\XLS.htm"</definedName>
    <definedName name="HTML_PathFile" localSheetId="15">"C:\My Documents\XLS.htm"</definedName>
    <definedName name="HTML_PathFile" localSheetId="12">"C:\My Documents\XLS.htm"</definedName>
    <definedName name="HTML_PathFile" localSheetId="10">"C:\My Documents\XLS.htm"</definedName>
    <definedName name="HTML_PathFile">"C:\My Documents\XLS.htm"</definedName>
    <definedName name="HTML_Title" localSheetId="18">"MANANTALI PROJECT"</definedName>
    <definedName name="HTML_Title" localSheetId="3">"MANANTALI PROJECT"</definedName>
    <definedName name="HTML_Title" localSheetId="14">"MANANTALI PROJECT"</definedName>
    <definedName name="HTML_Title" localSheetId="15">"MANANTALI PROJECT"</definedName>
    <definedName name="HTML_Title" localSheetId="12">"MANANTALI PROJECT"</definedName>
    <definedName name="HTML_Title" localSheetId="10">"MANANTALI PROJECT"</definedName>
    <definedName name="HTML_Title">"MANANTALI PROJECT"</definedName>
    <definedName name="html2" localSheetId="17" hidden="1">{"'PROFITABILITY'!$A$1:$F$45"}</definedName>
    <definedName name="html2" localSheetId="18">{"'PROFITABILITY'!$A$1:$F$45"}</definedName>
    <definedName name="html2" localSheetId="3">{"'PROFITABILITY'!$A$1:$F$45"}</definedName>
    <definedName name="html2" localSheetId="14">{"'PROFITABILITY'!$A$1:$F$45"}</definedName>
    <definedName name="html2" localSheetId="15">{"'PROFITABILITY'!$A$1:$F$45"}</definedName>
    <definedName name="html2" localSheetId="12">{"'PROFITABILITY'!$A$1:$F$45"}</definedName>
    <definedName name="html2" localSheetId="10">{"'PROFITABILITY'!$A$1:$F$45"}</definedName>
    <definedName name="html2" localSheetId="19">{"'PROFITABILITY'!$A$1:$F$45"}</definedName>
    <definedName name="html2" localSheetId="20">{"'PROFITABILITY'!$A$1:$F$45"}</definedName>
    <definedName name="html2" localSheetId="21">{"'PROFITABILITY'!$A$1:$F$45"}</definedName>
    <definedName name="html2" localSheetId="1" hidden="1">{"'PROFITABILITY'!$A$1:$F$45"}</definedName>
    <definedName name="html2" localSheetId="2" hidden="1">{"'PROFITABILITY'!$A$1:$F$45"}</definedName>
    <definedName name="html2" localSheetId="0">{"'PROFITABILITY'!$A$1:$F$45"}</definedName>
    <definedName name="html2" localSheetId="9">{"'PROFITABILITY'!$A$1:$F$45"}</definedName>
    <definedName name="html2" localSheetId="16" hidden="1">{"'PROFITABILITY'!$A$1:$F$45"}</definedName>
    <definedName name="html2" localSheetId="13" hidden="1">{"'PROFITABILITY'!$A$1:$F$45"}</definedName>
    <definedName name="html2" localSheetId="6" hidden="1">{"'PROFITABILITY'!$A$1:$F$45"}</definedName>
    <definedName name="html2" localSheetId="7" hidden="1">{"'PROFITABILITY'!$A$1:$F$45"}</definedName>
    <definedName name="html2">{"'PROFITABILITY'!$A$1:$F$45"}</definedName>
    <definedName name="HTn" localSheetId="19">#REF!</definedName>
    <definedName name="HTn">#REF!</definedName>
    <definedName name="htwo" localSheetId="18">#REF!</definedName>
    <definedName name="htwo" localSheetId="3">#REF!</definedName>
    <definedName name="htwo" localSheetId="14">#REF!</definedName>
    <definedName name="htwo" localSheetId="15">#REF!</definedName>
    <definedName name="htwo" localSheetId="12">#REF!</definedName>
    <definedName name="htwo" localSheetId="10">#REF!</definedName>
    <definedName name="htwo" localSheetId="19">#REF!</definedName>
    <definedName name="htwo">#REF!</definedName>
    <definedName name="Hu" localSheetId="19">#REF!</definedName>
    <definedName name="Hu">#REF!</definedName>
    <definedName name="Hu___0" localSheetId="19">#REF!</definedName>
    <definedName name="Hu___0">#REF!</definedName>
    <definedName name="Hu___13" localSheetId="19">#REF!</definedName>
    <definedName name="Hu___13">#REF!</definedName>
    <definedName name="humepipe1200" localSheetId="19">#REF!</definedName>
    <definedName name="humepipe1200" localSheetId="9">'[39]Material '!$G$48</definedName>
    <definedName name="humepipe1200">#REF!</definedName>
    <definedName name="humepipenp3" localSheetId="19">#REF!</definedName>
    <definedName name="humepipenp3" localSheetId="9">'[39]Material '!$G$49</definedName>
    <definedName name="humepipenp3">#REF!</definedName>
    <definedName name="HV" localSheetId="19">#REF!</definedName>
    <definedName name="HV">#REF!</definedName>
    <definedName name="Hw" localSheetId="19">#REF!</definedName>
    <definedName name="Hw">#REF!</definedName>
    <definedName name="Hw_atm" localSheetId="19">#REF!</definedName>
    <definedName name="Hw_atm" localSheetId="9">[200]Timesheet!#REF!</definedName>
    <definedName name="Hw_atm">#REF!</definedName>
    <definedName name="HX" localSheetId="18">#REF!</definedName>
    <definedName name="HX" localSheetId="3">#REF!</definedName>
    <definedName name="HX" localSheetId="14">#REF!</definedName>
    <definedName name="HX" localSheetId="15">#REF!</definedName>
    <definedName name="HX" localSheetId="12">#REF!</definedName>
    <definedName name="HX" localSheetId="10">#REF!</definedName>
    <definedName name="HX" localSheetId="19">#REF!</definedName>
    <definedName name="HX">#REF!</definedName>
    <definedName name="hxa" localSheetId="18">#REF!</definedName>
    <definedName name="hxa" localSheetId="3">#REF!</definedName>
    <definedName name="hxa" localSheetId="14">#REF!</definedName>
    <definedName name="hxa" localSheetId="15">#REF!</definedName>
    <definedName name="hxa" localSheetId="12">#REF!</definedName>
    <definedName name="hxa" localSheetId="10">#REF!</definedName>
    <definedName name="hxa" localSheetId="19">#REF!</definedName>
    <definedName name="hxa">#REF!</definedName>
    <definedName name="hxb" localSheetId="18">#REF!</definedName>
    <definedName name="hxb" localSheetId="3">#REF!</definedName>
    <definedName name="hxb" localSheetId="14">#REF!</definedName>
    <definedName name="hxb" localSheetId="15">#REF!</definedName>
    <definedName name="hxb" localSheetId="12">#REF!</definedName>
    <definedName name="hxb" localSheetId="10">#REF!</definedName>
    <definedName name="hxb" localSheetId="19">#REF!</definedName>
    <definedName name="hxb" localSheetId="9">[112]DSLP!#REF!</definedName>
    <definedName name="hxb">#REF!</definedName>
    <definedName name="hxc" localSheetId="19">#REF!</definedName>
    <definedName name="hxc">#REF!</definedName>
    <definedName name="hxd" localSheetId="18">#REF!</definedName>
    <definedName name="hxd" localSheetId="3">#REF!</definedName>
    <definedName name="hxd" localSheetId="14">#REF!</definedName>
    <definedName name="hxd" localSheetId="15">#REF!</definedName>
    <definedName name="hxd" localSheetId="12">#REF!</definedName>
    <definedName name="hxd" localSheetId="10">#REF!</definedName>
    <definedName name="hxd" localSheetId="19">#REF!</definedName>
    <definedName name="hxd">#REF!</definedName>
    <definedName name="hxdd">[43]CAL!#REF!</definedName>
    <definedName name="hxe" localSheetId="19">#REF!</definedName>
    <definedName name="hxe">#REF!</definedName>
    <definedName name="hxee">[43]CAL!#REF!</definedName>
    <definedName name="hxf" localSheetId="19">#REF!</definedName>
    <definedName name="hxf">#REF!</definedName>
    <definedName name="Hxg">'[204]220Kv'!#REF!</definedName>
    <definedName name="hxi" localSheetId="18">#REF!</definedName>
    <definedName name="hxi" localSheetId="3">#REF!</definedName>
    <definedName name="hxi" localSheetId="14">#REF!</definedName>
    <definedName name="hxi" localSheetId="15">#REF!</definedName>
    <definedName name="hxi" localSheetId="12">#REF!</definedName>
    <definedName name="hxi" localSheetId="10">#REF!</definedName>
    <definedName name="hxi" localSheetId="19">#REF!</definedName>
    <definedName name="hxi" localSheetId="9">[112]DSLP!#REF!</definedName>
    <definedName name="hxi">#REF!</definedName>
    <definedName name="hy" localSheetId="19">#REF!</definedName>
    <definedName name="hy">#REF!</definedName>
    <definedName name="hyio" localSheetId="19">#REF!</definedName>
    <definedName name="hyio">#REF!</definedName>
    <definedName name="HYSD" localSheetId="19">#REF!</definedName>
    <definedName name="HYSD" localSheetId="9">'[136]Abs PMRL'!$B$702</definedName>
    <definedName name="HYSD">#REF!</definedName>
    <definedName name="HYSD_Steel" localSheetId="19">#REF!</definedName>
    <definedName name="HYSD_Steel" localSheetId="9">'[76]Materials '!$AV$23</definedName>
    <definedName name="HYSD_Steel">#REF!</definedName>
    <definedName name="hysdqrate" localSheetId="19">#REF!</definedName>
    <definedName name="hysdqrate">#REF!</definedName>
    <definedName name="Hz" localSheetId="19">#REF!</definedName>
    <definedName name="Hz">#REF!</definedName>
    <definedName name="I" localSheetId="19">#REF!</definedName>
    <definedName name="I">#REF!</definedName>
    <definedName name="I___0" localSheetId="19">#REF!</definedName>
    <definedName name="I___0">#REF!</definedName>
    <definedName name="I___13" localSheetId="19">#REF!</definedName>
    <definedName name="I___13">#REF!</definedName>
    <definedName name="i_1">#REF!</definedName>
    <definedName name="I00.48" localSheetId="19">#REF!</definedName>
    <definedName name="I00.48">#REF!</definedName>
    <definedName name="I0138.0" localSheetId="19">#REF!</definedName>
    <definedName name="I0138.0">#REF!</definedName>
    <definedName name="I04.16" localSheetId="19">#REF!</definedName>
    <definedName name="I04.16">#REF!</definedName>
    <definedName name="I2m" localSheetId="18">#REF!</definedName>
    <definedName name="I2m" localSheetId="3">#REF!</definedName>
    <definedName name="I2m" localSheetId="14">#REF!</definedName>
    <definedName name="I2m" localSheetId="15">#REF!</definedName>
    <definedName name="I2m" localSheetId="12">#REF!</definedName>
    <definedName name="I2m" localSheetId="10">#REF!</definedName>
    <definedName name="I2m" localSheetId="19">#REF!</definedName>
    <definedName name="I2m">#REF!</definedName>
    <definedName name="i3phf" localSheetId="19">#REF!</definedName>
    <definedName name="i3phf">#REF!</definedName>
    <definedName name="IA" localSheetId="19">INDEX(#REF!,MATCH(#REF!,#REF!,0))</definedName>
    <definedName name="IA" localSheetId="9">INDEX('[92] '!$B$1:$B$18,MATCH('[92]  '!$L$215,'[92] '!$A$1:$A$18,0))</definedName>
    <definedName name="IA">INDEX(#REF!,MATCH(#REF!,#REF!,0))</definedName>
    <definedName name="IAH" localSheetId="19">#REF!</definedName>
    <definedName name="IAH">#REF!</definedName>
    <definedName name="IAM" localSheetId="17" hidden="1">{"'Sheet1'!$A$4386:$N$4591"}</definedName>
    <definedName name="IAM" localSheetId="18">{"'Sheet1'!$A$4386:$N$4591"}</definedName>
    <definedName name="IAM" localSheetId="3">{"'Sheet1'!$A$4386:$N$4591"}</definedName>
    <definedName name="IAM" localSheetId="14">{"'Sheet1'!$A$4386:$N$4591"}</definedName>
    <definedName name="IAM" localSheetId="15">{"'Sheet1'!$A$4386:$N$4591"}</definedName>
    <definedName name="IAM" localSheetId="12">{"'Sheet1'!$A$4386:$N$4591"}</definedName>
    <definedName name="IAM" localSheetId="10">{"'Sheet1'!$A$4386:$N$4591"}</definedName>
    <definedName name="IAM" localSheetId="19">{"'Sheet1'!$A$4386:$N$4591"}</definedName>
    <definedName name="IAM" localSheetId="20">{"'Sheet1'!$A$4386:$N$4591"}</definedName>
    <definedName name="IAM" localSheetId="21">{"'Sheet1'!$A$4386:$N$4591"}</definedName>
    <definedName name="IAM" localSheetId="1" hidden="1">{"'Sheet1'!$A$4386:$N$4591"}</definedName>
    <definedName name="IAM" localSheetId="2" hidden="1">{"'Sheet1'!$A$4386:$N$4591"}</definedName>
    <definedName name="IAM" localSheetId="0">{"'Sheet1'!$A$4386:$N$4591"}</definedName>
    <definedName name="IAM" localSheetId="9">{"'Sheet1'!$A$4386:$N$4591"}</definedName>
    <definedName name="IAM" localSheetId="16" hidden="1">{"'Sheet1'!$A$4386:$N$4591"}</definedName>
    <definedName name="IAM" localSheetId="13" hidden="1">{"'Sheet1'!$A$4386:$N$4591"}</definedName>
    <definedName name="IAM" localSheetId="6" hidden="1">{"'Sheet1'!$A$4386:$N$4591"}</definedName>
    <definedName name="IAM" localSheetId="7" hidden="1">{"'Sheet1'!$A$4386:$N$4591"}</definedName>
    <definedName name="IAM">{"'Sheet1'!$A$4386:$N$4591"}</definedName>
    <definedName name="IB" localSheetId="19">INDEX(#REF!,MATCH(#REF!,#REF!,0))</definedName>
    <definedName name="IB" localSheetId="9">INDEX('[92] '!$B$1:$B$18,MATCH('[92]  '!$L$217,'[92] '!$A$1:$A$18,0))</definedName>
    <definedName name="IB">INDEX(#REF!,MATCH(#REF!,#REF!,0))</definedName>
    <definedName name="IC" localSheetId="18">INDEX(#REF!,MATCH(#REF!,#REF!,0))</definedName>
    <definedName name="IC" localSheetId="3">INDEX(#REF!,MATCH(#REF!,#REF!,0))</definedName>
    <definedName name="IC" localSheetId="14">INDEX(#REF!,MATCH(#REF!,#REF!,0))</definedName>
    <definedName name="IC" localSheetId="15">INDEX(#REF!,MATCH(#REF!,#REF!,0))</definedName>
    <definedName name="IC" localSheetId="12">INDEX(#REF!,MATCH(#REF!,#REF!,0))</definedName>
    <definedName name="IC" localSheetId="10">INDEX(#REF!,MATCH(#REF!,#REF!,0))</definedName>
    <definedName name="IC" localSheetId="19">INDEX(#REF!,MATCH(#REF!,#REF!,0))</definedName>
    <definedName name="IC" localSheetId="9">INDEX('[92] '!$B$1:$B$18,MATCH('[92]  '!$L$219,'[92] '!$A$1:$A$18,0))</definedName>
    <definedName name="IC">INDEX(#REF!,MATCH(#REF!,#REF!,0))</definedName>
    <definedName name="icb">[205]Codes!$C$9</definedName>
    <definedName name="Icc" localSheetId="19">#REF!*#REF!</definedName>
    <definedName name="Icc">#REF!*#REF!</definedName>
    <definedName name="Icc0" localSheetId="19">#REF!</definedName>
    <definedName name="Icc0">#REF!</definedName>
    <definedName name="IceThickness" localSheetId="19">#REF!</definedName>
    <definedName name="IceThickness">#REF!</definedName>
    <definedName name="icfai" localSheetId="19">#REF!</definedName>
    <definedName name="icfai">#REF!</definedName>
    <definedName name="ICS_DISCUSSION_C_ISSUES_List" localSheetId="19">#REF!</definedName>
    <definedName name="ICS_DISCUSSION_C_ISSUES_List">#REF!</definedName>
    <definedName name="ID" localSheetId="19">#REF!</definedName>
    <definedName name="ID" localSheetId="9">INDEX('[92] '!$B$1:$B$18,MATCH('[92]  '!$L$221,'[92] '!$A$1:$A$18,0))</definedName>
    <definedName name="ID">#REF!</definedName>
    <definedName name="IDA" localSheetId="19">#REF!</definedName>
    <definedName name="IDA">#REF!</definedName>
    <definedName name="idb" localSheetId="19">#REF!</definedName>
    <definedName name="idb">#REF!</definedName>
    <definedName name="IDIOT" localSheetId="19">#REF!</definedName>
    <definedName name="IDIOT">#REF!</definedName>
    <definedName name="IDLandS_Peak_MP" localSheetId="19">#REF!</definedName>
    <definedName name="IDLandS_Peak_MP">#REF!</definedName>
    <definedName name="IDosCountries">'[104]Intas dossier input'!$C$5:$AK$5</definedName>
    <definedName name="idt" localSheetId="19">#REF!</definedName>
    <definedName name="idt">#REF!</definedName>
    <definedName name="idto" localSheetId="19">#REF!</definedName>
    <definedName name="idto">#REF!</definedName>
    <definedName name="idyn" localSheetId="19">#REF!</definedName>
    <definedName name="idyn">#REF!</definedName>
    <definedName name="ie" localSheetId="19">#REF!</definedName>
    <definedName name="IE" localSheetId="9">INDEX('[92] '!$B$1:$B$18,MATCH('[92]  '!$L$223,'[92] '!$A$1:$A$18,0))</definedName>
    <definedName name="ie">#REF!</definedName>
    <definedName name="IE_Adv">'[178]IE 13-14'!#REF!</definedName>
    <definedName name="IE_AGWC">'[178]IE 13-14'!#REF!</definedName>
    <definedName name="IE_AM">'[178]IE 13-14'!#REF!</definedName>
    <definedName name="IE_ANFA">'[178]IE 13-14'!#REF!</definedName>
    <definedName name="IE_ANFE">'[178]IE 13-14'!#REF!</definedName>
    <definedName name="IE_ANFEBG">'[178]IE 13-14'!#REF!</definedName>
    <definedName name="IE_ANWC">'[178]IE 13-14'!#REF!</definedName>
    <definedName name="IE_Apr">'[178]IE 13-14'!$AN:$AN</definedName>
    <definedName name="IE_Aug">'[178]IE 13-14'!$AR:$AR</definedName>
    <definedName name="IE_Avg_Adv">'[178]IE 13-14'!#REF!</definedName>
    <definedName name="IE_Avg_COI">'[178]IE 13-14'!#REF!</definedName>
    <definedName name="IE_Avg_OCA">'[178]IE 13-14'!#REF!</definedName>
    <definedName name="IE_Avg_OCL">'[178]IE 13-14'!#REF!</definedName>
    <definedName name="IE_Avg_OS">'[178]IE 13-14'!#REF!</definedName>
    <definedName name="IE_Avg_Stk">'[178]IE 13-14'!#REF!</definedName>
    <definedName name="IE_Avg_VC">'[178]IE 13-14'!#REF!</definedName>
    <definedName name="IE_Avg_WC_Key" localSheetId="19">#REF!</definedName>
    <definedName name="IE_Avg_WC_Key">#REF!</definedName>
    <definedName name="IE_COI">'[178]IE 13-14'!#REF!</definedName>
    <definedName name="IE_Dec">'[178]IE 13-14'!$AV:$AV</definedName>
    <definedName name="IE_Deprn">'[178]IE 13-14'!#REF!</definedName>
    <definedName name="IE_Feb">'[178]IE 13-14'!$AX:$AX</definedName>
    <definedName name="IE_GM">'[178]IE 13-14'!#REF!</definedName>
    <definedName name="IE_Jan">'[178]IE 13-14'!$AW:$AW</definedName>
    <definedName name="IE_Jul">'[178]IE 13-14'!$AQ:$AQ</definedName>
    <definedName name="IE_Jun">'[178]IE 13-14'!$AP:$AP</definedName>
    <definedName name="IE_Key">'[178]IE 13-14'!#REF!</definedName>
    <definedName name="IE_Mar">'[178]IE 13-14'!$AY:$AY</definedName>
    <definedName name="IE_MAT_Sales">'[178]IE 13-14'!#REF!</definedName>
    <definedName name="IE_May">'[178]IE 13-14'!$AO:$AO</definedName>
    <definedName name="IE_Nov">'[178]IE 13-14'!$AU:$AU</definedName>
    <definedName name="IE_NWC">'[178]IE 13-14'!#REF!</definedName>
    <definedName name="IE_OB_Cust">'[178]IE 13-14'!#REF!</definedName>
    <definedName name="IE_OB_IU">'[178]IE 13-14'!#REF!</definedName>
    <definedName name="IE_OCA">'[178]IE 13-14'!#REF!</definedName>
    <definedName name="IE_OCL">'[178]IE 13-14'!#REF!</definedName>
    <definedName name="IE_Oct">'[178]IE 13-14'!$AT:$AT</definedName>
    <definedName name="IE_OD_Common">'[178]IE 13-14'!#REF!</definedName>
    <definedName name="IE_OI_Cust">'[178]IE 13-14'!#REF!</definedName>
    <definedName name="IE_OI_IU">'[178]IE 13-14'!#REF!</definedName>
    <definedName name="IE_OS">'[178]IE 13-14'!#REF!</definedName>
    <definedName name="IE_PBDIT">'[178]IE 13-14'!#REF!</definedName>
    <definedName name="IE_PBIT">'[178]IE 13-14'!#REF!</definedName>
    <definedName name="IE_Per_Key" localSheetId="19">#REF!</definedName>
    <definedName name="IE_Per_Key">#REF!</definedName>
    <definedName name="IE_Res_Key" localSheetId="19">#REF!</definedName>
    <definedName name="IE_Res_Key">#REF!</definedName>
    <definedName name="IE_Sales_Cust">'[178]IE 13-14'!#REF!</definedName>
    <definedName name="IE_Sales_IU">'[178]IE 13-14'!#REF!</definedName>
    <definedName name="IE_Sep">'[178]IE 13-14'!$AS:$AS</definedName>
    <definedName name="IE_Stk">'[178]IE 13-14'!#REF!</definedName>
    <definedName name="IE_Top_Key" localSheetId="19">#REF!</definedName>
    <definedName name="IE_Top_Key">#REF!</definedName>
    <definedName name="IE_VC">'[178]IE 13-14'!#REF!</definedName>
    <definedName name="IE_WC_Key" localSheetId="19">#REF!</definedName>
    <definedName name="IE_WC_Key">#REF!</definedName>
    <definedName name="IELWSALES" localSheetId="19">#REF!</definedName>
    <definedName name="IELWSALES">#REF!</definedName>
    <definedName name="IELYSALES" localSheetId="19">#REF!</definedName>
    <definedName name="IELYSALES">#REF!</definedName>
    <definedName name="IEPLANSALES" localSheetId="19">#REF!</definedName>
    <definedName name="IEPLANSALES">#REF!</definedName>
    <definedName name="IESP" localSheetId="19">#REF!</definedName>
    <definedName name="IESP">#REF!</definedName>
    <definedName name="If" localSheetId="19">#REF!</definedName>
    <definedName name="IF" localSheetId="9">INDEX('[92] '!$B$1:$B$18,MATCH('[92]  '!$L$225,'[92] '!$A$1:$A$18,0))</definedName>
    <definedName name="If">#REF!</definedName>
    <definedName name="If_1" localSheetId="19">#REF!</definedName>
    <definedName name="If_1">#REF!</definedName>
    <definedName name="IF_J_1_RUN__PROG1" localSheetId="19">#REF!</definedName>
    <definedName name="IF_J_1_RUN__PROG1">#REF!</definedName>
    <definedName name="IFB" localSheetId="18">#REF!</definedName>
    <definedName name="IFB" localSheetId="3">#REF!</definedName>
    <definedName name="IFB" localSheetId="14">#REF!</definedName>
    <definedName name="IFB" localSheetId="15">#REF!</definedName>
    <definedName name="IFB" localSheetId="12">#REF!</definedName>
    <definedName name="IFB" localSheetId="10">#REF!</definedName>
    <definedName name="IFB" localSheetId="19">#REF!</definedName>
    <definedName name="IFB" localSheetId="9">[173]Codes!$C$6</definedName>
    <definedName name="IFB">#REF!</definedName>
    <definedName name="Ig" localSheetId="19">#REF!</definedName>
    <definedName name="IG" localSheetId="9">INDEX('[92] '!$B$1:$B$18,MATCH('[92]  '!$L$227,'[92] '!$A$1:$A$18,0))</definedName>
    <definedName name="Ig">#REF!</definedName>
    <definedName name="Ig___0" localSheetId="19">#REF!</definedName>
    <definedName name="Ig___0">#REF!</definedName>
    <definedName name="Ig___13" localSheetId="19">#REF!</definedName>
    <definedName name="Ig___13">#REF!</definedName>
    <definedName name="IG0.48" localSheetId="19">#REF!</definedName>
    <definedName name="IG0.48">#REF!</definedName>
    <definedName name="IG138.0" localSheetId="19">#REF!</definedName>
    <definedName name="IG138.0">#REF!</definedName>
    <definedName name="IGP_M" localSheetId="19">#REF!</definedName>
    <definedName name="IGP_M">#REF!</definedName>
    <definedName name="IH" localSheetId="19">INDEX(#REF!,MATCH(#REF!,#REF!,0))</definedName>
    <definedName name="IH" localSheetId="9">INDEX('[92] '!$B$1:$B$18,MATCH('[92]  '!$L$229,'[92] '!$A$1:$A$18,0))</definedName>
    <definedName name="IH">INDEX(#REF!,MATCH(#REF!,#REF!,0))</definedName>
    <definedName name="II" localSheetId="19">#REF!</definedName>
    <definedName name="II" localSheetId="9">INDEX('[92] '!$B$1:$B$18,MATCH('[92]  '!$L$231,'[92] '!$A$1:$A$18,0))</definedName>
    <definedName name="II">#REF!</definedName>
    <definedName name="iii" localSheetId="19">#REF!</definedName>
    <definedName name="iii">#REF!</definedName>
    <definedName name="iiiiii" localSheetId="19">#REF!</definedName>
    <definedName name="iiiiii">#REF!</definedName>
    <definedName name="IJ" localSheetId="19">INDEX(#REF!,MATCH(#REF!,#REF!,0))</definedName>
    <definedName name="IJ" localSheetId="9">INDEX('[92] '!$B$1:$B$18,MATCH('[92]  '!$L$233,'[92] '!$A$1:$A$18,0))</definedName>
    <definedName name="IJ">INDEX(#REF!,MATCH(#REF!,#REF!,0))</definedName>
    <definedName name="ijui" localSheetId="19">#REF!</definedName>
    <definedName name="ijui">#REF!</definedName>
    <definedName name="Ik" localSheetId="19">#REF!</definedName>
    <definedName name="IK" localSheetId="9">INDEX('[92] '!$B$1:$B$18,MATCH('[92]  '!$L$235,'[92] '!$A$1:$A$18,0))</definedName>
    <definedName name="Ik">#REF!</definedName>
    <definedName name="ikmax" localSheetId="19">#REF!</definedName>
    <definedName name="ikmax">#REF!</definedName>
    <definedName name="IL" localSheetId="18">INDEX(#REF!,MATCH(#REF!,#REF!,0))</definedName>
    <definedName name="IL" localSheetId="3">INDEX(#REF!,MATCH(#REF!,#REF!,0))</definedName>
    <definedName name="IL" localSheetId="14">INDEX(#REF!,MATCH(#REF!,#REF!,0))</definedName>
    <definedName name="IL" localSheetId="15">INDEX(#REF!,MATCH(#REF!,#REF!,0))</definedName>
    <definedName name="IL" localSheetId="12">INDEX(#REF!,MATCH(#REF!,#REF!,0))</definedName>
    <definedName name="IL" localSheetId="10">INDEX(#REF!,MATCH(#REF!,#REF!,0))</definedName>
    <definedName name="IL" localSheetId="19">INDEX(#REF!,MATCH(#REF!,#REF!,0))</definedName>
    <definedName name="IL" localSheetId="9">INDEX('[92] '!$B$1:$B$18,MATCH('[92]  '!$L$237,'[92] '!$A$1:$A$18,0))</definedName>
    <definedName name="IL">INDEX(#REF!,MATCH(#REF!,#REF!,0))</definedName>
    <definedName name="ilgf" localSheetId="19">#REF!</definedName>
    <definedName name="ilgf">#REF!</definedName>
    <definedName name="illgf" localSheetId="19">#REF!</definedName>
    <definedName name="illgf">#REF!</definedName>
    <definedName name="Illumination" localSheetId="19">#REF!</definedName>
    <definedName name="Illumination">#REF!</definedName>
    <definedName name="IM" localSheetId="18">INDEX(#REF!,MATCH(#REF!,#REF!,0))</definedName>
    <definedName name="IM" localSheetId="3">INDEX(#REF!,MATCH(#REF!,#REF!,0))</definedName>
    <definedName name="IM" localSheetId="14">INDEX(#REF!,MATCH(#REF!,#REF!,0))</definedName>
    <definedName name="IM" localSheetId="15">INDEX(#REF!,MATCH(#REF!,#REF!,0))</definedName>
    <definedName name="IM" localSheetId="12">INDEX(#REF!,MATCH(#REF!,#REF!,0))</definedName>
    <definedName name="IM" localSheetId="10">INDEX(#REF!,MATCH(#REF!,#REF!,0))</definedName>
    <definedName name="IM" localSheetId="19">INDEX(#REF!,MATCH(#REF!,#REF!,0))</definedName>
    <definedName name="IM" localSheetId="9">INDEX('[92] '!$B$1:$B$18,MATCH('[92]  '!$L$239,'[92] '!$A$1:$A$18,0))</definedName>
    <definedName name="IM">INDEX(#REF!,MATCH(#REF!,#REF!,0))</definedName>
    <definedName name="IMACountries">'[104]Intas MA input'!$C$5:$AK$5</definedName>
    <definedName name="IMADO" localSheetId="19">#REF!</definedName>
    <definedName name="IMADO">#REF!</definedName>
    <definedName name="IMADOKH" localSheetId="19">#REF!</definedName>
    <definedName name="IMADOKH">#REF!</definedName>
    <definedName name="IMo" localSheetId="19">#REF!</definedName>
    <definedName name="IMo">#REF!</definedName>
    <definedName name="in" localSheetId="17"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localSheetId="18">{"AWARDED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localSheetId="3">{"AWARDED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localSheetId="14">{"AWARDED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localSheetId="15">{"AWARDED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localSheetId="12">{"AWARDED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localSheetId="10">{"AWARDED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localSheetId="19">{"AWARDED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localSheetId="20">{"AWARDED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localSheetId="2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localSheetId="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localSheetId="2"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localSheetId="0">{"AWARDED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localSheetId="9">{"AWARDED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localSheetId="16"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localSheetId="13"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localSheetId="6"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localSheetId="7"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 localSheetId="19">#REF!</definedName>
    <definedName name="INCOME_BGT2">#REF!</definedName>
    <definedName name="INCOME_M2" localSheetId="19">#REF!</definedName>
    <definedName name="INCOME_M2">#REF!</definedName>
    <definedName name="Increase">#REF!</definedName>
    <definedName name="INDEX" localSheetId="19">#REF!</definedName>
    <definedName name="INDEX">#REF!</definedName>
    <definedName name="Index_Sheet_Kutools" localSheetId="19">#REF!</definedName>
    <definedName name="Index_Sheet_Kutools">#REF!</definedName>
    <definedName name="IndicesRange">[206]FdN!$B$1:$G$65536</definedName>
    <definedName name="Individual_Mth" localSheetId="19">#REF!</definedName>
    <definedName name="Individual_Mth">#REF!</definedName>
    <definedName name="Individual_PM" localSheetId="19">#REF!</definedName>
    <definedName name="Individual_PM">#REF!</definedName>
    <definedName name="Individual_PY" localSheetId="19">#REF!</definedName>
    <definedName name="Individual_PY">#REF!</definedName>
    <definedName name="Individual_YTD" localSheetId="19">#REF!</definedName>
    <definedName name="Individual_YTD">#REF!</definedName>
    <definedName name="Indra" localSheetId="19">#REF!</definedName>
    <definedName name="Indra">#REF!</definedName>
    <definedName name="INFEUR1" localSheetId="19">#REF!</definedName>
    <definedName name="INFEUR1">#REF!</definedName>
    <definedName name="INFEUR2" localSheetId="19">#REF!</definedName>
    <definedName name="INFEUR2">#REF!</definedName>
    <definedName name="INFR2" localSheetId="19">#REF!</definedName>
    <definedName name="INFR2">#REF!</definedName>
    <definedName name="INFRASTRUCTURE_ENTRY" localSheetId="19">#REF!</definedName>
    <definedName name="INFRASTRUCTURE_ENTRY" localSheetId="9">'[50]INPUT SHEET'!$B$833:$F$858</definedName>
    <definedName name="INFRASTRUCTURE_ENTRY">#REF!</definedName>
    <definedName name="INFRP" localSheetId="19">#REF!</definedName>
    <definedName name="INFRP">#REF!</definedName>
    <definedName name="INFRP1" localSheetId="19">#REF!</definedName>
    <definedName name="INFRP1">#REF!</definedName>
    <definedName name="INFRP2" localSheetId="19">#REF!</definedName>
    <definedName name="INFRP2">#REF!</definedName>
    <definedName name="INFRP3" localSheetId="19">#REF!</definedName>
    <definedName name="INFRP3">#REF!</definedName>
    <definedName name="INFSPL" localSheetId="19">#REF!</definedName>
    <definedName name="INFSPL">#REF!</definedName>
    <definedName name="INFUSD1" localSheetId="19">#REF!</definedName>
    <definedName name="INFUSD1">#REF!</definedName>
    <definedName name="INFUSD2" localSheetId="19">#REF!</definedName>
    <definedName name="INFUSD2">#REF!</definedName>
    <definedName name="INNCAGRS">#REF!</definedName>
    <definedName name="INOUT">[207]Scenarios!$C$7:$C$8</definedName>
    <definedName name="InputFile" localSheetId="19">#REF!</definedName>
    <definedName name="InputFile">#REF!</definedName>
    <definedName name="inr" localSheetId="19">#REF!</definedName>
    <definedName name="inr">#REF!</definedName>
    <definedName name="INS" localSheetId="19">#REF!</definedName>
    <definedName name="INS" localSheetId="9">IFERROR(LEFT(INDEX('[92]Ins Hosting'!$D$3:$D$98,MATCH('[92]  '!$C1,'[92]Ins Hosting'!$C$3:$C$98,0)),3),"")</definedName>
    <definedName name="INS">#REF!</definedName>
    <definedName name="inserplate_joint_1" localSheetId="19">#REF!</definedName>
    <definedName name="inserplate_joint_1">#REF!</definedName>
    <definedName name="insertplate_and_exp_joint" localSheetId="19">#REF!</definedName>
    <definedName name="insertplate_and_exp_joint">#REF!</definedName>
    <definedName name="inspol" localSheetId="19">#REF!</definedName>
    <definedName name="inspol">#REF!</definedName>
    <definedName name="Inst." localSheetId="19">#REF!</definedName>
    <definedName name="Inst.">#REF!</definedName>
    <definedName name="INSTR" localSheetId="19">#REF!</definedName>
    <definedName name="INSTR">#REF!</definedName>
    <definedName name="Instrument_Index" localSheetId="19">#REF!</definedName>
    <definedName name="Instrument_Index">#REF!</definedName>
    <definedName name="Insurance" localSheetId="19">#REF!</definedName>
    <definedName name="Insurance">#REF!</definedName>
    <definedName name="INT" localSheetId="19">#REF!</definedName>
    <definedName name="INT">#REF!</definedName>
    <definedName name="Int_CFsheet" localSheetId="19">#REF!</definedName>
    <definedName name="Int_CFsheet">#REF!</definedName>
    <definedName name="INT_CHGS" localSheetId="19">#REF!</definedName>
    <definedName name="INT_CHGS">#REF!</definedName>
    <definedName name="Int_Topsheet" localSheetId="19">#REF!</definedName>
    <definedName name="Int_Topsheet">#REF!</definedName>
    <definedName name="IntasDossier">'[104]Intas dossier input'!$C$5:$AP$500</definedName>
    <definedName name="IntasMA">'[104]Intas MA input'!$C$5:$AP$427</definedName>
    <definedName name="inter" localSheetId="19">#REF!</definedName>
    <definedName name="inter">#REF!</definedName>
    <definedName name="Interest_Rate" localSheetId="19">#REF!</definedName>
    <definedName name="Interest_Rate">#REF!</definedName>
    <definedName name="Interior" localSheetId="19">#REF!</definedName>
    <definedName name="Interior">#REF!</definedName>
    <definedName name="InterlockingBlocks" localSheetId="19">#REF!</definedName>
    <definedName name="InterlockingBlocks" localSheetId="9">'[110]Basic Rates'!$C$23</definedName>
    <definedName name="InterlockingBlocks">#REF!</definedName>
    <definedName name="internaluse" localSheetId="19">#REF!</definedName>
    <definedName name="internaluse">#REF!</definedName>
    <definedName name="IntFreeCred" localSheetId="19">#REF!</definedName>
    <definedName name="IntFreeCred">#REF!</definedName>
    <definedName name="IntroParagraph" localSheetId="19">#REF!</definedName>
    <definedName name="IntroParagraph">#REF!</definedName>
    <definedName name="INV" localSheetId="19">#REF!</definedName>
    <definedName name="INV">#REF!</definedName>
    <definedName name="invoice" localSheetId="19">#REF!</definedName>
    <definedName name="invoice">#REF!</definedName>
    <definedName name="io" localSheetId="19">#REF!</definedName>
    <definedName name="io" localSheetId="9">'[4]Price Working -SRP'!#REF!</definedName>
    <definedName name="io">#REF!</definedName>
    <definedName name="iojio" localSheetId="19">#REF!</definedName>
    <definedName name="iojio">#REF!</definedName>
    <definedName name="ip" localSheetId="19">#REF!</definedName>
    <definedName name="ip">#REF!</definedName>
    <definedName name="IP_EQPT_FRGT" localSheetId="19">#REF!</definedName>
    <definedName name="IP_EQPT_FRGT">#REF!</definedName>
    <definedName name="IP_SPRS" localSheetId="19">#REF!</definedName>
    <definedName name="IP_SPRS">#REF!</definedName>
    <definedName name="IP_SUP" localSheetId="19">#REF!</definedName>
    <definedName name="IP_SUP">#REF!</definedName>
    <definedName name="IP_TTC" localSheetId="19">#REF!</definedName>
    <definedName name="IP_TTC">#REF!</definedName>
    <definedName name="IPB" localSheetId="19">#REF!</definedName>
    <definedName name="IPB">#REF!</definedName>
    <definedName name="ipc" localSheetId="19">#REF!</definedName>
    <definedName name="ipc">#REF!</definedName>
    <definedName name="ipn" localSheetId="19">#REF!</definedName>
    <definedName name="ipn">#REF!</definedName>
    <definedName name="IPRestrictions">#REF!</definedName>
    <definedName name="IPT" localSheetId="17">#N/A</definedName>
    <definedName name="IPT" localSheetId="19">#REF!</definedName>
    <definedName name="IPT" localSheetId="1">#N/A</definedName>
    <definedName name="IPT" localSheetId="2">#N/A</definedName>
    <definedName name="IPT" localSheetId="16">#N/A</definedName>
    <definedName name="IPT" localSheetId="13">#N/A</definedName>
    <definedName name="IPT" localSheetId="6">#N/A</definedName>
    <definedName name="IPT" localSheetId="7">#N/A</definedName>
    <definedName name="IPT">#REF!</definedName>
    <definedName name="ipu" localSheetId="19">#REF!</definedName>
    <definedName name="ipu">#REF!</definedName>
    <definedName name="ipu___0" localSheetId="19">#REF!</definedName>
    <definedName name="ipu___0">#REF!</definedName>
    <definedName name="ipu___13" localSheetId="19">#REF!</definedName>
    <definedName name="ipu___13">#REF!</definedName>
    <definedName name="ir" localSheetId="19">#REF!</definedName>
    <definedName name="ir">#REF!</definedName>
    <definedName name="Irated" localSheetId="18">#REF!</definedName>
    <definedName name="Irated" localSheetId="3">#REF!</definedName>
    <definedName name="Irated" localSheetId="14">#REF!</definedName>
    <definedName name="Irated" localSheetId="15">#REF!</definedName>
    <definedName name="Irated" localSheetId="12">#REF!</definedName>
    <definedName name="Irated" localSheetId="10">#REF!</definedName>
    <definedName name="Irated" localSheetId="19">#REF!</definedName>
    <definedName name="Irated">#REF!</definedName>
    <definedName name="IRR" localSheetId="19">#REF!</definedName>
    <definedName name="IRR">#REF!</definedName>
    <definedName name="IRRPH" localSheetId="19">#REF!</definedName>
    <definedName name="IRRPH">#REF!</definedName>
    <definedName name="IRUSD" localSheetId="19">#REF!</definedName>
    <definedName name="IRUSD">#REF!</definedName>
    <definedName name="Is" localSheetId="19">#REF!</definedName>
    <definedName name="Is">#REF!</definedName>
    <definedName name="Isc" localSheetId="19">#REF!</definedName>
    <definedName name="Isc">#REF!</definedName>
    <definedName name="ISLG4.16" localSheetId="19">#REF!</definedName>
    <definedName name="ISLG4.16">#REF!</definedName>
    <definedName name="ismb" localSheetId="19">#REF!</definedName>
    <definedName name="ismb" localSheetId="9">#REF!</definedName>
    <definedName name="ismb">#REF!</definedName>
    <definedName name="isn" localSheetId="19">#REF!</definedName>
    <definedName name="isn">#REF!</definedName>
    <definedName name="ISo" localSheetId="19">#REF!</definedName>
    <definedName name="ISo">#REF!</definedName>
    <definedName name="ISO1E220" localSheetId="19">#REF!</definedName>
    <definedName name="ISO1E220">#REF!</definedName>
    <definedName name="ISO1E500" localSheetId="19">#REF!</definedName>
    <definedName name="ISO1E500">#REF!</definedName>
    <definedName name="ISO2E220" localSheetId="19">#REF!</definedName>
    <definedName name="ISO2E220">#REF!</definedName>
    <definedName name="ISO2E500" localSheetId="19">#REF!</definedName>
    <definedName name="ISO2E500">#REF!</definedName>
    <definedName name="issue_summ" localSheetId="18">#REF!</definedName>
    <definedName name="issue_summ" localSheetId="3">#REF!</definedName>
    <definedName name="issue_summ" localSheetId="14">#REF!</definedName>
    <definedName name="issue_summ" localSheetId="15">#REF!</definedName>
    <definedName name="issue_summ" localSheetId="12">#REF!</definedName>
    <definedName name="issue_summ" localSheetId="10">#REF!</definedName>
    <definedName name="issue_summ" localSheetId="19">#REF!</definedName>
    <definedName name="issue_summ" localSheetId="9">'[208]water prop.'!$A$1</definedName>
    <definedName name="issue_summ">#REF!</definedName>
    <definedName name="It" localSheetId="19">#REF!</definedName>
    <definedName name="It">#REF!</definedName>
    <definedName name="Item" localSheetId="19">#REF!</definedName>
    <definedName name="Item">#REF!</definedName>
    <definedName name="Item_List" localSheetId="19">#REF!</definedName>
    <definedName name="Item_List">#REF!</definedName>
    <definedName name="Item_Type" localSheetId="19">#REF!</definedName>
    <definedName name="Item_Type">#REF!</definedName>
    <definedName name="ITEMCODE">[209]Rates!$A$7:$A$40</definedName>
    <definedName name="ItemReference" localSheetId="19">#REF!</definedName>
    <definedName name="ItemReference">#REF!</definedName>
    <definedName name="Items" localSheetId="19">#REF!</definedName>
    <definedName name="Items">#REF!</definedName>
    <definedName name="ItemTotalPrice" localSheetId="19">#REF!</definedName>
    <definedName name="ItemTotalPrice">#REF!</definedName>
    <definedName name="iteration" localSheetId="17">#N/A</definedName>
    <definedName name="iteration" localSheetId="19">#REF!</definedName>
    <definedName name="iteration" localSheetId="1">#N/A</definedName>
    <definedName name="iteration" localSheetId="2">#N/A</definedName>
    <definedName name="iteration" localSheetId="16">#N/A</definedName>
    <definedName name="iteration" localSheetId="13">#N/A</definedName>
    <definedName name="iteration" localSheetId="6">#N/A</definedName>
    <definedName name="iteration" localSheetId="7">#N/A</definedName>
    <definedName name="iteration">#REF!</definedName>
    <definedName name="itmax" localSheetId="18">#REF!</definedName>
    <definedName name="itmax" localSheetId="3">#REF!</definedName>
    <definedName name="itmax" localSheetId="14">#REF!</definedName>
    <definedName name="itmax" localSheetId="15">#REF!</definedName>
    <definedName name="itmax" localSheetId="12">#REF!</definedName>
    <definedName name="itmax" localSheetId="10">#REF!</definedName>
    <definedName name="itmax" localSheetId="19">#REF!</definedName>
    <definedName name="itmax">#REF!</definedName>
    <definedName name="ITRY" localSheetId="19">#REF!</definedName>
    <definedName name="ITRY">#REF!</definedName>
    <definedName name="ITRY1" localSheetId="19">#REF!</definedName>
    <definedName name="ITRY1">#REF!</definedName>
    <definedName name="Ix">#REF!</definedName>
    <definedName name="Iy">#REF!</definedName>
    <definedName name="j" localSheetId="19">#REF!</definedName>
    <definedName name="j">#REF!</definedName>
    <definedName name="j_filler" localSheetId="19">#REF!</definedName>
    <definedName name="j_filler">#REF!</definedName>
    <definedName name="JA" localSheetId="19">INDEX(#REF!,MATCH(#REF!,#REF!,0))</definedName>
    <definedName name="JA" localSheetId="9">INDEX('[92] '!$B$1:$B$18,MATCH('[92]  '!$L$241,'[92] '!$A$1:$A$18,0))</definedName>
    <definedName name="JA">INDEX(#REF!,MATCH(#REF!,#REF!,0))</definedName>
    <definedName name="Jabalpur" localSheetId="19">#REF!</definedName>
    <definedName name="Jabalpur">#REF!</definedName>
    <definedName name="JACK" localSheetId="19">#REF!</definedName>
    <definedName name="JACK" localSheetId="9">'[44]Cost of O &amp; O'!$F$32</definedName>
    <definedName name="JACK">#REF!</definedName>
    <definedName name="JAHSGFRE" localSheetId="19" hidden="1">#REF!</definedName>
    <definedName name="JAHSGFRE">#REF!</definedName>
    <definedName name="jap" localSheetId="1" hidden="1">{"FTS",#N/A,FALSE,"E"}</definedName>
    <definedName name="jap" localSheetId="2" hidden="1">{"FTS",#N/A,FALSE,"E"}</definedName>
    <definedName name="jap" localSheetId="7" hidden="1">{"FTS",#N/A,FALSE,"E"}</definedName>
    <definedName name="jap" hidden="1">{"FTS",#N/A,FALSE,"E"}</definedName>
    <definedName name="jawed" localSheetId="19">#REF!</definedName>
    <definedName name="jawed">#REF!</definedName>
    <definedName name="JB" localSheetId="19">INDEX(#REF!,MATCH(#REF!,#REF!,0))</definedName>
    <definedName name="JB" localSheetId="9">INDEX('[92] '!$B$1:$B$18,MATCH('[92]  '!$L$243,'[92] '!$A$1:$A$18,0))</definedName>
    <definedName name="JB">INDEX(#REF!,MATCH(#REF!,#REF!,0))</definedName>
    <definedName name="JC" localSheetId="19">INDEX(#REF!,MATCH(#REF!,#REF!,0))</definedName>
    <definedName name="JC" localSheetId="9">INDEX('[92] '!$B$1:$B$18,MATCH('[92]  '!$L$245,'[92] '!$A$1:$A$18,0))</definedName>
    <definedName name="JC">INDEX(#REF!,MATCH(#REF!,#REF!,0))</definedName>
    <definedName name="JCBPOL" localSheetId="19">#REF!</definedName>
    <definedName name="JCBPOL" localSheetId="9">'[110]Basic Rates'!$C$31</definedName>
    <definedName name="JCBPOL">#REF!</definedName>
    <definedName name="JD" localSheetId="19">INDEX(#REF!,MATCH(#REF!,#REF!,0))</definedName>
    <definedName name="JD" localSheetId="9">INDEX('[92] '!$B$1:$B$18,MATCH('[92]  '!$L$247,'[92] '!$A$1:$A$18,0))</definedName>
    <definedName name="JD">INDEX(#REF!,MATCH(#REF!,#REF!,0))</definedName>
    <definedName name="jddd" localSheetId="18">{"form-D1",#N/A,FALSE,"FORM-D1";"form-D1_amt",#N/A,FALSE,"FORM-D1"}</definedName>
    <definedName name="jddd" localSheetId="3">{"form-D1",#N/A,FALSE,"FORM-D1";"form-D1_amt",#N/A,FALSE,"FORM-D1"}</definedName>
    <definedName name="jddd" localSheetId="14">{"form-D1",#N/A,FALSE,"FORM-D1";"form-D1_amt",#N/A,FALSE,"FORM-D1"}</definedName>
    <definedName name="jddd" localSheetId="15">{"form-D1",#N/A,FALSE,"FORM-D1";"form-D1_amt",#N/A,FALSE,"FORM-D1"}</definedName>
    <definedName name="jddd" localSheetId="12">{"form-D1",#N/A,FALSE,"FORM-D1";"form-D1_amt",#N/A,FALSE,"FORM-D1"}</definedName>
    <definedName name="jddd" localSheetId="10">{"form-D1",#N/A,FALSE,"FORM-D1";"form-D1_amt",#N/A,FALSE,"FORM-D1"}</definedName>
    <definedName name="jddd" localSheetId="19">{"form-D1",#N/A,FALSE,"FORM-D1";"form-D1_amt",#N/A,FALSE,"FORM-D1"}</definedName>
    <definedName name="jddd" localSheetId="20">{"form-D1",#N/A,FALSE,"FORM-D1";"form-D1_amt",#N/A,FALSE,"FORM-D1"}</definedName>
    <definedName name="jddd" localSheetId="21">{"form-D1",#N/A,FALSE,"FORM-D1";"form-D1_amt",#N/A,FALSE,"FORM-D1"}</definedName>
    <definedName name="jddd" localSheetId="1">{"form-D1",#N/A,FALSE,"FORM-D1";"form-D1_amt",#N/A,FALSE,"FORM-D1"}</definedName>
    <definedName name="jddd" localSheetId="2">{"form-D1",#N/A,FALSE,"FORM-D1";"form-D1_amt",#N/A,FALSE,"FORM-D1"}</definedName>
    <definedName name="jddd" localSheetId="0">{"form-D1",#N/A,FALSE,"FORM-D1";"form-D1_amt",#N/A,FALSE,"FORM-D1"}</definedName>
    <definedName name="jddd" localSheetId="9">{"form-D1",#N/A,FALSE,"FORM-D1";"form-D1_amt",#N/A,FALSE,"FORM-D1"}</definedName>
    <definedName name="jddd" localSheetId="16">{"form-D1",#N/A,FALSE,"FORM-D1";"form-D1_amt",#N/A,FALSE,"FORM-D1"}</definedName>
    <definedName name="jddd" localSheetId="13">{"form-D1",#N/A,FALSE,"FORM-D1";"form-D1_amt",#N/A,FALSE,"FORM-D1"}</definedName>
    <definedName name="jddd" localSheetId="6">{"form-D1",#N/A,FALSE,"FORM-D1";"form-D1_amt",#N/A,FALSE,"FORM-D1"}</definedName>
    <definedName name="jddd" localSheetId="7">{"form-D1",#N/A,FALSE,"FORM-D1";"form-D1_amt",#N/A,FALSE,"FORM-D1"}</definedName>
    <definedName name="jddd">{"form-D1",#N/A,FALSE,"FORM-D1";"form-D1_amt",#N/A,FALSE,"FORM-D1"}</definedName>
    <definedName name="JDKSK" localSheetId="19" hidden="1">#REF!</definedName>
    <definedName name="JDKSK" localSheetId="9">[25]SUMMARY!$E$64:$H$64</definedName>
    <definedName name="JDKSK">#REF!</definedName>
    <definedName name="JE" localSheetId="19">INDEX(#REF!,MATCH(#REF!,#REF!,0))</definedName>
    <definedName name="JE" localSheetId="9">INDEX('[92] '!$B$1:$B$18,MATCH('[92]  '!$L$249,'[92] '!$A$1:$A$18,0))</definedName>
    <definedName name="JE">INDEX(#REF!,MATCH(#REF!,#REF!,0))</definedName>
    <definedName name="JEERATE" localSheetId="19">#REF!</definedName>
    <definedName name="JEERATE">#REF!</definedName>
    <definedName name="JEJS" localSheetId="19">#REF!</definedName>
    <definedName name="JEJS">#REF!</definedName>
    <definedName name="JEJS___0" localSheetId="19">#REF!</definedName>
    <definedName name="JEJS___0">#REF!</definedName>
    <definedName name="JEJS___11" localSheetId="19">#REF!</definedName>
    <definedName name="JEJS___11">#REF!</definedName>
    <definedName name="JEJS___12" localSheetId="19">#REF!</definedName>
    <definedName name="JEJS___12">#REF!</definedName>
    <definedName name="JEJS___13" localSheetId="19">#REF!</definedName>
    <definedName name="JEJS___13">#REF!</definedName>
    <definedName name="JEJS___4" localSheetId="19">#REF!</definedName>
    <definedName name="JEJS___4">#REF!</definedName>
    <definedName name="JF" localSheetId="19">INDEX(#REF!,MATCH(#REF!,#REF!,0))</definedName>
    <definedName name="JF" localSheetId="9">INDEX('[92] '!$B$1:$B$18,MATCH('[92]  '!$L$251,'[92] '!$A$1:$A$18,0))</definedName>
    <definedName name="JF">INDEX(#REF!,MATCH(#REF!,#REF!,0))</definedName>
    <definedName name="JFHGDT" localSheetId="19" hidden="1">#REF!</definedName>
    <definedName name="JFHGDT">#REF!</definedName>
    <definedName name="jfjfj">[95]GWC!#REF!</definedName>
    <definedName name="JG" localSheetId="19">INDEX(#REF!,MATCH(#REF!,#REF!,0))</definedName>
    <definedName name="JG" localSheetId="9">INDEX('[92] '!$B$1:$B$18,MATCH('[92]  '!$L$253,'[92] '!$A$1:$A$18,0))</definedName>
    <definedName name="JG">INDEX(#REF!,MATCH(#REF!,#REF!,0))</definedName>
    <definedName name="JGGJKGKGJK" localSheetId="19">#REF!</definedName>
    <definedName name="JGGJKGKGJK">#REF!</definedName>
    <definedName name="jgjg" localSheetId="19">{"'PROFITABILITY'!$A$1:$F$45"}</definedName>
    <definedName name="jgjg" localSheetId="1">{"'PROFITABILITY'!$A$1:$F$45"}</definedName>
    <definedName name="jgjg" localSheetId="2">{"'PROFITABILITY'!$A$1:$F$45"}</definedName>
    <definedName name="jgjg" localSheetId="16">{"'PROFITABILITY'!$A$1:$F$45"}</definedName>
    <definedName name="jgjg" localSheetId="13">{"'PROFITABILITY'!$A$1:$F$45"}</definedName>
    <definedName name="jgjg" localSheetId="6">{"'PROFITABILITY'!$A$1:$F$45"}</definedName>
    <definedName name="jgjg" localSheetId="7">{"'PROFITABILITY'!$A$1:$F$45"}</definedName>
    <definedName name="jgjg">{"'PROFITABILITY'!$A$1:$F$45"}</definedName>
    <definedName name="JH" localSheetId="18">INDEX(#REF!,MATCH(#REF!,#REF!,0))</definedName>
    <definedName name="JH" localSheetId="3">INDEX(#REF!,MATCH(#REF!,#REF!,0))</definedName>
    <definedName name="JH" localSheetId="14">INDEX(#REF!,MATCH(#REF!,#REF!,0))</definedName>
    <definedName name="JH" localSheetId="15">INDEX(#REF!,MATCH(#REF!,#REF!,0))</definedName>
    <definedName name="JH" localSheetId="12">INDEX(#REF!,MATCH(#REF!,#REF!,0))</definedName>
    <definedName name="JH" localSheetId="10">INDEX(#REF!,MATCH(#REF!,#REF!,0))</definedName>
    <definedName name="JH" localSheetId="19">INDEX(#REF!,MATCH(#REF!,#REF!,0))</definedName>
    <definedName name="JH" localSheetId="9">INDEX('[92] '!$B$1:$B$18,MATCH('[92]  '!$L$255,'[92] '!$A$1:$A$18,0))</definedName>
    <definedName name="JH">INDEX(#REF!,MATCH(#REF!,#REF!,0))</definedName>
    <definedName name="JHA" localSheetId="19">#REF!</definedName>
    <definedName name="JHA">#REF!</definedName>
    <definedName name="jhbhb" localSheetId="19">#REF!</definedName>
    <definedName name="jhbhb">#REF!</definedName>
    <definedName name="jhdfjhfkhkzfsqsqs" localSheetId="19">#REF!</definedName>
    <definedName name="jhdfjhfkhkzfsqsqs">#REF!</definedName>
    <definedName name="JHKDJRFIA" localSheetId="19">#REF!</definedName>
    <definedName name="JHKDJRFIA">#REF!</definedName>
    <definedName name="JI" localSheetId="19">INDEX(#REF!,MATCH(#REF!,#REF!,0))</definedName>
    <definedName name="JI" localSheetId="9">INDEX('[92] '!$B$1:$B$18,MATCH('[92]  '!$L$257,'[92] '!$A$1:$A$18,0))</definedName>
    <definedName name="JI">INDEX(#REF!,MATCH(#REF!,#REF!,0))</definedName>
    <definedName name="jj" localSheetId="19" hidden="1">#REF!</definedName>
    <definedName name="JJ" localSheetId="9">INDEX('[92] '!$B$1:$B$18,MATCH('[92]  '!$L$259,'[92] '!$A$1:$A$18,0))</definedName>
    <definedName name="jj">#REF!</definedName>
    <definedName name="jjdzjjklb6f6e8f7f" localSheetId="19">#REF!</definedName>
    <definedName name="jjdzjjklb6f6e8f7f">#REF!</definedName>
    <definedName name="jjj" localSheetId="18">#REF!</definedName>
    <definedName name="jjj" localSheetId="3">#REF!</definedName>
    <definedName name="jjj" localSheetId="14">#REF!</definedName>
    <definedName name="jjj" localSheetId="15">#REF!</definedName>
    <definedName name="jjj" localSheetId="12">#REF!</definedName>
    <definedName name="jjj" localSheetId="10">#REF!</definedName>
    <definedName name="jjj" localSheetId="19">#REF!</definedName>
    <definedName name="jjj">#REF!</definedName>
    <definedName name="jjjj" localSheetId="17" hidden="1">{"form-D1",#N/A,FALSE,"FORM-D1";"form-D1_amt",#N/A,FALSE,"FORM-D1"}</definedName>
    <definedName name="jjjj" localSheetId="18">{"form-D1",#N/A,FALSE,"FORM-D1";"form-D1_amt",#N/A,FALSE,"FORM-D1"}</definedName>
    <definedName name="jjjj" localSheetId="3">{"form-D1",#N/A,FALSE,"FORM-D1";"form-D1_amt",#N/A,FALSE,"FORM-D1"}</definedName>
    <definedName name="jjjj" localSheetId="14">{"form-D1",#N/A,FALSE,"FORM-D1";"form-D1_amt",#N/A,FALSE,"FORM-D1"}</definedName>
    <definedName name="jjjj" localSheetId="15">{"form-D1",#N/A,FALSE,"FORM-D1";"form-D1_amt",#N/A,FALSE,"FORM-D1"}</definedName>
    <definedName name="jjjj" localSheetId="12">{"form-D1",#N/A,FALSE,"FORM-D1";"form-D1_amt",#N/A,FALSE,"FORM-D1"}</definedName>
    <definedName name="jjjj" localSheetId="10">{"form-D1",#N/A,FALSE,"FORM-D1";"form-D1_amt",#N/A,FALSE,"FORM-D1"}</definedName>
    <definedName name="jjjj" localSheetId="19">{"form-D1",#N/A,FALSE,"FORM-D1";"form-D1_amt",#N/A,FALSE,"FORM-D1"}</definedName>
    <definedName name="jjjj" localSheetId="20">{"form-D1",#N/A,FALSE,"FORM-D1";"form-D1_amt",#N/A,FALSE,"FORM-D1"}</definedName>
    <definedName name="jjjj" localSheetId="21">{"form-D1",#N/A,FALSE,"FORM-D1";"form-D1_amt",#N/A,FALSE,"FORM-D1"}</definedName>
    <definedName name="jjjj" localSheetId="1" hidden="1">{"form-D1",#N/A,FALSE,"FORM-D1";"form-D1_amt",#N/A,FALSE,"FORM-D1"}</definedName>
    <definedName name="jjjj" localSheetId="2" hidden="1">{"form-D1",#N/A,FALSE,"FORM-D1";"form-D1_amt",#N/A,FALSE,"FORM-D1"}</definedName>
    <definedName name="jjjj" localSheetId="0">{"form-D1",#N/A,FALSE,"FORM-D1";"form-D1_amt",#N/A,FALSE,"FORM-D1"}</definedName>
    <definedName name="jjjj" localSheetId="9">{"form-D1",#N/A,FALSE,"FORM-D1";"form-D1_amt",#N/A,FALSE,"FORM-D1"}</definedName>
    <definedName name="jjjj" localSheetId="16" hidden="1">{"form-D1",#N/A,FALSE,"FORM-D1";"form-D1_amt",#N/A,FALSE,"FORM-D1"}</definedName>
    <definedName name="jjjj" localSheetId="13" hidden="1">{"form-D1",#N/A,FALSE,"FORM-D1";"form-D1_amt",#N/A,FALSE,"FORM-D1"}</definedName>
    <definedName name="jjjj" localSheetId="6" hidden="1">{"form-D1",#N/A,FALSE,"FORM-D1";"form-D1_amt",#N/A,FALSE,"FORM-D1"}</definedName>
    <definedName name="jjjj" localSheetId="7" hidden="1">{"form-D1",#N/A,FALSE,"FORM-D1";"form-D1_amt",#N/A,FALSE,"FORM-D1"}</definedName>
    <definedName name="jjjj">{"form-D1",#N/A,FALSE,"FORM-D1";"form-D1_amt",#N/A,FALSE,"FORM-D1"}</definedName>
    <definedName name="jjjjjj" localSheetId="18">{"form-D1",#N/A,FALSE,"FORM-D1";"form-D1_amt",#N/A,FALSE,"FORM-D1"}</definedName>
    <definedName name="jjjjjj" localSheetId="3">{"form-D1",#N/A,FALSE,"FORM-D1";"form-D1_amt",#N/A,FALSE,"FORM-D1"}</definedName>
    <definedName name="jjjjjj" localSheetId="14">{"form-D1",#N/A,FALSE,"FORM-D1";"form-D1_amt",#N/A,FALSE,"FORM-D1"}</definedName>
    <definedName name="jjjjjj" localSheetId="15">{"form-D1",#N/A,FALSE,"FORM-D1";"form-D1_amt",#N/A,FALSE,"FORM-D1"}</definedName>
    <definedName name="jjjjjj" localSheetId="12">{"form-D1",#N/A,FALSE,"FORM-D1";"form-D1_amt",#N/A,FALSE,"FORM-D1"}</definedName>
    <definedName name="jjjjjj" localSheetId="10">{"form-D1",#N/A,FALSE,"FORM-D1";"form-D1_amt",#N/A,FALSE,"FORM-D1"}</definedName>
    <definedName name="jjjjjj" localSheetId="19">{"form-D1",#N/A,FALSE,"FORM-D1";"form-D1_amt",#N/A,FALSE,"FORM-D1"}</definedName>
    <definedName name="jjjjjj" localSheetId="20">{"form-D1",#N/A,FALSE,"FORM-D1";"form-D1_amt",#N/A,FALSE,"FORM-D1"}</definedName>
    <definedName name="jjjjjj" localSheetId="21">{"form-D1",#N/A,FALSE,"FORM-D1";"form-D1_amt",#N/A,FALSE,"FORM-D1"}</definedName>
    <definedName name="jjjjjj" localSheetId="1">{"form-D1",#N/A,FALSE,"FORM-D1";"form-D1_amt",#N/A,FALSE,"FORM-D1"}</definedName>
    <definedName name="jjjjjj" localSheetId="2">{"form-D1",#N/A,FALSE,"FORM-D1";"form-D1_amt",#N/A,FALSE,"FORM-D1"}</definedName>
    <definedName name="jjjjjj" localSheetId="0">{"form-D1",#N/A,FALSE,"FORM-D1";"form-D1_amt",#N/A,FALSE,"FORM-D1"}</definedName>
    <definedName name="jjjjjj" localSheetId="9">{"form-D1",#N/A,FALSE,"FORM-D1";"form-D1_amt",#N/A,FALSE,"FORM-D1"}</definedName>
    <definedName name="jjjjjj" localSheetId="16">{"form-D1",#N/A,FALSE,"FORM-D1";"form-D1_amt",#N/A,FALSE,"FORM-D1"}</definedName>
    <definedName name="jjjjjj" localSheetId="13">{"form-D1",#N/A,FALSE,"FORM-D1";"form-D1_amt",#N/A,FALSE,"FORM-D1"}</definedName>
    <definedName name="jjjjjj" localSheetId="6">{"form-D1",#N/A,FALSE,"FORM-D1";"form-D1_amt",#N/A,FALSE,"FORM-D1"}</definedName>
    <definedName name="jjjjjj" localSheetId="7">{"form-D1",#N/A,FALSE,"FORM-D1";"form-D1_amt",#N/A,FALSE,"FORM-D1"}</definedName>
    <definedName name="jjjjjj">{"form-D1",#N/A,FALSE,"FORM-D1";"form-D1_amt",#N/A,FALSE,"FORM-D1"}</definedName>
    <definedName name="jjjjjjjjj" localSheetId="18">{"form-D1",#N/A,FALSE,"FORM-D1";"form-D1_amt",#N/A,FALSE,"FORM-D1"}</definedName>
    <definedName name="jjjjjjjjj" localSheetId="3">{"form-D1",#N/A,FALSE,"FORM-D1";"form-D1_amt",#N/A,FALSE,"FORM-D1"}</definedName>
    <definedName name="jjjjjjjjj" localSheetId="14">{"form-D1",#N/A,FALSE,"FORM-D1";"form-D1_amt",#N/A,FALSE,"FORM-D1"}</definedName>
    <definedName name="jjjjjjjjj" localSheetId="15">{"form-D1",#N/A,FALSE,"FORM-D1";"form-D1_amt",#N/A,FALSE,"FORM-D1"}</definedName>
    <definedName name="jjjjjjjjj" localSheetId="12">{"form-D1",#N/A,FALSE,"FORM-D1";"form-D1_amt",#N/A,FALSE,"FORM-D1"}</definedName>
    <definedName name="jjjjjjjjj" localSheetId="10">{"form-D1",#N/A,FALSE,"FORM-D1";"form-D1_amt",#N/A,FALSE,"FORM-D1"}</definedName>
    <definedName name="jjjjjjjjj" localSheetId="19">{"form-D1",#N/A,FALSE,"FORM-D1";"form-D1_amt",#N/A,FALSE,"FORM-D1"}</definedName>
    <definedName name="jjjjjjjjj" localSheetId="20">{"form-D1",#N/A,FALSE,"FORM-D1";"form-D1_amt",#N/A,FALSE,"FORM-D1"}</definedName>
    <definedName name="jjjjjjjjj" localSheetId="21">{"form-D1",#N/A,FALSE,"FORM-D1";"form-D1_amt",#N/A,FALSE,"FORM-D1"}</definedName>
    <definedName name="jjjjjjjjj" localSheetId="1">{"form-D1",#N/A,FALSE,"FORM-D1";"form-D1_amt",#N/A,FALSE,"FORM-D1"}</definedName>
    <definedName name="jjjjjjjjj" localSheetId="2">{"form-D1",#N/A,FALSE,"FORM-D1";"form-D1_amt",#N/A,FALSE,"FORM-D1"}</definedName>
    <definedName name="jjjjjjjjj" localSheetId="0">{"form-D1",#N/A,FALSE,"FORM-D1";"form-D1_amt",#N/A,FALSE,"FORM-D1"}</definedName>
    <definedName name="jjjjjjjjj" localSheetId="9">{"form-D1",#N/A,FALSE,"FORM-D1";"form-D1_amt",#N/A,FALSE,"FORM-D1"}</definedName>
    <definedName name="jjjjjjjjj" localSheetId="16">{"form-D1",#N/A,FALSE,"FORM-D1";"form-D1_amt",#N/A,FALSE,"FORM-D1"}</definedName>
    <definedName name="jjjjjjjjj" localSheetId="13">{"form-D1",#N/A,FALSE,"FORM-D1";"form-D1_amt",#N/A,FALSE,"FORM-D1"}</definedName>
    <definedName name="jjjjjjjjj" localSheetId="6">{"form-D1",#N/A,FALSE,"FORM-D1";"form-D1_amt",#N/A,FALSE,"FORM-D1"}</definedName>
    <definedName name="jjjjjjjjj" localSheetId="7">{"form-D1",#N/A,FALSE,"FORM-D1";"form-D1_amt",#N/A,FALSE,"FORM-D1"}</definedName>
    <definedName name="jjjjjjjjj">{"form-D1",#N/A,FALSE,"FORM-D1";"form-D1_amt",#N/A,FALSE,"FORM-D1"}</definedName>
    <definedName name="jjjjjjjjjjjj" localSheetId="18">{"form-D1",#N/A,FALSE,"FORM-D1";"form-D1_amt",#N/A,FALSE,"FORM-D1"}</definedName>
    <definedName name="jjjjjjjjjjjj" localSheetId="3">{"form-D1",#N/A,FALSE,"FORM-D1";"form-D1_amt",#N/A,FALSE,"FORM-D1"}</definedName>
    <definedName name="jjjjjjjjjjjj" localSheetId="14">{"form-D1",#N/A,FALSE,"FORM-D1";"form-D1_amt",#N/A,FALSE,"FORM-D1"}</definedName>
    <definedName name="jjjjjjjjjjjj" localSheetId="15">{"form-D1",#N/A,FALSE,"FORM-D1";"form-D1_amt",#N/A,FALSE,"FORM-D1"}</definedName>
    <definedName name="jjjjjjjjjjjj" localSheetId="12">{"form-D1",#N/A,FALSE,"FORM-D1";"form-D1_amt",#N/A,FALSE,"FORM-D1"}</definedName>
    <definedName name="jjjjjjjjjjjj" localSheetId="10">{"form-D1",#N/A,FALSE,"FORM-D1";"form-D1_amt",#N/A,FALSE,"FORM-D1"}</definedName>
    <definedName name="jjjjjjjjjjjj" localSheetId="19">{"form-D1",#N/A,FALSE,"FORM-D1";"form-D1_amt",#N/A,FALSE,"FORM-D1"}</definedName>
    <definedName name="jjjjjjjjjjjj" localSheetId="20">{"form-D1",#N/A,FALSE,"FORM-D1";"form-D1_amt",#N/A,FALSE,"FORM-D1"}</definedName>
    <definedName name="jjjjjjjjjjjj" localSheetId="21">{"form-D1",#N/A,FALSE,"FORM-D1";"form-D1_amt",#N/A,FALSE,"FORM-D1"}</definedName>
    <definedName name="jjjjjjjjjjjj" localSheetId="1">{"form-D1",#N/A,FALSE,"FORM-D1";"form-D1_amt",#N/A,FALSE,"FORM-D1"}</definedName>
    <definedName name="jjjjjjjjjjjj" localSheetId="2">{"form-D1",#N/A,FALSE,"FORM-D1";"form-D1_amt",#N/A,FALSE,"FORM-D1"}</definedName>
    <definedName name="jjjjjjjjjjjj" localSheetId="0">{"form-D1",#N/A,FALSE,"FORM-D1";"form-D1_amt",#N/A,FALSE,"FORM-D1"}</definedName>
    <definedName name="jjjjjjjjjjjj" localSheetId="9">{"form-D1",#N/A,FALSE,"FORM-D1";"form-D1_amt",#N/A,FALSE,"FORM-D1"}</definedName>
    <definedName name="jjjjjjjjjjjj" localSheetId="16">{"form-D1",#N/A,FALSE,"FORM-D1";"form-D1_amt",#N/A,FALSE,"FORM-D1"}</definedName>
    <definedName name="jjjjjjjjjjjj" localSheetId="13">{"form-D1",#N/A,FALSE,"FORM-D1";"form-D1_amt",#N/A,FALSE,"FORM-D1"}</definedName>
    <definedName name="jjjjjjjjjjjj" localSheetId="6">{"form-D1",#N/A,FALSE,"FORM-D1";"form-D1_amt",#N/A,FALSE,"FORM-D1"}</definedName>
    <definedName name="jjjjjjjjjjjj" localSheetId="7">{"form-D1",#N/A,FALSE,"FORM-D1";"form-D1_amt",#N/A,FALSE,"FORM-D1"}</definedName>
    <definedName name="jjjjjjjjjjjj">{"form-D1",#N/A,FALSE,"FORM-D1";"form-D1_amt",#N/A,FALSE,"FORM-D1"}</definedName>
    <definedName name="JJKL">[135]MP!$IU$8163</definedName>
    <definedName name="JK" localSheetId="18">INDEX(#REF!,MATCH(#REF!,#REF!,0))</definedName>
    <definedName name="JK" localSheetId="3">INDEX(#REF!,MATCH(#REF!,#REF!,0))</definedName>
    <definedName name="JK" localSheetId="14">INDEX(#REF!,MATCH(#REF!,#REF!,0))</definedName>
    <definedName name="JK" localSheetId="15">INDEX(#REF!,MATCH(#REF!,#REF!,0))</definedName>
    <definedName name="JK" localSheetId="12">INDEX(#REF!,MATCH(#REF!,#REF!,0))</definedName>
    <definedName name="JK" localSheetId="10">INDEX(#REF!,MATCH(#REF!,#REF!,0))</definedName>
    <definedName name="JK" localSheetId="19">INDEX(#REF!,MATCH(#REF!,#REF!,0))</definedName>
    <definedName name="JK" localSheetId="9">INDEX('[92] '!$B$1:$B$18,MATCH('[92]  '!$L$261,'[92] '!$A$1:$A$18,0))</definedName>
    <definedName name="JK">INDEX(#REF!,MATCH(#REF!,#REF!,0))</definedName>
    <definedName name="jkjj" localSheetId="19">#REF!</definedName>
    <definedName name="jkjj">#REF!</definedName>
    <definedName name="jkl">[210]ESIC_DEDN_!#REF!</definedName>
    <definedName name="jkyu">#REF!</definedName>
    <definedName name="JL" localSheetId="19">INDEX(#REF!,MATCH(#REF!,#REF!,0))</definedName>
    <definedName name="JL" localSheetId="9">INDEX('[92] '!$B$1:$B$18,MATCH('[92]  '!$L$263,'[92] '!$A$1:$A$18,0))</definedName>
    <definedName name="JL">INDEX(#REF!,MATCH(#REF!,#REF!,0))</definedName>
    <definedName name="JM" localSheetId="19">INDEX(#REF!,MATCH(#REF!,#REF!,0))</definedName>
    <definedName name="JM" localSheetId="9">INDEX('[92] '!$B$1:$B$18,MATCH('[92]  '!$L$265,'[92] '!$A$1:$A$18,0))</definedName>
    <definedName name="JM">INDEX(#REF!,MATCH(#REF!,#REF!,0))</definedName>
    <definedName name="job" localSheetId="18">#REF!</definedName>
    <definedName name="job" localSheetId="3">#REF!</definedName>
    <definedName name="job" localSheetId="14">#REF!</definedName>
    <definedName name="job" localSheetId="15">#REF!</definedName>
    <definedName name="job" localSheetId="12">#REF!</definedName>
    <definedName name="job" localSheetId="10">#REF!</definedName>
    <definedName name="job" localSheetId="19">#REF!</definedName>
    <definedName name="job" localSheetId="9">'[137]DETAILED  BOQ'!$A$1</definedName>
    <definedName name="job">#REF!</definedName>
    <definedName name="job___0" localSheetId="18">#REF!</definedName>
    <definedName name="job___0" localSheetId="3">#REF!</definedName>
    <definedName name="job___0" localSheetId="14">#REF!</definedName>
    <definedName name="job___0" localSheetId="15">#REF!</definedName>
    <definedName name="job___0" localSheetId="12">#REF!</definedName>
    <definedName name="job___0" localSheetId="10">#REF!</definedName>
    <definedName name="job___0" localSheetId="19">#REF!</definedName>
    <definedName name="job___0" localSheetId="9">'[138]ANNEXURE-A'!$A$1</definedName>
    <definedName name="job___0">#REF!</definedName>
    <definedName name="job___11" localSheetId="18">#REF!</definedName>
    <definedName name="job___11" localSheetId="3">#REF!</definedName>
    <definedName name="job___11" localSheetId="14">#REF!</definedName>
    <definedName name="job___11" localSheetId="15">#REF!</definedName>
    <definedName name="job___11" localSheetId="12">#REF!</definedName>
    <definedName name="job___11" localSheetId="10">#REF!</definedName>
    <definedName name="job___11" localSheetId="19">#REF!</definedName>
    <definedName name="job___11" localSheetId="9">'[138]ANNEXURE-A'!$A$1</definedName>
    <definedName name="job___11">#REF!</definedName>
    <definedName name="job___12" localSheetId="18">#REF!</definedName>
    <definedName name="job___12" localSheetId="3">#REF!</definedName>
    <definedName name="job___12" localSheetId="14">#REF!</definedName>
    <definedName name="job___12" localSheetId="15">#REF!</definedName>
    <definedName name="job___12" localSheetId="12">#REF!</definedName>
    <definedName name="job___12" localSheetId="10">#REF!</definedName>
    <definedName name="job___12" localSheetId="19">#REF!</definedName>
    <definedName name="job___12" localSheetId="9">'[138]ANNEXURE-A'!$A$1</definedName>
    <definedName name="job___12">#REF!</definedName>
    <definedName name="JobID" localSheetId="19">#REF!</definedName>
    <definedName name="JobID">#REF!</definedName>
    <definedName name="Jobtypes" localSheetId="18">#REF!</definedName>
    <definedName name="Jobtypes" localSheetId="3">#REF!</definedName>
    <definedName name="Jobtypes" localSheetId="14">#REF!</definedName>
    <definedName name="Jobtypes" localSheetId="15">#REF!</definedName>
    <definedName name="Jobtypes" localSheetId="12">#REF!</definedName>
    <definedName name="Jobtypes" localSheetId="10">#REF!</definedName>
    <definedName name="Jobtypes" localSheetId="19">#REF!</definedName>
    <definedName name="Jobtypes">#REF!</definedName>
    <definedName name="Jobtypes_3" localSheetId="19">#REF!</definedName>
    <definedName name="Jobtypes_3">#REF!</definedName>
    <definedName name="JOINT" localSheetId="19">#REF!</definedName>
    <definedName name="JOINT">#REF!</definedName>
    <definedName name="Jointcutting" localSheetId="19">#REF!</definedName>
    <definedName name="Jointcutting" localSheetId="9">'[102]Machinary_Road Work'!$H$87</definedName>
    <definedName name="Jointcutting">#REF!</definedName>
    <definedName name="JR_Line" localSheetId="19">#REF!</definedName>
    <definedName name="JR_Line">#REF!</definedName>
    <definedName name="ju" localSheetId="19">#REF!</definedName>
    <definedName name="ju">#REF!</definedName>
    <definedName name="July" localSheetId="19">#REF!</definedName>
    <definedName name="July">#REF!</definedName>
    <definedName name="JULY1" localSheetId="19">#REF!</definedName>
    <definedName name="JULY1">#REF!</definedName>
    <definedName name="JUMBO" localSheetId="19">#REF!</definedName>
    <definedName name="JUMBO" localSheetId="9">'[44]Cost of O &amp; O'!$F$39</definedName>
    <definedName name="JUMBO">#REF!</definedName>
    <definedName name="june" localSheetId="19">#REF!</definedName>
    <definedName name="june">#REF!</definedName>
    <definedName name="jv" localSheetId="19">#REF!</definedName>
    <definedName name="jv">#REF!</definedName>
    <definedName name="k" localSheetId="17" hidden="1">{"'PROFITABILITY'!$A$1:$F$45"}</definedName>
    <definedName name="k" localSheetId="18">{"'PROFITABILITY'!$A$1:$F$45"}</definedName>
    <definedName name="k" localSheetId="3">{"'PROFITABILITY'!$A$1:$F$45"}</definedName>
    <definedName name="k" localSheetId="14">{"'PROFITABILITY'!$A$1:$F$45"}</definedName>
    <definedName name="k" localSheetId="15">{"'PROFITABILITY'!$A$1:$F$45"}</definedName>
    <definedName name="k" localSheetId="12">{"'PROFITABILITY'!$A$1:$F$45"}</definedName>
    <definedName name="k" localSheetId="10">{"'PROFITABILITY'!$A$1:$F$45"}</definedName>
    <definedName name="k" localSheetId="19">{"'PROFITABILITY'!$A$1:$F$45"}</definedName>
    <definedName name="k" localSheetId="20">{"'PROFITABILITY'!$A$1:$F$45"}</definedName>
    <definedName name="k" localSheetId="21">{"'PROFITABILITY'!$A$1:$F$45"}</definedName>
    <definedName name="k" localSheetId="1" hidden="1">{"'PROFITABILITY'!$A$1:$F$45"}</definedName>
    <definedName name="k" localSheetId="2" hidden="1">{"'PROFITABILITY'!$A$1:$F$45"}</definedName>
    <definedName name="k" localSheetId="0">{"'PROFITABILITY'!$A$1:$F$45"}</definedName>
    <definedName name="K" localSheetId="9">#REF!</definedName>
    <definedName name="k" localSheetId="16" hidden="1">{"'PROFITABILITY'!$A$1:$F$45"}</definedName>
    <definedName name="k" localSheetId="13" hidden="1">{"'PROFITABILITY'!$A$1:$F$45"}</definedName>
    <definedName name="k" localSheetId="6" hidden="1">{"'PROFITABILITY'!$A$1:$F$45"}</definedName>
    <definedName name="k" localSheetId="7" hidden="1">{"'PROFITABILITY'!$A$1:$F$45"}</definedName>
    <definedName name="k">{"'PROFITABILITY'!$A$1:$F$45"}</definedName>
    <definedName name="K___0" localSheetId="19">#REF!</definedName>
    <definedName name="K___0">#REF!</definedName>
    <definedName name="K___13" localSheetId="19">#REF!</definedName>
    <definedName name="K___13">#REF!</definedName>
    <definedName name="k_1">NA()</definedName>
    <definedName name="K_183_PKTCL_LM_15" localSheetId="19">#REF!</definedName>
    <definedName name="K_183_PKTCL_LM_15">#REF!</definedName>
    <definedName name="K_209_PGC_LM_PV_03" localSheetId="19">#REF!</definedName>
    <definedName name="K_209_PGC_LM_PV_03">#REF!</definedName>
    <definedName name="K_a" localSheetId="19">#REF!</definedName>
    <definedName name="K_a">#REF!</definedName>
    <definedName name="K_b" localSheetId="19">#REF!</definedName>
    <definedName name="K_b">#REF!</definedName>
    <definedName name="k0" localSheetId="19">#REF!</definedName>
    <definedName name="k0">#REF!</definedName>
    <definedName name="k1_table" localSheetId="19">#REF!</definedName>
    <definedName name="k1_table">#REF!</definedName>
    <definedName name="k1l" localSheetId="19">#REF!</definedName>
    <definedName name="k1l">#REF!</definedName>
    <definedName name="k1s" localSheetId="19">#REF!</definedName>
    <definedName name="k1s">#REF!</definedName>
    <definedName name="K1V" localSheetId="19">#REF!</definedName>
    <definedName name="K1V">#REF!</definedName>
    <definedName name="k1x" localSheetId="18">#REF!</definedName>
    <definedName name="k1x" localSheetId="3">#REF!</definedName>
    <definedName name="k1x" localSheetId="14">#REF!</definedName>
    <definedName name="k1x" localSheetId="15">#REF!</definedName>
    <definedName name="k1x" localSheetId="12">#REF!</definedName>
    <definedName name="k1x" localSheetId="10">#REF!</definedName>
    <definedName name="k1x" localSheetId="19">#REF!</definedName>
    <definedName name="k1x">#REF!</definedName>
    <definedName name="k1y" localSheetId="18">#REF!</definedName>
    <definedName name="k1y" localSheetId="3">#REF!</definedName>
    <definedName name="k1y" localSheetId="14">#REF!</definedName>
    <definedName name="k1y" localSheetId="15">#REF!</definedName>
    <definedName name="k1y" localSheetId="12">#REF!</definedName>
    <definedName name="k1y" localSheetId="10">#REF!</definedName>
    <definedName name="k1y" localSheetId="19">#REF!</definedName>
    <definedName name="k1y">#REF!</definedName>
    <definedName name="k2s" localSheetId="19">#REF!</definedName>
    <definedName name="k2s">#REF!</definedName>
    <definedName name="K2v" localSheetId="19">#REF!</definedName>
    <definedName name="K2v">#REF!</definedName>
    <definedName name="k2x" localSheetId="18">#REF!</definedName>
    <definedName name="k2x" localSheetId="3">#REF!</definedName>
    <definedName name="k2x" localSheetId="14">#REF!</definedName>
    <definedName name="k2x" localSheetId="15">#REF!</definedName>
    <definedName name="k2x" localSheetId="12">#REF!</definedName>
    <definedName name="k2x" localSheetId="10">#REF!</definedName>
    <definedName name="k2x" localSheetId="19">#REF!</definedName>
    <definedName name="k2x">#REF!</definedName>
    <definedName name="k2y" localSheetId="18">#REF!</definedName>
    <definedName name="k2y" localSheetId="3">#REF!</definedName>
    <definedName name="k2y" localSheetId="14">#REF!</definedName>
    <definedName name="k2y" localSheetId="15">#REF!</definedName>
    <definedName name="k2y" localSheetId="12">#REF!</definedName>
    <definedName name="k2y" localSheetId="10">#REF!</definedName>
    <definedName name="k2y" localSheetId="19">#REF!</definedName>
    <definedName name="k2y">#REF!</definedName>
    <definedName name="K3V" localSheetId="19">#REF!</definedName>
    <definedName name="K3V">#REF!</definedName>
    <definedName name="KA" localSheetId="19">#REF!</definedName>
    <definedName name="KA" localSheetId="9">INDEX('[92] '!$B$1:$B$18,MATCH('[92]  '!$L$267,'[92] '!$A$1:$A$18,0))</definedName>
    <definedName name="KA">#REF!</definedName>
    <definedName name="kailash" localSheetId="19">#REF!</definedName>
    <definedName name="kailash">#REF!</definedName>
    <definedName name="KALPAN" localSheetId="19">#REF!</definedName>
    <definedName name="KALPAN">#REF!</definedName>
    <definedName name="KAMAL" localSheetId="18">{"form-D1",#N/A,FALSE,"FORM-D1";"form-D1_amt",#N/A,FALSE,"FORM-D1"}</definedName>
    <definedName name="KAMAL" localSheetId="3">{"form-D1",#N/A,FALSE,"FORM-D1";"form-D1_amt",#N/A,FALSE,"FORM-D1"}</definedName>
    <definedName name="KAMAL" localSheetId="14">{"form-D1",#N/A,FALSE,"FORM-D1";"form-D1_amt",#N/A,FALSE,"FORM-D1"}</definedName>
    <definedName name="KAMAL" localSheetId="15">{"form-D1",#N/A,FALSE,"FORM-D1";"form-D1_amt",#N/A,FALSE,"FORM-D1"}</definedName>
    <definedName name="KAMAL" localSheetId="12">{"form-D1",#N/A,FALSE,"FORM-D1";"form-D1_amt",#N/A,FALSE,"FORM-D1"}</definedName>
    <definedName name="KAMAL" localSheetId="10">{"form-D1",#N/A,FALSE,"FORM-D1";"form-D1_amt",#N/A,FALSE,"FORM-D1"}</definedName>
    <definedName name="KAMAL" localSheetId="19">{"form-D1",#N/A,FALSE,"FORM-D1";"form-D1_amt",#N/A,FALSE,"FORM-D1"}</definedName>
    <definedName name="KAMAL" localSheetId="20">{"form-D1",#N/A,FALSE,"FORM-D1";"form-D1_amt",#N/A,FALSE,"FORM-D1"}</definedName>
    <definedName name="KAMAL" localSheetId="21">{"form-D1",#N/A,FALSE,"FORM-D1";"form-D1_amt",#N/A,FALSE,"FORM-D1"}</definedName>
    <definedName name="KAMAL" localSheetId="1">{"form-D1",#N/A,FALSE,"FORM-D1";"form-D1_amt",#N/A,FALSE,"FORM-D1"}</definedName>
    <definedName name="KAMAL" localSheetId="2">{"form-D1",#N/A,FALSE,"FORM-D1";"form-D1_amt",#N/A,FALSE,"FORM-D1"}</definedName>
    <definedName name="KAMAL" localSheetId="0">{"form-D1",#N/A,FALSE,"FORM-D1";"form-D1_amt",#N/A,FALSE,"FORM-D1"}</definedName>
    <definedName name="KAMAL" localSheetId="9">{"form-D1",#N/A,FALSE,"FORM-D1";"form-D1_amt",#N/A,FALSE,"FORM-D1"}</definedName>
    <definedName name="KAMAL" localSheetId="16">{"form-D1",#N/A,FALSE,"FORM-D1";"form-D1_amt",#N/A,FALSE,"FORM-D1"}</definedName>
    <definedName name="KAMAL" localSheetId="13">{"form-D1",#N/A,FALSE,"FORM-D1";"form-D1_amt",#N/A,FALSE,"FORM-D1"}</definedName>
    <definedName name="KAMAL" localSheetId="6">{"form-D1",#N/A,FALSE,"FORM-D1";"form-D1_amt",#N/A,FALSE,"FORM-D1"}</definedName>
    <definedName name="KAMAL" localSheetId="7">{"form-D1",#N/A,FALSE,"FORM-D1";"form-D1_amt",#N/A,FALSE,"FORM-D1"}</definedName>
    <definedName name="KAMAL">{"form-D1",#N/A,FALSE,"FORM-D1";"form-D1_amt",#N/A,FALSE,"FORM-D1"}</definedName>
    <definedName name="kaml" localSheetId="18">{"form-D1",#N/A,FALSE,"FORM-D1";"form-D1_amt",#N/A,FALSE,"FORM-D1"}</definedName>
    <definedName name="kaml" localSheetId="3">{"form-D1",#N/A,FALSE,"FORM-D1";"form-D1_amt",#N/A,FALSE,"FORM-D1"}</definedName>
    <definedName name="kaml" localSheetId="14">{"form-D1",#N/A,FALSE,"FORM-D1";"form-D1_amt",#N/A,FALSE,"FORM-D1"}</definedName>
    <definedName name="kaml" localSheetId="15">{"form-D1",#N/A,FALSE,"FORM-D1";"form-D1_amt",#N/A,FALSE,"FORM-D1"}</definedName>
    <definedName name="kaml" localSheetId="12">{"form-D1",#N/A,FALSE,"FORM-D1";"form-D1_amt",#N/A,FALSE,"FORM-D1"}</definedName>
    <definedName name="kaml" localSheetId="10">{"form-D1",#N/A,FALSE,"FORM-D1";"form-D1_amt",#N/A,FALSE,"FORM-D1"}</definedName>
    <definedName name="kaml" localSheetId="19">{"form-D1",#N/A,FALSE,"FORM-D1";"form-D1_amt",#N/A,FALSE,"FORM-D1"}</definedName>
    <definedName name="kaml" localSheetId="20">{"form-D1",#N/A,FALSE,"FORM-D1";"form-D1_amt",#N/A,FALSE,"FORM-D1"}</definedName>
    <definedName name="kaml" localSheetId="21">{"form-D1",#N/A,FALSE,"FORM-D1";"form-D1_amt",#N/A,FALSE,"FORM-D1"}</definedName>
    <definedName name="kaml" localSheetId="1">{"form-D1",#N/A,FALSE,"FORM-D1";"form-D1_amt",#N/A,FALSE,"FORM-D1"}</definedName>
    <definedName name="kaml" localSheetId="2">{"form-D1",#N/A,FALSE,"FORM-D1";"form-D1_amt",#N/A,FALSE,"FORM-D1"}</definedName>
    <definedName name="kaml" localSheetId="0">{"form-D1",#N/A,FALSE,"FORM-D1";"form-D1_amt",#N/A,FALSE,"FORM-D1"}</definedName>
    <definedName name="kaml" localSheetId="9">{"form-D1",#N/A,FALSE,"FORM-D1";"form-D1_amt",#N/A,FALSE,"FORM-D1"}</definedName>
    <definedName name="kaml" localSheetId="16">{"form-D1",#N/A,FALSE,"FORM-D1";"form-D1_amt",#N/A,FALSE,"FORM-D1"}</definedName>
    <definedName name="kaml" localSheetId="13">{"form-D1",#N/A,FALSE,"FORM-D1";"form-D1_amt",#N/A,FALSE,"FORM-D1"}</definedName>
    <definedName name="kaml" localSheetId="6">{"form-D1",#N/A,FALSE,"FORM-D1";"form-D1_amt",#N/A,FALSE,"FORM-D1"}</definedName>
    <definedName name="kaml" localSheetId="7">{"form-D1",#N/A,FALSE,"FORM-D1";"form-D1_amt",#N/A,FALSE,"FORM-D1"}</definedName>
    <definedName name="kaml">{"form-D1",#N/A,FALSE,"FORM-D1";"form-D1_amt",#N/A,FALSE,"FORM-D1"}</definedName>
    <definedName name="KAMREM" localSheetId="19">#REF!</definedName>
    <definedName name="KAMREM">#REF!</definedName>
    <definedName name="kar" localSheetId="19">#REF!</definedName>
    <definedName name="kar">#REF!</definedName>
    <definedName name="KARAM" localSheetId="19">#REF!</definedName>
    <definedName name="KARAM">#REF!</definedName>
    <definedName name="KARNA" localSheetId="18">#REF!</definedName>
    <definedName name="KARNA" localSheetId="3">#REF!</definedName>
    <definedName name="KARNA" localSheetId="14">#REF!</definedName>
    <definedName name="KARNA" localSheetId="15">#REF!</definedName>
    <definedName name="KARNA" localSheetId="12">#REF!</definedName>
    <definedName name="KARNA" localSheetId="10">#REF!</definedName>
    <definedName name="KARNA" localSheetId="19">#REF!</definedName>
    <definedName name="KARNA" localSheetId="9">'[138]ANNEXURE-A'!$G$13</definedName>
    <definedName name="KARNA">#REF!</definedName>
    <definedName name="kb" localSheetId="19">#REF!</definedName>
    <definedName name="KB" localSheetId="9">INDEX('[92] '!$B$1:$B$18,MATCH('[92]  '!$L$269,'[92] '!$A$1:$A$18,0))</definedName>
    <definedName name="kb">#REF!</definedName>
    <definedName name="kc" localSheetId="19">#REF!</definedName>
    <definedName name="KC" localSheetId="9">INDEX('[92] '!$B$1:$B$18,MATCH('[92]  '!$L$271,'[92] '!$A$1:$A$18,0))</definedName>
    <definedName name="kc">#REF!</definedName>
    <definedName name="KD" localSheetId="19">INDEX(#REF!,MATCH(#REF!,#REF!,0))</definedName>
    <definedName name="KD" localSheetId="9">INDEX('[92] '!$B$1:$B$18,MATCH('[92]  '!$L$273,'[92] '!$A$1:$A$18,0))</definedName>
    <definedName name="KD">INDEX(#REF!,MATCH(#REF!,#REF!,0))</definedName>
    <definedName name="KE" localSheetId="19">#REF!</definedName>
    <definedName name="KE" localSheetId="9">INDEX('[92] '!$B$1:$B$18,MATCH('[92]  '!$L$275,'[92] '!$A$1:$A$18,0))</definedName>
    <definedName name="KE">#REF!</definedName>
    <definedName name="KEC" localSheetId="19">#REF!</definedName>
    <definedName name="KEC">#REF!</definedName>
    <definedName name="KEC_TopManagement" localSheetId="19">OFFSET(#REF!,0,0,COUNTA(#REF!),1)</definedName>
    <definedName name="KEC_TopManagement">OFFSET(#REF!,0,0,COUNTA(#REF!),1)</definedName>
    <definedName name="KECStaff" localSheetId="19">#REF!</definedName>
    <definedName name="KECStaff">#REF!</definedName>
    <definedName name="KEL">#REF!</definedName>
    <definedName name="KEPL" localSheetId="19">#REF!</definedName>
    <definedName name="KEPL">#REF!</definedName>
    <definedName name="kerbchhfdpi" localSheetId="19">#REF!</definedName>
    <definedName name="kerbchhfdpi" localSheetId="9">'[211]doq-10'!$I$122</definedName>
    <definedName name="kerbchhfdpi">#REF!</definedName>
    <definedName name="kerbchpi" localSheetId="19">#REF!</definedName>
    <definedName name="kerbchpi" localSheetId="9">'[211]doq-10'!$I$113</definedName>
    <definedName name="kerbchpi">#REF!</definedName>
    <definedName name="kerbfdpi" localSheetId="19">#REF!</definedName>
    <definedName name="kerbfdpi" localSheetId="9">'[211]doq-10'!$I$118</definedName>
    <definedName name="kerbfdpi">#REF!</definedName>
    <definedName name="kerbpi" localSheetId="19">#REF!</definedName>
    <definedName name="kerbpi" localSheetId="9">'[211]doq-10'!$I$110</definedName>
    <definedName name="kerbpi">#REF!</definedName>
    <definedName name="KET" localSheetId="19">#REF!</definedName>
    <definedName name="KET">#REF!</definedName>
    <definedName name="key" localSheetId="19" hidden="1">#REF!</definedName>
    <definedName name="key">#REF!</definedName>
    <definedName name="Key_EP">'[178]EP 13-14'!#REF!</definedName>
    <definedName name="Key_IE">'[178]IE 13-14'!#REF!</definedName>
    <definedName name="Key_SS">'[178]SS 13-14'!#REF!</definedName>
    <definedName name="Key_TL">'[178]TL 13-14'!#REF!</definedName>
    <definedName name="KF" localSheetId="19">INDEX(#REF!,MATCH(#REF!,#REF!,0))</definedName>
    <definedName name="KF" localSheetId="9">INDEX('[92] '!$B$1:$B$18,MATCH('[92]  '!$L$277,'[92] '!$A$1:$A$18,0))</definedName>
    <definedName name="KF">INDEX(#REF!,MATCH(#REF!,#REF!,0))</definedName>
    <definedName name="KG" localSheetId="19">INDEX(#REF!,MATCH(#REF!,#REF!,0))</definedName>
    <definedName name="KG" localSheetId="9">INDEX('[92] '!$B$1:$B$18,MATCH('[92]  '!$L$279,'[92] '!$A$1:$A$18,0))</definedName>
    <definedName name="KG">INDEX(#REF!,MATCH(#REF!,#REF!,0))</definedName>
    <definedName name="Kh" localSheetId="19">#REF!</definedName>
    <definedName name="KH" localSheetId="9">INDEX('[92] '!$B$1:$B$18,MATCH('[92]  '!$L$281,'[92] '!$A$1:$A$18,0))</definedName>
    <definedName name="Kh">#REF!</definedName>
    <definedName name="Kh___0" localSheetId="19">#REF!</definedName>
    <definedName name="Kh___0">#REF!</definedName>
    <definedName name="Kh___13" localSheetId="19">#REF!</definedName>
    <definedName name="Kh___13">#REF!</definedName>
    <definedName name="KHA" localSheetId="19">#REF!</definedName>
    <definedName name="KHA">#REF!</definedName>
    <definedName name="KHALILO" localSheetId="19">#REF!</definedName>
    <definedName name="KHALILO">#REF!</definedName>
    <definedName name="KHF" localSheetId="1" hidden="1">{"PLANNING",#N/A,FALSE,"A"}</definedName>
    <definedName name="KHF" localSheetId="2" hidden="1">{"PLANNING",#N/A,FALSE,"A"}</definedName>
    <definedName name="KHF" localSheetId="7" hidden="1">{"PLANNING",#N/A,FALSE,"A"}</definedName>
    <definedName name="KHF" hidden="1">{"PLANNING",#N/A,FALSE,"A"}</definedName>
    <definedName name="KHJKHKHJK" localSheetId="19">#REF!</definedName>
    <definedName name="KHJKHKHJK">#REF!</definedName>
    <definedName name="Ki" localSheetId="19">#REF!</definedName>
    <definedName name="KI" localSheetId="9">INDEX('[92] '!$B$1:$B$18,MATCH('[92]  '!$L$283,'[92] '!$A$1:$A$18,0))</definedName>
    <definedName name="Ki">#REF!</definedName>
    <definedName name="Ki___0" localSheetId="19">#REF!</definedName>
    <definedName name="Ki___0">#REF!</definedName>
    <definedName name="Ki___13" localSheetId="19">#REF!</definedName>
    <definedName name="Ki___13">#REF!</definedName>
    <definedName name="Ki1___0" localSheetId="19">#REF!</definedName>
    <definedName name="Ki1___0">#REF!</definedName>
    <definedName name="Ki1___13" localSheetId="19">#REF!</definedName>
    <definedName name="Ki1___13">#REF!</definedName>
    <definedName name="Ki2___0" localSheetId="19">#REF!</definedName>
    <definedName name="Ki2___0">#REF!</definedName>
    <definedName name="Ki2___13" localSheetId="19">#REF!</definedName>
    <definedName name="Ki2___13">#REF!</definedName>
    <definedName name="kib" localSheetId="19">#REF!</definedName>
    <definedName name="kib">#REF!</definedName>
    <definedName name="Kii" localSheetId="19">#REF!</definedName>
    <definedName name="Kii">#REF!</definedName>
    <definedName name="Kii___0" localSheetId="19">#REF!</definedName>
    <definedName name="Kii___0">#REF!</definedName>
    <definedName name="Kii___13" localSheetId="19">#REF!</definedName>
    <definedName name="Kii___13">#REF!</definedName>
    <definedName name="KIL" localSheetId="1" hidden="1">{"PLANT BREAKUP",#N/A,FALSE,"E"}</definedName>
    <definedName name="KIL" localSheetId="2" hidden="1">{"PLANT BREAKUP",#N/A,FALSE,"E"}</definedName>
    <definedName name="KIL" localSheetId="7" hidden="1">{"PLANT BREAKUP",#N/A,FALSE,"E"}</definedName>
    <definedName name="KIL" hidden="1">{"PLANT BREAKUP",#N/A,FALSE,"E"}</definedName>
    <definedName name="kililil" localSheetId="19">#REF!</definedName>
    <definedName name="kililil">#REF!</definedName>
    <definedName name="kir" localSheetId="19">#REF!</definedName>
    <definedName name="kir">#REF!</definedName>
    <definedName name="KISHOR" localSheetId="19">#REF!</definedName>
    <definedName name="KISHOR">#REF!</definedName>
    <definedName name="KJ" localSheetId="19">INDEX(#REF!,MATCH(#REF!,#REF!,0))</definedName>
    <definedName name="KJ" localSheetId="9">INDEX('[92] '!$B$1:$B$18,MATCH('[92]  '!$L$285,'[92] '!$A$1:$A$18,0))</definedName>
    <definedName name="KJ">INDEX(#REF!,MATCH(#REF!,#REF!,0))</definedName>
    <definedName name="kjbk" localSheetId="19">#REF!</definedName>
    <definedName name="kjbk">#REF!</definedName>
    <definedName name="KJGDFLKHGKJDFHG" localSheetId="17" hidden="1">{#N/A,#N/A,FALSE,"WRSUMMARY";#N/A,#N/A,FALSE,"ANNEX-1";#N/A,#N/A,FALSE,"ANNEX-2";#N/A,#N/A,FALSE,"ANNEX-3";#N/A,#N/A,FALSE,"WORKING"}</definedName>
    <definedName name="KJGDFLKHGKJDFHG" localSheetId="18">{#N/A,#N/A,FALSE,"WRSUMMARY";#N/A,#N/A,FALSE,"ANNEX-1";#N/A,#N/A,FALSE,"ANNEX-2";#N/A,#N/A,FALSE,"ANNEX-3";#N/A,#N/A,FALSE,"WORKING"}</definedName>
    <definedName name="KJGDFLKHGKJDFHG" localSheetId="3">{#N/A,#N/A,FALSE,"WRSUMMARY";#N/A,#N/A,FALSE,"ANNEX-1";#N/A,#N/A,FALSE,"ANNEX-2";#N/A,#N/A,FALSE,"ANNEX-3";#N/A,#N/A,FALSE,"WORKING"}</definedName>
    <definedName name="KJGDFLKHGKJDFHG" localSheetId="14">{#N/A,#N/A,FALSE,"WRSUMMARY";#N/A,#N/A,FALSE,"ANNEX-1";#N/A,#N/A,FALSE,"ANNEX-2";#N/A,#N/A,FALSE,"ANNEX-3";#N/A,#N/A,FALSE,"WORKING"}</definedName>
    <definedName name="KJGDFLKHGKJDFHG" localSheetId="15">{#N/A,#N/A,FALSE,"WRSUMMARY";#N/A,#N/A,FALSE,"ANNEX-1";#N/A,#N/A,FALSE,"ANNEX-2";#N/A,#N/A,FALSE,"ANNEX-3";#N/A,#N/A,FALSE,"WORKING"}</definedName>
    <definedName name="KJGDFLKHGKJDFHG" localSheetId="12">{#N/A,#N/A,FALSE,"WRSUMMARY";#N/A,#N/A,FALSE,"ANNEX-1";#N/A,#N/A,FALSE,"ANNEX-2";#N/A,#N/A,FALSE,"ANNEX-3";#N/A,#N/A,FALSE,"WORKING"}</definedName>
    <definedName name="KJGDFLKHGKJDFHG" localSheetId="10">{#N/A,#N/A,FALSE,"WRSUMMARY";#N/A,#N/A,FALSE,"ANNEX-1";#N/A,#N/A,FALSE,"ANNEX-2";#N/A,#N/A,FALSE,"ANNEX-3";#N/A,#N/A,FALSE,"WORKING"}</definedName>
    <definedName name="KJGDFLKHGKJDFHG" localSheetId="19">{#N/A,#N/A,FALSE,"WRSUMMARY";#N/A,#N/A,FALSE,"ANNEX-1";#N/A,#N/A,FALSE,"ANNEX-2";#N/A,#N/A,FALSE,"ANNEX-3";#N/A,#N/A,FALSE,"WORKING"}</definedName>
    <definedName name="KJGDFLKHGKJDFHG" localSheetId="20">{#N/A,#N/A,FALSE,"WRSUMMARY";#N/A,#N/A,FALSE,"ANNEX-1";#N/A,#N/A,FALSE,"ANNEX-2";#N/A,#N/A,FALSE,"ANNEX-3";#N/A,#N/A,FALSE,"WORKING"}</definedName>
    <definedName name="KJGDFLKHGKJDFHG" localSheetId="21">{#N/A,#N/A,FALSE,"WRSUMMARY";#N/A,#N/A,FALSE,"ANNEX-1";#N/A,#N/A,FALSE,"ANNEX-2";#N/A,#N/A,FALSE,"ANNEX-3";#N/A,#N/A,FALSE,"WORKING"}</definedName>
    <definedName name="KJGDFLKHGKJDFHG" localSheetId="1" hidden="1">{#N/A,#N/A,FALSE,"WRSUMMARY";#N/A,#N/A,FALSE,"ANNEX-1";#N/A,#N/A,FALSE,"ANNEX-2";#N/A,#N/A,FALSE,"ANNEX-3";#N/A,#N/A,FALSE,"WORKING"}</definedName>
    <definedName name="KJGDFLKHGKJDFHG" localSheetId="2" hidden="1">{#N/A,#N/A,FALSE,"WRSUMMARY";#N/A,#N/A,FALSE,"ANNEX-1";#N/A,#N/A,FALSE,"ANNEX-2";#N/A,#N/A,FALSE,"ANNEX-3";#N/A,#N/A,FALSE,"WORKING"}</definedName>
    <definedName name="KJGDFLKHGKJDFHG" localSheetId="0">{#N/A,#N/A,FALSE,"WRSUMMARY";#N/A,#N/A,FALSE,"ANNEX-1";#N/A,#N/A,FALSE,"ANNEX-2";#N/A,#N/A,FALSE,"ANNEX-3";#N/A,#N/A,FALSE,"WORKING"}</definedName>
    <definedName name="KJGDFLKHGKJDFHG" localSheetId="9">{#N/A,#N/A,FALSE,"WRSUMMARY";#N/A,#N/A,FALSE,"ANNEX-1";#N/A,#N/A,FALSE,"ANNEX-2";#N/A,#N/A,FALSE,"ANNEX-3";#N/A,#N/A,FALSE,"WORKING"}</definedName>
    <definedName name="KJGDFLKHGKJDFHG" localSheetId="16" hidden="1">{#N/A,#N/A,FALSE,"WRSUMMARY";#N/A,#N/A,FALSE,"ANNEX-1";#N/A,#N/A,FALSE,"ANNEX-2";#N/A,#N/A,FALSE,"ANNEX-3";#N/A,#N/A,FALSE,"WORKING"}</definedName>
    <definedName name="KJGDFLKHGKJDFHG" localSheetId="13" hidden="1">{#N/A,#N/A,FALSE,"WRSUMMARY";#N/A,#N/A,FALSE,"ANNEX-1";#N/A,#N/A,FALSE,"ANNEX-2";#N/A,#N/A,FALSE,"ANNEX-3";#N/A,#N/A,FALSE,"WORKING"}</definedName>
    <definedName name="KJGDFLKHGKJDFHG" localSheetId="6" hidden="1">{#N/A,#N/A,FALSE,"WRSUMMARY";#N/A,#N/A,FALSE,"ANNEX-1";#N/A,#N/A,FALSE,"ANNEX-2";#N/A,#N/A,FALSE,"ANNEX-3";#N/A,#N/A,FALSE,"WORKING"}</definedName>
    <definedName name="KJGDFLKHGKJDFHG" localSheetId="7" hidden="1">{#N/A,#N/A,FALSE,"WRSUMMARY";#N/A,#N/A,FALSE,"ANNEX-1";#N/A,#N/A,FALSE,"ANNEX-2";#N/A,#N/A,FALSE,"ANNEX-3";#N/A,#N/A,FALSE,"WORKING"}</definedName>
    <definedName name="KJGDFLKHGKJDFHG">{#N/A,#N/A,FALSE,"WRSUMMARY";#N/A,#N/A,FALSE,"ANNEX-1";#N/A,#N/A,FALSE,"ANNEX-2";#N/A,#N/A,FALSE,"ANNEX-3";#N/A,#N/A,FALSE,"WORKING"}</definedName>
    <definedName name="kjh" localSheetId="19">#REF!</definedName>
    <definedName name="kjh" localSheetId="9">'[212]Price Working -SRP'!#REF!</definedName>
    <definedName name="kjh">#REF!</definedName>
    <definedName name="kjk" localSheetId="19">#REF!</definedName>
    <definedName name="kjk">#REF!</definedName>
    <definedName name="kjlk" localSheetId="19">#REF!</definedName>
    <definedName name="kjlk">#REF!</definedName>
    <definedName name="kjn" localSheetId="19">#REF!</definedName>
    <definedName name="kjn">#REF!</definedName>
    <definedName name="kjnkuh" localSheetId="19">#REF!</definedName>
    <definedName name="kjnkuh">#REF!</definedName>
    <definedName name="kjnol" localSheetId="19">#REF!</definedName>
    <definedName name="kjnol">#REF!</definedName>
    <definedName name="KJU" localSheetId="19">#REF!</definedName>
    <definedName name="KJU">#REF!</definedName>
    <definedName name="kk" localSheetId="19">#REF!</definedName>
    <definedName name="KK" localSheetId="9">INDEX('[92] '!$B$1:$B$18,MATCH('[92]  '!$L$287,'[92] '!$A$1:$A$18,0))</definedName>
    <definedName name="kk">#REF!</definedName>
    <definedName name="KKK" localSheetId="19">#REF!</definedName>
    <definedName name="KKK">#REF!</definedName>
    <definedName name="kkkk" localSheetId="17" hidden="1">{"'PROFITABILITY'!$A$1:$F$45"}</definedName>
    <definedName name="kkkk" localSheetId="18">{"'PROFITABILITY'!$A$1:$F$45"}</definedName>
    <definedName name="kkkk" localSheetId="3">{"'PROFITABILITY'!$A$1:$F$45"}</definedName>
    <definedName name="kkkk" localSheetId="14">{"'PROFITABILITY'!$A$1:$F$45"}</definedName>
    <definedName name="kkkk" localSheetId="15">{"'PROFITABILITY'!$A$1:$F$45"}</definedName>
    <definedName name="kkkk" localSheetId="12">{"'PROFITABILITY'!$A$1:$F$45"}</definedName>
    <definedName name="kkkk" localSheetId="10">{"'PROFITABILITY'!$A$1:$F$45"}</definedName>
    <definedName name="kkkk" localSheetId="19">{"'PROFITABILITY'!$A$1:$F$45"}</definedName>
    <definedName name="kkkk" localSheetId="20">{"'PROFITABILITY'!$A$1:$F$45"}</definedName>
    <definedName name="kkkk" localSheetId="21">{"'PROFITABILITY'!$A$1:$F$45"}</definedName>
    <definedName name="kkkk" localSheetId="1" hidden="1">{"'PROFITABILITY'!$A$1:$F$45"}</definedName>
    <definedName name="kkkk" localSheetId="2" hidden="1">{"'PROFITABILITY'!$A$1:$F$45"}</definedName>
    <definedName name="kkkk" localSheetId="0">{"'PROFITABILITY'!$A$1:$F$45"}</definedName>
    <definedName name="kkkk" localSheetId="9">{"'PROFITABILITY'!$A$1:$F$45"}</definedName>
    <definedName name="kkkk" localSheetId="16" hidden="1">{"'PROFITABILITY'!$A$1:$F$45"}</definedName>
    <definedName name="kkkk" localSheetId="13" hidden="1">{"'PROFITABILITY'!$A$1:$F$45"}</definedName>
    <definedName name="kkkk" localSheetId="6" hidden="1">{"'PROFITABILITY'!$A$1:$F$45"}</definedName>
    <definedName name="kkkk" localSheetId="7" hidden="1">{"'PROFITABILITY'!$A$1:$F$45"}</definedName>
    <definedName name="kkkk">{"'PROFITABILITY'!$A$1:$F$45"}</definedName>
    <definedName name="kkkkk" localSheetId="19">#REF!</definedName>
    <definedName name="kkkkk">#REF!</definedName>
    <definedName name="kklhl" localSheetId="19">{"'PROFITABILITY'!$A$1:$F$45"}</definedName>
    <definedName name="kklhl" localSheetId="1">{"'PROFITABILITY'!$A$1:$F$45"}</definedName>
    <definedName name="kklhl" localSheetId="2">{"'PROFITABILITY'!$A$1:$F$45"}</definedName>
    <definedName name="kklhl" localSheetId="16">{"'PROFITABILITY'!$A$1:$F$45"}</definedName>
    <definedName name="kklhl" localSheetId="13">{"'PROFITABILITY'!$A$1:$F$45"}</definedName>
    <definedName name="kklhl" localSheetId="6">{"'PROFITABILITY'!$A$1:$F$45"}</definedName>
    <definedName name="kklhl" localSheetId="7">{"'PROFITABILITY'!$A$1:$F$45"}</definedName>
    <definedName name="kklhl">{"'PROFITABILITY'!$A$1:$F$45"}</definedName>
    <definedName name="KL" localSheetId="18">INDEX(#REF!,MATCH(#REF!,#REF!,0))</definedName>
    <definedName name="KL" localSheetId="3">INDEX(#REF!,MATCH(#REF!,#REF!,0))</definedName>
    <definedName name="KL" localSheetId="14">INDEX(#REF!,MATCH(#REF!,#REF!,0))</definedName>
    <definedName name="KL" localSheetId="15">INDEX(#REF!,MATCH(#REF!,#REF!,0))</definedName>
    <definedName name="KL" localSheetId="12">INDEX(#REF!,MATCH(#REF!,#REF!,0))</definedName>
    <definedName name="KL" localSheetId="10">INDEX(#REF!,MATCH(#REF!,#REF!,0))</definedName>
    <definedName name="KL" localSheetId="19">INDEX(#REF!,MATCH(#REF!,#REF!,0))</definedName>
    <definedName name="KL" localSheetId="9">INDEX('[92] '!$B$1:$B$18,MATCH('[92]  '!$L$289,'[92] '!$A$1:$A$18,0))</definedName>
    <definedName name="KL">INDEX(#REF!,MATCH(#REF!,#REF!,0))</definedName>
    <definedName name="klkml" localSheetId="19">#REF!</definedName>
    <definedName name="klkml">#REF!</definedName>
    <definedName name="kllkl">#REF!</definedName>
    <definedName name="KLM">#REF!</definedName>
    <definedName name="klmkl" localSheetId="19">#REF!</definedName>
    <definedName name="klmkl">#REF!</definedName>
    <definedName name="klsasK" localSheetId="19">#REF!</definedName>
    <definedName name="klsasK">#REF!</definedName>
    <definedName name="kltp" localSheetId="17" hidden="1">{"'PROFITABILITY'!$A$1:$F$45"}</definedName>
    <definedName name="kltp" localSheetId="18">{"'PROFITABILITY'!$A$1:$F$45"}</definedName>
    <definedName name="kltp" localSheetId="3">{"'PROFITABILITY'!$A$1:$F$45"}</definedName>
    <definedName name="kltp" localSheetId="14">{"'PROFITABILITY'!$A$1:$F$45"}</definedName>
    <definedName name="kltp" localSheetId="15">{"'PROFITABILITY'!$A$1:$F$45"}</definedName>
    <definedName name="kltp" localSheetId="12">{"'PROFITABILITY'!$A$1:$F$45"}</definedName>
    <definedName name="kltp" localSheetId="10">{"'PROFITABILITY'!$A$1:$F$45"}</definedName>
    <definedName name="kltp" localSheetId="19">{"'PROFITABILITY'!$A$1:$F$45"}</definedName>
    <definedName name="kltp" localSheetId="20">{"'PROFITABILITY'!$A$1:$F$45"}</definedName>
    <definedName name="kltp" localSheetId="21">{"'PROFITABILITY'!$A$1:$F$45"}</definedName>
    <definedName name="kltp" localSheetId="1" hidden="1">{"'PROFITABILITY'!$A$1:$F$45"}</definedName>
    <definedName name="kltp" localSheetId="2" hidden="1">{"'PROFITABILITY'!$A$1:$F$45"}</definedName>
    <definedName name="kltp" localSheetId="0">{"'PROFITABILITY'!$A$1:$F$45"}</definedName>
    <definedName name="kltp" localSheetId="9">{"'PROFITABILITY'!$A$1:$F$45"}</definedName>
    <definedName name="kltp" localSheetId="16" hidden="1">{"'PROFITABILITY'!$A$1:$F$45"}</definedName>
    <definedName name="kltp" localSheetId="13" hidden="1">{"'PROFITABILITY'!$A$1:$F$45"}</definedName>
    <definedName name="kltp" localSheetId="6" hidden="1">{"'PROFITABILITY'!$A$1:$F$45"}</definedName>
    <definedName name="kltp" localSheetId="7" hidden="1">{"'PROFITABILITY'!$A$1:$F$45"}</definedName>
    <definedName name="kltp">{"'PROFITABILITY'!$A$1:$F$45"}</definedName>
    <definedName name="Km" localSheetId="19">#REF!</definedName>
    <definedName name="KM" localSheetId="9">INDEX('[92] '!$B$1:$B$18,MATCH('[92]  '!$L$291,'[92] '!$A$1:$A$18,0))</definedName>
    <definedName name="Km">#REF!</definedName>
    <definedName name="Km___0" localSheetId="19">#REF!</definedName>
    <definedName name="Km___0">#REF!</definedName>
    <definedName name="Km___13" localSheetId="19">#REF!</definedName>
    <definedName name="Km___13">#REF!</definedName>
    <definedName name="kmrc" localSheetId="17"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localSheetId="18">{"CLAIM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localSheetId="3">{"CLAIM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localSheetId="14">{"CLAIM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localSheetId="15">{"CLAIM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localSheetId="12">{"CLAIM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localSheetId="10">{"CLAIM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localSheetId="19">{"CLAIM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localSheetId="20">{"CLAIM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localSheetId="2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localSheetId="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localSheetId="2"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localSheetId="0">{"CLAIM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localSheetId="9">{"CLAIM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localSheetId="16"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localSheetId="13"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localSheetId="6"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localSheetId="7"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nlkk">#REF!</definedName>
    <definedName name="ko" localSheetId="18">#REF!</definedName>
    <definedName name="ko" localSheetId="3">#REF!</definedName>
    <definedName name="ko" localSheetId="14">#REF!</definedName>
    <definedName name="ko" localSheetId="15">#REF!</definedName>
    <definedName name="ko" localSheetId="12">#REF!</definedName>
    <definedName name="ko" localSheetId="10">#REF!</definedName>
    <definedName name="ko" localSheetId="19">#REF!</definedName>
    <definedName name="ko">#REF!</definedName>
    <definedName name="Kone" localSheetId="19">#REF!</definedName>
    <definedName name="Kone">#REF!</definedName>
    <definedName name="KP" localSheetId="19">#REF!</definedName>
    <definedName name="KP">#REF!</definedName>
    <definedName name="KPI_BGT3" localSheetId="19">#REF!</definedName>
    <definedName name="KPI_BGT3">#REF!</definedName>
    <definedName name="KPI_M3" localSheetId="19">#REF!</definedName>
    <definedName name="KPI_M3">#REF!</definedName>
    <definedName name="KPIBRB" localSheetId="19">#REF!</definedName>
    <definedName name="KPIBRB">#REF!</definedName>
    <definedName name="kptl" localSheetId="19">#REF!</definedName>
    <definedName name="kptl">#REF!</definedName>
    <definedName name="KR" localSheetId="19">#REF!</definedName>
    <definedName name="KR">#REF!</definedName>
    <definedName name="Ks" localSheetId="19">#REF!</definedName>
    <definedName name="Ks">#REF!</definedName>
    <definedName name="Ks___0" localSheetId="19">#REF!</definedName>
    <definedName name="Ks___0">#REF!</definedName>
    <definedName name="Ks___13" localSheetId="19">#REF!</definedName>
    <definedName name="Ks___13">#REF!</definedName>
    <definedName name="kscc" localSheetId="19">#REF!</definedName>
    <definedName name="kscc">#REF!</definedName>
    <definedName name="KSK" localSheetId="19">#REF!</definedName>
    <definedName name="KSK">#REF!</definedName>
    <definedName name="kskk" localSheetId="19">{#N/A,#N/A,FALSE,"COVER.XLS";#N/A,#N/A,FALSE,"RACT1.XLS";#N/A,#N/A,FALSE,"RACT2.XLS";#N/A,#N/A,FALSE,"ECCMP";#N/A,#N/A,FALSE,"WELDER.XLS"}</definedName>
    <definedName name="kskk" localSheetId="1">{#N/A,#N/A,FALSE,"COVER.XLS";#N/A,#N/A,FALSE,"RACT1.XLS";#N/A,#N/A,FALSE,"RACT2.XLS";#N/A,#N/A,FALSE,"ECCMP";#N/A,#N/A,FALSE,"WELDER.XLS"}</definedName>
    <definedName name="kskk" localSheetId="2">{#N/A,#N/A,FALSE,"COVER.XLS";#N/A,#N/A,FALSE,"RACT1.XLS";#N/A,#N/A,FALSE,"RACT2.XLS";#N/A,#N/A,FALSE,"ECCMP";#N/A,#N/A,FALSE,"WELDER.XLS"}</definedName>
    <definedName name="kskk" localSheetId="16">{#N/A,#N/A,FALSE,"COVER.XLS";#N/A,#N/A,FALSE,"RACT1.XLS";#N/A,#N/A,FALSE,"RACT2.XLS";#N/A,#N/A,FALSE,"ECCMP";#N/A,#N/A,FALSE,"WELDER.XLS"}</definedName>
    <definedName name="kskk" localSheetId="13">{#N/A,#N/A,FALSE,"COVER.XLS";#N/A,#N/A,FALSE,"RACT1.XLS";#N/A,#N/A,FALSE,"RACT2.XLS";#N/A,#N/A,FALSE,"ECCMP";#N/A,#N/A,FALSE,"WELDER.XLS"}</definedName>
    <definedName name="kskk" localSheetId="6">{#N/A,#N/A,FALSE,"COVER.XLS";#N/A,#N/A,FALSE,"RACT1.XLS";#N/A,#N/A,FALSE,"RACT2.XLS";#N/A,#N/A,FALSE,"ECCMP";#N/A,#N/A,FALSE,"WELDER.XLS"}</definedName>
    <definedName name="kskk" localSheetId="7">{#N/A,#N/A,FALSE,"COVER.XLS";#N/A,#N/A,FALSE,"RACT1.XLS";#N/A,#N/A,FALSE,"RACT2.XLS";#N/A,#N/A,FALSE,"ECCMP";#N/A,#N/A,FALSE,"WELDER.XLS"}</definedName>
    <definedName name="kskk">{#N/A,#N/A,FALSE,"COVER.XLS";#N/A,#N/A,FALSE,"RACT1.XLS";#N/A,#N/A,FALSE,"RACT2.XLS";#N/A,#N/A,FALSE,"ECCMP";#N/A,#N/A,FALSE,"WELDER.XLS"}</definedName>
    <definedName name="KSN" localSheetId="19">#REF!</definedName>
    <definedName name="KSN">#REF!</definedName>
    <definedName name="KST" localSheetId="19">#REF!</definedName>
    <definedName name="KST">#REF!</definedName>
    <definedName name="kst_4.20" localSheetId="19">#REF!</definedName>
    <definedName name="kst_4.20">#REF!</definedName>
    <definedName name="KT" localSheetId="19">#REF!</definedName>
    <definedName name="KT">#REF!</definedName>
    <definedName name="KTA" localSheetId="19">#REF!</definedName>
    <definedName name="KTA">#REF!</definedName>
    <definedName name="KTB" localSheetId="19">#REF!</definedName>
    <definedName name="KTB">#REF!</definedName>
    <definedName name="ktd" localSheetId="19">#REF!</definedName>
    <definedName name="ktd">#REF!</definedName>
    <definedName name="KTL" localSheetId="19">#REF!</definedName>
    <definedName name="KTL">#REF!</definedName>
    <definedName name="KTX" localSheetId="19">#REF!</definedName>
    <definedName name="KTX">#REF!</definedName>
    <definedName name="KU" localSheetId="19">#REF!</definedName>
    <definedName name="KU">#REF!</definedName>
    <definedName name="KUKULE_GANGA_HYDROPOWER_PROJECT" localSheetId="19">#REF!,#REF!,#REF!,#REF!,#REF!,#REF!,#REF!,#REF!,#REF!</definedName>
    <definedName name="KUKULE_GANGA_HYDROPOWER_PROJECT">#REF!,#REF!,#REF!,#REF!,#REF!,#REF!,#REF!,#REF!,#REF!</definedName>
    <definedName name="kususdd" localSheetId="17" hidden="1">{"'PROFITABILITY'!$A$1:$F$45"}</definedName>
    <definedName name="kususdd" localSheetId="18">{"'PROFITABILITY'!$A$1:$F$45"}</definedName>
    <definedName name="kususdd" localSheetId="3">{"'PROFITABILITY'!$A$1:$F$45"}</definedName>
    <definedName name="kususdd" localSheetId="14">{"'PROFITABILITY'!$A$1:$F$45"}</definedName>
    <definedName name="kususdd" localSheetId="15">{"'PROFITABILITY'!$A$1:$F$45"}</definedName>
    <definedName name="kususdd" localSheetId="12">{"'PROFITABILITY'!$A$1:$F$45"}</definedName>
    <definedName name="kususdd" localSheetId="10">{"'PROFITABILITY'!$A$1:$F$45"}</definedName>
    <definedName name="kususdd" localSheetId="19">{"'PROFITABILITY'!$A$1:$F$45"}</definedName>
    <definedName name="kususdd" localSheetId="20">{"'PROFITABILITY'!$A$1:$F$45"}</definedName>
    <definedName name="kususdd" localSheetId="21">{"'PROFITABILITY'!$A$1:$F$45"}</definedName>
    <definedName name="kususdd" localSheetId="1" hidden="1">{"'PROFITABILITY'!$A$1:$F$45"}</definedName>
    <definedName name="kususdd" localSheetId="2" hidden="1">{"'PROFITABILITY'!$A$1:$F$45"}</definedName>
    <definedName name="kususdd" localSheetId="0">{"'PROFITABILITY'!$A$1:$F$45"}</definedName>
    <definedName name="kususdd" localSheetId="9">{"'PROFITABILITY'!$A$1:$F$45"}</definedName>
    <definedName name="kususdd" localSheetId="16" hidden="1">{"'PROFITABILITY'!$A$1:$F$45"}</definedName>
    <definedName name="kususdd" localSheetId="13" hidden="1">{"'PROFITABILITY'!$A$1:$F$45"}</definedName>
    <definedName name="kususdd" localSheetId="6" hidden="1">{"'PROFITABILITY'!$A$1:$F$45"}</definedName>
    <definedName name="kususdd" localSheetId="7" hidden="1">{"'PROFITABILITY'!$A$1:$F$45"}</definedName>
    <definedName name="kususdd">{"'PROFITABILITY'!$A$1:$F$45"}</definedName>
    <definedName name="kvs" localSheetId="19">{#N/A,#N/A,FALSE,"COVER1.XLS ";#N/A,#N/A,FALSE,"RACT1.XLS";#N/A,#N/A,FALSE,"RACT2.XLS";#N/A,#N/A,FALSE,"ECCMP";#N/A,#N/A,FALSE,"WELDER.XLS"}</definedName>
    <definedName name="kvs" localSheetId="1">{#N/A,#N/A,FALSE,"COVER1.XLS ";#N/A,#N/A,FALSE,"RACT1.XLS";#N/A,#N/A,FALSE,"RACT2.XLS";#N/A,#N/A,FALSE,"ECCMP";#N/A,#N/A,FALSE,"WELDER.XLS"}</definedName>
    <definedName name="kvs" localSheetId="2">{#N/A,#N/A,FALSE,"COVER1.XLS ";#N/A,#N/A,FALSE,"RACT1.XLS";#N/A,#N/A,FALSE,"RACT2.XLS";#N/A,#N/A,FALSE,"ECCMP";#N/A,#N/A,FALSE,"WELDER.XLS"}</definedName>
    <definedName name="kvs" localSheetId="16">{#N/A,#N/A,FALSE,"COVER1.XLS ";#N/A,#N/A,FALSE,"RACT1.XLS";#N/A,#N/A,FALSE,"RACT2.XLS";#N/A,#N/A,FALSE,"ECCMP";#N/A,#N/A,FALSE,"WELDER.XLS"}</definedName>
    <definedName name="kvs" localSheetId="13">{#N/A,#N/A,FALSE,"COVER1.XLS ";#N/A,#N/A,FALSE,"RACT1.XLS";#N/A,#N/A,FALSE,"RACT2.XLS";#N/A,#N/A,FALSE,"ECCMP";#N/A,#N/A,FALSE,"WELDER.XLS"}</definedName>
    <definedName name="kvs" localSheetId="6">{#N/A,#N/A,FALSE,"COVER1.XLS ";#N/A,#N/A,FALSE,"RACT1.XLS";#N/A,#N/A,FALSE,"RACT2.XLS";#N/A,#N/A,FALSE,"ECCMP";#N/A,#N/A,FALSE,"WELDER.XLS"}</definedName>
    <definedName name="kvs" localSheetId="7">{#N/A,#N/A,FALSE,"COVER1.XLS ";#N/A,#N/A,FALSE,"RACT1.XLS";#N/A,#N/A,FALSE,"RACT2.XLS";#N/A,#N/A,FALSE,"ECCMP";#N/A,#N/A,FALSE,"WELDER.XLS"}</definedName>
    <definedName name="kvs">{#N/A,#N/A,FALSE,"COVER1.XLS ";#N/A,#N/A,FALSE,"RACT1.XLS";#N/A,#N/A,FALSE,"RACT2.XLS";#N/A,#N/A,FALSE,"ECCMP";#N/A,#N/A,FALSE,"WELDER.XLS"}</definedName>
    <definedName name="Kw" localSheetId="18">#REF!</definedName>
    <definedName name="Kw" localSheetId="3">#REF!</definedName>
    <definedName name="Kw" localSheetId="14">#REF!</definedName>
    <definedName name="Kw" localSheetId="15">#REF!</definedName>
    <definedName name="Kw" localSheetId="12">#REF!</definedName>
    <definedName name="Kw" localSheetId="10">#REF!</definedName>
    <definedName name="Kw" localSheetId="19">#REF!</definedName>
    <definedName name="Kw">#REF!</definedName>
    <definedName name="Kw__50_kg" localSheetId="19">#REF!</definedName>
    <definedName name="Kw__50_kg">#REF!</definedName>
    <definedName name="Kw__70_kg" localSheetId="19">#REF!</definedName>
    <definedName name="Kw__70_kg">#REF!</definedName>
    <definedName name="kweys" localSheetId="19" hidden="1">#REF!</definedName>
    <definedName name="kweys">#REF!</definedName>
    <definedName name="Kwfa" localSheetId="19">#REF!</definedName>
    <definedName name="Kwfa">#REF!</definedName>
    <definedName name="Kwoe" localSheetId="19">#REF!</definedName>
    <definedName name="Kwoe" localSheetId="9">[213]tb!#REF!</definedName>
    <definedName name="Kwoe">#REF!</definedName>
    <definedName name="Kwsa" localSheetId="19">#REF!</definedName>
    <definedName name="Kwsa">#REF!</definedName>
    <definedName name="Kwto" localSheetId="19">#REF!</definedName>
    <definedName name="Kwto">#REF!</definedName>
    <definedName name="L" localSheetId="19" hidden="1">#REF!</definedName>
    <definedName name="L">#REF!</definedName>
    <definedName name="L_" localSheetId="19">#REF!</definedName>
    <definedName name="L_">#REF!</definedName>
    <definedName name="L___0" localSheetId="19">#REF!</definedName>
    <definedName name="L___0">#REF!</definedName>
    <definedName name="L___13" localSheetId="19">#REF!</definedName>
    <definedName name="L___13">#REF!</definedName>
    <definedName name="L__m">#REF!</definedName>
    <definedName name="l_10" localSheetId="19">#REF!</definedName>
    <definedName name="l_10">#REF!</definedName>
    <definedName name="l_2" localSheetId="19">#REF!</definedName>
    <definedName name="l_2">#REF!</definedName>
    <definedName name="l_20" localSheetId="19">#REF!</definedName>
    <definedName name="l_20">#REF!</definedName>
    <definedName name="l_30" localSheetId="19">#REF!</definedName>
    <definedName name="l_30">#REF!</definedName>
    <definedName name="l_40" localSheetId="19">#REF!</definedName>
    <definedName name="l_40">#REF!</definedName>
    <definedName name="L_Bhisti">[214]Labour!$D$3</definedName>
    <definedName name="L_BitumenSprayer" localSheetId="19">#REF!</definedName>
    <definedName name="L_BitumenSprayer" localSheetId="9">[215]Labour!$D$4</definedName>
    <definedName name="L_BitumenSprayer">#REF!</definedName>
    <definedName name="L_Blacksmith" localSheetId="19">#REF!</definedName>
    <definedName name="L_Blacksmith" localSheetId="9">[215]Labour!$D$5</definedName>
    <definedName name="L_Blacksmith">#REF!</definedName>
    <definedName name="L_conc" localSheetId="19">#REF!</definedName>
    <definedName name="L_conc">#REF!</definedName>
    <definedName name="L_Mason_1stClass">[214]Labour!$D$14</definedName>
    <definedName name="L_Mate" localSheetId="19">#REF!</definedName>
    <definedName name="L_Mate">#REF!</definedName>
    <definedName name="L_Mazdoor" localSheetId="19">#REF!</definedName>
    <definedName name="L_Mazdoor">#REF!</definedName>
    <definedName name="L_Mazdoor_Semi" localSheetId="19">#REF!</definedName>
    <definedName name="L_Mazdoor_Semi" localSheetId="9">[215]Labour!$D$18</definedName>
    <definedName name="L_Mazdoor_Semi">#REF!</definedName>
    <definedName name="L_Mazdoor_Skilled" localSheetId="19">#REF!</definedName>
    <definedName name="L_Mazdoor_Skilled">#REF!</definedName>
    <definedName name="L_T_PY_RSTL_RB_55" localSheetId="19">#REF!</definedName>
    <definedName name="L_T_PY_RSTL_RB_55">#REF!</definedName>
    <definedName name="L1__m">#REF!</definedName>
    <definedName name="l1x" localSheetId="19">#REF!</definedName>
    <definedName name="l1x">#REF!</definedName>
    <definedName name="l1xx" localSheetId="19">#REF!</definedName>
    <definedName name="l1xx">#REF!</definedName>
    <definedName name="L2__m">#REF!</definedName>
    <definedName name="l2x" localSheetId="19">#REF!</definedName>
    <definedName name="l2x">#REF!</definedName>
    <definedName name="l2xx" localSheetId="19">#REF!</definedName>
    <definedName name="l2xx">#REF!</definedName>
    <definedName name="LA" localSheetId="18">INDEX(#REF!,MATCH(#REF!,#REF!,0))</definedName>
    <definedName name="LA" localSheetId="3">INDEX(#REF!,MATCH(#REF!,#REF!,0))</definedName>
    <definedName name="LA" localSheetId="14">INDEX(#REF!,MATCH(#REF!,#REF!,0))</definedName>
    <definedName name="LA" localSheetId="15">INDEX(#REF!,MATCH(#REF!,#REF!,0))</definedName>
    <definedName name="LA" localSheetId="12">INDEX(#REF!,MATCH(#REF!,#REF!,0))</definedName>
    <definedName name="LA" localSheetId="10">INDEX(#REF!,MATCH(#REF!,#REF!,0))</definedName>
    <definedName name="LA" localSheetId="19">INDEX(#REF!,MATCH(#REF!,#REF!,0))</definedName>
    <definedName name="LA" localSheetId="9">INDEX('[92] '!$B$1:$B$18,MATCH('[92]  '!$L$293,'[92] '!$A$1:$A$18,0))</definedName>
    <definedName name="LA">INDEX(#REF!,MATCH(#REF!,#REF!,0))</definedName>
    <definedName name="Lab" localSheetId="19">#REF!</definedName>
    <definedName name="Lab" localSheetId="9">[216]Inputs!$D$11</definedName>
    <definedName name="Lab">#REF!</definedName>
    <definedName name="LabConc" localSheetId="19">#REF!</definedName>
    <definedName name="LabConc" localSheetId="9">'[110]General Analysis'!$K$228</definedName>
    <definedName name="LabConc">#REF!</definedName>
    <definedName name="LabConcrete" localSheetId="19">#REF!</definedName>
    <definedName name="LabConcrete" localSheetId="9">'[132]Batching&amp;Pil POL'!$C$161</definedName>
    <definedName name="LabConcrete">#REF!</definedName>
    <definedName name="Labexcavation" localSheetId="19">#REF!</definedName>
    <definedName name="Labexcavation" localSheetId="9">[102]Excavation!$G$51</definedName>
    <definedName name="Labexcavation">#REF!</definedName>
    <definedName name="Labfilling" localSheetId="19">#REF!</definedName>
    <definedName name="Labfilling" localSheetId="9">[102]Excavation!$G$116</definedName>
    <definedName name="Labfilling">#REF!</definedName>
    <definedName name="LabGsbWMMLaying" localSheetId="19">#REF!</definedName>
    <definedName name="LabGsbWMMLaying" localSheetId="9">'[217]GSB+WMM'!$I$172</definedName>
    <definedName name="LabGsbWMMLaying">#REF!</definedName>
    <definedName name="LabGsbWMMProduction" localSheetId="19">#REF!</definedName>
    <definedName name="LabGsbWMMProduction" localSheetId="9">'[217]GSB+WMM'!$I$137</definedName>
    <definedName name="LabGsbWMMProduction">#REF!</definedName>
    <definedName name="LabLaying" localSheetId="19">#REF!</definedName>
    <definedName name="LabLaying" localSheetId="9">'[102]Conc Laying'!$L$20</definedName>
    <definedName name="LabLaying">#REF!</definedName>
    <definedName name="Labourers" localSheetId="19">OFFSET(#REF!,0,0,COUNTA(#REF!),1)</definedName>
    <definedName name="Labourers">OFFSET(#REF!,0,0,COUNTA(#REF!),1)</definedName>
    <definedName name="Labpilecap" localSheetId="19">#REF!</definedName>
    <definedName name="Labpilecap" localSheetId="9">[218]Analysis!$I$69</definedName>
    <definedName name="Labpilecap">#REF!</definedName>
    <definedName name="Labpiling" localSheetId="19">#REF!</definedName>
    <definedName name="Labpiling" localSheetId="9">[132]Pil!$H$87</definedName>
    <definedName name="Labpiling">#REF!</definedName>
    <definedName name="labplacingviaduct" localSheetId="19">#REF!</definedName>
    <definedName name="labplacingviaduct" localSheetId="9">'[127]General Analysis'!$G$240</definedName>
    <definedName name="labplacingviaduct">#REF!</definedName>
    <definedName name="LABPOL" localSheetId="19">#REF!</definedName>
    <definedName name="LABPOL">#REF!</definedName>
    <definedName name="labreinf" localSheetId="19">#REF!</definedName>
    <definedName name="labreinf" localSheetId="9">'[110]General Analysis'!$G$378</definedName>
    <definedName name="labreinf">#REF!</definedName>
    <definedName name="LAC" localSheetId="19">#REF!</definedName>
    <definedName name="LAC" localSheetId="9">[219]S2groupcode!$G$2</definedName>
    <definedName name="LAC">#REF!</definedName>
    <definedName name="LACS" localSheetId="18">#REF!</definedName>
    <definedName name="LACS" localSheetId="3">#REF!</definedName>
    <definedName name="LACS" localSheetId="14">#REF!</definedName>
    <definedName name="LACS" localSheetId="15">#REF!</definedName>
    <definedName name="LACS" localSheetId="12">#REF!</definedName>
    <definedName name="LACS" localSheetId="10">#REF!</definedName>
    <definedName name="LACS" localSheetId="19">#REF!</definedName>
    <definedName name="LACS" localSheetId="9">[220]PLAN_FEB97!$A$2</definedName>
    <definedName name="LACS">#REF!</definedName>
    <definedName name="LAK" localSheetId="19">'[221]Seoni to Lakhnadon Line'!$C$1:$C$65536</definedName>
    <definedName name="LAK" localSheetId="1">'[222]Seoni to Lakhnadon Line'!$C$1:$C$65536</definedName>
    <definedName name="LAK" localSheetId="2">'[222]Seoni to Lakhnadon Line'!$C$1:$C$65536</definedName>
    <definedName name="LAK" localSheetId="16">'[222]Seoni to Lakhnadon Line'!$C$1:$C$65536</definedName>
    <definedName name="LAK" localSheetId="13">'[222]Seoni to Lakhnadon Line'!$C$1:$C$65536</definedName>
    <definedName name="LAK" localSheetId="6">'[222]Seoni to Lakhnadon Line'!$C$1:$C$65536</definedName>
    <definedName name="LAK" localSheetId="7">'[222]Seoni to Lakhnadon Line'!$C$1:$C$65536</definedName>
    <definedName name="LAK">'[221]Seoni to Lakhnadon Line'!$C$1:$C$65536</definedName>
    <definedName name="lakh" localSheetId="18">#REF!</definedName>
    <definedName name="lakh" localSheetId="3">#REF!</definedName>
    <definedName name="lakh" localSheetId="14">#REF!</definedName>
    <definedName name="lakh" localSheetId="15">#REF!</definedName>
    <definedName name="lakh" localSheetId="12">#REF!</definedName>
    <definedName name="lakh" localSheetId="10">#REF!</definedName>
    <definedName name="lakh" localSheetId="19">#REF!</definedName>
    <definedName name="lakh" localSheetId="9">[151]dBase!$J$12</definedName>
    <definedName name="lakh">#REF!</definedName>
    <definedName name="lamda" localSheetId="19">#REF!</definedName>
    <definedName name="lamda">#REF!</definedName>
    <definedName name="LAMP" localSheetId="19">#REF!</definedName>
    <definedName name="LAMP">#REF!</definedName>
    <definedName name="LAMP___0" localSheetId="19">#REF!</definedName>
    <definedName name="LAMP___0">#REF!</definedName>
    <definedName name="LAMP___13" localSheetId="19">#REF!</definedName>
    <definedName name="LAMP___13">#REF!</definedName>
    <definedName name="LAND" localSheetId="19">#REF!</definedName>
    <definedName name="LAND">#REF!</definedName>
    <definedName name="lane_width">#REF!</definedName>
    <definedName name="LanguageComment" localSheetId="19">#REF!</definedName>
    <definedName name="LanguageComment">#REF!</definedName>
    <definedName name="Lap_length_for_side_wall_reiforcemnt" localSheetId="19">#REF!</definedName>
    <definedName name="Lap_length_for_side_wall_reiforcemnt">#REF!</definedName>
    <definedName name="LAS" localSheetId="19">#REF!</definedName>
    <definedName name="LAS">#REF!</definedName>
    <definedName name="Last_Row" localSheetId="17">#N/A</definedName>
    <definedName name="Last_Row" localSheetId="18">#REF!</definedName>
    <definedName name="Last_Row" localSheetId="3">#REF!</definedName>
    <definedName name="Last_Row" localSheetId="14">#REF!</definedName>
    <definedName name="Last_Row" localSheetId="15">#REF!</definedName>
    <definedName name="Last_Row" localSheetId="12">#REF!</definedName>
    <definedName name="Last_Row" localSheetId="10">#REF!</definedName>
    <definedName name="Last_Row" localSheetId="19">#REF!</definedName>
    <definedName name="Last_Row" localSheetId="1">#N/A</definedName>
    <definedName name="Last_Row" localSheetId="2">#N/A</definedName>
    <definedName name="Last_Row" localSheetId="16">#N/A</definedName>
    <definedName name="Last_Row" localSheetId="13">#N/A</definedName>
    <definedName name="Last_Row" localSheetId="6">#N/A</definedName>
    <definedName name="Last_Row" localSheetId="7">#N/A</definedName>
    <definedName name="Last_Row">#REF!</definedName>
    <definedName name="Layerno" localSheetId="19">#REF!</definedName>
    <definedName name="Layerno">#REF!</definedName>
    <definedName name="LB" localSheetId="19">INDEX(#REF!,MATCH(#REF!,#REF!,0))</definedName>
    <definedName name="LB" localSheetId="9">INDEX('[92] '!$B$1:$B$18,MATCH('[92]  '!$L$295,'[92] '!$A$1:$A$18,0))</definedName>
    <definedName name="LB">INDEX(#REF!,MATCH(#REF!,#REF!,0))</definedName>
    <definedName name="LBA" localSheetId="19">#REF!</definedName>
    <definedName name="LBA">#REF!</definedName>
    <definedName name="LBA_1" localSheetId="19">#REF!</definedName>
    <definedName name="LBA_1">#REF!</definedName>
    <definedName name="LC" localSheetId="19">#REF!</definedName>
    <definedName name="LC" localSheetId="9">INDEX('[92] '!$B$1:$B$18,MATCH('[92]  '!$L$297,'[92] '!$A$1:$A$18,0))</definedName>
    <definedName name="LC">#REF!</definedName>
    <definedName name="Lc___0" localSheetId="19">#REF!</definedName>
    <definedName name="Lc___0">#REF!</definedName>
    <definedName name="Lc___13" localSheetId="19">#REF!</definedName>
    <definedName name="Lc___13">#REF!</definedName>
    <definedName name="LC_CHGS" localSheetId="19">#REF!</definedName>
    <definedName name="LC_CHGS">#REF!</definedName>
    <definedName name="lc1i4f" localSheetId="19">#REF!</definedName>
    <definedName name="lc1i4f">#REF!</definedName>
    <definedName name="lc1i5f" localSheetId="19">#REF!</definedName>
    <definedName name="lc1i5f">#REF!</definedName>
    <definedName name="lc2i1bc8f" localSheetId="19">#REF!</definedName>
    <definedName name="lc2i1bc8f">#REF!</definedName>
    <definedName name="lc350mcbc" localSheetId="19">#REF!</definedName>
    <definedName name="lc350mcbc">#REF!</definedName>
    <definedName name="lc350mcfdr" localSheetId="19">#REF!</definedName>
    <definedName name="lc350mcfdr">#REF!</definedName>
    <definedName name="lc350mcic" localSheetId="19">#REF!</definedName>
    <definedName name="lc350mcic">#REF!</definedName>
    <definedName name="lc350pcfdr" localSheetId="19">#REF!</definedName>
    <definedName name="lc350pcfdr">#REF!</definedName>
    <definedName name="lc350pcic" localSheetId="19">#REF!</definedName>
    <definedName name="lc350pcic">#REF!</definedName>
    <definedName name="lc500mcbc" localSheetId="19">#REF!</definedName>
    <definedName name="lc500mcbc">#REF!</definedName>
    <definedName name="lc500mcfdr" localSheetId="19">#REF!</definedName>
    <definedName name="lc500mcfdr">#REF!</definedName>
    <definedName name="lc500mcic" localSheetId="19">#REF!</definedName>
    <definedName name="lc500mcic">#REF!</definedName>
    <definedName name="lcabbbc" localSheetId="19">#REF!</definedName>
    <definedName name="lcabbbc">#REF!</definedName>
    <definedName name="lcabbfdr" localSheetId="19">#REF!</definedName>
    <definedName name="lcabbfdr">#REF!</definedName>
    <definedName name="lcabbic" localSheetId="19">#REF!</definedName>
    <definedName name="lcabbic">#REF!</definedName>
    <definedName name="lcs" localSheetId="19">#REF!</definedName>
    <definedName name="lcs">#REF!</definedName>
    <definedName name="Ld" localSheetId="18">#REF!</definedName>
    <definedName name="Ld" localSheetId="3">#REF!</definedName>
    <definedName name="Ld" localSheetId="14">#REF!</definedName>
    <definedName name="Ld" localSheetId="15">#REF!</definedName>
    <definedName name="Ld" localSheetId="12">#REF!</definedName>
    <definedName name="Ld" localSheetId="10">#REF!</definedName>
    <definedName name="Ld" localSheetId="19">#REF!</definedName>
    <definedName name="LD" localSheetId="9">INDEX('[92] '!$B$1:$B$18,MATCH('[92]  '!$L$299,'[92] '!$A$1:$A$18,0))</definedName>
    <definedName name="Ld">#REF!</definedName>
    <definedName name="LD_Analysis" localSheetId="19">#REF!</definedName>
    <definedName name="LD_Analysis">#REF!</definedName>
    <definedName name="ldlen1" localSheetId="19">#REF!</definedName>
    <definedName name="ldlen1">#REF!</definedName>
    <definedName name="ldlen2" localSheetId="19">#REF!</definedName>
    <definedName name="ldlen2">#REF!</definedName>
    <definedName name="LE" localSheetId="18">INDEX(#REF!,MATCH(#REF!,#REF!,0))</definedName>
    <definedName name="LE" localSheetId="3">INDEX(#REF!,MATCH(#REF!,#REF!,0))</definedName>
    <definedName name="LE" localSheetId="14">INDEX(#REF!,MATCH(#REF!,#REF!,0))</definedName>
    <definedName name="LE" localSheetId="15">INDEX(#REF!,MATCH(#REF!,#REF!,0))</definedName>
    <definedName name="LE" localSheetId="12">INDEX(#REF!,MATCH(#REF!,#REF!,0))</definedName>
    <definedName name="LE" localSheetId="10">INDEX(#REF!,MATCH(#REF!,#REF!,0))</definedName>
    <definedName name="LE" localSheetId="19">INDEX(#REF!,MATCH(#REF!,#REF!,0))</definedName>
    <definedName name="LE" localSheetId="9">INDEX('[92] '!$B$1:$B$18,MATCH('[92]  '!$L$301,'[92] '!$A$1:$A$18,0))</definedName>
    <definedName name="LE">INDEX(#REF!,MATCH(#REF!,#REF!,0))</definedName>
    <definedName name="lean" localSheetId="19">#REF!</definedName>
    <definedName name="lean">#REF!</definedName>
    <definedName name="least">#REF!</definedName>
    <definedName name="leave" localSheetId="19">#REF!</definedName>
    <definedName name="leave" localSheetId="9">[213]tb!#REF!</definedName>
    <definedName name="leave">#REF!</definedName>
    <definedName name="lef" localSheetId="19">#REF!</definedName>
    <definedName name="lef">#REF!</definedName>
    <definedName name="LEGEND" localSheetId="19">#REF!</definedName>
    <definedName name="LEGEND">#REF!</definedName>
    <definedName name="lel" localSheetId="19">#REF!</definedName>
    <definedName name="lel">#REF!</definedName>
    <definedName name="len" localSheetId="19">#REF!</definedName>
    <definedName name="len">#REF!</definedName>
    <definedName name="length">#REF!</definedName>
    <definedName name="Length_of_cable_tray" localSheetId="19">#REF!</definedName>
    <definedName name="Length_of_cable_tray">#REF!</definedName>
    <definedName name="Lf" localSheetId="19">#REF!</definedName>
    <definedName name="LF" localSheetId="9">INDEX('[92] '!$B$1:$B$18,MATCH('[92]  '!$L$303,'[92] '!$A$1:$A$18,0))</definedName>
    <definedName name="Lf">#REF!</definedName>
    <definedName name="Lg" localSheetId="19">#REF!</definedName>
    <definedName name="LG" localSheetId="9">INDEX('[92] '!$B$1:$B$18,MATCH('[92]  '!$L$305,'[92] '!$A$1:$A$18,0))</definedName>
    <definedName name="Lg">#REF!</definedName>
    <definedName name="LH" localSheetId="19">INDEX(#REF!,MATCH(#REF!,#REF!,0))</definedName>
    <definedName name="LH" localSheetId="9">INDEX('[92] '!$B$1:$B$18,MATCH('[92]  '!$L$307,'[92] '!$A$1:$A$18,0))</definedName>
    <definedName name="LH">INDEX(#REF!,MATCH(#REF!,#REF!,0))</definedName>
    <definedName name="li" localSheetId="19">#REF!</definedName>
    <definedName name="LI" localSheetId="9">INDEX('[92] '!$B$1:$B$18,MATCH('[92]  '!$L$309,'[92] '!$A$1:$A$18,0))</definedName>
    <definedName name="li">#REF!</definedName>
    <definedName name="light" localSheetId="19">#REF!</definedName>
    <definedName name="light">#REF!</definedName>
    <definedName name="LIK" localSheetId="19">#REF!</definedName>
    <definedName name="LIK">#REF!</definedName>
    <definedName name="limcount" hidden="1">1</definedName>
    <definedName name="lime" localSheetId="19">#REF!</definedName>
    <definedName name="lime" localSheetId="9">'[102]Road Work'!$Q$6</definedName>
    <definedName name="lime">#REF!</definedName>
    <definedName name="line" localSheetId="19">#REF!</definedName>
    <definedName name="line">#REF!</definedName>
    <definedName name="Line_1" localSheetId="19">#REF!</definedName>
    <definedName name="Line_1">#REF!</definedName>
    <definedName name="Line_2" localSheetId="19">#REF!</definedName>
    <definedName name="Line_2">#REF!</definedName>
    <definedName name="Line_3" localSheetId="19">#REF!</definedName>
    <definedName name="Line_3">#REF!</definedName>
    <definedName name="Line_4" localSheetId="19">#REF!</definedName>
    <definedName name="Line_4">#REF!</definedName>
    <definedName name="Line_type" localSheetId="19">#REF!</definedName>
    <definedName name="Line_type">#REF!</definedName>
    <definedName name="LINE1" localSheetId="19">#REF!</definedName>
    <definedName name="LINE1">#REF!</definedName>
    <definedName name="Liner" localSheetId="19">#REF!</definedName>
    <definedName name="Liner" localSheetId="9">[102]RA!$P$24</definedName>
    <definedName name="Liner">#REF!</definedName>
    <definedName name="LineType" localSheetId="19">OFFSET(#REF!,0,0,COUNTA(#REF!),1)</definedName>
    <definedName name="LineType">OFFSET(#REF!,0,0,COUNTA(#REF!),1)</definedName>
    <definedName name="LineVoltage" localSheetId="19">OFFSET(#REF!,0,0,COUNTA(#REF!),1)</definedName>
    <definedName name="LineVoltage">OFFSET(#REF!,0,0,COUNTA(#REF!),1)</definedName>
    <definedName name="LIRA" localSheetId="19">#REF!</definedName>
    <definedName name="LIRA">#REF!</definedName>
    <definedName name="LJ" localSheetId="19">INDEX(#REF!,MATCH(#REF!,#REF!,0))</definedName>
    <definedName name="LJ" localSheetId="9">INDEX('[92] '!$B$1:$B$18,MATCH('[92]  '!$L$311,'[92] '!$A$1:$A$18,0))</definedName>
    <definedName name="LJ">INDEX(#REF!,MATCH(#REF!,#REF!,0))</definedName>
    <definedName name="lk" localSheetId="17" hidden="1">{#N/A,#N/A,FALSE,"CCTV"}</definedName>
    <definedName name="lk" localSheetId="18">{#N/A,#N/A,FALSE,"CCTV"}</definedName>
    <definedName name="lk" localSheetId="3">{#N/A,#N/A,FALSE,"CCTV"}</definedName>
    <definedName name="lk" localSheetId="14">{#N/A,#N/A,FALSE,"CCTV"}</definedName>
    <definedName name="lk" localSheetId="15">{#N/A,#N/A,FALSE,"CCTV"}</definedName>
    <definedName name="lk" localSheetId="12">{#N/A,#N/A,FALSE,"CCTV"}</definedName>
    <definedName name="lk" localSheetId="10">{#N/A,#N/A,FALSE,"CCTV"}</definedName>
    <definedName name="lk" localSheetId="19">{#N/A,#N/A,FALSE,"CCTV"}</definedName>
    <definedName name="lk" localSheetId="20">{#N/A,#N/A,FALSE,"CCTV"}</definedName>
    <definedName name="lk" localSheetId="21">{#N/A,#N/A,FALSE,"CCTV"}</definedName>
    <definedName name="lk" localSheetId="1" hidden="1">{#N/A,#N/A,FALSE,"CCTV"}</definedName>
    <definedName name="lk" localSheetId="2" hidden="1">{#N/A,#N/A,FALSE,"CCTV"}</definedName>
    <definedName name="lk" localSheetId="0">{#N/A,#N/A,FALSE,"CCTV"}</definedName>
    <definedName name="LK" localSheetId="9">INDEX('[92] '!$B$1:$B$18,MATCH('[92]  '!$L$313,'[92] '!$A$1:$A$18,0))</definedName>
    <definedName name="lk" localSheetId="16" hidden="1">{#N/A,#N/A,FALSE,"CCTV"}</definedName>
    <definedName name="lk" localSheetId="13" hidden="1">{#N/A,#N/A,FALSE,"CCTV"}</definedName>
    <definedName name="lk" localSheetId="6" hidden="1">{#N/A,#N/A,FALSE,"CCTV"}</definedName>
    <definedName name="lk" localSheetId="7" hidden="1">{#N/A,#N/A,FALSE,"CCTV"}</definedName>
    <definedName name="lk">{#N/A,#N/A,FALSE,"CCTV"}</definedName>
    <definedName name="lkalgk" localSheetId="19">#REF!</definedName>
    <definedName name="lkalgk" localSheetId="9">'[4]Price Working -SRP'!#REF!</definedName>
    <definedName name="lkalgk">#REF!</definedName>
    <definedName name="lkdsndsfddf" localSheetId="19">#REF!</definedName>
    <definedName name="lkdsndsfddf">#REF!</definedName>
    <definedName name="LKJ" localSheetId="19">#REF!</definedName>
    <definedName name="LKJ">#REF!</definedName>
    <definedName name="LKJHG" localSheetId="19">#REF!</definedName>
    <definedName name="LKJHG">#REF!</definedName>
    <definedName name="lkjnjkln" localSheetId="19">#REF!</definedName>
    <definedName name="lkjnjkln">#REF!</definedName>
    <definedName name="lklkljl" localSheetId="1" hidden="1">{"SUMMARY",#N/A,FALSE,"C"}</definedName>
    <definedName name="lklkljl" localSheetId="2" hidden="1">{"SUMMARY",#N/A,FALSE,"C"}</definedName>
    <definedName name="lklkljl" localSheetId="7" hidden="1">{"SUMMARY",#N/A,FALSE,"C"}</definedName>
    <definedName name="lklkljl" hidden="1">{"SUMMARY",#N/A,FALSE,"C"}</definedName>
    <definedName name="LKR" localSheetId="19">#REF!</definedName>
    <definedName name="LKR">#REF!</definedName>
    <definedName name="lku" localSheetId="19">#REF!</definedName>
    <definedName name="lku">#REF!</definedName>
    <definedName name="LL" localSheetId="18">#REF!</definedName>
    <definedName name="LL" localSheetId="3">#REF!</definedName>
    <definedName name="LL" localSheetId="14">#REF!</definedName>
    <definedName name="LL" localSheetId="15">#REF!</definedName>
    <definedName name="LL" localSheetId="12">#REF!</definedName>
    <definedName name="LL" localSheetId="10">#REF!</definedName>
    <definedName name="LL" localSheetId="19">#REF!</definedName>
    <definedName name="LL" localSheetId="9">INDEX('[92] '!$B$1:$B$18,MATCH('[92]  '!$L$315,'[92] '!$A$1:$A$18,0))</definedName>
    <definedName name="LL">#REF!</definedName>
    <definedName name="LLL" localSheetId="19">#REF!</definedName>
    <definedName name="LLL">#REF!</definedName>
    <definedName name="LLLL" localSheetId="17" hidden="1">{"form-D1",#N/A,FALSE,"FORM-D1";"form-D1_amt",#N/A,FALSE,"FORM-D1"}</definedName>
    <definedName name="LLLL" localSheetId="18">{"form-D1",#N/A,FALSE,"FORM-D1";"form-D1_amt",#N/A,FALSE,"FORM-D1"}</definedName>
    <definedName name="LLLL" localSheetId="3">{"form-D1",#N/A,FALSE,"FORM-D1";"form-D1_amt",#N/A,FALSE,"FORM-D1"}</definedName>
    <definedName name="LLLL" localSheetId="14">{"form-D1",#N/A,FALSE,"FORM-D1";"form-D1_amt",#N/A,FALSE,"FORM-D1"}</definedName>
    <definedName name="LLLL" localSheetId="15">{"form-D1",#N/A,FALSE,"FORM-D1";"form-D1_amt",#N/A,FALSE,"FORM-D1"}</definedName>
    <definedName name="LLLL" localSheetId="12">{"form-D1",#N/A,FALSE,"FORM-D1";"form-D1_amt",#N/A,FALSE,"FORM-D1"}</definedName>
    <definedName name="LLLL" localSheetId="10">{"form-D1",#N/A,FALSE,"FORM-D1";"form-D1_amt",#N/A,FALSE,"FORM-D1"}</definedName>
    <definedName name="LLLL" localSheetId="19">{"form-D1",#N/A,FALSE,"FORM-D1";"form-D1_amt",#N/A,FALSE,"FORM-D1"}</definedName>
    <definedName name="LLLL" localSheetId="20">{"form-D1",#N/A,FALSE,"FORM-D1";"form-D1_amt",#N/A,FALSE,"FORM-D1"}</definedName>
    <definedName name="LLLL" localSheetId="21">{"form-D1",#N/A,FALSE,"FORM-D1";"form-D1_amt",#N/A,FALSE,"FORM-D1"}</definedName>
    <definedName name="LLLL" localSheetId="1" hidden="1">{"form-D1",#N/A,FALSE,"FORM-D1";"form-D1_amt",#N/A,FALSE,"FORM-D1"}</definedName>
    <definedName name="LLLL" localSheetId="2" hidden="1">{"form-D1",#N/A,FALSE,"FORM-D1";"form-D1_amt",#N/A,FALSE,"FORM-D1"}</definedName>
    <definedName name="LLLL" localSheetId="0">{"form-D1",#N/A,FALSE,"FORM-D1";"form-D1_amt",#N/A,FALSE,"FORM-D1"}</definedName>
    <definedName name="LLLL" localSheetId="9">{"form-D1",#N/A,FALSE,"FORM-D1";"form-D1_amt",#N/A,FALSE,"FORM-D1"}</definedName>
    <definedName name="LLLL" localSheetId="16" hidden="1">{"form-D1",#N/A,FALSE,"FORM-D1";"form-D1_amt",#N/A,FALSE,"FORM-D1"}</definedName>
    <definedName name="LLLL" localSheetId="13" hidden="1">{"form-D1",#N/A,FALSE,"FORM-D1";"form-D1_amt",#N/A,FALSE,"FORM-D1"}</definedName>
    <definedName name="LLLL" localSheetId="6" hidden="1">{"form-D1",#N/A,FALSE,"FORM-D1";"form-D1_amt",#N/A,FALSE,"FORM-D1"}</definedName>
    <definedName name="LLLL" localSheetId="7" hidden="1">{"form-D1",#N/A,FALSE,"FORM-D1";"form-D1_amt",#N/A,FALSE,"FORM-D1"}</definedName>
    <definedName name="LLLL">{"form-D1",#N/A,FALSE,"FORM-D1";"form-D1_amt",#N/A,FALSE,"FORM-D1"}</definedName>
    <definedName name="LM" localSheetId="18">INDEX(#REF!,MATCH(#REF!,#REF!,0))</definedName>
    <definedName name="LM" localSheetId="3">INDEX(#REF!,MATCH(#REF!,#REF!,0))</definedName>
    <definedName name="LM" localSheetId="14">INDEX(#REF!,MATCH(#REF!,#REF!,0))</definedName>
    <definedName name="LM" localSheetId="15">INDEX(#REF!,MATCH(#REF!,#REF!,0))</definedName>
    <definedName name="LM" localSheetId="12">INDEX(#REF!,MATCH(#REF!,#REF!,0))</definedName>
    <definedName name="LM" localSheetId="10">INDEX(#REF!,MATCH(#REF!,#REF!,0))</definedName>
    <definedName name="LM" localSheetId="19">INDEX(#REF!,MATCH(#REF!,#REF!,0))</definedName>
    <definedName name="LM" localSheetId="9">INDEX('[92] '!$B$1:$B$18,MATCH('[92]  '!$L$317,'[92] '!$A$1:$A$18,0))</definedName>
    <definedName name="LM">INDEX(#REF!,MATCH(#REF!,#REF!,0))</definedName>
    <definedName name="lmcaccp" localSheetId="19">#REF!</definedName>
    <definedName name="lmcaccp">#REF!</definedName>
    <definedName name="lmcecp" localSheetId="19">#REF!</definedName>
    <definedName name="lmcecp">#REF!</definedName>
    <definedName name="lmcmcc.1" localSheetId="19">#REF!</definedName>
    <definedName name="lmcmcc.1">#REF!</definedName>
    <definedName name="lmcmcc.2" localSheetId="19">#REF!</definedName>
    <definedName name="lmcmcc.2">#REF!</definedName>
    <definedName name="lmcmcc.3" localSheetId="19">#REF!</definedName>
    <definedName name="lmcmcc.3">#REF!</definedName>
    <definedName name="lmcmltsb" localSheetId="19">#REF!</definedName>
    <definedName name="lmcmltsb">#REF!</definedName>
    <definedName name="lmcmsb.ups" localSheetId="19">#REF!</definedName>
    <definedName name="lmcmsb.ups">#REF!</definedName>
    <definedName name="lmcsmsb.1" localSheetId="19">#REF!</definedName>
    <definedName name="lmcsmsb.1">#REF!</definedName>
    <definedName name="lmcsmsb.2" localSheetId="19">#REF!</definedName>
    <definedName name="lmcsmsb.2">#REF!</definedName>
    <definedName name="lmcsmsb.3" localSheetId="19">#REF!</definedName>
    <definedName name="lmcsmsb.3">#REF!</definedName>
    <definedName name="lmcsmsb.b" localSheetId="19">#REF!</definedName>
    <definedName name="lmcsmsb.b">#REF!</definedName>
    <definedName name="lmcsmsb.g" localSheetId="19">#REF!</definedName>
    <definedName name="lmcsmsb.g">#REF!</definedName>
    <definedName name="lmcsmsb.lab" localSheetId="19">#REF!</definedName>
    <definedName name="lmcsmsb.lab">#REF!</definedName>
    <definedName name="lmcsmsb.main" localSheetId="19">#REF!</definedName>
    <definedName name="lmcsmsb.main">#REF!</definedName>
    <definedName name="lmcsmsb.t" localSheetId="19">#REF!</definedName>
    <definedName name="lmcsmsb.t">#REF!</definedName>
    <definedName name="lmcsmsb.ups" localSheetId="19">#REF!</definedName>
    <definedName name="lmcsmsb.ups">#REF!</definedName>
    <definedName name="lmcup.1" localSheetId="19">#REF!</definedName>
    <definedName name="lmcup.1">#REF!</definedName>
    <definedName name="lmcup.2" localSheetId="19">#REF!</definedName>
    <definedName name="lmcup.2">#REF!</definedName>
    <definedName name="LMG" localSheetId="19">#REF!</definedName>
    <definedName name="LMG">#REF!</definedName>
    <definedName name="LMO" localSheetId="19">#REF!</definedName>
    <definedName name="LMO">#REF!</definedName>
    <definedName name="LMO_1" localSheetId="19">#REF!</definedName>
    <definedName name="LMO_1">#REF!</definedName>
    <definedName name="LN" localSheetId="17">#N/A</definedName>
    <definedName name="LN" localSheetId="19">#REF!</definedName>
    <definedName name="LN" localSheetId="1">#N/A</definedName>
    <definedName name="LN" localSheetId="2">#N/A</definedName>
    <definedName name="LN" localSheetId="16">#N/A</definedName>
    <definedName name="LN" localSheetId="13">#N/A</definedName>
    <definedName name="LN" localSheetId="6">#N/A</definedName>
    <definedName name="LN" localSheetId="7">#N/A</definedName>
    <definedName name="LN">#REF!</definedName>
    <definedName name="LND_CHGS" localSheetId="19">#REF!</definedName>
    <definedName name="LND_CHGS">#REF!</definedName>
    <definedName name="Lo" localSheetId="19">#REF!</definedName>
    <definedName name="Lo">#REF!</definedName>
    <definedName name="LOA" localSheetId="19">#REF!</definedName>
    <definedName name="LOA">#REF!</definedName>
    <definedName name="Load" localSheetId="19">#REF!</definedName>
    <definedName name="Load">#REF!</definedName>
    <definedName name="LoaderPOL" localSheetId="19">#REF!</definedName>
    <definedName name="LoaderPOL" localSheetId="9">'[110]Basic Rates'!$C$37</definedName>
    <definedName name="LoaderPOL">#REF!</definedName>
    <definedName name="Loads" localSheetId="19">#REF!</definedName>
    <definedName name="Loads" localSheetId="9">[179]Data!$C$27:$I$46</definedName>
    <definedName name="Loads">#REF!</definedName>
    <definedName name="Loan_Amount" localSheetId="19">#REF!</definedName>
    <definedName name="Loan_Amount">#REF!</definedName>
    <definedName name="Loan_Start" localSheetId="19">#REF!</definedName>
    <definedName name="Loan_Start">#REF!</definedName>
    <definedName name="Loan_Years" localSheetId="19">#REF!</definedName>
    <definedName name="Loan_Years">#REF!</definedName>
    <definedName name="LOCAL_STAFF_ENTRY" localSheetId="19">#REF!</definedName>
    <definedName name="LOCAL_STAFF_ENTRY" localSheetId="9">'[50]INPUT SHEET'!$B$437:$B$461</definedName>
    <definedName name="LOCAL_STAFF_ENTRY">#REF!</definedName>
    <definedName name="Location" localSheetId="17">[0]!City&amp;" "&amp;'Crossing status '!State</definedName>
    <definedName name="Location" localSheetId="18">[223]!City&amp;" "&amp;[223]!State</definedName>
    <definedName name="Location" localSheetId="3">[223]!City&amp;" "&amp;[223]!State</definedName>
    <definedName name="Location" localSheetId="14">[223]!City&amp;" "&amp;[223]!State</definedName>
    <definedName name="Location" localSheetId="15">[223]!City&amp;" "&amp;[223]!State</definedName>
    <definedName name="Location" localSheetId="12">City&amp;" "&amp;State</definedName>
    <definedName name="Location" localSheetId="10">[223]!City&amp;" "&amp;State</definedName>
    <definedName name="Location" localSheetId="19">[0]!City&amp;" "&amp;'Proposal .'!State</definedName>
    <definedName name="Location" localSheetId="20">City&amp;" "&amp;State</definedName>
    <definedName name="Location" localSheetId="21">City&amp;" "&amp;State</definedName>
    <definedName name="Location" localSheetId="1">City&amp;" "&amp;'SF Village Wise'!State</definedName>
    <definedName name="Location" localSheetId="2">[295]!City&amp;" "&amp;'SP Village Wise'!State</definedName>
    <definedName name="Location" localSheetId="0">City&amp;" "&amp;State</definedName>
    <definedName name="Location" localSheetId="9">City&amp;" "&amp;[223]!State</definedName>
    <definedName name="Location" localSheetId="16">City&amp;" "&amp;T.Abstract!State</definedName>
    <definedName name="Location" localSheetId="13">[0]!City&amp;" "&amp;'Total Supply'!State</definedName>
    <definedName name="Location" localSheetId="6">City&amp;" "&amp;'VC SF '!State</definedName>
    <definedName name="Location" localSheetId="7">City&amp;" "&amp;'VC SP'!State</definedName>
    <definedName name="Location">City&amp;" "&amp;State</definedName>
    <definedName name="Location___10" localSheetId="17">#N/A</definedName>
    <definedName name="Location___10" localSheetId="19">#REF!</definedName>
    <definedName name="Location___10" localSheetId="1">#N/A</definedName>
    <definedName name="Location___10" localSheetId="2">#N/A</definedName>
    <definedName name="Location___10" localSheetId="16">#N/A</definedName>
    <definedName name="Location___10" localSheetId="13">#N/A</definedName>
    <definedName name="Location___10" localSheetId="6">#N/A</definedName>
    <definedName name="Location___10" localSheetId="7">#N/A</definedName>
    <definedName name="Location___10">#REF!</definedName>
    <definedName name="Location___11" localSheetId="17">#N/A</definedName>
    <definedName name="Location___11" localSheetId="19">#REF!</definedName>
    <definedName name="Location___11" localSheetId="1">#N/A</definedName>
    <definedName name="Location___11" localSheetId="2">#N/A</definedName>
    <definedName name="Location___11" localSheetId="16">#N/A</definedName>
    <definedName name="Location___11" localSheetId="13">#N/A</definedName>
    <definedName name="Location___11" localSheetId="6">#N/A</definedName>
    <definedName name="Location___11" localSheetId="7">#N/A</definedName>
    <definedName name="Location___11">#REF!</definedName>
    <definedName name="Location___16" localSheetId="17">#N/A</definedName>
    <definedName name="Location___16" localSheetId="19">#REF!</definedName>
    <definedName name="Location___16" localSheetId="1">#N/A</definedName>
    <definedName name="Location___16" localSheetId="2">#N/A</definedName>
    <definedName name="Location___16" localSheetId="16">#N/A</definedName>
    <definedName name="Location___16" localSheetId="13">#N/A</definedName>
    <definedName name="Location___16" localSheetId="6">#N/A</definedName>
    <definedName name="Location___16" localSheetId="7">#N/A</definedName>
    <definedName name="Location___16">#REF!</definedName>
    <definedName name="Location___17" localSheetId="17">#N/A</definedName>
    <definedName name="Location___17" localSheetId="19">#REF!</definedName>
    <definedName name="Location___17" localSheetId="1">#N/A</definedName>
    <definedName name="Location___17" localSheetId="2">#N/A</definedName>
    <definedName name="Location___17" localSheetId="16">#N/A</definedName>
    <definedName name="Location___17" localSheetId="13">#N/A</definedName>
    <definedName name="Location___17" localSheetId="6">#N/A</definedName>
    <definedName name="Location___17" localSheetId="7">#N/A</definedName>
    <definedName name="Location___17">#REF!</definedName>
    <definedName name="Location___20" localSheetId="17">#N/A</definedName>
    <definedName name="Location___20" localSheetId="19">#REF!</definedName>
    <definedName name="Location___20" localSheetId="1">#N/A</definedName>
    <definedName name="Location___20" localSheetId="2">#N/A</definedName>
    <definedName name="Location___20" localSheetId="16">#N/A</definedName>
    <definedName name="Location___20" localSheetId="13">#N/A</definedName>
    <definedName name="Location___20" localSheetId="6">#N/A</definedName>
    <definedName name="Location___20" localSheetId="7">#N/A</definedName>
    <definedName name="Location___20">#REF!</definedName>
    <definedName name="Location___22" localSheetId="17">#N/A</definedName>
    <definedName name="Location___22" localSheetId="19">#REF!</definedName>
    <definedName name="Location___22" localSheetId="1">#N/A</definedName>
    <definedName name="Location___22" localSheetId="2">#N/A</definedName>
    <definedName name="Location___22" localSheetId="16">#N/A</definedName>
    <definedName name="Location___22" localSheetId="13">#N/A</definedName>
    <definedName name="Location___22" localSheetId="6">#N/A</definedName>
    <definedName name="Location___22" localSheetId="7">#N/A</definedName>
    <definedName name="Location___22">#REF!</definedName>
    <definedName name="Location___23" localSheetId="17">#N/A</definedName>
    <definedName name="Location___23" localSheetId="19">#REF!</definedName>
    <definedName name="Location___23" localSheetId="1">#N/A</definedName>
    <definedName name="Location___23" localSheetId="2">#N/A</definedName>
    <definedName name="Location___23" localSheetId="16">#N/A</definedName>
    <definedName name="Location___23" localSheetId="13">#N/A</definedName>
    <definedName name="Location___23" localSheetId="6">#N/A</definedName>
    <definedName name="Location___23" localSheetId="7">#N/A</definedName>
    <definedName name="Location___23">#REF!</definedName>
    <definedName name="Location___24" localSheetId="17">#N/A</definedName>
    <definedName name="Location___24" localSheetId="19">#REF!</definedName>
    <definedName name="Location___24" localSheetId="1">#N/A</definedName>
    <definedName name="Location___24" localSheetId="2">#N/A</definedName>
    <definedName name="Location___24" localSheetId="16">#N/A</definedName>
    <definedName name="Location___24" localSheetId="13">#N/A</definedName>
    <definedName name="Location___24" localSheetId="6">#N/A</definedName>
    <definedName name="Location___24" localSheetId="7">#N/A</definedName>
    <definedName name="Location___24">#REF!</definedName>
    <definedName name="Location___25" localSheetId="17">#N/A</definedName>
    <definedName name="Location___25" localSheetId="19">#REF!</definedName>
    <definedName name="Location___25" localSheetId="1">#N/A</definedName>
    <definedName name="Location___25" localSheetId="2">#N/A</definedName>
    <definedName name="Location___25" localSheetId="16">#N/A</definedName>
    <definedName name="Location___25" localSheetId="13">#N/A</definedName>
    <definedName name="Location___25" localSheetId="6">#N/A</definedName>
    <definedName name="Location___25" localSheetId="7">#N/A</definedName>
    <definedName name="Location___25">#REF!</definedName>
    <definedName name="Location___31" localSheetId="17">#N/A</definedName>
    <definedName name="Location___31" localSheetId="19">#REF!</definedName>
    <definedName name="Location___31" localSheetId="1">#N/A</definedName>
    <definedName name="Location___31" localSheetId="2">#N/A</definedName>
    <definedName name="Location___31" localSheetId="16">#N/A</definedName>
    <definedName name="Location___31" localSheetId="13">#N/A</definedName>
    <definedName name="Location___31" localSheetId="6">#N/A</definedName>
    <definedName name="Location___31" localSheetId="7">#N/A</definedName>
    <definedName name="Location___31">#REF!</definedName>
    <definedName name="Location___6" localSheetId="17">#N/A</definedName>
    <definedName name="Location___6" localSheetId="19">#REF!</definedName>
    <definedName name="Location___6" localSheetId="1">#N/A</definedName>
    <definedName name="Location___6" localSheetId="2">#N/A</definedName>
    <definedName name="Location___6" localSheetId="16">#N/A</definedName>
    <definedName name="Location___6" localSheetId="13">#N/A</definedName>
    <definedName name="Location___6" localSheetId="6">#N/A</definedName>
    <definedName name="Location___6" localSheetId="7">#N/A</definedName>
    <definedName name="Location___6">#REF!</definedName>
    <definedName name="locNo" localSheetId="19">#REF!</definedName>
    <definedName name="locNo">#REF!</definedName>
    <definedName name="LOCO" localSheetId="19">#REF!</definedName>
    <definedName name="LOCO" localSheetId="9">'[44]Cost of O &amp; O'!$F$40</definedName>
    <definedName name="LOCO">#REF!</definedName>
    <definedName name="logo1">"Picture 7"</definedName>
    <definedName name="logoa" localSheetId="18">#REF!</definedName>
    <definedName name="logoa" localSheetId="3">#REF!</definedName>
    <definedName name="logoa" localSheetId="14">#REF!</definedName>
    <definedName name="logoa" localSheetId="15">#REF!</definedName>
    <definedName name="logoa" localSheetId="12">#REF!</definedName>
    <definedName name="logoa" localSheetId="10">#REF!</definedName>
    <definedName name="logoa" localSheetId="19">#REF!</definedName>
    <definedName name="logoa">#REF!</definedName>
    <definedName name="lohari" localSheetId="17" hidden="1">{"form-D1",#N/A,FALSE,"FORM-D1";"form-D1_amt",#N/A,FALSE,"FORM-D1"}</definedName>
    <definedName name="lohari" localSheetId="18">{"form-D1",#N/A,FALSE,"FORM-D1";"form-D1_amt",#N/A,FALSE,"FORM-D1"}</definedName>
    <definedName name="lohari" localSheetId="3">{"form-D1",#N/A,FALSE,"FORM-D1";"form-D1_amt",#N/A,FALSE,"FORM-D1"}</definedName>
    <definedName name="lohari" localSheetId="14">{"form-D1",#N/A,FALSE,"FORM-D1";"form-D1_amt",#N/A,FALSE,"FORM-D1"}</definedName>
    <definedName name="lohari" localSheetId="15">{"form-D1",#N/A,FALSE,"FORM-D1";"form-D1_amt",#N/A,FALSE,"FORM-D1"}</definedName>
    <definedName name="lohari" localSheetId="12">{"form-D1",#N/A,FALSE,"FORM-D1";"form-D1_amt",#N/A,FALSE,"FORM-D1"}</definedName>
    <definedName name="lohari" localSheetId="10">{"form-D1",#N/A,FALSE,"FORM-D1";"form-D1_amt",#N/A,FALSE,"FORM-D1"}</definedName>
    <definedName name="lohari" localSheetId="19">{"form-D1",#N/A,FALSE,"FORM-D1";"form-D1_amt",#N/A,FALSE,"FORM-D1"}</definedName>
    <definedName name="lohari" localSheetId="20">{"form-D1",#N/A,FALSE,"FORM-D1";"form-D1_amt",#N/A,FALSE,"FORM-D1"}</definedName>
    <definedName name="lohari" localSheetId="21">{"form-D1",#N/A,FALSE,"FORM-D1";"form-D1_amt",#N/A,FALSE,"FORM-D1"}</definedName>
    <definedName name="lohari" localSheetId="1" hidden="1">{"form-D1",#N/A,FALSE,"FORM-D1";"form-D1_amt",#N/A,FALSE,"FORM-D1"}</definedName>
    <definedName name="lohari" localSheetId="2" hidden="1">{"form-D1",#N/A,FALSE,"FORM-D1";"form-D1_amt",#N/A,FALSE,"FORM-D1"}</definedName>
    <definedName name="lohari" localSheetId="0">{"form-D1",#N/A,FALSE,"FORM-D1";"form-D1_amt",#N/A,FALSE,"FORM-D1"}</definedName>
    <definedName name="lohari" localSheetId="9">{"form-D1",#N/A,FALSE,"FORM-D1";"form-D1_amt",#N/A,FALSE,"FORM-D1"}</definedName>
    <definedName name="lohari" localSheetId="16" hidden="1">{"form-D1",#N/A,FALSE,"FORM-D1";"form-D1_amt",#N/A,FALSE,"FORM-D1"}</definedName>
    <definedName name="lohari" localSheetId="13" hidden="1">{"form-D1",#N/A,FALSE,"FORM-D1";"form-D1_amt",#N/A,FALSE,"FORM-D1"}</definedName>
    <definedName name="lohari" localSheetId="6" hidden="1">{"form-D1",#N/A,FALSE,"FORM-D1";"form-D1_amt",#N/A,FALSE,"FORM-D1"}</definedName>
    <definedName name="lohari" localSheetId="7" hidden="1">{"form-D1",#N/A,FALSE,"FORM-D1";"form-D1_amt",#N/A,FALSE,"FORM-D1"}</definedName>
    <definedName name="lohari">{"form-D1",#N/A,FALSE,"FORM-D1";"form-D1_amt",#N/A,FALSE,"FORM-D1"}</definedName>
    <definedName name="loi" localSheetId="19">#REF!</definedName>
    <definedName name="loi">#REF!</definedName>
    <definedName name="look" localSheetId="19">#REF!</definedName>
    <definedName name="look">#REF!</definedName>
    <definedName name="Lot" localSheetId="18">{"'PROFITABILITY'!$A$1:$F$45"}</definedName>
    <definedName name="Lot" localSheetId="3">{"'PROFITABILITY'!$A$1:$F$45"}</definedName>
    <definedName name="Lot" localSheetId="14">{"'PROFITABILITY'!$A$1:$F$45"}</definedName>
    <definedName name="Lot" localSheetId="15">{"'PROFITABILITY'!$A$1:$F$45"}</definedName>
    <definedName name="Lot" localSheetId="12">{"'PROFITABILITY'!$A$1:$F$45"}</definedName>
    <definedName name="Lot" localSheetId="10">{"'PROFITABILITY'!$A$1:$F$45"}</definedName>
    <definedName name="Lot" localSheetId="19">{"'PROFITABILITY'!$A$1:$F$45"}</definedName>
    <definedName name="Lot" localSheetId="20">{"'PROFITABILITY'!$A$1:$F$45"}</definedName>
    <definedName name="Lot" localSheetId="21">{"'PROFITABILITY'!$A$1:$F$45"}</definedName>
    <definedName name="Lot" localSheetId="1">{"'PROFITABILITY'!$A$1:$F$45"}</definedName>
    <definedName name="Lot" localSheetId="2">{"'PROFITABILITY'!$A$1:$F$45"}</definedName>
    <definedName name="Lot" localSheetId="0">{"'PROFITABILITY'!$A$1:$F$45"}</definedName>
    <definedName name="Lot" localSheetId="9">{"'PROFITABILITY'!$A$1:$F$45"}</definedName>
    <definedName name="Lot" localSheetId="16">{"'PROFITABILITY'!$A$1:$F$45"}</definedName>
    <definedName name="Lot" localSheetId="13">{"'PROFITABILITY'!$A$1:$F$45"}</definedName>
    <definedName name="Lot" localSheetId="6">{"'PROFITABILITY'!$A$1:$F$45"}</definedName>
    <definedName name="Lot" localSheetId="7">{"'PROFITABILITY'!$A$1:$F$45"}</definedName>
    <definedName name="Lot">{"'PROFITABILITY'!$A$1:$F$45"}</definedName>
    <definedName name="lp" localSheetId="19">#REF!</definedName>
    <definedName name="lp">#REF!</definedName>
    <definedName name="LPROT220" localSheetId="19">#REF!</definedName>
    <definedName name="LPROT220">#REF!</definedName>
    <definedName name="LPROT500" localSheetId="19">#REF!</definedName>
    <definedName name="LPROT500">#REF!</definedName>
    <definedName name="Lr" localSheetId="19">#REF!</definedName>
    <definedName name="Lr">#REF!</definedName>
    <definedName name="Lr___0" localSheetId="19">#REF!</definedName>
    <definedName name="Lr___0">#REF!</definedName>
    <definedName name="Lr___13" localSheetId="19">#REF!</definedName>
    <definedName name="Lr___13">#REF!</definedName>
    <definedName name="ls" localSheetId="19">#REF!</definedName>
    <definedName name="ls">#REF!</definedName>
    <definedName name="lso" localSheetId="19">#REF!</definedName>
    <definedName name="lso">#REF!</definedName>
    <definedName name="LTCG" localSheetId="19">#REF!</definedName>
    <definedName name="LTCG">#REF!</definedName>
    <definedName name="lte" localSheetId="19">#REF!</definedName>
    <definedName name="lte">#REF!</definedName>
    <definedName name="LTErate" localSheetId="19">#REF!</definedName>
    <definedName name="LTErate">#REF!</definedName>
    <definedName name="LTK" localSheetId="19">#REF!</definedName>
    <definedName name="LTK">#REF!</definedName>
    <definedName name="LTR" localSheetId="19">#REF!</definedName>
    <definedName name="LTR">#REF!</definedName>
    <definedName name="LTR_1" localSheetId="19">#REF!</definedName>
    <definedName name="LTR_1">#REF!</definedName>
    <definedName name="LTswitchgear" localSheetId="19">#REF!</definedName>
    <definedName name="LTswitchgear">#REF!</definedName>
    <definedName name="LTTrafo" localSheetId="19">#REF!</definedName>
    <definedName name="LTTrafo">#REF!</definedName>
    <definedName name="Ltwo400">'[187]L2 400 Obra'!$B$9:$AB$37</definedName>
    <definedName name="Ltwo765">'[187]L2 765 LILO Anpara '!$B$9:$W$38</definedName>
    <definedName name="lub" localSheetId="19">#REF!</definedName>
    <definedName name="lub" localSheetId="9">'[136]Abs PMRL'!$B$87</definedName>
    <definedName name="lub">#REF!</definedName>
    <definedName name="luckt" localSheetId="19">#REF!</definedName>
    <definedName name="luckt" localSheetId="9">[213]tb!#REF!</definedName>
    <definedName name="luckt">#REF!</definedName>
    <definedName name="LUMEN" localSheetId="19">#REF!</definedName>
    <definedName name="LUMEN">#REF!</definedName>
    <definedName name="LUMEN___0" localSheetId="19">#REF!</definedName>
    <definedName name="LUMEN___0">#REF!</definedName>
    <definedName name="LUMEN___13" localSheetId="19">#REF!</definedName>
    <definedName name="LUMEN___13">#REF!</definedName>
    <definedName name="LUX" localSheetId="19">#REF!</definedName>
    <definedName name="LUX">#REF!</definedName>
    <definedName name="LUX___0" localSheetId="19">#REF!</definedName>
    <definedName name="LUX___0">#REF!</definedName>
    <definedName name="LUX___13" localSheetId="19">#REF!</definedName>
    <definedName name="LUX___13">#REF!</definedName>
    <definedName name="LV" localSheetId="19">#REF!</definedName>
    <definedName name="LV">#REF!</definedName>
    <definedName name="LWL">'[142]INPUT-DATA'!#REF!</definedName>
    <definedName name="LWSALES" localSheetId="19">#REF!</definedName>
    <definedName name="LWSALES">#REF!</definedName>
    <definedName name="lx" localSheetId="19">#REF!</definedName>
    <definedName name="lx">#REF!</definedName>
    <definedName name="Lx___0" localSheetId="19">#REF!</definedName>
    <definedName name="Lx___0">#REF!</definedName>
    <definedName name="Lx___13" localSheetId="19">#REF!</definedName>
    <definedName name="Lx___13">#REF!</definedName>
    <definedName name="Lxx" localSheetId="19">#REF!</definedName>
    <definedName name="Lxx">#REF!</definedName>
    <definedName name="ly" localSheetId="19">#REF!</definedName>
    <definedName name="ly">#REF!</definedName>
    <definedName name="LYBin" localSheetId="19">#REF!</definedName>
    <definedName name="LYBin">#REF!</definedName>
    <definedName name="LYHolds" localSheetId="19">#REF!</definedName>
    <definedName name="LYHolds">#REF!</definedName>
    <definedName name="LYNet" localSheetId="19">#REF!</definedName>
    <definedName name="LYNet">#REF!</definedName>
    <definedName name="LYoos" localSheetId="19">#REF!</definedName>
    <definedName name="LYoos">#REF!</definedName>
    <definedName name="LYReselects" localSheetId="19">#REF!</definedName>
    <definedName name="LYReselects">#REF!</definedName>
    <definedName name="LYReturns" localSheetId="19">#REF!</definedName>
    <definedName name="LYReturns">#REF!</definedName>
    <definedName name="LYSales" localSheetId="19">#REF!</definedName>
    <definedName name="LYSales">#REF!</definedName>
    <definedName name="LYTotal" localSheetId="19">#REF!</definedName>
    <definedName name="LYTotal">#REF!</definedName>
    <definedName name="M" localSheetId="19">#REF!</definedName>
    <definedName name="M">#REF!</definedName>
    <definedName name="m___0" localSheetId="19">#REF!</definedName>
    <definedName name="m___0">#REF!</definedName>
    <definedName name="m___13" localSheetId="19">#REF!</definedName>
    <definedName name="m___13">#REF!</definedName>
    <definedName name="M_01" localSheetId="19">#REF!</definedName>
    <definedName name="M_01">#REF!</definedName>
    <definedName name="M_25_box_Culvert" localSheetId="19">#REF!</definedName>
    <definedName name="M_25_box_Culvert">#REF!</definedName>
    <definedName name="M_25_box_Culvert_1">"#REF!"</definedName>
    <definedName name="M_A" localSheetId="19">#REF!</definedName>
    <definedName name="M_A">#REF!</definedName>
    <definedName name="M_Aggregate_10">[214]Material!$D$17</definedName>
    <definedName name="M_Aggregate_20">[214]Material!$D$18</definedName>
    <definedName name="M_Aggregate_40">[214]Material!$D$19</definedName>
    <definedName name="M_Aggregate_Crushable_GradeII" localSheetId="19">#REF!</definedName>
    <definedName name="M_Aggregate_Crushable_GradeII" localSheetId="9">[215]Material!$D$21</definedName>
    <definedName name="M_Aggregate_Crushable_GradeII">#REF!</definedName>
    <definedName name="M_Aggregate_GradeII_63_45mm" localSheetId="19">#REF!</definedName>
    <definedName name="M_Aggregate_GradeII_63_45mm" localSheetId="9">[215]Material!$D$24</definedName>
    <definedName name="M_Aggregate_GradeII_63_45mm">#REF!</definedName>
    <definedName name="M_B" localSheetId="19">#REF!</definedName>
    <definedName name="M_B">#REF!</definedName>
    <definedName name="M_BindingWire" localSheetId="19">#REF!</definedName>
    <definedName name="M_BindingWire" localSheetId="9">[215]Material!$D$38</definedName>
    <definedName name="M_BindingWire">#REF!</definedName>
    <definedName name="M_Bitumen_S65" localSheetId="19">#REF!</definedName>
    <definedName name="M_Bitumen_S65" localSheetId="9">[215]Material!$D$42</definedName>
    <definedName name="M_Bitumen_S65">#REF!</definedName>
    <definedName name="M_BitumenEmulsion_RS1" localSheetId="19">#REF!</definedName>
    <definedName name="M_BitumenEmulsion_RS1" localSheetId="9">[215]Material!$D$44</definedName>
    <definedName name="M_BitumenEmulsion_RS1">#REF!</definedName>
    <definedName name="M_BitumenEmulsion_SS1" localSheetId="19">#REF!</definedName>
    <definedName name="M_BitumenEmulsion_SS1" localSheetId="9">[215]Material!$D$45</definedName>
    <definedName name="M_BitumenEmulsion_SS1">#REF!</definedName>
    <definedName name="M_Cement">[214]Material!$D$51</definedName>
    <definedName name="M_CompensationForEarthTakenFromPrivateLand" localSheetId="19">#REF!</definedName>
    <definedName name="M_CompensationForEarthTakenFromPrivateLand" localSheetId="9">[215]Material!$D$54</definedName>
    <definedName name="M_CompensationForEarthTakenFromPrivateLand">#REF!</definedName>
    <definedName name="M_CrowBars_40mm" localSheetId="19">#REF!</definedName>
    <definedName name="M_CrowBars_40mm" localSheetId="9">[215]Material!$D$60</definedName>
    <definedName name="M_CrowBars_40mm">#REF!</definedName>
    <definedName name="M_CrushedStoneChipping_132" localSheetId="19">#REF!</definedName>
    <definedName name="M_CrushedStoneChipping_132" localSheetId="9">[215]Material!$D$64</definedName>
    <definedName name="M_CrushedStoneChipping_132">#REF!</definedName>
    <definedName name="M_CrushedStoneChipping_67mm_100Passing_112mm" localSheetId="19">#REF!</definedName>
    <definedName name="M_CrushedStoneChipping_67mm_100Passing_112mm" localSheetId="9">[215]Material!$D$65</definedName>
    <definedName name="M_CrushedStoneChipping_67mm_100Passing_112mm">#REF!</definedName>
    <definedName name="M_F" localSheetId="19">INDEX(#REF!,MATCH(#REF!,#REF!,0))</definedName>
    <definedName name="M_F" localSheetId="9">INDEX('[92] '!$B$1:$B$18,MATCH('[92]  '!$L$329,'[92] '!$A$1:$A$18,0))</definedName>
    <definedName name="M_F">INDEX(#REF!,MATCH(#REF!,#REF!,0))</definedName>
    <definedName name="M_GranularMaterial" localSheetId="19">#REF!</definedName>
    <definedName name="M_GranularMaterial" localSheetId="9">[215]Material!$D$88</definedName>
    <definedName name="M_GranularMaterial">#REF!</definedName>
    <definedName name="M_QuarriedStone_150_200mm" localSheetId="19">#REF!</definedName>
    <definedName name="M_QuarriedStone_150_200mm" localSheetId="9">[215]Material!$D$112</definedName>
    <definedName name="M_QuarriedStone_150_200mm">#REF!</definedName>
    <definedName name="M_RCCPipeNP3_1200mm" localSheetId="19">#REF!</definedName>
    <definedName name="M_RCCPipeNP3_1200mm" localSheetId="9">[224]Material!$D$113</definedName>
    <definedName name="M_RCCPipeNP3_1200mm">#REF!</definedName>
    <definedName name="M_RCCPipeNP4_1000mm">[214]Material!$D$119</definedName>
    <definedName name="M_s.MAMTHA_CONTRACTORS" localSheetId="19">#REF!</definedName>
    <definedName name="M_s.MAMTHA_CONTRACTORS">#REF!</definedName>
    <definedName name="M_Sand_Coarse">[214]Material!$D$125</definedName>
    <definedName name="M_SteelReinforcement_HYSDBars" localSheetId="19">#REF!</definedName>
    <definedName name="M_SteelReinforcement_HYSDBars" localSheetId="9">[215]Material!$D$129</definedName>
    <definedName name="M_SteelReinforcement_HYSDBars">#REF!</definedName>
    <definedName name="M_StoneBoulder_150mm_below" localSheetId="19">#REF!</definedName>
    <definedName name="M_StoneBoulder_150mm_below" localSheetId="9">[215]Material!$D$132</definedName>
    <definedName name="M_StoneBoulder_150mm_below">#REF!</definedName>
    <definedName name="M_StoneForCoarseRubbleMasonry_1stSort" localSheetId="19">#REF!</definedName>
    <definedName name="M_StoneForCoarseRubbleMasonry_1stSort" localSheetId="9">[225]Material!$D$136</definedName>
    <definedName name="M_StoneForCoarseRubbleMasonry_1stSort">#REF!</definedName>
    <definedName name="M_StoneSpalls" localSheetId="19">#REF!</definedName>
    <definedName name="M_StoneSpalls" localSheetId="9">[224]Material!$D$144</definedName>
    <definedName name="M_StoneSpalls">#REF!</definedName>
    <definedName name="M_Water" localSheetId="19">#REF!</definedName>
    <definedName name="M_Water">#REF!</definedName>
    <definedName name="M_WellGradedGranularBaseMaterial_GradeA_236mm" localSheetId="19">#REF!</definedName>
    <definedName name="M_WellGradedGranularBaseMaterial_GradeA_236mm">#REF!</definedName>
    <definedName name="M_WellGradedGranularBaseMaterial_GradeA_265_475mm" localSheetId="19">#REF!</definedName>
    <definedName name="M_WellGradedGranularBaseMaterial_GradeA_265_475mm">#REF!</definedName>
    <definedName name="M_WellGradedGranularBaseMaterial_GradeA_53_265mm" localSheetId="19">#REF!</definedName>
    <definedName name="M_WellGradedGranularBaseMaterial_GradeA_53_265mm">#REF!</definedName>
    <definedName name="M_WoodenSleepers" localSheetId="19">#REF!</definedName>
    <definedName name="M_WoodenSleepers" localSheetId="9">[215]Material!$D$163</definedName>
    <definedName name="M_WoodenSleepers">#REF!</definedName>
    <definedName name="M0" localSheetId="19">#REF!</definedName>
    <definedName name="M0">#REF!</definedName>
    <definedName name="M1_" localSheetId="17">#N/A</definedName>
    <definedName name="M1_" localSheetId="19">#REF!</definedName>
    <definedName name="M1_" localSheetId="1">#N/A</definedName>
    <definedName name="M1_" localSheetId="2">#N/A</definedName>
    <definedName name="M1_" localSheetId="16">#N/A</definedName>
    <definedName name="M1_" localSheetId="13">#N/A</definedName>
    <definedName name="M1_" localSheetId="6">#N/A</definedName>
    <definedName name="M1_" localSheetId="7">#N/A</definedName>
    <definedName name="M1_">#REF!</definedName>
    <definedName name="M10cement" localSheetId="19">#REF!</definedName>
    <definedName name="M10cement">#REF!</definedName>
    <definedName name="M10L" localSheetId="19">#REF!</definedName>
    <definedName name="M10L" localSheetId="9">[176]Cencrete!$AE$21</definedName>
    <definedName name="M10L">#REF!</definedName>
    <definedName name="M10M" localSheetId="19">#REF!</definedName>
    <definedName name="M10M" localSheetId="9">[176]Cencrete!$AD$21</definedName>
    <definedName name="M10M">#REF!</definedName>
    <definedName name="M10P" localSheetId="19">#REF!</definedName>
    <definedName name="M10P" localSheetId="9">[176]Cencrete!$AF$21</definedName>
    <definedName name="M10P">#REF!</definedName>
    <definedName name="M15_Cement" localSheetId="19">#REF!</definedName>
    <definedName name="M15_Cement" localSheetId="9">'[144]Rate Analysis'!$D$311</definedName>
    <definedName name="M15_Cement">#REF!</definedName>
    <definedName name="M15_Metal20mm" localSheetId="19">#REF!</definedName>
    <definedName name="M15_Metal20mm" localSheetId="9">'[144]Rate Analysis'!$D$313</definedName>
    <definedName name="M15_Metal20mm">#REF!</definedName>
    <definedName name="M15_Sand" localSheetId="19">#REF!</definedName>
    <definedName name="M15_Sand" localSheetId="9">'[144]Rate Analysis'!$D$312</definedName>
    <definedName name="M15_Sand">#REF!</definedName>
    <definedName name="m15cem" localSheetId="19">#REF!</definedName>
    <definedName name="m15cem" localSheetId="9">[51]Analysis!$D$311</definedName>
    <definedName name="m15cem">#REF!</definedName>
    <definedName name="M15cement" localSheetId="19">#REF!</definedName>
    <definedName name="M15cement">#REF!</definedName>
    <definedName name="M1x" localSheetId="18">#REF!</definedName>
    <definedName name="M1x" localSheetId="3">#REF!</definedName>
    <definedName name="M1x" localSheetId="14">#REF!</definedName>
    <definedName name="M1x" localSheetId="15">#REF!</definedName>
    <definedName name="M1x" localSheetId="12">#REF!</definedName>
    <definedName name="M1x" localSheetId="10">#REF!</definedName>
    <definedName name="M1x" localSheetId="19">#REF!</definedName>
    <definedName name="M1x">#REF!</definedName>
    <definedName name="M1y" localSheetId="18">#REF!</definedName>
    <definedName name="M1y" localSheetId="3">#REF!</definedName>
    <definedName name="M1y" localSheetId="14">#REF!</definedName>
    <definedName name="M1y" localSheetId="15">#REF!</definedName>
    <definedName name="M1y" localSheetId="12">#REF!</definedName>
    <definedName name="M1y" localSheetId="10">#REF!</definedName>
    <definedName name="M1y" localSheetId="19">#REF!</definedName>
    <definedName name="M1y">#REF!</definedName>
    <definedName name="M2_" localSheetId="17">#N/A</definedName>
    <definedName name="M2_" localSheetId="19">#REF!</definedName>
    <definedName name="M2_" localSheetId="1">#N/A</definedName>
    <definedName name="M2_" localSheetId="2">#N/A</definedName>
    <definedName name="M2_" localSheetId="16">#N/A</definedName>
    <definedName name="M2_" localSheetId="13">#N/A</definedName>
    <definedName name="M2_" localSheetId="6">#N/A</definedName>
    <definedName name="M2_" localSheetId="7">#N/A</definedName>
    <definedName name="M2_">#REF!</definedName>
    <definedName name="m2_bop_f" localSheetId="19">#REF!</definedName>
    <definedName name="m2_bop_f">#REF!</definedName>
    <definedName name="m2_bop_v" localSheetId="19">#REF!</definedName>
    <definedName name="m2_bop_v">#REF!</definedName>
    <definedName name="m2_bop_w" localSheetId="19">#REF!</definedName>
    <definedName name="m2_bop_w">#REF!</definedName>
    <definedName name="m2_civ_f" localSheetId="19">#REF!</definedName>
    <definedName name="m2_civ_f">#REF!</definedName>
    <definedName name="m2_civ_v" localSheetId="19">#REF!</definedName>
    <definedName name="m2_civ_v">#REF!</definedName>
    <definedName name="m2_civ_w" localSheetId="19">#REF!</definedName>
    <definedName name="m2_civ_w">#REF!</definedName>
    <definedName name="m2_cond_f" localSheetId="19">#REF!</definedName>
    <definedName name="m2_cond_f">#REF!</definedName>
    <definedName name="m2_cond_v" localSheetId="19">#REF!</definedName>
    <definedName name="m2_cond_v">#REF!</definedName>
    <definedName name="m2_cond_w" localSheetId="19">#REF!</definedName>
    <definedName name="m2_cond_w">#REF!</definedName>
    <definedName name="m2_ct_f" localSheetId="19">#REF!</definedName>
    <definedName name="m2_ct_f">#REF!</definedName>
    <definedName name="m2_ct_v" localSheetId="19">#REF!</definedName>
    <definedName name="m2_ct_v">#REF!</definedName>
    <definedName name="m2_ct_w" localSheetId="19">#REF!</definedName>
    <definedName name="m2_ct_w">#REF!</definedName>
    <definedName name="m2_e_f" localSheetId="19">#REF!</definedName>
    <definedName name="m2_e_f">#REF!</definedName>
    <definedName name="m2_e_v" localSheetId="19">#REF!</definedName>
    <definedName name="m2_e_v">#REF!</definedName>
    <definedName name="m2_e_w" localSheetId="19">#REF!</definedName>
    <definedName name="m2_e_w">#REF!</definedName>
    <definedName name="m2_ec_f" localSheetId="19">#REF!</definedName>
    <definedName name="m2_ec_f">#REF!</definedName>
    <definedName name="m2_ec_v" localSheetId="19">#REF!</definedName>
    <definedName name="m2_ec_v">#REF!</definedName>
    <definedName name="m2_ec_w" localSheetId="19">#REF!</definedName>
    <definedName name="m2_ec_w">#REF!</definedName>
    <definedName name="m2_fuel_f" localSheetId="19">#REF!</definedName>
    <definedName name="m2_fuel_f">#REF!</definedName>
    <definedName name="m2_fuel_v" localSheetId="19">#REF!</definedName>
    <definedName name="m2_fuel_v">#REF!</definedName>
    <definedName name="m2_fuel_w" localSheetId="19">#REF!</definedName>
    <definedName name="m2_fuel_w">#REF!</definedName>
    <definedName name="m2_geno_f" localSheetId="19">#REF!</definedName>
    <definedName name="m2_geno_f">#REF!</definedName>
    <definedName name="m2_geno_v" localSheetId="19">#REF!</definedName>
    <definedName name="m2_geno_v">#REF!</definedName>
    <definedName name="m2_geno_w" localSheetId="19">#REF!</definedName>
    <definedName name="m2_geno_w">#REF!</definedName>
    <definedName name="m2_gt_f" localSheetId="19">#REF!</definedName>
    <definedName name="m2_gt_f">#REF!</definedName>
    <definedName name="m2_gt_v" localSheetId="19">#REF!</definedName>
    <definedName name="m2_gt_v">#REF!</definedName>
    <definedName name="m2_gt_w" localSheetId="19">#REF!</definedName>
    <definedName name="m2_gt_w">#REF!</definedName>
    <definedName name="m2_gtax_f" localSheetId="19">#REF!</definedName>
    <definedName name="m2_gtax_f">#REF!</definedName>
    <definedName name="m2_gtax_v" localSheetId="19">#REF!</definedName>
    <definedName name="m2_gtax_v">#REF!</definedName>
    <definedName name="m2_gtax_w" localSheetId="19">#REF!</definedName>
    <definedName name="m2_gtax_w">#REF!</definedName>
    <definedName name="m2_hrsg_f" localSheetId="19">#REF!</definedName>
    <definedName name="m2_hrsg_f">#REF!</definedName>
    <definedName name="m2_hrsg_v" localSheetId="19">#REF!</definedName>
    <definedName name="m2_hrsg_v">#REF!</definedName>
    <definedName name="m2_hrsg_w" localSheetId="19">#REF!</definedName>
    <definedName name="m2_hrsg_w">#REF!</definedName>
    <definedName name="m2_ic_f" localSheetId="19">#REF!</definedName>
    <definedName name="m2_ic_f">#REF!</definedName>
    <definedName name="m2_ic_v" localSheetId="19">#REF!</definedName>
    <definedName name="m2_ic_v">#REF!</definedName>
    <definedName name="m2_ic_w" localSheetId="19">#REF!</definedName>
    <definedName name="m2_ic_w">#REF!</definedName>
    <definedName name="m2_st_f" localSheetId="19">#REF!</definedName>
    <definedName name="m2_st_f">#REF!</definedName>
    <definedName name="m2_st_v" localSheetId="19">#REF!</definedName>
    <definedName name="m2_st_v">#REF!</definedName>
    <definedName name="m2_st_w" localSheetId="19">#REF!</definedName>
    <definedName name="m2_st_w">#REF!</definedName>
    <definedName name="M20_cement" localSheetId="19">#REF!</definedName>
    <definedName name="M20_cement" localSheetId="9">'[144]Rate Analysis'!$D$332</definedName>
    <definedName name="M20_cement">#REF!</definedName>
    <definedName name="M20_Metal20mm" localSheetId="19">#REF!</definedName>
    <definedName name="M20_Metal20mm" localSheetId="9">'[144]Rate Analysis'!$D$345</definedName>
    <definedName name="M20_Metal20mm">#REF!</definedName>
    <definedName name="M20_sand" localSheetId="19">#REF!</definedName>
    <definedName name="M20_sand" localSheetId="9">'[144]Rate Analysis'!$D$333</definedName>
    <definedName name="M20_sand">#REF!</definedName>
    <definedName name="m20cement" localSheetId="19">#REF!</definedName>
    <definedName name="m20cement" localSheetId="9">[51]Analysis!$D$332</definedName>
    <definedName name="m20cement">#REF!</definedName>
    <definedName name="M20L" localSheetId="19">#REF!</definedName>
    <definedName name="M20L" localSheetId="9">[176]Cencrete!$AE$19</definedName>
    <definedName name="M20L">#REF!</definedName>
    <definedName name="M20M" localSheetId="19">#REF!</definedName>
    <definedName name="M20M" localSheetId="9">[176]Cencrete!$AD$19</definedName>
    <definedName name="M20M">#REF!</definedName>
    <definedName name="m20metal20" localSheetId="19">#REF!</definedName>
    <definedName name="m20metal20" localSheetId="9">[51]Analysis!$D$345</definedName>
    <definedName name="m20metal20">#REF!</definedName>
    <definedName name="M20P" localSheetId="19">#REF!</definedName>
    <definedName name="M20P" localSheetId="9">[176]Cencrete!$AF$19</definedName>
    <definedName name="M20P">#REF!</definedName>
    <definedName name="M20PCCcement" localSheetId="19">#REF!</definedName>
    <definedName name="M20PCCcement">#REF!</definedName>
    <definedName name="M20RCCcement" localSheetId="19">#REF!</definedName>
    <definedName name="M20RCCcement">#REF!</definedName>
    <definedName name="m20sand" localSheetId="19">#REF!</definedName>
    <definedName name="m20sand" localSheetId="9">[51]Analysis!$D$333</definedName>
    <definedName name="m20sand">#REF!</definedName>
    <definedName name="M25_cement" localSheetId="19">#REF!</definedName>
    <definedName name="M25_cement" localSheetId="9">'[144]Rate Analysis'!$D$343</definedName>
    <definedName name="M25_cement">#REF!</definedName>
    <definedName name="M25_Metal20mm" localSheetId="19">#REF!</definedName>
    <definedName name="M25_Metal20mm" localSheetId="9">'[144]Rate Analysis'!$D$345</definedName>
    <definedName name="M25_Metal20mm">#REF!</definedName>
    <definedName name="M25_sand" localSheetId="19">#REF!</definedName>
    <definedName name="M25_sand" localSheetId="9">'[144]Rate Analysis'!$D$344</definedName>
    <definedName name="M25_sand">#REF!</definedName>
    <definedName name="M25L" localSheetId="19">#REF!</definedName>
    <definedName name="M25L" localSheetId="9">[176]Cencrete!$AE$18</definedName>
    <definedName name="M25L">#REF!</definedName>
    <definedName name="M25M" localSheetId="19">#REF!</definedName>
    <definedName name="M25M" localSheetId="9">[176]Cencrete!$AD$18</definedName>
    <definedName name="M25M">#REF!</definedName>
    <definedName name="M25P" localSheetId="19">#REF!</definedName>
    <definedName name="M25P" localSheetId="9">[176]Cencrete!$AF$18</definedName>
    <definedName name="M25P">#REF!</definedName>
    <definedName name="M25PCCcement" localSheetId="19">#REF!</definedName>
    <definedName name="M25PCCcement">#REF!</definedName>
    <definedName name="M25RCCcement" localSheetId="19">#REF!</definedName>
    <definedName name="M25RCCcement">#REF!</definedName>
    <definedName name="M2A_KPI" localSheetId="19">#REF!</definedName>
    <definedName name="M2A_KPI">#REF!</definedName>
    <definedName name="M2A_KPI2" localSheetId="19">#REF!</definedName>
    <definedName name="M2A_KPI2">#REF!</definedName>
    <definedName name="M2x" localSheetId="18">#REF!</definedName>
    <definedName name="M2x" localSheetId="3">#REF!</definedName>
    <definedName name="M2x" localSheetId="14">#REF!</definedName>
    <definedName name="M2x" localSheetId="15">#REF!</definedName>
    <definedName name="M2x" localSheetId="12">#REF!</definedName>
    <definedName name="M2x" localSheetId="10">#REF!</definedName>
    <definedName name="M2x" localSheetId="19">#REF!</definedName>
    <definedName name="M2x">#REF!</definedName>
    <definedName name="M2y" localSheetId="18">#REF!</definedName>
    <definedName name="M2y" localSheetId="3">#REF!</definedName>
    <definedName name="M2y" localSheetId="14">#REF!</definedName>
    <definedName name="M2y" localSheetId="15">#REF!</definedName>
    <definedName name="M2y" localSheetId="12">#REF!</definedName>
    <definedName name="M2y" localSheetId="10">#REF!</definedName>
    <definedName name="M2y" localSheetId="19">#REF!</definedName>
    <definedName name="M2y">#REF!</definedName>
    <definedName name="M30cement" localSheetId="19">#REF!</definedName>
    <definedName name="M30cement">#REF!</definedName>
    <definedName name="M30L" localSheetId="19">#REF!</definedName>
    <definedName name="M30L" localSheetId="9">[176]Cencrete!$AE$17</definedName>
    <definedName name="M30L">#REF!</definedName>
    <definedName name="M30M" localSheetId="19">#REF!</definedName>
    <definedName name="M30M" localSheetId="9">[176]Cencrete!$AD$17</definedName>
    <definedName name="M30M">#REF!</definedName>
    <definedName name="M30P" localSheetId="19">#REF!</definedName>
    <definedName name="M30P" localSheetId="9">[176]Cencrete!$AF$17</definedName>
    <definedName name="M30P">#REF!</definedName>
    <definedName name="M35cement" localSheetId="19">#REF!</definedName>
    <definedName name="M35cement">#REF!</definedName>
    <definedName name="M40cement" localSheetId="19">#REF!</definedName>
    <definedName name="M40cement">#REF!</definedName>
    <definedName name="M50cement" localSheetId="19">#REF!</definedName>
    <definedName name="M50cement">#REF!</definedName>
    <definedName name="M65L" localSheetId="19">#REF!</definedName>
    <definedName name="M65L" localSheetId="9">[176]Cencrete!$AE$10</definedName>
    <definedName name="M65L">#REF!</definedName>
    <definedName name="M65P" localSheetId="19">#REF!</definedName>
    <definedName name="M65P" localSheetId="9">[176]Cencrete!$AF$10</definedName>
    <definedName name="M65P">#REF!</definedName>
    <definedName name="M7.5L" localSheetId="19">#REF!</definedName>
    <definedName name="M7.5L" localSheetId="9">[176]Cencrete!$AE$22</definedName>
    <definedName name="M7.5L">#REF!</definedName>
    <definedName name="M7.5M" localSheetId="19">#REF!</definedName>
    <definedName name="M7.5M" localSheetId="9">[176]Cencrete!$AD$22</definedName>
    <definedName name="M7.5M">#REF!</definedName>
    <definedName name="M7.5P" localSheetId="19">#REF!</definedName>
    <definedName name="M7.5P" localSheetId="9">[176]Cencrete!$AF$22</definedName>
    <definedName name="M7.5P">#REF!</definedName>
    <definedName name="m8_bop_f" localSheetId="19">#REF!</definedName>
    <definedName name="m8_bop_f">#REF!</definedName>
    <definedName name="m8_bop_v" localSheetId="19">#REF!</definedName>
    <definedName name="m8_bop_v">#REF!</definedName>
    <definedName name="m8_bop_w" localSheetId="19">#REF!</definedName>
    <definedName name="m8_bop_w">#REF!</definedName>
    <definedName name="m8_civ_f" localSheetId="19">#REF!</definedName>
    <definedName name="m8_civ_f">#REF!</definedName>
    <definedName name="m8_civ_v" localSheetId="19">#REF!</definedName>
    <definedName name="m8_civ_v">#REF!</definedName>
    <definedName name="m8_civ_w" localSheetId="19">#REF!</definedName>
    <definedName name="m8_civ_w">#REF!</definedName>
    <definedName name="m8_cond_f" localSheetId="19">#REF!</definedName>
    <definedName name="m8_cond_f">#REF!</definedName>
    <definedName name="m8_cond_v" localSheetId="19">#REF!</definedName>
    <definedName name="m8_cond_v">#REF!</definedName>
    <definedName name="m8_cond_w" localSheetId="19">#REF!</definedName>
    <definedName name="m8_cond_w">#REF!</definedName>
    <definedName name="m8_ct_f" localSheetId="19">#REF!</definedName>
    <definedName name="m8_ct_f">#REF!</definedName>
    <definedName name="m8_ct_v" localSheetId="19">#REF!</definedName>
    <definedName name="m8_ct_v">#REF!</definedName>
    <definedName name="m8_ct_w" localSheetId="19">#REF!</definedName>
    <definedName name="m8_ct_w">#REF!</definedName>
    <definedName name="m8_e_f" localSheetId="19">#REF!</definedName>
    <definedName name="m8_e_f">#REF!</definedName>
    <definedName name="m8_e_v" localSheetId="19">#REF!</definedName>
    <definedName name="m8_e_v">#REF!</definedName>
    <definedName name="m8_e_w" localSheetId="19">#REF!</definedName>
    <definedName name="m8_e_w">#REF!</definedName>
    <definedName name="m8_ec_f" localSheetId="19">#REF!</definedName>
    <definedName name="m8_ec_f">#REF!</definedName>
    <definedName name="m8_ec_v" localSheetId="19">#REF!</definedName>
    <definedName name="m8_ec_v">#REF!</definedName>
    <definedName name="m8_ec_w" localSheetId="19">#REF!</definedName>
    <definedName name="m8_ec_w">#REF!</definedName>
    <definedName name="m8_fuel_f" localSheetId="19">#REF!</definedName>
    <definedName name="m8_fuel_f">#REF!</definedName>
    <definedName name="m8_fuel_v" localSheetId="19">#REF!</definedName>
    <definedName name="m8_fuel_v">#REF!</definedName>
    <definedName name="m8_fuel_w" localSheetId="19">#REF!</definedName>
    <definedName name="m8_fuel_w">#REF!</definedName>
    <definedName name="m8_geno_f" localSheetId="19">#REF!</definedName>
    <definedName name="m8_geno_f">#REF!</definedName>
    <definedName name="m8_geno_v" localSheetId="19">#REF!</definedName>
    <definedName name="m8_geno_v">#REF!</definedName>
    <definedName name="m8_geno_w" localSheetId="19">#REF!</definedName>
    <definedName name="m8_geno_w">#REF!</definedName>
    <definedName name="m8_gt_f" localSheetId="19">#REF!</definedName>
    <definedName name="m8_gt_f">#REF!</definedName>
    <definedName name="m8_gt_v" localSheetId="19">#REF!</definedName>
    <definedName name="m8_gt_v">#REF!</definedName>
    <definedName name="m8_gt_w" localSheetId="19">#REF!</definedName>
    <definedName name="m8_gt_w">#REF!</definedName>
    <definedName name="m8_gtax_f" localSheetId="19">#REF!</definedName>
    <definedName name="m8_gtax_f">#REF!</definedName>
    <definedName name="m8_gtax_v" localSheetId="19">#REF!</definedName>
    <definedName name="m8_gtax_v">#REF!</definedName>
    <definedName name="m8_gtax_w" localSheetId="19">#REF!</definedName>
    <definedName name="m8_gtax_w">#REF!</definedName>
    <definedName name="m8_hrsg_f" localSheetId="19">#REF!</definedName>
    <definedName name="m8_hrsg_f">#REF!</definedName>
    <definedName name="m8_hrsg_v" localSheetId="19">#REF!</definedName>
    <definedName name="m8_hrsg_v">#REF!</definedName>
    <definedName name="m8_hrsg_w" localSheetId="19">#REF!</definedName>
    <definedName name="m8_hrsg_w">#REF!</definedName>
    <definedName name="m8_ic_f" localSheetId="19">#REF!</definedName>
    <definedName name="m8_ic_f">#REF!</definedName>
    <definedName name="m8_ic_v" localSheetId="19">#REF!</definedName>
    <definedName name="m8_ic_v">#REF!</definedName>
    <definedName name="m8_ic_w" localSheetId="19">#REF!</definedName>
    <definedName name="m8_ic_w">#REF!</definedName>
    <definedName name="m8_st_f" localSheetId="19">#REF!</definedName>
    <definedName name="m8_st_f">#REF!</definedName>
    <definedName name="m8_st_v" localSheetId="19">#REF!</definedName>
    <definedName name="m8_st_v">#REF!</definedName>
    <definedName name="m8_st_w" localSheetId="19">#REF!</definedName>
    <definedName name="m8_st_w">#REF!</definedName>
    <definedName name="M9A_BS" localSheetId="19">#REF!</definedName>
    <definedName name="M9A_BS">#REF!</definedName>
    <definedName name="M9B_BS" localSheetId="19">#REF!</definedName>
    <definedName name="M9B_BS">#REF!</definedName>
    <definedName name="Ma" localSheetId="19">#REF!</definedName>
    <definedName name="MA" localSheetId="9">INDEX('[92] '!$B$1:$B$18,MATCH('[92]  '!$L$319,'[92] '!$A$1:$A$18,0))</definedName>
    <definedName name="Ma">#REF!</definedName>
    <definedName name="ma_3">"#REF!"</definedName>
    <definedName name="ma_4">"#REF!"</definedName>
    <definedName name="MA_incountry">'[104]Intas Control'!$C$2</definedName>
    <definedName name="MA_incountry_T">[104]TorrentControl!$C$16</definedName>
    <definedName name="MA_intercountry">'[104]Intas Control'!$C$3</definedName>
    <definedName name="MA_intercountry_T">[104]TorrentControl!$C$17</definedName>
    <definedName name="Ma_v" localSheetId="19">#REF!</definedName>
    <definedName name="Ma_v" localSheetId="9">[200]Timesheet!#REF!</definedName>
    <definedName name="Ma_v">#REF!</definedName>
    <definedName name="MAACONSTN" localSheetId="19">#REF!</definedName>
    <definedName name="MAACONSTN">#REF!</definedName>
    <definedName name="mac">75</definedName>
    <definedName name="MACHINE_EQUIPMENT" localSheetId="19">#REF!</definedName>
    <definedName name="MACHINE_EQUIPMENT" localSheetId="9">'[50]RES-PLANNING'!$M$452:$P$478</definedName>
    <definedName name="MACHINE_EQUIPMENT">#REF!</definedName>
    <definedName name="MACHINE_EQUIPMENT_ENTRY" localSheetId="19">#REF!</definedName>
    <definedName name="MACHINE_EQUIPMENT_ENTRY" localSheetId="9">'[50]INPUT SHEET'!$B$487:$B$511</definedName>
    <definedName name="MACHINE_EQUIPMENT_ENTRY">#REF!</definedName>
    <definedName name="machinery" localSheetId="19">#REF!</definedName>
    <definedName name="machinery" localSheetId="9">[226]ANALYSIS!$C$18</definedName>
    <definedName name="machinery">#REF!</definedName>
    <definedName name="MAConsolidation">[104]MAConsolidation!$B$5:$AM$1000</definedName>
    <definedName name="MAConsolidationCountries">[104]MAConsolidation!$B$5:$AM$5</definedName>
    <definedName name="MAConsolidationMols">[104]MAConsolidation!$B$5:$B$1000</definedName>
    <definedName name="MADHU" localSheetId="19">#REF!</definedName>
    <definedName name="MADHU">#REF!</definedName>
    <definedName name="madhu218" localSheetId="19">#REF!</definedName>
    <definedName name="madhu218" localSheetId="9">'[4]Price Working -SRP'!#REF!</definedName>
    <definedName name="madhu218">#REF!</definedName>
    <definedName name="mahan" localSheetId="19">#REF!</definedName>
    <definedName name="mahan">#REF!</definedName>
    <definedName name="Maharastra" localSheetId="19">[227]Sheet2!$A$1:$A$35</definedName>
    <definedName name="Maharastra" localSheetId="1">[227]Sheet2!$A$1:$A$35</definedName>
    <definedName name="Maharastra" localSheetId="2">[227]Sheet2!$A$1:$A$35</definedName>
    <definedName name="Maharastra" localSheetId="16">[227]Sheet2!$A$1:$A$35</definedName>
    <definedName name="Maharastra" localSheetId="13">[227]Sheet2!$A$1:$A$35</definedName>
    <definedName name="Maharastra" localSheetId="6">[227]Sheet2!$A$1:$A$35</definedName>
    <definedName name="Maharastra" localSheetId="7">[227]Sheet2!$A$1:$A$35</definedName>
    <definedName name="Maharastra">#REF!</definedName>
    <definedName name="main" localSheetId="19">#REF!</definedName>
    <definedName name="main">#REF!</definedName>
    <definedName name="MainRelay" localSheetId="19">#REF!</definedName>
    <definedName name="MainRelay">#REF!</definedName>
    <definedName name="major">[104]TorrentControl!$B$3</definedName>
    <definedName name="majord" localSheetId="19">#REF!</definedName>
    <definedName name="majord">#REF!</definedName>
    <definedName name="majororders" localSheetId="19">#REF!</definedName>
    <definedName name="majororders">#REF!</definedName>
    <definedName name="man" localSheetId="19">#REF!</definedName>
    <definedName name="man">#REF!</definedName>
    <definedName name="man___0" localSheetId="19">#REF!</definedName>
    <definedName name="man___0">#REF!</definedName>
    <definedName name="man___11" localSheetId="19">#REF!</definedName>
    <definedName name="man___11">#REF!</definedName>
    <definedName name="man___12" localSheetId="19">#REF!</definedName>
    <definedName name="man___12">#REF!</definedName>
    <definedName name="MAN_SALE" localSheetId="19">#REF!</definedName>
    <definedName name="MAN_SALE">#REF!</definedName>
    <definedName name="MAN_SALE_FACT" localSheetId="19">#REF!</definedName>
    <definedName name="MAN_SALE_FACT">#REF!</definedName>
    <definedName name="manas" localSheetId="19">#REF!</definedName>
    <definedName name="manas">#REF!</definedName>
    <definedName name="Mandatory" localSheetId="1">[295]!Mandatory</definedName>
    <definedName name="Mandatory" localSheetId="2">[295]!Mandatory</definedName>
    <definedName name="Mandatory" localSheetId="16">T.Abstract!Mandatory</definedName>
    <definedName name="Mandatory" localSheetId="13">'Total Supply'!Mandatory</definedName>
    <definedName name="Mandatory" localSheetId="6">#REF!</definedName>
    <definedName name="Mandatory" localSheetId="7">#REF!</definedName>
    <definedName name="Mandatory">[0]!Mandatory</definedName>
    <definedName name="Manday_Rate" localSheetId="19">#REF!</definedName>
    <definedName name="Manday_Rate">#REF!</definedName>
    <definedName name="manday1" localSheetId="19">#REF!</definedName>
    <definedName name="manday1">#REF!</definedName>
    <definedName name="manday1___0" localSheetId="19">#REF!</definedName>
    <definedName name="manday1___0">#REF!</definedName>
    <definedName name="manday1___11" localSheetId="19">#REF!</definedName>
    <definedName name="manday1___11">#REF!</definedName>
    <definedName name="manday1___12" localSheetId="19">#REF!</definedName>
    <definedName name="manday1___12">#REF!</definedName>
    <definedName name="MANHOUR" localSheetId="19">#REF!</definedName>
    <definedName name="MANHOUR">#REF!</definedName>
    <definedName name="mani" localSheetId="18">{"form-D1",#N/A,FALSE,"FORM-D1";"form-D1_amt",#N/A,FALSE,"FORM-D1"}</definedName>
    <definedName name="mani" localSheetId="3">{"form-D1",#N/A,FALSE,"FORM-D1";"form-D1_amt",#N/A,FALSE,"FORM-D1"}</definedName>
    <definedName name="mani" localSheetId="14">{"form-D1",#N/A,FALSE,"FORM-D1";"form-D1_amt",#N/A,FALSE,"FORM-D1"}</definedName>
    <definedName name="mani" localSheetId="15">{"form-D1",#N/A,FALSE,"FORM-D1";"form-D1_amt",#N/A,FALSE,"FORM-D1"}</definedName>
    <definedName name="mani" localSheetId="12">{"form-D1",#N/A,FALSE,"FORM-D1";"form-D1_amt",#N/A,FALSE,"FORM-D1"}</definedName>
    <definedName name="mani" localSheetId="10">{"form-D1",#N/A,FALSE,"FORM-D1";"form-D1_amt",#N/A,FALSE,"FORM-D1"}</definedName>
    <definedName name="mani" localSheetId="19">{"form-D1",#N/A,FALSE,"FORM-D1";"form-D1_amt",#N/A,FALSE,"FORM-D1"}</definedName>
    <definedName name="mani" localSheetId="20">{"form-D1",#N/A,FALSE,"FORM-D1";"form-D1_amt",#N/A,FALSE,"FORM-D1"}</definedName>
    <definedName name="mani" localSheetId="21">{"form-D1",#N/A,FALSE,"FORM-D1";"form-D1_amt",#N/A,FALSE,"FORM-D1"}</definedName>
    <definedName name="mani" localSheetId="1">{"form-D1",#N/A,FALSE,"FORM-D1";"form-D1_amt",#N/A,FALSE,"FORM-D1"}</definedName>
    <definedName name="mani" localSheetId="2">{"form-D1",#N/A,FALSE,"FORM-D1";"form-D1_amt",#N/A,FALSE,"FORM-D1"}</definedName>
    <definedName name="mani" localSheetId="0">{"form-D1",#N/A,FALSE,"FORM-D1";"form-D1_amt",#N/A,FALSE,"FORM-D1"}</definedName>
    <definedName name="mani" localSheetId="9">{"form-D1",#N/A,FALSE,"FORM-D1";"form-D1_amt",#N/A,FALSE,"FORM-D1"}</definedName>
    <definedName name="mani" localSheetId="16">{"form-D1",#N/A,FALSE,"FORM-D1";"form-D1_amt",#N/A,FALSE,"FORM-D1"}</definedName>
    <definedName name="mani" localSheetId="13">{"form-D1",#N/A,FALSE,"FORM-D1";"form-D1_amt",#N/A,FALSE,"FORM-D1"}</definedName>
    <definedName name="mani" localSheetId="6">{"form-D1",#N/A,FALSE,"FORM-D1";"form-D1_amt",#N/A,FALSE,"FORM-D1"}</definedName>
    <definedName name="mani" localSheetId="7">{"form-D1",#N/A,FALSE,"FORM-D1";"form-D1_amt",#N/A,FALSE,"FORM-D1"}</definedName>
    <definedName name="mani">{"form-D1",#N/A,FALSE,"FORM-D1";"form-D1_amt",#N/A,FALSE,"FORM-D1"}</definedName>
    <definedName name="Manish" localSheetId="18">{"form-D1",#N/A,FALSE,"FORM-D1";"form-D1_amt",#N/A,FALSE,"FORM-D1"}</definedName>
    <definedName name="Manish" localSheetId="3">{"form-D1",#N/A,FALSE,"FORM-D1";"form-D1_amt",#N/A,FALSE,"FORM-D1"}</definedName>
    <definedName name="Manish" localSheetId="14">{"form-D1",#N/A,FALSE,"FORM-D1";"form-D1_amt",#N/A,FALSE,"FORM-D1"}</definedName>
    <definedName name="Manish" localSheetId="15">{"form-D1",#N/A,FALSE,"FORM-D1";"form-D1_amt",#N/A,FALSE,"FORM-D1"}</definedName>
    <definedName name="Manish" localSheetId="12">{"form-D1",#N/A,FALSE,"FORM-D1";"form-D1_amt",#N/A,FALSE,"FORM-D1"}</definedName>
    <definedName name="Manish" localSheetId="10">{"form-D1",#N/A,FALSE,"FORM-D1";"form-D1_amt",#N/A,FALSE,"FORM-D1"}</definedName>
    <definedName name="Manish" localSheetId="19">{"form-D1",#N/A,FALSE,"FORM-D1";"form-D1_amt",#N/A,FALSE,"FORM-D1"}</definedName>
    <definedName name="Manish" localSheetId="20">{"form-D1",#N/A,FALSE,"FORM-D1";"form-D1_amt",#N/A,FALSE,"FORM-D1"}</definedName>
    <definedName name="Manish" localSheetId="21">{"form-D1",#N/A,FALSE,"FORM-D1";"form-D1_amt",#N/A,FALSE,"FORM-D1"}</definedName>
    <definedName name="Manish" localSheetId="1">{"form-D1",#N/A,FALSE,"FORM-D1";"form-D1_amt",#N/A,FALSE,"FORM-D1"}</definedName>
    <definedName name="Manish" localSheetId="2">{"form-D1",#N/A,FALSE,"FORM-D1";"form-D1_amt",#N/A,FALSE,"FORM-D1"}</definedName>
    <definedName name="Manish" localSheetId="0">{"form-D1",#N/A,FALSE,"FORM-D1";"form-D1_amt",#N/A,FALSE,"FORM-D1"}</definedName>
    <definedName name="Manish" localSheetId="9">{"form-D1",#N/A,FALSE,"FORM-D1";"form-D1_amt",#N/A,FALSE,"FORM-D1"}</definedName>
    <definedName name="Manish" localSheetId="16">{"form-D1",#N/A,FALSE,"FORM-D1";"form-D1_amt",#N/A,FALSE,"FORM-D1"}</definedName>
    <definedName name="Manish" localSheetId="13">{"form-D1",#N/A,FALSE,"FORM-D1";"form-D1_amt",#N/A,FALSE,"FORM-D1"}</definedName>
    <definedName name="Manish" localSheetId="6">{"form-D1",#N/A,FALSE,"FORM-D1";"form-D1_amt",#N/A,FALSE,"FORM-D1"}</definedName>
    <definedName name="Manish" localSheetId="7">{"form-D1",#N/A,FALSE,"FORM-D1";"form-D1_amt",#N/A,FALSE,"FORM-D1"}</definedName>
    <definedName name="Manish">{"form-D1",#N/A,FALSE,"FORM-D1";"form-D1_amt",#N/A,FALSE,"FORM-D1"}</definedName>
    <definedName name="manpower" localSheetId="19">#REF!</definedName>
    <definedName name="manpower">#REF!</definedName>
    <definedName name="MANU1" localSheetId="19">#REF!</definedName>
    <definedName name="MANU1">#REF!</definedName>
    <definedName name="MANU11" localSheetId="19">#REF!</definedName>
    <definedName name="MANU11">#REF!</definedName>
    <definedName name="MANU111" localSheetId="19">#REF!</definedName>
    <definedName name="MANU111">#REF!</definedName>
    <definedName name="MANU2" localSheetId="19">#REF!</definedName>
    <definedName name="MANU2">#REF!</definedName>
    <definedName name="MANU22" localSheetId="19">#REF!</definedName>
    <definedName name="MANU22">#REF!</definedName>
    <definedName name="MANU222" localSheetId="19">#REF!</definedName>
    <definedName name="MANU222">#REF!</definedName>
    <definedName name="MANU3" localSheetId="19">#REF!</definedName>
    <definedName name="MANU3">#REF!</definedName>
    <definedName name="MANU33" localSheetId="19">#REF!</definedName>
    <definedName name="MANU33">#REF!</definedName>
    <definedName name="MANU333" localSheetId="19">#REF!</definedName>
    <definedName name="MANU333">#REF!</definedName>
    <definedName name="MANU4" localSheetId="19">#REF!</definedName>
    <definedName name="MANU4">#REF!</definedName>
    <definedName name="MANU44" localSheetId="19">#REF!</definedName>
    <definedName name="MANU44">#REF!</definedName>
    <definedName name="MANU444" localSheetId="19">#REF!</definedName>
    <definedName name="MANU444">#REF!</definedName>
    <definedName name="MANU5" localSheetId="19">#REF!</definedName>
    <definedName name="MANU5">#REF!</definedName>
    <definedName name="MANU55" localSheetId="19">#REF!</definedName>
    <definedName name="MANU55">#REF!</definedName>
    <definedName name="MANU555" localSheetId="19">#REF!</definedName>
    <definedName name="MANU555">#REF!</definedName>
    <definedName name="MARAN" localSheetId="19">#REF!</definedName>
    <definedName name="MARAN">#REF!</definedName>
    <definedName name="march_qty" localSheetId="18">#REF!</definedName>
    <definedName name="march_qty" localSheetId="3">#REF!</definedName>
    <definedName name="march_qty" localSheetId="14">#REF!</definedName>
    <definedName name="march_qty" localSheetId="15">#REF!</definedName>
    <definedName name="march_qty" localSheetId="12">#REF!</definedName>
    <definedName name="march_qty" localSheetId="10">#REF!</definedName>
    <definedName name="march_qty" localSheetId="19">#REF!</definedName>
    <definedName name="march_qty">#REF!</definedName>
    <definedName name="Margin" localSheetId="19">#REF!</definedName>
    <definedName name="Margin" localSheetId="9">'[161]Master data'!$A$56:$B$57</definedName>
    <definedName name="Margin">#REF!</definedName>
    <definedName name="MARGIN_MAN" localSheetId="19">#REF!</definedName>
    <definedName name="MARGIN_MAN">#REF!</definedName>
    <definedName name="MARGIN_MAT" localSheetId="19">#REF!</definedName>
    <definedName name="MARGIN_MAT">#REF!</definedName>
    <definedName name="MARGIN_MISC" localSheetId="19">#REF!</definedName>
    <definedName name="MARGIN_MISC">#REF!</definedName>
    <definedName name="MARGIN_SC" localSheetId="19">#REF!</definedName>
    <definedName name="MARGIN_SC">#REF!</definedName>
    <definedName name="MarginalCosts">#REF!</definedName>
    <definedName name="MarginalCostsSM">#REF!</definedName>
    <definedName name="MARGINPLAN" localSheetId="19">#REF!</definedName>
    <definedName name="MARGINPLAN">#REF!</definedName>
    <definedName name="MARGINPROJ" localSheetId="19">#REF!</definedName>
    <definedName name="MARGINPROJ">#REF!</definedName>
    <definedName name="MARKETSHAREPYHIGH">#REF!</definedName>
    <definedName name="MARKETSHAREPYLOW">#REF!</definedName>
    <definedName name="markuprate" localSheetId="19">#REF!</definedName>
    <definedName name="markuprate" localSheetId="9">'[194]General input'!$B$3</definedName>
    <definedName name="markuprate">#REF!</definedName>
    <definedName name="MAS">#REF!</definedName>
    <definedName name="mason" localSheetId="19">#REF!</definedName>
    <definedName name="mason">#REF!</definedName>
    <definedName name="mason1" localSheetId="19">#REF!</definedName>
    <definedName name="mason1" localSheetId="9">'[39]Labour &amp; Plant'!$C$14</definedName>
    <definedName name="mason1">#REF!</definedName>
    <definedName name="mason2" localSheetId="19">#REF!</definedName>
    <definedName name="mason2" localSheetId="9">'[39]Labour &amp; Plant'!$C$15</definedName>
    <definedName name="mason2">#REF!</definedName>
    <definedName name="MASTER" localSheetId="19">#REF!</definedName>
    <definedName name="MASTER">#REF!</definedName>
    <definedName name="MasterMolDoseList">[228]MasterMolDoseList!$B$2:$H$936</definedName>
    <definedName name="Masterpreisliste_Access_ohne_CHAR_10_">#REF!</definedName>
    <definedName name="Mat_Percentage" localSheetId="19">#REF!</definedName>
    <definedName name="Mat_Percentage">#REF!</definedName>
    <definedName name="MAT_RATE_ENTRY" localSheetId="19">#REF!</definedName>
    <definedName name="MAT_RATE_ENTRY" localSheetId="9">'[50]INPUT SHEET'!$B$540:$D$555</definedName>
    <definedName name="MAT_RATE_ENTRY">#REF!</definedName>
    <definedName name="MAT_SALE" localSheetId="19">#REF!</definedName>
    <definedName name="MAT_SALE">#REF!</definedName>
    <definedName name="MAT_SALE_FAC" localSheetId="19">#REF!</definedName>
    <definedName name="MAT_SALE_FAC">#REF!</definedName>
    <definedName name="Mat_Sales" localSheetId="19">#REF!</definedName>
    <definedName name="Mat_Sales">#REF!</definedName>
    <definedName name="Match4" localSheetId="19">#REF!</definedName>
    <definedName name="Match4" localSheetId="9">[229]MPR_PA_1!$B$5:$AM$5</definedName>
    <definedName name="Match4">#REF!</definedName>
    <definedName name="mate" localSheetId="19">#REF!</definedName>
    <definedName name="mate" localSheetId="9">[76]Labour!$D$20</definedName>
    <definedName name="mate">#REF!</definedName>
    <definedName name="Material" localSheetId="19">#REF!</definedName>
    <definedName name="Material">#REF!</definedName>
    <definedName name="MatGSB" localSheetId="19">#REF!</definedName>
    <definedName name="MatGSB" localSheetId="9">'[217]GSB+WMM'!$H$212</definedName>
    <definedName name="MatGSB">#REF!</definedName>
    <definedName name="MATHS" localSheetId="19">#REF!</definedName>
    <definedName name="MATHS">#REF!</definedName>
    <definedName name="MatM20" localSheetId="19">#REF!</definedName>
    <definedName name="MatM20" localSheetId="9">[110]RA!$L$51</definedName>
    <definedName name="MatM20">#REF!</definedName>
    <definedName name="MatM25" localSheetId="19">#REF!</definedName>
    <definedName name="MatM25" localSheetId="9">[110]RA!$J$51</definedName>
    <definedName name="MatM25">#REF!</definedName>
    <definedName name="MatM35" localSheetId="19">#REF!</definedName>
    <definedName name="MatM35" localSheetId="9">[110]RA!$F$51</definedName>
    <definedName name="MatM35">#REF!</definedName>
    <definedName name="MatM35Piling" localSheetId="19">#REF!</definedName>
    <definedName name="MatM35Piling" localSheetId="9">[103]RA!$T$52</definedName>
    <definedName name="MatM35Piling">#REF!</definedName>
    <definedName name="MatM40" localSheetId="19">#REF!</definedName>
    <definedName name="MatM40" localSheetId="9">[110]RA!$V$51</definedName>
    <definedName name="MatM40">#REF!</definedName>
    <definedName name="MatM50" localSheetId="19">#REF!</definedName>
    <definedName name="MatM50" localSheetId="9">[103]RA!$X$52</definedName>
    <definedName name="MatM50">#REF!</definedName>
    <definedName name="MatM60" localSheetId="19">#REF!</definedName>
    <definedName name="MatM60" localSheetId="9">[103]RA!$V$52</definedName>
    <definedName name="MatM60">#REF!</definedName>
    <definedName name="Matpilecap" localSheetId="19">#REF!</definedName>
    <definedName name="Matpilecap" localSheetId="9">[230]Analysis!$H$69</definedName>
    <definedName name="Matpilecap">#REF!</definedName>
    <definedName name="MatPiling" localSheetId="19">#REF!</definedName>
    <definedName name="MatPiling" localSheetId="9">[132]Pil!$H$72</definedName>
    <definedName name="MatPiling">#REF!</definedName>
    <definedName name="MatWMM" localSheetId="19">#REF!</definedName>
    <definedName name="MatWMM" localSheetId="9">'[217]GSB+WMM'!$H$205</definedName>
    <definedName name="MatWMM">#REF!</definedName>
    <definedName name="MaxLegDownWard" localSheetId="19">#REF!</definedName>
    <definedName name="MaxLegDownWard">#REF!</definedName>
    <definedName name="MaxLegShear" localSheetId="19">#REF!</definedName>
    <definedName name="MaxLegShear">#REF!</definedName>
    <definedName name="MaxLegUplift" localSheetId="19">#REF!</definedName>
    <definedName name="MaxLegUplift">#REF!</definedName>
    <definedName name="MaxSNo" localSheetId="19">#REF!</definedName>
    <definedName name="MaxSNo">#REF!</definedName>
    <definedName name="mazdoor" localSheetId="19">#REF!</definedName>
    <definedName name="mazdoor" localSheetId="9">[76]Labour!$D$19</definedName>
    <definedName name="mazdoor">#REF!</definedName>
    <definedName name="MAZI" localSheetId="19">#REF!</definedName>
    <definedName name="MAZI">#REF!</definedName>
    <definedName name="Mb" localSheetId="19">#REF!</definedName>
    <definedName name="MB" localSheetId="9">INDEX('[92] '!$B$1:$B$18,MATCH('[92]  '!$L$321,'[92] '!$A$1:$A$18,0))</definedName>
    <definedName name="Mb">#REF!</definedName>
    <definedName name="Mb_v" localSheetId="19">#REF!</definedName>
    <definedName name="Mb_v" localSheetId="9">[200]Timesheet!#REF!</definedName>
    <definedName name="Mb_v">#REF!</definedName>
    <definedName name="mbn">'[190]UNP-NCW '!$F$17</definedName>
    <definedName name="Mc" localSheetId="19">#REF!</definedName>
    <definedName name="MC" localSheetId="9">INDEX('[92] '!$B$1:$B$18,MATCH('[92]  '!$L$323,'[92] '!$A$1:$A$18,0))</definedName>
    <definedName name="Mc">#REF!</definedName>
    <definedName name="MC_ABB_Imp" localSheetId="19">#REF!</definedName>
    <definedName name="MC_ABB_Imp">#REF!</definedName>
    <definedName name="MC_ABB_local" localSheetId="19">#REF!</definedName>
    <definedName name="MC_ABB_local">#REF!</definedName>
    <definedName name="MC_ABB_peenya" localSheetId="19">#REF!</definedName>
    <definedName name="MC_ABB_peenya">#REF!</definedName>
    <definedName name="MC_AIC_Imp" localSheetId="19">#REF!</definedName>
    <definedName name="MC_AIC_Imp">#REF!</definedName>
    <definedName name="MC_AIC_local" localSheetId="19">#REF!</definedName>
    <definedName name="MC_AIC_local">#REF!</definedName>
    <definedName name="MC_DEMHW" localSheetId="19">#REF!</definedName>
    <definedName name="MC_DEMHW">#REF!</definedName>
    <definedName name="MC_DEMSW" localSheetId="19">#REF!</definedName>
    <definedName name="MC_DEMSW">#REF!</definedName>
    <definedName name="MC_FFRHW" localSheetId="19">#REF!</definedName>
    <definedName name="MC_FFRHW">#REF!</definedName>
    <definedName name="MC_FFRSW" localSheetId="19">#REF!</definedName>
    <definedName name="MC_FFRSW">#REF!</definedName>
    <definedName name="MC_FIMHW" localSheetId="19">#REF!</definedName>
    <definedName name="MC_FIMHW">#REF!</definedName>
    <definedName name="MC_FIMSW" localSheetId="19">#REF!</definedName>
    <definedName name="MC_FIMSW">#REF!</definedName>
    <definedName name="MC_NOKHW" localSheetId="19">#REF!</definedName>
    <definedName name="MC_NOKHW">#REF!</definedName>
    <definedName name="MC_NOKSW" localSheetId="19">#REF!</definedName>
    <definedName name="MC_NOKSW">#REF!</definedName>
    <definedName name="MC_NonABB_Imp" localSheetId="19">#REF!</definedName>
    <definedName name="MC_NonABB_Imp">#REF!</definedName>
    <definedName name="MC_NonABB_local" localSheetId="19">#REF!</definedName>
    <definedName name="MC_NonABB_local">#REF!</definedName>
    <definedName name="MC_SEKHW" localSheetId="19">#REF!</definedName>
    <definedName name="MC_SEKHW">#REF!</definedName>
    <definedName name="MC_SEKSW" localSheetId="19">#REF!</definedName>
    <definedName name="MC_SEKSW">#REF!</definedName>
    <definedName name="MC_SFRHW" localSheetId="19">#REF!</definedName>
    <definedName name="MC_SFRHW">#REF!</definedName>
    <definedName name="MC_SFRSW" localSheetId="19">#REF!</definedName>
    <definedName name="MC_SFRSW">#REF!</definedName>
    <definedName name="MC_UKPHW" localSheetId="19">#REF!</definedName>
    <definedName name="MC_UKPHW">#REF!</definedName>
    <definedName name="MC_UKPSW" localSheetId="19">#REF!</definedName>
    <definedName name="MC_UKPSW">#REF!</definedName>
    <definedName name="MC_USDHW" localSheetId="19">#REF!</definedName>
    <definedName name="MC_USDHW">#REF!</definedName>
    <definedName name="MC_USDSW" localSheetId="19">#REF!</definedName>
    <definedName name="MC_USDSW">#REF!</definedName>
    <definedName name="Mc_v" localSheetId="19">#REF!</definedName>
    <definedName name="Mc_v" localSheetId="9">[200]Timesheet!#REF!</definedName>
    <definedName name="Mc_v">#REF!</definedName>
    <definedName name="MC_YENHW" localSheetId="19">#REF!</definedName>
    <definedName name="MC_YENHW">#REF!</definedName>
    <definedName name="MC_YENSW" localSheetId="19">#REF!</definedName>
    <definedName name="MC_YENSW">#REF!</definedName>
    <definedName name="mcabb3501i5f" localSheetId="19">#REF!</definedName>
    <definedName name="mcabb3501i5f">#REF!</definedName>
    <definedName name="mcabb3502i1bc8f" localSheetId="19">#REF!</definedName>
    <definedName name="mcabb3502i1bc8f">#REF!</definedName>
    <definedName name="mcabb5002i1bc8f" localSheetId="19">#REF!</definedName>
    <definedName name="mcabb5002i1bc8f">#REF!</definedName>
    <definedName name="MCAR" localSheetId="19">#REF!</definedName>
    <definedName name="MCAR" localSheetId="9">'[44]Cost of O &amp; O'!$F$41</definedName>
    <definedName name="MCAR">#REF!</definedName>
    <definedName name="Mcbdo" localSheetId="19">#REF!</definedName>
    <definedName name="Mcbdo">#REF!</definedName>
    <definedName name="MCi" localSheetId="19">#REF!</definedName>
    <definedName name="MCi" localSheetId="9">[231]A4a!$R$5</definedName>
    <definedName name="MCi">#REF!</definedName>
    <definedName name="mcl" localSheetId="18">#REF!</definedName>
    <definedName name="mcl" localSheetId="3">#REF!</definedName>
    <definedName name="mcl" localSheetId="14">#REF!</definedName>
    <definedName name="mcl" localSheetId="15">#REF!</definedName>
    <definedName name="mcl" localSheetId="12">#REF!</definedName>
    <definedName name="mcl" localSheetId="10">#REF!</definedName>
    <definedName name="mcl" localSheetId="19">#REF!</definedName>
    <definedName name="mcl">#REF!</definedName>
    <definedName name="mcl33b1" localSheetId="18">#REF!</definedName>
    <definedName name="mcl33b1" localSheetId="3">#REF!</definedName>
    <definedName name="mcl33b1" localSheetId="14">#REF!</definedName>
    <definedName name="mcl33b1" localSheetId="15">#REF!</definedName>
    <definedName name="mcl33b1" localSheetId="12">#REF!</definedName>
    <definedName name="mcl33b1" localSheetId="10">#REF!</definedName>
    <definedName name="mcl33b1" localSheetId="19">#REF!</definedName>
    <definedName name="mcl33b1">#REF!</definedName>
    <definedName name="mcl33b2" localSheetId="18">#REF!</definedName>
    <definedName name="mcl33b2" localSheetId="3">#REF!</definedName>
    <definedName name="mcl33b2" localSheetId="14">#REF!</definedName>
    <definedName name="mcl33b2" localSheetId="15">#REF!</definedName>
    <definedName name="mcl33b2" localSheetId="12">#REF!</definedName>
    <definedName name="mcl33b2" localSheetId="10">#REF!</definedName>
    <definedName name="mcl33b2" localSheetId="19">#REF!</definedName>
    <definedName name="mcl33b2">#REF!</definedName>
    <definedName name="mcl33b3" localSheetId="18">#REF!</definedName>
    <definedName name="mcl33b3" localSheetId="3">#REF!</definedName>
    <definedName name="mcl33b3" localSheetId="14">#REF!</definedName>
    <definedName name="mcl33b3" localSheetId="15">#REF!</definedName>
    <definedName name="mcl33b3" localSheetId="12">#REF!</definedName>
    <definedName name="mcl33b3" localSheetId="10">#REF!</definedName>
    <definedName name="mcl33b3" localSheetId="19">#REF!</definedName>
    <definedName name="mcl33b3">#REF!</definedName>
    <definedName name="mclo" localSheetId="19">#REF!</definedName>
    <definedName name="mclo">#REF!</definedName>
    <definedName name="mcmc1i5f" localSheetId="19">#REF!</definedName>
    <definedName name="mcmc1i5f">#REF!</definedName>
    <definedName name="mcmc3502i1bc8f" localSheetId="19">#REF!</definedName>
    <definedName name="mcmc3502i1bc8f">#REF!</definedName>
    <definedName name="mcmc5002i1bc8f" localSheetId="19">#REF!</definedName>
    <definedName name="mcmc5002i1bc8f">#REF!</definedName>
    <definedName name="mcpc1i4f" localSheetId="19">#REF!</definedName>
    <definedName name="mcpc1i4f">#REF!</definedName>
    <definedName name="mcvr">[232]KS!$Q$52:$IV$8162</definedName>
    <definedName name="Mcwc" localSheetId="19">#REF!</definedName>
    <definedName name="Mcwc">#REF!</definedName>
    <definedName name="Mcws" localSheetId="19">#REF!</definedName>
    <definedName name="Mcws">#REF!</definedName>
    <definedName name="Md" localSheetId="19">#REF!</definedName>
    <definedName name="MD" localSheetId="9">INDEX('[92] '!$B$1:$B$18,MATCH('[92]  '!$L$325,'[92] '!$A$1:$A$18,0))</definedName>
    <definedName name="Md">#REF!</definedName>
    <definedName name="Md_v" localSheetId="19">#REF!</definedName>
    <definedName name="Md_v">#REF!</definedName>
    <definedName name="mdp" localSheetId="19">#REF!</definedName>
    <definedName name="mdp">#REF!</definedName>
    <definedName name="MDVT_ABSP" localSheetId="19">#REF!</definedName>
    <definedName name="MDVT_ABSP">#REF!</definedName>
    <definedName name="ME" localSheetId="19">#REF!</definedName>
    <definedName name="ME" localSheetId="9">INDEX('[92] '!$B$1:$B$18,MATCH('[92]  '!$L$327,'[92] '!$A$1:$A$18,0))</definedName>
    <definedName name="ME">#REF!</definedName>
    <definedName name="Me_v" localSheetId="19">#REF!</definedName>
    <definedName name="Me_v">#REF!</definedName>
    <definedName name="MeanDepth_Inclusive_of_cover_sl._thk." localSheetId="19">#REF!</definedName>
    <definedName name="MeanDepth_Inclusive_of_cover_sl._thk.">#REF!</definedName>
    <definedName name="Meat" localSheetId="19">#REF!</definedName>
    <definedName name="Meat">#REF!</definedName>
    <definedName name="Med">#REF!</definedName>
    <definedName name="MENU" localSheetId="19">#REF!</definedName>
    <definedName name="MENU">#REF!</definedName>
    <definedName name="MET" localSheetId="19">#REF!</definedName>
    <definedName name="MET" localSheetId="9">[106]ANALYSIS!$C$9</definedName>
    <definedName name="MET">#REF!</definedName>
    <definedName name="Metal_124" localSheetId="19">#REF!</definedName>
    <definedName name="Metal_124" localSheetId="9">'[144]Rate Analysis'!$D$436</definedName>
    <definedName name="Metal_124">#REF!</definedName>
    <definedName name="Metal12mm">188*1.5</definedName>
    <definedName name="Metal20mm" localSheetId="19">#REF!</definedName>
    <definedName name="Metal20mm">#REF!</definedName>
    <definedName name="Metal40mm" localSheetId="19">#REF!</definedName>
    <definedName name="Metal40mm">#REF!</definedName>
    <definedName name="Metal6mm" localSheetId="19">#REF!</definedName>
    <definedName name="Metal6mm">#REF!</definedName>
    <definedName name="method">[117]lookup!$A$1:$A$2</definedName>
    <definedName name="METTL" localSheetId="19">#REF!</definedName>
    <definedName name="METTL">#REF!</definedName>
    <definedName name="mf" localSheetId="17" hidden="1">{"'PROFITABILITY'!$A$1:$F$45"}</definedName>
    <definedName name="mf" localSheetId="18">{"'PROFITABILITY'!$A$1:$F$45"}</definedName>
    <definedName name="mf" localSheetId="3">{"'PROFITABILITY'!$A$1:$F$45"}</definedName>
    <definedName name="mf" localSheetId="14">{"'PROFITABILITY'!$A$1:$F$45"}</definedName>
    <definedName name="mf" localSheetId="15">{"'PROFITABILITY'!$A$1:$F$45"}</definedName>
    <definedName name="mf" localSheetId="12">{"'PROFITABILITY'!$A$1:$F$45"}</definedName>
    <definedName name="mf" localSheetId="10">{"'PROFITABILITY'!$A$1:$F$45"}</definedName>
    <definedName name="mf" localSheetId="19">{"'PROFITABILITY'!$A$1:$F$45"}</definedName>
    <definedName name="mf" localSheetId="20">{"'PROFITABILITY'!$A$1:$F$45"}</definedName>
    <definedName name="mf" localSheetId="21">{"'PROFITABILITY'!$A$1:$F$45"}</definedName>
    <definedName name="mf" localSheetId="1" hidden="1">{"'PROFITABILITY'!$A$1:$F$45"}</definedName>
    <definedName name="mf" localSheetId="2" hidden="1">{"'PROFITABILITY'!$A$1:$F$45"}</definedName>
    <definedName name="mf" localSheetId="0">{"'PROFITABILITY'!$A$1:$F$45"}</definedName>
    <definedName name="mf" localSheetId="9">{"'PROFITABILITY'!$A$1:$F$45"}</definedName>
    <definedName name="mf" localSheetId="16" hidden="1">{"'PROFITABILITY'!$A$1:$F$45"}</definedName>
    <definedName name="mf" localSheetId="13" hidden="1">{"'PROFITABILITY'!$A$1:$F$45"}</definedName>
    <definedName name="mf" localSheetId="6" hidden="1">{"'PROFITABILITY'!$A$1:$F$45"}</definedName>
    <definedName name="mf" localSheetId="7" hidden="1">{"'PROFITABILITY'!$A$1:$F$45"}</definedName>
    <definedName name="mf">{"'PROFITABILITY'!$A$1:$F$45"}</definedName>
    <definedName name="MF___0" localSheetId="19">#REF!</definedName>
    <definedName name="MF___0">#REF!</definedName>
    <definedName name="MF___13" localSheetId="19">#REF!</definedName>
    <definedName name="MF___13">#REF!</definedName>
    <definedName name="MF_ABB_local" localSheetId="19">#REF!</definedName>
    <definedName name="MF_ABB_local">#REF!</definedName>
    <definedName name="MF_ABB_peenya" localSheetId="19">#REF!</definedName>
    <definedName name="MF_ABB_peenya">#REF!</definedName>
    <definedName name="MF_AIC_Imp" localSheetId="19">#REF!</definedName>
    <definedName name="MF_AIC_Imp">#REF!</definedName>
    <definedName name="MF_AIC_local" localSheetId="19">#REF!</definedName>
    <definedName name="MF_AIC_local">#REF!</definedName>
    <definedName name="MF_AUTImp_ABB" localSheetId="19">#REF!</definedName>
    <definedName name="MF_AUTImp_ABB">#REF!</definedName>
    <definedName name="MF_AUTImp_NonABB" localSheetId="19">#REF!</definedName>
    <definedName name="MF_AUTImp_NonABB">#REF!</definedName>
    <definedName name="MF_NonABB_local" localSheetId="19">#REF!</definedName>
    <definedName name="MF_NonABB_local">#REF!</definedName>
    <definedName name="Mf_v" localSheetId="19">#REF!</definedName>
    <definedName name="Mf_v">#REF!</definedName>
    <definedName name="mff" localSheetId="19">#REF!</definedName>
    <definedName name="mff">#REF!</definedName>
    <definedName name="MFit" localSheetId="19">#REF!</definedName>
    <definedName name="MFit">#REF!</definedName>
    <definedName name="Mfour" localSheetId="19">#REF!</definedName>
    <definedName name="Mfour">#REF!</definedName>
    <definedName name="MG" localSheetId="18">INDEX(#REF!,MATCH(#REF!,#REF!,0))</definedName>
    <definedName name="MG" localSheetId="3">INDEX(#REF!,MATCH(#REF!,#REF!,0))</definedName>
    <definedName name="MG" localSheetId="14">INDEX(#REF!,MATCH(#REF!,#REF!,0))</definedName>
    <definedName name="MG" localSheetId="15">INDEX(#REF!,MATCH(#REF!,#REF!,0))</definedName>
    <definedName name="MG" localSheetId="12">INDEX(#REF!,MATCH(#REF!,#REF!,0))</definedName>
    <definedName name="MG" localSheetId="10">INDEX(#REF!,MATCH(#REF!,#REF!,0))</definedName>
    <definedName name="MG" localSheetId="19">INDEX(#REF!,MATCH(#REF!,#REF!,0))</definedName>
    <definedName name="MG" localSheetId="9">INDEX('[92] '!$B$1:$B$18,MATCH('[92]  '!$L$331,'[92] '!$A$1:$A$18,0))</definedName>
    <definedName name="MG">INDEX(#REF!,MATCH(#REF!,#REF!,0))</definedName>
    <definedName name="Mg_v" localSheetId="19">#REF!</definedName>
    <definedName name="Mg_v">#REF!</definedName>
    <definedName name="MH" localSheetId="18">INDEX(#REF!,MATCH(#REF!,#REF!,0))</definedName>
    <definedName name="MH" localSheetId="3">INDEX(#REF!,MATCH(#REF!,#REF!,0))</definedName>
    <definedName name="MH" localSheetId="14">INDEX(#REF!,MATCH(#REF!,#REF!,0))</definedName>
    <definedName name="MH" localSheetId="15">INDEX(#REF!,MATCH(#REF!,#REF!,0))</definedName>
    <definedName name="MH" localSheetId="12">INDEX(#REF!,MATCH(#REF!,#REF!,0))</definedName>
    <definedName name="MH" localSheetId="10">INDEX(#REF!,MATCH(#REF!,#REF!,0))</definedName>
    <definedName name="MH" localSheetId="19">INDEX(#REF!,MATCH(#REF!,#REF!,0))</definedName>
    <definedName name="MH" localSheetId="9">INDEX('[92] '!$B$1:$B$18,MATCH('[92]  '!$L$333,'[92] '!$A$1:$A$18,0))</definedName>
    <definedName name="MH">INDEX(#REF!,MATCH(#REF!,#REF!,0))</definedName>
    <definedName name="Mh_v" localSheetId="19">#REF!</definedName>
    <definedName name="Mh_v">#REF!</definedName>
    <definedName name="Mhpc" localSheetId="19">#REF!:#REF!</definedName>
    <definedName name="Mhpc" localSheetId="9">[200]Timesheet!#REF!:[200]Timesheet!#REF!</definedName>
    <definedName name="Mhpc">#REF!:#REF!</definedName>
    <definedName name="Mhpipd" localSheetId="19">#REF!</definedName>
    <definedName name="Mhpipd" localSheetId="9">[200]Timesheet!#REF!</definedName>
    <definedName name="Mhpipd">#REF!</definedName>
    <definedName name="Mhps" localSheetId="19">#REF!</definedName>
    <definedName name="Mhps" localSheetId="9">[200]Timesheet!#REF!</definedName>
    <definedName name="Mhps">#REF!</definedName>
    <definedName name="MHR" localSheetId="19">#REF!</definedName>
    <definedName name="MHR">#REF!</definedName>
    <definedName name="MHs_per_MM" localSheetId="19">#REF!</definedName>
    <definedName name="MHs_per_MM">#REF!</definedName>
    <definedName name="MI" localSheetId="19">INDEX(#REF!,MATCH(#REF!,#REF!,0))</definedName>
    <definedName name="MI" localSheetId="9">INDEX('[92] '!$B$1:$B$18,MATCH('[92]  '!$L$335,'[92] '!$A$1:$A$18,0))</definedName>
    <definedName name="MI">INDEX(#REF!,MATCH(#REF!,#REF!,0))</definedName>
    <definedName name="microsilica" localSheetId="19">#REF!</definedName>
    <definedName name="microsilica" localSheetId="9">[103]Inputs!$D$17</definedName>
    <definedName name="microsilica">#REF!</definedName>
    <definedName name="Mild_steel" localSheetId="19">#REF!</definedName>
    <definedName name="Mild_steel" localSheetId="9">'[76]Materials '!$AV$24</definedName>
    <definedName name="Mild_steel">#REF!</definedName>
    <definedName name="mile" localSheetId="19">#REF!</definedName>
    <definedName name="mile">#REF!</definedName>
    <definedName name="mille" localSheetId="19">#REF!</definedName>
    <definedName name="mille" localSheetId="9">[145]CHIFLET!$B$34</definedName>
    <definedName name="mille">#REF!</definedName>
    <definedName name="mimim" localSheetId="1" hidden="1">{"CASH FLOW",#N/A,FALSE,"A"}</definedName>
    <definedName name="mimim" localSheetId="2" hidden="1">{"CASH FLOW",#N/A,FALSE,"A"}</definedName>
    <definedName name="mimim" localSheetId="7" hidden="1">{"CASH FLOW",#N/A,FALSE,"A"}</definedName>
    <definedName name="mimim" hidden="1">{"CASH FLOW",#N/A,FALSE,"A"}</definedName>
    <definedName name="Min_Exp_Well">[123]Scenario!$C$38</definedName>
    <definedName name="minor">[104]TorrentControl!$B$2</definedName>
    <definedName name="MinSM" localSheetId="19">#REF!</definedName>
    <definedName name="MinSM">#REF!</definedName>
    <definedName name="MinSNo" localSheetId="19">#REF!</definedName>
    <definedName name="MinSNo">#REF!</definedName>
    <definedName name="Mipc" localSheetId="19">#REF!:#REF!</definedName>
    <definedName name="Mipc" localSheetId="9">[200]Timesheet!#REF!:[200]Timesheet!#REF!</definedName>
    <definedName name="Mipc">#REF!:#REF!</definedName>
    <definedName name="Mips" localSheetId="19">#REF!</definedName>
    <definedName name="Mips" localSheetId="9">[200]Timesheet!#REF!</definedName>
    <definedName name="Mips">#REF!</definedName>
    <definedName name="misc" localSheetId="19">#REF!</definedName>
    <definedName name="misc">#REF!</definedName>
    <definedName name="Misc_charges" localSheetId="19">#REF!</definedName>
    <definedName name="Misc_charges">#REF!</definedName>
    <definedName name="Misc_Sales" localSheetId="19">#REF!</definedName>
    <definedName name="Misc_Sales">#REF!</definedName>
    <definedName name="Mix_15" localSheetId="19">#REF!</definedName>
    <definedName name="Mix_15" localSheetId="9">'[46]Mix Design'!$P$11</definedName>
    <definedName name="Mix_15">#REF!</definedName>
    <definedName name="Mix_30" localSheetId="19">#REF!</definedName>
    <definedName name="Mix_30" localSheetId="9">'[46]Mix Design'!$P$14</definedName>
    <definedName name="Mix_30">#REF!</definedName>
    <definedName name="MJ" localSheetId="19">INDEX(#REF!,MATCH(#REF!,#REF!,0))</definedName>
    <definedName name="MJ" localSheetId="9">INDEX('[92] '!$B$1:$B$18,MATCH('[92]  '!$L$337,'[92] '!$A$1:$A$18,0))</definedName>
    <definedName name="MJ">INDEX(#REF!,MATCH(#REF!,#REF!,0))</definedName>
    <definedName name="MK" localSheetId="18">INDEX(#REF!,MATCH(#REF!,#REF!,0))</definedName>
    <definedName name="MK" localSheetId="3">INDEX(#REF!,MATCH(#REF!,#REF!,0))</definedName>
    <definedName name="MK" localSheetId="14">INDEX(#REF!,MATCH(#REF!,#REF!,0))</definedName>
    <definedName name="MK" localSheetId="15">INDEX(#REF!,MATCH(#REF!,#REF!,0))</definedName>
    <definedName name="MK" localSheetId="12">INDEX(#REF!,MATCH(#REF!,#REF!,0))</definedName>
    <definedName name="MK" localSheetId="10">INDEX(#REF!,MATCH(#REF!,#REF!,0))</definedName>
    <definedName name="MK" localSheetId="19">INDEX(#REF!,MATCH(#REF!,#REF!,0))</definedName>
    <definedName name="MK" localSheetId="9">INDEX('[92] '!$B$1:$B$18,MATCH('[92]  '!$L$339,'[92] '!$A$1:$A$18,0))</definedName>
    <definedName name="MK">INDEX(#REF!,MATCH(#REF!,#REF!,0))</definedName>
    <definedName name="MKP" localSheetId="19">#REF!</definedName>
    <definedName name="MKP">#REF!</definedName>
    <definedName name="ML" localSheetId="18">INDEX(#REF!,MATCH(#REF!,#REF!,0))</definedName>
    <definedName name="ML" localSheetId="3">INDEX(#REF!,MATCH(#REF!,#REF!,0))</definedName>
    <definedName name="ML" localSheetId="14">INDEX(#REF!,MATCH(#REF!,#REF!,0))</definedName>
    <definedName name="ML" localSheetId="15">INDEX(#REF!,MATCH(#REF!,#REF!,0))</definedName>
    <definedName name="ML" localSheetId="12">INDEX(#REF!,MATCH(#REF!,#REF!,0))</definedName>
    <definedName name="ML" localSheetId="10">INDEX(#REF!,MATCH(#REF!,#REF!,0))</definedName>
    <definedName name="ML" localSheetId="19">INDEX(#REF!,MATCH(#REF!,#REF!,0))</definedName>
    <definedName name="ML" localSheetId="9">INDEX('[92] '!$B$1:$B$18,MATCH('[92]  '!$L$341,'[92] '!$A$1:$A$18,0))</definedName>
    <definedName name="ML">INDEX(#REF!,MATCH(#REF!,#REF!,0))</definedName>
    <definedName name="ml33b1" localSheetId="18">#REF!</definedName>
    <definedName name="ml33b1" localSheetId="3">#REF!</definedName>
    <definedName name="ml33b1" localSheetId="14">#REF!</definedName>
    <definedName name="ml33b1" localSheetId="15">#REF!</definedName>
    <definedName name="ml33b1" localSheetId="12">#REF!</definedName>
    <definedName name="ml33b1" localSheetId="10">#REF!</definedName>
    <definedName name="ml33b1" localSheetId="19">#REF!</definedName>
    <definedName name="ml33b1">#REF!</definedName>
    <definedName name="ml33b2" localSheetId="18">#REF!</definedName>
    <definedName name="ml33b2" localSheetId="3">#REF!</definedName>
    <definedName name="ml33b2" localSheetId="14">#REF!</definedName>
    <definedName name="ml33b2" localSheetId="15">#REF!</definedName>
    <definedName name="ml33b2" localSheetId="12">#REF!</definedName>
    <definedName name="ml33b2" localSheetId="10">#REF!</definedName>
    <definedName name="ml33b2" localSheetId="19">#REF!</definedName>
    <definedName name="ml33b2">#REF!</definedName>
    <definedName name="ml33b3" localSheetId="18">#REF!</definedName>
    <definedName name="ml33b3" localSheetId="3">#REF!</definedName>
    <definedName name="ml33b3" localSheetId="14">#REF!</definedName>
    <definedName name="ml33b3" localSheetId="15">#REF!</definedName>
    <definedName name="ml33b3" localSheetId="12">#REF!</definedName>
    <definedName name="ml33b3" localSheetId="10">#REF!</definedName>
    <definedName name="ml33b3" localSheetId="19">#REF!</definedName>
    <definedName name="ml33b3">#REF!</definedName>
    <definedName name="ml33kv" localSheetId="18">#REF!</definedName>
    <definedName name="ml33kv" localSheetId="3">#REF!</definedName>
    <definedName name="ml33kv" localSheetId="14">#REF!</definedName>
    <definedName name="ml33kv" localSheetId="15">#REF!</definedName>
    <definedName name="ml33kv" localSheetId="12">#REF!</definedName>
    <definedName name="ml33kv" localSheetId="10">#REF!</definedName>
    <definedName name="ml33kv" localSheetId="19">#REF!</definedName>
    <definedName name="ml33kv">#REF!</definedName>
    <definedName name="mlbs" localSheetId="19">#REF!</definedName>
    <definedName name="mlbs">#REF!</definedName>
    <definedName name="mlc33b1" localSheetId="18">#REF!</definedName>
    <definedName name="mlc33b1" localSheetId="3">#REF!</definedName>
    <definedName name="mlc33b1" localSheetId="14">#REF!</definedName>
    <definedName name="mlc33b1" localSheetId="15">#REF!</definedName>
    <definedName name="mlc33b1" localSheetId="12">#REF!</definedName>
    <definedName name="mlc33b1" localSheetId="10">#REF!</definedName>
    <definedName name="mlc33b1" localSheetId="19">#REF!</definedName>
    <definedName name="mlc33b1">#REF!</definedName>
    <definedName name="mlc33b2" localSheetId="18">#REF!</definedName>
    <definedName name="mlc33b2" localSheetId="3">#REF!</definedName>
    <definedName name="mlc33b2" localSheetId="14">#REF!</definedName>
    <definedName name="mlc33b2" localSheetId="15">#REF!</definedName>
    <definedName name="mlc33b2" localSheetId="12">#REF!</definedName>
    <definedName name="mlc33b2" localSheetId="10">#REF!</definedName>
    <definedName name="mlc33b2" localSheetId="19">#REF!</definedName>
    <definedName name="mlc33b2">#REF!</definedName>
    <definedName name="mlc33b3" localSheetId="18">#REF!</definedName>
    <definedName name="mlc33b3" localSheetId="3">#REF!</definedName>
    <definedName name="mlc33b3" localSheetId="14">#REF!</definedName>
    <definedName name="mlc33b3" localSheetId="15">#REF!</definedName>
    <definedName name="mlc33b3" localSheetId="12">#REF!</definedName>
    <definedName name="mlc33b3" localSheetId="10">#REF!</definedName>
    <definedName name="mlc33b3" localSheetId="19">#REF!</definedName>
    <definedName name="mlc33b3">#REF!</definedName>
    <definedName name="mlclf" localSheetId="18">#REF!</definedName>
    <definedName name="mlclf" localSheetId="3">#REF!</definedName>
    <definedName name="mlclf" localSheetId="14">#REF!</definedName>
    <definedName name="mlclf" localSheetId="15">#REF!</definedName>
    <definedName name="mlclf" localSheetId="12">#REF!</definedName>
    <definedName name="mlclf" localSheetId="10">#REF!</definedName>
    <definedName name="mlclf" localSheetId="19">#REF!</definedName>
    <definedName name="mlclf">#REF!</definedName>
    <definedName name="mld" localSheetId="19">#REF!</definedName>
    <definedName name="mld">#REF!</definedName>
    <definedName name="mll" localSheetId="19">#REF!</definedName>
    <definedName name="mll">#REF!</definedName>
    <definedName name="mllf" localSheetId="18">#REF!</definedName>
    <definedName name="mllf" localSheetId="3">#REF!</definedName>
    <definedName name="mllf" localSheetId="14">#REF!</definedName>
    <definedName name="mllf" localSheetId="15">#REF!</definedName>
    <definedName name="mllf" localSheetId="12">#REF!</definedName>
    <definedName name="mllf" localSheetId="10">#REF!</definedName>
    <definedName name="mllf" localSheetId="19">#REF!</definedName>
    <definedName name="mllf">#REF!</definedName>
    <definedName name="Mlpc" localSheetId="19">#REF!</definedName>
    <definedName name="Mlpc" localSheetId="9">[200]Timesheet!#REF!</definedName>
    <definedName name="Mlpc">#REF!</definedName>
    <definedName name="Mlpd" localSheetId="19">#REF!</definedName>
    <definedName name="Mlpd" localSheetId="9">[200]Timesheet!#REF!</definedName>
    <definedName name="Mlpd">#REF!</definedName>
    <definedName name="Mlps" localSheetId="19">#REF!</definedName>
    <definedName name="Mlps" localSheetId="9">[200]Timesheet!#REF!</definedName>
    <definedName name="Mlps">#REF!</definedName>
    <definedName name="mlt" localSheetId="19">#REF!</definedName>
    <definedName name="mlt">#REF!</definedName>
    <definedName name="mltf" localSheetId="18">#REF!</definedName>
    <definedName name="mltf" localSheetId="3">#REF!</definedName>
    <definedName name="mltf" localSheetId="14">#REF!</definedName>
    <definedName name="mltf" localSheetId="15">#REF!</definedName>
    <definedName name="mltf" localSheetId="12">#REF!</definedName>
    <definedName name="mltf" localSheetId="10">#REF!</definedName>
    <definedName name="mltf" localSheetId="19">#REF!</definedName>
    <definedName name="mltf">#REF!</definedName>
    <definedName name="MM" localSheetId="19">#REF!</definedName>
    <definedName name="MM" localSheetId="9">INDEX('[92] '!$B$1:$B$18,MATCH('[92]  '!$L$343,'[92] '!$A$1:$A$18,0))</definedName>
    <definedName name="MM">#REF!</definedName>
    <definedName name="MM3_to_M3">0.000001</definedName>
    <definedName name="mmm" localSheetId="19">#REF!</definedName>
    <definedName name="mmm">#REF!</definedName>
    <definedName name="mmmmmmmmmm" localSheetId="19">#REF!</definedName>
    <definedName name="mmmmmmmmmm">#REF!</definedName>
    <definedName name="MN" localSheetId="19">#REF!</definedName>
    <definedName name="MN">#REF!</definedName>
    <definedName name="mnk" localSheetId="19">#REF!</definedName>
    <definedName name="mnk">#REF!</definedName>
    <definedName name="mo" localSheetId="19">#REF!</definedName>
    <definedName name="mo">#REF!</definedName>
    <definedName name="modassar" localSheetId="19">#REF!</definedName>
    <definedName name="modassar">#REF!</definedName>
    <definedName name="mode_list" localSheetId="19">#REF!</definedName>
    <definedName name="mode_list">#REF!</definedName>
    <definedName name="Model_Comparison">#REF!</definedName>
    <definedName name="ModelNo" localSheetId="19">#REF!</definedName>
    <definedName name="ModelNo">#REF!</definedName>
    <definedName name="modified">'[233]Load Details-220kV'!#REF!</definedName>
    <definedName name="modvat" localSheetId="19">#REF!</definedName>
    <definedName name="modvat">#REF!</definedName>
    <definedName name="molecules">[156]Assumptions!$B$39:$B$133</definedName>
    <definedName name="Mone" localSheetId="19">#REF!</definedName>
    <definedName name="Mone">#REF!</definedName>
    <definedName name="MONEY" localSheetId="19">#REF!,#REF!</definedName>
    <definedName name="MONEY">#REF!,#REF!</definedName>
    <definedName name="monomode" localSheetId="19">#REF!</definedName>
    <definedName name="monomode" localSheetId="9">[150]Fibres!#REF!</definedName>
    <definedName name="monomode">#REF!</definedName>
    <definedName name="Montagesatz" localSheetId="19">#REF!</definedName>
    <definedName name="Montagesatz">#REF!</definedName>
    <definedName name="Month" localSheetId="18">#REF!</definedName>
    <definedName name="Month" localSheetId="3">#REF!</definedName>
    <definedName name="Month" localSheetId="14">#REF!</definedName>
    <definedName name="Month" localSheetId="15">#REF!</definedName>
    <definedName name="Month" localSheetId="12">#REF!</definedName>
    <definedName name="Month" localSheetId="10">#REF!</definedName>
    <definedName name="Month" localSheetId="19">#REF!</definedName>
    <definedName name="Month">#REF!</definedName>
    <definedName name="Monthly" localSheetId="19">#REF!</definedName>
    <definedName name="Monthly">#REF!</definedName>
    <definedName name="monthprogress">'[234]Progress Graphs'!$A$4:$K$23</definedName>
    <definedName name="months" localSheetId="19">#REF!</definedName>
    <definedName name="months">#REF!</definedName>
    <definedName name="MonthYear">'[171]Data Sheet'!$A$2:$A$50</definedName>
    <definedName name="MOO" localSheetId="19">#REF!</definedName>
    <definedName name="MOO">#REF!</definedName>
    <definedName name="MoreFruit" localSheetId="19">#REF!</definedName>
    <definedName name="MoreFruit">#REF!</definedName>
    <definedName name="MoreItem" localSheetId="19">#REF!</definedName>
    <definedName name="MoreItem">#REF!</definedName>
    <definedName name="MoreItems" localSheetId="19">#REF!</definedName>
    <definedName name="MoreItems">#REF!</definedName>
    <definedName name="mortar12" localSheetId="19">#REF!</definedName>
    <definedName name="mortar12" localSheetId="9">[110]RA!$G$115</definedName>
    <definedName name="mortar12">#REF!</definedName>
    <definedName name="MP" localSheetId="17" hidden="1">{#N/A,#N/A,FALSE,"CCTV"}</definedName>
    <definedName name="MP" localSheetId="18">{#N/A,#N/A,FALSE,"CCTV"}</definedName>
    <definedName name="MP" localSheetId="3">{#N/A,#N/A,FALSE,"CCTV"}</definedName>
    <definedName name="MP" localSheetId="14">{#N/A,#N/A,FALSE,"CCTV"}</definedName>
    <definedName name="MP" localSheetId="15">{#N/A,#N/A,FALSE,"CCTV"}</definedName>
    <definedName name="MP" localSheetId="12">{#N/A,#N/A,FALSE,"CCTV"}</definedName>
    <definedName name="MP" localSheetId="10">{#N/A,#N/A,FALSE,"CCTV"}</definedName>
    <definedName name="MP" localSheetId="19">{#N/A,#N/A,FALSE,"CCTV"}</definedName>
    <definedName name="MP" localSheetId="20">{#N/A,#N/A,FALSE,"CCTV"}</definedName>
    <definedName name="MP" localSheetId="21">{#N/A,#N/A,FALSE,"CCTV"}</definedName>
    <definedName name="MP" localSheetId="1" hidden="1">{#N/A,#N/A,FALSE,"CCTV"}</definedName>
    <definedName name="MP" localSheetId="2" hidden="1">{#N/A,#N/A,FALSE,"CCTV"}</definedName>
    <definedName name="MP" localSheetId="0">{#N/A,#N/A,FALSE,"CCTV"}</definedName>
    <definedName name="MP" localSheetId="9">{#N/A,#N/A,FALSE,"CCTV"}</definedName>
    <definedName name="MP" localSheetId="16" hidden="1">{#N/A,#N/A,FALSE,"CCTV"}</definedName>
    <definedName name="MP" localSheetId="13" hidden="1">{#N/A,#N/A,FALSE,"CCTV"}</definedName>
    <definedName name="MP" localSheetId="6" hidden="1">{#N/A,#N/A,FALSE,"CCTV"}</definedName>
    <definedName name="MP" localSheetId="7" hidden="1">{#N/A,#N/A,FALSE,"CCTV"}</definedName>
    <definedName name="MP">{#N/A,#N/A,FALSE,"CCTV"}</definedName>
    <definedName name="MPbackup" localSheetId="19">#REF!</definedName>
    <definedName name="MPbackup" localSheetId="9">[235]S1BOQ!$HS$1</definedName>
    <definedName name="MPbackup">#REF!</definedName>
    <definedName name="MPMOB" localSheetId="19">#REF!</definedName>
    <definedName name="MPMOB">#REF!</definedName>
    <definedName name="MPwr_Percent" localSheetId="19">#REF!</definedName>
    <definedName name="MPwr_Percent">#REF!</definedName>
    <definedName name="Mpwr_Sales" localSheetId="19">#REF!</definedName>
    <definedName name="Mpwr_Sales">#REF!</definedName>
    <definedName name="MQAKAM">#REF!</definedName>
    <definedName name="ms" localSheetId="18">125</definedName>
    <definedName name="ms" localSheetId="3">125</definedName>
    <definedName name="ms" localSheetId="14">125</definedName>
    <definedName name="ms" localSheetId="15">125</definedName>
    <definedName name="ms" localSheetId="12">125</definedName>
    <definedName name="ms" localSheetId="10">125</definedName>
    <definedName name="ms">125</definedName>
    <definedName name="MS.NO" localSheetId="19">#REF!</definedName>
    <definedName name="MS.NO">#REF!</definedName>
    <definedName name="MS_Royalty" localSheetId="19">#REF!</definedName>
    <definedName name="MS_Royalty">#REF!</definedName>
    <definedName name="MS200202rev2" localSheetId="19">#REF!</definedName>
    <definedName name="MS200202rev2">#REF!</definedName>
    <definedName name="ms2002may1706" localSheetId="19">#REF!</definedName>
    <definedName name="ms2002may1706">#REF!</definedName>
    <definedName name="Msbdo" localSheetId="19">#REF!</definedName>
    <definedName name="Msbdo">#REF!</definedName>
    <definedName name="msc" localSheetId="19">#REF!</definedName>
    <definedName name="msc">#REF!</definedName>
    <definedName name="msj" localSheetId="19">#REF!</definedName>
    <definedName name="msj">#REF!</definedName>
    <definedName name="msjune1807" localSheetId="19">#REF!</definedName>
    <definedName name="msjune1807">#REF!</definedName>
    <definedName name="MSL" localSheetId="19">#REF!</definedName>
    <definedName name="MSL">#REF!</definedName>
    <definedName name="mss" localSheetId="18">#REF!</definedName>
    <definedName name="mss" localSheetId="3">#REF!</definedName>
    <definedName name="mss" localSheetId="14">#REF!</definedName>
    <definedName name="mss" localSheetId="15">#REF!</definedName>
    <definedName name="mss" localSheetId="12">#REF!</definedName>
    <definedName name="mss" localSheetId="10">#REF!</definedName>
    <definedName name="mss" localSheetId="19">#REF!</definedName>
    <definedName name="mss">#REF!</definedName>
    <definedName name="Mthree" localSheetId="19">#REF!</definedName>
    <definedName name="Mthree">#REF!</definedName>
    <definedName name="MTR" localSheetId="19">#REF!</definedName>
    <definedName name="MTR">#REF!</definedName>
    <definedName name="mu" localSheetId="19">#REF!</definedName>
    <definedName name="mu">#REF!</definedName>
    <definedName name="mue" localSheetId="19">#REF!</definedName>
    <definedName name="mue">#REF!</definedName>
    <definedName name="mugab" localSheetId="19">#REF!</definedName>
    <definedName name="mugab">#REF!</definedName>
    <definedName name="mujj">#REF!</definedName>
    <definedName name="Mulimit">#REF!</definedName>
    <definedName name="mullootubnomtau" localSheetId="19">#REF!</definedName>
    <definedName name="mullootubnomtau" localSheetId="9">[236]Caixes!$A$14:$B$19</definedName>
    <definedName name="mullootubnomtau">#REF!</definedName>
    <definedName name="mullootubnumcol" localSheetId="19">#REF!</definedName>
    <definedName name="mullootubnumcol" localSheetId="9">[236]Caixes!$A$3:$B$11</definedName>
    <definedName name="mullootubnumcol">#REF!</definedName>
    <definedName name="MultipleSets" localSheetId="19">#REF!</definedName>
    <definedName name="MultipleSets">#REF!</definedName>
    <definedName name="MultipleSetsArea" localSheetId="19">#REF!</definedName>
    <definedName name="MultipleSetsArea">#REF!</definedName>
    <definedName name="MultipleSetsLabel" localSheetId="19">#REF!</definedName>
    <definedName name="MultipleSetsLabel">#REF!</definedName>
    <definedName name="MultipleSetsPrice" localSheetId="19">#REF!</definedName>
    <definedName name="MultipleSetsPrice">#REF!</definedName>
    <definedName name="MUNION" localSheetId="19">#REF!</definedName>
    <definedName name="MUNION">#REF!</definedName>
    <definedName name="MUNON" localSheetId="19">#REF!</definedName>
    <definedName name="MUNON">#REF!</definedName>
    <definedName name="Musculoskeletal_Interface_clinic">'[152]I 2ry activity reduction'!$D$118,'[152]I 2ry activity reduction'!$D$128,'[152]I 2ry activity reduction'!$D$138</definedName>
    <definedName name="MUTP" localSheetId="19">#REF!</definedName>
    <definedName name="MUTP">#REF!</definedName>
    <definedName name="MVAR50" localSheetId="19">#REF!</definedName>
    <definedName name="MVAR50">#REF!</definedName>
    <definedName name="MVAR63" localSheetId="19">#REF!</definedName>
    <definedName name="MVAR63">#REF!</definedName>
    <definedName name="MVAR80" localSheetId="19">#REF!</definedName>
    <definedName name="MVAR80">#REF!</definedName>
    <definedName name="MVP_Total" localSheetId="19">#REF!</definedName>
    <definedName name="MVP_Total">#REF!</definedName>
    <definedName name="MyList" localSheetId="19">#REF!</definedName>
    <definedName name="MyList">#REF!</definedName>
    <definedName name="MyPBRScenario">#REF!</definedName>
    <definedName name="myrtet" localSheetId="1" hidden="1">{"PLANT BREAKUP",#N/A,FALSE,"E"}</definedName>
    <definedName name="myrtet" localSheetId="2" hidden="1">{"PLANT BREAKUP",#N/A,FALSE,"E"}</definedName>
    <definedName name="myrtet" localSheetId="7" hidden="1">{"PLANT BREAKUP",#N/A,FALSE,"E"}</definedName>
    <definedName name="myrtet" hidden="1">{"PLANT BREAKUP",#N/A,FALSE,"E"}</definedName>
    <definedName name="n" localSheetId="19">#REF!</definedName>
    <definedName name="n" localSheetId="9">'[237]Format - 4'!#REF!</definedName>
    <definedName name="n">#REF!</definedName>
    <definedName name="N___0" localSheetId="19">#REF!</definedName>
    <definedName name="N___0">#REF!</definedName>
    <definedName name="N___13" localSheetId="19">#REF!</definedName>
    <definedName name="N___13">#REF!</definedName>
    <definedName name="n1x" localSheetId="19">#REF!</definedName>
    <definedName name="n1x">#REF!</definedName>
    <definedName name="n1xx" localSheetId="19">#REF!</definedName>
    <definedName name="n1xx">#REF!</definedName>
    <definedName name="n1y" localSheetId="19">#REF!</definedName>
    <definedName name="n1y">#REF!</definedName>
    <definedName name="n1yy" localSheetId="19">#REF!</definedName>
    <definedName name="n1yy">#REF!</definedName>
    <definedName name="n2x" localSheetId="19">#REF!</definedName>
    <definedName name="n2x">#REF!</definedName>
    <definedName name="n2xx" localSheetId="19">#REF!</definedName>
    <definedName name="n2xx">#REF!</definedName>
    <definedName name="n2y" localSheetId="19">#REF!</definedName>
    <definedName name="n2y">#REF!</definedName>
    <definedName name="n2yy" localSheetId="19">#REF!</definedName>
    <definedName name="n2yy">#REF!</definedName>
    <definedName name="NA" localSheetId="18">INDEX(#REF!,MATCH(#REF!,#REF!,0))</definedName>
    <definedName name="NA" localSheetId="3">INDEX(#REF!,MATCH(#REF!,#REF!,0))</definedName>
    <definedName name="NA" localSheetId="14">INDEX(#REF!,MATCH(#REF!,#REF!,0))</definedName>
    <definedName name="NA" localSheetId="15">INDEX(#REF!,MATCH(#REF!,#REF!,0))</definedName>
    <definedName name="NA" localSheetId="12">INDEX(#REF!,MATCH(#REF!,#REF!,0))</definedName>
    <definedName name="NA" localSheetId="10">INDEX(#REF!,MATCH(#REF!,#REF!,0))</definedName>
    <definedName name="NA" localSheetId="19">INDEX(#REF!,MATCH(#REF!,#REF!,0))</definedName>
    <definedName name="NA" localSheetId="9">INDEX('[92] '!$B$1:$B$18,MATCH('[92]  '!$L$345,'[92] '!$A$1:$A$18,0))</definedName>
    <definedName name="NA">INDEX(#REF!,MATCH(#REF!,#REF!,0))</definedName>
    <definedName name="NAAC" localSheetId="19">#REF!</definedName>
    <definedName name="NAAC">#REF!</definedName>
    <definedName name="NAAR" localSheetId="19">#REF!</definedName>
    <definedName name="NAAR">#REF!</definedName>
    <definedName name="name" localSheetId="19">#REF!</definedName>
    <definedName name="name">#REF!</definedName>
    <definedName name="Name_Company" localSheetId="18">#REF!</definedName>
    <definedName name="Name_Company" localSheetId="3">#REF!</definedName>
    <definedName name="Name_Company" localSheetId="14">#REF!</definedName>
    <definedName name="Name_Company" localSheetId="15">#REF!</definedName>
    <definedName name="Name_Company" localSheetId="12">#REF!</definedName>
    <definedName name="Name_Company" localSheetId="10">#REF!</definedName>
    <definedName name="Name_Company" localSheetId="19">#REF!</definedName>
    <definedName name="Name_Company">#REF!</definedName>
    <definedName name="Name_Project" localSheetId="18">#REF!</definedName>
    <definedName name="Name_Project" localSheetId="3">#REF!</definedName>
    <definedName name="Name_Project" localSheetId="14">#REF!</definedName>
    <definedName name="Name_Project" localSheetId="15">#REF!</definedName>
    <definedName name="Name_Project" localSheetId="12">#REF!</definedName>
    <definedName name="Name_Project" localSheetId="10">#REF!</definedName>
    <definedName name="Name_Project" localSheetId="19">#REF!</definedName>
    <definedName name="Name_Project">#REF!</definedName>
    <definedName name="nameofbags" localSheetId="19">#REF!</definedName>
    <definedName name="nameofbags">#REF!</definedName>
    <definedName name="Nature" localSheetId="19">#REF!</definedName>
    <definedName name="Nature">#REF!</definedName>
    <definedName name="NB" localSheetId="18">INDEX(#REF!,MATCH(#REF!,#REF!,0))</definedName>
    <definedName name="NB" localSheetId="3">INDEX(#REF!,MATCH(#REF!,#REF!,0))</definedName>
    <definedName name="NB" localSheetId="14">INDEX(#REF!,MATCH(#REF!,#REF!,0))</definedName>
    <definedName name="NB" localSheetId="15">INDEX(#REF!,MATCH(#REF!,#REF!,0))</definedName>
    <definedName name="NB" localSheetId="12">INDEX(#REF!,MATCH(#REF!,#REF!,0))</definedName>
    <definedName name="NB" localSheetId="10">INDEX(#REF!,MATCH(#REF!,#REF!,0))</definedName>
    <definedName name="NB" localSheetId="19">INDEX(#REF!,MATCH(#REF!,#REF!,0))</definedName>
    <definedName name="NB" localSheetId="9">INDEX('[92] '!$B$1:$B$18,MATCH('[92]  '!$L$347,'[92] '!$A$1:$A$18,0))</definedName>
    <definedName name="NB">INDEX(#REF!,MATCH(#REF!,#REF!,0))</definedName>
    <definedName name="NC" localSheetId="18">INDEX(#REF!,MATCH(#REF!,#REF!,0))</definedName>
    <definedName name="NC" localSheetId="3">INDEX(#REF!,MATCH(#REF!,#REF!,0))</definedName>
    <definedName name="NC" localSheetId="14">INDEX(#REF!,MATCH(#REF!,#REF!,0))</definedName>
    <definedName name="NC" localSheetId="15">INDEX(#REF!,MATCH(#REF!,#REF!,0))</definedName>
    <definedName name="NC" localSheetId="12">INDEX(#REF!,MATCH(#REF!,#REF!,0))</definedName>
    <definedName name="NC" localSheetId="10">INDEX(#REF!,MATCH(#REF!,#REF!,0))</definedName>
    <definedName name="NC" localSheetId="19">INDEX(#REF!,MATCH(#REF!,#REF!,0))</definedName>
    <definedName name="NC" localSheetId="9">INDEX('[92] '!$B$1:$B$18,MATCH('[92]  '!$L$349,'[92] '!$A$1:$A$18,0))</definedName>
    <definedName name="NC">INDEX(#REF!,MATCH(#REF!,#REF!,0))</definedName>
    <definedName name="ncfnvo">'[238]purpose&amp;input'!#REF!</definedName>
    <definedName name="NcIS">#REF!</definedName>
    <definedName name="ND" localSheetId="18">INDEX(#REF!,MATCH(#REF!,#REF!,0))</definedName>
    <definedName name="ND" localSheetId="3">INDEX(#REF!,MATCH(#REF!,#REF!,0))</definedName>
    <definedName name="ND" localSheetId="14">INDEX(#REF!,MATCH(#REF!,#REF!,0))</definedName>
    <definedName name="ND" localSheetId="15">INDEX(#REF!,MATCH(#REF!,#REF!,0))</definedName>
    <definedName name="ND" localSheetId="12">INDEX(#REF!,MATCH(#REF!,#REF!,0))</definedName>
    <definedName name="ND" localSheetId="10">INDEX(#REF!,MATCH(#REF!,#REF!,0))</definedName>
    <definedName name="ND" localSheetId="19">INDEX(#REF!,MATCH(#REF!,#REF!,0))</definedName>
    <definedName name="ND" localSheetId="9">INDEX('[92] '!$B$1:$B$18,MATCH('[92]  '!$L$351,'[92] '!$A$1:$A$18,0))</definedName>
    <definedName name="ND">INDEX(#REF!,MATCH(#REF!,#REF!,0))</definedName>
    <definedName name="ND1VisualChart" localSheetId="19">#REF!</definedName>
    <definedName name="ND1VisualChart">#REF!</definedName>
    <definedName name="NE" localSheetId="18">INDEX(#REF!,MATCH(#REF!,#REF!,0))</definedName>
    <definedName name="NE" localSheetId="3">INDEX(#REF!,MATCH(#REF!,#REF!,0))</definedName>
    <definedName name="NE" localSheetId="14">INDEX(#REF!,MATCH(#REF!,#REF!,0))</definedName>
    <definedName name="NE" localSheetId="15">INDEX(#REF!,MATCH(#REF!,#REF!,0))</definedName>
    <definedName name="NE" localSheetId="12">INDEX(#REF!,MATCH(#REF!,#REF!,0))</definedName>
    <definedName name="NE" localSheetId="10">INDEX(#REF!,MATCH(#REF!,#REF!,0))</definedName>
    <definedName name="NE" localSheetId="19">INDEX(#REF!,MATCH(#REF!,#REF!,0))</definedName>
    <definedName name="NE" localSheetId="9">INDEX('[92] '!$B$1:$B$18,MATCH('[92]  '!$L$353,'[92] '!$A$1:$A$18,0))</definedName>
    <definedName name="NE">INDEX(#REF!,MATCH(#REF!,#REF!,0))</definedName>
    <definedName name="needle" localSheetId="19">#REF!</definedName>
    <definedName name="needle">#REF!</definedName>
    <definedName name="Neg_Margin" localSheetId="19">#REF!</definedName>
    <definedName name="Neg_Margin">#REF!</definedName>
    <definedName name="NEng" localSheetId="19">#REF!</definedName>
    <definedName name="NEng">#REF!</definedName>
    <definedName name="NERSS" localSheetId="19">#REF!</definedName>
    <definedName name="NERSS">#REF!</definedName>
    <definedName name="NET" localSheetId="19">#REF!</definedName>
    <definedName name="NET">#REF!</definedName>
    <definedName name="New" localSheetId="18">#REF!</definedName>
    <definedName name="New" localSheetId="3">#REF!</definedName>
    <definedName name="New" localSheetId="14">#REF!</definedName>
    <definedName name="New" localSheetId="15">#REF!</definedName>
    <definedName name="New" localSheetId="12">#REF!</definedName>
    <definedName name="New" localSheetId="10">#REF!</definedName>
    <definedName name="New" localSheetId="19">#REF!</definedName>
    <definedName name="New">#REF!</definedName>
    <definedName name="new_1">#REF!</definedName>
    <definedName name="NEWNAME" localSheetId="17" hidden="1">{#N/A,#N/A,FALSE,"CCTV"}</definedName>
    <definedName name="NEWNAME" localSheetId="18">{#N/A,#N/A,FALSE,"CCTV"}</definedName>
    <definedName name="NEWNAME" localSheetId="3">{#N/A,#N/A,FALSE,"CCTV"}</definedName>
    <definedName name="NEWNAME" localSheetId="14">{#N/A,#N/A,FALSE,"CCTV"}</definedName>
    <definedName name="NEWNAME" localSheetId="15">{#N/A,#N/A,FALSE,"CCTV"}</definedName>
    <definedName name="NEWNAME" localSheetId="12">{#N/A,#N/A,FALSE,"CCTV"}</definedName>
    <definedName name="NEWNAME" localSheetId="10">{#N/A,#N/A,FALSE,"CCTV"}</definedName>
    <definedName name="NEWNAME" localSheetId="19">{#N/A,#N/A,FALSE,"CCTV"}</definedName>
    <definedName name="NEWNAME" localSheetId="20">{#N/A,#N/A,FALSE,"CCTV"}</definedName>
    <definedName name="NEWNAME" localSheetId="21">{#N/A,#N/A,FALSE,"CCTV"}</definedName>
    <definedName name="NEWNAME" localSheetId="1" hidden="1">{#N/A,#N/A,FALSE,"CCTV"}</definedName>
    <definedName name="NEWNAME" localSheetId="2" hidden="1">{#N/A,#N/A,FALSE,"CCTV"}</definedName>
    <definedName name="NEWNAME" localSheetId="0">{#N/A,#N/A,FALSE,"CCTV"}</definedName>
    <definedName name="NEWNAME" localSheetId="9">{#N/A,#N/A,FALSE,"CCTV"}</definedName>
    <definedName name="NEWNAME" localSheetId="16" hidden="1">{#N/A,#N/A,FALSE,"CCTV"}</definedName>
    <definedName name="NEWNAME" localSheetId="13" hidden="1">{#N/A,#N/A,FALSE,"CCTV"}</definedName>
    <definedName name="NEWNAME" localSheetId="6" hidden="1">{#N/A,#N/A,FALSE,"CCTV"}</definedName>
    <definedName name="NEWNAME" localSheetId="7" hidden="1">{#N/A,#N/A,FALSE,"CCTV"}</definedName>
    <definedName name="NEWNAME">{#N/A,#N/A,FALSE,"CCTV"}</definedName>
    <definedName name="NF" localSheetId="19">INDEX(#REF!,MATCH(#REF!,#REF!,0))</definedName>
    <definedName name="NF" localSheetId="9">INDEX('[92] '!$B$1:$B$18,MATCH('[92]  '!$L$355,'[92] '!$A$1:$A$18,0))</definedName>
    <definedName name="NF">INDEX(#REF!,MATCH(#REF!,#REF!,0))</definedName>
    <definedName name="NG" localSheetId="19">INDEX(#REF!,MATCH(#REF!,#REF!,0))</definedName>
    <definedName name="NG" localSheetId="9">INDEX('[92] '!$B$1:$B$18,MATCH('[92]  '!$L$357,'[92] '!$A$1:$A$18,0))</definedName>
    <definedName name="NG">INDEX(#REF!,MATCH(#REF!,#REF!,0))</definedName>
    <definedName name="ngl4tank" localSheetId="19">#REF!</definedName>
    <definedName name="ngl4tank">#REF!</definedName>
    <definedName name="NH" localSheetId="19">INDEX(#REF!,MATCH(#REF!,#REF!,0))</definedName>
    <definedName name="NH" localSheetId="9">INDEX('[92] '!$B$1:$B$18,MATCH('[92]  '!$L$359,'[92] '!$A$1:$A$18,0))</definedName>
    <definedName name="NH">INDEX(#REF!,MATCH(#REF!,#REF!,0))</definedName>
    <definedName name="NHGG" localSheetId="19">#REF!</definedName>
    <definedName name="NHGG">#REF!</definedName>
    <definedName name="NHJK" localSheetId="19">#REF!</definedName>
    <definedName name="NHJK">#REF!</definedName>
    <definedName name="NHP" localSheetId="19">#REF!</definedName>
    <definedName name="NHP">#REF!</definedName>
    <definedName name="NI" localSheetId="18">INDEX(#REF!,MATCH(#REF!,#REF!,0))</definedName>
    <definedName name="NI" localSheetId="3">INDEX(#REF!,MATCH(#REF!,#REF!,0))</definedName>
    <definedName name="NI" localSheetId="14">INDEX(#REF!,MATCH(#REF!,#REF!,0))</definedName>
    <definedName name="NI" localSheetId="15">INDEX(#REF!,MATCH(#REF!,#REF!,0))</definedName>
    <definedName name="NI" localSheetId="12">INDEX(#REF!,MATCH(#REF!,#REF!,0))</definedName>
    <definedName name="NI" localSheetId="10">INDEX(#REF!,MATCH(#REF!,#REF!,0))</definedName>
    <definedName name="NI" localSheetId="19">INDEX(#REF!,MATCH(#REF!,#REF!,0))</definedName>
    <definedName name="NI" localSheetId="9">INDEX('[92] '!$B$1:$B$18,MATCH('[92]  '!$L$361,'[92] '!$A$1:$A$18,0))</definedName>
    <definedName name="NI">INDEX(#REF!,MATCH(#REF!,#REF!,0))</definedName>
    <definedName name="nikhil" localSheetId="19">#REF!</definedName>
    <definedName name="nikhil">#REF!</definedName>
    <definedName name="NIL" localSheetId="19">#REF!</definedName>
    <definedName name="NIL">#REF!</definedName>
    <definedName name="NIPP" localSheetId="19">#REF!</definedName>
    <definedName name="NIPP">#REF!</definedName>
    <definedName name="NIT" localSheetId="19">#REF!</definedName>
    <definedName name="NIT">#REF!</definedName>
    <definedName name="nitin" localSheetId="19">#REF!</definedName>
    <definedName name="nitin">#REF!</definedName>
    <definedName name="NJ" localSheetId="19">INDEX(#REF!,MATCH(#REF!,#REF!,0))</definedName>
    <definedName name="NJ" localSheetId="9">INDEX('[92] '!$B$1:$B$18,MATCH('[92]  '!$L$363,'[92] '!$A$1:$A$18,0))</definedName>
    <definedName name="NJ">INDEX(#REF!,MATCH(#REF!,#REF!,0))</definedName>
    <definedName name="njn" localSheetId="19">#REF!</definedName>
    <definedName name="njn">#REF!</definedName>
    <definedName name="NJPE" localSheetId="19">#REF!</definedName>
    <definedName name="NJPE">#REF!</definedName>
    <definedName name="njspsche" localSheetId="19">#REF!</definedName>
    <definedName name="njspsche">#REF!</definedName>
    <definedName name="NK" localSheetId="19">INDEX(#REF!,MATCH(#REF!,#REF!,0))</definedName>
    <definedName name="NK" localSheetId="9">INDEX('[92] '!$B$1:$B$18,MATCH('[92]  '!$L$365,'[92] '!$A$1:$A$18,0))</definedName>
    <definedName name="NK">INDEX(#REF!,MATCH(#REF!,#REF!,0))</definedName>
    <definedName name="NL" localSheetId="19">INDEX(#REF!,MATCH(#REF!,#REF!,0))</definedName>
    <definedName name="NL" localSheetId="9">INDEX('[92] '!$B$1:$B$18,MATCH('[92]  '!$L$367,'[92] '!$A$1:$A$18,0))</definedName>
    <definedName name="NL">INDEX(#REF!,MATCH(#REF!,#REF!,0))</definedName>
    <definedName name="nlg_cd" localSheetId="19">#REF!</definedName>
    <definedName name="nlg_cd">#REF!</definedName>
    <definedName name="nlg_er" localSheetId="19">#REF!</definedName>
    <definedName name="nlg_er">#REF!</definedName>
    <definedName name="nlg_fi" localSheetId="19">#REF!</definedName>
    <definedName name="nlg_fi">#REF!</definedName>
    <definedName name="nlllk" localSheetId="19">{"'PROFITABILITY'!$A$1:$F$45"}</definedName>
    <definedName name="nlllk" localSheetId="1">{"'PROFITABILITY'!$A$1:$F$45"}</definedName>
    <definedName name="nlllk" localSheetId="2">{"'PROFITABILITY'!$A$1:$F$45"}</definedName>
    <definedName name="nlllk" localSheetId="16">{"'PROFITABILITY'!$A$1:$F$45"}</definedName>
    <definedName name="nlllk" localSheetId="13">{"'PROFITABILITY'!$A$1:$F$45"}</definedName>
    <definedName name="nlllk" localSheetId="6">{"'PROFITABILITY'!$A$1:$F$45"}</definedName>
    <definedName name="nlllk" localSheetId="7">{"'PROFITABILITY'!$A$1:$F$45"}</definedName>
    <definedName name="nlllk">{"'PROFITABILITY'!$A$1:$F$45"}</definedName>
    <definedName name="NM" localSheetId="19">INDEX(#REF!,MATCH(#REF!,#REF!,0))</definedName>
    <definedName name="NM" localSheetId="9">INDEX('[92] '!$B$1:$B$18,MATCH('[92]  '!$L$369,'[92] '!$A$1:$A$18,0))</definedName>
    <definedName name="NM">INDEX(#REF!,MATCH(#REF!,#REF!,0))</definedName>
    <definedName name="nm_1">#REF!</definedName>
    <definedName name="nmk" localSheetId="19">#REF!</definedName>
    <definedName name="nmk">#REF!</definedName>
    <definedName name="NMPA" localSheetId="19">#REF!</definedName>
    <definedName name="NMPA" localSheetId="9">[239]MLAP!$B$12:$B$31</definedName>
    <definedName name="NMPA">#REF!</definedName>
    <definedName name="NN" localSheetId="19">#REF!</definedName>
    <definedName name="NN">#REF!</definedName>
    <definedName name="NN___0" localSheetId="19">#REF!</definedName>
    <definedName name="NN___0">#REF!</definedName>
    <definedName name="NN___13" localSheetId="19">#REF!</definedName>
    <definedName name="NN___13">#REF!</definedName>
    <definedName name="NNN" localSheetId="19">#REF!</definedName>
    <definedName name="NNN">#REF!</definedName>
    <definedName name="nnn_1">#REF!</definedName>
    <definedName name="NNNN" localSheetId="17" hidden="1">{"'PROFITABILITY'!$A$1:$F$45"}</definedName>
    <definedName name="NNNN" localSheetId="18">{"'PROFITABILITY'!$A$1:$F$45"}</definedName>
    <definedName name="NNNN" localSheetId="3">{"'PROFITABILITY'!$A$1:$F$45"}</definedName>
    <definedName name="NNNN" localSheetId="14">{"'PROFITABILITY'!$A$1:$F$45"}</definedName>
    <definedName name="NNNN" localSheetId="15">{"'PROFITABILITY'!$A$1:$F$45"}</definedName>
    <definedName name="NNNN" localSheetId="12">{"'PROFITABILITY'!$A$1:$F$45"}</definedName>
    <definedName name="NNNN" localSheetId="10">{"'PROFITABILITY'!$A$1:$F$45"}</definedName>
    <definedName name="NNNN" localSheetId="19">{"'PROFITABILITY'!$A$1:$F$45"}</definedName>
    <definedName name="NNNN" localSheetId="20">{"'PROFITABILITY'!$A$1:$F$45"}</definedName>
    <definedName name="NNNN" localSheetId="21">{"'PROFITABILITY'!$A$1:$F$45"}</definedName>
    <definedName name="NNNN" localSheetId="1" hidden="1">{"'PROFITABILITY'!$A$1:$F$45"}</definedName>
    <definedName name="NNNN" localSheetId="2" hidden="1">{"'PROFITABILITY'!$A$1:$F$45"}</definedName>
    <definedName name="NNNN" localSheetId="0">{"'PROFITABILITY'!$A$1:$F$45"}</definedName>
    <definedName name="NNNN" localSheetId="9">{"'PROFITABILITY'!$A$1:$F$45"}</definedName>
    <definedName name="NNNN" localSheetId="16" hidden="1">{"'PROFITABILITY'!$A$1:$F$45"}</definedName>
    <definedName name="NNNN" localSheetId="13" hidden="1">{"'PROFITABILITY'!$A$1:$F$45"}</definedName>
    <definedName name="NNNN" localSheetId="6" hidden="1">{"'PROFITABILITY'!$A$1:$F$45"}</definedName>
    <definedName name="NNNN" localSheetId="7" hidden="1">{"'PROFITABILITY'!$A$1:$F$45"}</definedName>
    <definedName name="NNNN">{"'PROFITABILITY'!$A$1:$F$45"}</definedName>
    <definedName name="no_name" localSheetId="19">#REF!</definedName>
    <definedName name="no_name">#REF!</definedName>
    <definedName name="NoABolts" localSheetId="19">#REF!</definedName>
    <definedName name="NoABolts">#REF!</definedName>
    <definedName name="NOK" localSheetId="19">#REF!</definedName>
    <definedName name="NOK">#REF!</definedName>
    <definedName name="NOMDEVIS" localSheetId="19">#REF!</definedName>
    <definedName name="NOMDEVIS">#REF!</definedName>
    <definedName name="non" localSheetId="19">#REF!</definedName>
    <definedName name="non">#REF!</definedName>
    <definedName name="NONSOR" localSheetId="19">#REF!</definedName>
    <definedName name="NONSOR">#REF!</definedName>
    <definedName name="Nos" localSheetId="19">#REF!</definedName>
    <definedName name="Nos">#REF!</definedName>
    <definedName name="NOZZLE_PRESS" localSheetId="19">#REF!</definedName>
    <definedName name="NOZZLE_PRESS">#REF!</definedName>
    <definedName name="NProject" localSheetId="19">#REF!</definedName>
    <definedName name="NProject" localSheetId="9">[240]!Project[Project Code]</definedName>
    <definedName name="NProject">#REF!</definedName>
    <definedName name="NPS" localSheetId="19">#REF!</definedName>
    <definedName name="NPS">#REF!</definedName>
    <definedName name="NPV_Risk">#REF!</definedName>
    <definedName name="NqIS">#REF!</definedName>
    <definedName name="NRegion" localSheetId="19">#REF!</definedName>
    <definedName name="NRegion" localSheetId="9">[240]!Region[Region]</definedName>
    <definedName name="NRegion">#REF!</definedName>
    <definedName name="NrIS">#REF!</definedName>
    <definedName name="NS" localSheetId="19">#REF!</definedName>
    <definedName name="NS">#REF!</definedName>
    <definedName name="Nsd">'[172]Rectangular Beam'!#REF!</definedName>
    <definedName name="Nsda">#REF!</definedName>
    <definedName name="Nsdb">#REF!</definedName>
    <definedName name="nsdf" localSheetId="19">#REF!</definedName>
    <definedName name="nsdf">#REF!</definedName>
    <definedName name="Nsm">#REF!</definedName>
    <definedName name="NSS" localSheetId="19">#REF!</definedName>
    <definedName name="NSS">#REF!</definedName>
    <definedName name="Nst" localSheetId="18">#REF!</definedName>
    <definedName name="Nst" localSheetId="3">#REF!</definedName>
    <definedName name="Nst" localSheetId="14">#REF!</definedName>
    <definedName name="Nst" localSheetId="15">#REF!</definedName>
    <definedName name="Nst" localSheetId="12">#REF!</definedName>
    <definedName name="Nst" localSheetId="10">#REF!</definedName>
    <definedName name="Nst" localSheetId="19">#REF!</definedName>
    <definedName name="Nst">#REF!</definedName>
    <definedName name="Nsu" localSheetId="18">#REF!</definedName>
    <definedName name="Nsu" localSheetId="3">#REF!</definedName>
    <definedName name="Nsu" localSheetId="14">#REF!</definedName>
    <definedName name="Nsu" localSheetId="15">#REF!</definedName>
    <definedName name="Nsu" localSheetId="12">#REF!</definedName>
    <definedName name="Nsu" localSheetId="10">#REF!</definedName>
    <definedName name="Nsu" localSheetId="19">#REF!</definedName>
    <definedName name="Nsu">#REF!</definedName>
    <definedName name="Nt">#REF!</definedName>
    <definedName name="nt0" localSheetId="19">#REF!</definedName>
    <definedName name="nt0">#REF!</definedName>
    <definedName name="NTPC" localSheetId="19">#REF!</definedName>
    <definedName name="NTPC">#REF!</definedName>
    <definedName name="nuclisopgw" localSheetId="19">#REF!</definedName>
    <definedName name="nuclisopgw">#REF!</definedName>
    <definedName name="num" localSheetId="19">#REF!</definedName>
    <definedName name="num">#REF!</definedName>
    <definedName name="Num_Pmt_Per_Year" localSheetId="19">#REF!</definedName>
    <definedName name="Num_Pmt_Per_Year">#REF!</definedName>
    <definedName name="num2text" localSheetId="18">#REF!</definedName>
    <definedName name="num2text" localSheetId="3">#REF!</definedName>
    <definedName name="num2text" localSheetId="14">#REF!</definedName>
    <definedName name="num2text" localSheetId="15">#REF!</definedName>
    <definedName name="num2text" localSheetId="12">#REF!</definedName>
    <definedName name="num2text" localSheetId="10">#REF!</definedName>
    <definedName name="num2text" localSheetId="19">#REF!</definedName>
    <definedName name="num2text" localSheetId="9">[151]dBase!$A$3:$I$1005</definedName>
    <definedName name="num2text">#REF!</definedName>
    <definedName name="Number" localSheetId="19">#REF!</definedName>
    <definedName name="Number">#REF!</definedName>
    <definedName name="Number_of_Payments" localSheetId="19">#REF!</definedName>
    <definedName name="Number_of_Payments">#REF!</definedName>
    <definedName name="numfib" localSheetId="19">#REF!</definedName>
    <definedName name="numfib">#REF!</definedName>
    <definedName name="Nur">#REF!</definedName>
    <definedName name="NW" localSheetId="19">#REF!</definedName>
    <definedName name="NW">#REF!</definedName>
    <definedName name="NWE" localSheetId="19">#REF!</definedName>
    <definedName name="NWE">#REF!</definedName>
    <definedName name="Nx" localSheetId="19">#REF!</definedName>
    <definedName name="Nx">#REF!</definedName>
    <definedName name="Nx___0" localSheetId="19">#REF!</definedName>
    <definedName name="Nx___0">#REF!</definedName>
    <definedName name="Nx___13" localSheetId="19">#REF!</definedName>
    <definedName name="Nx___13">#REF!</definedName>
    <definedName name="nxs" localSheetId="19">#REF!</definedName>
    <definedName name="nxs">#REF!</definedName>
    <definedName name="Nxx" localSheetId="19">#REF!</definedName>
    <definedName name="Nxx">#REF!</definedName>
    <definedName name="Ny" localSheetId="19">#REF!</definedName>
    <definedName name="Ny">#REF!</definedName>
    <definedName name="Ny___0" localSheetId="19">#REF!</definedName>
    <definedName name="Ny___0">#REF!</definedName>
    <definedName name="Ny___13" localSheetId="19">#REF!</definedName>
    <definedName name="Ny___13">#REF!</definedName>
    <definedName name="nys" localSheetId="19">#REF!</definedName>
    <definedName name="nys">#REF!</definedName>
    <definedName name="Nyy" localSheetId="19">#REF!</definedName>
    <definedName name="Nyy">#REF!</definedName>
    <definedName name="nzc">#REF!</definedName>
    <definedName name="nzc_1">#REF!</definedName>
    <definedName name="o" localSheetId="19">#REF!</definedName>
    <definedName name="o">#REF!</definedName>
    <definedName name="O." localSheetId="19">#REF!</definedName>
    <definedName name="O.">#REF!</definedName>
    <definedName name="OA" localSheetId="19">INDEX(#REF!,MATCH(#REF!,#REF!,0))</definedName>
    <definedName name="OA" localSheetId="9">INDEX('[92] '!$B$1:$B$18,MATCH('[92]  '!$L$371,'[92] '!$A$1:$A$18,0))</definedName>
    <definedName name="OA">INDEX(#REF!,MATCH(#REF!,#REF!,0))</definedName>
    <definedName name="OB" localSheetId="19">INDEX(#REF!,MATCH(#REF!,#REF!,0))</definedName>
    <definedName name="OB" localSheetId="9">INDEX('[92] '!$B$1:$B$18,MATCH('[92]  '!$L$373,'[92] '!$A$1:$A$18,0))</definedName>
    <definedName name="OB">INDEX(#REF!,MATCH(#REF!,#REF!,0))</definedName>
    <definedName name="OBJ" localSheetId="19">#REF!</definedName>
    <definedName name="OBJ">#REF!</definedName>
    <definedName name="OC" localSheetId="19">INDEX(#REF!,MATCH(#REF!,#REF!,0))</definedName>
    <definedName name="OC" localSheetId="9">INDEX('[92] '!$B$1:$B$18,MATCH('[92]  '!$L$375,'[92] '!$A$1:$A$18,0))</definedName>
    <definedName name="OC">INDEX(#REF!,MATCH(#REF!,#REF!,0))</definedName>
    <definedName name="oct">'[241]site fab&amp;ernstr'!$A$4:$R$4</definedName>
    <definedName name="OCTROI" localSheetId="19">#REF!</definedName>
    <definedName name="OCTROI">#REF!</definedName>
    <definedName name="OCTROI_HW" localSheetId="19">#REF!</definedName>
    <definedName name="OCTROI_HW">#REF!</definedName>
    <definedName name="OCTROI_SW" localSheetId="19">#REF!</definedName>
    <definedName name="OCTROI_SW">#REF!</definedName>
    <definedName name="OD" localSheetId="18">INDEX(#REF!,MATCH(#REF!,#REF!,0))</definedName>
    <definedName name="OD" localSheetId="3">INDEX(#REF!,MATCH(#REF!,#REF!,0))</definedName>
    <definedName name="OD" localSheetId="14">INDEX(#REF!,MATCH(#REF!,#REF!,0))</definedName>
    <definedName name="OD" localSheetId="15">INDEX(#REF!,MATCH(#REF!,#REF!,0))</definedName>
    <definedName name="OD" localSheetId="12">INDEX(#REF!,MATCH(#REF!,#REF!,0))</definedName>
    <definedName name="OD" localSheetId="10">INDEX(#REF!,MATCH(#REF!,#REF!,0))</definedName>
    <definedName name="OD" localSheetId="19">INDEX(#REF!,MATCH(#REF!,#REF!,0))</definedName>
    <definedName name="OD" localSheetId="9">INDEX('[92] '!$B$1:$B$18,MATCH('[92]  '!$L$377,'[92] '!$A$1:$A$18,0))</definedName>
    <definedName name="OD">INDEX(#REF!,MATCH(#REF!,#REF!,0))</definedName>
    <definedName name="ODH" localSheetId="19" hidden="1">#REF!</definedName>
    <definedName name="ODH">#REF!</definedName>
    <definedName name="OE" localSheetId="19">INDEX(#REF!,MATCH(#REF!,#REF!,0))</definedName>
    <definedName name="OE" localSheetId="9">INDEX('[92] '!$B$1:$B$18,MATCH('[92]  '!$L$379,'[92] '!$A$1:$A$18,0))</definedName>
    <definedName name="OE">INDEX(#REF!,MATCH(#REF!,#REF!,0))</definedName>
    <definedName name="OF" localSheetId="19">INDEX(#REF!,MATCH(#REF!,#REF!,0))</definedName>
    <definedName name="OF" localSheetId="9">INDEX('[92] '!$B$1:$B$18,MATCH('[92]  '!$L$381,'[92] '!$A$1:$A$18,0))</definedName>
    <definedName name="OF">INDEX(#REF!,MATCH(#REF!,#REF!,0))</definedName>
    <definedName name="off" localSheetId="19">#REF!</definedName>
    <definedName name="off" localSheetId="9">'[147]Civil &amp; design'!$F$12</definedName>
    <definedName name="off">#REF!</definedName>
    <definedName name="OFFICE_LIGHTING" localSheetId="19">#REF!</definedName>
    <definedName name="OFFICE_LIGHTING">#REF!</definedName>
    <definedName name="OG" localSheetId="19">INDEX(#REF!,MATCH(#REF!,#REF!,0))</definedName>
    <definedName name="OG" localSheetId="9">INDEX('[92] '!$B$1:$B$18,MATCH('[92]  '!$L$383,'[92] '!$A$1:$A$18,0))</definedName>
    <definedName name="OG">INDEX(#REF!,MATCH(#REF!,#REF!,0))</definedName>
    <definedName name="OGPTL" localSheetId="19">#REF!</definedName>
    <definedName name="OGPTL">#REF!</definedName>
    <definedName name="oh" localSheetId="19">#REF!</definedName>
    <definedName name="OH" localSheetId="9">INDEX('[92] '!$B$1:$B$18,MATCH('[92]  '!$L$385,'[92] '!$A$1:$A$18,0))</definedName>
    <definedName name="oh">#REF!</definedName>
    <definedName name="OH_Markup" localSheetId="19">#REF!</definedName>
    <definedName name="OH_Markup" localSheetId="9">'[161]Master data'!$A$52:$B$53</definedName>
    <definedName name="OH_Markup">#REF!</definedName>
    <definedName name="oh_work_sept" localSheetId="19">#REF!</definedName>
    <definedName name="oh_work_sept">#REF!</definedName>
    <definedName name="OH_workings_sept" localSheetId="19">#REF!</definedName>
    <definedName name="OH_workings_sept">#REF!</definedName>
    <definedName name="ohe" localSheetId="19">#REF!</definedName>
    <definedName name="ohe">#REF!</definedName>
    <definedName name="ohwiohw" localSheetId="1" hidden="1">{"PLANT BREAKUP",#N/A,FALSE,"E"}</definedName>
    <definedName name="ohwiohw" localSheetId="2" hidden="1">{"PLANT BREAKUP",#N/A,FALSE,"E"}</definedName>
    <definedName name="ohwiohw" localSheetId="7" hidden="1">{"PLANT BREAKUP",#N/A,FALSE,"E"}</definedName>
    <definedName name="ohwiohw" hidden="1">{"PLANT BREAKUP",#N/A,FALSE,"E"}</definedName>
    <definedName name="OI" localSheetId="19">INDEX(#REF!,MATCH(#REF!,#REF!,0))</definedName>
    <definedName name="OI" localSheetId="9">INDEX('[92] '!$B$1:$B$18,MATCH('[92]  '!$L$387,'[92] '!$A$1:$A$18,0))</definedName>
    <definedName name="OI">INDEX(#REF!,MATCH(#REF!,#REF!,0))</definedName>
    <definedName name="OIFHWIOQGH" localSheetId="1" hidden="1">{"SUMMARY",#N/A,FALSE,"C"}</definedName>
    <definedName name="OIFHWIOQGH" localSheetId="2" hidden="1">{"SUMMARY",#N/A,FALSE,"C"}</definedName>
    <definedName name="OIFHWIOQGH" localSheetId="7" hidden="1">{"SUMMARY",#N/A,FALSE,"C"}</definedName>
    <definedName name="OIFHWIOQGH" hidden="1">{"SUMMARY",#N/A,FALSE,"C"}</definedName>
    <definedName name="Oilpit" localSheetId="19">#REF!</definedName>
    <definedName name="Oilpit">#REF!</definedName>
    <definedName name="oirr" localSheetId="19">#REF!</definedName>
    <definedName name="oirr">#REF!</definedName>
    <definedName name="OJ" localSheetId="19">INDEX(#REF!,MATCH(#REF!,#REF!,0))</definedName>
    <definedName name="OJ" localSheetId="9">INDEX('[92] '!$B$1:$B$18,MATCH('[92]  '!$L$389,'[92] '!$A$1:$A$18,0))</definedName>
    <definedName name="OJ">INDEX(#REF!,MATCH(#REF!,#REF!,0))</definedName>
    <definedName name="ok" localSheetId="19">#REF!</definedName>
    <definedName name="ok">#REF!</definedName>
    <definedName name="OL" localSheetId="19">INDEX(#REF!,MATCH(#REF!,#REF!,0))</definedName>
    <definedName name="OL" localSheetId="9">INDEX('[92] '!$B$1:$B$18,MATCH('[92]  '!$L$393,'[92] '!$A$1:$A$18,0))</definedName>
    <definedName name="OL">INDEX(#REF!,MATCH(#REF!,#REF!,0))</definedName>
    <definedName name="OldLaunch">[104]Assumptions!$A$6:$E$575</definedName>
    <definedName name="OLE_LINK1">"$boq.$"</definedName>
    <definedName name="OLE_LINK1___0">[242]ESIC_CONTBN!#REF!</definedName>
    <definedName name="OLE_LINK2">"$boq.$"</definedName>
    <definedName name="OM" localSheetId="19">INDEX(#REF!,MATCH(#REF!,#REF!,0))</definedName>
    <definedName name="OM" localSheetId="9">INDEX('[92] '!$B$1:$B$18,MATCH('[92]  '!$L$395,'[92] '!$A$1:$A$18,0))</definedName>
    <definedName name="OM">INDEX(#REF!,MATCH(#REF!,#REF!,0))</definedName>
    <definedName name="ongoingDCP">'[104]Intas Control'!$C$5</definedName>
    <definedName name="OO" localSheetId="19">#REF!</definedName>
    <definedName name="OO">#REF!</definedName>
    <definedName name="ooc">#REF!</definedName>
    <definedName name="op" localSheetId="1" hidden="1">{"PLANT BREAKUP",#N/A,FALSE,"E"}</definedName>
    <definedName name="op" localSheetId="2" hidden="1">{"PLANT BREAKUP",#N/A,FALSE,"E"}</definedName>
    <definedName name="op" localSheetId="7" hidden="1">{"PLANT BREAKUP",#N/A,FALSE,"E"}</definedName>
    <definedName name="op" hidden="1">{"PLANT BREAKUP",#N/A,FALSE,"E"}</definedName>
    <definedName name="oper" localSheetId="19">#REF!</definedName>
    <definedName name="oper">#REF!</definedName>
    <definedName name="oper." localSheetId="19">#REF!</definedName>
    <definedName name="oper.">#REF!</definedName>
    <definedName name="operator" localSheetId="19">#REF!</definedName>
    <definedName name="operator" localSheetId="9">[243]Excavation!$I$42</definedName>
    <definedName name="operator">#REF!</definedName>
    <definedName name="OPEX_BGT7" localSheetId="19">#REF!</definedName>
    <definedName name="OPEX_BGT7">#REF!</definedName>
    <definedName name="OPEX_M7" localSheetId="19">#REF!</definedName>
    <definedName name="OPEX_M7">#REF!</definedName>
    <definedName name="OPGW" localSheetId="19">#REF!</definedName>
    <definedName name="OPGW">#REF!</definedName>
    <definedName name="Opt" localSheetId="19">#REF!</definedName>
    <definedName name="Opt">#REF!</definedName>
    <definedName name="optio_2" localSheetId="19">#REF!</definedName>
    <definedName name="optio_2">#REF!</definedName>
    <definedName name="optio_22" localSheetId="19">#REF!</definedName>
    <definedName name="optio_22">#REF!</definedName>
    <definedName name="option" localSheetId="19">#REF!</definedName>
    <definedName name="option">#REF!</definedName>
    <definedName name="option_" localSheetId="19">#REF!</definedName>
    <definedName name="option_">#REF!</definedName>
    <definedName name="OPTION4" localSheetId="19">#REF!</definedName>
    <definedName name="OPTION4">#REF!</definedName>
    <definedName name="OPTION5" localSheetId="19">#REF!</definedName>
    <definedName name="OPTION5">#REF!</definedName>
    <definedName name="OPTION6" localSheetId="19">#REF!</definedName>
    <definedName name="OPTION6">#REF!</definedName>
    <definedName name="OPTION7" localSheetId="19">#REF!</definedName>
    <definedName name="OPTION7">#REF!</definedName>
    <definedName name="OPTION8" localSheetId="19">#REF!</definedName>
    <definedName name="OPTION8">#REF!</definedName>
    <definedName name="option9" localSheetId="19">#REF!</definedName>
    <definedName name="option9">#REF!</definedName>
    <definedName name="Options" localSheetId="19">#REF!</definedName>
    <definedName name="Options">#REF!</definedName>
    <definedName name="Options2" localSheetId="19">#REF!</definedName>
    <definedName name="Options2">#REF!</definedName>
    <definedName name="ord_musd" localSheetId="18">#REF!</definedName>
    <definedName name="ord_musd" localSheetId="3">#REF!</definedName>
    <definedName name="ord_musd" localSheetId="14">#REF!</definedName>
    <definedName name="ord_musd" localSheetId="15">#REF!</definedName>
    <definedName name="ord_musd" localSheetId="12">#REF!</definedName>
    <definedName name="ord_musd" localSheetId="10">#REF!</definedName>
    <definedName name="ord_musd" localSheetId="19">#REF!</definedName>
    <definedName name="ord_musd">#REF!</definedName>
    <definedName name="order" localSheetId="19">#REF!</definedName>
    <definedName name="order">#REF!</definedName>
    <definedName name="orderbacklog" localSheetId="19">#REF!</definedName>
    <definedName name="orderbacklog">#REF!</definedName>
    <definedName name="orderbooked98" localSheetId="18">#REF!</definedName>
    <definedName name="orderbooked98" localSheetId="3">#REF!</definedName>
    <definedName name="orderbooked98" localSheetId="14">#REF!</definedName>
    <definedName name="orderbooked98" localSheetId="15">#REF!</definedName>
    <definedName name="orderbooked98" localSheetId="12">#REF!</definedName>
    <definedName name="orderbooked98" localSheetId="10">#REF!</definedName>
    <definedName name="orderbooked98" localSheetId="19">#REF!</definedName>
    <definedName name="orderbooked98">#REF!</definedName>
    <definedName name="ORDERSTATUS" localSheetId="19">#REF!</definedName>
    <definedName name="ORDERSTATUS">#REF!</definedName>
    <definedName name="OrderTable" localSheetId="19" hidden="1">#REF!</definedName>
    <definedName name="OrderTable">#REF!</definedName>
    <definedName name="ORDREVCOLL" localSheetId="19">#REF!</definedName>
    <definedName name="ORDREVCOLL">#REF!</definedName>
    <definedName name="Org_Codes">[244]Submissions!$A$4:$B$300</definedName>
    <definedName name="Origin" localSheetId="19">#REF!</definedName>
    <definedName name="Origin">#REF!</definedName>
    <definedName name="OSF" localSheetId="19">#REF!</definedName>
    <definedName name="OSF">#REF!</definedName>
    <definedName name="osm" localSheetId="19">#REF!</definedName>
    <definedName name="osm">#REF!</definedName>
    <definedName name="OT" localSheetId="19">#REF!</definedName>
    <definedName name="OT">#REF!</definedName>
    <definedName name="OTH" localSheetId="19">#REF!</definedName>
    <definedName name="OTH">#REF!</definedName>
    <definedName name="other_boq" localSheetId="19">#REF!</definedName>
    <definedName name="other_boq">#REF!</definedName>
    <definedName name="OTHERS" localSheetId="19">#REF!</definedName>
    <definedName name="OTHERS">#REF!</definedName>
    <definedName name="OTHR_CST_HD" localSheetId="19">#REF!</definedName>
    <definedName name="OTHR_CST_HD">#REF!</definedName>
    <definedName name="OTRY" localSheetId="19">#REF!</definedName>
    <definedName name="OTRY">#REF!</definedName>
    <definedName name="OTRY1" localSheetId="19">#REF!</definedName>
    <definedName name="OTRY1">#REF!</definedName>
    <definedName name="OVER_HEADS_ENTRY" localSheetId="19">#REF!</definedName>
    <definedName name="OVER_HEADS_ENTRY" localSheetId="9">'[50]INPUT SHEET'!$B$512:$B$536</definedName>
    <definedName name="OVER_HEADS_ENTRY">#REF!</definedName>
    <definedName name="Overall" localSheetId="19">#REF!</definedName>
    <definedName name="Overall">#REF!</definedName>
    <definedName name="Overall_Mobi_Mth" localSheetId="19">#REF!</definedName>
    <definedName name="Overall_Mobi_Mth">#REF!</definedName>
    <definedName name="Overall_Mth" localSheetId="19">#REF!</definedName>
    <definedName name="Overall_Mth">#REF!</definedName>
    <definedName name="OVERHEADS" localSheetId="19">#REF!</definedName>
    <definedName name="OVERHEADS" localSheetId="9">'[50]RES-PLANNING'!$R$452:$S$478</definedName>
    <definedName name="OVERHEADS">#REF!</definedName>
    <definedName name="p" localSheetId="18">#REF!</definedName>
    <definedName name="p" localSheetId="3">#REF!</definedName>
    <definedName name="p" localSheetId="14">#REF!</definedName>
    <definedName name="p" localSheetId="15">#REF!</definedName>
    <definedName name="p" localSheetId="12">#REF!</definedName>
    <definedName name="p" localSheetId="10">#REF!</definedName>
    <definedName name="p" localSheetId="19">#REF!</definedName>
    <definedName name="p">#REF!</definedName>
    <definedName name="p.s" localSheetId="19">#REF!</definedName>
    <definedName name="p.s">#REF!</definedName>
    <definedName name="p____2___m____p___l_______ln__4___l___d____1___2___K1____l___SQRT_A_____SQRT_m__1__2">"ki1"</definedName>
    <definedName name="p___0" localSheetId="18">#REF!</definedName>
    <definedName name="p___0" localSheetId="3">#REF!</definedName>
    <definedName name="p___0" localSheetId="14">#REF!</definedName>
    <definedName name="p___0" localSheetId="15">#REF!</definedName>
    <definedName name="p___0" localSheetId="12">#REF!</definedName>
    <definedName name="p___0" localSheetId="10">#REF!</definedName>
    <definedName name="p___0" localSheetId="19">#REF!</definedName>
    <definedName name="p___0">#REF!</definedName>
    <definedName name="p___13" localSheetId="19">#REF!</definedName>
    <definedName name="p___13">#REF!</definedName>
    <definedName name="P_1" localSheetId="18">#REF!</definedName>
    <definedName name="P_1" localSheetId="3">#REF!</definedName>
    <definedName name="P_1" localSheetId="14">#REF!</definedName>
    <definedName name="P_1" localSheetId="15">#REF!</definedName>
    <definedName name="P_1" localSheetId="12">#REF!</definedName>
    <definedName name="P_1" localSheetId="10">#REF!</definedName>
    <definedName name="P_1" localSheetId="19">#REF!</definedName>
    <definedName name="P_1">#REF!</definedName>
    <definedName name="P_3" localSheetId="18">#REF!</definedName>
    <definedName name="P_3" localSheetId="3">#REF!</definedName>
    <definedName name="P_3" localSheetId="14">#REF!</definedName>
    <definedName name="P_3" localSheetId="15">#REF!</definedName>
    <definedName name="P_3" localSheetId="12">#REF!</definedName>
    <definedName name="P_3" localSheetId="10">#REF!</definedName>
    <definedName name="P_3" localSheetId="19">#REF!</definedName>
    <definedName name="P_3">#REF!</definedName>
    <definedName name="P_4" localSheetId="18">#REF!</definedName>
    <definedName name="P_4" localSheetId="3">#REF!</definedName>
    <definedName name="P_4" localSheetId="14">#REF!</definedName>
    <definedName name="P_4" localSheetId="15">#REF!</definedName>
    <definedName name="P_4" localSheetId="12">#REF!</definedName>
    <definedName name="P_4" localSheetId="10">#REF!</definedName>
    <definedName name="P_4" localSheetId="19">#REF!</definedName>
    <definedName name="P_4">#REF!</definedName>
    <definedName name="P_5" localSheetId="18">#REF!</definedName>
    <definedName name="P_5" localSheetId="3">#REF!</definedName>
    <definedName name="P_5" localSheetId="14">#REF!</definedName>
    <definedName name="P_5" localSheetId="15">#REF!</definedName>
    <definedName name="P_5" localSheetId="12">#REF!</definedName>
    <definedName name="P_5" localSheetId="10">#REF!</definedName>
    <definedName name="P_5" localSheetId="19">#REF!</definedName>
    <definedName name="P_5">#REF!</definedName>
    <definedName name="P_6DSO" localSheetId="19">#REF!</definedName>
    <definedName name="P_6DSO">#REF!</definedName>
    <definedName name="P_7DPO" localSheetId="18">#REF!</definedName>
    <definedName name="P_7DPO" localSheetId="3">#REF!</definedName>
    <definedName name="P_7DPO" localSheetId="14">#REF!</definedName>
    <definedName name="P_7DPO" localSheetId="15">#REF!</definedName>
    <definedName name="P_7DPO" localSheetId="12">#REF!</definedName>
    <definedName name="P_7DPO" localSheetId="10">#REF!</definedName>
    <definedName name="P_7DPO" localSheetId="19">#REF!</definedName>
    <definedName name="P_7DPO">#REF!</definedName>
    <definedName name="P_A" localSheetId="19">#REF!</definedName>
    <definedName name="P_A">#REF!</definedName>
    <definedName name="P_B" localSheetId="19">#REF!</definedName>
    <definedName name="P_B">#REF!</definedName>
    <definedName name="P_M">[234]REL!$W$172</definedName>
    <definedName name="p_shape" localSheetId="19">#REF!</definedName>
    <definedName name="p_shape">#REF!</definedName>
    <definedName name="p11i4f" localSheetId="19">#REF!</definedName>
    <definedName name="p11i4f">#REF!</definedName>
    <definedName name="p11i5f" localSheetId="19">#REF!</definedName>
    <definedName name="p11i5f">#REF!</definedName>
    <definedName name="p12i1bc8f" localSheetId="19">#REF!</definedName>
    <definedName name="p12i1bc8f">#REF!</definedName>
    <definedName name="p1350mcbc" localSheetId="19">#REF!</definedName>
    <definedName name="p1350mcbc">#REF!</definedName>
    <definedName name="p1350mcfdr" localSheetId="19">#REF!</definedName>
    <definedName name="p1350mcfdr">#REF!</definedName>
    <definedName name="p1350mcic" localSheetId="19">#REF!</definedName>
    <definedName name="p1350mcic">#REF!</definedName>
    <definedName name="p1350pcfdr" localSheetId="19">#REF!</definedName>
    <definedName name="p1350pcfdr">#REF!</definedName>
    <definedName name="p1350pcic" localSheetId="19">#REF!</definedName>
    <definedName name="p1350pcic">#REF!</definedName>
    <definedName name="p1500mcbc" localSheetId="19">#REF!</definedName>
    <definedName name="p1500mcbc">#REF!</definedName>
    <definedName name="p1500mcfdr" localSheetId="19">#REF!</definedName>
    <definedName name="p1500mcfdr">#REF!</definedName>
    <definedName name="p1500mcic" localSheetId="19">#REF!</definedName>
    <definedName name="p1500mcic">#REF!</definedName>
    <definedName name="p1abbbc" localSheetId="19">#REF!</definedName>
    <definedName name="p1abbbc">#REF!</definedName>
    <definedName name="p1abbfdr" localSheetId="19">#REF!</definedName>
    <definedName name="p1abbfdr">#REF!</definedName>
    <definedName name="p1abbic" localSheetId="19">#REF!</definedName>
    <definedName name="p1abbic">#REF!</definedName>
    <definedName name="p1accp" localSheetId="19">#REF!</definedName>
    <definedName name="p1accp">#REF!</definedName>
    <definedName name="p1acdb1" localSheetId="19">#REF!</definedName>
    <definedName name="p1acdb1">#REF!</definedName>
    <definedName name="p1acdb2" localSheetId="19">#REF!</definedName>
    <definedName name="p1acdb2">#REF!</definedName>
    <definedName name="p1acdb3" localSheetId="19">#REF!</definedName>
    <definedName name="p1acdb3">#REF!</definedName>
    <definedName name="p1amf" localSheetId="19">#REF!</definedName>
    <definedName name="p1amf">#REF!</definedName>
    <definedName name="p1apcc1" localSheetId="19">#REF!</definedName>
    <definedName name="p1apcc1">#REF!</definedName>
    <definedName name="p1apcc2" localSheetId="19">#REF!</definedName>
    <definedName name="p1apcc2">#REF!</definedName>
    <definedName name="p1apcc3" localSheetId="19">#REF!</definedName>
    <definedName name="p1apcc3">#REF!</definedName>
    <definedName name="p1clp" localSheetId="19">#REF!</definedName>
    <definedName name="p1clp">#REF!</definedName>
    <definedName name="p1csp" localSheetId="19">#REF!</definedName>
    <definedName name="p1csp">#REF!</definedName>
    <definedName name="p1db" localSheetId="19">#REF!</definedName>
    <definedName name="p1db">#REF!</definedName>
    <definedName name="p1ht" localSheetId="19">#REF!</definedName>
    <definedName name="p1ht">#REF!</definedName>
    <definedName name="p1ksk" localSheetId="19">#REF!</definedName>
    <definedName name="p1ksk">#REF!</definedName>
    <definedName name="p1ldb" localSheetId="19">#REF!</definedName>
    <definedName name="p1ldb">#REF!</definedName>
    <definedName name="p1lift" localSheetId="19">#REF!</definedName>
    <definedName name="p1lift">#REF!</definedName>
    <definedName name="p1ltsba1" localSheetId="19">#REF!</definedName>
    <definedName name="p1ltsba1">#REF!</definedName>
    <definedName name="p1ltsba2" localSheetId="19">#REF!</definedName>
    <definedName name="p1ltsba2">#REF!</definedName>
    <definedName name="p1ltsbb1" localSheetId="19">#REF!</definedName>
    <definedName name="p1ltsbb1">#REF!</definedName>
    <definedName name="p1ltsbb2" localSheetId="19">#REF!</definedName>
    <definedName name="p1ltsbb2">#REF!</definedName>
    <definedName name="p1mcc1" localSheetId="19">#REF!</definedName>
    <definedName name="p1mcc1">#REF!</definedName>
    <definedName name="p1mcc10" localSheetId="19">#REF!</definedName>
    <definedName name="p1mcc10">#REF!</definedName>
    <definedName name="p1mcc11" localSheetId="19">#REF!</definedName>
    <definedName name="p1mcc11">#REF!</definedName>
    <definedName name="p1mcc12" localSheetId="19">#REF!</definedName>
    <definedName name="p1mcc12">#REF!</definedName>
    <definedName name="p1mcc13" localSheetId="19">#REF!</definedName>
    <definedName name="p1mcc13">#REF!</definedName>
    <definedName name="p1mcc14" localSheetId="19">#REF!</definedName>
    <definedName name="p1mcc14">#REF!</definedName>
    <definedName name="p1mcc15" localSheetId="19">#REF!</definedName>
    <definedName name="p1mcc15">#REF!</definedName>
    <definedName name="p1mcc17" localSheetId="19">#REF!</definedName>
    <definedName name="p1mcc17">#REF!</definedName>
    <definedName name="p1mcc2" localSheetId="19">#REF!</definedName>
    <definedName name="p1mcc2">#REF!</definedName>
    <definedName name="p1mcc3" localSheetId="19">#REF!</definedName>
    <definedName name="p1mcc3">#REF!</definedName>
    <definedName name="p1mcc4" localSheetId="19">#REF!</definedName>
    <definedName name="p1mcc4">#REF!</definedName>
    <definedName name="p1mcc5" localSheetId="19">#REF!</definedName>
    <definedName name="p1mcc5">#REF!</definedName>
    <definedName name="p1mcc6" localSheetId="19">#REF!</definedName>
    <definedName name="p1mcc6">#REF!</definedName>
    <definedName name="p1mcc7" localSheetId="19">#REF!</definedName>
    <definedName name="p1mcc7">#REF!</definedName>
    <definedName name="p1mcc8" localSheetId="19">#REF!</definedName>
    <definedName name="p1mcc8">#REF!</definedName>
    <definedName name="p1mcc9" localSheetId="19">#REF!</definedName>
    <definedName name="p1mcc9">#REF!</definedName>
    <definedName name="p1mldb" localSheetId="19">#REF!</definedName>
    <definedName name="p1mldb">#REF!</definedName>
    <definedName name="p1mlp" localSheetId="19">#REF!</definedName>
    <definedName name="p1mlp">#REF!</definedName>
    <definedName name="p1mltp" localSheetId="19">#REF!</definedName>
    <definedName name="p1mltp">#REF!</definedName>
    <definedName name="p1mpcc" localSheetId="19">#REF!</definedName>
    <definedName name="p1mpcc">#REF!</definedName>
    <definedName name="p1mpdb" localSheetId="19">#REF!</definedName>
    <definedName name="p1mpdb">#REF!</definedName>
    <definedName name="p1mpdp" localSheetId="19">#REF!</definedName>
    <definedName name="p1mpdp">#REF!</definedName>
    <definedName name="p1mrlp" localSheetId="19">#REF!</definedName>
    <definedName name="p1mrlp">#REF!</definedName>
    <definedName name="p1pcc" localSheetId="19">#REF!</definedName>
    <definedName name="p1pcc">#REF!</definedName>
    <definedName name="p1pccm" localSheetId="19">#REF!</definedName>
    <definedName name="p1pccm">#REF!</definedName>
    <definedName name="p1pdb" localSheetId="19">#REF!</definedName>
    <definedName name="p1pdb">#REF!</definedName>
    <definedName name="P1R" localSheetId="19">#REF!</definedName>
    <definedName name="P1R">#REF!</definedName>
    <definedName name="p1ssb1" localSheetId="19">#REF!</definedName>
    <definedName name="p1ssb1">#REF!</definedName>
    <definedName name="p1ssb2" localSheetId="19">#REF!</definedName>
    <definedName name="p1ssb2">#REF!</definedName>
    <definedName name="p1upsdb" localSheetId="19">#REF!</definedName>
    <definedName name="p1upsdb">#REF!</definedName>
    <definedName name="p1upsip" localSheetId="19">#REF!</definedName>
    <definedName name="p1upsip">#REF!</definedName>
    <definedName name="p1upsmdb" localSheetId="19">#REF!</definedName>
    <definedName name="p1upsmdb">#REF!</definedName>
    <definedName name="p1upsop" localSheetId="19">#REF!</definedName>
    <definedName name="p1upsop">#REF!</definedName>
    <definedName name="P2R" localSheetId="19">#REF!</definedName>
    <definedName name="P2R">#REF!</definedName>
    <definedName name="P3R" localSheetId="19">#REF!</definedName>
    <definedName name="P3R">#REF!</definedName>
    <definedName name="P4R" localSheetId="19">#REF!</definedName>
    <definedName name="P4R">#REF!</definedName>
    <definedName name="P5R" localSheetId="19">#REF!</definedName>
    <definedName name="P5R">#REF!</definedName>
    <definedName name="PA" localSheetId="19">#REF!</definedName>
    <definedName name="PA" localSheetId="9">INDEX('[92] '!$B$1:$B$18,MATCH('[92]  '!$L$397,'[92] '!$A$1:$A$18,0))</definedName>
    <definedName name="PA">#REF!</definedName>
    <definedName name="pa___0" localSheetId="19">#REF!</definedName>
    <definedName name="pa___0">#REF!</definedName>
    <definedName name="pa___13" localSheetId="19">#REF!</definedName>
    <definedName name="pa___13">#REF!</definedName>
    <definedName name="Package1" localSheetId="19">#REF!</definedName>
    <definedName name="Package1">#REF!</definedName>
    <definedName name="Package2" localSheetId="19">#REF!</definedName>
    <definedName name="Package2">#REF!</definedName>
    <definedName name="Package3" localSheetId="19">#REF!</definedName>
    <definedName name="Package3">#REF!</definedName>
    <definedName name="Package4" localSheetId="19">#REF!</definedName>
    <definedName name="Package4">#REF!</definedName>
    <definedName name="PAD" localSheetId="19">#REF!</definedName>
    <definedName name="PAD">#REF!</definedName>
    <definedName name="pad_baywise" localSheetId="19">#REF!</definedName>
    <definedName name="pad_baywise">#REF!</definedName>
    <definedName name="Page_Chart">#REF!</definedName>
    <definedName name="Page1" localSheetId="19">#REF!</definedName>
    <definedName name="Page1">#REF!</definedName>
    <definedName name="PAGE1_1">"#REF!"</definedName>
    <definedName name="PAGE1_2">"#REF!"</definedName>
    <definedName name="PAGE10" localSheetId="19">#REF!</definedName>
    <definedName name="PAGE10">#REF!</definedName>
    <definedName name="PAGE11" localSheetId="19">#REF!</definedName>
    <definedName name="PAGE11">#REF!</definedName>
    <definedName name="PAGE2" localSheetId="19">#REF!</definedName>
    <definedName name="PAGE2">#REF!</definedName>
    <definedName name="PAGE3" localSheetId="19">#REF!</definedName>
    <definedName name="PAGE3">#REF!</definedName>
    <definedName name="PAGE4" localSheetId="19">#REF!</definedName>
    <definedName name="PAGE4">#REF!</definedName>
    <definedName name="PAGE5" localSheetId="19">#REF!</definedName>
    <definedName name="PAGE5">#REF!</definedName>
    <definedName name="PAGE6" localSheetId="19">#REF!</definedName>
    <definedName name="PAGE6">#REF!</definedName>
    <definedName name="PAGE7" localSheetId="19">#REF!</definedName>
    <definedName name="PAGE7">#REF!</definedName>
    <definedName name="PAGE8" localSheetId="19">#REF!</definedName>
    <definedName name="PAGE8">#REF!</definedName>
    <definedName name="PAGE9" localSheetId="19">#REF!</definedName>
    <definedName name="PAGE9">#REF!</definedName>
    <definedName name="PAGEA" localSheetId="19">#REF!</definedName>
    <definedName name="PAGEA">#REF!</definedName>
    <definedName name="PAGEB" localSheetId="19">#REF!</definedName>
    <definedName name="PAGEB">#REF!</definedName>
    <definedName name="PAGEC" localSheetId="19">#REF!</definedName>
    <definedName name="PAGEC">#REF!</definedName>
    <definedName name="PAGED" localSheetId="19">#REF!</definedName>
    <definedName name="PAGED">#REF!</definedName>
    <definedName name="painter1" localSheetId="19">#REF!</definedName>
    <definedName name="painter1" localSheetId="9">'[245]Labour &amp; Plant'!$C$32</definedName>
    <definedName name="painter1">#REF!</definedName>
    <definedName name="Pal_Workbook_GUID">"E9TT7WTUL973YIQMHP4L53VJ"</definedName>
    <definedName name="PAN" localSheetId="19">#REF!</definedName>
    <definedName name="PAN">#REF!</definedName>
    <definedName name="panch" localSheetId="19">#REF!</definedName>
    <definedName name="panch">#REF!</definedName>
    <definedName name="panch___0">#REF!</definedName>
    <definedName name="panch___0_1">#REF!</definedName>
    <definedName name="panch_1">#REF!</definedName>
    <definedName name="Pancham" localSheetId="19">#REF!</definedName>
    <definedName name="Pancham">#REF!</definedName>
    <definedName name="PANDU" localSheetId="19">#REF!</definedName>
    <definedName name="PANDU">#REF!</definedName>
    <definedName name="pandu123" localSheetId="19">#REF!</definedName>
    <definedName name="pandu123">#REF!</definedName>
    <definedName name="Pane2" localSheetId="19">#REF!</definedName>
    <definedName name="Pane2">#REF!</definedName>
    <definedName name="Pane2___0" localSheetId="19">#REF!</definedName>
    <definedName name="Pane2___0">#REF!</definedName>
    <definedName name="Pane2___13" localSheetId="19">#REF!</definedName>
    <definedName name="Pane2___13">#REF!</definedName>
    <definedName name="PANE3" localSheetId="19">#REF!</definedName>
    <definedName name="PANE3">#REF!</definedName>
    <definedName name="PANEL" localSheetId="19">#REF!</definedName>
    <definedName name="PANEL">#REF!</definedName>
    <definedName name="PAR" localSheetId="19" hidden="1">#REF!</definedName>
    <definedName name="PAR">#REF!</definedName>
    <definedName name="pare" localSheetId="17" hidden="1">{"form-D1",#N/A,FALSE,"FORM-D1";"form-D1_amt",#N/A,FALSE,"FORM-D1"}</definedName>
    <definedName name="pare" localSheetId="18">{"form-D1",#N/A,FALSE,"FORM-D1";"form-D1_amt",#N/A,FALSE,"FORM-D1"}</definedName>
    <definedName name="pare" localSheetId="3">{"form-D1",#N/A,FALSE,"FORM-D1";"form-D1_amt",#N/A,FALSE,"FORM-D1"}</definedName>
    <definedName name="pare" localSheetId="14">{"form-D1",#N/A,FALSE,"FORM-D1";"form-D1_amt",#N/A,FALSE,"FORM-D1"}</definedName>
    <definedName name="pare" localSheetId="15">{"form-D1",#N/A,FALSE,"FORM-D1";"form-D1_amt",#N/A,FALSE,"FORM-D1"}</definedName>
    <definedName name="pare" localSheetId="12">{"form-D1",#N/A,FALSE,"FORM-D1";"form-D1_amt",#N/A,FALSE,"FORM-D1"}</definedName>
    <definedName name="pare" localSheetId="10">{"form-D1",#N/A,FALSE,"FORM-D1";"form-D1_amt",#N/A,FALSE,"FORM-D1"}</definedName>
    <definedName name="pare" localSheetId="19">{"form-D1",#N/A,FALSE,"FORM-D1";"form-D1_amt",#N/A,FALSE,"FORM-D1"}</definedName>
    <definedName name="pare" localSheetId="20">{"form-D1",#N/A,FALSE,"FORM-D1";"form-D1_amt",#N/A,FALSE,"FORM-D1"}</definedName>
    <definedName name="pare" localSheetId="21">{"form-D1",#N/A,FALSE,"FORM-D1";"form-D1_amt",#N/A,FALSE,"FORM-D1"}</definedName>
    <definedName name="pare" localSheetId="1" hidden="1">{"form-D1",#N/A,FALSE,"FORM-D1";"form-D1_amt",#N/A,FALSE,"FORM-D1"}</definedName>
    <definedName name="pare" localSheetId="2" hidden="1">{"form-D1",#N/A,FALSE,"FORM-D1";"form-D1_amt",#N/A,FALSE,"FORM-D1"}</definedName>
    <definedName name="pare" localSheetId="0">{"form-D1",#N/A,FALSE,"FORM-D1";"form-D1_amt",#N/A,FALSE,"FORM-D1"}</definedName>
    <definedName name="pare" localSheetId="9">{"form-D1",#N/A,FALSE,"FORM-D1";"form-D1_amt",#N/A,FALSE,"FORM-D1"}</definedName>
    <definedName name="pare" localSheetId="16" hidden="1">{"form-D1",#N/A,FALSE,"FORM-D1";"form-D1_amt",#N/A,FALSE,"FORM-D1"}</definedName>
    <definedName name="pare" localSheetId="13" hidden="1">{"form-D1",#N/A,FALSE,"FORM-D1";"form-D1_amt",#N/A,FALSE,"FORM-D1"}</definedName>
    <definedName name="pare" localSheetId="6" hidden="1">{"form-D1",#N/A,FALSE,"FORM-D1";"form-D1_amt",#N/A,FALSE,"FORM-D1"}</definedName>
    <definedName name="pare" localSheetId="7" hidden="1">{"form-D1",#N/A,FALSE,"FORM-D1";"form-D1_amt",#N/A,FALSE,"FORM-D1"}</definedName>
    <definedName name="pare">{"form-D1",#N/A,FALSE,"FORM-D1";"form-D1_amt",#N/A,FALSE,"FORM-D1"}</definedName>
    <definedName name="part" localSheetId="19">#REF!</definedName>
    <definedName name="part">#REF!</definedName>
    <definedName name="part2">0.91</definedName>
    <definedName name="PAT_A" localSheetId="19">#REF!</definedName>
    <definedName name="PAT_A">#REF!</definedName>
    <definedName name="PAT_B" localSheetId="19">#REF!</definedName>
    <definedName name="PAT_B">#REF!</definedName>
    <definedName name="PATH1" localSheetId="19">#REF!</definedName>
    <definedName name="PATH1">#REF!</definedName>
    <definedName name="PATH11" localSheetId="19">#REF!</definedName>
    <definedName name="PATH11">#REF!</definedName>
    <definedName name="PATH111" localSheetId="19">#REF!</definedName>
    <definedName name="PATH111">#REF!</definedName>
    <definedName name="PATH2" localSheetId="19">#REF!</definedName>
    <definedName name="PATH2">#REF!</definedName>
    <definedName name="PATH22" localSheetId="19">#REF!</definedName>
    <definedName name="PATH22">#REF!</definedName>
    <definedName name="PATH222" localSheetId="19">#REF!</definedName>
    <definedName name="PATH222">#REF!</definedName>
    <definedName name="PATH3" localSheetId="19">#REF!</definedName>
    <definedName name="PATH3">#REF!</definedName>
    <definedName name="PATH33" localSheetId="19">#REF!</definedName>
    <definedName name="PATH33">#REF!</definedName>
    <definedName name="PATH333" localSheetId="19">#REF!</definedName>
    <definedName name="PATH333">#REF!</definedName>
    <definedName name="PATH4" localSheetId="19">#REF!</definedName>
    <definedName name="PATH4">#REF!</definedName>
    <definedName name="PATH44" localSheetId="19">#REF!</definedName>
    <definedName name="PATH44">#REF!</definedName>
    <definedName name="PATH444" localSheetId="19">#REF!</definedName>
    <definedName name="PATH444">#REF!</definedName>
    <definedName name="PATH5" localSheetId="19">#REF!</definedName>
    <definedName name="PATH5">#REF!</definedName>
    <definedName name="PATH55" localSheetId="19">#REF!</definedName>
    <definedName name="PATH55">#REF!</definedName>
    <definedName name="PATH555" localSheetId="19">#REF!</definedName>
    <definedName name="PATH555">#REF!</definedName>
    <definedName name="PATHAR1" localSheetId="19">#REF!</definedName>
    <definedName name="PATHAR1">#REF!</definedName>
    <definedName name="PATHAR2" localSheetId="19">#REF!</definedName>
    <definedName name="PATHAR2">#REF!</definedName>
    <definedName name="PATHAR3" localSheetId="19">#REF!</definedName>
    <definedName name="PATHAR3">#REF!</definedName>
    <definedName name="PATHJV1" localSheetId="19">#REF!</definedName>
    <definedName name="PATHJV1">#REF!</definedName>
    <definedName name="PATHJV11" localSheetId="19">#REF!</definedName>
    <definedName name="PATHJV11">#REF!</definedName>
    <definedName name="PATHJV111" localSheetId="19">#REF!</definedName>
    <definedName name="PATHJV111">#REF!</definedName>
    <definedName name="PATHJV2" localSheetId="19">#REF!</definedName>
    <definedName name="PATHJV2">#REF!</definedName>
    <definedName name="PATHJV22" localSheetId="19">#REF!</definedName>
    <definedName name="PATHJV22">#REF!</definedName>
    <definedName name="PATHJV222" localSheetId="19">#REF!</definedName>
    <definedName name="PATHJV222">#REF!</definedName>
    <definedName name="PATHJV3" localSheetId="19">#REF!</definedName>
    <definedName name="PATHJV3">#REF!</definedName>
    <definedName name="PATHJV33" localSheetId="19">#REF!</definedName>
    <definedName name="PATHJV33">#REF!</definedName>
    <definedName name="PATHJV333" localSheetId="19">#REF!</definedName>
    <definedName name="PATHJV333">#REF!</definedName>
    <definedName name="PATHJVPR1" localSheetId="19">#REF!</definedName>
    <definedName name="PATHJVPR1">#REF!</definedName>
    <definedName name="PATHJVPR11" localSheetId="19">#REF!</definedName>
    <definedName name="PATHJVPR11">#REF!</definedName>
    <definedName name="PATHJVPR111" localSheetId="19">#REF!</definedName>
    <definedName name="PATHJVPR111">#REF!</definedName>
    <definedName name="PATHJVPR2" localSheetId="19">#REF!</definedName>
    <definedName name="PATHJVPR2">#REF!</definedName>
    <definedName name="PATHJVPR22" localSheetId="19">#REF!</definedName>
    <definedName name="PATHJVPR22">#REF!</definedName>
    <definedName name="PATHJVPR222" localSheetId="19">#REF!</definedName>
    <definedName name="PATHJVPR222">#REF!</definedName>
    <definedName name="PATHLA1" localSheetId="19">#REF!</definedName>
    <definedName name="PATHLA1">#REF!</definedName>
    <definedName name="PATHLA2" localSheetId="19">#REF!</definedName>
    <definedName name="PATHLA2">#REF!</definedName>
    <definedName name="PATHLA3" localSheetId="19">#REF!</definedName>
    <definedName name="PATHLA3">#REF!</definedName>
    <definedName name="PATHLP1" localSheetId="19">#REF!</definedName>
    <definedName name="PATHLP1">#REF!</definedName>
    <definedName name="PATHLP2" localSheetId="19">#REF!</definedName>
    <definedName name="PATHLP2">#REF!</definedName>
    <definedName name="PATHLP3" localSheetId="19">#REF!</definedName>
    <definedName name="PATHLP3">#REF!</definedName>
    <definedName name="PATHPR1" localSheetId="19">#REF!</definedName>
    <definedName name="PATHPR1">#REF!</definedName>
    <definedName name="PATHPR2" localSheetId="19">#REF!</definedName>
    <definedName name="PATHPR2">#REF!</definedName>
    <definedName name="paverfinisher" localSheetId="19">#REF!</definedName>
    <definedName name="paverfinisher" localSheetId="9">'[102]Machinary_Road Work'!$K$9</definedName>
    <definedName name="paverfinisher">#REF!</definedName>
    <definedName name="Pay_Date" localSheetId="19">#REF!</definedName>
    <definedName name="Pay_Date">#REF!</definedName>
    <definedName name="Pay_Num" localSheetId="19">#REF!</definedName>
    <definedName name="Pay_Num">#REF!</definedName>
    <definedName name="Payment_Date" localSheetId="19">#REF!</definedName>
    <definedName name="Payment_Date">#REF!</definedName>
    <definedName name="PB" localSheetId="19">#REF!</definedName>
    <definedName name="PB" localSheetId="9">INDEX('[92] '!$B$1:$B$18,MATCH('[92]  '!$L$399,'[92] '!$A$1:$A$18,0))</definedName>
    <definedName name="PB">#REF!</definedName>
    <definedName name="pb___0" localSheetId="19">#REF!</definedName>
    <definedName name="pb___0">#REF!</definedName>
    <definedName name="pb___11" localSheetId="19">#REF!</definedName>
    <definedName name="pb___11">#REF!</definedName>
    <definedName name="pb___12" localSheetId="19">#REF!</definedName>
    <definedName name="pb___12">#REF!</definedName>
    <definedName name="PBL" localSheetId="19">#REF!</definedName>
    <definedName name="PBL" localSheetId="9">[26]Basicrates!$D$107</definedName>
    <definedName name="PBL">#REF!</definedName>
    <definedName name="PbRScenario">#REF!</definedName>
    <definedName name="Pbx" localSheetId="18">#REF!</definedName>
    <definedName name="Pbx" localSheetId="3">#REF!</definedName>
    <definedName name="Pbx" localSheetId="14">#REF!</definedName>
    <definedName name="Pbx" localSheetId="15">#REF!</definedName>
    <definedName name="Pbx" localSheetId="12">#REF!</definedName>
    <definedName name="Pbx" localSheetId="10">#REF!</definedName>
    <definedName name="Pbx" localSheetId="19">#REF!</definedName>
    <definedName name="Pbx">#REF!</definedName>
    <definedName name="Pby" localSheetId="18">#REF!</definedName>
    <definedName name="Pby" localSheetId="3">#REF!</definedName>
    <definedName name="Pby" localSheetId="14">#REF!</definedName>
    <definedName name="Pby" localSheetId="15">#REF!</definedName>
    <definedName name="Pby" localSheetId="12">#REF!</definedName>
    <definedName name="Pby" localSheetId="10">#REF!</definedName>
    <definedName name="Pby" localSheetId="19">#REF!</definedName>
    <definedName name="Pby">#REF!</definedName>
    <definedName name="pc" localSheetId="19">#REF!</definedName>
    <definedName name="PC" localSheetId="9">INDEX('[92] '!$B$1:$B$18,MATCH('[92]  '!$L$401,'[92] '!$A$1:$A$18,0))</definedName>
    <definedName name="pc">#REF!</definedName>
    <definedName name="PC_ED" localSheetId="19">#REF!</definedName>
    <definedName name="PC_ED">#REF!</definedName>
    <definedName name="PC_Location">#REF!</definedName>
    <definedName name="pcc" localSheetId="19">#REF!</definedName>
    <definedName name="pcc">#REF!</definedName>
    <definedName name="PCC_Offset" localSheetId="19">#REF!</definedName>
    <definedName name="PCC_Offset">#REF!</definedName>
    <definedName name="pccp" localSheetId="19">#REF!</definedName>
    <definedName name="pccp">#REF!</definedName>
    <definedName name="pccproj" localSheetId="19">#REF!</definedName>
    <definedName name="pccproj">#REF!</definedName>
    <definedName name="pcct" localSheetId="19">#REF!</definedName>
    <definedName name="pcct">#REF!</definedName>
    <definedName name="pccthk" localSheetId="19">#REF!</definedName>
    <definedName name="pccthk">#REF!</definedName>
    <definedName name="PCD" localSheetId="19">#REF!</definedName>
    <definedName name="PCD">#REF!</definedName>
    <definedName name="pctacutescore">#REF!</definedName>
    <definedName name="pctformatted">#REF!</definedName>
    <definedName name="PCTs">#REF!</definedName>
    <definedName name="PD" localSheetId="18">#REF!</definedName>
    <definedName name="PD" localSheetId="3">#REF!</definedName>
    <definedName name="PD" localSheetId="14">#REF!</definedName>
    <definedName name="PD" localSheetId="15">#REF!</definedName>
    <definedName name="PD" localSheetId="12">#REF!</definedName>
    <definedName name="PD" localSheetId="10">#REF!</definedName>
    <definedName name="PD" localSheetId="19" hidden="1">#REF!</definedName>
    <definedName name="PD" localSheetId="9">INDEX('[92] '!$B$1:$B$18,MATCH('[92]  '!$L$403,'[92] '!$A$1:$A$18,0))</definedName>
    <definedName name="PD">#REF!</definedName>
    <definedName name="PDP" localSheetId="19">#REF!</definedName>
    <definedName name="PDP">#REF!</definedName>
    <definedName name="PE" localSheetId="19">INDEX(#REF!,MATCH(#REF!,#REF!,0))</definedName>
    <definedName name="PE" localSheetId="9">INDEX('[92] '!$B$1:$B$18,MATCH('[92]  '!$L$405,'[92] '!$A$1:$A$18,0))</definedName>
    <definedName name="PE">INDEX(#REF!,MATCH(#REF!,#REF!,0))</definedName>
    <definedName name="ped_no" localSheetId="19">#REF!</definedName>
    <definedName name="ped_no">#REF!</definedName>
    <definedName name="PER" localSheetId="19">#REF!</definedName>
    <definedName name="PER">#REF!</definedName>
    <definedName name="PERC" localSheetId="19">#REF!</definedName>
    <definedName name="PERC" localSheetId="9">'[44]Cost of O &amp; O'!$F$29</definedName>
    <definedName name="PERC">#REF!</definedName>
    <definedName name="PERCENT" localSheetId="19">#REF!</definedName>
    <definedName name="PERCENT">#REF!</definedName>
    <definedName name="PERCENT_1">"#REF!"</definedName>
    <definedName name="Percent_Text" localSheetId="19">#REF!</definedName>
    <definedName name="Percent_Text">#REF!</definedName>
    <definedName name="Percent_Value" localSheetId="19">#REF!</definedName>
    <definedName name="Percent_Value">#REF!</definedName>
    <definedName name="PercentComplete" localSheetId="19">'Proposal .'!PercentCompleteBeyond*'Proposal .'!PeriodInPlan</definedName>
    <definedName name="PercentComplete" localSheetId="1">PercentCompleteBeyond*PeriodInPlan</definedName>
    <definedName name="PercentComplete" localSheetId="2">PercentCompleteBeyond*PeriodInPlan</definedName>
    <definedName name="PercentComplete" localSheetId="16">PercentCompleteBeyond*PeriodInPlan</definedName>
    <definedName name="PercentComplete" localSheetId="13">[0]!PercentCompleteBeyond*[0]!PeriodInPlan</definedName>
    <definedName name="PercentComplete" localSheetId="6">PercentCompleteBeyond*PeriodInPlan</definedName>
    <definedName name="PercentComplete" localSheetId="7">PercentCompleteBeyond*PeriodInPlan</definedName>
    <definedName name="PercentComplete">PercentCompleteBeyond*PeriodInPlan</definedName>
    <definedName name="PercentCompleteBeyond" localSheetId="19">(#REF!=MEDIAN(#REF!,#REF!,#REF!+#REF!)*(#REF!&gt;0))*((#REF!&lt;(INT(#REF!+#REF!*#REF!)))+(#REF!=#REF!))*(#REF!&gt;0)</definedName>
    <definedName name="PercentCompleteBeyond">(#REF!=MEDIAN(#REF!,#REF!,#REF!+#REF!)*(#REF!&gt;0))*((#REF!&lt;(INT(#REF!+#REF!*#REF!)))+(#REF!=#REF!))*(#REF!&gt;0)</definedName>
    <definedName name="PerIncrease">#REF!</definedName>
    <definedName name="period_selected" localSheetId="19">#REF!</definedName>
    <definedName name="period_selected">#REF!</definedName>
    <definedName name="PeriodInActual" localSheetId="19">#REF!=MEDIAN(#REF!,#REF!,#REF!+#REF!-1)</definedName>
    <definedName name="PeriodInActual">#REF!=MEDIAN(#REF!,#REF!,#REF!+#REF!-1)</definedName>
    <definedName name="PeriodInPlan" localSheetId="19">#REF!=MEDIAN(#REF!,#REF!,#REF!+#REF!-1)</definedName>
    <definedName name="PeriodInPlan">#REF!=MEDIAN(#REF!,#REF!,#REF!+#REF!-1)</definedName>
    <definedName name="Personal" localSheetId="19">#REF!</definedName>
    <definedName name="Personal">#REF!</definedName>
    <definedName name="PERSONAL_TRANSPORT" localSheetId="19">#REF!</definedName>
    <definedName name="PERSONAL_TRANSPORT">#REF!</definedName>
    <definedName name="PERSONNEL" localSheetId="19">#REF!</definedName>
    <definedName name="PERSONNEL">#REF!</definedName>
    <definedName name="PF" localSheetId="18">INDEX(#REF!,MATCH(#REF!,#REF!,0))</definedName>
    <definedName name="PF" localSheetId="3">INDEX(#REF!,MATCH(#REF!,#REF!,0))</definedName>
    <definedName name="PF" localSheetId="14">INDEX(#REF!,MATCH(#REF!,#REF!,0))</definedName>
    <definedName name="PF" localSheetId="15">INDEX(#REF!,MATCH(#REF!,#REF!,0))</definedName>
    <definedName name="PF" localSheetId="12">INDEX(#REF!,MATCH(#REF!,#REF!,0))</definedName>
    <definedName name="PF" localSheetId="10">INDEX(#REF!,MATCH(#REF!,#REF!,0))</definedName>
    <definedName name="PF" localSheetId="19">INDEX(#REF!,MATCH(#REF!,#REF!,0))</definedName>
    <definedName name="PF" localSheetId="9">INDEX('[92] '!$B$1:$B$18,MATCH('[92]  '!$L$407,'[92] '!$A$1:$A$18,0))</definedName>
    <definedName name="PF">INDEX(#REF!,MATCH(#REF!,#REF!,0))</definedName>
    <definedName name="PG" localSheetId="19">INDEX(#REF!,MATCH(#REF!,#REF!,0))</definedName>
    <definedName name="PG" localSheetId="9">INDEX('[92] '!$B$1:$B$18,MATCH('[92]  '!$L$409,'[92] '!$A$1:$A$18,0))</definedName>
    <definedName name="PG">INDEX(#REF!,MATCH(#REF!,#REF!,0))</definedName>
    <definedName name="pge">#REF!</definedName>
    <definedName name="pH" localSheetId="19">#REF!</definedName>
    <definedName name="PH" localSheetId="9">INDEX('[92] '!$B$1:$B$18,MATCH('[92]  '!$L$411,'[92] '!$A$1:$A$18,0))</definedName>
    <definedName name="pH">#REF!</definedName>
    <definedName name="pH___0" localSheetId="19">#REF!</definedName>
    <definedName name="pH___0">#REF!</definedName>
    <definedName name="pH___13" localSheetId="19">#REF!</definedName>
    <definedName name="pH___13">#REF!</definedName>
    <definedName name="Phase" localSheetId="19">#REF!</definedName>
    <definedName name="Phase">#REF!</definedName>
    <definedName name="PhaseCode" localSheetId="19">#REF!</definedName>
    <definedName name="PhaseCode">#REF!</definedName>
    <definedName name="phi" localSheetId="19">#REF!</definedName>
    <definedName name="phi">#REF!</definedName>
    <definedName name="phis" localSheetId="19">#REF!</definedName>
    <definedName name="phis">#REF!</definedName>
    <definedName name="phit" localSheetId="19">#REF!</definedName>
    <definedName name="phit">#REF!</definedName>
    <definedName name="PHYSICAL_STATUS_OF_CONDUCTOR_AS_ON_DATE">'[246]Conductor Supply'!$A$1:$M$16</definedName>
    <definedName name="PI" localSheetId="18">INDEX(#REF!,MATCH(#REF!,#REF!,0))</definedName>
    <definedName name="PI" localSheetId="3">INDEX(#REF!,MATCH(#REF!,#REF!,0))</definedName>
    <definedName name="PI" localSheetId="14">INDEX(#REF!,MATCH(#REF!,#REF!,0))</definedName>
    <definedName name="PI" localSheetId="15">INDEX(#REF!,MATCH(#REF!,#REF!,0))</definedName>
    <definedName name="PI" localSheetId="12">INDEX(#REF!,MATCH(#REF!,#REF!,0))</definedName>
    <definedName name="PI" localSheetId="10">INDEX(#REF!,MATCH(#REF!,#REF!,0))</definedName>
    <definedName name="PI" localSheetId="19">INDEX(#REF!,MATCH(#REF!,#REF!,0))</definedName>
    <definedName name="PI" localSheetId="9">INDEX('[92] '!$B$1:$B$18,MATCH('[92]  '!$L$413,'[92] '!$A$1:$A$18,0))</definedName>
    <definedName name="PI">INDEX(#REF!,MATCH(#REF!,#REF!,0))</definedName>
    <definedName name="pIaccp" localSheetId="19">#REF!</definedName>
    <definedName name="pIaccp">#REF!</definedName>
    <definedName name="picture_1">"Picture 1"</definedName>
    <definedName name="pIecp" localSheetId="19">#REF!</definedName>
    <definedName name="pIecp">#REF!</definedName>
    <definedName name="Pilduration" localSheetId="19">#REF!</definedName>
    <definedName name="Pilduration" localSheetId="9">[132]Pil!$F$8</definedName>
    <definedName name="Pilduration">#REF!</definedName>
    <definedName name="Pile" localSheetId="19">#REF!</definedName>
    <definedName name="Pile" localSheetId="9">[179]Data!$C$18:$C$23</definedName>
    <definedName name="Pile">#REF!</definedName>
    <definedName name="pile_no" localSheetId="19">#REF!</definedName>
    <definedName name="pile_no">#REF!</definedName>
    <definedName name="Piling" localSheetId="19">#REF!</definedName>
    <definedName name="Piling">#REF!</definedName>
    <definedName name="PILLTYPE">[140]Poland!$B$66:$B$69</definedName>
    <definedName name="pImcc.1" localSheetId="19">#REF!</definedName>
    <definedName name="pImcc.1">#REF!</definedName>
    <definedName name="pImcc.2" localSheetId="19">#REF!</definedName>
    <definedName name="pImcc.2">#REF!</definedName>
    <definedName name="pImcc.3" localSheetId="19">#REF!</definedName>
    <definedName name="pImcc.3">#REF!</definedName>
    <definedName name="pImltsb" localSheetId="19">#REF!</definedName>
    <definedName name="pImltsb">#REF!</definedName>
    <definedName name="pImsb.ups" localSheetId="19">#REF!</definedName>
    <definedName name="pImsb.ups">#REF!</definedName>
    <definedName name="PIN" localSheetId="19">#REF!</definedName>
    <definedName name="PIN">#REF!</definedName>
    <definedName name="PIO" localSheetId="19">#REF!</definedName>
    <definedName name="PIO">#REF!</definedName>
    <definedName name="PIPE" localSheetId="19">#REF!</definedName>
    <definedName name="PIPE">#REF!</definedName>
    <definedName name="PIPE_ID" localSheetId="19">#REF!</definedName>
    <definedName name="PIPE_ID">#REF!</definedName>
    <definedName name="PIPE_SIZE" localSheetId="19">#REF!</definedName>
    <definedName name="PIPE_SIZE">#REF!</definedName>
    <definedName name="pipe150" localSheetId="19">#REF!</definedName>
    <definedName name="pipe150" localSheetId="9">'[136]Abs PMRL'!$B$579</definedName>
    <definedName name="pipe150">#REF!</definedName>
    <definedName name="pipe600" localSheetId="19">#REF!</definedName>
    <definedName name="pipe600" localSheetId="9">'[136]Abs PMRL'!$B$620</definedName>
    <definedName name="pipe600">#REF!</definedName>
    <definedName name="PIPELENGTH" localSheetId="19">#REF!</definedName>
    <definedName name="PIPELENGTH">#REF!</definedName>
    <definedName name="pIsmsb.1" localSheetId="19">#REF!</definedName>
    <definedName name="pIsmsb.1">#REF!</definedName>
    <definedName name="pIsmsb.2" localSheetId="19">#REF!</definedName>
    <definedName name="pIsmsb.2">#REF!</definedName>
    <definedName name="pIsmsb.3" localSheetId="19">#REF!</definedName>
    <definedName name="pIsmsb.3">#REF!</definedName>
    <definedName name="pIsmsb.b" localSheetId="19">#REF!</definedName>
    <definedName name="pIsmsb.b">#REF!</definedName>
    <definedName name="pIsmsb.g" localSheetId="19">#REF!</definedName>
    <definedName name="pIsmsb.g">#REF!</definedName>
    <definedName name="pIsmsb.lab" localSheetId="19">#REF!</definedName>
    <definedName name="pIsmsb.lab">#REF!</definedName>
    <definedName name="pIsmsb.main" localSheetId="19">#REF!</definedName>
    <definedName name="pIsmsb.main">#REF!</definedName>
    <definedName name="pIsmsb.t" localSheetId="19">#REF!</definedName>
    <definedName name="pIsmsb.t">#REF!</definedName>
    <definedName name="pIsmsb.ups" localSheetId="19">#REF!</definedName>
    <definedName name="pIsmsb.ups">#REF!</definedName>
    <definedName name="pIup.1" localSheetId="19">#REF!</definedName>
    <definedName name="pIup.1">#REF!</definedName>
    <definedName name="pIup.2" localSheetId="19">#REF!</definedName>
    <definedName name="pIup.2">#REF!</definedName>
    <definedName name="PIYUSH" localSheetId="19">#REF!</definedName>
    <definedName name="PIYUSH">#REF!</definedName>
    <definedName name="PJ" localSheetId="19">INDEX(#REF!,MATCH(#REF!,#REF!,0))</definedName>
    <definedName name="PJ" localSheetId="9">INDEX('[92] '!$B$1:$B$18,MATCH('[92]  '!$L$415,'[92] '!$A$1:$A$18,0))</definedName>
    <definedName name="PJ">INDEX(#REF!,MATCH(#REF!,#REF!,0))</definedName>
    <definedName name="PK" localSheetId="19">INDEX(#REF!,MATCH(#REF!,#REF!,0))</definedName>
    <definedName name="PK" localSheetId="9">INDEX('[92] '!$B$1:$B$18,MATCH('[92]  '!$L$417,'[92] '!$A$1:$A$18,0))</definedName>
    <definedName name="PK">INDEX(#REF!,MATCH(#REF!,#REF!,0))</definedName>
    <definedName name="PKG_NO" localSheetId="19">#REF!</definedName>
    <definedName name="PKG_NO">#REF!</definedName>
    <definedName name="PKGFRD_HW" localSheetId="19">#REF!</definedName>
    <definedName name="PKGFRD_HW">#REF!</definedName>
    <definedName name="PKGFRD_SW" localSheetId="19">#REF!</definedName>
    <definedName name="PKGFRD_SW">#REF!</definedName>
    <definedName name="PL" localSheetId="19">INDEX(#REF!,MATCH(#REF!,#REF!,0))</definedName>
    <definedName name="PL" localSheetId="9">INDEX('[92] '!$B$1:$B$18,MATCH('[92]  '!$L$419,'[92] '!$A$1:$A$18,0))</definedName>
    <definedName name="PL">INDEX(#REF!,MATCH(#REF!,#REF!,0))</definedName>
    <definedName name="place" localSheetId="18">#REF!</definedName>
    <definedName name="place" localSheetId="3">#REF!</definedName>
    <definedName name="place" localSheetId="14">#REF!</definedName>
    <definedName name="place" localSheetId="15">#REF!</definedName>
    <definedName name="place" localSheetId="12">#REF!</definedName>
    <definedName name="place" localSheetId="10">#REF!</definedName>
    <definedName name="place" localSheetId="19">#REF!</definedName>
    <definedName name="place" localSheetId="9">[173]Codes!$C$7</definedName>
    <definedName name="place">#REF!</definedName>
    <definedName name="plan" localSheetId="19">#REF!</definedName>
    <definedName name="plan">#REF!</definedName>
    <definedName name="PLAST" localSheetId="19">#REF!</definedName>
    <definedName name="PLAST" localSheetId="9">[106]ANALYSIS!$C$17</definedName>
    <definedName name="PLAST">#REF!</definedName>
    <definedName name="PLASTER" localSheetId="19">#REF!</definedName>
    <definedName name="PLASTER">#REF!</definedName>
    <definedName name="PLC" localSheetId="19">#REF!</definedName>
    <definedName name="PLC">#REF!</definedName>
    <definedName name="PLCC" localSheetId="19">#REF!</definedName>
    <definedName name="PLCC">#REF!</definedName>
    <definedName name="PLCUM" localSheetId="19">#REF!</definedName>
    <definedName name="PLCUM">#REF!</definedName>
    <definedName name="PLMON" localSheetId="19">#REF!</definedName>
    <definedName name="PLMON">#REF!</definedName>
    <definedName name="PLO" localSheetId="19">#REF!</definedName>
    <definedName name="PLO">#REF!</definedName>
    <definedName name="plp">'[247]Sulphur (2)'!$I$3</definedName>
    <definedName name="PLR" localSheetId="19">#REF!</definedName>
    <definedName name="PLR">#REF!</definedName>
    <definedName name="plsdata" localSheetId="19">#REF!</definedName>
    <definedName name="plsdata">#REF!</definedName>
    <definedName name="PLUG" localSheetId="19">#REF!</definedName>
    <definedName name="PLUG">#REF!</definedName>
    <definedName name="pm" localSheetId="19">#REF!</definedName>
    <definedName name="PM" localSheetId="9">INDEX('[92] '!$B$1:$B$18,MATCH('[92]  '!$L$421,'[92] '!$A$1:$A$18,0))</definedName>
    <definedName name="pm">#REF!</definedName>
    <definedName name="PM_AirCompressor_210cfm" localSheetId="19">#REF!</definedName>
    <definedName name="PM_AirCompressor_210cfm" localSheetId="9">'[215]Plant &amp;  Machinery'!$G$4</definedName>
    <definedName name="PM_AirCompressor_210cfm">#REF!</definedName>
    <definedName name="PM_BitumenBoilerOilFired_1000" localSheetId="19">#REF!</definedName>
    <definedName name="PM_BitumenBoilerOilFired_1000" localSheetId="9">'[215]Plant &amp;  Machinery'!$G$9</definedName>
    <definedName name="PM_BitumenBoilerOilFired_1000">#REF!</definedName>
    <definedName name="PM_BitumenBoilerOilFired_200" localSheetId="19">#REF!</definedName>
    <definedName name="PM_BitumenBoilerOilFired_200" localSheetId="9">'[215]Plant &amp;  Machinery'!$G$8</definedName>
    <definedName name="PM_BitumenBoilerOilFired_200">#REF!</definedName>
    <definedName name="PM_BitumenEmulsionPressureDistributor" localSheetId="19">#REF!</definedName>
    <definedName name="PM_BitumenEmulsionPressureDistributor" localSheetId="9">'[215]Plant &amp;  Machinery'!$G$10</definedName>
    <definedName name="PM_BitumenEmulsionPressureDistributor">#REF!</definedName>
    <definedName name="PM_ConcreteMixer">'[214]Plant &amp;  Machinery'!$G$11</definedName>
    <definedName name="PM_Crane" localSheetId="19">#REF!</definedName>
    <definedName name="PM_Crane" localSheetId="9">'[215]Plant &amp;  Machinery'!$G$12</definedName>
    <definedName name="PM_Crane">#REF!</definedName>
    <definedName name="PM_Dozer_D50" localSheetId="19">#REF!</definedName>
    <definedName name="PM_Dozer_D50" localSheetId="9">'[248]Plant &amp;  Machinery'!$G$13</definedName>
    <definedName name="PM_Dozer_D50">#REF!</definedName>
    <definedName name="PM_FrontEndLoader_1cum" localSheetId="19">#REF!</definedName>
    <definedName name="PM_FrontEndLoader_1cum" localSheetId="9">'[215]Plant &amp;  Machinery'!$G$17</definedName>
    <definedName name="PM_FrontEndLoader_1cum">#REF!</definedName>
    <definedName name="PM_HydraulicBroom" localSheetId="19">#REF!</definedName>
    <definedName name="PM_HydraulicBroom" localSheetId="9">'[215]Plant &amp;  Machinery'!$G$19</definedName>
    <definedName name="PM_HydraulicBroom">#REF!</definedName>
    <definedName name="PM_HydraulicExcavator_09cum" localSheetId="19">#REF!</definedName>
    <definedName name="PM_HydraulicExcavator_09cum" localSheetId="9">'[215]Plant &amp;  Machinery'!$G$20</definedName>
    <definedName name="PM_HydraulicExcavator_09cum">#REF!</definedName>
    <definedName name="PM_Mixall_6_10t" localSheetId="19">#REF!</definedName>
    <definedName name="PM_Mixall_6_10t" localSheetId="9">'[215]Plant &amp;  Machinery'!$G$24</definedName>
    <definedName name="PM_Mixall_6_10t">#REF!</definedName>
    <definedName name="PM_MotorGrader" localSheetId="19">#REF!</definedName>
    <definedName name="PM_MotorGrader">#REF!</definedName>
    <definedName name="PM_StoneCrusher_200TPH" localSheetId="19">#REF!</definedName>
    <definedName name="PM_StoneCrusher_200TPH" localSheetId="9">'[215]Plant &amp;  Machinery'!$G$33</definedName>
    <definedName name="PM_StoneCrusher_200TPH">#REF!</definedName>
    <definedName name="PM_ThreeWheeled_80_100kN_StaticRoller" localSheetId="19">#REF!</definedName>
    <definedName name="PM_ThreeWheeled_80_100kN_StaticRoller">#REF!</definedName>
    <definedName name="PM_Tipper_55" localSheetId="19">#REF!</definedName>
    <definedName name="PM_Tipper_55" localSheetId="9">'[215]Plant &amp;  Machinery'!$G$45</definedName>
    <definedName name="PM_Tipper_55">#REF!</definedName>
    <definedName name="PM_Tractor_Rotavator" localSheetId="19">#REF!</definedName>
    <definedName name="PM_Tractor_Rotavator">#REF!</definedName>
    <definedName name="PM_Tractor_Trolley" localSheetId="19">#REF!</definedName>
    <definedName name="PM_Tractor_Trolley" localSheetId="9">'[215]Plant &amp;  Machinery'!$G$48</definedName>
    <definedName name="PM_Tractor_Trolley">#REF!</definedName>
    <definedName name="PM_Truck" localSheetId="19">#REF!</definedName>
    <definedName name="PM_Truck" localSheetId="9">'[215]Plant &amp;  Machinery'!$G$50</definedName>
    <definedName name="PM_Truck">#REF!</definedName>
    <definedName name="PM_WaterTanker_6kl" localSheetId="19">#REF!</definedName>
    <definedName name="PM_WaterTanker_6kl">#REF!</definedName>
    <definedName name="PMS" localSheetId="19">'[74](7) Updated_Quantities'!$A$1</definedName>
    <definedName name="PMS" localSheetId="1">'[75](7) Updated_Quantities'!$A$1</definedName>
    <definedName name="PMS" localSheetId="2">'[75](7) Updated_Quantities'!$A$1</definedName>
    <definedName name="PMS" localSheetId="16">'[75](7) Updated_Quantities'!$A$1</definedName>
    <definedName name="PMS" localSheetId="13">'[75](7) Updated_Quantities'!$A$1</definedName>
    <definedName name="PMS" localSheetId="6">'[75](7) Updated_Quantities'!$A$1</definedName>
    <definedName name="PMS" localSheetId="7">'[75](7) Updated_Quantities'!$A$1</definedName>
    <definedName name="PMS">'[74](7) Updated_Quantities'!$A$1</definedName>
    <definedName name="pmsnonacutescore">#REF!</definedName>
    <definedName name="PmtFreq_PS">#REF!</definedName>
    <definedName name="PmtFreq_TL" localSheetId="19">#REF!</definedName>
    <definedName name="PmtFreq_TL">#REF!</definedName>
    <definedName name="pn">[249]REL!$W$172</definedName>
    <definedName name="pnu_soil">#REF!</definedName>
    <definedName name="PNum" localSheetId="19">#REF!</definedName>
    <definedName name="PNum">#REF!</definedName>
    <definedName name="PO" localSheetId="19">#REF!</definedName>
    <definedName name="PO" localSheetId="9">'[89]PO NOS'!$A$2:$D$994</definedName>
    <definedName name="PO">#REF!</definedName>
    <definedName name="poipo" localSheetId="1" hidden="1">{"CASH FLOW",#N/A,FALSE,"A"}</definedName>
    <definedName name="poipo" localSheetId="2" hidden="1">{"CASH FLOW",#N/A,FALSE,"A"}</definedName>
    <definedName name="poipo" localSheetId="7" hidden="1">{"CASH FLOW",#N/A,FALSE,"A"}</definedName>
    <definedName name="poipo" hidden="1">{"CASH FLOW",#N/A,FALSE,"A"}</definedName>
    <definedName name="POL10HPPump" localSheetId="19">#REF!</definedName>
    <definedName name="POL10HPPump" localSheetId="9">'[110]Basic Rates'!$C$33</definedName>
    <definedName name="POL10HPPump">#REF!</definedName>
    <definedName name="POL125KVA" localSheetId="19">#REF!</definedName>
    <definedName name="POL125KVA" localSheetId="9">'[110]Basic Rates'!$C$34</definedName>
    <definedName name="POL125KVA">#REF!</definedName>
    <definedName name="POLConc" localSheetId="19">#REF!</definedName>
    <definedName name="POLConc" localSheetId="9">'[110]General Analysis'!$L$228</definedName>
    <definedName name="POLConc">#REF!</definedName>
    <definedName name="POLConcPump" localSheetId="19">#REF!</definedName>
    <definedName name="POLConcPump" localSheetId="9">'[110]Basic Rates'!$C$38</definedName>
    <definedName name="POLConcPump">#REF!</definedName>
    <definedName name="POLConcrete" localSheetId="19">#REF!</definedName>
    <definedName name="POLConcrete" localSheetId="9">'[132]Batching&amp;Pil POL'!$N$181</definedName>
    <definedName name="POLConcrete">#REF!</definedName>
    <definedName name="polconcreteproductionyard" localSheetId="19">#REF!</definedName>
    <definedName name="polconcreteproductionyard" localSheetId="9">'[127]General Analysis'!$AC$49</definedName>
    <definedName name="polconcreteproductionyard">#REF!</definedName>
    <definedName name="polconcreteprodviaduct" localSheetId="19">#REF!</definedName>
    <definedName name="polconcreteprodviaduct" localSheetId="9">'[127]General Analysis'!$M$49</definedName>
    <definedName name="polconcreteprodviaduct">#REF!</definedName>
    <definedName name="POLEmptyTM" localSheetId="19">#REF!</definedName>
    <definedName name="POLEmptyTM" localSheetId="9">'[110]Basic Rates'!$C$36</definedName>
    <definedName name="POLEmptyTM">#REF!</definedName>
    <definedName name="POLExcavation" localSheetId="19">#REF!</definedName>
    <definedName name="POLExcavation" localSheetId="9">[102]Excavation!$H$64</definedName>
    <definedName name="POLExcavation">#REF!</definedName>
    <definedName name="POLfilling" localSheetId="19">#REF!</definedName>
    <definedName name="POLfilling" localSheetId="9">[102]Excavation!$H$129</definedName>
    <definedName name="POLfilling">#REF!</definedName>
    <definedName name="POLGsbWMMPlacing" localSheetId="19">#REF!</definedName>
    <definedName name="POLGsbWMMPlacing" localSheetId="9">'[217]GSB+WMM'!$P$148</definedName>
    <definedName name="POLGsbWMMPlacing">#REF!</definedName>
    <definedName name="POLGsbWMMProduction" localSheetId="19">#REF!</definedName>
    <definedName name="POLGsbWMMProduction" localSheetId="9">'[217]GSB+WMM'!$O$100</definedName>
    <definedName name="POLGsbWMMProduction">#REF!</definedName>
    <definedName name="pollaying" localSheetId="19">#REF!</definedName>
    <definedName name="pollaying" localSheetId="9">'[250]Batching&amp;Pil POL'!$L$270</definedName>
    <definedName name="pollaying">#REF!</definedName>
    <definedName name="POLLoadedTM" localSheetId="19">#REF!</definedName>
    <definedName name="POLLoadedTM" localSheetId="9">'[110]Basic Rates'!$C$35</definedName>
    <definedName name="POLLoadedTM">#REF!</definedName>
    <definedName name="POLPil" localSheetId="19">#REF!</definedName>
    <definedName name="POLPil" localSheetId="9">[251]POL!$N$12</definedName>
    <definedName name="POLPil">#REF!</definedName>
    <definedName name="POLpilecap" localSheetId="19">#REF!</definedName>
    <definedName name="POLpilecap" localSheetId="9">[230]Analysis!$J$69</definedName>
    <definedName name="POLpilecap">#REF!</definedName>
    <definedName name="POLPiling" localSheetId="19">#REF!</definedName>
    <definedName name="POLPiling" localSheetId="9">[132]Pil!$H$59</definedName>
    <definedName name="POLPiling">#REF!</definedName>
    <definedName name="POLpilingSC" localSheetId="19">#REF!</definedName>
    <definedName name="POLpilingSC" localSheetId="9">'[132]Batching&amp;Pil POL'!$M$17</definedName>
    <definedName name="POLpilingSC">#REF!</definedName>
    <definedName name="POLPLACINGVIADUCT" localSheetId="19">#REF!</definedName>
    <definedName name="POLPLACINGVIADUCT" localSheetId="9">'[127]General Analysis'!$L$250</definedName>
    <definedName name="POLPLACINGVIADUCT">#REF!</definedName>
    <definedName name="polsteel" localSheetId="19">#REF!</definedName>
    <definedName name="polsteel" localSheetId="9">[102]Steel!$I$45</definedName>
    <definedName name="polsteel">#REF!</definedName>
    <definedName name="POLSteelPil" localSheetId="19">#REF!</definedName>
    <definedName name="POLSteelPil" localSheetId="9">'[132]Steel Piling_POL'!$O$8</definedName>
    <definedName name="POLSteelPil">#REF!</definedName>
    <definedName name="POLTowerHoist" localSheetId="19">#REF!</definedName>
    <definedName name="POLTowerHoist" localSheetId="9">'[110]Basic Rates'!$C$39</definedName>
    <definedName name="POLTowerHoist">#REF!</definedName>
    <definedName name="POLU" localSheetId="19">#REF!</definedName>
    <definedName name="POLU">#REF!</definedName>
    <definedName name="PONDA" localSheetId="19">#REF!</definedName>
    <definedName name="PONDA">#REF!</definedName>
    <definedName name="pooiwut" localSheetId="1" hidden="1">{"PLANNING",#N/A,FALSE,"A"}</definedName>
    <definedName name="pooiwut" localSheetId="2" hidden="1">{"PLANNING",#N/A,FALSE,"A"}</definedName>
    <definedName name="pooiwut" localSheetId="7" hidden="1">{"PLANNING",#N/A,FALSE,"A"}</definedName>
    <definedName name="pooiwut" hidden="1">{"PLANNING",#N/A,FALSE,"A"}</definedName>
    <definedName name="POOJA">[252]CLAY!#REF!</definedName>
    <definedName name="pop" localSheetId="1" hidden="1">{"PLANNING",#N/A,FALSE,"A"}</definedName>
    <definedName name="pop" localSheetId="2" hidden="1">{"PLANNING",#N/A,FALSE,"A"}</definedName>
    <definedName name="pop" localSheetId="7" hidden="1">{"PLANNING",#N/A,FALSE,"A"}</definedName>
    <definedName name="pop" hidden="1">{"PLANNING",#N/A,FALSE,"A"}</definedName>
    <definedName name="popo" hidden="1">#REF!</definedName>
    <definedName name="popop" localSheetId="19" hidden="1">#REF!</definedName>
    <definedName name="popop" localSheetId="9">[25]SUMMARY!$E$36:$H$36</definedName>
    <definedName name="popop">#REF!</definedName>
    <definedName name="POPUH1IPO" localSheetId="1" hidden="1">{"PLANNING",#N/A,FALSE,"A"}</definedName>
    <definedName name="POPUH1IPO" localSheetId="2" hidden="1">{"PLANNING",#N/A,FALSE,"A"}</definedName>
    <definedName name="POPUH1IPO" localSheetId="7" hidden="1">{"PLANNING",#N/A,FALSE,"A"}</definedName>
    <definedName name="POPUH1IPO" hidden="1">{"PLANNING",#N/A,FALSE,"A"}</definedName>
    <definedName name="popuoy" localSheetId="1" hidden="1">{"FTS",#N/A,FALSE,"E"}</definedName>
    <definedName name="popuoy" localSheetId="2" hidden="1">{"FTS",#N/A,FALSE,"E"}</definedName>
    <definedName name="popuoy" localSheetId="7" hidden="1">{"FTS",#N/A,FALSE,"E"}</definedName>
    <definedName name="popuoy" hidden="1">{"FTS",#N/A,FALSE,"E"}</definedName>
    <definedName name="POR" localSheetId="17">#N/A</definedName>
    <definedName name="POR" localSheetId="19">#REF!</definedName>
    <definedName name="POR" localSheetId="1">#N/A</definedName>
    <definedName name="POR" localSheetId="2">#N/A</definedName>
    <definedName name="POR" localSheetId="16">#N/A</definedName>
    <definedName name="POR" localSheetId="13">#N/A</definedName>
    <definedName name="POR" localSheetId="6">#N/A</definedName>
    <definedName name="POR" localSheetId="7">#N/A</definedName>
    <definedName name="POR">#REF!</definedName>
    <definedName name="POST" localSheetId="19">#REF!</definedName>
    <definedName name="POST">#REF!</definedName>
    <definedName name="Potential_All">[104]TorrentControl!$H$3</definedName>
    <definedName name="Potential_Brazil">#REF!</definedName>
    <definedName name="Potential_EU">#REF!</definedName>
    <definedName name="Potential_US">#REF!</definedName>
    <definedName name="pound" localSheetId="19">#REF!</definedName>
    <definedName name="pound">#REF!</definedName>
    <definedName name="POUNDS" localSheetId="19">#REF!</definedName>
    <definedName name="POUNDS">#REF!</definedName>
    <definedName name="pp" localSheetId="18">#REF!</definedName>
    <definedName name="pp" localSheetId="3">#REF!</definedName>
    <definedName name="pp" localSheetId="14">#REF!</definedName>
    <definedName name="pp" localSheetId="15">#REF!</definedName>
    <definedName name="pp" localSheetId="12">#REF!</definedName>
    <definedName name="pp" localSheetId="10">#REF!</definedName>
    <definedName name="pp" localSheetId="19">#REF!</definedName>
    <definedName name="pp">#REF!</definedName>
    <definedName name="ppa">'[247]Sulphur (2)'!$I$3</definedName>
    <definedName name="ppo" localSheetId="19">#REF!</definedName>
    <definedName name="ppo">#REF!</definedName>
    <definedName name="ppp" localSheetId="18">#REF!</definedName>
    <definedName name="ppp" localSheetId="3">#REF!</definedName>
    <definedName name="ppp" localSheetId="14">#REF!</definedName>
    <definedName name="ppp" localSheetId="15">#REF!</definedName>
    <definedName name="ppp" localSheetId="12">#REF!</definedName>
    <definedName name="ppp" localSheetId="10">#REF!</definedName>
    <definedName name="ppp" localSheetId="19">#REF!</definedName>
    <definedName name="ppp">#REF!</definedName>
    <definedName name="pppp" localSheetId="19">#REF!</definedName>
    <definedName name="pppp">#REF!</definedName>
    <definedName name="pppp2" localSheetId="19">#REF!</definedName>
    <definedName name="pppp2">#REF!</definedName>
    <definedName name="PPPP3" localSheetId="19">#REF!</definedName>
    <definedName name="PPPP3">#REF!</definedName>
    <definedName name="PPPPPP" localSheetId="17" hidden="1">{#N/A,#N/A,FALSE,"COVER1.XLS ";#N/A,#N/A,FALSE,"RACT1.XLS";#N/A,#N/A,FALSE,"RACT2.XLS";#N/A,#N/A,FALSE,"ECCMP";#N/A,#N/A,FALSE,"WELDER.XLS"}</definedName>
    <definedName name="PPPPPP" localSheetId="18">{#N/A,#N/A,FALSE,"COVER1.XLS ";#N/A,#N/A,FALSE,"RACT1.XLS";#N/A,#N/A,FALSE,"RACT2.XLS";#N/A,#N/A,FALSE,"ECCMP";#N/A,#N/A,FALSE,"WELDER.XLS"}</definedName>
    <definedName name="PPPPPP" localSheetId="3">{#N/A,#N/A,FALSE,"COVER1.XLS ";#N/A,#N/A,FALSE,"RACT1.XLS";#N/A,#N/A,FALSE,"RACT2.XLS";#N/A,#N/A,FALSE,"ECCMP";#N/A,#N/A,FALSE,"WELDER.XLS"}</definedName>
    <definedName name="PPPPPP" localSheetId="14">{#N/A,#N/A,FALSE,"COVER1.XLS ";#N/A,#N/A,FALSE,"RACT1.XLS";#N/A,#N/A,FALSE,"RACT2.XLS";#N/A,#N/A,FALSE,"ECCMP";#N/A,#N/A,FALSE,"WELDER.XLS"}</definedName>
    <definedName name="PPPPPP" localSheetId="15">{#N/A,#N/A,FALSE,"COVER1.XLS ";#N/A,#N/A,FALSE,"RACT1.XLS";#N/A,#N/A,FALSE,"RACT2.XLS";#N/A,#N/A,FALSE,"ECCMP";#N/A,#N/A,FALSE,"WELDER.XLS"}</definedName>
    <definedName name="PPPPPP" localSheetId="12">{#N/A,#N/A,FALSE,"COVER1.XLS ";#N/A,#N/A,FALSE,"RACT1.XLS";#N/A,#N/A,FALSE,"RACT2.XLS";#N/A,#N/A,FALSE,"ECCMP";#N/A,#N/A,FALSE,"WELDER.XLS"}</definedName>
    <definedName name="PPPPPP" localSheetId="10">{#N/A,#N/A,FALSE,"COVER1.XLS ";#N/A,#N/A,FALSE,"RACT1.XLS";#N/A,#N/A,FALSE,"RACT2.XLS";#N/A,#N/A,FALSE,"ECCMP";#N/A,#N/A,FALSE,"WELDER.XLS"}</definedName>
    <definedName name="PPPPPP" localSheetId="19">{#N/A,#N/A,FALSE,"COVER1.XLS ";#N/A,#N/A,FALSE,"RACT1.XLS";#N/A,#N/A,FALSE,"RACT2.XLS";#N/A,#N/A,FALSE,"ECCMP";#N/A,#N/A,FALSE,"WELDER.XLS"}</definedName>
    <definedName name="PPPPPP" localSheetId="20">{#N/A,#N/A,FALSE,"COVER1.XLS ";#N/A,#N/A,FALSE,"RACT1.XLS";#N/A,#N/A,FALSE,"RACT2.XLS";#N/A,#N/A,FALSE,"ECCMP";#N/A,#N/A,FALSE,"WELDER.XLS"}</definedName>
    <definedName name="PPPPPP" localSheetId="21">{#N/A,#N/A,FALSE,"COVER1.XLS ";#N/A,#N/A,FALSE,"RACT1.XLS";#N/A,#N/A,FALSE,"RACT2.XLS";#N/A,#N/A,FALSE,"ECCMP";#N/A,#N/A,FALSE,"WELDER.XLS"}</definedName>
    <definedName name="PPPPPP" localSheetId="1" hidden="1">{#N/A,#N/A,FALSE,"COVER1.XLS ";#N/A,#N/A,FALSE,"RACT1.XLS";#N/A,#N/A,FALSE,"RACT2.XLS";#N/A,#N/A,FALSE,"ECCMP";#N/A,#N/A,FALSE,"WELDER.XLS"}</definedName>
    <definedName name="PPPPPP" localSheetId="2" hidden="1">{#N/A,#N/A,FALSE,"COVER1.XLS ";#N/A,#N/A,FALSE,"RACT1.XLS";#N/A,#N/A,FALSE,"RACT2.XLS";#N/A,#N/A,FALSE,"ECCMP";#N/A,#N/A,FALSE,"WELDER.XLS"}</definedName>
    <definedName name="PPPPPP" localSheetId="0">{#N/A,#N/A,FALSE,"COVER1.XLS ";#N/A,#N/A,FALSE,"RACT1.XLS";#N/A,#N/A,FALSE,"RACT2.XLS";#N/A,#N/A,FALSE,"ECCMP";#N/A,#N/A,FALSE,"WELDER.XLS"}</definedName>
    <definedName name="PPPPPP" localSheetId="9">{#N/A,#N/A,FALSE,"COVER1.XLS ";#N/A,#N/A,FALSE,"RACT1.XLS";#N/A,#N/A,FALSE,"RACT2.XLS";#N/A,#N/A,FALSE,"ECCMP";#N/A,#N/A,FALSE,"WELDER.XLS"}</definedName>
    <definedName name="PPPPPP" localSheetId="16" hidden="1">{#N/A,#N/A,FALSE,"COVER1.XLS ";#N/A,#N/A,FALSE,"RACT1.XLS";#N/A,#N/A,FALSE,"RACT2.XLS";#N/A,#N/A,FALSE,"ECCMP";#N/A,#N/A,FALSE,"WELDER.XLS"}</definedName>
    <definedName name="PPPPPP" localSheetId="13"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7" hidden="1">{#N/A,#N/A,FALSE,"COVER1.XLS ";#N/A,#N/A,FALSE,"RACT1.XLS";#N/A,#N/A,FALSE,"RACT2.XLS";#N/A,#N/A,FALSE,"ECCMP";#N/A,#N/A,FALSE,"WELDER.XLS"}</definedName>
    <definedName name="PPPPPP">{#N/A,#N/A,FALSE,"COVER1.XLS ";#N/A,#N/A,FALSE,"RACT1.XLS";#N/A,#N/A,FALSE,"RACT2.XLS";#N/A,#N/A,FALSE,"ECCMP";#N/A,#N/A,FALSE,"WELDER.XLS"}</definedName>
    <definedName name="pppppppppere" localSheetId="19">#REF!</definedName>
    <definedName name="pppppppppere">#REF!</definedName>
    <definedName name="PPPT" localSheetId="19">#REF!</definedName>
    <definedName name="PPPT">#REF!</definedName>
    <definedName name="PR"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8">{#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3">{#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5">{#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2">{#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0">{#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9">{#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20">{#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2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0">{#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9">{#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19">#REF!</definedName>
    <definedName name="PR_BO">#REF!</definedName>
    <definedName name="PR_IDTO" localSheetId="19">#REF!</definedName>
    <definedName name="PR_IDTO">#REF!</definedName>
    <definedName name="PR_IMP" localSheetId="19">#REF!</definedName>
    <definedName name="PR_IMP">#REF!</definedName>
    <definedName name="PR_TR" localSheetId="19">#REF!</definedName>
    <definedName name="PR_TR">#REF!</definedName>
    <definedName name="PRA_DETAILSMAR01" localSheetId="19">#REF!</definedName>
    <definedName name="PRA_DETAILSMAR01">#REF!</definedName>
    <definedName name="pradeep" localSheetId="19">#REF!</definedName>
    <definedName name="pradeep" localSheetId="9">'[164]FAMILY TEXT'!$A$2:$A$7</definedName>
    <definedName name="pradeep">#REF!</definedName>
    <definedName name="PRADETAILS" localSheetId="19">#REF!</definedName>
    <definedName name="PRADETAILS">#REF!</definedName>
    <definedName name="PRASAD" localSheetId="17"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localSheetId="18">{"AWARDED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localSheetId="3">{"AWARDED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localSheetId="14">{"AWARDED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localSheetId="15">{"AWARDED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localSheetId="12">{"AWARDED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localSheetId="10">{"AWARDED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localSheetId="19">{"AWARDED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localSheetId="20">{"AWARDED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localSheetId="2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localSheetId="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localSheetId="2"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localSheetId="0">{"AWARDED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localSheetId="9">{"AWARDED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localSheetId="16"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localSheetId="13"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localSheetId="6"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localSheetId="7"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 localSheetId="19">#REF!</definedName>
    <definedName name="prashant">#REF!</definedName>
    <definedName name="pratap" localSheetId="17" hidden="1">{"'Sheet1'!$A$4386:$N$4591"}</definedName>
    <definedName name="pratap" localSheetId="18">{"'Sheet1'!$A$4386:$N$4591"}</definedName>
    <definedName name="pratap" localSheetId="3">{"'Sheet1'!$A$4386:$N$4591"}</definedName>
    <definedName name="pratap" localSheetId="14">{"'Sheet1'!$A$4386:$N$4591"}</definedName>
    <definedName name="pratap" localSheetId="15">{"'Sheet1'!$A$4386:$N$4591"}</definedName>
    <definedName name="pratap" localSheetId="12">{"'Sheet1'!$A$4386:$N$4591"}</definedName>
    <definedName name="pratap" localSheetId="10">{"'Sheet1'!$A$4386:$N$4591"}</definedName>
    <definedName name="pratap" localSheetId="19">{"'Sheet1'!$A$4386:$N$4591"}</definedName>
    <definedName name="pratap" localSheetId="20">{"'Sheet1'!$A$4386:$N$4591"}</definedName>
    <definedName name="pratap" localSheetId="21">{"'Sheet1'!$A$4386:$N$4591"}</definedName>
    <definedName name="pratap" localSheetId="1" hidden="1">{"'Sheet1'!$A$4386:$N$4591"}</definedName>
    <definedName name="pratap" localSheetId="2" hidden="1">{"'Sheet1'!$A$4386:$N$4591"}</definedName>
    <definedName name="pratap" localSheetId="0">{"'Sheet1'!$A$4386:$N$4591"}</definedName>
    <definedName name="pratap" localSheetId="9">{"'Sheet1'!$A$4386:$N$4591"}</definedName>
    <definedName name="pratap" localSheetId="16" hidden="1">{"'Sheet1'!$A$4386:$N$4591"}</definedName>
    <definedName name="pratap" localSheetId="13" hidden="1">{"'Sheet1'!$A$4386:$N$4591"}</definedName>
    <definedName name="pratap" localSheetId="6" hidden="1">{"'Sheet1'!$A$4386:$N$4591"}</definedName>
    <definedName name="pratap" localSheetId="7" hidden="1">{"'Sheet1'!$A$4386:$N$4591"}</definedName>
    <definedName name="pratap">{"'Sheet1'!$A$4386:$N$4591"}</definedName>
    <definedName name="PRDump" localSheetId="19">#REF!</definedName>
    <definedName name="PRDump">#REF!</definedName>
    <definedName name="PREHE" localSheetId="19">#REF!</definedName>
    <definedName name="PREHE">#REF!</definedName>
    <definedName name="PREHP" localSheetId="19">#REF!</definedName>
    <definedName name="PREHP">#REF!</definedName>
    <definedName name="PREHS" localSheetId="19">#REF!</definedName>
    <definedName name="PREHS">#REF!</definedName>
    <definedName name="PREHT" localSheetId="19">#REF!</definedName>
    <definedName name="PREHT">#REF!</definedName>
    <definedName name="PREP" localSheetId="19">#REF!</definedName>
    <definedName name="PREP">#REF!</definedName>
    <definedName name="PrepareDate">#REF!</definedName>
    <definedName name="PrevYears" localSheetId="19">#REF!</definedName>
    <definedName name="PrevYears">#REF!</definedName>
    <definedName name="PRICE" localSheetId="19">#REF!</definedName>
    <definedName name="PRICE">#REF!</definedName>
    <definedName name="priced_end" localSheetId="19">#REF!</definedName>
    <definedName name="priced_end">#REF!</definedName>
    <definedName name="PRICEDISCOUNT">#REF!</definedName>
    <definedName name="PriceEach" localSheetId="19">#REF!</definedName>
    <definedName name="PriceEach">#REF!</definedName>
    <definedName name="primer" localSheetId="19">#REF!</definedName>
    <definedName name="primer" localSheetId="9">'[253]Rate Analysis'!$D$142</definedName>
    <definedName name="primer">#REF!</definedName>
    <definedName name="Princ" localSheetId="19">#REF!</definedName>
    <definedName name="Princ">#REF!</definedName>
    <definedName name="Print">#REF!</definedName>
    <definedName name="print_activity_by_Commissioner">#REF!</definedName>
    <definedName name="_xlnm.Print_Area" localSheetId="17">'Crossing status '!$B$1:$P$52</definedName>
    <definedName name="_xlnm.Print_Area" localSheetId="19">#REF!</definedName>
    <definedName name="_xlnm.Print_Area" localSheetId="2">'SP Village Wise'!$B$164:$C$182</definedName>
    <definedName name="_xlnm.Print_Area" localSheetId="0">Summary!$A$1:$O$34</definedName>
    <definedName name="_xlnm.Print_Area" localSheetId="9">'Survey '!$A$1:$R$34</definedName>
    <definedName name="_xlnm.Print_Area" localSheetId="13">'Total Supply'!$A$1:$L$183</definedName>
    <definedName name="_xlnm.Print_Area" localSheetId="23">'TS SF'!$A$1:$AJ$454</definedName>
    <definedName name="_xlnm.Print_Area" localSheetId="22">'TS SP '!$A$1:$Z$813</definedName>
    <definedName name="_xlnm.Print_Area" localSheetId="6">'VC SF '!$B$1:$AM$123</definedName>
    <definedName name="_xlnm.Print_Area" localSheetId="7">'VC SP'!$A$1:$AL$215</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 localSheetId="19">#REF!</definedName>
    <definedName name="Print_Area_1">#REF!</definedName>
    <definedName name="Print_Area_2" localSheetId="19">#REF!</definedName>
    <definedName name="Print_Area_2">#REF!</definedName>
    <definedName name="Print_Area_3" localSheetId="19">#REF!</definedName>
    <definedName name="Print_Area_3">#REF!</definedName>
    <definedName name="PRINT_AREA_MI" localSheetId="19">#REF!</definedName>
    <definedName name="PRINT_AREA_MI">#REF!</definedName>
    <definedName name="PRINT_AREA_MI___0" localSheetId="19">#REF!</definedName>
    <definedName name="PRINT_AREA_MI___0">#REF!</definedName>
    <definedName name="Print_Area_MI_1" localSheetId="18">"#REF!"</definedName>
    <definedName name="Print_Area_MI_1" localSheetId="3">"#REF!"</definedName>
    <definedName name="Print_Area_MI_1" localSheetId="14">"#REF!"</definedName>
    <definedName name="Print_Area_MI_1" localSheetId="15">"#REF!"</definedName>
    <definedName name="Print_Area_MI_1" localSheetId="12">"#REF!"</definedName>
    <definedName name="Print_Area_MI_1" localSheetId="10">"#REF!"</definedName>
    <definedName name="Print_Area_MI_1">"#REF!"</definedName>
    <definedName name="Print_Area_MI_17" localSheetId="19">#REF!</definedName>
    <definedName name="Print_Area_MI_17">#REF!</definedName>
    <definedName name="Print_Area_MI1" localSheetId="19">#REF!</definedName>
    <definedName name="Print_Area_MI1">#REF!</definedName>
    <definedName name="Print_Area_Reset" localSheetId="17">#N/A</definedName>
    <definedName name="Print_Area_Reset" localSheetId="19">#REF!</definedName>
    <definedName name="Print_Area_Reset" localSheetId="1">#N/A</definedName>
    <definedName name="Print_Area_Reset" localSheetId="2">#N/A</definedName>
    <definedName name="Print_Area_Reset" localSheetId="16">#N/A</definedName>
    <definedName name="Print_Area_Reset" localSheetId="13">#N/A</definedName>
    <definedName name="Print_Area_Reset" localSheetId="6">#N/A</definedName>
    <definedName name="Print_Area_Reset" localSheetId="7">#N/A</definedName>
    <definedName name="Print_Area_Reset">#REF!</definedName>
    <definedName name="PRINT_AREA1" localSheetId="18">#REF!</definedName>
    <definedName name="PRINT_AREA1" localSheetId="3">#REF!</definedName>
    <definedName name="PRINT_AREA1" localSheetId="14">#REF!</definedName>
    <definedName name="PRINT_AREA1" localSheetId="15">#REF!</definedName>
    <definedName name="PRINT_AREA1" localSheetId="12">#REF!</definedName>
    <definedName name="PRINT_AREA1" localSheetId="10">#REF!</definedName>
    <definedName name="PRINT_AREA1" localSheetId="19">#REF!</definedName>
    <definedName name="PRINT_AREA1">#REF!</definedName>
    <definedName name="PRINT_AREA2" localSheetId="19">#REF!</definedName>
    <definedName name="PRINT_AREA2">#REF!</definedName>
    <definedName name="Print_Range" localSheetId="19">#REF!</definedName>
    <definedName name="Print_Range">#REF!</definedName>
    <definedName name="print_title" localSheetId="18">#REF!</definedName>
    <definedName name="print_title" localSheetId="3">#REF!</definedName>
    <definedName name="print_title" localSheetId="14">#REF!</definedName>
    <definedName name="print_title" localSheetId="15">#REF!</definedName>
    <definedName name="print_title" localSheetId="12">#REF!</definedName>
    <definedName name="print_title" localSheetId="10">#REF!</definedName>
    <definedName name="print_title" localSheetId="19">#REF!</definedName>
    <definedName name="print_title" localSheetId="9">[254]Cul_detail!$2:$5</definedName>
    <definedName name="print_title">#REF!</definedName>
    <definedName name="_xlnm.Print_Titles" localSheetId="19">#REF!</definedName>
    <definedName name="_xlnm.Print_Titles" localSheetId="0">Summary!$2:$2</definedName>
    <definedName name="_xlnm.Print_Titles" localSheetId="13">'Total Supply'!$1:$3</definedName>
    <definedName name="_xlnm.Print_Titles" localSheetId="23">'TS SF'!$6:$7</definedName>
    <definedName name="_xlnm.Print_Titles" localSheetId="22">'TS SP '!$6:$7</definedName>
    <definedName name="_xlnm.Print_Titles" localSheetId="6">'VC SF '!$1:$11</definedName>
    <definedName name="_xlnm.Print_Titles" localSheetId="7">'VC SP'!$1:$11</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 localSheetId="19">#REF!,#REF!</definedName>
    <definedName name="Print_Titles_1">#REF!,#REF!</definedName>
    <definedName name="Print_Titles_2" localSheetId="19">#REF!</definedName>
    <definedName name="Print_Titles_2">#REF!</definedName>
    <definedName name="PRINT_TITLES_MI" localSheetId="19">#REF!</definedName>
    <definedName name="PRINT_TITLES_MI">#REF!</definedName>
    <definedName name="Print_titles_mi_" localSheetId="19">#REF!</definedName>
    <definedName name="Print_titles_mi_">#REF!</definedName>
    <definedName name="print1" localSheetId="19">#REF!</definedName>
    <definedName name="print1">#REF!</definedName>
    <definedName name="printarea" localSheetId="19">#REF!</definedName>
    <definedName name="printarea">#REF!</definedName>
    <definedName name="printedname" localSheetId="19">#REF!</definedName>
    <definedName name="printedname">#REF!</definedName>
    <definedName name="printn" localSheetId="19">#REF!</definedName>
    <definedName name="printn">#REF!</definedName>
    <definedName name="PRMIL_HW" localSheetId="19">#REF!</definedName>
    <definedName name="PRMIL_HW">#REF!</definedName>
    <definedName name="PRMIL_SW" localSheetId="19">#REF!</definedName>
    <definedName name="PRMIL_SW">#REF!</definedName>
    <definedName name="pro" localSheetId="19" hidden="1">#REF!</definedName>
    <definedName name="pro">#REF!</definedName>
    <definedName name="PROBADJUSTMENT">#REF!</definedName>
    <definedName name="prod_cost_gas_mmbtu">[123]Scenario!$C$43</definedName>
    <definedName name="prod_cost_oil">[123]Scenario!$C$39</definedName>
    <definedName name="ProdForm" localSheetId="19" hidden="1">#REF!</definedName>
    <definedName name="ProdForm">#REF!</definedName>
    <definedName name="Product" localSheetId="19" hidden="1">#REF!</definedName>
    <definedName name="Product">#REF!</definedName>
    <definedName name="Professional___Audit_Fees" localSheetId="19">#REF!</definedName>
    <definedName name="Professional___Audit_Fees">#REF!</definedName>
    <definedName name="Proffees" localSheetId="19">#REF!</definedName>
    <definedName name="Proffees">#REF!</definedName>
    <definedName name="Progress">'[234]Progress Sheet - OPTL'!$A$7:$AC$786</definedName>
    <definedName name="Progress_data">[187]Progress!$A$4:$Y$497</definedName>
    <definedName name="progress01" localSheetId="19">#REF!</definedName>
    <definedName name="progress01">#REF!</definedName>
    <definedName name="progress1" localSheetId="19">'[255]Survey Details'!#REF!</definedName>
    <definedName name="progress1" localSheetId="1">'[256]Survey Details'!#REF!</definedName>
    <definedName name="progress1" localSheetId="2">'[256]Survey Details'!#REF!</definedName>
    <definedName name="progress1" localSheetId="16">'[256]Survey Details'!#REF!</definedName>
    <definedName name="progress1" localSheetId="13">'[256]Survey Details'!#REF!</definedName>
    <definedName name="progress1" localSheetId="6">'[256]Survey Details'!#REF!</definedName>
    <definedName name="progress1" localSheetId="7">'[256]Survey Details'!#REF!</definedName>
    <definedName name="progress1">'[255]Survey Details'!#REF!</definedName>
    <definedName name="progress11" localSheetId="19">#REF!</definedName>
    <definedName name="progress11">#REF!</definedName>
    <definedName name="progress12" localSheetId="19">#REF!</definedName>
    <definedName name="progress12">#REF!</definedName>
    <definedName name="progress13" localSheetId="19">#REF!</definedName>
    <definedName name="progress13">#REF!</definedName>
    <definedName name="progress2" localSheetId="19">'[255]Survey Details'!#REF!</definedName>
    <definedName name="progress2" localSheetId="1">'[256]Survey Details'!#REF!</definedName>
    <definedName name="progress2" localSheetId="2">'[256]Survey Details'!#REF!</definedName>
    <definedName name="progress2" localSheetId="16">'[256]Survey Details'!#REF!</definedName>
    <definedName name="progress2" localSheetId="13">'[256]Survey Details'!#REF!</definedName>
    <definedName name="progress2" localSheetId="6">'[256]Survey Details'!#REF!</definedName>
    <definedName name="progress2" localSheetId="7">'[256]Survey Details'!#REF!</definedName>
    <definedName name="progress2">'[255]Survey Details'!#REF!</definedName>
    <definedName name="Progress20" localSheetId="19">#REF!</definedName>
    <definedName name="Progress20">#REF!</definedName>
    <definedName name="progress24" localSheetId="19">#REF!</definedName>
    <definedName name="progress24">#REF!</definedName>
    <definedName name="progress3" localSheetId="19">'[255]Survey Details'!#REF!</definedName>
    <definedName name="progress3" localSheetId="1">'[256]Survey Details'!#REF!</definedName>
    <definedName name="progress3" localSheetId="2">'[256]Survey Details'!#REF!</definedName>
    <definedName name="progress3" localSheetId="16">'[256]Survey Details'!#REF!</definedName>
    <definedName name="progress3" localSheetId="13">'[256]Survey Details'!#REF!</definedName>
    <definedName name="progress3" localSheetId="6">'[256]Survey Details'!#REF!</definedName>
    <definedName name="progress3" localSheetId="7">'[256]Survey Details'!#REF!</definedName>
    <definedName name="progress3">'[255]Survey Details'!#REF!</definedName>
    <definedName name="progress4" localSheetId="19">'[255]Survey Details'!#REF!</definedName>
    <definedName name="progress4" localSheetId="1">'[256]Survey Details'!#REF!</definedName>
    <definedName name="progress4" localSheetId="2">'[256]Survey Details'!#REF!</definedName>
    <definedName name="progress4" localSheetId="16">'[256]Survey Details'!#REF!</definedName>
    <definedName name="progress4" localSheetId="13">'[256]Survey Details'!#REF!</definedName>
    <definedName name="progress4" localSheetId="6">'[256]Survey Details'!#REF!</definedName>
    <definedName name="progress4" localSheetId="7">'[256]Survey Details'!#REF!</definedName>
    <definedName name="progress4">'[255]Survey Details'!#REF!</definedName>
    <definedName name="proj" localSheetId="19">#REF!</definedName>
    <definedName name="proj">#REF!</definedName>
    <definedName name="PROJECT" localSheetId="18">#REF!</definedName>
    <definedName name="PROJECT" localSheetId="3">#REF!</definedName>
    <definedName name="PROJECT" localSheetId="14">#REF!</definedName>
    <definedName name="PROJECT" localSheetId="15">#REF!</definedName>
    <definedName name="PROJECT" localSheetId="12">#REF!</definedName>
    <definedName name="PROJECT" localSheetId="10">#REF!</definedName>
    <definedName name="PROJECT" localSheetId="19">#REF!</definedName>
    <definedName name="PROJECT">#REF!</definedName>
    <definedName name="Project_Budget" localSheetId="19">'[257](6) Project_Budget'!$C$5</definedName>
    <definedName name="Project_Budget" localSheetId="1">'[258](6) Project_Budget'!$C$5</definedName>
    <definedName name="Project_Budget" localSheetId="2">'[258](6) Project_Budget'!$C$5</definedName>
    <definedName name="Project_Budget" localSheetId="16">'[258](6) Project_Budget'!$C$5</definedName>
    <definedName name="Project_Budget" localSheetId="13">'[258](6) Project_Budget'!$C$5</definedName>
    <definedName name="Project_Budget" localSheetId="6">'[258](6) Project_Budget'!$C$5</definedName>
    <definedName name="Project_Budget" localSheetId="7">'[258](6) Project_Budget'!$C$5</definedName>
    <definedName name="Project_Budget">'[257](6) Project_Budget'!$C$5</definedName>
    <definedName name="project_lookup" localSheetId="19">#REF!</definedName>
    <definedName name="project_lookup" localSheetId="9">[160]Master_Sheet!$K$5:$P$500</definedName>
    <definedName name="project_lookup">#REF!</definedName>
    <definedName name="ProjectLocation" localSheetId="19">#REF!</definedName>
    <definedName name="ProjectLocation" localSheetId="9">'[259]Fill this out first...'!$D$10</definedName>
    <definedName name="ProjectLocation">#REF!</definedName>
    <definedName name="ProjectNumber" localSheetId="19">#REF!</definedName>
    <definedName name="ProjectNumber" localSheetId="9">'[259]Fill this out first...'!$D$16</definedName>
    <definedName name="ProjectNumber">#REF!</definedName>
    <definedName name="Projects" localSheetId="19">#REF!</definedName>
    <definedName name="Projects">#REF!</definedName>
    <definedName name="ProjectSubtitle" localSheetId="19">#REF!</definedName>
    <definedName name="ProjectSubtitle" localSheetId="9">'[259]Fill this out first...'!$D$9</definedName>
    <definedName name="ProjectSubtitle">#REF!</definedName>
    <definedName name="ProjectTitle" localSheetId="19">#REF!</definedName>
    <definedName name="ProjectTitle" localSheetId="9">'[259]Fill this out first...'!$D$8</definedName>
    <definedName name="ProjectTitle">#REF!</definedName>
    <definedName name="PROPFLOW" localSheetId="19">#REF!</definedName>
    <definedName name="PROPFLOW" localSheetId="9">[124]Data!$A$2:$C$108</definedName>
    <definedName name="PROPFLOW">#REF!</definedName>
    <definedName name="PROPS" localSheetId="19">#REF!</definedName>
    <definedName name="PROPS">#REF!</definedName>
    <definedName name="Proto">#REF!</definedName>
    <definedName name="Proto_1">#REF!</definedName>
    <definedName name="PROVISIONS" localSheetId="19">#REF!</definedName>
    <definedName name="PROVISIONS">#REF!</definedName>
    <definedName name="ps" localSheetId="17">#N/A</definedName>
    <definedName name="ps" localSheetId="18">#REF!</definedName>
    <definedName name="ps" localSheetId="3">#REF!</definedName>
    <definedName name="ps" localSheetId="14">#REF!</definedName>
    <definedName name="ps" localSheetId="15">#REF!</definedName>
    <definedName name="ps" localSheetId="12">#REF!</definedName>
    <definedName name="ps" localSheetId="10">#REF!</definedName>
    <definedName name="ps" localSheetId="19">#REF!</definedName>
    <definedName name="ps" localSheetId="1">#N/A</definedName>
    <definedName name="ps" localSheetId="2">#N/A</definedName>
    <definedName name="ps" localSheetId="16">#N/A</definedName>
    <definedName name="ps" localSheetId="13">#N/A</definedName>
    <definedName name="ps" localSheetId="6">#N/A</definedName>
    <definedName name="ps" localSheetId="7">#N/A</definedName>
    <definedName name="ps">#REF!</definedName>
    <definedName name="PS___0" localSheetId="18">#REF!</definedName>
    <definedName name="PS___0" localSheetId="3">#REF!</definedName>
    <definedName name="PS___0" localSheetId="14">#REF!</definedName>
    <definedName name="PS___0" localSheetId="15">#REF!</definedName>
    <definedName name="PS___0" localSheetId="12">#REF!</definedName>
    <definedName name="PS___0" localSheetId="10">#REF!</definedName>
    <definedName name="PS___0" localSheetId="19">#REF!</definedName>
    <definedName name="PS___0">#REF!</definedName>
    <definedName name="PS___13" localSheetId="19">#REF!</definedName>
    <definedName name="PS___13">#REF!</definedName>
    <definedName name="psi" localSheetId="19">#REF!</definedName>
    <definedName name="psi">#REF!</definedName>
    <definedName name="PSIX" localSheetId="19">#REF!</definedName>
    <definedName name="PSIX">#REF!</definedName>
    <definedName name="pt" localSheetId="19">#REF!</definedName>
    <definedName name="pt">#REF!</definedName>
    <definedName name="pti" localSheetId="19">#REF!</definedName>
    <definedName name="pti">#REF!</definedName>
    <definedName name="PublicDocuments" localSheetId="19">#REF!</definedName>
    <definedName name="PublicDocuments">#REF!</definedName>
    <definedName name="PUMP" localSheetId="19">#REF!</definedName>
    <definedName name="PUMP" localSheetId="9">'[44]Cost of O &amp; O'!$F$27</definedName>
    <definedName name="PUMP">#REF!</definedName>
    <definedName name="PUMPS_DATA" localSheetId="19">#REF!</definedName>
    <definedName name="PUMPS_DATA">#REF!</definedName>
    <definedName name="putty" localSheetId="19">#REF!</definedName>
    <definedName name="putty" localSheetId="9">'[253]Rate Analysis'!$D$140</definedName>
    <definedName name="putty">#REF!</definedName>
    <definedName name="Puz" localSheetId="18">#REF!</definedName>
    <definedName name="Puz" localSheetId="3">#REF!</definedName>
    <definedName name="Puz" localSheetId="14">#REF!</definedName>
    <definedName name="Puz" localSheetId="15">#REF!</definedName>
    <definedName name="Puz" localSheetId="12">#REF!</definedName>
    <definedName name="Puz" localSheetId="10">#REF!</definedName>
    <definedName name="Puz" localSheetId="19">#REF!</definedName>
    <definedName name="Puz">#REF!</definedName>
    <definedName name="PW">'[143]220 11  BS '!#REF!</definedName>
    <definedName name="Pwl" localSheetId="18">#REF!</definedName>
    <definedName name="Pwl" localSheetId="3">#REF!</definedName>
    <definedName name="Pwl" localSheetId="14">#REF!</definedName>
    <definedName name="Pwl" localSheetId="15">#REF!</definedName>
    <definedName name="Pwl" localSheetId="12">#REF!</definedName>
    <definedName name="Pwl" localSheetId="10">#REF!</definedName>
    <definedName name="Pwl" localSheetId="19">#REF!</definedName>
    <definedName name="Pwl">#REF!</definedName>
    <definedName name="PWr">'[143]220 11  BS '!#REF!</definedName>
    <definedName name="PY1_Q1">[191]Assumptions!$Z$8</definedName>
    <definedName name="PY1_Q2">[191]Assumptions!$Z$9</definedName>
    <definedName name="PY1_Q3">[191]Assumptions!$Z$10</definedName>
    <definedName name="PY1_Q4">[191]Assumptions!$Z$11</definedName>
    <definedName name="PY2_Q1">[191]Assumptions!$Y$8</definedName>
    <definedName name="PY2_Q2">[191]Assumptions!$Y$9</definedName>
    <definedName name="PY2_Q3">[191]Assumptions!$Y$10</definedName>
    <definedName name="PY2_Q4">[191]Assumptions!$Y$11</definedName>
    <definedName name="PY3_Q1">[191]Assumptions!$X$8</definedName>
    <definedName name="PY3_Q2">[191]Assumptions!$X$9</definedName>
    <definedName name="PY3_Q3">[191]Assumptions!$X$10</definedName>
    <definedName name="PY3_Q4">[191]Assumptions!$X$11</definedName>
    <definedName name="q" localSheetId="19">#REF!</definedName>
    <definedName name="q">#REF!</definedName>
    <definedName name="q_all">#REF!</definedName>
    <definedName name="QA" localSheetId="19">INDEX(#REF!,MATCH(#REF!,#REF!,0))</definedName>
    <definedName name="QA" localSheetId="9">INDEX('[92] '!$B$1:$B$18,MATCH('[92]  '!$L$423,'[92] '!$A$1:$A$18,0))</definedName>
    <definedName name="QA">INDEX(#REF!,MATCH(#REF!,#REF!,0))</definedName>
    <definedName name="qar">'[260]Rectangular Beam'!#REF!</definedName>
    <definedName name="QB" localSheetId="19">INDEX(#REF!,MATCH(#REF!,#REF!,0))</definedName>
    <definedName name="QB" localSheetId="9">INDEX('[92] '!$B$1:$B$18,MATCH('[92]  '!$L$425,'[92] '!$A$1:$A$18,0))</definedName>
    <definedName name="QB">INDEX(#REF!,MATCH(#REF!,#REF!,0))</definedName>
    <definedName name="Qc" localSheetId="19">#REF!</definedName>
    <definedName name="QC" localSheetId="9">INDEX('[92] '!$B$1:$B$18,MATCH('[92]  '!$L$427,'[92] '!$A$1:$A$18,0))</definedName>
    <definedName name="Qc">#REF!</definedName>
    <definedName name="Qc___0" localSheetId="19">#REF!</definedName>
    <definedName name="Qc___0">#REF!</definedName>
    <definedName name="Qc___13" localSheetId="19">#REF!</definedName>
    <definedName name="Qc___13">#REF!</definedName>
    <definedName name="QC_Bajaj">#REF!</definedName>
    <definedName name="QD" localSheetId="19">INDEX(#REF!,MATCH(#REF!,#REF!,0))</definedName>
    <definedName name="QD" localSheetId="9">INDEX('[92] '!$B$1:$B$18,MATCH('[92]  '!$L$429,'[92] '!$A$1:$A$18,0))</definedName>
    <definedName name="QD">INDEX(#REF!,MATCH(#REF!,#REF!,0))</definedName>
    <definedName name="qder">#REF!</definedName>
    <definedName name="QE" localSheetId="19">INDEX(#REF!,MATCH(#REF!,#REF!,0))</definedName>
    <definedName name="QE" localSheetId="9">INDEX('[92] '!$B$1:$B$18,MATCH('[92]  '!$L$431,'[92] '!$A$1:$A$18,0))</definedName>
    <definedName name="QE">INDEX(#REF!,MATCH(#REF!,#REF!,0))</definedName>
    <definedName name="qegweng" localSheetId="19">#REF!</definedName>
    <definedName name="qegweng">#REF!</definedName>
    <definedName name="Qf" localSheetId="19">#REF!</definedName>
    <definedName name="QF" localSheetId="9">INDEX('[92] '!$B$1:$B$18,MATCH('[92]  '!$L$433,'[92] '!$A$1:$A$18,0))</definedName>
    <definedName name="Qf">#REF!</definedName>
    <definedName name="Qf___0" localSheetId="19">#REF!</definedName>
    <definedName name="Qf___0">#REF!</definedName>
    <definedName name="Qf___13" localSheetId="19">#REF!</definedName>
    <definedName name="Qf___13">#REF!</definedName>
    <definedName name="qfc" localSheetId="19">#REF!</definedName>
    <definedName name="qfc">#REF!</definedName>
    <definedName name="QFC_AUDh" localSheetId="19">#REF!</definedName>
    <definedName name="QFC_AUDh">#REF!</definedName>
    <definedName name="QFC_AUDs" localSheetId="19">#REF!</definedName>
    <definedName name="QFC_AUDs">#REF!</definedName>
    <definedName name="QFC_AUDspa" localSheetId="19">#REF!</definedName>
    <definedName name="QFC_AUDspa">#REF!</definedName>
    <definedName name="QFC_BO" localSheetId="19">#REF!</definedName>
    <definedName name="QFC_BO">#REF!</definedName>
    <definedName name="QFC_DEMh" localSheetId="19">#REF!</definedName>
    <definedName name="QFC_DEMh">#REF!</definedName>
    <definedName name="QFC_DEMs" localSheetId="19">#REF!</definedName>
    <definedName name="QFC_DEMs">#REF!</definedName>
    <definedName name="QFC_DEMspa" localSheetId="19">#REF!</definedName>
    <definedName name="QFC_DEMspa">#REF!</definedName>
    <definedName name="QFC_FIMh" localSheetId="19">#REF!</definedName>
    <definedName name="QFC_FIMh">#REF!</definedName>
    <definedName name="QFC_FIMs" localSheetId="19">#REF!</definedName>
    <definedName name="QFC_FIMs">#REF!</definedName>
    <definedName name="QFC_FIMspa" localSheetId="19">#REF!</definedName>
    <definedName name="QFC_FIMspa">#REF!</definedName>
    <definedName name="QFC_FIs" localSheetId="19">#REF!</definedName>
    <definedName name="QFC_FIs">#REF!</definedName>
    <definedName name="QFC_NOKh" localSheetId="19">#REF!</definedName>
    <definedName name="QFC_NOKh">#REF!</definedName>
    <definedName name="QFC_NOKs" localSheetId="19">#REF!</definedName>
    <definedName name="QFC_NOKs">#REF!</definedName>
    <definedName name="QFC_NOKspa" localSheetId="19">#REF!</definedName>
    <definedName name="QFC_NOKspa">#REF!</definedName>
    <definedName name="QFC_OWN" localSheetId="19">#REF!</definedName>
    <definedName name="QFC_OWN">#REF!</definedName>
    <definedName name="qfc_s00" localSheetId="19">#REF!</definedName>
    <definedName name="qfc_s00">#REF!</definedName>
    <definedName name="QFC_S01" localSheetId="19">#REF!</definedName>
    <definedName name="QFC_S01">#REF!</definedName>
    <definedName name="QFC_S02" localSheetId="19">#REF!</definedName>
    <definedName name="QFC_S02">#REF!</definedName>
    <definedName name="QFC_S03" localSheetId="19">#REF!</definedName>
    <definedName name="QFC_S03">#REF!</definedName>
    <definedName name="qfc_s98" localSheetId="19">#REF!</definedName>
    <definedName name="qfc_s98">#REF!</definedName>
    <definedName name="qfc_s99" localSheetId="19">#REF!</definedName>
    <definedName name="qfc_s99">#REF!</definedName>
    <definedName name="QFC_SEKh" localSheetId="19">#REF!</definedName>
    <definedName name="QFC_SEKh">#REF!</definedName>
    <definedName name="QFC_SEKs" localSheetId="19">#REF!</definedName>
    <definedName name="QFC_SEKs">#REF!</definedName>
    <definedName name="QFC_SFRh" localSheetId="19">#REF!</definedName>
    <definedName name="QFC_SFRh">#REF!</definedName>
    <definedName name="QFC_SFRs" localSheetId="19">#REF!</definedName>
    <definedName name="QFC_SFRs">#REF!</definedName>
    <definedName name="QFC_SPC" localSheetId="19">#REF!</definedName>
    <definedName name="QFC_SPC">#REF!</definedName>
    <definedName name="QFC_TR" localSheetId="19">#REF!</definedName>
    <definedName name="QFC_TR">#REF!</definedName>
    <definedName name="QFC_UKPh" localSheetId="19">#REF!</definedName>
    <definedName name="QFC_UKPh">#REF!</definedName>
    <definedName name="QFC_UKPs" localSheetId="19">#REF!</definedName>
    <definedName name="QFC_UKPs">#REF!</definedName>
    <definedName name="QFC_USDh" localSheetId="19">#REF!</definedName>
    <definedName name="QFC_USDh">#REF!</definedName>
    <definedName name="QFC_USDs" localSheetId="19">#REF!</definedName>
    <definedName name="QFC_USDs">#REF!</definedName>
    <definedName name="QFC_USDspa" localSheetId="19">#REF!</definedName>
    <definedName name="QFC_USDspa">#REF!</definedName>
    <definedName name="QG" localSheetId="19">INDEX(#REF!,MATCH(#REF!,#REF!,0))</definedName>
    <definedName name="QG" localSheetId="9">INDEX('[92] '!$B$1:$B$18,MATCH('[92]  '!$L$435,'[92] '!$A$1:$A$18,0))</definedName>
    <definedName name="QG">INDEX(#REF!,MATCH(#REF!,#REF!,0))</definedName>
    <definedName name="QH" localSheetId="19">INDEX(#REF!,MATCH(#REF!,#REF!,0))</definedName>
    <definedName name="QH" localSheetId="9">INDEX('[92] '!$B$1:$B$18,MATCH('[92]  '!$L$437,'[92] '!$A$1:$A$18,0))</definedName>
    <definedName name="QH">INDEX(#REF!,MATCH(#REF!,#REF!,0))</definedName>
    <definedName name="Qi" localSheetId="19">#REF!</definedName>
    <definedName name="QI" localSheetId="9">INDEX('[92] '!$B$1:$B$18,MATCH('[92]  '!$L$439,'[92] '!$A$1:$A$18,0))</definedName>
    <definedName name="Qi">#REF!</definedName>
    <definedName name="Qi___0" localSheetId="19">#REF!</definedName>
    <definedName name="Qi___0">#REF!</definedName>
    <definedName name="Qi___13" localSheetId="19">#REF!</definedName>
    <definedName name="Qi___13">#REF!</definedName>
    <definedName name="QJ" localSheetId="19">INDEX(#REF!,MATCH(#REF!,#REF!,0))</definedName>
    <definedName name="QJ" localSheetId="9">INDEX('[92] '!$B$1:$B$18,MATCH('[92]  '!$L$441,'[92] '!$A$1:$A$18,0))</definedName>
    <definedName name="QJ">INDEX(#REF!,MATCH(#REF!,#REF!,0))</definedName>
    <definedName name="QK" localSheetId="19">INDEX(#REF!,MATCH(#REF!,#REF!,0))</definedName>
    <definedName name="QK" localSheetId="9">INDEX('[92] '!$B$1:$B$18,MATCH('[92]  '!$L$443,'[92] '!$A$1:$A$18,0))</definedName>
    <definedName name="QK">INDEX(#REF!,MATCH(#REF!,#REF!,0))</definedName>
    <definedName name="Ql" localSheetId="19">#REF!</definedName>
    <definedName name="QL" localSheetId="9">INDEX('[92] '!$B$1:$B$18,MATCH('[92]  '!$L$445,'[92] '!$A$1:$A$18,0))</definedName>
    <definedName name="Ql">#REF!</definedName>
    <definedName name="Ql___0" localSheetId="19">#REF!</definedName>
    <definedName name="Ql___0">#REF!</definedName>
    <definedName name="Ql___13" localSheetId="19">#REF!</definedName>
    <definedName name="Ql___13">#REF!</definedName>
    <definedName name="QM" localSheetId="19">INDEX(#REF!,MATCH(#REF!,#REF!,0))</definedName>
    <definedName name="QM" localSheetId="9">INDEX('[92] '!$B$1:$B$18,MATCH('[92]  '!$L$447,'[92] '!$A$1:$A$18,0))</definedName>
    <definedName name="QM">INDEX(#REF!,MATCH(#REF!,#REF!,0))</definedName>
    <definedName name="qq" localSheetId="19">#REF!</definedName>
    <definedName name="qq">#REF!</definedName>
    <definedName name="QQ_1">NA()</definedName>
    <definedName name="qqq" localSheetId="17">#N/A</definedName>
    <definedName name="qqq" localSheetId="18">#REF!</definedName>
    <definedName name="qqq" localSheetId="3">#REF!</definedName>
    <definedName name="qqq" localSheetId="14">#REF!</definedName>
    <definedName name="qqq" localSheetId="15">#REF!</definedName>
    <definedName name="qqq" localSheetId="12">#REF!</definedName>
    <definedName name="qqq" localSheetId="10">#REF!</definedName>
    <definedName name="qqq" localSheetId="19">#REF!</definedName>
    <definedName name="qqq" localSheetId="1">#N/A</definedName>
    <definedName name="qqq" localSheetId="2">#N/A</definedName>
    <definedName name="qqq" localSheetId="16">#N/A</definedName>
    <definedName name="qqq" localSheetId="13">#N/A</definedName>
    <definedName name="qqq" localSheetId="6">#N/A</definedName>
    <definedName name="qqq" localSheetId="7">#N/A</definedName>
    <definedName name="qqq">#REF!</definedName>
    <definedName name="QQQQ" localSheetId="17" hidden="1">{"form-D1",#N/A,FALSE,"FORM-D1";"form-D1_amt",#N/A,FALSE,"FORM-D1"}</definedName>
    <definedName name="QQQQ" localSheetId="18">{"form-D1",#N/A,FALSE,"FORM-D1";"form-D1_amt",#N/A,FALSE,"FORM-D1"}</definedName>
    <definedName name="QQQQ" localSheetId="3">{"form-D1",#N/A,FALSE,"FORM-D1";"form-D1_amt",#N/A,FALSE,"FORM-D1"}</definedName>
    <definedName name="QQQQ" localSheetId="14">{"form-D1",#N/A,FALSE,"FORM-D1";"form-D1_amt",#N/A,FALSE,"FORM-D1"}</definedName>
    <definedName name="QQQQ" localSheetId="15">{"form-D1",#N/A,FALSE,"FORM-D1";"form-D1_amt",#N/A,FALSE,"FORM-D1"}</definedName>
    <definedName name="QQQQ" localSheetId="12">{"form-D1",#N/A,FALSE,"FORM-D1";"form-D1_amt",#N/A,FALSE,"FORM-D1"}</definedName>
    <definedName name="QQQQ" localSheetId="10">{"form-D1",#N/A,FALSE,"FORM-D1";"form-D1_amt",#N/A,FALSE,"FORM-D1"}</definedName>
    <definedName name="QQQQ" localSheetId="19">{"form-D1",#N/A,FALSE,"FORM-D1";"form-D1_amt",#N/A,FALSE,"FORM-D1"}</definedName>
    <definedName name="QQQQ" localSheetId="20">{"form-D1",#N/A,FALSE,"FORM-D1";"form-D1_amt",#N/A,FALSE,"FORM-D1"}</definedName>
    <definedName name="QQQQ" localSheetId="21">{"form-D1",#N/A,FALSE,"FORM-D1";"form-D1_amt",#N/A,FALSE,"FORM-D1"}</definedName>
    <definedName name="QQQQ" localSheetId="1" hidden="1">{"form-D1",#N/A,FALSE,"FORM-D1";"form-D1_amt",#N/A,FALSE,"FORM-D1"}</definedName>
    <definedName name="QQQQ" localSheetId="2" hidden="1">{"form-D1",#N/A,FALSE,"FORM-D1";"form-D1_amt",#N/A,FALSE,"FORM-D1"}</definedName>
    <definedName name="QQQQ" localSheetId="0">{"form-D1",#N/A,FALSE,"FORM-D1";"form-D1_amt",#N/A,FALSE,"FORM-D1"}</definedName>
    <definedName name="QQQQ" localSheetId="9">{"form-D1",#N/A,FALSE,"FORM-D1";"form-D1_amt",#N/A,FALSE,"FORM-D1"}</definedName>
    <definedName name="QQQQ" localSheetId="16" hidden="1">{"form-D1",#N/A,FALSE,"FORM-D1";"form-D1_amt",#N/A,FALSE,"FORM-D1"}</definedName>
    <definedName name="QQQQ" localSheetId="13" hidden="1">{"form-D1",#N/A,FALSE,"FORM-D1";"form-D1_amt",#N/A,FALSE,"FORM-D1"}</definedName>
    <definedName name="QQQQ" localSheetId="6" hidden="1">{"form-D1",#N/A,FALSE,"FORM-D1";"form-D1_amt",#N/A,FALSE,"FORM-D1"}</definedName>
    <definedName name="QQQQ" localSheetId="7" hidden="1">{"form-D1",#N/A,FALSE,"FORM-D1";"form-D1_amt",#N/A,FALSE,"FORM-D1"}</definedName>
    <definedName name="QQQQ">{"form-D1",#N/A,FALSE,"FORM-D1";"form-D1_amt",#N/A,FALSE,"FORM-D1"}</definedName>
    <definedName name="QQQQ_1">NA()</definedName>
    <definedName name="QQQQQQQQQQ" localSheetId="19" hidden="1">#REF!</definedName>
    <definedName name="QQQQQQQQQQ">#REF!</definedName>
    <definedName name="Qr" localSheetId="19">#REF!</definedName>
    <definedName name="Qr">#REF!</definedName>
    <definedName name="qryEqptOrdDelyETAProfile_byConstrMgr" localSheetId="19">#REF!</definedName>
    <definedName name="qryEqptOrdDelyETAProfile_byConstrMgr">#REF!</definedName>
    <definedName name="qryEqptOrdPODelProfile_ByConstrMgr" localSheetId="19">#REF!</definedName>
    <definedName name="qryEqptOrdPODelProfile_ByConstrMgr">#REF!</definedName>
    <definedName name="qryMonitorIP_9SpecialByContractToXLS">#REF!</definedName>
    <definedName name="Qspan" localSheetId="19">#REF!</definedName>
    <definedName name="Qspan">#REF!</definedName>
    <definedName name="Qt" localSheetId="19">#REF!</definedName>
    <definedName name="Qt">#REF!</definedName>
    <definedName name="QTY" localSheetId="18">#REF!</definedName>
    <definedName name="QTY" localSheetId="3">#REF!</definedName>
    <definedName name="QTY" localSheetId="14">#REF!</definedName>
    <definedName name="QTY" localSheetId="15">#REF!</definedName>
    <definedName name="QTY" localSheetId="12">#REF!</definedName>
    <definedName name="QTY" localSheetId="10">#REF!</definedName>
    <definedName name="QTY" localSheetId="19">#REF!</definedName>
    <definedName name="QTY">#REF!</definedName>
    <definedName name="QTY_1">"#REF!"</definedName>
    <definedName name="QTY_2">"#REF!"</definedName>
    <definedName name="Qty_as_on_apr" localSheetId="18">#REF!</definedName>
    <definedName name="Qty_as_on_apr" localSheetId="3">#REF!</definedName>
    <definedName name="Qty_as_on_apr" localSheetId="14">#REF!</definedName>
    <definedName name="Qty_as_on_apr" localSheetId="15">#REF!</definedName>
    <definedName name="Qty_as_on_apr" localSheetId="12">#REF!</definedName>
    <definedName name="Qty_as_on_apr" localSheetId="10">#REF!</definedName>
    <definedName name="Qty_as_on_apr" localSheetId="19">#REF!</definedName>
    <definedName name="Qty_as_on_apr">#REF!</definedName>
    <definedName name="QTY_AS_ON_APR_1" localSheetId="19">#REF!</definedName>
    <definedName name="QTY_AS_ON_APR_1">#REF!</definedName>
    <definedName name="quadFdnWet" comment="400 D/C QUAD VSTL" localSheetId="19">#REF!</definedName>
    <definedName name="quadFdnWet">#REF!</definedName>
    <definedName name="quadTowererection" localSheetId="19">#REF!</definedName>
    <definedName name="quadTowererection">#REF!</definedName>
    <definedName name="Quantity" localSheetId="19">#REF!</definedName>
    <definedName name="Quantity">#REF!</definedName>
    <definedName name="Quote_Rev_No" localSheetId="19">#REF!</definedName>
    <definedName name="Quote_Rev_No">#REF!</definedName>
    <definedName name="Qv" localSheetId="19">#REF!</definedName>
    <definedName name="Qv">#REF!</definedName>
    <definedName name="QV_A" localSheetId="19">#REF!</definedName>
    <definedName name="QV_A">#REF!</definedName>
    <definedName name="QV_K" localSheetId="19">#REF!</definedName>
    <definedName name="QV_K">#REF!</definedName>
    <definedName name="QV_M" localSheetId="19">#REF!</definedName>
    <definedName name="QV_M">#REF!</definedName>
    <definedName name="QV_P" localSheetId="19">#REF!</definedName>
    <definedName name="QV_P">#REF!</definedName>
    <definedName name="QV_PAT" localSheetId="19">#REF!</definedName>
    <definedName name="QV_PAT">#REF!</definedName>
    <definedName name="qw" localSheetId="17" hidden="1">{"'PROFITABILITY'!$A$1:$F$45"}</definedName>
    <definedName name="qw" localSheetId="18">{"'PROFITABILITY'!$A$1:$F$45"}</definedName>
    <definedName name="qw" localSheetId="3">{"'PROFITABILITY'!$A$1:$F$45"}</definedName>
    <definedName name="qw" localSheetId="14">{"'PROFITABILITY'!$A$1:$F$45"}</definedName>
    <definedName name="qw" localSheetId="15">{"'PROFITABILITY'!$A$1:$F$45"}</definedName>
    <definedName name="qw" localSheetId="12">{"'PROFITABILITY'!$A$1:$F$45"}</definedName>
    <definedName name="qw" localSheetId="10">{"'PROFITABILITY'!$A$1:$F$45"}</definedName>
    <definedName name="qw" localSheetId="19">{"'PROFITABILITY'!$A$1:$F$45"}</definedName>
    <definedName name="qw" localSheetId="20">{"'PROFITABILITY'!$A$1:$F$45"}</definedName>
    <definedName name="qw" localSheetId="21">{"'PROFITABILITY'!$A$1:$F$45"}</definedName>
    <definedName name="qw" localSheetId="1" hidden="1">{"'PROFITABILITY'!$A$1:$F$45"}</definedName>
    <definedName name="qw" localSheetId="2" hidden="1">{"'PROFITABILITY'!$A$1:$F$45"}</definedName>
    <definedName name="qw" localSheetId="0">{"'PROFITABILITY'!$A$1:$F$45"}</definedName>
    <definedName name="qw" localSheetId="9">{"'PROFITABILITY'!$A$1:$F$45"}</definedName>
    <definedName name="qw" localSheetId="16" hidden="1">{"'PROFITABILITY'!$A$1:$F$45"}</definedName>
    <definedName name="qw" localSheetId="13" hidden="1">{"'PROFITABILITY'!$A$1:$F$45"}</definedName>
    <definedName name="qw" localSheetId="6" hidden="1">{"'PROFITABILITY'!$A$1:$F$45"}</definedName>
    <definedName name="qw" localSheetId="7" hidden="1">{"'PROFITABILITY'!$A$1:$F$45"}</definedName>
    <definedName name="qw">{"'PROFITABILITY'!$A$1:$F$45"}</definedName>
    <definedName name="qwer" localSheetId="19">#REF!</definedName>
    <definedName name="qwer">#REF!</definedName>
    <definedName name="qwerty" localSheetId="19">#REF!</definedName>
    <definedName name="qwerty">#REF!</definedName>
    <definedName name="QWEWEQ">[95]NWC!#REF!</definedName>
    <definedName name="QWMKS">#REF!</definedName>
    <definedName name="qwrqrqwrq">[95]GWC!#REF!</definedName>
    <definedName name="qwwwee">[95]GWC!#REF!</definedName>
    <definedName name="r_" localSheetId="19">#REF!</definedName>
    <definedName name="r_">#REF!</definedName>
    <definedName name="R___variation_factor_in_capacity_per_degree_Celcius" localSheetId="19">#REF!</definedName>
    <definedName name="R___variation_factor_in_capacity_per_degree_Celcius">#REF!</definedName>
    <definedName name="RA" localSheetId="19">#REF!</definedName>
    <definedName name="RA" localSheetId="9">INDEX('[92] '!$B$1:$B$18,MATCH('[92]  '!$L$449,'[92] '!$A$1:$A$18,0))</definedName>
    <definedName name="RA">#REF!</definedName>
    <definedName name="raaa" localSheetId="17" hidden="1">{"'Sheet1'!$A$4386:$N$4591"}</definedName>
    <definedName name="raaa" localSheetId="18">{"'Sheet1'!$A$4386:$N$4591"}</definedName>
    <definedName name="raaa" localSheetId="3">{"'Sheet1'!$A$4386:$N$4591"}</definedName>
    <definedName name="raaa" localSheetId="14">{"'Sheet1'!$A$4386:$N$4591"}</definedName>
    <definedName name="raaa" localSheetId="15">{"'Sheet1'!$A$4386:$N$4591"}</definedName>
    <definedName name="raaa" localSheetId="12">{"'Sheet1'!$A$4386:$N$4591"}</definedName>
    <definedName name="raaa" localSheetId="10">{"'Sheet1'!$A$4386:$N$4591"}</definedName>
    <definedName name="raaa" localSheetId="19">{"'Sheet1'!$A$4386:$N$4591"}</definedName>
    <definedName name="raaa" localSheetId="20">{"'Sheet1'!$A$4386:$N$4591"}</definedName>
    <definedName name="raaa" localSheetId="21">{"'Sheet1'!$A$4386:$N$4591"}</definedName>
    <definedName name="raaa" localSheetId="1" hidden="1">{"'Sheet1'!$A$4386:$N$4591"}</definedName>
    <definedName name="raaa" localSheetId="2" hidden="1">{"'Sheet1'!$A$4386:$N$4591"}</definedName>
    <definedName name="raaa" localSheetId="0">{"'Sheet1'!$A$4386:$N$4591"}</definedName>
    <definedName name="raaa" localSheetId="9">{"'Sheet1'!$A$4386:$N$4591"}</definedName>
    <definedName name="raaa" localSheetId="16" hidden="1">{"'Sheet1'!$A$4386:$N$4591"}</definedName>
    <definedName name="raaa" localSheetId="13" hidden="1">{"'Sheet1'!$A$4386:$N$4591"}</definedName>
    <definedName name="raaa" localSheetId="6" hidden="1">{"'Sheet1'!$A$4386:$N$4591"}</definedName>
    <definedName name="raaa" localSheetId="7" hidden="1">{"'Sheet1'!$A$4386:$N$4591"}</definedName>
    <definedName name="raaa">{"'Sheet1'!$A$4386:$N$4591"}</definedName>
    <definedName name="raaar" localSheetId="19">#REF!</definedName>
    <definedName name="raaar">#REF!</definedName>
    <definedName name="RAB_GI_Mranggen" localSheetId="19">#REF!</definedName>
    <definedName name="RAB_GI_Mranggen">#REF!</definedName>
    <definedName name="Rac" localSheetId="18">#REF!</definedName>
    <definedName name="Rac" localSheetId="3">#REF!</definedName>
    <definedName name="Rac" localSheetId="14">#REF!</definedName>
    <definedName name="Rac" localSheetId="15">#REF!</definedName>
    <definedName name="Rac" localSheetId="12">#REF!</definedName>
    <definedName name="Rac" localSheetId="10">#REF!</definedName>
    <definedName name="Rac" localSheetId="19">#REF!</definedName>
    <definedName name="Rac">#REF!</definedName>
    <definedName name="RAD" localSheetId="19">#REF!</definedName>
    <definedName name="RAD">#REF!</definedName>
    <definedName name="Radio" localSheetId="17" hidden="1">{"'PROFITABILITY'!$A$1:$F$45"}</definedName>
    <definedName name="Radio" localSheetId="18">{"'PROFITABILITY'!$A$1:$F$45"}</definedName>
    <definedName name="Radio" localSheetId="3">{"'PROFITABILITY'!$A$1:$F$45"}</definedName>
    <definedName name="Radio" localSheetId="14">{"'PROFITABILITY'!$A$1:$F$45"}</definedName>
    <definedName name="Radio" localSheetId="15">{"'PROFITABILITY'!$A$1:$F$45"}</definedName>
    <definedName name="Radio" localSheetId="12">{"'PROFITABILITY'!$A$1:$F$45"}</definedName>
    <definedName name="Radio" localSheetId="10">{"'PROFITABILITY'!$A$1:$F$45"}</definedName>
    <definedName name="Radio" localSheetId="19">{"'PROFITABILITY'!$A$1:$F$45"}</definedName>
    <definedName name="Radio" localSheetId="20">{"'PROFITABILITY'!$A$1:$F$45"}</definedName>
    <definedName name="Radio" localSheetId="21">{"'PROFITABILITY'!$A$1:$F$45"}</definedName>
    <definedName name="Radio" localSheetId="1" hidden="1">{"'PROFITABILITY'!$A$1:$F$45"}</definedName>
    <definedName name="Radio" localSheetId="2" hidden="1">{"'PROFITABILITY'!$A$1:$F$45"}</definedName>
    <definedName name="Radio" localSheetId="0">{"'PROFITABILITY'!$A$1:$F$45"}</definedName>
    <definedName name="Radio" localSheetId="9">{"'PROFITABILITY'!$A$1:$F$45"}</definedName>
    <definedName name="Radio" localSheetId="16" hidden="1">{"'PROFITABILITY'!$A$1:$F$45"}</definedName>
    <definedName name="Radio" localSheetId="13" hidden="1">{"'PROFITABILITY'!$A$1:$F$45"}</definedName>
    <definedName name="Radio" localSheetId="6" hidden="1">{"'PROFITABILITY'!$A$1:$F$45"}</definedName>
    <definedName name="Radio" localSheetId="7" hidden="1">{"'PROFITABILITY'!$A$1:$F$45"}</definedName>
    <definedName name="Radio">{"'PROFITABILITY'!$A$1:$F$45"}</definedName>
    <definedName name="RaftD" localSheetId="19">#REF!</definedName>
    <definedName name="RaftD">#REF!</definedName>
    <definedName name="RaftSlbThk" localSheetId="19">#REF!</definedName>
    <definedName name="RaftSlbThk">#REF!</definedName>
    <definedName name="raghu" localSheetId="19">#REF!</definedName>
    <definedName name="raghu">#REF!</definedName>
    <definedName name="rahee" localSheetId="17" hidden="1">{#N/A,#N/A,FALSE,"CCTV"}</definedName>
    <definedName name="rahee" localSheetId="18">{#N/A,#N/A,FALSE,"CCTV"}</definedName>
    <definedName name="rahee" localSheetId="3">{#N/A,#N/A,FALSE,"CCTV"}</definedName>
    <definedName name="rahee" localSheetId="14">{#N/A,#N/A,FALSE,"CCTV"}</definedName>
    <definedName name="rahee" localSheetId="15">{#N/A,#N/A,FALSE,"CCTV"}</definedName>
    <definedName name="rahee" localSheetId="12">{#N/A,#N/A,FALSE,"CCTV"}</definedName>
    <definedName name="rahee" localSheetId="10">{#N/A,#N/A,FALSE,"CCTV"}</definedName>
    <definedName name="rahee" localSheetId="19">{#N/A,#N/A,FALSE,"CCTV"}</definedName>
    <definedName name="rahee" localSheetId="20">{#N/A,#N/A,FALSE,"CCTV"}</definedName>
    <definedName name="rahee" localSheetId="21">{#N/A,#N/A,FALSE,"CCTV"}</definedName>
    <definedName name="rahee" localSheetId="1" hidden="1">{#N/A,#N/A,FALSE,"CCTV"}</definedName>
    <definedName name="rahee" localSheetId="2" hidden="1">{#N/A,#N/A,FALSE,"CCTV"}</definedName>
    <definedName name="rahee" localSheetId="0">{#N/A,#N/A,FALSE,"CCTV"}</definedName>
    <definedName name="rahee" localSheetId="9">{#N/A,#N/A,FALSE,"CCTV"}</definedName>
    <definedName name="rahee" localSheetId="16" hidden="1">{#N/A,#N/A,FALSE,"CCTV"}</definedName>
    <definedName name="rahee" localSheetId="13" hidden="1">{#N/A,#N/A,FALSE,"CCTV"}</definedName>
    <definedName name="rahee" localSheetId="6" hidden="1">{#N/A,#N/A,FALSE,"CCTV"}</definedName>
    <definedName name="rahee" localSheetId="7" hidden="1">{#N/A,#N/A,FALSE,"CCTV"}</definedName>
    <definedName name="rahee">{#N/A,#N/A,FALSE,"CCTV"}</definedName>
    <definedName name="rahee2" localSheetId="17" hidden="1">{#N/A,#N/A,FALSE,"CCTV"}</definedName>
    <definedName name="rahee2" localSheetId="18">{#N/A,#N/A,FALSE,"CCTV"}</definedName>
    <definedName name="rahee2" localSheetId="3">{#N/A,#N/A,FALSE,"CCTV"}</definedName>
    <definedName name="rahee2" localSheetId="14">{#N/A,#N/A,FALSE,"CCTV"}</definedName>
    <definedName name="rahee2" localSheetId="15">{#N/A,#N/A,FALSE,"CCTV"}</definedName>
    <definedName name="rahee2" localSheetId="12">{#N/A,#N/A,FALSE,"CCTV"}</definedName>
    <definedName name="rahee2" localSheetId="10">{#N/A,#N/A,FALSE,"CCTV"}</definedName>
    <definedName name="rahee2" localSheetId="19">{#N/A,#N/A,FALSE,"CCTV"}</definedName>
    <definedName name="rahee2" localSheetId="20">{#N/A,#N/A,FALSE,"CCTV"}</definedName>
    <definedName name="rahee2" localSheetId="21">{#N/A,#N/A,FALSE,"CCTV"}</definedName>
    <definedName name="rahee2" localSheetId="1" hidden="1">{#N/A,#N/A,FALSE,"CCTV"}</definedName>
    <definedName name="rahee2" localSheetId="2" hidden="1">{#N/A,#N/A,FALSE,"CCTV"}</definedName>
    <definedName name="rahee2" localSheetId="0">{#N/A,#N/A,FALSE,"CCTV"}</definedName>
    <definedName name="rahee2" localSheetId="9">{#N/A,#N/A,FALSE,"CCTV"}</definedName>
    <definedName name="rahee2" localSheetId="16" hidden="1">{#N/A,#N/A,FALSE,"CCTV"}</definedName>
    <definedName name="rahee2" localSheetId="13" hidden="1">{#N/A,#N/A,FALSE,"CCTV"}</definedName>
    <definedName name="rahee2" localSheetId="6" hidden="1">{#N/A,#N/A,FALSE,"CCTV"}</definedName>
    <definedName name="rahee2" localSheetId="7" hidden="1">{#N/A,#N/A,FALSE,"CCTV"}</definedName>
    <definedName name="rahee2">{#N/A,#N/A,FALSE,"CCTV"}</definedName>
    <definedName name="Rahul" localSheetId="19">#REF!</definedName>
    <definedName name="Rahul">#REF!</definedName>
    <definedName name="Rahul1" localSheetId="19">#REF!</definedName>
    <definedName name="Rahul1">#REF!</definedName>
    <definedName name="RAIL" localSheetId="18">#REF!</definedName>
    <definedName name="RAIL" localSheetId="3">#REF!</definedName>
    <definedName name="RAIL" localSheetId="14">#REF!</definedName>
    <definedName name="RAIL" localSheetId="15">#REF!</definedName>
    <definedName name="RAIL" localSheetId="12">#REF!</definedName>
    <definedName name="RAIL" localSheetId="10">#REF!</definedName>
    <definedName name="RAIL" localSheetId="19">#REF!</definedName>
    <definedName name="RAIL">#REF!</definedName>
    <definedName name="Raj" localSheetId="17" hidden="1">{"'Sheet1'!$A$4386:$N$4591"}</definedName>
    <definedName name="Raj" localSheetId="18">{"'Sheet1'!$A$4386:$N$4591"}</definedName>
    <definedName name="Raj" localSheetId="3">{"'Sheet1'!$A$4386:$N$4591"}</definedName>
    <definedName name="Raj" localSheetId="14">{"'Sheet1'!$A$4386:$N$4591"}</definedName>
    <definedName name="Raj" localSheetId="15">{"'Sheet1'!$A$4386:$N$4591"}</definedName>
    <definedName name="Raj" localSheetId="12">{"'Sheet1'!$A$4386:$N$4591"}</definedName>
    <definedName name="Raj" localSheetId="10">{"'Sheet1'!$A$4386:$N$4591"}</definedName>
    <definedName name="Raj" localSheetId="19">{"'Sheet1'!$A$4386:$N$4591"}</definedName>
    <definedName name="Raj" localSheetId="20">{"'Sheet1'!$A$4386:$N$4591"}</definedName>
    <definedName name="Raj" localSheetId="21">{"'Sheet1'!$A$4386:$N$4591"}</definedName>
    <definedName name="Raj" localSheetId="1" hidden="1">{"'Sheet1'!$A$4386:$N$4591"}</definedName>
    <definedName name="Raj" localSheetId="2" hidden="1">{"'Sheet1'!$A$4386:$N$4591"}</definedName>
    <definedName name="Raj" localSheetId="0">{"'Sheet1'!$A$4386:$N$4591"}</definedName>
    <definedName name="Raj" localSheetId="9">{"'Sheet1'!$A$4386:$N$4591"}</definedName>
    <definedName name="Raj" localSheetId="16" hidden="1">{"'Sheet1'!$A$4386:$N$4591"}</definedName>
    <definedName name="Raj" localSheetId="13" hidden="1">{"'Sheet1'!$A$4386:$N$4591"}</definedName>
    <definedName name="Raj" localSheetId="6" hidden="1">{"'Sheet1'!$A$4386:$N$4591"}</definedName>
    <definedName name="Raj" localSheetId="7" hidden="1">{"'Sheet1'!$A$4386:$N$4591"}</definedName>
    <definedName name="Raj">{"'Sheet1'!$A$4386:$N$4591"}</definedName>
    <definedName name="raja" localSheetId="19">#REF!</definedName>
    <definedName name="raja">#REF!</definedName>
    <definedName name="RAJEEV_ERECTORS" localSheetId="19">#REF!</definedName>
    <definedName name="RAJEEV_ERECTORS">#REF!</definedName>
    <definedName name="rajiv">'[261]PV FDN'!#REF!</definedName>
    <definedName name="rakesh" localSheetId="19">#REF!</definedName>
    <definedName name="rakesh">#REF!</definedName>
    <definedName name="RAM" localSheetId="19">#REF!</definedName>
    <definedName name="RAM">#REF!</definedName>
    <definedName name="Rango_a_imprimir" localSheetId="19">#REF!</definedName>
    <definedName name="Rango_a_imprimir">#REF!</definedName>
    <definedName name="rani">[31]Sheet1!#REF!</definedName>
    <definedName name="RAPS" localSheetId="19">#REF!</definedName>
    <definedName name="RAPS">#REF!</definedName>
    <definedName name="rara" localSheetId="19">#REF!</definedName>
    <definedName name="rara">#REF!</definedName>
    <definedName name="rarrar" localSheetId="19">#REF!</definedName>
    <definedName name="rarrar">#REF!</definedName>
    <definedName name="RATE" localSheetId="19">#REF!</definedName>
    <definedName name="RATE">#REF!</definedName>
    <definedName name="RATE___0" localSheetId="19">#REF!</definedName>
    <definedName name="RATE___0">#REF!</definedName>
    <definedName name="rate0" localSheetId="19">#REF!</definedName>
    <definedName name="rate0" localSheetId="9">[262]SUMMARY!$A$3:$E$1159</definedName>
    <definedName name="rate0">#REF!</definedName>
    <definedName name="rate1" localSheetId="19">#REF!</definedName>
    <definedName name="rate1">#REF!</definedName>
    <definedName name="RATEST" localSheetId="19">#REF!</definedName>
    <definedName name="RATEST">#REF!</definedName>
    <definedName name="raverage" localSheetId="19">#REF!</definedName>
    <definedName name="raverage">#REF!</definedName>
    <definedName name="RAVI" localSheetId="19">#REF!</definedName>
    <definedName name="RAVI">#REF!</definedName>
    <definedName name="RawAgencyPrice" localSheetId="19">#REF!</definedName>
    <definedName name="RawAgencyPrice">#REF!</definedName>
    <definedName name="RawData" localSheetId="19">#REF!</definedName>
    <definedName name="RawData">#REF!</definedName>
    <definedName name="RAWRAR" localSheetId="19">#REF!</definedName>
    <definedName name="RAWRAR">#REF!</definedName>
    <definedName name="RB" localSheetId="18">INDEX(#REF!,MATCH(#REF!,#REF!,0))</definedName>
    <definedName name="RB" localSheetId="3">INDEX(#REF!,MATCH(#REF!,#REF!,0))</definedName>
    <definedName name="RB" localSheetId="14">INDEX(#REF!,MATCH(#REF!,#REF!,0))</definedName>
    <definedName name="RB" localSheetId="15">INDEX(#REF!,MATCH(#REF!,#REF!,0))</definedName>
    <definedName name="RB" localSheetId="12">INDEX(#REF!,MATCH(#REF!,#REF!,0))</definedName>
    <definedName name="RB" localSheetId="10">INDEX(#REF!,MATCH(#REF!,#REF!,0))</definedName>
    <definedName name="RB" localSheetId="19">INDEX(#REF!,MATCH(#REF!,#REF!,0))</definedName>
    <definedName name="RB" localSheetId="9">INDEX('[92] '!$B$1:$B$18,MATCH('[92]  '!$L$451,'[92] '!$A$1:$A$18,0))</definedName>
    <definedName name="RB">INDEX(#REF!,MATCH(#REF!,#REF!,0))</definedName>
    <definedName name="RBData" localSheetId="19">#REF!</definedName>
    <definedName name="RBData">#REF!</definedName>
    <definedName name="RbyP">'[158]Key Assumptions'!#REF!</definedName>
    <definedName name="RC_" localSheetId="19">INDEX(#REF!,MATCH(#REF!,#REF!,0))</definedName>
    <definedName name="RC_" localSheetId="9">INDEX('[92] '!$B$1:$B$18,MATCH('[92]  '!$L$453,'[92] '!$A$1:$A$18,0))</definedName>
    <definedName name="RC_">INDEX(#REF!,MATCH(#REF!,#REF!,0))</definedName>
    <definedName name="RCArea" localSheetId="19" hidden="1">#REF!</definedName>
    <definedName name="RCArea">#REF!</definedName>
    <definedName name="RCC" localSheetId="19">#REF!</definedName>
    <definedName name="RCC">#REF!</definedName>
    <definedName name="RCC_Offset" localSheetId="19">#REF!</definedName>
    <definedName name="RCC_Offset">#REF!</definedName>
    <definedName name="RCCpipe300" localSheetId="19">#REF!</definedName>
    <definedName name="RCCpipe300">#REF!</definedName>
    <definedName name="RCCpipe600" localSheetId="19">#REF!</definedName>
    <definedName name="RCCpipe600">#REF!</definedName>
    <definedName name="RCD" localSheetId="19">#REF!</definedName>
    <definedName name="RCD">#REF!</definedName>
    <definedName name="RCS" localSheetId="19">#REF!</definedName>
    <definedName name="RCS">#REF!</definedName>
    <definedName name="RCT" localSheetId="19">#REF!</definedName>
    <definedName name="RCT">#REF!</definedName>
    <definedName name="RD" localSheetId="19">INDEX(#REF!,MATCH(#REF!,#REF!,0))</definedName>
    <definedName name="RD" localSheetId="9">INDEX('[92] '!$B$1:$B$18,MATCH('[92]  '!$L$455,'[92] '!$A$1:$A$18,0))</definedName>
    <definedName name="RD">INDEX(#REF!,MATCH(#REF!,#REF!,0))</definedName>
    <definedName name="rdc" localSheetId="18">#REF!</definedName>
    <definedName name="rdc" localSheetId="3">#REF!</definedName>
    <definedName name="rdc" localSheetId="14">#REF!</definedName>
    <definedName name="rdc" localSheetId="15">#REF!</definedName>
    <definedName name="rdc" localSheetId="12">#REF!</definedName>
    <definedName name="rdc" localSheetId="10">#REF!</definedName>
    <definedName name="rdc" localSheetId="19">#REF!</definedName>
    <definedName name="rdc">#REF!</definedName>
    <definedName name="re" localSheetId="19">#REF!</definedName>
    <definedName name="RE" localSheetId="9">INDEX('[92] '!$B$1:$B$18,MATCH('[92]  '!$L$457,'[92] '!$A$1:$A$18,0))</definedName>
    <definedName name="re">#REF!</definedName>
    <definedName name="Re___0" localSheetId="19">#REF!</definedName>
    <definedName name="Re___0">#REF!</definedName>
    <definedName name="Re___13" localSheetId="19">#REF!</definedName>
    <definedName name="Re___13">#REF!</definedName>
    <definedName name="re_bar" localSheetId="19">#REF!</definedName>
    <definedName name="re_bar">#REF!</definedName>
    <definedName name="RE_SIZE" localSheetId="19">#REF!</definedName>
    <definedName name="RE_SIZE">#REF!</definedName>
    <definedName name="REACT220CTL" localSheetId="19">#REF!</definedName>
    <definedName name="REACT220CTL">#REF!</definedName>
    <definedName name="REACT220FIRE" localSheetId="19">#REF!</definedName>
    <definedName name="REACT220FIRE">#REF!</definedName>
    <definedName name="REACT500" localSheetId="19">#REF!</definedName>
    <definedName name="REACT500">#REF!</definedName>
    <definedName name="REACT500CTL" localSheetId="19">#REF!</definedName>
    <definedName name="REACT500CTL">#REF!</definedName>
    <definedName name="REACT500FIRE" localSheetId="19">#REF!</definedName>
    <definedName name="REACT500FIRE">#REF!</definedName>
    <definedName name="REACTOR" localSheetId="19">#REF!</definedName>
    <definedName name="REACTOR">#REF!</definedName>
    <definedName name="reamta" localSheetId="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reamta" localSheetId="2"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reamta" localSheetId="7"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reamta"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REBAR" localSheetId="19">#REF!</definedName>
    <definedName name="REBAR">#REF!</definedName>
    <definedName name="REC6RD" localSheetId="19">#REF!</definedName>
    <definedName name="REC6RD">#REF!</definedName>
    <definedName name="RECAPITUL" localSheetId="19">#REF!</definedName>
    <definedName name="RECAPITUL">#REF!</definedName>
    <definedName name="Receivables_yearwise" localSheetId="19">#REF!</definedName>
    <definedName name="Receivables_yearwise">#REF!</definedName>
    <definedName name="RECON" localSheetId="18">{"form-D1",#N/A,FALSE,"FORM-D1";"form-D1_amt",#N/A,FALSE,"FORM-D1"}</definedName>
    <definedName name="RECON" localSheetId="3">{"form-D1",#N/A,FALSE,"FORM-D1";"form-D1_amt",#N/A,FALSE,"FORM-D1"}</definedName>
    <definedName name="RECON" localSheetId="14">{"form-D1",#N/A,FALSE,"FORM-D1";"form-D1_amt",#N/A,FALSE,"FORM-D1"}</definedName>
    <definedName name="RECON" localSheetId="15">{"form-D1",#N/A,FALSE,"FORM-D1";"form-D1_amt",#N/A,FALSE,"FORM-D1"}</definedName>
    <definedName name="RECON" localSheetId="12">{"form-D1",#N/A,FALSE,"FORM-D1";"form-D1_amt",#N/A,FALSE,"FORM-D1"}</definedName>
    <definedName name="RECON" localSheetId="10">{"form-D1",#N/A,FALSE,"FORM-D1";"form-D1_amt",#N/A,FALSE,"FORM-D1"}</definedName>
    <definedName name="RECON" localSheetId="19">{"form-D1",#N/A,FALSE,"FORM-D1";"form-D1_amt",#N/A,FALSE,"FORM-D1"}</definedName>
    <definedName name="RECON" localSheetId="20">{"form-D1",#N/A,FALSE,"FORM-D1";"form-D1_amt",#N/A,FALSE,"FORM-D1"}</definedName>
    <definedName name="RECON" localSheetId="21">{"form-D1",#N/A,FALSE,"FORM-D1";"form-D1_amt",#N/A,FALSE,"FORM-D1"}</definedName>
    <definedName name="RECON" localSheetId="1">{"form-D1",#N/A,FALSE,"FORM-D1";"form-D1_amt",#N/A,FALSE,"FORM-D1"}</definedName>
    <definedName name="RECON" localSheetId="2">{"form-D1",#N/A,FALSE,"FORM-D1";"form-D1_amt",#N/A,FALSE,"FORM-D1"}</definedName>
    <definedName name="RECON" localSheetId="0">{"form-D1",#N/A,FALSE,"FORM-D1";"form-D1_amt",#N/A,FALSE,"FORM-D1"}</definedName>
    <definedName name="RECON" localSheetId="9">{"form-D1",#N/A,FALSE,"FORM-D1";"form-D1_amt",#N/A,FALSE,"FORM-D1"}</definedName>
    <definedName name="RECON" localSheetId="16">{"form-D1",#N/A,FALSE,"FORM-D1";"form-D1_amt",#N/A,FALSE,"FORM-D1"}</definedName>
    <definedName name="RECON" localSheetId="13">{"form-D1",#N/A,FALSE,"FORM-D1";"form-D1_amt",#N/A,FALSE,"FORM-D1"}</definedName>
    <definedName name="RECON" localSheetId="6">{"form-D1",#N/A,FALSE,"FORM-D1";"form-D1_amt",#N/A,FALSE,"FORM-D1"}</definedName>
    <definedName name="RECON" localSheetId="7">{"form-D1",#N/A,FALSE,"FORM-D1";"form-D1_amt",#N/A,FALSE,"FORM-D1"}</definedName>
    <definedName name="RECON">{"form-D1",#N/A,FALSE,"FORM-D1";"form-D1_amt",#N/A,FALSE,"FORM-D1"}</definedName>
    <definedName name="RECORD" localSheetId="19">#REF!</definedName>
    <definedName name="RECORD">#REF!</definedName>
    <definedName name="_xlnm.Recorder" localSheetId="19">#REF!</definedName>
    <definedName name="_xlnm.Recorder">#REF!</definedName>
    <definedName name="Recorder1">[263]BOQ!$A$1:$A$65536</definedName>
    <definedName name="RECOUT" localSheetId="17">#N/A</definedName>
    <definedName name="RECOUT" localSheetId="19">#REF!</definedName>
    <definedName name="RECOUT" localSheetId="1">#N/A</definedName>
    <definedName name="RECOUT" localSheetId="2">#N/A</definedName>
    <definedName name="RECOUT" localSheetId="16">#N/A</definedName>
    <definedName name="RECOUT" localSheetId="13">#N/A</definedName>
    <definedName name="RECOUT" localSheetId="6">#N/A</definedName>
    <definedName name="RECOUT" localSheetId="7">#N/A</definedName>
    <definedName name="RECOUT">#REF!</definedName>
    <definedName name="rect_4_415" localSheetId="18">#REF!</definedName>
    <definedName name="rect_4_415" localSheetId="3">#REF!</definedName>
    <definedName name="rect_4_415" localSheetId="14">#REF!</definedName>
    <definedName name="rect_4_415" localSheetId="15">#REF!</definedName>
    <definedName name="rect_4_415" localSheetId="12">#REF!</definedName>
    <definedName name="rect_4_415" localSheetId="10">#REF!</definedName>
    <definedName name="rect_4_415" localSheetId="19">#REF!</definedName>
    <definedName name="rect_4_415">#REF!</definedName>
    <definedName name="RED" localSheetId="19">#REF!</definedName>
    <definedName name="RED">#REF!</definedName>
    <definedName name="redmdn">#REF!</definedName>
    <definedName name="Reduction_of_Outpatient_ratios">'[152]I 2ry activity reduction'!$L$119,'[152]I 2ry activity reduction'!$L$129,'[152]I 2ry activity reduction'!$L$139</definedName>
    <definedName name="REE" localSheetId="19">#REF!</definedName>
    <definedName name="REE">#REF!</definedName>
    <definedName name="ref" localSheetId="19">#REF!</definedName>
    <definedName name="ref">#REF!</definedName>
    <definedName name="Ref__EUS_632_FDN_001" localSheetId="19">#REF!</definedName>
    <definedName name="Ref__EUS_632_FDN_001">#REF!</definedName>
    <definedName name="Ref__EUS_632_FDN_002" localSheetId="19">#REF!</definedName>
    <definedName name="Ref__EUS_632_FDN_002">#REF!</definedName>
    <definedName name="region" localSheetId="19">#REF!</definedName>
    <definedName name="region">#REF!</definedName>
    <definedName name="regionnames" localSheetId="19">#REF!</definedName>
    <definedName name="regionnames">#REF!</definedName>
    <definedName name="regions" localSheetId="19">#REF!</definedName>
    <definedName name="regions">#REF!</definedName>
    <definedName name="REGULAR_STAFF_ENTRY" localSheetId="19">#REF!</definedName>
    <definedName name="REGULAR_STAFF_ENTRY" localSheetId="9">'[50]INPUT SHEET'!$B$462:$B$486</definedName>
    <definedName name="REGULAR_STAFF_ENTRY">#REF!</definedName>
    <definedName name="Regulatory_costs">[140]Brazil!#REF!</definedName>
    <definedName name="rel" localSheetId="19">#REF!</definedName>
    <definedName name="rel">#REF!</definedName>
    <definedName name="Rel.per" localSheetId="18">#REF!</definedName>
    <definedName name="Rel.per" localSheetId="3">#REF!</definedName>
    <definedName name="Rel.per" localSheetId="14">#REF!</definedName>
    <definedName name="Rel.per" localSheetId="15">#REF!</definedName>
    <definedName name="Rel.per" localSheetId="12">#REF!</definedName>
    <definedName name="Rel.per" localSheetId="10">#REF!</definedName>
    <definedName name="Rel.per" localSheetId="19">#REF!</definedName>
    <definedName name="Rel.per">#REF!</definedName>
    <definedName name="Rel.perm" localSheetId="18">#REF!</definedName>
    <definedName name="Rel.perm" localSheetId="3">#REF!</definedName>
    <definedName name="Rel.perm" localSheetId="14">#REF!</definedName>
    <definedName name="Rel.perm" localSheetId="15">#REF!</definedName>
    <definedName name="Rel.perm" localSheetId="12">#REF!</definedName>
    <definedName name="Rel.perm" localSheetId="10">#REF!</definedName>
    <definedName name="Rel.perm" localSheetId="19">#REF!</definedName>
    <definedName name="Rel.perm">#REF!</definedName>
    <definedName name="REN" localSheetId="19">#REF!</definedName>
    <definedName name="REN">#REF!</definedName>
    <definedName name="RENT" localSheetId="19">#REF!</definedName>
    <definedName name="RENT">#REF!</definedName>
    <definedName name="REP" localSheetId="19">#REF!</definedName>
    <definedName name="REP">#REF!</definedName>
    <definedName name="Repairs" localSheetId="19">#REF!</definedName>
    <definedName name="Repairs">#REF!</definedName>
    <definedName name="req" localSheetId="19">#REF!</definedName>
    <definedName name="req">#REF!</definedName>
    <definedName name="requi" localSheetId="19">#REF!</definedName>
    <definedName name="requi">#REF!</definedName>
    <definedName name="rer">[95]GWC!#REF!</definedName>
    <definedName name="RERE" localSheetId="19">#REF!</definedName>
    <definedName name="RERE">#REF!</definedName>
    <definedName name="rerere" localSheetId="19">#REF!</definedName>
    <definedName name="rerere">#REF!</definedName>
    <definedName name="res_sum" localSheetId="19">{#N/A,#N/A,FALSE,"COVER1.XLS ";#N/A,#N/A,FALSE,"RACT1.XLS";#N/A,#N/A,FALSE,"RACT2.XLS";#N/A,#N/A,FALSE,"ECCMP";#N/A,#N/A,FALSE,"WELDER.XLS"}</definedName>
    <definedName name="res_sum" localSheetId="1">{#N/A,#N/A,FALSE,"COVER1.XLS ";#N/A,#N/A,FALSE,"RACT1.XLS";#N/A,#N/A,FALSE,"RACT2.XLS";#N/A,#N/A,FALSE,"ECCMP";#N/A,#N/A,FALSE,"WELDER.XLS"}</definedName>
    <definedName name="res_sum" localSheetId="2">{#N/A,#N/A,FALSE,"COVER1.XLS ";#N/A,#N/A,FALSE,"RACT1.XLS";#N/A,#N/A,FALSE,"RACT2.XLS";#N/A,#N/A,FALSE,"ECCMP";#N/A,#N/A,FALSE,"WELDER.XLS"}</definedName>
    <definedName name="res_sum" localSheetId="16">{#N/A,#N/A,FALSE,"COVER1.XLS ";#N/A,#N/A,FALSE,"RACT1.XLS";#N/A,#N/A,FALSE,"RACT2.XLS";#N/A,#N/A,FALSE,"ECCMP";#N/A,#N/A,FALSE,"WELDER.XLS"}</definedName>
    <definedName name="res_sum" localSheetId="13">{#N/A,#N/A,FALSE,"COVER1.XLS ";#N/A,#N/A,FALSE,"RACT1.XLS";#N/A,#N/A,FALSE,"RACT2.XLS";#N/A,#N/A,FALSE,"ECCMP";#N/A,#N/A,FALSE,"WELDER.XLS"}</definedName>
    <definedName name="res_sum" localSheetId="6">{#N/A,#N/A,FALSE,"COVER1.XLS ";#N/A,#N/A,FALSE,"RACT1.XLS";#N/A,#N/A,FALSE,"RACT2.XLS";#N/A,#N/A,FALSE,"ECCMP";#N/A,#N/A,FALSE,"WELDER.XLS"}</definedName>
    <definedName name="res_sum" localSheetId="7">{#N/A,#N/A,FALSE,"COVER1.XLS ";#N/A,#N/A,FALSE,"RACT1.XLS";#N/A,#N/A,FALSE,"RACT2.XLS";#N/A,#N/A,FALSE,"ECCMP";#N/A,#N/A,FALSE,"WELDER.XLS"}</definedName>
    <definedName name="res_sum">{#N/A,#N/A,FALSE,"COVER1.XLS ";#N/A,#N/A,FALSE,"RACT1.XLS";#N/A,#N/A,FALSE,"RACT2.XLS";#N/A,#N/A,FALSE,"ECCMP";#N/A,#N/A,FALSE,"WELDER.XLS"}</definedName>
    <definedName name="Reselects" localSheetId="19">#REF!</definedName>
    <definedName name="Reselects">#REF!</definedName>
    <definedName name="resistivite" localSheetId="19">#REF!</definedName>
    <definedName name="resistivite">#REF!</definedName>
    <definedName name="Result33" localSheetId="19">#REF!</definedName>
    <definedName name="Result33">#REF!</definedName>
    <definedName name="Result51" localSheetId="19">#REF!</definedName>
    <definedName name="Result51">#REF!</definedName>
    <definedName name="Result61" localSheetId="19">#REF!</definedName>
    <definedName name="Result61">#REF!</definedName>
    <definedName name="Retail_Disc">'[203]Master Input Sheet'!#REF!</definedName>
    <definedName name="Rev" localSheetId="19">#REF!</definedName>
    <definedName name="Rev">#REF!</definedName>
    <definedName name="revconstn" localSheetId="19" hidden="1">#REF!</definedName>
    <definedName name="revconstn">#REF!</definedName>
    <definedName name="REVENUE_MODEL">#REF!</definedName>
    <definedName name="REVISION" localSheetId="19">#REF!</definedName>
    <definedName name="REVISION">#REF!</definedName>
    <definedName name="REVSTATUS" localSheetId="19">#REF!</definedName>
    <definedName name="REVSTATUS">#REF!</definedName>
    <definedName name="revstatuspage1" localSheetId="19">#REF!</definedName>
    <definedName name="revstatuspage1">#REF!</definedName>
    <definedName name="revstatuspage2" localSheetId="19">#REF!</definedName>
    <definedName name="revstatuspage2">#REF!</definedName>
    <definedName name="RevTable" localSheetId="19">#REF!</definedName>
    <definedName name="RevTable">#REF!</definedName>
    <definedName name="rewre">[87]BHANDUP!#REF!</definedName>
    <definedName name="rewrewwre" localSheetId="19" hidden="1">#REF!</definedName>
    <definedName name="rewrewwre">#REF!</definedName>
    <definedName name="rewrwewe" localSheetId="19" hidden="1">#REF!</definedName>
    <definedName name="rewrwewe">#REF!</definedName>
    <definedName name="RF" localSheetId="17" hidden="1">{#N/A,#N/A,FALSE,"CCTV"}</definedName>
    <definedName name="RF" localSheetId="18">{#N/A,#N/A,FALSE,"CCTV"}</definedName>
    <definedName name="RF" localSheetId="3">{#N/A,#N/A,FALSE,"CCTV"}</definedName>
    <definedName name="RF" localSheetId="14">{#N/A,#N/A,FALSE,"CCTV"}</definedName>
    <definedName name="RF" localSheetId="15">{#N/A,#N/A,FALSE,"CCTV"}</definedName>
    <definedName name="RF" localSheetId="12">{#N/A,#N/A,FALSE,"CCTV"}</definedName>
    <definedName name="RF" localSheetId="10">{#N/A,#N/A,FALSE,"CCTV"}</definedName>
    <definedName name="RF" localSheetId="19">{#N/A,#N/A,FALSE,"CCTV"}</definedName>
    <definedName name="RF" localSheetId="20">{#N/A,#N/A,FALSE,"CCTV"}</definedName>
    <definedName name="RF" localSheetId="21">{#N/A,#N/A,FALSE,"CCTV"}</definedName>
    <definedName name="RF" localSheetId="1" hidden="1">{#N/A,#N/A,FALSE,"CCTV"}</definedName>
    <definedName name="RF" localSheetId="2" hidden="1">{#N/A,#N/A,FALSE,"CCTV"}</definedName>
    <definedName name="RF" localSheetId="0">{#N/A,#N/A,FALSE,"CCTV"}</definedName>
    <definedName name="RF" localSheetId="9">INDEX('[92] '!$B$1:$B$18,MATCH('[92]  '!$L$459,'[92] '!$A$1:$A$18,0))</definedName>
    <definedName name="RF" localSheetId="16" hidden="1">{#N/A,#N/A,FALSE,"CCTV"}</definedName>
    <definedName name="RF" localSheetId="13" hidden="1">{#N/A,#N/A,FALSE,"CCTV"}</definedName>
    <definedName name="RF" localSheetId="6" hidden="1">{#N/A,#N/A,FALSE,"CCTV"}</definedName>
    <definedName name="RF" localSheetId="7" hidden="1">{#N/A,#N/A,FALSE,"CCTV"}</definedName>
    <definedName name="RF">{#N/A,#N/A,FALSE,"CCTV"}</definedName>
    <definedName name="RFGF" localSheetId="19">#REF!</definedName>
    <definedName name="RFGF">#REF!</definedName>
    <definedName name="RFP003A" localSheetId="19">#REF!</definedName>
    <definedName name="RFP003A">#REF!</definedName>
    <definedName name="RFP003B" localSheetId="19">#REF!</definedName>
    <definedName name="RFP003B">#REF!</definedName>
    <definedName name="RFP003C" localSheetId="19">#REF!</definedName>
    <definedName name="RFP003C">#REF!</definedName>
    <definedName name="RFP003D" localSheetId="19">#REF!</definedName>
    <definedName name="RFP003D">#REF!</definedName>
    <definedName name="RFP003E" localSheetId="19">#REF!</definedName>
    <definedName name="RFP003E">#REF!</definedName>
    <definedName name="RFP003F" localSheetId="19">#REF!</definedName>
    <definedName name="RFP003F">#REF!</definedName>
    <definedName name="RFP004Material_Total_LC" localSheetId="19">#REF!</definedName>
    <definedName name="RFP004Material_Total_LC">#REF!</definedName>
    <definedName name="RFP004Materiall_Total_FC" localSheetId="19">#REF!</definedName>
    <definedName name="RFP004Materiall_Total_FC">#REF!</definedName>
    <definedName name="RFP012DL_Total_MM" localSheetId="19">#REF!</definedName>
    <definedName name="RFP012DL_Total_MM">#REF!</definedName>
    <definedName name="rfsaf" localSheetId="17" hidden="1">{"'PROFITABILITY'!$A$1:$F$45"}</definedName>
    <definedName name="rfsaf" localSheetId="18">{"'PROFITABILITY'!$A$1:$F$45"}</definedName>
    <definedName name="rfsaf" localSheetId="3">{"'PROFITABILITY'!$A$1:$F$45"}</definedName>
    <definedName name="rfsaf" localSheetId="14">{"'PROFITABILITY'!$A$1:$F$45"}</definedName>
    <definedName name="rfsaf" localSheetId="15">{"'PROFITABILITY'!$A$1:$F$45"}</definedName>
    <definedName name="rfsaf" localSheetId="12">{"'PROFITABILITY'!$A$1:$F$45"}</definedName>
    <definedName name="rfsaf" localSheetId="10">{"'PROFITABILITY'!$A$1:$F$45"}</definedName>
    <definedName name="rfsaf" localSheetId="19">{"'PROFITABILITY'!$A$1:$F$45"}</definedName>
    <definedName name="rfsaf" localSheetId="20">{"'PROFITABILITY'!$A$1:$F$45"}</definedName>
    <definedName name="rfsaf" localSheetId="21">{"'PROFITABILITY'!$A$1:$F$45"}</definedName>
    <definedName name="rfsaf" localSheetId="1" hidden="1">{"'PROFITABILITY'!$A$1:$F$45"}</definedName>
    <definedName name="rfsaf" localSheetId="2" hidden="1">{"'PROFITABILITY'!$A$1:$F$45"}</definedName>
    <definedName name="rfsaf" localSheetId="0">{"'PROFITABILITY'!$A$1:$F$45"}</definedName>
    <definedName name="rfsaf" localSheetId="9">{"'PROFITABILITY'!$A$1:$F$45"}</definedName>
    <definedName name="rfsaf" localSheetId="16" hidden="1">{"'PROFITABILITY'!$A$1:$F$45"}</definedName>
    <definedName name="rfsaf" localSheetId="13" hidden="1">{"'PROFITABILITY'!$A$1:$F$45"}</definedName>
    <definedName name="rfsaf" localSheetId="6" hidden="1">{"'PROFITABILITY'!$A$1:$F$45"}</definedName>
    <definedName name="rfsaf" localSheetId="7" hidden="1">{"'PROFITABILITY'!$A$1:$F$45"}</definedName>
    <definedName name="rfsaf">{"'PROFITABILITY'!$A$1:$F$45"}</definedName>
    <definedName name="Rg" localSheetId="19">#REF!</definedName>
    <definedName name="RG" localSheetId="9">INDEX('[92] '!$B$1:$B$18,MATCH('[92]  '!$L$461,'[92] '!$A$1:$A$18,0))</definedName>
    <definedName name="Rg">#REF!</definedName>
    <definedName name="rgns" localSheetId="19">#REF!</definedName>
    <definedName name="rgns">#REF!</definedName>
    <definedName name="rgs" localSheetId="19">#REF!</definedName>
    <definedName name="rgs">#REF!</definedName>
    <definedName name="RH" localSheetId="19">INDEX(#REF!,MATCH(#REF!,#REF!,0))</definedName>
    <definedName name="RH" localSheetId="9">INDEX('[92] '!$B$1:$B$18,MATCH('[92]  '!$L$463,'[92] '!$A$1:$A$18,0))</definedName>
    <definedName name="RH">INDEX(#REF!,MATCH(#REF!,#REF!,0))</definedName>
    <definedName name="rho" localSheetId="19">#REF!</definedName>
    <definedName name="rho">#REF!</definedName>
    <definedName name="RI" localSheetId="19">INDEX(#REF!,MATCH(#REF!,#REF!,0))</definedName>
    <definedName name="RI" localSheetId="9">INDEX('[92] '!$B$1:$B$18,MATCH('[92]  '!$L$465,'[92] '!$A$1:$A$18,0))</definedName>
    <definedName name="RI">INDEX(#REF!,MATCH(#REF!,#REF!,0))</definedName>
    <definedName name="ric" localSheetId="19">#REF!</definedName>
    <definedName name="ric">#REF!</definedName>
    <definedName name="rig" localSheetId="19">#REF!</definedName>
    <definedName name="rig">#REF!</definedName>
    <definedName name="rishraetc" localSheetId="19">#REF!</definedName>
    <definedName name="rishraetc">#REF!</definedName>
    <definedName name="Rising_CI" localSheetId="19">#REF!</definedName>
    <definedName name="Rising_CI" localSheetId="9">'[264]Rising Main'!$C$37:$G$62</definedName>
    <definedName name="Rising_CI">#REF!</definedName>
    <definedName name="Rising_Design" localSheetId="19">#REF!</definedName>
    <definedName name="Rising_Design" localSheetId="9">'[264]Rising Main'!$C$1:$E$28</definedName>
    <definedName name="Rising_Design">#REF!</definedName>
    <definedName name="risk" localSheetId="18">#REF!</definedName>
    <definedName name="risk" localSheetId="3">#REF!</definedName>
    <definedName name="risk" localSheetId="14">#REF!</definedName>
    <definedName name="risk" localSheetId="15">#REF!</definedName>
    <definedName name="risk" localSheetId="12">#REF!</definedName>
    <definedName name="risk" localSheetId="10">#REF!</definedName>
    <definedName name="risk" localSheetId="19">#REF!</definedName>
    <definedName name="risk">#REF!</definedName>
    <definedName name="Risk_Table_Complete">'[265]Risk database'!$B$2:$O$13</definedName>
    <definedName name="risk1" localSheetId="18">#REF!</definedName>
    <definedName name="risk1" localSheetId="3">#REF!</definedName>
    <definedName name="risk1" localSheetId="14">#REF!</definedName>
    <definedName name="risk1" localSheetId="15">#REF!</definedName>
    <definedName name="risk1" localSheetId="12">#REF!</definedName>
    <definedName name="risk1" localSheetId="10">#REF!</definedName>
    <definedName name="risk1" localSheetId="19">#REF!</definedName>
    <definedName name="risk1">#REF!</definedName>
    <definedName name="risk3" localSheetId="18">#REF!</definedName>
    <definedName name="risk3" localSheetId="3">#REF!</definedName>
    <definedName name="risk3" localSheetId="14">#REF!</definedName>
    <definedName name="risk3" localSheetId="15">#REF!</definedName>
    <definedName name="risk3" localSheetId="12">#REF!</definedName>
    <definedName name="risk3" localSheetId="10">#REF!</definedName>
    <definedName name="risk3" localSheetId="19">#REF!</definedName>
    <definedName name="risk3">#REF!</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 localSheetId="9">6</definedName>
    <definedName name="RiskHasSettings">5</definedName>
    <definedName name="RiskMinimizeOnStart">FALSE</definedName>
    <definedName name="RiskMonitorConvergence">FALSE</definedName>
    <definedName name="RiskMultipleCPUSupportEnabled">TRUE</definedName>
    <definedName name="RiskNumIterations" localSheetId="9">1000</definedName>
    <definedName name="RiskNumIterations">500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 localSheetId="9">2</definedName>
    <definedName name="RiskSamplingType">3</definedName>
    <definedName name="RiskStandardRecalc">1</definedName>
    <definedName name="RiskUpdateDisplay">FALSE</definedName>
    <definedName name="RiskUseDifferentSeedForEachSim">FALSE</definedName>
    <definedName name="RiskUseFixedSeed">FALSE</definedName>
    <definedName name="RiskUseMultipleCPUs" localSheetId="9">TRUE</definedName>
    <definedName name="RiskUseMultipleCPUs">FALSE</definedName>
    <definedName name="RiverGodavari" localSheetId="19">#REF!</definedName>
    <definedName name="RiverGodavari">#REF!</definedName>
    <definedName name="RJ" localSheetId="19">INDEX(#REF!,MATCH(#REF!,#REF!,0))</definedName>
    <definedName name="RJ" localSheetId="9">INDEX('[92] '!$B$1:$B$18,MATCH('[92]  '!$L$467,'[92] '!$A$1:$A$18,0))</definedName>
    <definedName name="RJ">INDEX(#REF!,MATCH(#REF!,#REF!,0))</definedName>
    <definedName name="rjrj" localSheetId="19">{"'PROFITABILITY'!$A$1:$F$45"}</definedName>
    <definedName name="rjrj" localSheetId="1">{"'PROFITABILITY'!$A$1:$F$45"}</definedName>
    <definedName name="rjrj" localSheetId="2">{"'PROFITABILITY'!$A$1:$F$45"}</definedName>
    <definedName name="rjrj" localSheetId="16">{"'PROFITABILITY'!$A$1:$F$45"}</definedName>
    <definedName name="rjrj" localSheetId="13">{"'PROFITABILITY'!$A$1:$F$45"}</definedName>
    <definedName name="rjrj" localSheetId="6">{"'PROFITABILITY'!$A$1:$F$45"}</definedName>
    <definedName name="rjrj" localSheetId="7">{"'PROFITABILITY'!$A$1:$F$45"}</definedName>
    <definedName name="rjrj">{"'PROFITABILITY'!$A$1:$F$45"}</definedName>
    <definedName name="rjrjj" localSheetId="19">{"'PROFITABILITY'!$A$1:$F$45"}</definedName>
    <definedName name="rjrjj" localSheetId="1">{"'PROFITABILITY'!$A$1:$F$45"}</definedName>
    <definedName name="rjrjj" localSheetId="2">{"'PROFITABILITY'!$A$1:$F$45"}</definedName>
    <definedName name="rjrjj" localSheetId="16">{"'PROFITABILITY'!$A$1:$F$45"}</definedName>
    <definedName name="rjrjj" localSheetId="13">{"'PROFITABILITY'!$A$1:$F$45"}</definedName>
    <definedName name="rjrjj" localSheetId="6">{"'PROFITABILITY'!$A$1:$F$45"}</definedName>
    <definedName name="rjrjj" localSheetId="7">{"'PROFITABILITY'!$A$1:$F$45"}</definedName>
    <definedName name="rjrjj">{"'PROFITABILITY'!$A$1:$F$45"}</definedName>
    <definedName name="RK" localSheetId="19">INDEX(#REF!,MATCH(#REF!,#REF!,0))</definedName>
    <definedName name="RK" localSheetId="9">INDEX('[92] '!$B$1:$B$18,MATCH('[92]  '!$L$469,'[92] '!$A$1:$A$18,0))</definedName>
    <definedName name="RK">INDEX(#REF!,MATCH(#REF!,#REF!,0))</definedName>
    <definedName name="rkh" localSheetId="19">#REF!</definedName>
    <definedName name="rkh">#REF!</definedName>
    <definedName name="Rl" localSheetId="19">#REF!</definedName>
    <definedName name="RL" localSheetId="9">INDEX('[92] '!$B$1:$B$18,MATCH('[92]  '!$L$471,'[92] '!$A$1:$A$18,0))</definedName>
    <definedName name="Rl">#REF!</definedName>
    <definedName name="Rl___0" localSheetId="19">#REF!</definedName>
    <definedName name="Rl___0">#REF!</definedName>
    <definedName name="Rl___13" localSheetId="19">#REF!</definedName>
    <definedName name="Rl___13">#REF!</definedName>
    <definedName name="rldif" localSheetId="19">#REF!</definedName>
    <definedName name="rldif">#REF!</definedName>
    <definedName name="rldis" localSheetId="19">#REF!</definedName>
    <definedName name="rldis">#REF!</definedName>
    <definedName name="Rlead" localSheetId="19">#REF!</definedName>
    <definedName name="Rlead">#REF!</definedName>
    <definedName name="RLPS" localSheetId="19">#REF!</definedName>
    <definedName name="RLPS">#REF!</definedName>
    <definedName name="RM" localSheetId="18">INDEX(#REF!,MATCH(#REF!,#REF!,0))</definedName>
    <definedName name="RM" localSheetId="3">INDEX(#REF!,MATCH(#REF!,#REF!,0))</definedName>
    <definedName name="RM" localSheetId="14">INDEX(#REF!,MATCH(#REF!,#REF!,0))</definedName>
    <definedName name="RM" localSheetId="15">INDEX(#REF!,MATCH(#REF!,#REF!,0))</definedName>
    <definedName name="RM" localSheetId="12">INDEX(#REF!,MATCH(#REF!,#REF!,0))</definedName>
    <definedName name="RM" localSheetId="10">INDEX(#REF!,MATCH(#REF!,#REF!,0))</definedName>
    <definedName name="RM" localSheetId="19">INDEX(#REF!,MATCH(#REF!,#REF!,0))</definedName>
    <definedName name="RM" localSheetId="9">INDEX('[92] '!$B$1:$B$18,MATCH('[92]  '!$L$473,'[92] '!$A$1:$A$18,0))</definedName>
    <definedName name="RM">INDEX(#REF!,MATCH(#REF!,#REF!,0))</definedName>
    <definedName name="rmcaccp" localSheetId="19">#REF!</definedName>
    <definedName name="rmcaccp">#REF!</definedName>
    <definedName name="rmcecp" localSheetId="19">#REF!</definedName>
    <definedName name="rmcecp">#REF!</definedName>
    <definedName name="rmcmcc.1" localSheetId="19">#REF!</definedName>
    <definedName name="rmcmcc.1">#REF!</definedName>
    <definedName name="rmcmcc.2" localSheetId="19">#REF!</definedName>
    <definedName name="rmcmcc.2">#REF!</definedName>
    <definedName name="rmcmcc.3" localSheetId="19">#REF!</definedName>
    <definedName name="rmcmcc.3">#REF!</definedName>
    <definedName name="rmcmltsb" localSheetId="19">#REF!</definedName>
    <definedName name="rmcmltsb">#REF!</definedName>
    <definedName name="rmcmsb.ups" localSheetId="19">#REF!</definedName>
    <definedName name="rmcmsb.ups">#REF!</definedName>
    <definedName name="rmcsmsb.1" localSheetId="19">#REF!</definedName>
    <definedName name="rmcsmsb.1">#REF!</definedName>
    <definedName name="rmcsmsb.2" localSheetId="19">#REF!</definedName>
    <definedName name="rmcsmsb.2">#REF!</definedName>
    <definedName name="rmcsmsb.3" localSheetId="19">#REF!</definedName>
    <definedName name="rmcsmsb.3">#REF!</definedName>
    <definedName name="rmcsmsb.b" localSheetId="19">#REF!</definedName>
    <definedName name="rmcsmsb.b">#REF!</definedName>
    <definedName name="rmcsmsb.g" localSheetId="19">#REF!</definedName>
    <definedName name="rmcsmsb.g">#REF!</definedName>
    <definedName name="rmcsmsb.lab" localSheetId="19">#REF!</definedName>
    <definedName name="rmcsmsb.lab">#REF!</definedName>
    <definedName name="rmcsmsb.main" localSheetId="19">#REF!</definedName>
    <definedName name="rmcsmsb.main">#REF!</definedName>
    <definedName name="rmcsmsb.t" localSheetId="19">#REF!</definedName>
    <definedName name="rmcsmsb.t">#REF!</definedName>
    <definedName name="rmcsmsb.ups" localSheetId="19">#REF!</definedName>
    <definedName name="rmcsmsb.ups">#REF!</definedName>
    <definedName name="rmcup.1" localSheetId="19">#REF!</definedName>
    <definedName name="rmcup.1">#REF!</definedName>
    <definedName name="rmcup.2" localSheetId="19">#REF!</definedName>
    <definedName name="rmcup.2">#REF!</definedName>
    <definedName name="robot" localSheetId="19">#REF!</definedName>
    <definedName name="robot">#REF!</definedName>
    <definedName name="ROCE.R" localSheetId="19">#REF!</definedName>
    <definedName name="ROCE.R" localSheetId="9">'[266]TS-TC'!$K$1:$L$3</definedName>
    <definedName name="ROCE.R">#REF!</definedName>
    <definedName name="rockexcavation" localSheetId="19">#REF!</definedName>
    <definedName name="rockexcavation" localSheetId="9">'[176]Master Rates'!$D$7</definedName>
    <definedName name="rockexcavation">#REF!</definedName>
    <definedName name="RODS" localSheetId="19">#REF!</definedName>
    <definedName name="RODS">#REF!</definedName>
    <definedName name="roller8MT" localSheetId="19">#REF!</definedName>
    <definedName name="roller8MT" localSheetId="9">'[132]Machinary_Road Work'!$K$47</definedName>
    <definedName name="roller8MT">#REF!</definedName>
    <definedName name="ROLLFCCASHFLOW" localSheetId="19">#REF!</definedName>
    <definedName name="ROLLFCCASHFLOW">#REF!</definedName>
    <definedName name="ROLLFCWKGS" localSheetId="19">#REF!</definedName>
    <definedName name="ROLLFCWKGS">#REF!</definedName>
    <definedName name="ROLLGFC" localSheetId="19">#REF!</definedName>
    <definedName name="ROLLGFC">#REF!</definedName>
    <definedName name="root1" localSheetId="19">#REF!</definedName>
    <definedName name="root1">#REF!</definedName>
    <definedName name="root2" localSheetId="19">#REF!</definedName>
    <definedName name="root2">#REF!</definedName>
    <definedName name="root3" localSheetId="19">#REF!</definedName>
    <definedName name="root3">#REF!</definedName>
    <definedName name="rorp" localSheetId="19">#REF!</definedName>
    <definedName name="rorp">#REF!</definedName>
    <definedName name="rosid" localSheetId="19">#REF!</definedName>
    <definedName name="rosid">#REF!</definedName>
    <definedName name="ROTARY" localSheetId="19">#REF!</definedName>
    <definedName name="ROTARY" localSheetId="9">'[44]Cost of O &amp; O'!$F$28</definedName>
    <definedName name="ROTARY">#REF!</definedName>
    <definedName name="rousd" localSheetId="19">#REF!</definedName>
    <definedName name="rousd">#REF!</definedName>
    <definedName name="rout_t" localSheetId="19">#REF!</definedName>
    <definedName name="rout_t">#REF!</definedName>
    <definedName name="ROW" localSheetId="19">#REF!</definedName>
    <definedName name="ROW">#REF!</definedName>
    <definedName name="Roxy" localSheetId="19">#REF!</definedName>
    <definedName name="Roxy">#REF!</definedName>
    <definedName name="rp" localSheetId="19">#REF!</definedName>
    <definedName name="rp">#REF!</definedName>
    <definedName name="RPROT220" localSheetId="19">#REF!</definedName>
    <definedName name="RPROT220">#REF!</definedName>
    <definedName name="RPROT500" localSheetId="19">#REF!</definedName>
    <definedName name="RPROT500">#REF!</definedName>
    <definedName name="RPRTO500" localSheetId="19">#REF!</definedName>
    <definedName name="RPRTO500">#REF!</definedName>
    <definedName name="RPRTOT500" localSheetId="19">#REF!</definedName>
    <definedName name="RPRTOT500">#REF!</definedName>
    <definedName name="rqf">#REF!</definedName>
    <definedName name="rr" localSheetId="19">#REF!</definedName>
    <definedName name="rr">#REF!</definedName>
    <definedName name="rrammv" localSheetId="19">#REF!</definedName>
    <definedName name="rrammv">#REF!</definedName>
    <definedName name="RRecorderecorder" localSheetId="19">#REF!</definedName>
    <definedName name="RRecorderecorder">#REF!</definedName>
    <definedName name="Rrelay" localSheetId="19">#REF!</definedName>
    <definedName name="Rrelay">#REF!</definedName>
    <definedName name="RRR" localSheetId="19" hidden="1">#REF!</definedName>
    <definedName name="RRR">#REF!</definedName>
    <definedName name="rrrr" localSheetId="19">#REF!</definedName>
    <definedName name="rrrr" localSheetId="9">'[1]Price Working -SRP'!#REF!</definedName>
    <definedName name="rrrr">#REF!</definedName>
    <definedName name="RRRRRRRRRRRRRRRRRRRRRR" localSheetId="19">#REF!</definedName>
    <definedName name="RRRRRRRRRRRRRRRRRRRRRR">#REF!</definedName>
    <definedName name="rrrrtrt" localSheetId="19">#REF!</definedName>
    <definedName name="rrrrtrt">#REF!</definedName>
    <definedName name="RRstones" localSheetId="19">#REF!</definedName>
    <definedName name="RRstones">#REF!</definedName>
    <definedName name="Rs" localSheetId="19">#REF!</definedName>
    <definedName name="RS" localSheetId="9">IFERROR(LEFT(INDEX('[92]Ins Hosting'!$F$3:$F$123,MATCH('[92]  '!$C1,'[92]Ins Hosting'!$C$3:$C$123,0)),3),"")</definedName>
    <definedName name="Rs">#REF!</definedName>
    <definedName name="Rs___0" localSheetId="19">#REF!</definedName>
    <definedName name="Rs___0">#REF!</definedName>
    <definedName name="Rs___13" localSheetId="19">#REF!</definedName>
    <definedName name="Rs___13">#REF!</definedName>
    <definedName name="rsat" localSheetId="19">#REF!</definedName>
    <definedName name="rsat">#REF!</definedName>
    <definedName name="Rse" localSheetId="19">#REF!</definedName>
    <definedName name="Rse">#REF!</definedName>
    <definedName name="Rse___0" localSheetId="19">#REF!</definedName>
    <definedName name="Rse___0">#REF!</definedName>
    <definedName name="Rse___13" localSheetId="19">#REF!</definedName>
    <definedName name="Rse___13">#REF!</definedName>
    <definedName name="RSP" localSheetId="18">#REF!</definedName>
    <definedName name="RSP" localSheetId="3">#REF!</definedName>
    <definedName name="RSP" localSheetId="14">#REF!</definedName>
    <definedName name="RSP" localSheetId="15">#REF!</definedName>
    <definedName name="RSP" localSheetId="12">#REF!</definedName>
    <definedName name="RSP" localSheetId="10">#REF!</definedName>
    <definedName name="RSP" localSheetId="19">#REF!</definedName>
    <definedName name="RSP">#REF!</definedName>
    <definedName name="Rt" localSheetId="18">#REF!</definedName>
    <definedName name="Rt" localSheetId="3">#REF!</definedName>
    <definedName name="Rt" localSheetId="14">#REF!</definedName>
    <definedName name="Rt" localSheetId="15">#REF!</definedName>
    <definedName name="Rt" localSheetId="12">#REF!</definedName>
    <definedName name="Rt" localSheetId="10">#REF!</definedName>
    <definedName name="Rt" localSheetId="19">#REF!</definedName>
    <definedName name="Rt">#REF!</definedName>
    <definedName name="rtferty" localSheetId="19">#REF!</definedName>
    <definedName name="rtferty" localSheetId="9">'[22]Price Working -SRP'!#REF!</definedName>
    <definedName name="rtferty">#REF!</definedName>
    <definedName name="rtfr" localSheetId="19">#REF!</definedName>
    <definedName name="rtfr">#REF!</definedName>
    <definedName name="rts" localSheetId="19">#REF!</definedName>
    <definedName name="rts">#REF!</definedName>
    <definedName name="rttj" localSheetId="19">{"'PROFITABILITY'!$A$1:$F$45"}</definedName>
    <definedName name="rttj" localSheetId="1">{"'PROFITABILITY'!$A$1:$F$45"}</definedName>
    <definedName name="rttj" localSheetId="2">{"'PROFITABILITY'!$A$1:$F$45"}</definedName>
    <definedName name="rttj" localSheetId="16">{"'PROFITABILITY'!$A$1:$F$45"}</definedName>
    <definedName name="rttj" localSheetId="13">{"'PROFITABILITY'!$A$1:$F$45"}</definedName>
    <definedName name="rttj" localSheetId="6">{"'PROFITABILITY'!$A$1:$F$45"}</definedName>
    <definedName name="rttj" localSheetId="7">{"'PROFITABILITY'!$A$1:$F$45"}</definedName>
    <definedName name="rttj">{"'PROFITABILITY'!$A$1:$F$45"}</definedName>
    <definedName name="rttqv">#REF!</definedName>
    <definedName name="rttrt" localSheetId="18">{"form-D1",#N/A,FALSE,"FORM-D1";"form-D1_amt",#N/A,FALSE,"FORM-D1"}</definedName>
    <definedName name="rttrt" localSheetId="3">{"form-D1",#N/A,FALSE,"FORM-D1";"form-D1_amt",#N/A,FALSE,"FORM-D1"}</definedName>
    <definedName name="rttrt" localSheetId="14">{"form-D1",#N/A,FALSE,"FORM-D1";"form-D1_amt",#N/A,FALSE,"FORM-D1"}</definedName>
    <definedName name="rttrt" localSheetId="15">{"form-D1",#N/A,FALSE,"FORM-D1";"form-D1_amt",#N/A,FALSE,"FORM-D1"}</definedName>
    <definedName name="rttrt" localSheetId="12">{"form-D1",#N/A,FALSE,"FORM-D1";"form-D1_amt",#N/A,FALSE,"FORM-D1"}</definedName>
    <definedName name="rttrt" localSheetId="10">{"form-D1",#N/A,FALSE,"FORM-D1";"form-D1_amt",#N/A,FALSE,"FORM-D1"}</definedName>
    <definedName name="rttrt" localSheetId="19">{"form-D1",#N/A,FALSE,"FORM-D1";"form-D1_amt",#N/A,FALSE,"FORM-D1"}</definedName>
    <definedName name="rttrt" localSheetId="20">{"form-D1",#N/A,FALSE,"FORM-D1";"form-D1_amt",#N/A,FALSE,"FORM-D1"}</definedName>
    <definedName name="rttrt" localSheetId="21">{"form-D1",#N/A,FALSE,"FORM-D1";"form-D1_amt",#N/A,FALSE,"FORM-D1"}</definedName>
    <definedName name="rttrt" localSheetId="1">{"form-D1",#N/A,FALSE,"FORM-D1";"form-D1_amt",#N/A,FALSE,"FORM-D1"}</definedName>
    <definedName name="rttrt" localSheetId="2">{"form-D1",#N/A,FALSE,"FORM-D1";"form-D1_amt",#N/A,FALSE,"FORM-D1"}</definedName>
    <definedName name="rttrt" localSheetId="0">{"form-D1",#N/A,FALSE,"FORM-D1";"form-D1_amt",#N/A,FALSE,"FORM-D1"}</definedName>
    <definedName name="rttrt" localSheetId="9">{"form-D1",#N/A,FALSE,"FORM-D1";"form-D1_amt",#N/A,FALSE,"FORM-D1"}</definedName>
    <definedName name="rttrt" localSheetId="16">{"form-D1",#N/A,FALSE,"FORM-D1";"form-D1_amt",#N/A,FALSE,"FORM-D1"}</definedName>
    <definedName name="rttrt" localSheetId="13">{"form-D1",#N/A,FALSE,"FORM-D1";"form-D1_amt",#N/A,FALSE,"FORM-D1"}</definedName>
    <definedName name="rttrt" localSheetId="6">{"form-D1",#N/A,FALSE,"FORM-D1";"form-D1_amt",#N/A,FALSE,"FORM-D1"}</definedName>
    <definedName name="rttrt" localSheetId="7">{"form-D1",#N/A,FALSE,"FORM-D1";"form-D1_amt",#N/A,FALSE,"FORM-D1"}</definedName>
    <definedName name="rttrt">{"form-D1",#N/A,FALSE,"FORM-D1";"form-D1_amt",#N/A,FALSE,"FORM-D1"}</definedName>
    <definedName name="RTU1_AI" localSheetId="19">#REF!</definedName>
    <definedName name="RTU1_AI">#REF!</definedName>
    <definedName name="RTU1_DI" localSheetId="19">#REF!</definedName>
    <definedName name="RTU1_DI">#REF!</definedName>
    <definedName name="RTU1_DO" localSheetId="19">#REF!</definedName>
    <definedName name="RTU1_DO">#REF!</definedName>
    <definedName name="RTU1_PC" localSheetId="19">#REF!</definedName>
    <definedName name="RTU1_PC">#REF!</definedName>
    <definedName name="RTU2_AI" localSheetId="19">#REF!</definedName>
    <definedName name="RTU2_AI">#REF!</definedName>
    <definedName name="RTU2_DI" localSheetId="19">#REF!</definedName>
    <definedName name="RTU2_DI">#REF!</definedName>
    <definedName name="RTU2_DO" localSheetId="19">#REF!</definedName>
    <definedName name="RTU2_DO">#REF!</definedName>
    <definedName name="RTU2_PC" localSheetId="19">#REF!</definedName>
    <definedName name="RTU2_PC">#REF!</definedName>
    <definedName name="rty">'[142]INPUT-DATA'!#REF!</definedName>
    <definedName name="Running_begin">[104]TorrentControl!$C$18</definedName>
    <definedName name="Running_incr">[104]TorrentControl!$C$19</definedName>
    <definedName name="RUPEES" localSheetId="19">#REF!</definedName>
    <definedName name="RUPEES">#REF!</definedName>
    <definedName name="RUPEES_1" localSheetId="19">#REF!</definedName>
    <definedName name="RUPEES_1">#REF!</definedName>
    <definedName name="rvfdd" localSheetId="19">#REF!</definedName>
    <definedName name="rvfdd">#REF!</definedName>
    <definedName name="rwere" localSheetId="19">{#N/A,#N/A,FALSE,"COVER1.XLS ";#N/A,#N/A,FALSE,"RACT1.XLS";#N/A,#N/A,FALSE,"RACT2.XLS";#N/A,#N/A,FALSE,"ECCMP";#N/A,#N/A,FALSE,"WELDER.XLS"}</definedName>
    <definedName name="rwere" localSheetId="1">{#N/A,#N/A,FALSE,"COVER1.XLS ";#N/A,#N/A,FALSE,"RACT1.XLS";#N/A,#N/A,FALSE,"RACT2.XLS";#N/A,#N/A,FALSE,"ECCMP";#N/A,#N/A,FALSE,"WELDER.XLS"}</definedName>
    <definedName name="rwere" localSheetId="2">{#N/A,#N/A,FALSE,"COVER1.XLS ";#N/A,#N/A,FALSE,"RACT1.XLS";#N/A,#N/A,FALSE,"RACT2.XLS";#N/A,#N/A,FALSE,"ECCMP";#N/A,#N/A,FALSE,"WELDER.XLS"}</definedName>
    <definedName name="rwere" localSheetId="16">{#N/A,#N/A,FALSE,"COVER1.XLS ";#N/A,#N/A,FALSE,"RACT1.XLS";#N/A,#N/A,FALSE,"RACT2.XLS";#N/A,#N/A,FALSE,"ECCMP";#N/A,#N/A,FALSE,"WELDER.XLS"}</definedName>
    <definedName name="rwere" localSheetId="13">{#N/A,#N/A,FALSE,"COVER1.XLS ";#N/A,#N/A,FALSE,"RACT1.XLS";#N/A,#N/A,FALSE,"RACT2.XLS";#N/A,#N/A,FALSE,"ECCMP";#N/A,#N/A,FALSE,"WELDER.XLS"}</definedName>
    <definedName name="rwere" localSheetId="6">{#N/A,#N/A,FALSE,"COVER1.XLS ";#N/A,#N/A,FALSE,"RACT1.XLS";#N/A,#N/A,FALSE,"RACT2.XLS";#N/A,#N/A,FALSE,"ECCMP";#N/A,#N/A,FALSE,"WELDER.XLS"}</definedName>
    <definedName name="rwere" localSheetId="7">{#N/A,#N/A,FALSE,"COVER1.XLS ";#N/A,#N/A,FALSE,"RACT1.XLS";#N/A,#N/A,FALSE,"RACT2.XLS";#N/A,#N/A,FALSE,"ECCMP";#N/A,#N/A,FALSE,"WELDER.XLS"}</definedName>
    <definedName name="rwere">{#N/A,#N/A,FALSE,"COVER1.XLS ";#N/A,#N/A,FALSE,"RACT1.XLS";#N/A,#N/A,FALSE,"RACT2.XLS";#N/A,#N/A,FALSE,"ECCMP";#N/A,#N/A,FALSE,"WELDER.XLS"}</definedName>
    <definedName name="rwerewre" localSheetId="19" hidden="1">#REF!</definedName>
    <definedName name="rwerewre">#REF!</definedName>
    <definedName name="rwrqwr">[95]GWC!#REF!</definedName>
    <definedName name="rx" localSheetId="19">#REF!</definedName>
    <definedName name="rx">#REF!</definedName>
    <definedName name="rxearthing" localSheetId="19">#REF!</definedName>
    <definedName name="rxearthing">#REF!</definedName>
    <definedName name="ry" localSheetId="19">#REF!</definedName>
    <definedName name="ry" localSheetId="9">'[108]FORM-16'!$A$1:$J$61</definedName>
    <definedName name="ry">#REF!</definedName>
    <definedName name="rzgymj" localSheetId="19">#REF!</definedName>
    <definedName name="rzgymj">#REF!</definedName>
    <definedName name="s" localSheetId="19">#REF!</definedName>
    <definedName name="S" localSheetId="9">'[267]CFL-KIM'!$G$1</definedName>
    <definedName name="s">#REF!</definedName>
    <definedName name="s.f" localSheetId="19">#REF!</definedName>
    <definedName name="s.f">#REF!</definedName>
    <definedName name="S.L._NO.1to136" localSheetId="19">#REF!</definedName>
    <definedName name="S.L._NO.1to136">#REF!</definedName>
    <definedName name="s_1" localSheetId="17" hidden="1">{"'PROFITABILITY'!$A$1:$F$45"}</definedName>
    <definedName name="s_1" localSheetId="18">{"'PROFITABILITY'!$A$1:$F$45"}</definedName>
    <definedName name="s_1" localSheetId="3">{"'PROFITABILITY'!$A$1:$F$45"}</definedName>
    <definedName name="s_1" localSheetId="14">{"'PROFITABILITY'!$A$1:$F$45"}</definedName>
    <definedName name="s_1" localSheetId="15">{"'PROFITABILITY'!$A$1:$F$45"}</definedName>
    <definedName name="s_1" localSheetId="12">{"'PROFITABILITY'!$A$1:$F$45"}</definedName>
    <definedName name="s_1" localSheetId="10">{"'PROFITABILITY'!$A$1:$F$45"}</definedName>
    <definedName name="s_1" localSheetId="19">{"'PROFITABILITY'!$A$1:$F$45"}</definedName>
    <definedName name="s_1" localSheetId="20">{"'PROFITABILITY'!$A$1:$F$45"}</definedName>
    <definedName name="s_1" localSheetId="21">{"'PROFITABILITY'!$A$1:$F$45"}</definedName>
    <definedName name="s_1" localSheetId="1" hidden="1">{"'PROFITABILITY'!$A$1:$F$45"}</definedName>
    <definedName name="s_1" localSheetId="2" hidden="1">{"'PROFITABILITY'!$A$1:$F$45"}</definedName>
    <definedName name="s_1" localSheetId="0">{"'PROFITABILITY'!$A$1:$F$45"}</definedName>
    <definedName name="s_1" localSheetId="9">{"'PROFITABILITY'!$A$1:$F$45"}</definedName>
    <definedName name="s_1" localSheetId="16" hidden="1">{"'PROFITABILITY'!$A$1:$F$45"}</definedName>
    <definedName name="s_1" localSheetId="13" hidden="1">{"'PROFITABILITY'!$A$1:$F$45"}</definedName>
    <definedName name="s_1" localSheetId="6" hidden="1">{"'PROFITABILITY'!$A$1:$F$45"}</definedName>
    <definedName name="s_1" localSheetId="7" hidden="1">{"'PROFITABILITY'!$A$1:$F$45"}</definedName>
    <definedName name="s_1">{"'PROFITABILITY'!$A$1:$F$45"}</definedName>
    <definedName name="S_41" localSheetId="18">{0,0,0,0;0,#N/A,FALSE,0}</definedName>
    <definedName name="S_41" localSheetId="3">{0,0,0,0;0,#N/A,FALSE,0}</definedName>
    <definedName name="S_41" localSheetId="14">{0,0,0,0;0,#N/A,FALSE,0}</definedName>
    <definedName name="S_41" localSheetId="15">{0,0,0,0;0,#N/A,FALSE,0}</definedName>
    <definedName name="S_41" localSheetId="12">{0,0,0,0;0,#N/A,FALSE,0}</definedName>
    <definedName name="S_41" localSheetId="10">{0,0,0,0;0,#N/A,FALSE,0}</definedName>
    <definedName name="S_41" localSheetId="19">{0,0,0,0;0,#N/A,FALSE,0}</definedName>
    <definedName name="S_41" localSheetId="20">{0,0,0,0;0,#N/A,FALSE,0}</definedName>
    <definedName name="S_41" localSheetId="21">{0,0,0,0;0,#N/A,FALSE,0}</definedName>
    <definedName name="S_41" localSheetId="1">{0,0,0,0;0,#N/A,FALSE,0}</definedName>
    <definedName name="S_41" localSheetId="2">{0,0,0,0;0,#N/A,FALSE,0}</definedName>
    <definedName name="S_41" localSheetId="0">{0,0,0,0;0,#N/A,FALSE,0}</definedName>
    <definedName name="S_41" localSheetId="9">{0,0,0,0;0,#N/A,FALSE,0}</definedName>
    <definedName name="S_41" localSheetId="16">{0,0,0,0;0,#N/A,FALSE,0}</definedName>
    <definedName name="S_41" localSheetId="13">{0,0,0,0;0,#N/A,FALSE,0}</definedName>
    <definedName name="S_41" localSheetId="6">{0,0,0,0;0,#N/A,FALSE,0}</definedName>
    <definedName name="S_41" localSheetId="7">{0,0,0,0;0,#N/A,FALSE,0}</definedName>
    <definedName name="S_41">{0,0,0,0;0,#N/A,FALSE,0}</definedName>
    <definedName name="s_all">#REF!</definedName>
    <definedName name="S_S_Name" localSheetId="19">#REF!</definedName>
    <definedName name="S_S_Name">#REF!</definedName>
    <definedName name="S_T_Q_E_MI" localSheetId="19">#REF!</definedName>
    <definedName name="S_T_Q_E_MI">#REF!</definedName>
    <definedName name="S0" localSheetId="19">#REF!</definedName>
    <definedName name="S0">#REF!</definedName>
    <definedName name="s0ne" localSheetId="19">#REF!</definedName>
    <definedName name="s0ne">#REF!</definedName>
    <definedName name="SA" localSheetId="18">#REF!</definedName>
    <definedName name="SA" localSheetId="3">#REF!</definedName>
    <definedName name="SA" localSheetId="14">#REF!</definedName>
    <definedName name="SA" localSheetId="15">#REF!</definedName>
    <definedName name="SA" localSheetId="12">#REF!</definedName>
    <definedName name="SA" localSheetId="10">#REF!</definedName>
    <definedName name="SA" localSheetId="19">#REF!</definedName>
    <definedName name="SA" localSheetId="9">INDEX('[92] '!$B$1:$B$18,MATCH('[92]  '!$L$475,'[92] '!$A$1:$A$18,0))</definedName>
    <definedName name="SA">#REF!</definedName>
    <definedName name="saa" localSheetId="18">{"form-D1",#N/A,FALSE,"FORM-D1";"form-D1_amt",#N/A,FALSE,"FORM-D1"}</definedName>
    <definedName name="saa" localSheetId="3">{"form-D1",#N/A,FALSE,"FORM-D1";"form-D1_amt",#N/A,FALSE,"FORM-D1"}</definedName>
    <definedName name="saa" localSheetId="14">{"form-D1",#N/A,FALSE,"FORM-D1";"form-D1_amt",#N/A,FALSE,"FORM-D1"}</definedName>
    <definedName name="saa" localSheetId="15">{"form-D1",#N/A,FALSE,"FORM-D1";"form-D1_amt",#N/A,FALSE,"FORM-D1"}</definedName>
    <definedName name="saa" localSheetId="12">{"form-D1",#N/A,FALSE,"FORM-D1";"form-D1_amt",#N/A,FALSE,"FORM-D1"}</definedName>
    <definedName name="saa" localSheetId="10">{"form-D1",#N/A,FALSE,"FORM-D1";"form-D1_amt",#N/A,FALSE,"FORM-D1"}</definedName>
    <definedName name="saa" localSheetId="19">{"form-D1",#N/A,FALSE,"FORM-D1";"form-D1_amt",#N/A,FALSE,"FORM-D1"}</definedName>
    <definedName name="saa" localSheetId="20">{"form-D1",#N/A,FALSE,"FORM-D1";"form-D1_amt",#N/A,FALSE,"FORM-D1"}</definedName>
    <definedName name="saa" localSheetId="21">{"form-D1",#N/A,FALSE,"FORM-D1";"form-D1_amt",#N/A,FALSE,"FORM-D1"}</definedName>
    <definedName name="saa" localSheetId="1">{"form-D1",#N/A,FALSE,"FORM-D1";"form-D1_amt",#N/A,FALSE,"FORM-D1"}</definedName>
    <definedName name="saa" localSheetId="2">{"form-D1",#N/A,FALSE,"FORM-D1";"form-D1_amt",#N/A,FALSE,"FORM-D1"}</definedName>
    <definedName name="saa" localSheetId="0">{"form-D1",#N/A,FALSE,"FORM-D1";"form-D1_amt",#N/A,FALSE,"FORM-D1"}</definedName>
    <definedName name="saa" localSheetId="9">{"form-D1",#N/A,FALSE,"FORM-D1";"form-D1_amt",#N/A,FALSE,"FORM-D1"}</definedName>
    <definedName name="saa" localSheetId="16">{"form-D1",#N/A,FALSE,"FORM-D1";"form-D1_amt",#N/A,FALSE,"FORM-D1"}</definedName>
    <definedName name="saa" localSheetId="13">{"form-D1",#N/A,FALSE,"FORM-D1";"form-D1_amt",#N/A,FALSE,"FORM-D1"}</definedName>
    <definedName name="saa" localSheetId="6">{"form-D1",#N/A,FALSE,"FORM-D1";"form-D1_amt",#N/A,FALSE,"FORM-D1"}</definedName>
    <definedName name="saa" localSheetId="7">{"form-D1",#N/A,FALSE,"FORM-D1";"form-D1_amt",#N/A,FALSE,"FORM-D1"}</definedName>
    <definedName name="saa">{"form-D1",#N/A,FALSE,"FORM-D1";"form-D1_amt",#N/A,FALSE,"FORM-D1"}</definedName>
    <definedName name="saaa" localSheetId="1" hidden="1">{"CASH FLOW",#N/A,FALSE,"A"}</definedName>
    <definedName name="saaa" localSheetId="2" hidden="1">{"CASH FLOW",#N/A,FALSE,"A"}</definedName>
    <definedName name="saaa" localSheetId="7" hidden="1">{"CASH FLOW",#N/A,FALSE,"A"}</definedName>
    <definedName name="saaa" hidden="1">{"CASH FLOW",#N/A,FALSE,"A"}</definedName>
    <definedName name="saaas" localSheetId="1" hidden="1">{"PLANNING",#N/A,FALSE,"A"}</definedName>
    <definedName name="saaas" localSheetId="2" hidden="1">{"PLANNING",#N/A,FALSE,"A"}</definedName>
    <definedName name="saaas" localSheetId="7" hidden="1">{"PLANNING",#N/A,FALSE,"A"}</definedName>
    <definedName name="saaas" hidden="1">{"PLANNING",#N/A,FALSE,"A"}</definedName>
    <definedName name="sadafas" localSheetId="19">#REF!</definedName>
    <definedName name="sadafas">#REF!</definedName>
    <definedName name="sadgasdg" localSheetId="19">#REF!</definedName>
    <definedName name="sadgasdg">#REF!</definedName>
    <definedName name="SAFAFSDF" localSheetId="19">#REF!</definedName>
    <definedName name="SAFAFSDF">#REF!</definedName>
    <definedName name="Sagar" localSheetId="19">#REF!</definedName>
    <definedName name="Sagar">#REF!</definedName>
    <definedName name="sak" localSheetId="19">#REF!</definedName>
    <definedName name="sak">#REF!</definedName>
    <definedName name="sal" localSheetId="19">#REF!</definedName>
    <definedName name="sal">#REF!</definedName>
    <definedName name="salar" localSheetId="19">#REF!</definedName>
    <definedName name="salar">#REF!</definedName>
    <definedName name="SALARIES___WAGES" localSheetId="19">#REF!</definedName>
    <definedName name="SALARIES___WAGES">#REF!</definedName>
    <definedName name="salary" localSheetId="19">#REF!</definedName>
    <definedName name="salary">#REF!</definedName>
    <definedName name="SALEFACT" localSheetId="19">#REF!</definedName>
    <definedName name="SALEFACT">#REF!</definedName>
    <definedName name="sales" localSheetId="19">#REF!</definedName>
    <definedName name="sales">#REF!</definedName>
    <definedName name="Sales_Per_Manday" localSheetId="19">#REF!</definedName>
    <definedName name="Sales_Per_Manday">#REF!</definedName>
    <definedName name="SALESPLAN" localSheetId="19">#REF!</definedName>
    <definedName name="SALESPLAN">#REF!</definedName>
    <definedName name="sam" localSheetId="1" hidden="1">{"PLANT BREAKUP",#N/A,FALSE,"E"}</definedName>
    <definedName name="sam" localSheetId="2" hidden="1">{"PLANT BREAKUP",#N/A,FALSE,"E"}</definedName>
    <definedName name="sam" localSheetId="7" hidden="1">{"PLANT BREAKUP",#N/A,FALSE,"E"}</definedName>
    <definedName name="sam" hidden="1">{"PLANT BREAKUP",#N/A,FALSE,"E"}</definedName>
    <definedName name="SAME" localSheetId="19">#REF!</definedName>
    <definedName name="SAME">#REF!</definedName>
    <definedName name="san">#REF!</definedName>
    <definedName name="san_1">#REF!</definedName>
    <definedName name="Sand_124" localSheetId="19">#REF!</definedName>
    <definedName name="Sand_124" localSheetId="9">'[144]Rate Analysis'!$D$435</definedName>
    <definedName name="Sand_124">#REF!</definedName>
    <definedName name="sand124" localSheetId="19">#REF!</definedName>
    <definedName name="sand124" localSheetId="9">[51]Analysis!$D$435</definedName>
    <definedName name="sand124">#REF!</definedName>
    <definedName name="Sandeep">#REF!</definedName>
    <definedName name="SandI_Mobi_Mth" localSheetId="19">#REF!</definedName>
    <definedName name="SandI_Mobi_Mth">#REF!</definedName>
    <definedName name="SandI_Mth" localSheetId="19">#REF!</definedName>
    <definedName name="SandI_Mth">#REF!</definedName>
    <definedName name="SandMT" localSheetId="19">#REF!</definedName>
    <definedName name="SandMT" localSheetId="9">'[110]Basic Rates'!$E$10</definedName>
    <definedName name="SandMT">#REF!</definedName>
    <definedName name="Sanitary" localSheetId="19">#REF!</definedName>
    <definedName name="Sanitary">#REF!</definedName>
    <definedName name="sanjuuu">#REF!</definedName>
    <definedName name="SAP_SUMM" localSheetId="19">#REF!</definedName>
    <definedName name="SAP_SUMM">#REF!</definedName>
    <definedName name="sarava" localSheetId="17">#N/A</definedName>
    <definedName name="sarava" localSheetId="19">#REF!</definedName>
    <definedName name="sarava" localSheetId="1">#N/A</definedName>
    <definedName name="sarava" localSheetId="2">#N/A</definedName>
    <definedName name="sarava" localSheetId="16">#N/A</definedName>
    <definedName name="sarava" localSheetId="13">#N/A</definedName>
    <definedName name="sarava" localSheetId="6">#N/A</definedName>
    <definedName name="sarava" localSheetId="7">#N/A</definedName>
    <definedName name="sarava">#REF!</definedName>
    <definedName name="sarita" localSheetId="19">#REF!</definedName>
    <definedName name="sarita">#REF!</definedName>
    <definedName name="sary" localSheetId="19">#REF!</definedName>
    <definedName name="sary" localSheetId="9">'[183]FORM-16'!$A$1:$J$61</definedName>
    <definedName name="sary">#REF!</definedName>
    <definedName name="sas">#REF!</definedName>
    <definedName name="sasi" localSheetId="19">#REF!</definedName>
    <definedName name="sasi">#REF!</definedName>
    <definedName name="sasssss">#REF!</definedName>
    <definedName name="sastry" localSheetId="19">#REF!</definedName>
    <definedName name="sastry">#REF!</definedName>
    <definedName name="SATYA" localSheetId="19">#REF!</definedName>
    <definedName name="SATYA">#REF!</definedName>
    <definedName name="SAUMAJIT">#REF!</definedName>
    <definedName name="SAUN" localSheetId="19">#REF!</definedName>
    <definedName name="SAUN">#REF!</definedName>
    <definedName name="saz">#REF!</definedName>
    <definedName name="SB" localSheetId="18">INDEX(#REF!,MATCH(#REF!,#REF!,0))</definedName>
    <definedName name="SB" localSheetId="3">INDEX(#REF!,MATCH(#REF!,#REF!,0))</definedName>
    <definedName name="SB" localSheetId="14">INDEX(#REF!,MATCH(#REF!,#REF!,0))</definedName>
    <definedName name="SB" localSheetId="15">INDEX(#REF!,MATCH(#REF!,#REF!,0))</definedName>
    <definedName name="SB" localSheetId="12">INDEX(#REF!,MATCH(#REF!,#REF!,0))</definedName>
    <definedName name="SB" localSheetId="10">INDEX(#REF!,MATCH(#REF!,#REF!,0))</definedName>
    <definedName name="SB" localSheetId="19">INDEX(#REF!,MATCH(#REF!,#REF!,0))</definedName>
    <definedName name="SB" localSheetId="9">INDEX('[92] '!$B$1:$B$18,MATCH('[92]  '!$L$477,'[92] '!$A$1:$A$18,0))</definedName>
    <definedName name="SB">INDEX(#REF!,MATCH(#REF!,#REF!,0))</definedName>
    <definedName name="SC" localSheetId="19">INDEX(#REF!,MATCH(#REF!,#REF!,0))</definedName>
    <definedName name="SC" localSheetId="9">INDEX('[92] '!$B$1:$B$18,MATCH('[92]  '!$L$479,'[92] '!$A$1:$A$18,0))</definedName>
    <definedName name="SC">INDEX(#REF!,MATCH(#REF!,#REF!,0))</definedName>
    <definedName name="SC_Ave" localSheetId="19">#REF!</definedName>
    <definedName name="SC_Ave">#REF!</definedName>
    <definedName name="SC_Mobi_Mth" localSheetId="19">#REF!</definedName>
    <definedName name="SC_Mobi_Mth">#REF!</definedName>
    <definedName name="SC_MP_Peak" localSheetId="19">#REF!</definedName>
    <definedName name="SC_MP_Peak">#REF!</definedName>
    <definedName name="SC_Mth" localSheetId="19">#REF!</definedName>
    <definedName name="SC_Mth">#REF!</definedName>
    <definedName name="SC_percentage" localSheetId="19">#REF!</definedName>
    <definedName name="SC_percentage">#REF!</definedName>
    <definedName name="SC_SALE_FACT" localSheetId="19">#REF!</definedName>
    <definedName name="SC_SALE_FACT">#REF!</definedName>
    <definedName name="SC_Sales" localSheetId="19">#REF!</definedName>
    <definedName name="SC_Sales">#REF!</definedName>
    <definedName name="SCADA" localSheetId="19">#REF!</definedName>
    <definedName name="SCADA">#REF!</definedName>
    <definedName name="SCADA220" localSheetId="19">#REF!</definedName>
    <definedName name="SCADA220">#REF!</definedName>
    <definedName name="SCADA220SS" localSheetId="19">#REF!</definedName>
    <definedName name="SCADA220SS">#REF!</definedName>
    <definedName name="scale" localSheetId="19">#REF!</definedName>
    <definedName name="scale">#REF!</definedName>
    <definedName name="scbwo" localSheetId="19">#REF!</definedName>
    <definedName name="scbwo">#REF!</definedName>
    <definedName name="Scenario">'[268]Front end'!$K$1</definedName>
    <definedName name="Scenario_table">[123]Scenario!$B$12:$J$16</definedName>
    <definedName name="scf" localSheetId="19">#REF!</definedName>
    <definedName name="scf">#REF!</definedName>
    <definedName name="SCH" localSheetId="18">#REF!</definedName>
    <definedName name="SCH" localSheetId="3">#REF!</definedName>
    <definedName name="SCH" localSheetId="14">#REF!</definedName>
    <definedName name="SCH" localSheetId="15">#REF!</definedName>
    <definedName name="SCH" localSheetId="12">#REF!</definedName>
    <definedName name="SCH" localSheetId="10">#REF!</definedName>
    <definedName name="SCH" localSheetId="19">#REF!</definedName>
    <definedName name="SCH">#REF!</definedName>
    <definedName name="sch.40" localSheetId="19">#REF!</definedName>
    <definedName name="sch.40">#REF!</definedName>
    <definedName name="sCHE4" localSheetId="19">#REF!</definedName>
    <definedName name="sCHE4">#REF!</definedName>
    <definedName name="Sched_Pay" localSheetId="19">#REF!</definedName>
    <definedName name="Sched_Pay">#REF!</definedName>
    <definedName name="schedule" localSheetId="17" hidden="1">{"form-D1",#N/A,FALSE,"FORM-D1";"form-D1_amt",#N/A,FALSE,"FORM-D1"}</definedName>
    <definedName name="schedule" localSheetId="18">{"form-D1",#N/A,FALSE,"FORM-D1";"form-D1_amt",#N/A,FALSE,"FORM-D1"}</definedName>
    <definedName name="schedule" localSheetId="3">{"form-D1",#N/A,FALSE,"FORM-D1";"form-D1_amt",#N/A,FALSE,"FORM-D1"}</definedName>
    <definedName name="schedule" localSheetId="14">{"form-D1",#N/A,FALSE,"FORM-D1";"form-D1_amt",#N/A,FALSE,"FORM-D1"}</definedName>
    <definedName name="schedule" localSheetId="15">{"form-D1",#N/A,FALSE,"FORM-D1";"form-D1_amt",#N/A,FALSE,"FORM-D1"}</definedName>
    <definedName name="schedule" localSheetId="12">{"form-D1",#N/A,FALSE,"FORM-D1";"form-D1_amt",#N/A,FALSE,"FORM-D1"}</definedName>
    <definedName name="schedule" localSheetId="10">{"form-D1",#N/A,FALSE,"FORM-D1";"form-D1_amt",#N/A,FALSE,"FORM-D1"}</definedName>
    <definedName name="schedule" localSheetId="19">{"form-D1",#N/A,FALSE,"FORM-D1";"form-D1_amt",#N/A,FALSE,"FORM-D1"}</definedName>
    <definedName name="schedule" localSheetId="20">{"form-D1",#N/A,FALSE,"FORM-D1";"form-D1_amt",#N/A,FALSE,"FORM-D1"}</definedName>
    <definedName name="schedule" localSheetId="21">{"form-D1",#N/A,FALSE,"FORM-D1";"form-D1_amt",#N/A,FALSE,"FORM-D1"}</definedName>
    <definedName name="schedule" localSheetId="1" hidden="1">{"form-D1",#N/A,FALSE,"FORM-D1";"form-D1_amt",#N/A,FALSE,"FORM-D1"}</definedName>
    <definedName name="schedule" localSheetId="2" hidden="1">{"form-D1",#N/A,FALSE,"FORM-D1";"form-D1_amt",#N/A,FALSE,"FORM-D1"}</definedName>
    <definedName name="schedule" localSheetId="0">{"form-D1",#N/A,FALSE,"FORM-D1";"form-D1_amt",#N/A,FALSE,"FORM-D1"}</definedName>
    <definedName name="schedule" localSheetId="9">{"form-D1",#N/A,FALSE,"FORM-D1";"form-D1_amt",#N/A,FALSE,"FORM-D1"}</definedName>
    <definedName name="schedule" localSheetId="16" hidden="1">{"form-D1",#N/A,FALSE,"FORM-D1";"form-D1_amt",#N/A,FALSE,"FORM-D1"}</definedName>
    <definedName name="schedule" localSheetId="13" hidden="1">{"form-D1",#N/A,FALSE,"FORM-D1";"form-D1_amt",#N/A,FALSE,"FORM-D1"}</definedName>
    <definedName name="schedule" localSheetId="6" hidden="1">{"form-D1",#N/A,FALSE,"FORM-D1";"form-D1_amt",#N/A,FALSE,"FORM-D1"}</definedName>
    <definedName name="schedule" localSheetId="7" hidden="1">{"form-D1",#N/A,FALSE,"FORM-D1";"form-D1_amt",#N/A,FALSE,"FORM-D1"}</definedName>
    <definedName name="schedule">{"form-D1",#N/A,FALSE,"FORM-D1";"form-D1_amt",#N/A,FALSE,"FORM-D1"}</definedName>
    <definedName name="SCHEDULE_NO._1" localSheetId="19">#REF!</definedName>
    <definedName name="SCHEDULE_NO._1">#REF!</definedName>
    <definedName name="SCHEDULE_NO._10___Loans___Advances" localSheetId="19">#REF!</definedName>
    <definedName name="SCHEDULE_NO._10___Loans___Advances">#REF!</definedName>
    <definedName name="SCHEDULE_NO._11a___Current_Liabilities" localSheetId="19">#REF!</definedName>
    <definedName name="SCHEDULE_NO._11a___Current_Liabilities">#REF!</definedName>
    <definedName name="SCHEDULE_NO._11b___Provisions" localSheetId="19">#REF!</definedName>
    <definedName name="SCHEDULE_NO._11b___Provisions">#REF!</definedName>
    <definedName name="SCHEDULE_NO._2___Reserves___Surplus_P__L" localSheetId="19">#REF!</definedName>
    <definedName name="SCHEDULE_NO._2___Reserves___Surplus_P__L">#REF!</definedName>
    <definedName name="SCHEDULE_NO._4___UnSecured_Loans" localSheetId="19">#REF!</definedName>
    <definedName name="SCHEDULE_NO._4___UnSecured_Loans">#REF!</definedName>
    <definedName name="SCHEDULE_NO._5___Fixed_Assets" localSheetId="19">#REF!</definedName>
    <definedName name="SCHEDULE_NO._5___Fixed_Assets">#REF!</definedName>
    <definedName name="SCHEDULE_NO._6___Investments" localSheetId="19">#REF!</definedName>
    <definedName name="SCHEDULE_NO._6___Investments">#REF!</definedName>
    <definedName name="SCHEDULE_NO._6a___Interest_accrued_on_Investments" localSheetId="19">#REF!</definedName>
    <definedName name="SCHEDULE_NO._6a___Interest_accrued_on_Investments">#REF!</definedName>
    <definedName name="SCHEDULE_NO._7___Inventories" localSheetId="19">#REF!</definedName>
    <definedName name="SCHEDULE_NO._7___Inventories">#REF!</definedName>
    <definedName name="SCHEDULE_NO._8___Sundry_Debtors" localSheetId="19">#REF!</definedName>
    <definedName name="SCHEDULE_NO._8___Sundry_Debtors">#REF!</definedName>
    <definedName name="SCHEDULE_NO._9___Bank_Balances" localSheetId="19">#REF!</definedName>
    <definedName name="SCHEDULE_NO._9___Bank_Balances">#REF!</definedName>
    <definedName name="SCHEDULE_NO_10" localSheetId="19">#REF!</definedName>
    <definedName name="SCHEDULE_NO_10">#REF!</definedName>
    <definedName name="SCHEDULE_NO_13" localSheetId="19">#REF!</definedName>
    <definedName name="SCHEDULE_NO_13">#REF!</definedName>
    <definedName name="ScheduleArea" localSheetId="19">#REF!</definedName>
    <definedName name="ScheduleArea">#REF!</definedName>
    <definedName name="Scheduled_Extra_Payments" localSheetId="19">#REF!</definedName>
    <definedName name="Scheduled_Extra_Payments">#REF!</definedName>
    <definedName name="Scheduled_Interest_Rate" localSheetId="19">#REF!</definedName>
    <definedName name="Scheduled_Interest_Rate">#REF!</definedName>
    <definedName name="Scheduled_Monthly_Payment" localSheetId="19">#REF!</definedName>
    <definedName name="Scheduled_Monthly_Payment">#REF!</definedName>
    <definedName name="ScheduleName" localSheetId="19">#REF!</definedName>
    <definedName name="ScheduleName">#REF!</definedName>
    <definedName name="ScheduleReference" localSheetId="19">#REF!</definedName>
    <definedName name="ScheduleReference">#REF!</definedName>
    <definedName name="SchList" localSheetId="19">#REF!</definedName>
    <definedName name="SchList">#REF!</definedName>
    <definedName name="schools" localSheetId="19">#REF!</definedName>
    <definedName name="schools">#REF!</definedName>
    <definedName name="SCIENCE" localSheetId="19">#REF!</definedName>
    <definedName name="SCIENCE">#REF!</definedName>
    <definedName name="Scope" localSheetId="19">#REF!</definedName>
    <definedName name="Scope" localSheetId="9">[179]Data!$C$7</definedName>
    <definedName name="Scope">#REF!</definedName>
    <definedName name="scrb" localSheetId="19">#REF!</definedName>
    <definedName name="scrb">#REF!</definedName>
    <definedName name="Sd" localSheetId="19">#REF!</definedName>
    <definedName name="Sd">#REF!</definedName>
    <definedName name="sd_1">#REF!</definedName>
    <definedName name="sda" localSheetId="18">{"form-D1",#N/A,FALSE,"FORM-D1";"form-D1_amt",#N/A,FALSE,"FORM-D1"}</definedName>
    <definedName name="sda" localSheetId="3">{"form-D1",#N/A,FALSE,"FORM-D1";"form-D1_amt",#N/A,FALSE,"FORM-D1"}</definedName>
    <definedName name="sda" localSheetId="14">{"form-D1",#N/A,FALSE,"FORM-D1";"form-D1_amt",#N/A,FALSE,"FORM-D1"}</definedName>
    <definedName name="sda" localSheetId="15">{"form-D1",#N/A,FALSE,"FORM-D1";"form-D1_amt",#N/A,FALSE,"FORM-D1"}</definedName>
    <definedName name="sda" localSheetId="12">{"form-D1",#N/A,FALSE,"FORM-D1";"form-D1_amt",#N/A,FALSE,"FORM-D1"}</definedName>
    <definedName name="sda" localSheetId="10">{"form-D1",#N/A,FALSE,"FORM-D1";"form-D1_amt",#N/A,FALSE,"FORM-D1"}</definedName>
    <definedName name="sda" localSheetId="19">{"form-D1",#N/A,FALSE,"FORM-D1";"form-D1_amt",#N/A,FALSE,"FORM-D1"}</definedName>
    <definedName name="sda" localSheetId="20">{"form-D1",#N/A,FALSE,"FORM-D1";"form-D1_amt",#N/A,FALSE,"FORM-D1"}</definedName>
    <definedName name="sda" localSheetId="21">{"form-D1",#N/A,FALSE,"FORM-D1";"form-D1_amt",#N/A,FALSE,"FORM-D1"}</definedName>
    <definedName name="sda" localSheetId="1">{"form-D1",#N/A,FALSE,"FORM-D1";"form-D1_amt",#N/A,FALSE,"FORM-D1"}</definedName>
    <definedName name="sda" localSheetId="2">{"form-D1",#N/A,FALSE,"FORM-D1";"form-D1_amt",#N/A,FALSE,"FORM-D1"}</definedName>
    <definedName name="sda" localSheetId="0">{"form-D1",#N/A,FALSE,"FORM-D1";"form-D1_amt",#N/A,FALSE,"FORM-D1"}</definedName>
    <definedName name="sda" localSheetId="9">{"form-D1",#N/A,FALSE,"FORM-D1";"form-D1_amt",#N/A,FALSE,"FORM-D1"}</definedName>
    <definedName name="sda" localSheetId="16">{"form-D1",#N/A,FALSE,"FORM-D1";"form-D1_amt",#N/A,FALSE,"FORM-D1"}</definedName>
    <definedName name="sda" localSheetId="13">{"form-D1",#N/A,FALSE,"FORM-D1";"form-D1_amt",#N/A,FALSE,"FORM-D1"}</definedName>
    <definedName name="sda" localSheetId="6">{"form-D1",#N/A,FALSE,"FORM-D1";"form-D1_amt",#N/A,FALSE,"FORM-D1"}</definedName>
    <definedName name="sda" localSheetId="7">{"form-D1",#N/A,FALSE,"FORM-D1";"form-D1_amt",#N/A,FALSE,"FORM-D1"}</definedName>
    <definedName name="sda">{"form-D1",#N/A,FALSE,"FORM-D1";"form-D1_amt",#N/A,FALSE,"FORM-D1"}</definedName>
    <definedName name="sdaa">[95]GWC!#REF!</definedName>
    <definedName name="Sdate" localSheetId="19">#REF!</definedName>
    <definedName name="Sdate">#REF!</definedName>
    <definedName name="sdb">#REF!</definedName>
    <definedName name="sdc" localSheetId="19">#REF!</definedName>
    <definedName name="sdc">#REF!</definedName>
    <definedName name="sdezrfgfg" localSheetId="19">#REF!</definedName>
    <definedName name="sdezrfgfg">#REF!</definedName>
    <definedName name="sdf" localSheetId="19">#REF!</definedName>
    <definedName name="sdf">#REF!</definedName>
    <definedName name="SDF2A" localSheetId="19">#REF!</definedName>
    <definedName name="SDF2A">#REF!</definedName>
    <definedName name="sdfd">#REF!</definedName>
    <definedName name="sdfds" localSheetId="19">{"'PROFITABILITY'!$A$1:$F$45"}</definedName>
    <definedName name="sdfds" localSheetId="1">{"'PROFITABILITY'!$A$1:$F$45"}</definedName>
    <definedName name="sdfds" localSheetId="2">{"'PROFITABILITY'!$A$1:$F$45"}</definedName>
    <definedName name="sdfds" localSheetId="16">{"'PROFITABILITY'!$A$1:$F$45"}</definedName>
    <definedName name="sdfds" localSheetId="13">{"'PROFITABILITY'!$A$1:$F$45"}</definedName>
    <definedName name="sdfds" localSheetId="6">{"'PROFITABILITY'!$A$1:$F$45"}</definedName>
    <definedName name="sdfds" localSheetId="7">{"'PROFITABILITY'!$A$1:$F$45"}</definedName>
    <definedName name="sdfds">{"'PROFITABILITY'!$A$1:$F$45"}</definedName>
    <definedName name="sdfgdfg" localSheetId="19">#REF!</definedName>
    <definedName name="sdfgdfg">#REF!</definedName>
    <definedName name="sdfgdsafg" localSheetId="19">#REF!</definedName>
    <definedName name="sdfgdsafg">#REF!</definedName>
    <definedName name="sdfghdf" localSheetId="19">#REF!</definedName>
    <definedName name="sdfghdf">#REF!</definedName>
    <definedName name="sdfgsfdgh" localSheetId="19">#REF!</definedName>
    <definedName name="sdfgsfdgh">#REF!</definedName>
    <definedName name="sdfgsfg" localSheetId="19">#REF!</definedName>
    <definedName name="sdfgsfg">#REF!</definedName>
    <definedName name="sdfgtd" localSheetId="19">#REF!</definedName>
    <definedName name="sdfgtd">#REF!</definedName>
    <definedName name="sdfhsdfhg" localSheetId="19">#REF!</definedName>
    <definedName name="sdfhsdfhg">#REF!</definedName>
    <definedName name="sdfhsdhds" localSheetId="19">#REF!</definedName>
    <definedName name="sdfhsdhds">#REF!</definedName>
    <definedName name="sdfhszdfh" localSheetId="19">#REF!</definedName>
    <definedName name="sdfhszdfh">#REF!</definedName>
    <definedName name="sdfsdf">#REF!</definedName>
    <definedName name="SDGDSHGD" localSheetId="19">{"'PROFITABILITY'!$A$1:$F$45"}</definedName>
    <definedName name="SDGDSHGD" localSheetId="1">{"'PROFITABILITY'!$A$1:$F$45"}</definedName>
    <definedName name="SDGDSHGD" localSheetId="2">{"'PROFITABILITY'!$A$1:$F$45"}</definedName>
    <definedName name="SDGDSHGD" localSheetId="16">{"'PROFITABILITY'!$A$1:$F$45"}</definedName>
    <definedName name="SDGDSHGD" localSheetId="13">{"'PROFITABILITY'!$A$1:$F$45"}</definedName>
    <definedName name="SDGDSHGD" localSheetId="6">{"'PROFITABILITY'!$A$1:$F$45"}</definedName>
    <definedName name="SDGDSHGD" localSheetId="7">{"'PROFITABILITY'!$A$1:$F$45"}</definedName>
    <definedName name="SDGDSHGD">{"'PROFITABILITY'!$A$1:$F$45"}</definedName>
    <definedName name="SDGSDG" localSheetId="19">{"'PROFITABILITY'!$A$1:$F$45"}</definedName>
    <definedName name="SDGSDG" localSheetId="1">{"'PROFITABILITY'!$A$1:$F$45"}</definedName>
    <definedName name="SDGSDG" localSheetId="2">{"'PROFITABILITY'!$A$1:$F$45"}</definedName>
    <definedName name="SDGSDG" localSheetId="16">{"'PROFITABILITY'!$A$1:$F$45"}</definedName>
    <definedName name="SDGSDG" localSheetId="13">{"'PROFITABILITY'!$A$1:$F$45"}</definedName>
    <definedName name="SDGSDG" localSheetId="6">{"'PROFITABILITY'!$A$1:$F$45"}</definedName>
    <definedName name="SDGSDG" localSheetId="7">{"'PROFITABILITY'!$A$1:$F$45"}</definedName>
    <definedName name="SDGSDG">{"'PROFITABILITY'!$A$1:$F$45"}</definedName>
    <definedName name="SDGSG" localSheetId="19">{"'PROFITABILITY'!$A$1:$F$45"}</definedName>
    <definedName name="SDGSG" localSheetId="1">{"'PROFITABILITY'!$A$1:$F$45"}</definedName>
    <definedName name="SDGSG" localSheetId="2">{"'PROFITABILITY'!$A$1:$F$45"}</definedName>
    <definedName name="SDGSG" localSheetId="16">{"'PROFITABILITY'!$A$1:$F$45"}</definedName>
    <definedName name="SDGSG" localSheetId="13">{"'PROFITABILITY'!$A$1:$F$45"}</definedName>
    <definedName name="SDGSG" localSheetId="6">{"'PROFITABILITY'!$A$1:$F$45"}</definedName>
    <definedName name="SDGSG" localSheetId="7">{"'PROFITABILITY'!$A$1:$F$45"}</definedName>
    <definedName name="SDGSG">{"'PROFITABILITY'!$A$1:$F$45"}</definedName>
    <definedName name="sdif" localSheetId="19">#REF!</definedName>
    <definedName name="sdif">#REF!</definedName>
    <definedName name="sdjghkkjhg" localSheetId="19" hidden="1">#REF!</definedName>
    <definedName name="sdjghkkjhg">#REF!</definedName>
    <definedName name="sdr" localSheetId="19">#REF!</definedName>
    <definedName name="sdr">#REF!</definedName>
    <definedName name="sdrfg" localSheetId="19">#REF!</definedName>
    <definedName name="sdrfg">#REF!</definedName>
    <definedName name="sdrfgsdfg" localSheetId="19">#REF!</definedName>
    <definedName name="sdrfgsdfg">#REF!</definedName>
    <definedName name="sdrfgsdfghb" localSheetId="19">#REF!</definedName>
    <definedName name="sdrfgsdfghb">#REF!</definedName>
    <definedName name="sdrgsdrgs" localSheetId="19">#REF!</definedName>
    <definedName name="sdrgsdrgs">#REF!</definedName>
    <definedName name="sdrt">'[269]Design of two-way slab'!$B$13</definedName>
    <definedName name="sds" localSheetId="19">#REF!</definedName>
    <definedName name="sds">#REF!</definedName>
    <definedName name="sdsdsd" localSheetId="19">#REF!</definedName>
    <definedName name="sdsdsd">#REF!</definedName>
    <definedName name="sdthsdhgs" localSheetId="19">#REF!</definedName>
    <definedName name="sdthsdhgs">#REF!</definedName>
    <definedName name="sdzrfg" localSheetId="19">#REF!</definedName>
    <definedName name="sdzrfg">#REF!</definedName>
    <definedName name="se" localSheetId="19">#REF!</definedName>
    <definedName name="SE" localSheetId="9">INDEX('[92] '!$B$1:$B$18,MATCH('[92]  '!$L$483,'[92] '!$A$1:$A$18,0))</definedName>
    <definedName name="se">#REF!</definedName>
    <definedName name="se_" localSheetId="19">#REF!</definedName>
    <definedName name="se_">#REF!</definedName>
    <definedName name="SEAL" localSheetId="19">#REF!</definedName>
    <definedName name="SEAL">#REF!</definedName>
    <definedName name="SEAL1" localSheetId="19">#REF!</definedName>
    <definedName name="SEAL1">#REF!</definedName>
    <definedName name="sect_table" localSheetId="18">#REF!:#REF!</definedName>
    <definedName name="sect_table" localSheetId="3">#REF!:#REF!</definedName>
    <definedName name="sect_table" localSheetId="14">#REF!:#REF!</definedName>
    <definedName name="sect_table" localSheetId="15">#REF!:#REF!</definedName>
    <definedName name="sect_table" localSheetId="12">#REF!:#REF!</definedName>
    <definedName name="sect_table" localSheetId="10">#REF!:#REF!</definedName>
    <definedName name="sect_table" localSheetId="19">#REF!:#REF!</definedName>
    <definedName name="sect_table">#REF!:#REF!</definedName>
    <definedName name="SECTAB" localSheetId="19">#REF!:#REF!</definedName>
    <definedName name="SECTAB">#REF!:#REF!</definedName>
    <definedName name="SECTION" localSheetId="19">#REF!</definedName>
    <definedName name="SECTION">#REF!</definedName>
    <definedName name="sedf" localSheetId="17" hidden="1">{"Cost Summary",#N/A,FALSE,"B";"Cost Detail 1",#N/A,FALSE,"C";"Cost Detail 2",#N/A,FALSE,"C"}</definedName>
    <definedName name="sedf" localSheetId="18">{"Cost Summary",#N/A,FALSE,"B";"Cost Detail 1",#N/A,FALSE,"C";"Cost Detail 2",#N/A,FALSE,"C"}</definedName>
    <definedName name="sedf" localSheetId="3">{"Cost Summary",#N/A,FALSE,"B";"Cost Detail 1",#N/A,FALSE,"C";"Cost Detail 2",#N/A,FALSE,"C"}</definedName>
    <definedName name="sedf" localSheetId="14">{"Cost Summary",#N/A,FALSE,"B";"Cost Detail 1",#N/A,FALSE,"C";"Cost Detail 2",#N/A,FALSE,"C"}</definedName>
    <definedName name="sedf" localSheetId="15">{"Cost Summary",#N/A,FALSE,"B";"Cost Detail 1",#N/A,FALSE,"C";"Cost Detail 2",#N/A,FALSE,"C"}</definedName>
    <definedName name="sedf" localSheetId="12">{"Cost Summary",#N/A,FALSE,"B";"Cost Detail 1",#N/A,FALSE,"C";"Cost Detail 2",#N/A,FALSE,"C"}</definedName>
    <definedName name="sedf" localSheetId="10">{"Cost Summary",#N/A,FALSE,"B";"Cost Detail 1",#N/A,FALSE,"C";"Cost Detail 2",#N/A,FALSE,"C"}</definedName>
    <definedName name="sedf" localSheetId="19">{"Cost Summary",#N/A,FALSE,"B";"Cost Detail 1",#N/A,FALSE,"C";"Cost Detail 2",#N/A,FALSE,"C"}</definedName>
    <definedName name="sedf" localSheetId="20">{"Cost Summary",#N/A,FALSE,"B";"Cost Detail 1",#N/A,FALSE,"C";"Cost Detail 2",#N/A,FALSE,"C"}</definedName>
    <definedName name="sedf" localSheetId="21">{"Cost Summary",#N/A,FALSE,"B";"Cost Detail 1",#N/A,FALSE,"C";"Cost Detail 2",#N/A,FALSE,"C"}</definedName>
    <definedName name="sedf" localSheetId="1" hidden="1">{"Cost Summary",#N/A,FALSE,"B";"Cost Detail 1",#N/A,FALSE,"C";"Cost Detail 2",#N/A,FALSE,"C"}</definedName>
    <definedName name="sedf" localSheetId="2" hidden="1">{"Cost Summary",#N/A,FALSE,"B";"Cost Detail 1",#N/A,FALSE,"C";"Cost Detail 2",#N/A,FALSE,"C"}</definedName>
    <definedName name="sedf" localSheetId="0">{"Cost Summary",#N/A,FALSE,"B";"Cost Detail 1",#N/A,FALSE,"C";"Cost Detail 2",#N/A,FALSE,"C"}</definedName>
    <definedName name="sedf" localSheetId="9">{"Cost Summary",#N/A,FALSE,"B";"Cost Detail 1",#N/A,FALSE,"C";"Cost Detail 2",#N/A,FALSE,"C"}</definedName>
    <definedName name="sedf" localSheetId="16" hidden="1">{"Cost Summary",#N/A,FALSE,"B";"Cost Detail 1",#N/A,FALSE,"C";"Cost Detail 2",#N/A,FALSE,"C"}</definedName>
    <definedName name="sedf" localSheetId="13" hidden="1">{"Cost Summary",#N/A,FALSE,"B";"Cost Detail 1",#N/A,FALSE,"C";"Cost Detail 2",#N/A,FALSE,"C"}</definedName>
    <definedName name="sedf" localSheetId="6" hidden="1">{"Cost Summary",#N/A,FALSE,"B";"Cost Detail 1",#N/A,FALSE,"C";"Cost Detail 2",#N/A,FALSE,"C"}</definedName>
    <definedName name="sedf" localSheetId="7" hidden="1">{"Cost Summary",#N/A,FALSE,"B";"Cost Detail 1",#N/A,FALSE,"C";"Cost Detail 2",#N/A,FALSE,"C"}</definedName>
    <definedName name="sedf">{"Cost Summary",#N/A,FALSE,"B";"Cost Detail 1",#N/A,FALSE,"C";"Cost Detail 2",#N/A,FALSE,"C"}</definedName>
    <definedName name="sedrfgtsre" localSheetId="19">#REF!</definedName>
    <definedName name="sedrfgtsre">#REF!</definedName>
    <definedName name="see" localSheetId="19">#REF!</definedName>
    <definedName name="see">#REF!</definedName>
    <definedName name="SEEP" localSheetId="19">#REF!</definedName>
    <definedName name="SEEP">#REF!</definedName>
    <definedName name="sek" localSheetId="19">#REF!</definedName>
    <definedName name="sek">#REF!</definedName>
    <definedName name="SEK_C" localSheetId="19">#REF!</definedName>
    <definedName name="SEK_C">#REF!</definedName>
    <definedName name="Sel_Choice_Rail_OHE" localSheetId="19">#REF!</definedName>
    <definedName name="Sel_Choice_Rail_OHE">#REF!</definedName>
    <definedName name="Sel_SiteInfra_PS">#REF!</definedName>
    <definedName name="Sel_SiteInfra_Rail_OHE" localSheetId="19">#REF!</definedName>
    <definedName name="Sel_SiteInfra_Rail_OHE">#REF!</definedName>
    <definedName name="Select" localSheetId="19">#REF!</definedName>
    <definedName name="Select">#REF!</definedName>
    <definedName name="SelectD1OrC1" localSheetId="19">#REF!</definedName>
    <definedName name="SelectD1OrC1">#REF!</definedName>
    <definedName name="SelectLessOrExcess" localSheetId="19">#REF!</definedName>
    <definedName name="SelectLessOrExcess">#REF!</definedName>
    <definedName name="semiskill" localSheetId="19">#REF!</definedName>
    <definedName name="semiskill" localSheetId="9">'[176]RATES (2)'!$L$59</definedName>
    <definedName name="semiskill">#REF!</definedName>
    <definedName name="sencount" hidden="1">1</definedName>
    <definedName name="SEPT" localSheetId="19">#REF!</definedName>
    <definedName name="SEPT">#REF!</definedName>
    <definedName name="SEQUENCING">#REF!</definedName>
    <definedName name="SER_TAX" localSheetId="19">#REF!</definedName>
    <definedName name="SER_TAX">#REF!</definedName>
    <definedName name="serdgdafg" localSheetId="19">#REF!</definedName>
    <definedName name="serdgdafg">#REF!</definedName>
    <definedName name="sergsdrgsde" localSheetId="19">#REF!</definedName>
    <definedName name="sergsdrgsde">#REF!</definedName>
    <definedName name="Service" localSheetId="19">#REF!</definedName>
    <definedName name="Service">#REF!</definedName>
    <definedName name="ServiceTax" localSheetId="19">#REF!</definedName>
    <definedName name="ServiceTax">#REF!</definedName>
    <definedName name="SESHA_SAI_CONSTRUCTION" localSheetId="19">#REF!</definedName>
    <definedName name="SESHA_SAI_CONSTRUCTION">#REF!</definedName>
    <definedName name="sf" localSheetId="18">#REF!</definedName>
    <definedName name="sf" localSheetId="3">#REF!</definedName>
    <definedName name="sf" localSheetId="14">#REF!</definedName>
    <definedName name="sf" localSheetId="15">#REF!</definedName>
    <definedName name="sf" localSheetId="12">#REF!</definedName>
    <definedName name="sf" localSheetId="10">#REF!</definedName>
    <definedName name="sf" localSheetId="19">#REF!</definedName>
    <definedName name="SF" localSheetId="9">INDEX('[92] '!$B$1:$B$18,MATCH('[92]  '!$L$485,'[92] '!$A$1:$A$18,0))</definedName>
    <definedName name="sf">#REF!</definedName>
    <definedName name="sfcon_idr" localSheetId="19">#REF!</definedName>
    <definedName name="sfcon_idr">#REF!</definedName>
    <definedName name="sfcon_usd" localSheetId="19">#REF!</definedName>
    <definedName name="sfcon_usd">#REF!</definedName>
    <definedName name="sfd" localSheetId="19">#REF!</definedName>
    <definedName name="sfd" localSheetId="9">[270]Cur!$A$8:$A$16</definedName>
    <definedName name="sfd">#REF!</definedName>
    <definedName name="sfdf" localSheetId="19">#REF!</definedName>
    <definedName name="sfdf">#REF!</definedName>
    <definedName name="sfdg" localSheetId="19">#REF!</definedName>
    <definedName name="sfdg">#REF!</definedName>
    <definedName name="sfdism" localSheetId="19">#REF!</definedName>
    <definedName name="sfdism">#REF!</definedName>
    <definedName name="sfdism_idr" localSheetId="19">#REF!</definedName>
    <definedName name="sfdism_idr">#REF!</definedName>
    <definedName name="sfdism_usd" localSheetId="19">#REF!</definedName>
    <definedName name="sfdism_usd">#REF!</definedName>
    <definedName name="sfearthing_idr" localSheetId="19">#REF!</definedName>
    <definedName name="sfearthing_idr">#REF!</definedName>
    <definedName name="sfearthing_usd" localSheetId="19">#REF!</definedName>
    <definedName name="sfearthing_usd">#REF!</definedName>
    <definedName name="sfew_idr" localSheetId="19">#REF!</definedName>
    <definedName name="sfew_idr">#REF!</definedName>
    <definedName name="sfew_usd" localSheetId="19">#REF!</definedName>
    <definedName name="sfew_usd">#REF!</definedName>
    <definedName name="sff">#REF!</definedName>
    <definedName name="sffew_idr" localSheetId="19">#REF!</definedName>
    <definedName name="sffew_idr">#REF!</definedName>
    <definedName name="sffg" localSheetId="19">#REF!</definedName>
    <definedName name="sffg">#REF!</definedName>
    <definedName name="sffitting_idr" localSheetId="19">#REF!</definedName>
    <definedName name="sffitting_idr">#REF!</definedName>
    <definedName name="sffitting_usd" localSheetId="19">#REF!</definedName>
    <definedName name="sffitting_usd">#REF!</definedName>
    <definedName name="sffound_idr" localSheetId="19">#REF!</definedName>
    <definedName name="sffound_idr">#REF!</definedName>
    <definedName name="sffound_usd" localSheetId="19">#REF!</definedName>
    <definedName name="sffound_usd">#REF!</definedName>
    <definedName name="sfinstall" localSheetId="19">#REF!</definedName>
    <definedName name="sfinstall">#REF!</definedName>
    <definedName name="sfinsul_idr" localSheetId="19">#REF!</definedName>
    <definedName name="sfinsul_idr">#REF!</definedName>
    <definedName name="sfinsul_usd" localSheetId="19">#REF!</definedName>
    <definedName name="sfinsul_usd">#REF!</definedName>
    <definedName name="sfjk" localSheetId="19">#REF!</definedName>
    <definedName name="sfjk" localSheetId="9">[271]Cur!$A$8:$A$16</definedName>
    <definedName name="sfjk">#REF!</definedName>
    <definedName name="sfmisc" localSheetId="19">#REF!</definedName>
    <definedName name="sfmisc">#REF!</definedName>
    <definedName name="sfmisc_idr" localSheetId="19">#REF!</definedName>
    <definedName name="sfmisc_idr">#REF!</definedName>
    <definedName name="sfmisc_usd" localSheetId="19">#REF!</definedName>
    <definedName name="sfmisc_usd">#REF!</definedName>
    <definedName name="sfmisce_idr" localSheetId="19">#REF!</definedName>
    <definedName name="sfmisce_idr">#REF!</definedName>
    <definedName name="sfnumplate_idr" localSheetId="19">#REF!</definedName>
    <definedName name="sfnumplate_idr">#REF!</definedName>
    <definedName name="sfnumplate_usd" localSheetId="19">#REF!</definedName>
    <definedName name="sfnumplate_usd">#REF!</definedName>
    <definedName name="SFR" localSheetId="19">#REF!</definedName>
    <definedName name="SFR">#REF!</definedName>
    <definedName name="sfrdhgsdfhg" localSheetId="19">#REF!</definedName>
    <definedName name="sfrdhgsdfhg">#REF!</definedName>
    <definedName name="sfsf" localSheetId="19">#REF!</definedName>
    <definedName name="sfsf">#REF!</definedName>
    <definedName name="sfsurvey_idr" localSheetId="19">#REF!</definedName>
    <definedName name="sfsurvey_idr">#REF!</definedName>
    <definedName name="sfsurvey_usd" localSheetId="19">#REF!</definedName>
    <definedName name="sfsurvey_usd">#REF!</definedName>
    <definedName name="sftest_idr" localSheetId="19">#REF!</definedName>
    <definedName name="sftest_idr">#REF!</definedName>
    <definedName name="sftest_usd" localSheetId="19">#REF!</definedName>
    <definedName name="sftest_usd">#REF!</definedName>
    <definedName name="sftower_idr" localSheetId="19">#REF!</definedName>
    <definedName name="sftower_idr">#REF!</definedName>
    <definedName name="sftower_usd" localSheetId="19">#REF!</definedName>
    <definedName name="sftower_usd">#REF!</definedName>
    <definedName name="sftransport" localSheetId="19">#REF!</definedName>
    <definedName name="sftransport">#REF!</definedName>
    <definedName name="SG" localSheetId="19">#REF!</definedName>
    <definedName name="SG" localSheetId="9">INDEX('[92] '!$B$1:$B$18,MATCH('[92]  '!$L$487,'[92] '!$A$1:$A$18,0))</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19">#REF!</definedName>
    <definedName name="SH" localSheetId="9">INDEX('[92] '!$B$1:$B$18,MATCH('[92]  '!$L$489,'[92] '!$A$1:$A$18,0))</definedName>
    <definedName name="SH">#REF!</definedName>
    <definedName name="sh_mod">#REF!</definedName>
    <definedName name="SHAB" localSheetId="19">#REF!</definedName>
    <definedName name="SHAB">#REF!</definedName>
    <definedName name="shaeff" localSheetId="19">#REF!</definedName>
    <definedName name="shaeff" localSheetId="9">'[44]Cost of O &amp; O'!$F$42</definedName>
    <definedName name="shaeff">#REF!</definedName>
    <definedName name="shajee" localSheetId="19">#REF!</definedName>
    <definedName name="shajee" localSheetId="9">'[272]Malaysia incl. RET'!#REF!</definedName>
    <definedName name="shajee">#REF!</definedName>
    <definedName name="Shakti" localSheetId="19">#REF!</definedName>
    <definedName name="Shakti">#REF!</definedName>
    <definedName name="sharad">#REF!</definedName>
    <definedName name="sharad.">#REF!</definedName>
    <definedName name="sharada">185</definedName>
    <definedName name="SHEET" localSheetId="17">#N/A</definedName>
    <definedName name="SHEET" localSheetId="19">#REF!</definedName>
    <definedName name="SHEET" localSheetId="1">#N/A</definedName>
    <definedName name="SHEET" localSheetId="2">#N/A</definedName>
    <definedName name="SHEET" localSheetId="16">#N/A</definedName>
    <definedName name="SHEET" localSheetId="13">#N/A</definedName>
    <definedName name="SHEET" localSheetId="6">#N/A</definedName>
    <definedName name="SHEET" localSheetId="7">#N/A</definedName>
    <definedName name="SHEET">#REF!</definedName>
    <definedName name="sheet1" localSheetId="18">#REF!</definedName>
    <definedName name="sheet1" localSheetId="3">#REF!</definedName>
    <definedName name="sheet1" localSheetId="14">#REF!</definedName>
    <definedName name="sheet1" localSheetId="15">#REF!</definedName>
    <definedName name="sheet1" localSheetId="12">#REF!</definedName>
    <definedName name="sheet1" localSheetId="10">#REF!</definedName>
    <definedName name="sheet1" localSheetId="19">#REF!</definedName>
    <definedName name="sheet1">#REF!</definedName>
    <definedName name="sheet1___0" localSheetId="19">#REF!</definedName>
    <definedName name="sheet1___0">#REF!</definedName>
    <definedName name="sheet1___13" localSheetId="19">#REF!</definedName>
    <definedName name="sheet1___13">#REF!</definedName>
    <definedName name="SHEET2" localSheetId="19">#REF!</definedName>
    <definedName name="SHEET2">#REF!</definedName>
    <definedName name="sheet3" localSheetId="19">#REF!</definedName>
    <definedName name="sheet3">#REF!</definedName>
    <definedName name="SHEET8" localSheetId="19">#REF!</definedName>
    <definedName name="SHEET8">#REF!</definedName>
    <definedName name="SHELL___TUBE_DATA" localSheetId="19">#REF!</definedName>
    <definedName name="SHELL___TUBE_DATA">#REF!</definedName>
    <definedName name="Shipping" localSheetId="17" hidden="1">{"Total Indirect Manpower",#N/A,FALSE,"J";"Total Direct Manpower",#N/A,FALSE,"J";"Direct Structural Manpower",#N/A,FALSE,"J";"Direct Mechanical Manpower",#N/A,FALSE,"J";"Direct Piping Manpower",#N/A,FALSE,"J";"Direct Tanks Manpower",#N/A,FALSE,"J";"Direct ElecInstrSS Manpower",#N/A,FALSE,"J"}</definedName>
    <definedName name="Shipping" localSheetId="18">{"Total Indirect Manpower",#N/A,FALSE,"J";"Total Direct Manpower",#N/A,FALSE,"J";"Direct Structural Manpower",#N/A,FALSE,"J";"Direct Mechanical Manpower",#N/A,FALSE,"J";"Direct Piping Manpower",#N/A,FALSE,"J";"Direct Tanks Manpower",#N/A,FALSE,"J";"Direct ElecInstrSS Manpower",#N/A,FALSE,"J"}</definedName>
    <definedName name="Shipping" localSheetId="3">{"Total Indirect Manpower",#N/A,FALSE,"J";"Total Direct Manpower",#N/A,FALSE,"J";"Direct Structural Manpower",#N/A,FALSE,"J";"Direct Mechanical Manpower",#N/A,FALSE,"J";"Direct Piping Manpower",#N/A,FALSE,"J";"Direct Tanks Manpower",#N/A,FALSE,"J";"Direct ElecInstrSS Manpower",#N/A,FALSE,"J"}</definedName>
    <definedName name="Shipping" localSheetId="14">{"Total Indirect Manpower",#N/A,FALSE,"J";"Total Direct Manpower",#N/A,FALSE,"J";"Direct Structural Manpower",#N/A,FALSE,"J";"Direct Mechanical Manpower",#N/A,FALSE,"J";"Direct Piping Manpower",#N/A,FALSE,"J";"Direct Tanks Manpower",#N/A,FALSE,"J";"Direct ElecInstrSS Manpower",#N/A,FALSE,"J"}</definedName>
    <definedName name="Shipping" localSheetId="15">{"Total Indirect Manpower",#N/A,FALSE,"J";"Total Direct Manpower",#N/A,FALSE,"J";"Direct Structural Manpower",#N/A,FALSE,"J";"Direct Mechanical Manpower",#N/A,FALSE,"J";"Direct Piping Manpower",#N/A,FALSE,"J";"Direct Tanks Manpower",#N/A,FALSE,"J";"Direct ElecInstrSS Manpower",#N/A,FALSE,"J"}</definedName>
    <definedName name="Shipping" localSheetId="12">{"Total Indirect Manpower",#N/A,FALSE,"J";"Total Direct Manpower",#N/A,FALSE,"J";"Direct Structural Manpower",#N/A,FALSE,"J";"Direct Mechanical Manpower",#N/A,FALSE,"J";"Direct Piping Manpower",#N/A,FALSE,"J";"Direct Tanks Manpower",#N/A,FALSE,"J";"Direct ElecInstrSS Manpower",#N/A,FALSE,"J"}</definedName>
    <definedName name="Shipping" localSheetId="10">{"Total Indirect Manpower",#N/A,FALSE,"J";"Total Direct Manpower",#N/A,FALSE,"J";"Direct Structural Manpower",#N/A,FALSE,"J";"Direct Mechanical Manpower",#N/A,FALSE,"J";"Direct Piping Manpower",#N/A,FALSE,"J";"Direct Tanks Manpower",#N/A,FALSE,"J";"Direct ElecInstrSS Manpower",#N/A,FALSE,"J"}</definedName>
    <definedName name="Shipping" localSheetId="19">{"Total Indirect Manpower",#N/A,FALSE,"J";"Total Direct Manpower",#N/A,FALSE,"J";"Direct Structural Manpower",#N/A,FALSE,"J";"Direct Mechanical Manpower",#N/A,FALSE,"J";"Direct Piping Manpower",#N/A,FALSE,"J";"Direct Tanks Manpower",#N/A,FALSE,"J";"Direct ElecInstrSS Manpower",#N/A,FALSE,"J"}</definedName>
    <definedName name="Shipping" localSheetId="20">{"Total Indirect Manpower",#N/A,FALSE,"J";"Total Direct Manpower",#N/A,FALSE,"J";"Direct Structural Manpower",#N/A,FALSE,"J";"Direct Mechanical Manpower",#N/A,FALSE,"J";"Direct Piping Manpower",#N/A,FALSE,"J";"Direct Tanks Manpower",#N/A,FALSE,"J";"Direct ElecInstrSS Manpower",#N/A,FALSE,"J"}</definedName>
    <definedName name="Shipping" localSheetId="21">{"Total Indirect Manpower",#N/A,FALSE,"J";"Total Direct Manpower",#N/A,FALSE,"J";"Direct Structural Manpower",#N/A,FALSE,"J";"Direct Mechanical Manpower",#N/A,FALSE,"J";"Direct Piping Manpower",#N/A,FALSE,"J";"Direct Tanks Manpower",#N/A,FALSE,"J";"Direct ElecInstrSS Manpower",#N/A,FALSE,"J"}</definedName>
    <definedName name="Shipping" localSheetId="1" hidden="1">{"Total Indirect Manpower",#N/A,FALSE,"J";"Total Direct Manpower",#N/A,FALSE,"J";"Direct Structural Manpower",#N/A,FALSE,"J";"Direct Mechanical Manpower",#N/A,FALSE,"J";"Direct Piping Manpower",#N/A,FALSE,"J";"Direct Tanks Manpower",#N/A,FALSE,"J";"Direct ElecInstrSS Manpower",#N/A,FALSE,"J"}</definedName>
    <definedName name="Shipping" localSheetId="2" hidden="1">{"Total Indirect Manpower",#N/A,FALSE,"J";"Total Direct Manpower",#N/A,FALSE,"J";"Direct Structural Manpower",#N/A,FALSE,"J";"Direct Mechanical Manpower",#N/A,FALSE,"J";"Direct Piping Manpower",#N/A,FALSE,"J";"Direct Tanks Manpower",#N/A,FALSE,"J";"Direct ElecInstrSS Manpower",#N/A,FALSE,"J"}</definedName>
    <definedName name="Shipping" localSheetId="0">{"Total Indirect Manpower",#N/A,FALSE,"J";"Total Direct Manpower",#N/A,FALSE,"J";"Direct Structural Manpower",#N/A,FALSE,"J";"Direct Mechanical Manpower",#N/A,FALSE,"J";"Direct Piping Manpower",#N/A,FALSE,"J";"Direct Tanks Manpower",#N/A,FALSE,"J";"Direct ElecInstrSS Manpower",#N/A,FALSE,"J"}</definedName>
    <definedName name="Shipping" localSheetId="9">{"Total Indirect Manpower",#N/A,FALSE,"J";"Total Direct Manpower",#N/A,FALSE,"J";"Direct Structural Manpower",#N/A,FALSE,"J";"Direct Mechanical Manpower",#N/A,FALSE,"J";"Direct Piping Manpower",#N/A,FALSE,"J";"Direct Tanks Manpower",#N/A,FALSE,"J";"Direct ElecInstrSS Manpower",#N/A,FALSE,"J"}</definedName>
    <definedName name="Shipping" localSheetId="16" hidden="1">{"Total Indirect Manpower",#N/A,FALSE,"J";"Total Direct Manpower",#N/A,FALSE,"J";"Direct Structural Manpower",#N/A,FALSE,"J";"Direct Mechanical Manpower",#N/A,FALSE,"J";"Direct Piping Manpower",#N/A,FALSE,"J";"Direct Tanks Manpower",#N/A,FALSE,"J";"Direct ElecInstrSS Manpower",#N/A,FALSE,"J"}</definedName>
    <definedName name="Shipping" localSheetId="13" hidden="1">{"Total Indirect Manpower",#N/A,FALSE,"J";"Total Direct Manpower",#N/A,FALSE,"J";"Direct Structural Manpower",#N/A,FALSE,"J";"Direct Mechanical Manpower",#N/A,FALSE,"J";"Direct Piping Manpower",#N/A,FALSE,"J";"Direct Tanks Manpower",#N/A,FALSE,"J";"Direct ElecInstrSS Manpower",#N/A,FALSE,"J"}</definedName>
    <definedName name="Shipping" localSheetId="6" hidden="1">{"Total Indirect Manpower",#N/A,FALSE,"J";"Total Direct Manpower",#N/A,FALSE,"J";"Direct Structural Manpower",#N/A,FALSE,"J";"Direct Mechanical Manpower",#N/A,FALSE,"J";"Direct Piping Manpower",#N/A,FALSE,"J";"Direct Tanks Manpower",#N/A,FALSE,"J";"Direct ElecInstrSS Manpower",#N/A,FALSE,"J"}</definedName>
    <definedName name="Shipping" localSheetId="7" hidden="1">{"Total Indirect Manpower",#N/A,FALSE,"J";"Total Direct Manpower",#N/A,FALSE,"J";"Direct Structural Manpower",#N/A,FALSE,"J";"Direct Mechanical Manpower",#N/A,FALSE,"J";"Direct Piping Manpower",#N/A,FALSE,"J";"Direct Tanks Manpower",#N/A,FALSE,"J";"Direct ElecInstrSS Manpower",#N/A,FALSE,"J"}</definedName>
    <definedName name="Shipping">{"Total Indirect Manpower",#N/A,FALSE,"J";"Total Direct Manpower",#N/A,FALSE,"J";"Direct Structural Manpower",#N/A,FALSE,"J";"Direct Mechanical Manpower",#N/A,FALSE,"J";"Direct Piping Manpower",#N/A,FALSE,"J";"Direct Tanks Manpower",#N/A,FALSE,"J";"Direct ElecInstrSS Manpower",#N/A,FALSE,"J"}</definedName>
    <definedName name="shis">[273]dummy!$A$51:$G$74</definedName>
    <definedName name="shit1" localSheetId="19">#REF!</definedName>
    <definedName name="shit1">#REF!</definedName>
    <definedName name="SHOT" localSheetId="19">#REF!</definedName>
    <definedName name="SHOT" localSheetId="9">'[44]Cost of O &amp; O'!$F$35</definedName>
    <definedName name="SHOT">#REF!</definedName>
    <definedName name="shpe" localSheetId="19">#REF!</definedName>
    <definedName name="shpe">#REF!</definedName>
    <definedName name="Shri1" localSheetId="19">#REF!</definedName>
    <definedName name="Shri1">#REF!</definedName>
    <definedName name="SHS" localSheetId="19">#REF!</definedName>
    <definedName name="SHS">#REF!</definedName>
    <definedName name="shsadfhg" localSheetId="19">#REF!</definedName>
    <definedName name="shsadfhg">#REF!</definedName>
    <definedName name="SHTA" localSheetId="19">#REF!</definedName>
    <definedName name="SHTA">#REF!</definedName>
    <definedName name="Shuttering" localSheetId="19">#REF!</definedName>
    <definedName name="Shuttering">#REF!</definedName>
    <definedName name="SHV" localSheetId="19">#REF!</definedName>
    <definedName name="SHV">#REF!</definedName>
    <definedName name="shygas" localSheetId="19">#REF!</definedName>
    <definedName name="shygas">#REF!</definedName>
    <definedName name="si" localSheetId="18">#REF!</definedName>
    <definedName name="si" localSheetId="3">#REF!</definedName>
    <definedName name="si" localSheetId="14">#REF!</definedName>
    <definedName name="si" localSheetId="15">#REF!</definedName>
    <definedName name="si" localSheetId="12">#REF!</definedName>
    <definedName name="si" localSheetId="10">#REF!</definedName>
    <definedName name="si" localSheetId="19">#REF!</definedName>
    <definedName name="SI" localSheetId="9">INDEX('[92] '!$B$1:$B$18,MATCH('[92]  '!$L$491,'[92] '!$A$1:$A$18,0))</definedName>
    <definedName name="si">#REF!</definedName>
    <definedName name="Side" localSheetId="19">#REF!</definedName>
    <definedName name="Side">#REF!</definedName>
    <definedName name="sigma0.2" localSheetId="19">#REF!</definedName>
    <definedName name="sigma0.2">#REF!</definedName>
    <definedName name="sigma0_2" localSheetId="19">#REF!</definedName>
    <definedName name="sigma0_2">#REF!</definedName>
    <definedName name="sigmab" localSheetId="19">#REF!</definedName>
    <definedName name="sigmab">#REF!</definedName>
    <definedName name="sigmah" localSheetId="19">#REF!</definedName>
    <definedName name="sigmah">#REF!</definedName>
    <definedName name="sigmat" localSheetId="19">#REF!</definedName>
    <definedName name="sigmat">#REF!</definedName>
    <definedName name="sii" localSheetId="19">#REF!</definedName>
    <definedName name="sii">#REF!</definedName>
    <definedName name="Sim1_FirstRow" localSheetId="19">#REF!</definedName>
    <definedName name="Sim1_FirstRow">#REF!</definedName>
    <definedName name="Sim1_LastRow" localSheetId="19">#REF!</definedName>
    <definedName name="Sim1_LastRow">#REF!</definedName>
    <definedName name="Sim1_Param" localSheetId="19">#REF!</definedName>
    <definedName name="Sim1_Param">#REF!</definedName>
    <definedName name="Sim1_Param2" localSheetId="19">#REF!</definedName>
    <definedName name="Sim1_Param2">#REF!</definedName>
    <definedName name="Sim1_RepCount" localSheetId="19">#REF!</definedName>
    <definedName name="Sim1_RepCount">#REF!</definedName>
    <definedName name="Sim1_Seeds" localSheetId="19">#REF!</definedName>
    <definedName name="Sim1_Seeds">#REF!</definedName>
    <definedName name="Sim1_SimData" localSheetId="19">#REF!</definedName>
    <definedName name="Sim1_SimData">#REF!</definedName>
    <definedName name="Sim1_TopRow" localSheetId="19">#REF!</definedName>
    <definedName name="Sim1_TopRow">#REF!</definedName>
    <definedName name="SINC2" localSheetId="19">#REF!</definedName>
    <definedName name="SINC2">#REF!</definedName>
    <definedName name="sinq" localSheetId="19">#REF!</definedName>
    <definedName name="sinq">#REF!</definedName>
    <definedName name="sis" localSheetId="19">#REF!</definedName>
    <definedName name="sis">#REF!</definedName>
    <definedName name="sit" localSheetId="19">#REF!</definedName>
    <definedName name="sit">#REF!</definedName>
    <definedName name="sit0" localSheetId="19">#REF!</definedName>
    <definedName name="sit0">#REF!</definedName>
    <definedName name="SITA" localSheetId="19">#REF!</definedName>
    <definedName name="SITA">#REF!</definedName>
    <definedName name="SITE" localSheetId="19">#REF!</definedName>
    <definedName name="SITE">#REF!</definedName>
    <definedName name="Site_est" localSheetId="19">#REF!</definedName>
    <definedName name="Site_est">#REF!</definedName>
    <definedName name="Site_office_rev_24.05.2005" localSheetId="17">#N/A</definedName>
    <definedName name="Site_office_rev_24.05.2005" localSheetId="19">#REF!</definedName>
    <definedName name="Site_office_rev_24.05.2005" localSheetId="1">#N/A</definedName>
    <definedName name="Site_office_rev_24.05.2005" localSheetId="2">#N/A</definedName>
    <definedName name="Site_office_rev_24.05.2005" localSheetId="16">#N/A</definedName>
    <definedName name="Site_office_rev_24.05.2005" localSheetId="13">#N/A</definedName>
    <definedName name="Site_office_rev_24.05.2005" localSheetId="6">#N/A</definedName>
    <definedName name="Site_office_rev_24.05.2005" localSheetId="7">#N/A</definedName>
    <definedName name="Site_office_rev_24.05.2005">#REF!</definedName>
    <definedName name="SIZE" localSheetId="19">#REF!</definedName>
    <definedName name="SIZE">#REF!</definedName>
    <definedName name="SIZEC" localSheetId="19">#REF!</definedName>
    <definedName name="SIZEC">#REF!</definedName>
    <definedName name="SJ" localSheetId="19">INDEX(#REF!,MATCH(#REF!,#REF!,0))</definedName>
    <definedName name="SJ" localSheetId="9">INDEX('[92] '!$B$1:$B$18,MATCH('[92]  '!$L$493,'[92] '!$A$1:$A$18,0))</definedName>
    <definedName name="SJ">INDEX(#REF!,MATCH(#REF!,#REF!,0))</definedName>
    <definedName name="SK" localSheetId="19">INDEX(#REF!,MATCH(#REF!,#REF!,0))</definedName>
    <definedName name="SK" localSheetId="9">INDEX('[92] '!$B$1:$B$18,MATCH('[92]  '!$L$495,'[92] '!$A$1:$A$18,0))</definedName>
    <definedName name="SK">INDEX(#REF!,MATCH(#REF!,#REF!,0))</definedName>
    <definedName name="Skill" localSheetId="19">#REF!</definedName>
    <definedName name="Skill" localSheetId="9">[216]Inputs!$D$9</definedName>
    <definedName name="Skill">#REF!</definedName>
    <definedName name="skilled" localSheetId="19">#REF!</definedName>
    <definedName name="skilled">#REF!</definedName>
    <definedName name="skirting" localSheetId="19">#REF!</definedName>
    <definedName name="skirting" localSheetId="9">[274]eff!$E$27</definedName>
    <definedName name="skirting">#REF!</definedName>
    <definedName name="SL" localSheetId="19">INDEX(#REF!,MATCH(#REF!,#REF!,0))</definedName>
    <definedName name="SL" localSheetId="9">INDEX('[92] '!$B$1:$B$18,MATCH('[92]  '!$L$497,'[92] '!$A$1:$A$18,0))</definedName>
    <definedName name="SL">INDEX(#REF!,MATCH(#REF!,#REF!,0))</definedName>
    <definedName name="slab" localSheetId="18">{"form-D1",#N/A,FALSE,"FORM-D1";"form-D1_amt",#N/A,FALSE,"FORM-D1"}</definedName>
    <definedName name="slab" localSheetId="3">{"form-D1",#N/A,FALSE,"FORM-D1";"form-D1_amt",#N/A,FALSE,"FORM-D1"}</definedName>
    <definedName name="slab" localSheetId="14">{"form-D1",#N/A,FALSE,"FORM-D1";"form-D1_amt",#N/A,FALSE,"FORM-D1"}</definedName>
    <definedName name="slab" localSheetId="15">{"form-D1",#N/A,FALSE,"FORM-D1";"form-D1_amt",#N/A,FALSE,"FORM-D1"}</definedName>
    <definedName name="slab" localSheetId="12">{"form-D1",#N/A,FALSE,"FORM-D1";"form-D1_amt",#N/A,FALSE,"FORM-D1"}</definedName>
    <definedName name="slab" localSheetId="10">{"form-D1",#N/A,FALSE,"FORM-D1";"form-D1_amt",#N/A,FALSE,"FORM-D1"}</definedName>
    <definedName name="slab" localSheetId="19">{"form-D1",#N/A,FALSE,"FORM-D1";"form-D1_amt",#N/A,FALSE,"FORM-D1"}</definedName>
    <definedName name="slab" localSheetId="20">{"form-D1",#N/A,FALSE,"FORM-D1";"form-D1_amt",#N/A,FALSE,"FORM-D1"}</definedName>
    <definedName name="slab" localSheetId="21">{"form-D1",#N/A,FALSE,"FORM-D1";"form-D1_amt",#N/A,FALSE,"FORM-D1"}</definedName>
    <definedName name="slab" localSheetId="1">{"form-D1",#N/A,FALSE,"FORM-D1";"form-D1_amt",#N/A,FALSE,"FORM-D1"}</definedName>
    <definedName name="slab" localSheetId="2">{"form-D1",#N/A,FALSE,"FORM-D1";"form-D1_amt",#N/A,FALSE,"FORM-D1"}</definedName>
    <definedName name="slab" localSheetId="0">{"form-D1",#N/A,FALSE,"FORM-D1";"form-D1_amt",#N/A,FALSE,"FORM-D1"}</definedName>
    <definedName name="slab" localSheetId="9">{"form-D1",#N/A,FALSE,"FORM-D1";"form-D1_amt",#N/A,FALSE,"FORM-D1"}</definedName>
    <definedName name="slab" localSheetId="16">{"form-D1",#N/A,FALSE,"FORM-D1";"form-D1_amt",#N/A,FALSE,"FORM-D1"}</definedName>
    <definedName name="slab" localSheetId="13">{"form-D1",#N/A,FALSE,"FORM-D1";"form-D1_amt",#N/A,FALSE,"FORM-D1"}</definedName>
    <definedName name="slab" localSheetId="6">{"form-D1",#N/A,FALSE,"FORM-D1";"form-D1_amt",#N/A,FALSE,"FORM-D1"}</definedName>
    <definedName name="slab" localSheetId="7">{"form-D1",#N/A,FALSE,"FORM-D1";"form-D1_amt",#N/A,FALSE,"FORM-D1"}</definedName>
    <definedName name="slab">{"form-D1",#N/A,FALSE,"FORM-D1";"form-D1_amt",#N/A,FALSE,"FORM-D1"}</definedName>
    <definedName name="slab_p" localSheetId="17" hidden="1">{"form-D1",#N/A,FALSE,"FORM-D1";"form-D1_amt",#N/A,FALSE,"FORM-D1"}</definedName>
    <definedName name="slab_p" localSheetId="18">{"form-D1",#N/A,FALSE,"FORM-D1";"form-D1_amt",#N/A,FALSE,"FORM-D1"}</definedName>
    <definedName name="slab_p" localSheetId="3">{"form-D1",#N/A,FALSE,"FORM-D1";"form-D1_amt",#N/A,FALSE,"FORM-D1"}</definedName>
    <definedName name="slab_p" localSheetId="14">{"form-D1",#N/A,FALSE,"FORM-D1";"form-D1_amt",#N/A,FALSE,"FORM-D1"}</definedName>
    <definedName name="slab_p" localSheetId="15">{"form-D1",#N/A,FALSE,"FORM-D1";"form-D1_amt",#N/A,FALSE,"FORM-D1"}</definedName>
    <definedName name="slab_p" localSheetId="12">{"form-D1",#N/A,FALSE,"FORM-D1";"form-D1_amt",#N/A,FALSE,"FORM-D1"}</definedName>
    <definedName name="slab_p" localSheetId="10">{"form-D1",#N/A,FALSE,"FORM-D1";"form-D1_amt",#N/A,FALSE,"FORM-D1"}</definedName>
    <definedName name="slab_p" localSheetId="19">{"form-D1",#N/A,FALSE,"FORM-D1";"form-D1_amt",#N/A,FALSE,"FORM-D1"}</definedName>
    <definedName name="slab_p" localSheetId="20">{"form-D1",#N/A,FALSE,"FORM-D1";"form-D1_amt",#N/A,FALSE,"FORM-D1"}</definedName>
    <definedName name="slab_p" localSheetId="21">{"form-D1",#N/A,FALSE,"FORM-D1";"form-D1_amt",#N/A,FALSE,"FORM-D1"}</definedName>
    <definedName name="slab_p" localSheetId="1" hidden="1">{"form-D1",#N/A,FALSE,"FORM-D1";"form-D1_amt",#N/A,FALSE,"FORM-D1"}</definedName>
    <definedName name="slab_p" localSheetId="2" hidden="1">{"form-D1",#N/A,FALSE,"FORM-D1";"form-D1_amt",#N/A,FALSE,"FORM-D1"}</definedName>
    <definedName name="slab_p" localSheetId="0">{"form-D1",#N/A,FALSE,"FORM-D1";"form-D1_amt",#N/A,FALSE,"FORM-D1"}</definedName>
    <definedName name="slab_p" localSheetId="9">{"form-D1",#N/A,FALSE,"FORM-D1";"form-D1_amt",#N/A,FALSE,"FORM-D1"}</definedName>
    <definedName name="slab_p" localSheetId="16" hidden="1">{"form-D1",#N/A,FALSE,"FORM-D1";"form-D1_amt",#N/A,FALSE,"FORM-D1"}</definedName>
    <definedName name="slab_p" localSheetId="13" hidden="1">{"form-D1",#N/A,FALSE,"FORM-D1";"form-D1_amt",#N/A,FALSE,"FORM-D1"}</definedName>
    <definedName name="slab_p" localSheetId="6" hidden="1">{"form-D1",#N/A,FALSE,"FORM-D1";"form-D1_amt",#N/A,FALSE,"FORM-D1"}</definedName>
    <definedName name="slab_p" localSheetId="7" hidden="1">{"form-D1",#N/A,FALSE,"FORM-D1";"form-D1_amt",#N/A,FALSE,"FORM-D1"}</definedName>
    <definedName name="slab_p">{"form-D1",#N/A,FALSE,"FORM-D1";"form-D1_amt",#N/A,FALSE,"FORM-D1"}</definedName>
    <definedName name="slab_p_1">NA()</definedName>
    <definedName name="SlabD" localSheetId="19">#REF!</definedName>
    <definedName name="SlabD">#REF!</definedName>
    <definedName name="slope" localSheetId="19">#REF!</definedName>
    <definedName name="slope">#REF!</definedName>
    <definedName name="SlopeAreaQ" localSheetId="19">#REF!</definedName>
    <definedName name="SlopeAreaQ">#REF!</definedName>
    <definedName name="SlopeAreaQ___0" localSheetId="19">#REF!</definedName>
    <definedName name="SlopeAreaQ___0" localSheetId="9">[275]Cor_01Br6_8!$A$1:$K$138</definedName>
    <definedName name="SlopeAreaQ___0">#REF!</definedName>
    <definedName name="SM" localSheetId="18">INDEX(#REF!,MATCH(#REF!,#REF!,0))</definedName>
    <definedName name="SM" localSheetId="3">INDEX(#REF!,MATCH(#REF!,#REF!,0))</definedName>
    <definedName name="SM" localSheetId="14">INDEX(#REF!,MATCH(#REF!,#REF!,0))</definedName>
    <definedName name="SM" localSheetId="15">INDEX(#REF!,MATCH(#REF!,#REF!,0))</definedName>
    <definedName name="SM" localSheetId="12">INDEX(#REF!,MATCH(#REF!,#REF!,0))</definedName>
    <definedName name="SM" localSheetId="10">INDEX(#REF!,MATCH(#REF!,#REF!,0))</definedName>
    <definedName name="SM" localSheetId="19">INDEX(#REF!,MATCH(#REF!,#REF!,0))</definedName>
    <definedName name="SM" localSheetId="9">INDEX('[92] '!$B$1:$B$18,MATCH('[92]  '!$L$499,'[92] '!$A$1:$A$18,0))</definedName>
    <definedName name="SM">INDEX(#REF!,MATCH(#REF!,#REF!,0))</definedName>
    <definedName name="SMP" localSheetId="19">INDEX(#REF!,MATCH(#REF!,#REF!,0))</definedName>
    <definedName name="SMP" localSheetId="9">INDEX('[92] '!$B$1:$B$18,MATCH('[92]  '!$L$549,'[92] '!$A$1:$A$18,0))</definedName>
    <definedName name="SMP">INDEX(#REF!,MATCH(#REF!,#REF!,0))</definedName>
    <definedName name="SMPL" localSheetId="19">INDEX(#REF!,MATCH(#REF!,#REF!,0))</definedName>
    <definedName name="SMPL" localSheetId="9">INDEX('[92] '!$B$1:$B$18,MATCH('[92]  '!$L$547,'[92] '!$A$1:$A$18,0))</definedName>
    <definedName name="SMPL">INDEX(#REF!,MATCH(#REF!,#REF!,0))</definedName>
    <definedName name="smsb" localSheetId="19">#REF!</definedName>
    <definedName name="smsb">#REF!</definedName>
    <definedName name="SN" localSheetId="1" hidden="1">{#N/A,#N/A,FALSE,"MODULE3"}</definedName>
    <definedName name="SN" localSheetId="2" hidden="1">{#N/A,#N/A,FALSE,"MODULE3"}</definedName>
    <definedName name="SN" localSheetId="7" hidden="1">{#N/A,#N/A,FALSE,"MODULE3"}</definedName>
    <definedName name="SN" hidden="1">{#N/A,#N/A,FALSE,"MODULE3"}</definedName>
    <definedName name="snlkjhsljbhdsjbkj" localSheetId="19">#REF!</definedName>
    <definedName name="snlkjhsljbhdsjbkj">#REF!</definedName>
    <definedName name="SNS">"Picture 2"</definedName>
    <definedName name="soh" localSheetId="18">0%</definedName>
    <definedName name="soh" localSheetId="3">0%</definedName>
    <definedName name="soh" localSheetId="14">0%</definedName>
    <definedName name="soh" localSheetId="15">0%</definedName>
    <definedName name="soh" localSheetId="12">0%</definedName>
    <definedName name="soh" localSheetId="10">0%</definedName>
    <definedName name="soh">0%</definedName>
    <definedName name="Soil" localSheetId="18">#REF!</definedName>
    <definedName name="Soil" localSheetId="3">#REF!</definedName>
    <definedName name="Soil" localSheetId="14">#REF!</definedName>
    <definedName name="Soil" localSheetId="15">#REF!</definedName>
    <definedName name="Soil" localSheetId="12">#REF!</definedName>
    <definedName name="Soil" localSheetId="10">#REF!</definedName>
    <definedName name="Soil" localSheetId="19">#REF!</definedName>
    <definedName name="Soil" localSheetId="9">[179]Data!$C$10:$C$15</definedName>
    <definedName name="Soil">#REF!</definedName>
    <definedName name="soil_damp">#REF!</definedName>
    <definedName name="soil_unitwt">#REF!</definedName>
    <definedName name="SoilClass" localSheetId="19">#REF!</definedName>
    <definedName name="SoilClass">#REF!</definedName>
    <definedName name="SOL" localSheetId="19">#REF!</definedName>
    <definedName name="SOL">#REF!</definedName>
    <definedName name="son">#REF!</definedName>
    <definedName name="son_1">#REF!</definedName>
    <definedName name="sone">[36]Report!#REF!</definedName>
    <definedName name="SOR" localSheetId="19">#REF!</definedName>
    <definedName name="SOR">#REF!</definedName>
    <definedName name="sort1" localSheetId="19" hidden="1">#REF!</definedName>
    <definedName name="sort1">#REF!</definedName>
    <definedName name="SortAREA" localSheetId="19">#REF!</definedName>
    <definedName name="SortAREA">#REF!</definedName>
    <definedName name="SOURCE">[209]Rates!$A$44:$A$45</definedName>
    <definedName name="Source_Price" localSheetId="19">#REF!</definedName>
    <definedName name="Source_Price">#REF!</definedName>
    <definedName name="sourceF" localSheetId="19">#REF!</definedName>
    <definedName name="sourceF">#REF!</definedName>
    <definedName name="SourceV" localSheetId="19">#REF!</definedName>
    <definedName name="SourceV">#REF!</definedName>
    <definedName name="sp" localSheetId="18">4%</definedName>
    <definedName name="sp" localSheetId="3">4%</definedName>
    <definedName name="sp" localSheetId="14">4%</definedName>
    <definedName name="sp" localSheetId="15">4%</definedName>
    <definedName name="sp" localSheetId="12">4%</definedName>
    <definedName name="sp" localSheetId="10">4%</definedName>
    <definedName name="sp">4%</definedName>
    <definedName name="SpacerDamper" localSheetId="17" hidden="1">{"'PROFITABILITY'!$A$1:$F$45"}</definedName>
    <definedName name="SpacerDamper" localSheetId="18">{"'PROFITABILITY'!$A$1:$F$45"}</definedName>
    <definedName name="SpacerDamper" localSheetId="3">{"'PROFITABILITY'!$A$1:$F$45"}</definedName>
    <definedName name="SpacerDamper" localSheetId="14">{"'PROFITABILITY'!$A$1:$F$45"}</definedName>
    <definedName name="SpacerDamper" localSheetId="15">{"'PROFITABILITY'!$A$1:$F$45"}</definedName>
    <definedName name="SpacerDamper" localSheetId="12">{"'PROFITABILITY'!$A$1:$F$45"}</definedName>
    <definedName name="SpacerDamper" localSheetId="10">{"'PROFITABILITY'!$A$1:$F$45"}</definedName>
    <definedName name="SpacerDamper" localSheetId="19">{"'PROFITABILITY'!$A$1:$F$45"}</definedName>
    <definedName name="SpacerDamper" localSheetId="20">{"'PROFITABILITY'!$A$1:$F$45"}</definedName>
    <definedName name="SpacerDamper" localSheetId="21">{"'PROFITABILITY'!$A$1:$F$45"}</definedName>
    <definedName name="SpacerDamper" localSheetId="1" hidden="1">{"'PROFITABILITY'!$A$1:$F$45"}</definedName>
    <definedName name="SpacerDamper" localSheetId="2" hidden="1">{"'PROFITABILITY'!$A$1:$F$45"}</definedName>
    <definedName name="SpacerDamper" localSheetId="0">{"'PROFITABILITY'!$A$1:$F$45"}</definedName>
    <definedName name="SpacerDamper" localSheetId="9">{"'PROFITABILITY'!$A$1:$F$45"}</definedName>
    <definedName name="SpacerDamper" localSheetId="16" hidden="1">{"'PROFITABILITY'!$A$1:$F$45"}</definedName>
    <definedName name="SpacerDamper" localSheetId="13" hidden="1">{"'PROFITABILITY'!$A$1:$F$45"}</definedName>
    <definedName name="SpacerDamper" localSheetId="6" hidden="1">{"'PROFITABILITY'!$A$1:$F$45"}</definedName>
    <definedName name="SpacerDamper" localSheetId="7" hidden="1">{"'PROFITABILITY'!$A$1:$F$45"}</definedName>
    <definedName name="SpacerDamper">{"'PROFITABILITY'!$A$1:$F$45"}</definedName>
    <definedName name="Spalls" localSheetId="19">#REF!</definedName>
    <definedName name="Spalls">#REF!</definedName>
    <definedName name="SPAN" localSheetId="19">VLOOKUP(#REF!&amp;#REF!,#REF!,4,FALSE)</definedName>
    <definedName name="SPAN" localSheetId="9">VLOOKUP(#REF!&amp;#REF!,'[92]  '!$B$7:$E$547,4,FALSE)</definedName>
    <definedName name="SPAN">VLOOKUP(#REF!&amp;#REF!,#REF!,4,FALSE)</definedName>
    <definedName name="Spanner_Auto_File">"C:\Documents and Settings\pcsai\My Documents\DRAIN_De.x2a"</definedName>
    <definedName name="SPAR" localSheetId="19">#REF!</definedName>
    <definedName name="SPAR">#REF!</definedName>
    <definedName name="Spare" localSheetId="17" hidden="1">{"'PROFITABILITY'!$A$1:$F$45"}</definedName>
    <definedName name="Spare" localSheetId="18">{"'PROFITABILITY'!$A$1:$F$45"}</definedName>
    <definedName name="Spare" localSheetId="3">{"'PROFITABILITY'!$A$1:$F$45"}</definedName>
    <definedName name="Spare" localSheetId="14">{"'PROFITABILITY'!$A$1:$F$45"}</definedName>
    <definedName name="Spare" localSheetId="15">{"'PROFITABILITY'!$A$1:$F$45"}</definedName>
    <definedName name="Spare" localSheetId="12">{"'PROFITABILITY'!$A$1:$F$45"}</definedName>
    <definedName name="Spare" localSheetId="10">{"'PROFITABILITY'!$A$1:$F$45"}</definedName>
    <definedName name="Spare" localSheetId="19">{"'PROFITABILITY'!$A$1:$F$45"}</definedName>
    <definedName name="Spare" localSheetId="20">{"'PROFITABILITY'!$A$1:$F$45"}</definedName>
    <definedName name="Spare" localSheetId="21">{"'PROFITABILITY'!$A$1:$F$45"}</definedName>
    <definedName name="Spare" localSheetId="1" hidden="1">{"'PROFITABILITY'!$A$1:$F$45"}</definedName>
    <definedName name="Spare" localSheetId="2" hidden="1">{"'PROFITABILITY'!$A$1:$F$45"}</definedName>
    <definedName name="Spare" localSheetId="0">{"'PROFITABILITY'!$A$1:$F$45"}</definedName>
    <definedName name="Spare" localSheetId="9">{"'PROFITABILITY'!$A$1:$F$45"}</definedName>
    <definedName name="Spare" localSheetId="16" hidden="1">{"'PROFITABILITY'!$A$1:$F$45"}</definedName>
    <definedName name="Spare" localSheetId="13" hidden="1">{"'PROFITABILITY'!$A$1:$F$45"}</definedName>
    <definedName name="Spare" localSheetId="6" hidden="1">{"'PROFITABILITY'!$A$1:$F$45"}</definedName>
    <definedName name="Spare" localSheetId="7" hidden="1">{"'PROFITABILITY'!$A$1:$F$45"}</definedName>
    <definedName name="Spare">{"'PROFITABILITY'!$A$1:$F$45"}</definedName>
    <definedName name="SPAVER" localSheetId="19">#REF!</definedName>
    <definedName name="SPAVER" localSheetId="9">'[105]Cost of O &amp; O'!$F$21</definedName>
    <definedName name="SPAVER">#REF!</definedName>
    <definedName name="SPEC_13" localSheetId="19">#REF!</definedName>
    <definedName name="SPEC_13">#REF!</definedName>
    <definedName name="SPEC_14" localSheetId="19">#REF!</definedName>
    <definedName name="SPEC_14">#REF!</definedName>
    <definedName name="SPEC_15" localSheetId="19">#REF!</definedName>
    <definedName name="SPEC_15">#REF!</definedName>
    <definedName name="SPEC_16" localSheetId="19">#REF!</definedName>
    <definedName name="SPEC_16">#REF!</definedName>
    <definedName name="SPEC_17" localSheetId="19">#REF!</definedName>
    <definedName name="SPEC_17">#REF!</definedName>
    <definedName name="SPEC_18" localSheetId="19">#REF!</definedName>
    <definedName name="SPEC_18">#REF!</definedName>
    <definedName name="SPEC_19" localSheetId="19">#REF!</definedName>
    <definedName name="SPEC_19">#REF!</definedName>
    <definedName name="SPEC_20" localSheetId="19">#REF!</definedName>
    <definedName name="SPEC_20">#REF!</definedName>
    <definedName name="SPEC_21" localSheetId="19">#REF!</definedName>
    <definedName name="SPEC_21">#REF!</definedName>
    <definedName name="SPEC_22" localSheetId="19">#REF!</definedName>
    <definedName name="SPEC_22">#REF!</definedName>
    <definedName name="SPEC_23" localSheetId="19">#REF!</definedName>
    <definedName name="SPEC_23">#REF!</definedName>
    <definedName name="SPEC_24" localSheetId="19">#REF!</definedName>
    <definedName name="SPEC_24">#REF!</definedName>
    <definedName name="SPEC_25" localSheetId="19">#REF!</definedName>
    <definedName name="SPEC_25">#REF!</definedName>
    <definedName name="SPEC2" localSheetId="19">#REF!</definedName>
    <definedName name="SPEC2">#REF!</definedName>
    <definedName name="SpecialPrice" localSheetId="19" hidden="1">#REF!</definedName>
    <definedName name="SpecialPrice">#REF!</definedName>
    <definedName name="spfactor" localSheetId="19">#REF!</definedName>
    <definedName name="spfactor">#REF!</definedName>
    <definedName name="Spl" localSheetId="19">#REF!</definedName>
    <definedName name="Spl">#REF!</definedName>
    <definedName name="spp">#REF!</definedName>
    <definedName name="SPRINK" localSheetId="19">#REF!</definedName>
    <definedName name="SPRINK" localSheetId="9">'[44]Cost of O &amp; O'!$F$23</definedName>
    <definedName name="SPRINK">#REF!</definedName>
    <definedName name="SPSS" localSheetId="19">#REF!</definedName>
    <definedName name="SPSS">#REF!</definedName>
    <definedName name="SPTNP" localSheetId="18">#REF!</definedName>
    <definedName name="SPTNP" localSheetId="3">#REF!</definedName>
    <definedName name="SPTNP" localSheetId="14">#REF!</definedName>
    <definedName name="SPTNP" localSheetId="15">#REF!</definedName>
    <definedName name="SPTNP" localSheetId="12">#REF!</definedName>
    <definedName name="SPTNP" localSheetId="10">#REF!</definedName>
    <definedName name="SPTNP" localSheetId="19">#REF!</definedName>
    <definedName name="SPTNP" localSheetId="9">[276]TABLES!$E$4:$F$57</definedName>
    <definedName name="SPTNP">#REF!</definedName>
    <definedName name="Sq">#REF!</definedName>
    <definedName name="SQRT__1___0.6___1.0" localSheetId="19">#REF!</definedName>
    <definedName name="SQRT__1___0.6___1.0">#REF!</definedName>
    <definedName name="SQRT__1___0_6___1_0" localSheetId="19">#REF!</definedName>
    <definedName name="SQRT__1___0_6___1_0">#REF!</definedName>
    <definedName name="SQRT__1___0_6___1_0___0" localSheetId="19">#REF!</definedName>
    <definedName name="SQRT__1___0_6___1_0___0">#REF!</definedName>
    <definedName name="SQRT__1___0_6___1_0___13" localSheetId="19">#REF!</definedName>
    <definedName name="SQRT__1___0_6___1_0___13">#REF!</definedName>
    <definedName name="sr" localSheetId="19">#REF!</definedName>
    <definedName name="sr">#REF!</definedName>
    <definedName name="sraica" localSheetId="19">#REF!</definedName>
    <definedName name="sraica">#REF!</definedName>
    <definedName name="srcem" localSheetId="19">#REF!</definedName>
    <definedName name="srcem" localSheetId="9">[277]RA!$P$27</definedName>
    <definedName name="srcem">#REF!</definedName>
    <definedName name="sri" localSheetId="19">#REF!</definedName>
    <definedName name="sri">#REF!</definedName>
    <definedName name="srk"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8">{#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3">{#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5">{#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2">{#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0">{#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9">{#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0">{#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0">{#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9">{#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19">#REF!</definedName>
    <definedName name="SS" localSheetId="9">'[267]CFL-KIM'!$AA$1</definedName>
    <definedName name="ss">#REF!</definedName>
    <definedName name="SS_Adv">'[178]SS 13-14'!#REF!</definedName>
    <definedName name="SS_AGWC">'[178]SS 13-14'!#REF!</definedName>
    <definedName name="SS_AM">'[178]SS 13-14'!#REF!</definedName>
    <definedName name="SS_ANFA">'[178]SS 13-14'!#REF!</definedName>
    <definedName name="SS_ANFE">'[178]SS 13-14'!#REF!</definedName>
    <definedName name="SS_ANFEBG">'[178]SS 13-14'!#REF!</definedName>
    <definedName name="SS_ANWC">'[178]SS 13-14'!#REF!</definedName>
    <definedName name="SS_Apr">'[178]SS 13-14'!$AN:$AN</definedName>
    <definedName name="SS_Aug">'[178]SS 13-14'!$AR:$AR</definedName>
    <definedName name="SS_Avg_Adv">'[178]SS 13-14'!#REF!</definedName>
    <definedName name="SS_Avg_COI">'[178]SS 13-14'!#REF!</definedName>
    <definedName name="SS_Avg_OCA">'[178]SS 13-14'!#REF!</definedName>
    <definedName name="SS_Avg_OCL">'[178]SS 13-14'!#REF!</definedName>
    <definedName name="SS_Avg_OS">'[178]SS 13-14'!#REF!</definedName>
    <definedName name="SS_Avg_Stk">'[178]SS 13-14'!#REF!</definedName>
    <definedName name="SS_Avg_VC">'[178]SS 13-14'!#REF!</definedName>
    <definedName name="SS_Avg_WC_Key" localSheetId="19">#REF!</definedName>
    <definedName name="SS_Avg_WC_Key">#REF!</definedName>
    <definedName name="ss_coi">'[178]SS 13-14'!#REF!</definedName>
    <definedName name="SS_COU">'[178]SS 13-14'!#REF!</definedName>
    <definedName name="SS_Dec">'[178]SS 13-14'!$AV:$AV</definedName>
    <definedName name="SS_Deprn">'[178]SS 13-14'!#REF!</definedName>
    <definedName name="SS_Feb">'[178]SS 13-14'!$AX:$AX</definedName>
    <definedName name="SS_GM">'[178]SS 13-14'!#REF!</definedName>
    <definedName name="SS_Jan">'[178]SS 13-14'!$AW:$AW</definedName>
    <definedName name="SS_Jul">'[178]SS 13-14'!$AQ:$AQ</definedName>
    <definedName name="SS_Jun">'[178]SS 13-14'!$AP:$AP</definedName>
    <definedName name="SS_Key">'[178]SS 13-14'!#REF!</definedName>
    <definedName name="SS_Mar">'[178]SS 13-14'!$AY:$AY</definedName>
    <definedName name="SS_MAT_Sales">'[178]SS 13-14'!#REF!</definedName>
    <definedName name="SS_May">'[178]SS 13-14'!$AO:$AO</definedName>
    <definedName name="SS_Nov">'[178]SS 13-14'!$AU:$AU</definedName>
    <definedName name="SS_NWC">'[178]SS 13-14'!#REF!</definedName>
    <definedName name="SS_OB_Cust">'[178]SS 13-14'!#REF!</definedName>
    <definedName name="SS_OB_IU">'[178]SS 13-14'!#REF!</definedName>
    <definedName name="SS_OCA">'[178]SS 13-14'!#REF!</definedName>
    <definedName name="SS_OCL">'[178]SS 13-14'!#REF!</definedName>
    <definedName name="SS_Oct">'[178]SS 13-14'!$AT:$AT</definedName>
    <definedName name="SS_OD_Common">'[178]SS 13-14'!#REF!</definedName>
    <definedName name="SS_OI_Cust">'[178]SS 13-14'!#REF!</definedName>
    <definedName name="SS_OI_IU">'[178]SS 13-14'!#REF!</definedName>
    <definedName name="SS_OS">'[178]SS 13-14'!#REF!</definedName>
    <definedName name="SS_PBDIT">'[178]SS 13-14'!#REF!</definedName>
    <definedName name="SS_PBIT">'[178]SS 13-14'!#REF!</definedName>
    <definedName name="SS_Per_Key" localSheetId="19">#REF!</definedName>
    <definedName name="SS_Per_Key">#REF!</definedName>
    <definedName name="SS_Res_Key" localSheetId="19">#REF!</definedName>
    <definedName name="SS_Res_Key">#REF!</definedName>
    <definedName name="SS_Sales_Cust">'[178]SS 13-14'!#REF!</definedName>
    <definedName name="SS_Sales_IU">'[178]SS 13-14'!#REF!</definedName>
    <definedName name="SS_Sep">'[178]SS 13-14'!$AS:$AS</definedName>
    <definedName name="SS_Stk">'[178]SS 13-14'!#REF!</definedName>
    <definedName name="SS_Top_Key" localSheetId="19">#REF!</definedName>
    <definedName name="SS_Top_Key">#REF!</definedName>
    <definedName name="SS_VC">'[178]SS 13-14'!#REF!</definedName>
    <definedName name="SS_WC_Key" localSheetId="19">#REF!</definedName>
    <definedName name="SS_WC_Key">#REF!</definedName>
    <definedName name="SS400_401" localSheetId="19">#REF!</definedName>
    <definedName name="SS400_401">#REF!</definedName>
    <definedName name="ss401_404" localSheetId="19">#REF!</definedName>
    <definedName name="ss401_404">#REF!</definedName>
    <definedName name="ss405_408" localSheetId="19">#REF!</definedName>
    <definedName name="ss405_408">#REF!</definedName>
    <definedName name="SS421_422" localSheetId="19">#REF!</definedName>
    <definedName name="SS421_422">#REF!</definedName>
    <definedName name="ss421_424" localSheetId="19">#REF!</definedName>
    <definedName name="ss421_424">#REF!</definedName>
    <definedName name="ss6_bop_f" localSheetId="19">#REF!</definedName>
    <definedName name="ss6_bop_f">#REF!</definedName>
    <definedName name="ss6_bop_v" localSheetId="19">#REF!</definedName>
    <definedName name="ss6_bop_v">#REF!</definedName>
    <definedName name="ss6_bop_w" localSheetId="19">#REF!</definedName>
    <definedName name="ss6_bop_w">#REF!</definedName>
    <definedName name="ss6_civ_f" localSheetId="19">#REF!</definedName>
    <definedName name="ss6_civ_f">#REF!</definedName>
    <definedName name="ss6_civ_v" localSheetId="19">#REF!</definedName>
    <definedName name="ss6_civ_v">#REF!</definedName>
    <definedName name="ss6_civ_w" localSheetId="19">#REF!</definedName>
    <definedName name="ss6_civ_w">#REF!</definedName>
    <definedName name="ss6_cond_f" localSheetId="19">#REF!</definedName>
    <definedName name="ss6_cond_f">#REF!</definedName>
    <definedName name="ss6_cond_v" localSheetId="19">#REF!</definedName>
    <definedName name="ss6_cond_v">#REF!</definedName>
    <definedName name="ss6_cond_w" localSheetId="19">#REF!</definedName>
    <definedName name="ss6_cond_w">#REF!</definedName>
    <definedName name="ss6_ct_f" localSheetId="19">#REF!</definedName>
    <definedName name="ss6_ct_f">#REF!</definedName>
    <definedName name="ss6_ct_v" localSheetId="19">#REF!</definedName>
    <definedName name="ss6_ct_v">#REF!</definedName>
    <definedName name="ss6_ct_w" localSheetId="19">#REF!</definedName>
    <definedName name="ss6_ct_w">#REF!</definedName>
    <definedName name="ss6_e_f" localSheetId="19">#REF!</definedName>
    <definedName name="ss6_e_f">#REF!</definedName>
    <definedName name="ss6_e_v" localSheetId="19">#REF!</definedName>
    <definedName name="ss6_e_v">#REF!</definedName>
    <definedName name="ss6_e_w" localSheetId="19">#REF!</definedName>
    <definedName name="ss6_e_w">#REF!</definedName>
    <definedName name="ss6_ec_f" localSheetId="19">#REF!</definedName>
    <definedName name="ss6_ec_f">#REF!</definedName>
    <definedName name="ss6_ec_v" localSheetId="19">#REF!</definedName>
    <definedName name="ss6_ec_v">#REF!</definedName>
    <definedName name="ss6_ec_w" localSheetId="19">#REF!</definedName>
    <definedName name="ss6_ec_w">#REF!</definedName>
    <definedName name="ss6_fuel_f" localSheetId="19">#REF!</definedName>
    <definedName name="ss6_fuel_f">#REF!</definedName>
    <definedName name="ss6_fuel_v" localSheetId="19">#REF!</definedName>
    <definedName name="ss6_fuel_v">#REF!</definedName>
    <definedName name="ss6_fuel_w" localSheetId="19">#REF!</definedName>
    <definedName name="ss6_fuel_w">#REF!</definedName>
    <definedName name="ss6_geno_f" localSheetId="19">#REF!</definedName>
    <definedName name="ss6_geno_f">#REF!</definedName>
    <definedName name="ss6_geno_v" localSheetId="19">#REF!</definedName>
    <definedName name="ss6_geno_v">#REF!</definedName>
    <definedName name="ss6_geno_w" localSheetId="19">#REF!</definedName>
    <definedName name="ss6_geno_w">#REF!</definedName>
    <definedName name="ss6_gt_f" localSheetId="19">#REF!</definedName>
    <definedName name="ss6_gt_f">#REF!</definedName>
    <definedName name="ss6_gt_v" localSheetId="19">#REF!</definedName>
    <definedName name="ss6_gt_v">#REF!</definedName>
    <definedName name="ss6_gt_w" localSheetId="19">#REF!</definedName>
    <definedName name="ss6_gt_w">#REF!</definedName>
    <definedName name="ss6_gtax_f" localSheetId="19">#REF!</definedName>
    <definedName name="ss6_gtax_f">#REF!</definedName>
    <definedName name="ss6_gtax_v" localSheetId="19">#REF!</definedName>
    <definedName name="ss6_gtax_v">#REF!</definedName>
    <definedName name="ss6_gtax_w" localSheetId="19">#REF!</definedName>
    <definedName name="ss6_gtax_w">#REF!</definedName>
    <definedName name="ss6_hrsg_f" localSheetId="19">#REF!</definedName>
    <definedName name="ss6_hrsg_f">#REF!</definedName>
    <definedName name="ss6_hrsg_v" localSheetId="19">#REF!</definedName>
    <definedName name="ss6_hrsg_v">#REF!</definedName>
    <definedName name="ss6_hrsg_w" localSheetId="19">#REF!</definedName>
    <definedName name="ss6_hrsg_w">#REF!</definedName>
    <definedName name="ss6_ic_f" localSheetId="19">#REF!</definedName>
    <definedName name="ss6_ic_f">#REF!</definedName>
    <definedName name="ss6_ic_v" localSheetId="19">#REF!</definedName>
    <definedName name="ss6_ic_v">#REF!</definedName>
    <definedName name="ss6_ic_w" localSheetId="19">#REF!</definedName>
    <definedName name="ss6_ic_w">#REF!</definedName>
    <definedName name="ss6_st_f" localSheetId="19">#REF!</definedName>
    <definedName name="ss6_st_f">#REF!</definedName>
    <definedName name="ss6_st_v" localSheetId="19">#REF!</definedName>
    <definedName name="ss6_st_v">#REF!</definedName>
    <definedName name="ss6_st_w" localSheetId="19">#REF!</definedName>
    <definedName name="ss6_st_w">#REF!</definedName>
    <definedName name="ss8_bop_f" localSheetId="19">#REF!</definedName>
    <definedName name="ss8_bop_f">#REF!</definedName>
    <definedName name="ss8_bop_v" localSheetId="19">#REF!</definedName>
    <definedName name="ss8_bop_v">#REF!</definedName>
    <definedName name="ss8_bop_w" localSheetId="19">#REF!</definedName>
    <definedName name="ss8_bop_w">#REF!</definedName>
    <definedName name="ss8_civ_f" localSheetId="19">#REF!</definedName>
    <definedName name="ss8_civ_f">#REF!</definedName>
    <definedName name="ss8_civ_v" localSheetId="19">#REF!</definedName>
    <definedName name="ss8_civ_v">#REF!</definedName>
    <definedName name="ss8_civ_w" localSheetId="19">#REF!</definedName>
    <definedName name="ss8_civ_w">#REF!</definedName>
    <definedName name="ss8_cond_f" localSheetId="19">#REF!</definedName>
    <definedName name="ss8_cond_f">#REF!</definedName>
    <definedName name="ss8_cond_v" localSheetId="19">#REF!</definedName>
    <definedName name="ss8_cond_v">#REF!</definedName>
    <definedName name="ss8_cond_w" localSheetId="19">#REF!</definedName>
    <definedName name="ss8_cond_w">#REF!</definedName>
    <definedName name="ss8_ct_f" localSheetId="19">#REF!</definedName>
    <definedName name="ss8_ct_f">#REF!</definedName>
    <definedName name="ss8_ct_v" localSheetId="19">#REF!</definedName>
    <definedName name="ss8_ct_v">#REF!</definedName>
    <definedName name="ss8_ct_w" localSheetId="19">#REF!</definedName>
    <definedName name="ss8_ct_w">#REF!</definedName>
    <definedName name="ss8_e_f" localSheetId="19">#REF!</definedName>
    <definedName name="ss8_e_f">#REF!</definedName>
    <definedName name="ss8_e_v" localSheetId="19">#REF!</definedName>
    <definedName name="ss8_e_v">#REF!</definedName>
    <definedName name="ss8_e_w" localSheetId="19">#REF!</definedName>
    <definedName name="ss8_e_w">#REF!</definedName>
    <definedName name="ss8_ec_f" localSheetId="19">#REF!</definedName>
    <definedName name="ss8_ec_f">#REF!</definedName>
    <definedName name="ss8_ec_v" localSheetId="19">#REF!</definedName>
    <definedName name="ss8_ec_v">#REF!</definedName>
    <definedName name="ss8_ec_w" localSheetId="19">#REF!</definedName>
    <definedName name="ss8_ec_w">#REF!</definedName>
    <definedName name="ss8_fuel_f" localSheetId="19">#REF!</definedName>
    <definedName name="ss8_fuel_f">#REF!</definedName>
    <definedName name="ss8_fuel_v" localSheetId="19">#REF!</definedName>
    <definedName name="ss8_fuel_v">#REF!</definedName>
    <definedName name="ss8_fuel_w" localSheetId="19">#REF!</definedName>
    <definedName name="ss8_fuel_w">#REF!</definedName>
    <definedName name="ss8_geno_f" localSheetId="19">#REF!</definedName>
    <definedName name="ss8_geno_f">#REF!</definedName>
    <definedName name="ss8_geno_v" localSheetId="19">#REF!</definedName>
    <definedName name="ss8_geno_v">#REF!</definedName>
    <definedName name="ss8_geno_w" localSheetId="19">#REF!</definedName>
    <definedName name="ss8_geno_w">#REF!</definedName>
    <definedName name="ss8_gt_f" localSheetId="19">#REF!</definedName>
    <definedName name="ss8_gt_f">#REF!</definedName>
    <definedName name="ss8_gt_v" localSheetId="19">#REF!</definedName>
    <definedName name="ss8_gt_v">#REF!</definedName>
    <definedName name="ss8_gt_w" localSheetId="19">#REF!</definedName>
    <definedName name="ss8_gt_w">#REF!</definedName>
    <definedName name="ss8_gtax_f" localSheetId="19">#REF!</definedName>
    <definedName name="ss8_gtax_f">#REF!</definedName>
    <definedName name="ss8_gtax_v" localSheetId="19">#REF!</definedName>
    <definedName name="ss8_gtax_v">#REF!</definedName>
    <definedName name="ss8_gtax_w" localSheetId="19">#REF!</definedName>
    <definedName name="ss8_gtax_w">#REF!</definedName>
    <definedName name="ss8_hrsg_f" localSheetId="19">#REF!</definedName>
    <definedName name="ss8_hrsg_f">#REF!</definedName>
    <definedName name="ss8_hrsg_v" localSheetId="19">#REF!</definedName>
    <definedName name="ss8_hrsg_v">#REF!</definedName>
    <definedName name="ss8_hrsg_w" localSheetId="19">#REF!</definedName>
    <definedName name="ss8_hrsg_w">#REF!</definedName>
    <definedName name="ss8_ic_f" localSheetId="19">#REF!</definedName>
    <definedName name="ss8_ic_f">#REF!</definedName>
    <definedName name="ss8_ic_v" localSheetId="19">#REF!</definedName>
    <definedName name="ss8_ic_v">#REF!</definedName>
    <definedName name="ss8_ic_w" localSheetId="19">#REF!</definedName>
    <definedName name="ss8_ic_w">#REF!</definedName>
    <definedName name="ss8_st_f" localSheetId="19">#REF!</definedName>
    <definedName name="ss8_st_f">#REF!</definedName>
    <definedName name="ss8_st_v" localSheetId="19">#REF!</definedName>
    <definedName name="ss8_st_v">#REF!</definedName>
    <definedName name="ss8_st_w" localSheetId="19">#REF!</definedName>
    <definedName name="ss8_st_w">#REF!</definedName>
    <definedName name="ss9_bop_f" localSheetId="19">#REF!</definedName>
    <definedName name="ss9_bop_f">#REF!</definedName>
    <definedName name="ss9_bop_v" localSheetId="19">#REF!</definedName>
    <definedName name="ss9_bop_v">#REF!</definedName>
    <definedName name="ss9_bop_w" localSheetId="19">#REF!</definedName>
    <definedName name="ss9_bop_w">#REF!</definedName>
    <definedName name="ss9_civ_f" localSheetId="19">#REF!</definedName>
    <definedName name="ss9_civ_f">#REF!</definedName>
    <definedName name="ss9_civ_v" localSheetId="19">#REF!</definedName>
    <definedName name="ss9_civ_v">#REF!</definedName>
    <definedName name="ss9_civ_w" localSheetId="19">#REF!</definedName>
    <definedName name="ss9_civ_w">#REF!</definedName>
    <definedName name="ss9_cond_f" localSheetId="19">#REF!</definedName>
    <definedName name="ss9_cond_f">#REF!</definedName>
    <definedName name="ss9_cond_v" localSheetId="19">#REF!</definedName>
    <definedName name="ss9_cond_v">#REF!</definedName>
    <definedName name="ss9_cond_w" localSheetId="19">#REF!</definedName>
    <definedName name="ss9_cond_w">#REF!</definedName>
    <definedName name="ss9_ct_f" localSheetId="19">#REF!</definedName>
    <definedName name="ss9_ct_f">#REF!</definedName>
    <definedName name="ss9_ct_v" localSheetId="19">#REF!</definedName>
    <definedName name="ss9_ct_v">#REF!</definedName>
    <definedName name="ss9_ct_w" localSheetId="19">#REF!</definedName>
    <definedName name="ss9_ct_w">#REF!</definedName>
    <definedName name="ss9_e_f" localSheetId="19">#REF!</definedName>
    <definedName name="ss9_e_f">#REF!</definedName>
    <definedName name="ss9_e_v" localSheetId="19">#REF!</definedName>
    <definedName name="ss9_e_v">#REF!</definedName>
    <definedName name="ss9_e_w" localSheetId="19">#REF!</definedName>
    <definedName name="ss9_e_w">#REF!</definedName>
    <definedName name="ss9_ec_f" localSheetId="19">#REF!</definedName>
    <definedName name="ss9_ec_f">#REF!</definedName>
    <definedName name="ss9_ec_v" localSheetId="19">#REF!</definedName>
    <definedName name="ss9_ec_v">#REF!</definedName>
    <definedName name="ss9_ec_w" localSheetId="19">#REF!</definedName>
    <definedName name="ss9_ec_w">#REF!</definedName>
    <definedName name="ss9_fuel_f" localSheetId="19">#REF!</definedName>
    <definedName name="ss9_fuel_f">#REF!</definedName>
    <definedName name="ss9_fuel_v" localSheetId="19">#REF!</definedName>
    <definedName name="ss9_fuel_v">#REF!</definedName>
    <definedName name="ss9_fuel_w" localSheetId="19">#REF!</definedName>
    <definedName name="ss9_fuel_w">#REF!</definedName>
    <definedName name="ss9_geno_f" localSheetId="19">#REF!</definedName>
    <definedName name="ss9_geno_f">#REF!</definedName>
    <definedName name="ss9_geno_v" localSheetId="19">#REF!</definedName>
    <definedName name="ss9_geno_v">#REF!</definedName>
    <definedName name="ss9_geno_w" localSheetId="19">#REF!</definedName>
    <definedName name="ss9_geno_w">#REF!</definedName>
    <definedName name="ss9_gt_f" localSheetId="19">#REF!</definedName>
    <definedName name="ss9_gt_f">#REF!</definedName>
    <definedName name="ss9_gt_v" localSheetId="19">#REF!</definedName>
    <definedName name="ss9_gt_v">#REF!</definedName>
    <definedName name="ss9_gt_w" localSheetId="19">#REF!</definedName>
    <definedName name="ss9_gt_w">#REF!</definedName>
    <definedName name="ss9_gtax_f" localSheetId="19">#REF!</definedName>
    <definedName name="ss9_gtax_f">#REF!</definedName>
    <definedName name="ss9_gtax_v" localSheetId="19">#REF!</definedName>
    <definedName name="ss9_gtax_v">#REF!</definedName>
    <definedName name="ss9_gtax_w" localSheetId="19">#REF!</definedName>
    <definedName name="ss9_gtax_w">#REF!</definedName>
    <definedName name="ss9_hrsg_f" localSheetId="19">#REF!</definedName>
    <definedName name="ss9_hrsg_f">#REF!</definedName>
    <definedName name="ss9_hrsg_v" localSheetId="19">#REF!</definedName>
    <definedName name="ss9_hrsg_v">#REF!</definedName>
    <definedName name="ss9_hrsg_w" localSheetId="19">#REF!</definedName>
    <definedName name="ss9_hrsg_w">#REF!</definedName>
    <definedName name="ss9_ic_f" localSheetId="19">#REF!</definedName>
    <definedName name="ss9_ic_f">#REF!</definedName>
    <definedName name="ss9_ic_v" localSheetId="19">#REF!</definedName>
    <definedName name="ss9_ic_v">#REF!</definedName>
    <definedName name="ss9_ic_w" localSheetId="19">#REF!</definedName>
    <definedName name="ss9_ic_w">#REF!</definedName>
    <definedName name="ss9_st_f" localSheetId="19">#REF!</definedName>
    <definedName name="ss9_st_f">#REF!</definedName>
    <definedName name="ss9_st_v" localSheetId="19">#REF!</definedName>
    <definedName name="ss9_st_v">#REF!</definedName>
    <definedName name="ss9_st_w" localSheetId="19">#REF!</definedName>
    <definedName name="ss9_st_w">#REF!</definedName>
    <definedName name="ssa">[53]Coalmine!#REF!</definedName>
    <definedName name="ssb">[53]Coalmine!#REF!</definedName>
    <definedName name="SSDFF" localSheetId="19">#REF!</definedName>
    <definedName name="SSDFF">#REF!</definedName>
    <definedName name="ssf" localSheetId="19">#REF!</definedName>
    <definedName name="ssf">#REF!</definedName>
    <definedName name="ssfsd" localSheetId="19">#REF!</definedName>
    <definedName name="ssfsd">#REF!</definedName>
    <definedName name="ssl" localSheetId="19">#REF!</definedName>
    <definedName name="ssl">#REF!</definedName>
    <definedName name="Ssm" localSheetId="19">#REF!</definedName>
    <definedName name="Ssm">#REF!</definedName>
    <definedName name="SSP" localSheetId="19">#REF!</definedName>
    <definedName name="SSP">#REF!</definedName>
    <definedName name="SSPS" localSheetId="19">#REF!</definedName>
    <definedName name="SSPS">#REF!</definedName>
    <definedName name="sss" localSheetId="19">#REF!</definedName>
    <definedName name="sss">#REF!</definedName>
    <definedName name="sss_1" localSheetId="19">#REF!</definedName>
    <definedName name="sss_1">#REF!</definedName>
    <definedName name="ssss" localSheetId="19">#REF!</definedName>
    <definedName name="ssss">#REF!</definedName>
    <definedName name="sssss" localSheetId="19">#REF!</definedName>
    <definedName name="sssss">#REF!</definedName>
    <definedName name="SSSSSS" localSheetId="19">#REF!</definedName>
    <definedName name="SSSSSS" localSheetId="9">[278]PROCTOR!#REF!</definedName>
    <definedName name="SSSSSS">#REF!</definedName>
    <definedName name="sssssssss" localSheetId="18">#REF!</definedName>
    <definedName name="sssssssss" localSheetId="3">#REF!</definedName>
    <definedName name="sssssssss" localSheetId="14">#REF!</definedName>
    <definedName name="sssssssss" localSheetId="15">#REF!</definedName>
    <definedName name="sssssssss" localSheetId="12">#REF!</definedName>
    <definedName name="sssssssss" localSheetId="10">#REF!</definedName>
    <definedName name="sssssssss" localSheetId="19">#REF!</definedName>
    <definedName name="sssssssss" localSheetId="9">'[185]Format - 4'!#REF!</definedName>
    <definedName name="sssssssss">#REF!</definedName>
    <definedName name="SSSSSSSSSSSS" localSheetId="19" hidden="1">#REF!</definedName>
    <definedName name="SSSSSSSSSSSS">#REF!</definedName>
    <definedName name="sssssssssssss" localSheetId="18">{"form-D1",#N/A,FALSE,"FORM-D1";"form-D1_amt",#N/A,FALSE,"FORM-D1"}</definedName>
    <definedName name="sssssssssssss" localSheetId="3">{"form-D1",#N/A,FALSE,"FORM-D1";"form-D1_amt",#N/A,FALSE,"FORM-D1"}</definedName>
    <definedName name="sssssssssssss" localSheetId="14">{"form-D1",#N/A,FALSE,"FORM-D1";"form-D1_amt",#N/A,FALSE,"FORM-D1"}</definedName>
    <definedName name="sssssssssssss" localSheetId="15">{"form-D1",#N/A,FALSE,"FORM-D1";"form-D1_amt",#N/A,FALSE,"FORM-D1"}</definedName>
    <definedName name="sssssssssssss" localSheetId="12">{"form-D1",#N/A,FALSE,"FORM-D1";"form-D1_amt",#N/A,FALSE,"FORM-D1"}</definedName>
    <definedName name="sssssssssssss" localSheetId="10">{"form-D1",#N/A,FALSE,"FORM-D1";"form-D1_amt",#N/A,FALSE,"FORM-D1"}</definedName>
    <definedName name="sssssssssssss" localSheetId="19">{"form-D1",#N/A,FALSE,"FORM-D1";"form-D1_amt",#N/A,FALSE,"FORM-D1"}</definedName>
    <definedName name="sssssssssssss" localSheetId="20">{"form-D1",#N/A,FALSE,"FORM-D1";"form-D1_amt",#N/A,FALSE,"FORM-D1"}</definedName>
    <definedName name="sssssssssssss" localSheetId="21">{"form-D1",#N/A,FALSE,"FORM-D1";"form-D1_amt",#N/A,FALSE,"FORM-D1"}</definedName>
    <definedName name="sssssssssssss" localSheetId="1">{"form-D1",#N/A,FALSE,"FORM-D1";"form-D1_amt",#N/A,FALSE,"FORM-D1"}</definedName>
    <definedName name="sssssssssssss" localSheetId="2">{"form-D1",#N/A,FALSE,"FORM-D1";"form-D1_amt",#N/A,FALSE,"FORM-D1"}</definedName>
    <definedName name="sssssssssssss" localSheetId="0">{"form-D1",#N/A,FALSE,"FORM-D1";"form-D1_amt",#N/A,FALSE,"FORM-D1"}</definedName>
    <definedName name="sssssssssssss" localSheetId="9">{"form-D1",#N/A,FALSE,"FORM-D1";"form-D1_amt",#N/A,FALSE,"FORM-D1"}</definedName>
    <definedName name="sssssssssssss" localSheetId="16">{"form-D1",#N/A,FALSE,"FORM-D1";"form-D1_amt",#N/A,FALSE,"FORM-D1"}</definedName>
    <definedName name="sssssssssssss" localSheetId="13">{"form-D1",#N/A,FALSE,"FORM-D1";"form-D1_amt",#N/A,FALSE,"FORM-D1"}</definedName>
    <definedName name="sssssssssssss" localSheetId="6">{"form-D1",#N/A,FALSE,"FORM-D1";"form-D1_amt",#N/A,FALSE,"FORM-D1"}</definedName>
    <definedName name="sssssssssssss" localSheetId="7">{"form-D1",#N/A,FALSE,"FORM-D1";"form-D1_amt",#N/A,FALSE,"FORM-D1"}</definedName>
    <definedName name="sssssssssssss">{"form-D1",#N/A,FALSE,"FORM-D1";"form-D1_amt",#N/A,FALSE,"FORM-D1"}</definedName>
    <definedName name="sssssssssssssas" localSheetId="18">{"form-D1",#N/A,FALSE,"FORM-D1";"form-D1_amt",#N/A,FALSE,"FORM-D1"}</definedName>
    <definedName name="sssssssssssssas" localSheetId="3">{"form-D1",#N/A,FALSE,"FORM-D1";"form-D1_amt",#N/A,FALSE,"FORM-D1"}</definedName>
    <definedName name="sssssssssssssas" localSheetId="14">{"form-D1",#N/A,FALSE,"FORM-D1";"form-D1_amt",#N/A,FALSE,"FORM-D1"}</definedName>
    <definedName name="sssssssssssssas" localSheetId="15">{"form-D1",#N/A,FALSE,"FORM-D1";"form-D1_amt",#N/A,FALSE,"FORM-D1"}</definedName>
    <definedName name="sssssssssssssas" localSheetId="12">{"form-D1",#N/A,FALSE,"FORM-D1";"form-D1_amt",#N/A,FALSE,"FORM-D1"}</definedName>
    <definedName name="sssssssssssssas" localSheetId="10">{"form-D1",#N/A,FALSE,"FORM-D1";"form-D1_amt",#N/A,FALSE,"FORM-D1"}</definedName>
    <definedName name="sssssssssssssas" localSheetId="19">{"form-D1",#N/A,FALSE,"FORM-D1";"form-D1_amt",#N/A,FALSE,"FORM-D1"}</definedName>
    <definedName name="sssssssssssssas" localSheetId="20">{"form-D1",#N/A,FALSE,"FORM-D1";"form-D1_amt",#N/A,FALSE,"FORM-D1"}</definedName>
    <definedName name="sssssssssssssas" localSheetId="21">{"form-D1",#N/A,FALSE,"FORM-D1";"form-D1_amt",#N/A,FALSE,"FORM-D1"}</definedName>
    <definedName name="sssssssssssssas" localSheetId="1">{"form-D1",#N/A,FALSE,"FORM-D1";"form-D1_amt",#N/A,FALSE,"FORM-D1"}</definedName>
    <definedName name="sssssssssssssas" localSheetId="2">{"form-D1",#N/A,FALSE,"FORM-D1";"form-D1_amt",#N/A,FALSE,"FORM-D1"}</definedName>
    <definedName name="sssssssssssssas" localSheetId="0">{"form-D1",#N/A,FALSE,"FORM-D1";"form-D1_amt",#N/A,FALSE,"FORM-D1"}</definedName>
    <definedName name="sssssssssssssas" localSheetId="9">{"form-D1",#N/A,FALSE,"FORM-D1";"form-D1_amt",#N/A,FALSE,"FORM-D1"}</definedName>
    <definedName name="sssssssssssssas" localSheetId="16">{"form-D1",#N/A,FALSE,"FORM-D1";"form-D1_amt",#N/A,FALSE,"FORM-D1"}</definedName>
    <definedName name="sssssssssssssas" localSheetId="13">{"form-D1",#N/A,FALSE,"FORM-D1";"form-D1_amt",#N/A,FALSE,"FORM-D1"}</definedName>
    <definedName name="sssssssssssssas" localSheetId="6">{"form-D1",#N/A,FALSE,"FORM-D1";"form-D1_amt",#N/A,FALSE,"FORM-D1"}</definedName>
    <definedName name="sssssssssssssas" localSheetId="7">{"form-D1",#N/A,FALSE,"FORM-D1";"form-D1_amt",#N/A,FALSE,"FORM-D1"}</definedName>
    <definedName name="sssssssssssssas">{"form-D1",#N/A,FALSE,"FORM-D1";"form-D1_amt",#N/A,FALSE,"FORM-D1"}</definedName>
    <definedName name="ST" localSheetId="18">#REF!</definedName>
    <definedName name="ST" localSheetId="3">#REF!</definedName>
    <definedName name="ST" localSheetId="14">#REF!</definedName>
    <definedName name="ST" localSheetId="15">#REF!</definedName>
    <definedName name="ST" localSheetId="12">#REF!</definedName>
    <definedName name="ST" localSheetId="10">#REF!</definedName>
    <definedName name="ST" localSheetId="19">#REF!</definedName>
    <definedName name="ST">#REF!</definedName>
    <definedName name="st_list" localSheetId="19">#REF!</definedName>
    <definedName name="st_list">#REF!</definedName>
    <definedName name="ST220CTL" localSheetId="19">#REF!</definedName>
    <definedName name="ST220CTL">#REF!</definedName>
    <definedName name="STA" localSheetId="19">#REF!</definedName>
    <definedName name="STA">#REF!</definedName>
    <definedName name="STA22SCADA" localSheetId="19">#REF!</definedName>
    <definedName name="STA22SCADA">#REF!</definedName>
    <definedName name="STA2SCADA" localSheetId="19">#REF!</definedName>
    <definedName name="STA2SCADA">#REF!</definedName>
    <definedName name="STA2STCTL" localSheetId="19">#REF!</definedName>
    <definedName name="STA2STCTL">#REF!</definedName>
    <definedName name="STAFF" localSheetId="19">#REF!</definedName>
    <definedName name="STAFF" localSheetId="9">'[82]P Staff fac'!$C$4</definedName>
    <definedName name="STAFF">#REF!</definedName>
    <definedName name="Staff_and_IDL_Ave" localSheetId="19">#REF!</definedName>
    <definedName name="Staff_and_IDL_Ave">#REF!</definedName>
    <definedName name="StaffGrades" localSheetId="19">#REF!</definedName>
    <definedName name="StaffGrades">#REF!</definedName>
    <definedName name="Stage" localSheetId="19">#REF!</definedName>
    <definedName name="Stage" localSheetId="9">'[259]Fill this out first...'!$D$12</definedName>
    <definedName name="Stage">#REF!</definedName>
    <definedName name="Staircase" localSheetId="19">#REF!</definedName>
    <definedName name="Staircase">#REF!</definedName>
    <definedName name="Staircase2" localSheetId="19">#REF!</definedName>
    <definedName name="Staircase2">#REF!</definedName>
    <definedName name="StartLine" localSheetId="19">#REF!</definedName>
    <definedName name="StartLine">#REF!</definedName>
    <definedName name="State" localSheetId="19">[279]Sheet2!$A$1:$A$35</definedName>
    <definedName name="State" localSheetId="1">[227]Sheet2!$A$1:$A$35</definedName>
    <definedName name="State" localSheetId="2">[227]Sheet2!$A$1:$A$35</definedName>
    <definedName name="State" localSheetId="16">[227]Sheet2!$A$1:$A$35</definedName>
    <definedName name="State" localSheetId="13">[227]Sheet2!$A$1:$A$35</definedName>
    <definedName name="State" localSheetId="6">[227]Sheet2!$A$1:$A$35</definedName>
    <definedName name="State" localSheetId="7">[227]Sheet2!$A$1:$A$35</definedName>
    <definedName name="State">#REF!</definedName>
    <definedName name="STATEMENT_1" localSheetId="19">#REF!</definedName>
    <definedName name="STATEMENT_1">#REF!</definedName>
    <definedName name="STATEMENT_2" localSheetId="19">#REF!</definedName>
    <definedName name="STATEMENT_2" localSheetId="9">[280]eoudesp!#REF!</definedName>
    <definedName name="STATEMENT_2">#REF!</definedName>
    <definedName name="STATEMENT_3" localSheetId="19">#REF!</definedName>
    <definedName name="STATEMENT_3">#REF!</definedName>
    <definedName name="STATEMENT_4" localSheetId="19">#REF!</definedName>
    <definedName name="STATEMENT_4">#REF!</definedName>
    <definedName name="Status" localSheetId="19">#REF!</definedName>
    <definedName name="Status">#REF!</definedName>
    <definedName name="Statutory" localSheetId="18">{"'Sheet1'!$A$4386:$N$4591"}</definedName>
    <definedName name="Statutory" localSheetId="3">{"'Sheet1'!$A$4386:$N$4591"}</definedName>
    <definedName name="Statutory" localSheetId="14">{"'Sheet1'!$A$4386:$N$4591"}</definedName>
    <definedName name="Statutory" localSheetId="15">{"'Sheet1'!$A$4386:$N$4591"}</definedName>
    <definedName name="Statutory" localSheetId="12">{"'Sheet1'!$A$4386:$N$4591"}</definedName>
    <definedName name="Statutory" localSheetId="10">{"'Sheet1'!$A$4386:$N$4591"}</definedName>
    <definedName name="Statutory" localSheetId="19">{"'Sheet1'!$A$4386:$N$4591"}</definedName>
    <definedName name="Statutory" localSheetId="20">{"'Sheet1'!$A$4386:$N$4591"}</definedName>
    <definedName name="Statutory" localSheetId="21">{"'Sheet1'!$A$4386:$N$4591"}</definedName>
    <definedName name="Statutory" localSheetId="1">{"'Sheet1'!$A$4386:$N$4591"}</definedName>
    <definedName name="Statutory" localSheetId="2">{"'Sheet1'!$A$4386:$N$4591"}</definedName>
    <definedName name="Statutory" localSheetId="0">{"'Sheet1'!$A$4386:$N$4591"}</definedName>
    <definedName name="Statutory" localSheetId="9">{"'Sheet1'!$A$4386:$N$4591"}</definedName>
    <definedName name="Statutory" localSheetId="16">{"'Sheet1'!$A$4386:$N$4591"}</definedName>
    <definedName name="Statutory" localSheetId="13">{"'Sheet1'!$A$4386:$N$4591"}</definedName>
    <definedName name="Statutory" localSheetId="6">{"'Sheet1'!$A$4386:$N$4591"}</definedName>
    <definedName name="Statutory" localSheetId="7">{"'Sheet1'!$A$4386:$N$4591"}</definedName>
    <definedName name="Statutory">{"'Sheet1'!$A$4386:$N$4591"}</definedName>
    <definedName name="STCTL" localSheetId="19">#REF!</definedName>
    <definedName name="STCTL">#REF!</definedName>
    <definedName name="STCTL2" localSheetId="19">#REF!</definedName>
    <definedName name="STCTL2">#REF!</definedName>
    <definedName name="STCTL220" localSheetId="19">#REF!</definedName>
    <definedName name="STCTL220">#REF!</definedName>
    <definedName name="STD" localSheetId="19">#REF!</definedName>
    <definedName name="STD">#REF!</definedName>
    <definedName name="ste" localSheetId="19">#REF!</definedName>
    <definedName name="ste">#REF!</definedName>
    <definedName name="steam_props" localSheetId="19">#REF!</definedName>
    <definedName name="steam_props">#REF!</definedName>
    <definedName name="steam_trap" localSheetId="19">#REF!</definedName>
    <definedName name="steam_trap">#REF!</definedName>
    <definedName name="STEEL" localSheetId="19">#REF!</definedName>
    <definedName name="STEEL">#REF!</definedName>
    <definedName name="STEEL220" localSheetId="19">#REF!</definedName>
    <definedName name="STEEL220">#REF!</definedName>
    <definedName name="SteelSection">#REF!</definedName>
    <definedName name="stfr" localSheetId="19">#REF!</definedName>
    <definedName name="stfr">#REF!</definedName>
    <definedName name="Stg_Sub" localSheetId="19">#REF!</definedName>
    <definedName name="Stg_Sub">#REF!</definedName>
    <definedName name="Stg_Super" localSheetId="19">#REF!</definedName>
    <definedName name="Stg_Super">#REF!</definedName>
    <definedName name="stock" localSheetId="19">#REF!</definedName>
    <definedName name="stock">#REF!</definedName>
    <definedName name="STR" localSheetId="18">IFERROR(LEFT(INDEX(#REF!,MATCH(#REF!,#REF!,0)),3),"")</definedName>
    <definedName name="STR" localSheetId="3">IFERROR(LEFT(INDEX(#REF!,MATCH(#REF!,#REF!,0)),3),"")</definedName>
    <definedName name="STR" localSheetId="14">IFERROR(LEFT(INDEX(#REF!,MATCH(#REF!,#REF!,0)),3),"")</definedName>
    <definedName name="STR" localSheetId="15">IFERROR(LEFT(INDEX(#REF!,MATCH(#REF!,#REF!,0)),3),"")</definedName>
    <definedName name="STR" localSheetId="12">IFERROR(LEFT(INDEX(#REF!,MATCH(#REF!,#REF!,0)),3),"")</definedName>
    <definedName name="STR" localSheetId="10">IFERROR(LEFT(INDEX(#REF!,MATCH(#REF!,#REF!,0)),3),"")</definedName>
    <definedName name="STR" localSheetId="19">IFERROR(LEFT(INDEX(#REF!,MATCH(#REF!,#REF!,0)),3),"")</definedName>
    <definedName name="STR">IFERROR(LEFT(INDEX(#REF!,MATCH(#REF!,#REF!,0)),3),"")</definedName>
    <definedName name="Str.1" localSheetId="17" hidden="1">{"form-D1",#N/A,FALSE,"FORM-D1";"form-D1_amt",#N/A,FALSE,"FORM-D1"}</definedName>
    <definedName name="Str.1" localSheetId="18">{"form-D1",#N/A,FALSE,"FORM-D1";"form-D1_amt",#N/A,FALSE,"FORM-D1"}</definedName>
    <definedName name="Str.1" localSheetId="3">{"form-D1",#N/A,FALSE,"FORM-D1";"form-D1_amt",#N/A,FALSE,"FORM-D1"}</definedName>
    <definedName name="Str.1" localSheetId="14">{"form-D1",#N/A,FALSE,"FORM-D1";"form-D1_amt",#N/A,FALSE,"FORM-D1"}</definedName>
    <definedName name="Str.1" localSheetId="15">{"form-D1",#N/A,FALSE,"FORM-D1";"form-D1_amt",#N/A,FALSE,"FORM-D1"}</definedName>
    <definedName name="Str.1" localSheetId="12">{"form-D1",#N/A,FALSE,"FORM-D1";"form-D1_amt",#N/A,FALSE,"FORM-D1"}</definedName>
    <definedName name="Str.1" localSheetId="10">{"form-D1",#N/A,FALSE,"FORM-D1";"form-D1_amt",#N/A,FALSE,"FORM-D1"}</definedName>
    <definedName name="Str.1" localSheetId="19">{"form-D1",#N/A,FALSE,"FORM-D1";"form-D1_amt",#N/A,FALSE,"FORM-D1"}</definedName>
    <definedName name="Str.1" localSheetId="20">{"form-D1",#N/A,FALSE,"FORM-D1";"form-D1_amt",#N/A,FALSE,"FORM-D1"}</definedName>
    <definedName name="Str.1" localSheetId="21">{"form-D1",#N/A,FALSE,"FORM-D1";"form-D1_amt",#N/A,FALSE,"FORM-D1"}</definedName>
    <definedName name="Str.1" localSheetId="1" hidden="1">{"form-D1",#N/A,FALSE,"FORM-D1";"form-D1_amt",#N/A,FALSE,"FORM-D1"}</definedName>
    <definedName name="Str.1" localSheetId="2" hidden="1">{"form-D1",#N/A,FALSE,"FORM-D1";"form-D1_amt",#N/A,FALSE,"FORM-D1"}</definedName>
    <definedName name="Str.1" localSheetId="0">{"form-D1",#N/A,FALSE,"FORM-D1";"form-D1_amt",#N/A,FALSE,"FORM-D1"}</definedName>
    <definedName name="Str.1" localSheetId="9">{"form-D1",#N/A,FALSE,"FORM-D1";"form-D1_amt",#N/A,FALSE,"FORM-D1"}</definedName>
    <definedName name="Str.1" localSheetId="16" hidden="1">{"form-D1",#N/A,FALSE,"FORM-D1";"form-D1_amt",#N/A,FALSE,"FORM-D1"}</definedName>
    <definedName name="Str.1" localSheetId="13" hidden="1">{"form-D1",#N/A,FALSE,"FORM-D1";"form-D1_amt",#N/A,FALSE,"FORM-D1"}</definedName>
    <definedName name="Str.1" localSheetId="6" hidden="1">{"form-D1",#N/A,FALSE,"FORM-D1";"form-D1_amt",#N/A,FALSE,"FORM-D1"}</definedName>
    <definedName name="Str.1" localSheetId="7" hidden="1">{"form-D1",#N/A,FALSE,"FORM-D1";"form-D1_amt",#N/A,FALSE,"FORM-D1"}</definedName>
    <definedName name="Str.1">{"form-D1",#N/A,FALSE,"FORM-D1";"form-D1_amt",#N/A,FALSE,"FORM-D1"}</definedName>
    <definedName name="Stra">#REF!</definedName>
    <definedName name="Strb">#REF!</definedName>
    <definedName name="Stretch" localSheetId="19">#REF!</definedName>
    <definedName name="Stretch">#REF!</definedName>
    <definedName name="stretchd" localSheetId="19">#REF!</definedName>
    <definedName name="stretchd">#REF!</definedName>
    <definedName name="stretchr" localSheetId="19">#REF!</definedName>
    <definedName name="stretchr">#REF!</definedName>
    <definedName name="StrID" localSheetId="19">#REF!</definedName>
    <definedName name="StrID">#REF!</definedName>
    <definedName name="StringingTool" localSheetId="19">OFFSET(#REF!,0,0,COUNTA(#REF!),1)</definedName>
    <definedName name="StringingTool">OFFSET(#REF!,0,0,COUNTA(#REF!),1)</definedName>
    <definedName name="Strm">#REF!</definedName>
    <definedName name="stru_det" localSheetId="19">#REF!</definedName>
    <definedName name="stru_det">#REF!</definedName>
    <definedName name="Structure" localSheetId="18">#REF!</definedName>
    <definedName name="Structure" localSheetId="3">#REF!</definedName>
    <definedName name="Structure" localSheetId="14">#REF!</definedName>
    <definedName name="Structure" localSheetId="15">#REF!</definedName>
    <definedName name="Structure" localSheetId="12">#REF!</definedName>
    <definedName name="Structure" localSheetId="10">#REF!</definedName>
    <definedName name="Structure" localSheetId="19">#REF!</definedName>
    <definedName name="Structure">#REF!</definedName>
    <definedName name="StructureType" localSheetId="19">#REF!</definedName>
    <definedName name="StructureType">#REF!</definedName>
    <definedName name="stub400">'[187]Tower &amp; Stub Master'!$B$77:$I$124</definedName>
    <definedName name="stubtype">'[187]Tower &amp; Stub Master'!$B$129:$C$146</definedName>
    <definedName name="stubtype1">'[187]Tower &amp; Stub Master'!$C$129:$C$146</definedName>
    <definedName name="su" localSheetId="19">#REF!</definedName>
    <definedName name="su">#REF!</definedName>
    <definedName name="Subcontract" localSheetId="19">#REF!</definedName>
    <definedName name="Subcontract">#REF!</definedName>
    <definedName name="Subject" localSheetId="19">#REF!</definedName>
    <definedName name="Subject">#REF!</definedName>
    <definedName name="substation" localSheetId="19">#REF!</definedName>
    <definedName name="substation">#REF!</definedName>
    <definedName name="SUBSTN_LST" localSheetId="19">#REF!</definedName>
    <definedName name="SUBSTN_LST">#REF!</definedName>
    <definedName name="SubTotalArea" localSheetId="19">#REF!</definedName>
    <definedName name="SubTotalArea">#REF!</definedName>
    <definedName name="SubTotalPrice" localSheetId="19">#REF!</definedName>
    <definedName name="SubTotalPrice">#REF!</definedName>
    <definedName name="sum" localSheetId="19">#REF!</definedName>
    <definedName name="sum">#REF!</definedName>
    <definedName name="SUMAN" localSheetId="19">#REF!</definedName>
    <definedName name="SUMAN">#REF!</definedName>
    <definedName name="sumana" localSheetId="19">#REF!</definedName>
    <definedName name="sumana">#REF!</definedName>
    <definedName name="SUMExtraCredit" localSheetId="19">#REF!</definedName>
    <definedName name="SUMExtraCredit">#REF!</definedName>
    <definedName name="SUMIF" localSheetId="19">#REF!</definedName>
    <definedName name="SUMIF">#REF!</definedName>
    <definedName name="SUMIFExtraCredit" localSheetId="19">#REF!</definedName>
    <definedName name="SUMIFExtraCredit">#REF!</definedName>
    <definedName name="SUMM" localSheetId="18">#REF!</definedName>
    <definedName name="SUMM" localSheetId="3">#REF!</definedName>
    <definedName name="SUMM" localSheetId="14">#REF!</definedName>
    <definedName name="SUMM" localSheetId="15">#REF!</definedName>
    <definedName name="SUMM" localSheetId="12">#REF!</definedName>
    <definedName name="SUMM" localSheetId="10">#REF!</definedName>
    <definedName name="SUMM" localSheetId="19">#REF!</definedName>
    <definedName name="SUMM" localSheetId="9">'[281]CFL-KIM'!$Z$1</definedName>
    <definedName name="SUMM">#REF!</definedName>
    <definedName name="SUMMARY" localSheetId="18">#REF!</definedName>
    <definedName name="SUMMARY" localSheetId="3">#REF!</definedName>
    <definedName name="SUMMARY" localSheetId="14">#REF!</definedName>
    <definedName name="SUMMARY" localSheetId="15">#REF!</definedName>
    <definedName name="SUMMARY" localSheetId="12">#REF!</definedName>
    <definedName name="SUMMARY" localSheetId="10">#REF!</definedName>
    <definedName name="SUMMARY" localSheetId="19">#REF!</definedName>
    <definedName name="SUMMARY">#REF!</definedName>
    <definedName name="summary_1">#REF!</definedName>
    <definedName name="SUMMARY_OTHER_EXPS" localSheetId="18">#REF!</definedName>
    <definedName name="SUMMARY_OTHER_EXPS" localSheetId="3">#REF!</definedName>
    <definedName name="SUMMARY_OTHER_EXPS" localSheetId="14">#REF!</definedName>
    <definedName name="SUMMARY_OTHER_EXPS" localSheetId="15">#REF!</definedName>
    <definedName name="SUMMARY_OTHER_EXPS" localSheetId="12">#REF!</definedName>
    <definedName name="SUMMARY_OTHER_EXPS" localSheetId="10">#REF!</definedName>
    <definedName name="SUMMARY_OTHER_EXPS" localSheetId="19">#REF!</definedName>
    <definedName name="SUMMARY_OTHER_EXPS">#REF!</definedName>
    <definedName name="SummaryNew" localSheetId="19" hidden="1">#REF!</definedName>
    <definedName name="SummaryNew">#REF!</definedName>
    <definedName name="SUMMARYR" localSheetId="18">#REF!</definedName>
    <definedName name="SUMMARYR" localSheetId="3">#REF!</definedName>
    <definedName name="SUMMARYR" localSheetId="14">#REF!</definedName>
    <definedName name="SUMMARYR" localSheetId="15">#REF!</definedName>
    <definedName name="SUMMARYR" localSheetId="12">#REF!</definedName>
    <definedName name="SUMMARYR" localSheetId="10">#REF!</definedName>
    <definedName name="SUMMARYR" localSheetId="19">#REF!</definedName>
    <definedName name="SUMMARYR" localSheetId="9">'[281]CFL-KIM'!$G$1</definedName>
    <definedName name="SUMMARYR">#REF!</definedName>
    <definedName name="Summaryy" localSheetId="19">#REF!</definedName>
    <definedName name="Summaryy">#REF!</definedName>
    <definedName name="sump" localSheetId="19">#REF!</definedName>
    <definedName name="sump">#REF!</definedName>
    <definedName name="sumtotal" localSheetId="19">#REF!</definedName>
    <definedName name="sumtotal">#REF!</definedName>
    <definedName name="sun">#REF!</definedName>
    <definedName name="sUNDR" localSheetId="19">#REF!</definedName>
    <definedName name="sUNDR" localSheetId="9">'[170]Format - 4'!#REF!</definedName>
    <definedName name="sUNDR">#REF!</definedName>
    <definedName name="sunjay">#REF!</definedName>
    <definedName name="sunjay_1">#REF!</definedName>
    <definedName name="supb" localSheetId="19">#REF!</definedName>
    <definedName name="supb" localSheetId="9">'[147]Civil &amp; design'!$F$14</definedName>
    <definedName name="supb">#REF!</definedName>
    <definedName name="supc" localSheetId="19">#REF!</definedName>
    <definedName name="supc" localSheetId="9">'[147]Civil &amp; design'!$F$15</definedName>
    <definedName name="supc">#REF!</definedName>
    <definedName name="supervisor" localSheetId="19">#REF!</definedName>
    <definedName name="supervisor" localSheetId="9">[282]Inputs!$D$20</definedName>
    <definedName name="supervisor">#REF!</definedName>
    <definedName name="Supervisors" localSheetId="19">#REF!</definedName>
    <definedName name="Supervisors" localSheetId="9">'[110]Basic Rates'!$C$6</definedName>
    <definedName name="Supervisors">#REF!</definedName>
    <definedName name="supht" localSheetId="19">#REF!</definedName>
    <definedName name="supht" localSheetId="9">[283]Intro!$L$124</definedName>
    <definedName name="supht">#REF!</definedName>
    <definedName name="Supplies" localSheetId="19">#REF!</definedName>
    <definedName name="Supplies">#REF!</definedName>
    <definedName name="supply" localSheetId="19">#REF!</definedName>
    <definedName name="supply">#REF!</definedName>
    <definedName name="Supplykalpaka160714" localSheetId="19">#REF!</definedName>
    <definedName name="Supplykalpaka160714">#REF!</definedName>
    <definedName name="supplyl" localSheetId="19">#REF!</definedName>
    <definedName name="supplyl">#REF!</definedName>
    <definedName name="supplysch" localSheetId="19">#REF!</definedName>
    <definedName name="supplysch">#REF!</definedName>
    <definedName name="suproject" localSheetId="19">#REF!</definedName>
    <definedName name="suproject">#REF!</definedName>
    <definedName name="suresh123" localSheetId="19">#REF!</definedName>
    <definedName name="suresh123">#REF!</definedName>
    <definedName name="SurveyTool" localSheetId="19">OFFSET(#REF!,0,0,COUNTA(#REF!),1)</definedName>
    <definedName name="SurveyTool">OFFSET(#REF!,0,0,COUNTA(#REF!),1)</definedName>
    <definedName name="sususujss">'[284]B-Chart'!#REF!</definedName>
    <definedName name="Sv" localSheetId="18">#REF!</definedName>
    <definedName name="Sv" localSheetId="3">#REF!</definedName>
    <definedName name="Sv" localSheetId="14">#REF!</definedName>
    <definedName name="Sv" localSheetId="15">#REF!</definedName>
    <definedName name="Sv" localSheetId="12">#REF!</definedName>
    <definedName name="Sv" localSheetId="10">#REF!</definedName>
    <definedName name="Sv" localSheetId="19">#REF!</definedName>
    <definedName name="Sv">#REF!</definedName>
    <definedName name="sw">'[143]220 11  BS '!#REF!</definedName>
    <definedName name="swd_Adl_dis" localSheetId="19">#REF!</definedName>
    <definedName name="swd_Adl_dis">#REF!</definedName>
    <definedName name="swd_cd" localSheetId="19">#REF!</definedName>
    <definedName name="swd_cd">#REF!</definedName>
    <definedName name="swd_er" localSheetId="19">#REF!</definedName>
    <definedName name="swd_er">#REF!</definedName>
    <definedName name="swd_fi" localSheetId="19">#REF!</definedName>
    <definedName name="swd_fi">#REF!</definedName>
    <definedName name="SWGR12" localSheetId="19">#REF!</definedName>
    <definedName name="SWGR12">#REF!</definedName>
    <definedName name="SWGR345" localSheetId="19">#REF!</definedName>
    <definedName name="SWGR345">#REF!</definedName>
    <definedName name="SWH" localSheetId="19">#REF!</definedName>
    <definedName name="SWH">#REF!</definedName>
    <definedName name="SWH_" localSheetId="19">#REF!</definedName>
    <definedName name="SWH_">#REF!</definedName>
    <definedName name="swi" localSheetId="19">#REF!</definedName>
    <definedName name="swi">#REF!</definedName>
    <definedName name="sws" localSheetId="19">#REF!</definedName>
    <definedName name="sws">#REF!</definedName>
    <definedName name="swt" localSheetId="19">#REF!</definedName>
    <definedName name="swt">#REF!</definedName>
    <definedName name="sxfghnsfdhs" localSheetId="19">#REF!</definedName>
    <definedName name="sxfghnsfdhs">#REF!</definedName>
    <definedName name="szdczsxf" localSheetId="19">#REF!</definedName>
    <definedName name="szdczsxf">#REF!</definedName>
    <definedName name="szdfszfgvzxdc" localSheetId="19">#REF!</definedName>
    <definedName name="szdfszfgvzxdc">#REF!</definedName>
    <definedName name="szdrfgfd" localSheetId="19">#REF!</definedName>
    <definedName name="szdrfgfd">#REF!</definedName>
    <definedName name="szdrfgzdf" localSheetId="19">#REF!</definedName>
    <definedName name="szdrfgzdf">#REF!</definedName>
    <definedName name="t" localSheetId="19">#REF!</definedName>
    <definedName name="t">#REF!</definedName>
    <definedName name="t___0" localSheetId="19">#REF!</definedName>
    <definedName name="t___0">#REF!</definedName>
    <definedName name="t___13" localSheetId="19">#REF!</definedName>
    <definedName name="t___13">#REF!</definedName>
    <definedName name="T_Type" localSheetId="19">IFERROR(VLOOKUP(#REF!,#REF!,2,FALSE)," ")</definedName>
    <definedName name="T_Type" localSheetId="9">IFERROR(VLOOKUP([92]FDN!$B1,'[92]Tower Schedule'!$B$3:$C$317,2,FALSE)," ")</definedName>
    <definedName name="T_Type">IFERROR(VLOOKUP(#REF!,#REF!,2,FALSE)," ")</definedName>
    <definedName name="T0" localSheetId="19">#REF!</definedName>
    <definedName name="T0">#REF!</definedName>
    <definedName name="T1_" localSheetId="17">#N/A</definedName>
    <definedName name="T1_" localSheetId="18">#REF!</definedName>
    <definedName name="T1_" localSheetId="3">#REF!</definedName>
    <definedName name="T1_" localSheetId="14">#REF!</definedName>
    <definedName name="T1_" localSheetId="15">#REF!</definedName>
    <definedName name="T1_" localSheetId="12">#REF!</definedName>
    <definedName name="T1_" localSheetId="10">#REF!</definedName>
    <definedName name="T1_" localSheetId="19">#REF!</definedName>
    <definedName name="T1_" localSheetId="1">#N/A</definedName>
    <definedName name="T1_" localSheetId="2">#N/A</definedName>
    <definedName name="T1_" localSheetId="16">#N/A</definedName>
    <definedName name="T1_" localSheetId="13">#N/A</definedName>
    <definedName name="T1_" localSheetId="6">#N/A</definedName>
    <definedName name="T1_" localSheetId="7">#N/A</definedName>
    <definedName name="T1_">#REF!</definedName>
    <definedName name="T2_" localSheetId="17">#N/A</definedName>
    <definedName name="T2_" localSheetId="19">#REF!</definedName>
    <definedName name="T2_" localSheetId="1">#N/A</definedName>
    <definedName name="T2_" localSheetId="2">#N/A</definedName>
    <definedName name="T2_" localSheetId="16">#N/A</definedName>
    <definedName name="T2_" localSheetId="13">#N/A</definedName>
    <definedName name="T2_" localSheetId="6">#N/A</definedName>
    <definedName name="T2_" localSheetId="7">#N/A</definedName>
    <definedName name="T2_">#REF!</definedName>
    <definedName name="T3_" localSheetId="17">#N/A</definedName>
    <definedName name="T3_" localSheetId="19">#REF!</definedName>
    <definedName name="T3_" localSheetId="1">#N/A</definedName>
    <definedName name="T3_" localSheetId="2">#N/A</definedName>
    <definedName name="T3_" localSheetId="16">#N/A</definedName>
    <definedName name="T3_" localSheetId="13">#N/A</definedName>
    <definedName name="T3_" localSheetId="6">#N/A</definedName>
    <definedName name="T3_" localSheetId="7">#N/A</definedName>
    <definedName name="T3_">#REF!</definedName>
    <definedName name="T4_" localSheetId="17">#N/A</definedName>
    <definedName name="T4_" localSheetId="19">#REF!</definedName>
    <definedName name="T4_" localSheetId="1">#N/A</definedName>
    <definedName name="T4_" localSheetId="2">#N/A</definedName>
    <definedName name="T4_" localSheetId="16">#N/A</definedName>
    <definedName name="T4_" localSheetId="13">#N/A</definedName>
    <definedName name="T4_" localSheetId="6">#N/A</definedName>
    <definedName name="T4_" localSheetId="7">#N/A</definedName>
    <definedName name="T4_">#REF!</definedName>
    <definedName name="Ta" localSheetId="18">#REF!</definedName>
    <definedName name="Ta" localSheetId="3">#REF!</definedName>
    <definedName name="Ta" localSheetId="14">#REF!</definedName>
    <definedName name="Ta" localSheetId="15">#REF!</definedName>
    <definedName name="Ta" localSheetId="12">#REF!</definedName>
    <definedName name="Ta" localSheetId="10">#REF!</definedName>
    <definedName name="Ta" localSheetId="19">#REF!</definedName>
    <definedName name="TA" localSheetId="9">INDEX('[92] '!$B$1:$B$18,MATCH('[92]  '!$L$501,'[92] '!$A$1:$A$18,0))</definedName>
    <definedName name="Ta">#REF!</definedName>
    <definedName name="taa">[95]GWC!#REF!</definedName>
    <definedName name="TAB" localSheetId="19">#REF!</definedName>
    <definedName name="TAB">#REF!</definedName>
    <definedName name="Table" localSheetId="19">#REF!</definedName>
    <definedName name="Table">#REF!</definedName>
    <definedName name="TABLE_4" localSheetId="19">#REF!</definedName>
    <definedName name="TABLE_4">#REF!</definedName>
    <definedName name="Table1" localSheetId="19">#REF!</definedName>
    <definedName name="Table1">#REF!</definedName>
    <definedName name="TABLE2" localSheetId="19">#REF!</definedName>
    <definedName name="TABLE2">#REF!</definedName>
    <definedName name="tableau1" localSheetId="19">#REF!</definedName>
    <definedName name="tableau1">#REF!</definedName>
    <definedName name="TableRange" localSheetId="19">#REF!</definedName>
    <definedName name="TableRange">#REF!</definedName>
    <definedName name="tables" localSheetId="19">#REF!</definedName>
    <definedName name="tables">#REF!</definedName>
    <definedName name="Taf" localSheetId="18">#REF!</definedName>
    <definedName name="Taf" localSheetId="3">#REF!</definedName>
    <definedName name="Taf" localSheetId="14">#REF!</definedName>
    <definedName name="Taf" localSheetId="15">#REF!</definedName>
    <definedName name="Taf" localSheetId="12">#REF!</definedName>
    <definedName name="Taf" localSheetId="10">#REF!</definedName>
    <definedName name="Taf" localSheetId="19">#REF!</definedName>
    <definedName name="Taf">#REF!</definedName>
    <definedName name="tala" localSheetId="19" hidden="1">#REF!</definedName>
    <definedName name="tala" localSheetId="9">[177]A!#REF!</definedName>
    <definedName name="tala">#REF!</definedName>
    <definedName name="tala_1" localSheetId="17">#N/A</definedName>
    <definedName name="tala_1" localSheetId="19">#REF!</definedName>
    <definedName name="tala_1" localSheetId="1">#N/A</definedName>
    <definedName name="tala_1" localSheetId="2">#N/A</definedName>
    <definedName name="tala_1" localSheetId="16">#N/A</definedName>
    <definedName name="tala_1" localSheetId="13">#N/A</definedName>
    <definedName name="tala_1" localSheetId="6">#N/A</definedName>
    <definedName name="tala_1" localSheetId="7">#N/A</definedName>
    <definedName name="tala_1">#REF!</definedName>
    <definedName name="tala_1_1">"#N/A"</definedName>
    <definedName name="tala_2" localSheetId="17">#N/A</definedName>
    <definedName name="tala_2" localSheetId="19">#REF!</definedName>
    <definedName name="tala_2" localSheetId="1">#N/A</definedName>
    <definedName name="tala_2" localSheetId="2">#N/A</definedName>
    <definedName name="tala_2" localSheetId="16">#N/A</definedName>
    <definedName name="tala_2" localSheetId="13">#N/A</definedName>
    <definedName name="tala_2" localSheetId="6">#N/A</definedName>
    <definedName name="tala_2" localSheetId="7">#N/A</definedName>
    <definedName name="tala_2">#REF!</definedName>
    <definedName name="tamil" localSheetId="19">#REF!</definedName>
    <definedName name="tamil">#REF!</definedName>
    <definedName name="TaperedGrowth">#REF!</definedName>
    <definedName name="Target" localSheetId="19">#REF!</definedName>
    <definedName name="Target">#REF!</definedName>
    <definedName name="Target_Fuction" localSheetId="19">#REF!</definedName>
    <definedName name="Target_Fuction">#REF!</definedName>
    <definedName name="TASK" localSheetId="19">#REF!</definedName>
    <definedName name="TASK">#REF!</definedName>
    <definedName name="Task_Code" localSheetId="19">#REF!</definedName>
    <definedName name="Task_Code">#REF!</definedName>
    <definedName name="Tav" localSheetId="18">#REF!</definedName>
    <definedName name="Tav" localSheetId="3">#REF!</definedName>
    <definedName name="Tav" localSheetId="14">#REF!</definedName>
    <definedName name="Tav" localSheetId="15">#REF!</definedName>
    <definedName name="Tav" localSheetId="12">#REF!</definedName>
    <definedName name="Tav" localSheetId="10">#REF!</definedName>
    <definedName name="Tav" localSheetId="19">#REF!</definedName>
    <definedName name="Tav">#REF!</definedName>
    <definedName name="Tax" localSheetId="19">#REF!</definedName>
    <definedName name="Tax">#REF!</definedName>
    <definedName name="Tax_Rate">'[203]Master Input Sheet'!$B$10</definedName>
    <definedName name="TaxTV">10%</definedName>
    <definedName name="TaxXL">5%</definedName>
    <definedName name="TB" localSheetId="19">#REF!</definedName>
    <definedName name="TB" localSheetId="9">INDEX('[92] '!$B$1:$B$18,MATCH('[92]  '!$L$503,'[92] '!$A$1:$A$18,0))</definedName>
    <definedName name="TB">#REF!</definedName>
    <definedName name="Tbf">[34]Design!#REF!</definedName>
    <definedName name="TBL" localSheetId="19">#REF!</definedName>
    <definedName name="TBL">#REF!</definedName>
    <definedName name="tbl_ProdInfo" localSheetId="19" hidden="1">#REF!</definedName>
    <definedName name="tbl_ProdInfo">#REF!</definedName>
    <definedName name="TBo" localSheetId="19">#REF!</definedName>
    <definedName name="TBo">#REF!</definedName>
    <definedName name="tc" localSheetId="18">#REF!</definedName>
    <definedName name="tc" localSheetId="3">#REF!</definedName>
    <definedName name="tc" localSheetId="14">#REF!</definedName>
    <definedName name="tc" localSheetId="15">#REF!</definedName>
    <definedName name="tc" localSheetId="12">#REF!</definedName>
    <definedName name="tc" localSheetId="10">#REF!</definedName>
    <definedName name="tc" localSheetId="19">#REF!</definedName>
    <definedName name="TC" localSheetId="9">INDEX('[92] '!$B$1:$B$18,MATCH('[92]  '!$L$505,'[92] '!$A$1:$A$18,0))</definedName>
    <definedName name="tc">#REF!</definedName>
    <definedName name="tcap" localSheetId="19">#REF!</definedName>
    <definedName name="tcap">#REF!</definedName>
    <definedName name="tcr" localSheetId="19">#REF!</definedName>
    <definedName name="tcr">#REF!</definedName>
    <definedName name="TD" localSheetId="18">#REF!</definedName>
    <definedName name="TD" localSheetId="3">#REF!</definedName>
    <definedName name="TD" localSheetId="14">#REF!</definedName>
    <definedName name="TD" localSheetId="15">#REF!</definedName>
    <definedName name="TD" localSheetId="12">#REF!</definedName>
    <definedName name="TD" localSheetId="10">#REF!</definedName>
    <definedName name="TD" localSheetId="19">INDEX('[285] '!$B$1:$B$18,MATCH('[285]  '!$L$507,'[285] '!$A$1:$A$18,0))</definedName>
    <definedName name="TD" localSheetId="1">INDEX('[286] '!$B$1:$B$18,MATCH('[286]  '!$L$507,'[286] '!$A$1:$A$18,0))</definedName>
    <definedName name="TD" localSheetId="2">INDEX('[286] '!$B$1:$B$18,MATCH('[286]  '!$L$507,'[286] '!$A$1:$A$18,0))</definedName>
    <definedName name="TD" localSheetId="9">INDEX('[92] '!$B$1:$B$18,MATCH('[92]  '!$L$507,'[92] '!$A$1:$A$18,0))</definedName>
    <definedName name="TD" localSheetId="16">INDEX('[286] '!$B$1:$B$18,MATCH('[286]  '!$L$507,'[286] '!$A$1:$A$18,0))</definedName>
    <definedName name="TD" localSheetId="13">INDEX('[286] '!$B$1:$B$18,MATCH('[286]  '!$L$507,'[286] '!$A$1:$A$18,0))</definedName>
    <definedName name="TD" localSheetId="6">INDEX('[286] '!$B$1:$B$18,MATCH('[286]  '!$L$507,'[286] '!$A$1:$A$18,0))</definedName>
    <definedName name="TD" localSheetId="7">INDEX('[286] '!$B$1:$B$18,MATCH('[286]  '!$L$507,'[286] '!$A$1:$A$18,0))</definedName>
    <definedName name="TD">INDEX('[285] '!$B$1:$B$18,MATCH('[285]  '!$L$507,'[285] '!$A$1:$A$18,0))</definedName>
    <definedName name="td1__m">#REF!</definedName>
    <definedName name="td2__m">#REF!</definedName>
    <definedName name="TDosCountries">'[104]Torrent dossier input'!$C$5:$BM$5</definedName>
    <definedName name="te" localSheetId="19">#REF!</definedName>
    <definedName name="TE" localSheetId="9">INDEX('[92] '!$B$1:$B$18,MATCH('[92]  '!$L$509,'[92] '!$A$1:$A$18,0))</definedName>
    <definedName name="te">#REF!</definedName>
    <definedName name="TE_Rate" localSheetId="19">IFERROR(_xlfn.XLOOKUP(#REF!,#REF!,#REF!),"")</definedName>
    <definedName name="TE_Rate" localSheetId="9">IFERROR(_xlfn.XLOOKUP([92]EREC!$C1,[92]RATE!$A$3:$A$36,[92]RATE!$D$3:$D$36),"")</definedName>
    <definedName name="TE_Rate">IFERROR(_xlfn.XLOOKUP(#REF!,#REF!,#REF!),"")</definedName>
    <definedName name="TEAMS">'[207]FTE Sales'!$C$122:$C$137</definedName>
    <definedName name="TEC_Inquiry_No" localSheetId="19">#REF!</definedName>
    <definedName name="TEC_Inquiry_No">#REF!</definedName>
    <definedName name="TEE" localSheetId="19">#REF!</definedName>
    <definedName name="TEE">#REF!</definedName>
    <definedName name="teesta" localSheetId="19">#REF!,#REF!,#REF!,#REF!,#REF!,#REF!,#REF!,#REF!,#REF!</definedName>
    <definedName name="teesta">#REF!,#REF!,#REF!,#REF!,#REF!,#REF!,#REF!,#REF!,#REF!</definedName>
    <definedName name="tel" localSheetId="19">#REF!</definedName>
    <definedName name="tel">#REF!</definedName>
    <definedName name="temp" localSheetId="18">#REF!</definedName>
    <definedName name="temp" localSheetId="3">#REF!</definedName>
    <definedName name="temp" localSheetId="14">#REF!</definedName>
    <definedName name="temp" localSheetId="15">#REF!</definedName>
    <definedName name="temp" localSheetId="12">#REF!</definedName>
    <definedName name="temp" localSheetId="10">#REF!</definedName>
    <definedName name="temp" localSheetId="19">#REF!</definedName>
    <definedName name="temp">#REF!</definedName>
    <definedName name="temp_strainer" localSheetId="19">#REF!</definedName>
    <definedName name="temp_strainer">#REF!</definedName>
    <definedName name="temp1" localSheetId="18">#REF!</definedName>
    <definedName name="temp1" localSheetId="3">#REF!</definedName>
    <definedName name="temp1" localSheetId="14">#REF!</definedName>
    <definedName name="temp1" localSheetId="15">#REF!</definedName>
    <definedName name="temp1" localSheetId="12">#REF!</definedName>
    <definedName name="temp1" localSheetId="10">#REF!</definedName>
    <definedName name="temp1" localSheetId="19">#REF!</definedName>
    <definedName name="temp1">#REF!</definedName>
    <definedName name="tempcoeff" localSheetId="18">#REF!</definedName>
    <definedName name="tempcoeff" localSheetId="3">#REF!</definedName>
    <definedName name="tempcoeff" localSheetId="14">#REF!</definedName>
    <definedName name="tempcoeff" localSheetId="15">#REF!</definedName>
    <definedName name="tempcoeff" localSheetId="12">#REF!</definedName>
    <definedName name="tempcoeff" localSheetId="10">#REF!</definedName>
    <definedName name="tempcoeff" localSheetId="19">#REF!</definedName>
    <definedName name="tempcoeff">#REF!</definedName>
    <definedName name="Ten" localSheetId="19">#REF!</definedName>
    <definedName name="Ten">#REF!</definedName>
    <definedName name="TenderNumberPS" localSheetId="19">#REF!</definedName>
    <definedName name="TenderNumberPS">#REF!</definedName>
    <definedName name="Tension">#REF!</definedName>
    <definedName name="ter_vapi" localSheetId="19">#REF!</definedName>
    <definedName name="ter_vapi">#REF!</definedName>
    <definedName name="TERM" localSheetId="19">#REF!</definedName>
    <definedName name="TERM">#REF!</definedName>
    <definedName name="TEs" localSheetId="19">#REF!</definedName>
    <definedName name="TEs">#REF!</definedName>
    <definedName name="TEs___0" localSheetId="19">#REF!</definedName>
    <definedName name="TEs___0">#REF!</definedName>
    <definedName name="TEs___13" localSheetId="19">#REF!</definedName>
    <definedName name="TEs___13">#REF!</definedName>
    <definedName name="test" localSheetId="19">#REF!</definedName>
    <definedName name="test">#REF!</definedName>
    <definedName name="TEST_1">"#REF!"</definedName>
    <definedName name="TEST0" localSheetId="19">#REF!</definedName>
    <definedName name="TEST0">#REF!</definedName>
    <definedName name="TEST1" localSheetId="19">#REF!</definedName>
    <definedName name="TEST1">#REF!</definedName>
    <definedName name="TEST10" localSheetId="19">#REF!</definedName>
    <definedName name="TEST10">#REF!</definedName>
    <definedName name="TEST11" localSheetId="19">#REF!</definedName>
    <definedName name="TEST11">#REF!</definedName>
    <definedName name="TEST12" localSheetId="19">#REF!</definedName>
    <definedName name="TEST12">#REF!</definedName>
    <definedName name="TEST13" localSheetId="19">#REF!</definedName>
    <definedName name="TEST13">#REF!</definedName>
    <definedName name="TEST14" localSheetId="19">#REF!</definedName>
    <definedName name="TEST14">#REF!</definedName>
    <definedName name="TEST2" localSheetId="19">#REF!</definedName>
    <definedName name="TEST2">#REF!</definedName>
    <definedName name="TEST3" localSheetId="19">#REF!</definedName>
    <definedName name="TEST3">#REF!</definedName>
    <definedName name="TEST4" localSheetId="19">#REF!</definedName>
    <definedName name="TEST4">#REF!</definedName>
    <definedName name="TEST5" localSheetId="19">#REF!</definedName>
    <definedName name="TEST5">#REF!</definedName>
    <definedName name="TEST6" localSheetId="19">#REF!</definedName>
    <definedName name="TEST6">#REF!</definedName>
    <definedName name="TEST7" localSheetId="19">#REF!</definedName>
    <definedName name="TEST7">#REF!</definedName>
    <definedName name="TEST8" localSheetId="19">#REF!</definedName>
    <definedName name="TEST8">#REF!</definedName>
    <definedName name="TEST9" localSheetId="19">#REF!</definedName>
    <definedName name="TEST9">#REF!</definedName>
    <definedName name="TESTHKEY" localSheetId="19">#REF!</definedName>
    <definedName name="TESTHKEY">#REF!</definedName>
    <definedName name="TESTKEYS" localSheetId="19">#REF!</definedName>
    <definedName name="TESTKEYS">#REF!</definedName>
    <definedName name="TESTT" localSheetId="19">#REF!</definedName>
    <definedName name="TESTT">#REF!</definedName>
    <definedName name="TestTest" localSheetId="19">#REF!</definedName>
    <definedName name="TestTest">#REF!</definedName>
    <definedName name="TESTVKEY" localSheetId="19">#REF!</definedName>
    <definedName name="TESTVKEY">#REF!</definedName>
    <definedName name="TEt" localSheetId="19">#REF!</definedName>
    <definedName name="TEt">#REF!</definedName>
    <definedName name="TEt___0" localSheetId="19">#REF!</definedName>
    <definedName name="TEt___0">#REF!</definedName>
    <definedName name="TEt___13" localSheetId="19">#REF!</definedName>
    <definedName name="TEt___13">#REF!</definedName>
    <definedName name="textmach" localSheetId="19">#REF!</definedName>
    <definedName name="textmach" localSheetId="9">'[102]Machinary_Road Work'!$H$92</definedName>
    <definedName name="textmach">#REF!</definedName>
    <definedName name="TextRefCopyRangeCount">1</definedName>
    <definedName name="TF" localSheetId="18">#REF!</definedName>
    <definedName name="TF" localSheetId="3">#REF!</definedName>
    <definedName name="TF" localSheetId="14">#REF!</definedName>
    <definedName name="TF" localSheetId="15">#REF!</definedName>
    <definedName name="TF" localSheetId="12">#REF!</definedName>
    <definedName name="TF" localSheetId="10">#REF!</definedName>
    <definedName name="TF" localSheetId="19">#REF!</definedName>
    <definedName name="TF" localSheetId="9">INDEX('[92] '!$B$1:$B$18,MATCH('[92]  '!$L$511,'[92] '!$A$1:$A$18,0))</definedName>
    <definedName name="TF">#REF!</definedName>
    <definedName name="tfbf" localSheetId="19">#REF!</definedName>
    <definedName name="tfbf">#REF!</definedName>
    <definedName name="Tfc" localSheetId="19">#REF!</definedName>
    <definedName name="Tfc">#REF!</definedName>
    <definedName name="Tfd" localSheetId="18">#REF!</definedName>
    <definedName name="Tfd" localSheetId="3">#REF!</definedName>
    <definedName name="Tfd" localSheetId="14">#REF!</definedName>
    <definedName name="Tfd" localSheetId="15">#REF!</definedName>
    <definedName name="Tfd" localSheetId="12">#REF!</definedName>
    <definedName name="Tfd" localSheetId="10">#REF!</definedName>
    <definedName name="Tfd" localSheetId="19">#REF!</definedName>
    <definedName name="Tfd">#REF!</definedName>
    <definedName name="tfvtf" localSheetId="19">#REF!</definedName>
    <definedName name="tfvtf">#REF!</definedName>
    <definedName name="TG" localSheetId="19">#REF!</definedName>
    <definedName name="TG" localSheetId="9">INDEX('[92] '!$B$1:$B$18,MATCH('[92]  '!$L$513,'[92] '!$A$1:$A$18,0))</definedName>
    <definedName name="TG">#REF!</definedName>
    <definedName name="th" localSheetId="18">#REF!</definedName>
    <definedName name="th" localSheetId="3">#REF!</definedName>
    <definedName name="th" localSheetId="14">#REF!</definedName>
    <definedName name="th" localSheetId="15">#REF!</definedName>
    <definedName name="th" localSheetId="12">#REF!</definedName>
    <definedName name="th" localSheetId="10">#REF!</definedName>
    <definedName name="TH" localSheetId="19">INDEX('[285] '!$B$1:$B$18,MATCH('[285]  '!$L$515,'[285] '!$A$1:$A$18,0))</definedName>
    <definedName name="TH" localSheetId="1">INDEX('[286] '!$B$1:$B$18,MATCH('[286]  '!$L$515,'[286] '!$A$1:$A$18,0))</definedName>
    <definedName name="TH" localSheetId="2">INDEX('[286] '!$B$1:$B$18,MATCH('[286]  '!$L$515,'[286] '!$A$1:$A$18,0))</definedName>
    <definedName name="TH" localSheetId="9">INDEX('[92] '!$B$1:$B$18,MATCH('[92]  '!$L$515,'[92] '!$A$1:$A$18,0))</definedName>
    <definedName name="TH" localSheetId="16">INDEX('[286] '!$B$1:$B$18,MATCH('[286]  '!$L$515,'[286] '!$A$1:$A$18,0))</definedName>
    <definedName name="TH" localSheetId="13">INDEX('[286] '!$B$1:$B$18,MATCH('[286]  '!$L$515,'[286] '!$A$1:$A$18,0))</definedName>
    <definedName name="TH" localSheetId="6">INDEX('[286] '!$B$1:$B$18,MATCH('[286]  '!$L$515,'[286] '!$A$1:$A$18,0))</definedName>
    <definedName name="TH" localSheetId="7">INDEX('[286] '!$B$1:$B$18,MATCH('[286]  '!$L$515,'[286] '!$A$1:$A$18,0))</definedName>
    <definedName name="TH">INDEX('[285] '!$B$1:$B$18,MATCH('[285]  '!$L$515,'[285] '!$A$1:$A$18,0))</definedName>
    <definedName name="theta">#REF!</definedName>
    <definedName name="Thickness_of_base_slab" localSheetId="19">#REF!</definedName>
    <definedName name="Thickness_of_base_slab">#REF!</definedName>
    <definedName name="Thickness_of_cover_slab" localSheetId="19">#REF!</definedName>
    <definedName name="Thickness_of_cover_slab">#REF!</definedName>
    <definedName name="Thickness_of_cover_slab_end" localSheetId="19">#REF!</definedName>
    <definedName name="Thickness_of_cover_slab_end">#REF!</definedName>
    <definedName name="Thickness_of_PCC" localSheetId="19">#REF!</definedName>
    <definedName name="Thickness_of_PCC">#REF!</definedName>
    <definedName name="Thickness_of_side_wall" localSheetId="19">#REF!</definedName>
    <definedName name="Thickness_of_side_wall">#REF!</definedName>
    <definedName name="THK" localSheetId="19">#REF!</definedName>
    <definedName name="THK">#REF!</definedName>
    <definedName name="ThreeD" localSheetId="19">#REF!</definedName>
    <definedName name="ThreeD">#REF!</definedName>
    <definedName name="ThreeTd" localSheetId="19">#REF!</definedName>
    <definedName name="ThreeTd">#REF!</definedName>
    <definedName name="ThreeTn" localSheetId="19">#REF!</definedName>
    <definedName name="ThreeTn">#REF!</definedName>
    <definedName name="TI" localSheetId="19">INDEX('[285] '!$B$1:$B$18,MATCH('[285]  '!$L$517,'[285] '!$A$1:$A$18,0))</definedName>
    <definedName name="TI" localSheetId="1">INDEX('[286] '!$B$1:$B$18,MATCH('[286]  '!$L$517,'[286] '!$A$1:$A$18,0))</definedName>
    <definedName name="TI" localSheetId="2">INDEX('[286] '!$B$1:$B$18,MATCH('[286]  '!$L$517,'[286] '!$A$1:$A$18,0))</definedName>
    <definedName name="TI" localSheetId="9">INDEX('[92] '!$B$1:$B$18,MATCH('[92]  '!$L$517,'[92] '!$A$1:$A$18,0))</definedName>
    <definedName name="TI" localSheetId="16">INDEX('[286] '!$B$1:$B$18,MATCH('[286]  '!$L$517,'[286] '!$A$1:$A$18,0))</definedName>
    <definedName name="TI" localSheetId="13">INDEX('[286] '!$B$1:$B$18,MATCH('[286]  '!$L$517,'[286] '!$A$1:$A$18,0))</definedName>
    <definedName name="TI" localSheetId="6">INDEX('[286] '!$B$1:$B$18,MATCH('[286]  '!$L$517,'[286] '!$A$1:$A$18,0))</definedName>
    <definedName name="TI" localSheetId="7">INDEX('[286] '!$B$1:$B$18,MATCH('[286]  '!$L$517,'[286] '!$A$1:$A$18,0))</definedName>
    <definedName name="TI">INDEX('[285] '!$B$1:$B$18,MATCH('[285]  '!$L$517,'[285] '!$A$1:$A$18,0))</definedName>
    <definedName name="TIL" localSheetId="19">#REF!</definedName>
    <definedName name="TIL">#REF!</definedName>
    <definedName name="timber" localSheetId="19">#REF!</definedName>
    <definedName name="timber" localSheetId="9">'[39]Material '!$G$30</definedName>
    <definedName name="timber">#REF!</definedName>
    <definedName name="Tip" localSheetId="19">#REF!</definedName>
    <definedName name="Tip">#REF!</definedName>
    <definedName name="TipHr" localSheetId="19">#REF!</definedName>
    <definedName name="TipHr" localSheetId="9">[26]Basicrates!$D$91</definedName>
    <definedName name="TipHr">#REF!</definedName>
    <definedName name="Tipper10MTPOL" localSheetId="19">#REF!</definedName>
    <definedName name="Tipper10MTPOL" localSheetId="9">'[110]Basic Rates'!$C$32</definedName>
    <definedName name="Tipper10MTPOL">#REF!</definedName>
    <definedName name="Tipper14MTPOL" localSheetId="19">#REF!</definedName>
    <definedName name="Tipper14MTPOL" localSheetId="9">'[110]Basic Rates'!$C$30</definedName>
    <definedName name="Tipper14MTPOL">#REF!</definedName>
    <definedName name="TipperDiesel" localSheetId="19">#REF!</definedName>
    <definedName name="TipperDiesel" localSheetId="9">'[217]Cut&amp;Grub'!$F$41</definedName>
    <definedName name="TipperDiesel">#REF!</definedName>
    <definedName name="tippertkm" localSheetId="19">#REF!</definedName>
    <definedName name="tippertkm" localSheetId="9">'[102]Machinary_Road Work'!$K$50</definedName>
    <definedName name="tippertkm">#REF!</definedName>
    <definedName name="TITL" localSheetId="19">#REF!</definedName>
    <definedName name="TITL">#REF!</definedName>
    <definedName name="TITLE" localSheetId="19">#REF!</definedName>
    <definedName name="TITLE">#REF!</definedName>
    <definedName name="Title1" localSheetId="19">#REF!</definedName>
    <definedName name="Title1">#REF!</definedName>
    <definedName name="Title2" localSheetId="19">#REF!</definedName>
    <definedName name="Title2">#REF!</definedName>
    <definedName name="TJ" localSheetId="19">INDEX('[285] '!$B$1:$B$18,MATCH('[285]  '!$L$519,'[285] '!$A$1:$A$18,0))</definedName>
    <definedName name="TJ" localSheetId="1">INDEX('[286] '!$B$1:$B$18,MATCH('[286]  '!$L$519,'[286] '!$A$1:$A$18,0))</definedName>
    <definedName name="TJ" localSheetId="2">INDEX('[286] '!$B$1:$B$18,MATCH('[286]  '!$L$519,'[286] '!$A$1:$A$18,0))</definedName>
    <definedName name="TJ" localSheetId="9">INDEX('[92] '!$B$1:$B$18,MATCH('[92]  '!$L$519,'[92] '!$A$1:$A$18,0))</definedName>
    <definedName name="TJ" localSheetId="16">INDEX('[286] '!$B$1:$B$18,MATCH('[286]  '!$L$519,'[286] '!$A$1:$A$18,0))</definedName>
    <definedName name="TJ" localSheetId="13">INDEX('[286] '!$B$1:$B$18,MATCH('[286]  '!$L$519,'[286] '!$A$1:$A$18,0))</definedName>
    <definedName name="TJ" localSheetId="6">INDEX('[286] '!$B$1:$B$18,MATCH('[286]  '!$L$519,'[286] '!$A$1:$A$18,0))</definedName>
    <definedName name="TJ" localSheetId="7">INDEX('[286] '!$B$1:$B$18,MATCH('[286]  '!$L$519,'[286] '!$A$1:$A$18,0))</definedName>
    <definedName name="TJ">INDEX('[285] '!$B$1:$B$18,MATCH('[285]  '!$L$519,'[285] '!$A$1:$A$18,0))</definedName>
    <definedName name="Tk" localSheetId="19">#REF!</definedName>
    <definedName name="TK" localSheetId="9">INDEX('[92] '!$B$1:$B$18,MATCH('[92]  '!$L$521,'[92] '!$A$1:$A$18,0))</definedName>
    <definedName name="Tk">#REF!</definedName>
    <definedName name="Tkl" localSheetId="19">#REF!</definedName>
    <definedName name="Tkl">#REF!</definedName>
    <definedName name="TL" localSheetId="19">INDEX('[285] '!$B$1:$B$18,MATCH('[285]  '!$L$523,'[285] '!$A$1:$A$18,0))</definedName>
    <definedName name="TL" localSheetId="1">INDEX('[286] '!$B$1:$B$18,MATCH('[286]  '!$L$523,'[286] '!$A$1:$A$18,0))</definedName>
    <definedName name="TL" localSheetId="2">INDEX('[286] '!$B$1:$B$18,MATCH('[286]  '!$L$523,'[286] '!$A$1:$A$18,0))</definedName>
    <definedName name="TL" localSheetId="9">INDEX('[92] '!$B$1:$B$18,MATCH('[92]  '!$L$523,'[92] '!$A$1:$A$18,0))</definedName>
    <definedName name="TL" localSheetId="16">INDEX('[286] '!$B$1:$B$18,MATCH('[286]  '!$L$523,'[286] '!$A$1:$A$18,0))</definedName>
    <definedName name="TL" localSheetId="13">INDEX('[286] '!$B$1:$B$18,MATCH('[286]  '!$L$523,'[286] '!$A$1:$A$18,0))</definedName>
    <definedName name="TL" localSheetId="6">INDEX('[286] '!$B$1:$B$18,MATCH('[286]  '!$L$523,'[286] '!$A$1:$A$18,0))</definedName>
    <definedName name="TL" localSheetId="7">INDEX('[286] '!$B$1:$B$18,MATCH('[286]  '!$L$523,'[286] '!$A$1:$A$18,0))</definedName>
    <definedName name="TL">INDEX('[285] '!$B$1:$B$18,MATCH('[285]  '!$L$523,'[285] '!$A$1:$A$18,0))</definedName>
    <definedName name="TL_Adv">'[178]TL 13-14'!#REF!</definedName>
    <definedName name="TL_AGWC">'[178]TL 13-14'!#REF!</definedName>
    <definedName name="TL_AM">'[178]TL 13-14'!#REF!</definedName>
    <definedName name="TL_ANFA">'[178]TL 13-14'!#REF!</definedName>
    <definedName name="TL_ANFE">'[178]TL 13-14'!#REF!</definedName>
    <definedName name="TL_ANFEBG">'[178]TL 13-14'!#REF!</definedName>
    <definedName name="TL_ANWC">'[178]TL 13-14'!#REF!</definedName>
    <definedName name="TL_APr">'[178]TL 13-14'!$AN:$AN</definedName>
    <definedName name="TL_Aug">'[178]TL 13-14'!$AR:$AR</definedName>
    <definedName name="TL_Avg_Adv">'[178]TL 13-14'!#REF!</definedName>
    <definedName name="TL_Avg_COI">'[178]TL 13-14'!#REF!</definedName>
    <definedName name="TL_Avg_OCA">'[178]TL 13-14'!#REF!</definedName>
    <definedName name="TL_Avg_OCL">'[178]TL 13-14'!#REF!</definedName>
    <definedName name="TL_Avg_OS">'[178]TL 13-14'!#REF!</definedName>
    <definedName name="TL_Avg_Stk">'[178]TL 13-14'!#REF!</definedName>
    <definedName name="TL_Avg_VC">'[178]TL 13-14'!#REF!</definedName>
    <definedName name="TL_Avg_WC_Key" localSheetId="19">#REF!</definedName>
    <definedName name="TL_Avg_WC_Key">#REF!</definedName>
    <definedName name="TL_COI">'[178]TL 13-14'!#REF!</definedName>
    <definedName name="TL_Dec">'[178]TL 13-14'!$AV:$AV</definedName>
    <definedName name="TL_Deprn">'[178]TL 13-14'!#REF!</definedName>
    <definedName name="TL_Feb">'[178]TL 13-14'!$AX:$AX</definedName>
    <definedName name="TL_GM">'[178]TL 13-14'!#REF!</definedName>
    <definedName name="TL_Jan">'[178]TL 13-14'!$AW:$AW</definedName>
    <definedName name="TL_Jul">'[178]TL 13-14'!$AQ:$AQ</definedName>
    <definedName name="TL_Jun">'[178]TL 13-14'!$AP:$AP</definedName>
    <definedName name="TL_Key">'[178]TL 13-14'!#REF!</definedName>
    <definedName name="TL_Mar">'[178]TL 13-14'!$AY:$AY</definedName>
    <definedName name="TL_MAT_Sales">'[178]TL 13-14'!#REF!</definedName>
    <definedName name="TL_May">'[178]TL 13-14'!$AO:$AO</definedName>
    <definedName name="TL_Nov">'[178]TL 13-14'!$AU:$AU</definedName>
    <definedName name="TL_NWC">'[178]TL 13-14'!#REF!</definedName>
    <definedName name="TL_OB_Cust">'[178]TL 13-14'!#REF!</definedName>
    <definedName name="TL_OB_IU">'[178]TL 13-14'!#REF!</definedName>
    <definedName name="TL_OCA">'[178]TL 13-14'!#REF!</definedName>
    <definedName name="TL_OCL">'[178]TL 13-14'!#REF!</definedName>
    <definedName name="TL_Oct">'[178]TL 13-14'!$AT:$AT</definedName>
    <definedName name="TL_OD_Common">'[178]TL 13-14'!#REF!</definedName>
    <definedName name="TL_OI_Cust">'[178]TL 13-14'!#REF!</definedName>
    <definedName name="TL_OI_IU">'[178]TL 13-14'!#REF!</definedName>
    <definedName name="TL_OS">'[178]TL 13-14'!#REF!</definedName>
    <definedName name="TL_PBDIT">'[178]TL 13-14'!#REF!</definedName>
    <definedName name="TL_PBIT">'[178]TL 13-14'!#REF!</definedName>
    <definedName name="TL_Per_Key" localSheetId="19">#REF!</definedName>
    <definedName name="TL_Per_Key">#REF!</definedName>
    <definedName name="TL_Res_Key" localSheetId="19">#REF!</definedName>
    <definedName name="TL_Res_Key">#REF!</definedName>
    <definedName name="TL_Sales_Cust">'[178]TL 13-14'!#REF!</definedName>
    <definedName name="TL_Sales_IU">'[178]TL 13-14'!#REF!</definedName>
    <definedName name="TL_Sep">'[178]TL 13-14'!$AS:$AS</definedName>
    <definedName name="TL_Stk">'[178]TL 13-14'!#REF!</definedName>
    <definedName name="TL_Top_Key" localSheetId="19">#REF!</definedName>
    <definedName name="TL_Top_Key">#REF!</definedName>
    <definedName name="TL_VC">'[178]TL 13-14'!#REF!</definedName>
    <definedName name="TL_WC_Key" localSheetId="19">#REF!</definedName>
    <definedName name="TL_WC_Key">#REF!</definedName>
    <definedName name="Tm" localSheetId="19">#REF!</definedName>
    <definedName name="TM" localSheetId="9">INDEX('[92] '!$B$1:$B$18,MATCH('[92]  '!$L$525,'[92] '!$A$1:$A$18,0))</definedName>
    <definedName name="Tm">#REF!</definedName>
    <definedName name="TMACountries">'[104]Torrent MA input'!$C$5:$BN$5</definedName>
    <definedName name="TMBPLA" localSheetId="19">#REF!</definedName>
    <definedName name="TMBPLA">#REF!</definedName>
    <definedName name="TMBSCA" localSheetId="19">#REF!</definedName>
    <definedName name="TMBSCA">#REF!</definedName>
    <definedName name="TMD">'[193]except wiring'!#REF!</definedName>
    <definedName name="TMTbars" localSheetId="19">#REF!</definedName>
    <definedName name="TMTbars">#REF!</definedName>
    <definedName name="TNEBJSR" localSheetId="19">#REF!</definedName>
    <definedName name="TNEBJSR">#REF!</definedName>
    <definedName name="tnr" localSheetId="19">#REF!</definedName>
    <definedName name="tnr">#REF!</definedName>
    <definedName name="TnSWindSpeed" localSheetId="19">#REF!</definedName>
    <definedName name="TnSWindSpeed">#REF!</definedName>
    <definedName name="ToE_MATRIX" localSheetId="19">#REF!</definedName>
    <definedName name="ToE_MATRIX">#REF!</definedName>
    <definedName name="TOL" localSheetId="19">#REF!</definedName>
    <definedName name="TOL">#REF!</definedName>
    <definedName name="TOOL" localSheetId="19">#REF!</definedName>
    <definedName name="TOOL">#REF!</definedName>
    <definedName name="top" localSheetId="19">#REF!</definedName>
    <definedName name="top">#REF!</definedName>
    <definedName name="top_ser" localSheetId="19">#REF!</definedName>
    <definedName name="top_ser">#REF!</definedName>
    <definedName name="TOP_SUP" localSheetId="19">#REF!</definedName>
    <definedName name="TOP_SUP">#REF!</definedName>
    <definedName name="topl" localSheetId="19">#REF!</definedName>
    <definedName name="topl">#REF!</definedName>
    <definedName name="TopMgmtGrades" localSheetId="19">#REF!</definedName>
    <definedName name="TopMgmtGrades">#REF!</definedName>
    <definedName name="topn" localSheetId="19">#REF!</definedName>
    <definedName name="topn">#REF!</definedName>
    <definedName name="TopSlbThk" localSheetId="19">#REF!</definedName>
    <definedName name="TopSlbThk">#REF!</definedName>
    <definedName name="TorrentDossier">'[104]Torrent dossier input'!$C$5:$BM$557</definedName>
    <definedName name="TorrentMA">'[104]Torrent MA input'!$C$5:$BN$502</definedName>
    <definedName name="TOT" localSheetId="18">#REF!,#REF!,#REF!,#REF!,#REF!,#REF!,#REF!,#REF!,#REF!,#REF!,#REF!</definedName>
    <definedName name="TOT" localSheetId="3">#REF!,#REF!,#REF!,#REF!,#REF!,#REF!,#REF!,#REF!,#REF!,#REF!,#REF!</definedName>
    <definedName name="TOT" localSheetId="14">#REF!,#REF!,#REF!,#REF!,#REF!,#REF!,#REF!,#REF!,#REF!,#REF!,#REF!</definedName>
    <definedName name="TOT" localSheetId="15">#REF!,#REF!,#REF!,#REF!,#REF!,#REF!,#REF!,#REF!,#REF!,#REF!,#REF!</definedName>
    <definedName name="TOT" localSheetId="12">#REF!,#REF!,#REF!,#REF!,#REF!,#REF!,#REF!,#REF!,#REF!,#REF!,#REF!</definedName>
    <definedName name="TOT" localSheetId="10">#REF!,#REF!,#REF!,#REF!,#REF!,#REF!,#REF!,#REF!,#REF!,#REF!,#REF!</definedName>
    <definedName name="TOT" localSheetId="19">#REF!,#REF!,#REF!,#REF!,#REF!,#REF!,#REF!,#REF!,#REF!,#REF!,#REF!</definedName>
    <definedName name="TOT">#REF!,#REF!,#REF!,#REF!,#REF!,#REF!,#REF!,#REF!,#REF!,#REF!,#REF!</definedName>
    <definedName name="TOT_ST" localSheetId="19">#REF!</definedName>
    <definedName name="TOT_ST">#REF!</definedName>
    <definedName name="tot_wt">#REF!</definedName>
    <definedName name="total" localSheetId="19">#REF!</definedName>
    <definedName name="total">#REF!</definedName>
    <definedName name="TOTAL_1">"#REF!"</definedName>
    <definedName name="Total_EB" localSheetId="19">#REF!</definedName>
    <definedName name="Total_EB">#REF!</definedName>
    <definedName name="Total_Interest" localSheetId="19">#REF!</definedName>
    <definedName name="Total_Interest">#REF!</definedName>
    <definedName name="Total_Mandays" localSheetId="19">#REF!</definedName>
    <definedName name="Total_Mandays">#REF!</definedName>
    <definedName name="Total_MP_Peak" localSheetId="19">#REF!</definedName>
    <definedName name="Total_MP_Peak">#REF!</definedName>
    <definedName name="Total_Mth" localSheetId="19">#REF!</definedName>
    <definedName name="Total_Mth">#REF!</definedName>
    <definedName name="Total_Pay" localSheetId="19">#REF!</definedName>
    <definedName name="Total_Pay">#REF!</definedName>
    <definedName name="Total_YTD" localSheetId="19">#REF!</definedName>
    <definedName name="Total_YTD">#REF!</definedName>
    <definedName name="TOTAL1RP" localSheetId="19">#REF!</definedName>
    <definedName name="TOTAL1RP">#REF!</definedName>
    <definedName name="TOTAL2RP" localSheetId="19">#REF!</definedName>
    <definedName name="TOTAL2RP">#REF!</definedName>
    <definedName name="totalmc" localSheetId="19">#REF!</definedName>
    <definedName name="totalmc">#REF!</definedName>
    <definedName name="totalmc1" localSheetId="19">#REF!</definedName>
    <definedName name="totalmc1">#REF!</definedName>
    <definedName name="TotalValueForOffer" localSheetId="19">#REF!</definedName>
    <definedName name="TotalValueForOffer">#REF!</definedName>
    <definedName name="totwd" localSheetId="19">#REF!</definedName>
    <definedName name="totwd" localSheetId="9">[283]Intro!$L$110</definedName>
    <definedName name="totwd">#REF!</definedName>
    <definedName name="tower" localSheetId="17" hidden="1">{"'PROFITABILITY'!$A$1:$F$45"}</definedName>
    <definedName name="tower" localSheetId="18">{"'PROFITABILITY'!$A$1:$F$45"}</definedName>
    <definedName name="tower" localSheetId="3">{"'PROFITABILITY'!$A$1:$F$45"}</definedName>
    <definedName name="tower" localSheetId="14">{"'PROFITABILITY'!$A$1:$F$45"}</definedName>
    <definedName name="tower" localSheetId="15">{"'PROFITABILITY'!$A$1:$F$45"}</definedName>
    <definedName name="tower" localSheetId="12">{"'PROFITABILITY'!$A$1:$F$45"}</definedName>
    <definedName name="tower" localSheetId="10">{"'PROFITABILITY'!$A$1:$F$45"}</definedName>
    <definedName name="tower" localSheetId="19">{"'PROFITABILITY'!$A$1:$F$45"}</definedName>
    <definedName name="tower" localSheetId="20">{"'PROFITABILITY'!$A$1:$F$45"}</definedName>
    <definedName name="tower" localSheetId="21">{"'PROFITABILITY'!$A$1:$F$45"}</definedName>
    <definedName name="tower" localSheetId="1" hidden="1">{"'PROFITABILITY'!$A$1:$F$45"}</definedName>
    <definedName name="tower" localSheetId="2" hidden="1">{"'PROFITABILITY'!$A$1:$F$45"}</definedName>
    <definedName name="tower" localSheetId="0">{"'PROFITABILITY'!$A$1:$F$45"}</definedName>
    <definedName name="tower" localSheetId="9">{"'PROFITABILITY'!$A$1:$F$45"}</definedName>
    <definedName name="tower" localSheetId="16" hidden="1">{"'PROFITABILITY'!$A$1:$F$45"}</definedName>
    <definedName name="tower" localSheetId="13" hidden="1">{"'PROFITABILITY'!$A$1:$F$45"}</definedName>
    <definedName name="tower" localSheetId="6" hidden="1">{"'PROFITABILITY'!$A$1:$F$45"}</definedName>
    <definedName name="tower" localSheetId="7" hidden="1">{"'PROFITABILITY'!$A$1:$F$45"}</definedName>
    <definedName name="tower">{"'PROFITABILITY'!$A$1:$F$45"}</definedName>
    <definedName name="tower400">'[187]Tower &amp; Stub Master'!$B$46:$I$71</definedName>
    <definedName name="TowerBaseShear" localSheetId="19">#REF!</definedName>
    <definedName name="TowerBaseShear">#REF!</definedName>
    <definedName name="TowerBaseWeight" localSheetId="19">#REF!</definedName>
    <definedName name="TowerBaseWeight">#REF!</definedName>
    <definedName name="TowerBottomFaceWidth" localSheetId="19">#REF!</definedName>
    <definedName name="TowerBottomFaceWidth">#REF!</definedName>
    <definedName name="towercosting" localSheetId="17" hidden="1">{"'PROFITABILITY'!$A$1:$F$45"}</definedName>
    <definedName name="towercosting" localSheetId="18">{"'PROFITABILITY'!$A$1:$F$45"}</definedName>
    <definedName name="towercosting" localSheetId="3">{"'PROFITABILITY'!$A$1:$F$45"}</definedName>
    <definedName name="towercosting" localSheetId="14">{"'PROFITABILITY'!$A$1:$F$45"}</definedName>
    <definedName name="towercosting" localSheetId="15">{"'PROFITABILITY'!$A$1:$F$45"}</definedName>
    <definedName name="towercosting" localSheetId="12">{"'PROFITABILITY'!$A$1:$F$45"}</definedName>
    <definedName name="towercosting" localSheetId="10">{"'PROFITABILITY'!$A$1:$F$45"}</definedName>
    <definedName name="towercosting" localSheetId="19">{"'PROFITABILITY'!$A$1:$F$45"}</definedName>
    <definedName name="towercosting" localSheetId="20">{"'PROFITABILITY'!$A$1:$F$45"}</definedName>
    <definedName name="towercosting" localSheetId="21">{"'PROFITABILITY'!$A$1:$F$45"}</definedName>
    <definedName name="towercosting" localSheetId="1" hidden="1">{"'PROFITABILITY'!$A$1:$F$45"}</definedName>
    <definedName name="towercosting" localSheetId="2" hidden="1">{"'PROFITABILITY'!$A$1:$F$45"}</definedName>
    <definedName name="towercosting" localSheetId="0">{"'PROFITABILITY'!$A$1:$F$45"}</definedName>
    <definedName name="towercosting" localSheetId="9">{"'PROFITABILITY'!$A$1:$F$45"}</definedName>
    <definedName name="towercosting" localSheetId="16" hidden="1">{"'PROFITABILITY'!$A$1:$F$45"}</definedName>
    <definedName name="towercosting" localSheetId="13" hidden="1">{"'PROFITABILITY'!$A$1:$F$45"}</definedName>
    <definedName name="towercosting" localSheetId="6" hidden="1">{"'PROFITABILITY'!$A$1:$F$45"}</definedName>
    <definedName name="towercosting" localSheetId="7" hidden="1">{"'PROFITABILITY'!$A$1:$F$45"}</definedName>
    <definedName name="towercosting">{"'PROFITABILITY'!$A$1:$F$45"}</definedName>
    <definedName name="Towererection">'[189]Tower Erection'!$C$5:$D$23</definedName>
    <definedName name="TowerOverturningMoment" localSheetId="19">#REF!</definedName>
    <definedName name="TowerOverturningMoment">#REF!</definedName>
    <definedName name="towerschedule" localSheetId="19">#REF!</definedName>
    <definedName name="towerschedule">#REF!</definedName>
    <definedName name="TOWERTYPE" localSheetId="19">#REF!</definedName>
    <definedName name="TOWERTYPE">#REF!</definedName>
    <definedName name="tp">#REF!</definedName>
    <definedName name="TPROT220" localSheetId="19">#REF!</definedName>
    <definedName name="TPROT220">#REF!</definedName>
    <definedName name="TPROT500" localSheetId="19">#REF!</definedName>
    <definedName name="TPROT500">#REF!</definedName>
    <definedName name="TPTL" localSheetId="19">#REF!</definedName>
    <definedName name="TPTL">#REF!</definedName>
    <definedName name="TR" localSheetId="18">#REF!</definedName>
    <definedName name="TR" localSheetId="3">#REF!</definedName>
    <definedName name="TR" localSheetId="14">#REF!</definedName>
    <definedName name="TR" localSheetId="15">#REF!</definedName>
    <definedName name="TR" localSheetId="12">#REF!</definedName>
    <definedName name="TR" localSheetId="10">#REF!</definedName>
    <definedName name="TR" localSheetId="19">#REF!</definedName>
    <definedName name="TR">#REF!</definedName>
    <definedName name="tr0" localSheetId="19">#REF!</definedName>
    <definedName name="tr0">#REF!</definedName>
    <definedName name="TR220CTL" localSheetId="19">#REF!</definedName>
    <definedName name="TR220CTL">#REF!</definedName>
    <definedName name="TR220FIRE" localSheetId="19">#REF!</definedName>
    <definedName name="TR220FIRE">#REF!</definedName>
    <definedName name="TR500CTL" localSheetId="19">#REF!</definedName>
    <definedName name="TR500CTL">#REF!</definedName>
    <definedName name="TR500FIRE" localSheetId="19">#REF!</definedName>
    <definedName name="TR500FIRE">#REF!</definedName>
    <definedName name="TRAD" localSheetId="19">#REF!</definedName>
    <definedName name="TRAD" localSheetId="9">[145]CHIFLET!$B$29</definedName>
    <definedName name="TRAD">#REF!</definedName>
    <definedName name="TRANS" localSheetId="19">#REF!</definedName>
    <definedName name="TRANS">#REF!</definedName>
    <definedName name="transformer" localSheetId="1" hidden="1">{"'PROFITABILITY'!$A$1:$F$45"}</definedName>
    <definedName name="transformer" localSheetId="2" hidden="1">{"'PROFITABILITY'!$A$1:$F$45"}</definedName>
    <definedName name="transformer" localSheetId="16" hidden="1">{"'PROFITABILITY'!$A$1:$F$45"}</definedName>
    <definedName name="transformer" localSheetId="13" hidden="1">{"'PROFITABILITY'!$A$1:$F$45"}</definedName>
    <definedName name="transformer" localSheetId="6" hidden="1">{"'PROFITABILITY'!$A$1:$F$45"}</definedName>
    <definedName name="transformer" localSheetId="7" hidden="1">{"'PROFITABILITY'!$A$1:$F$45"}</definedName>
    <definedName name="transformer" hidden="1">{"'PROFITABILITY'!$A$1:$F$45"}</definedName>
    <definedName name="Transport" localSheetId="19">#REF!</definedName>
    <definedName name="Transport">#REF!</definedName>
    <definedName name="TransportCharge" localSheetId="19">#REF!</definedName>
    <definedName name="TransportCharge">#REF!</definedName>
    <definedName name="TransportTypeName" localSheetId="19">#REF!</definedName>
    <definedName name="TransportTypeName">#REF!</definedName>
    <definedName name="TRAV" localSheetId="19">#REF!</definedName>
    <definedName name="TRAV">#REF!</definedName>
    <definedName name="TRAY_DATA" localSheetId="19">#REF!</definedName>
    <definedName name="TRAY_DATA">#REF!</definedName>
    <definedName name="tree" localSheetId="18">{"'TP-SUMMARY'!$I$11:$K$11"}</definedName>
    <definedName name="tree" localSheetId="3">{"'TP-SUMMARY'!$I$11:$K$11"}</definedName>
    <definedName name="tree" localSheetId="14">{"'TP-SUMMARY'!$I$11:$K$11"}</definedName>
    <definedName name="tree" localSheetId="15">{"'TP-SUMMARY'!$I$11:$K$11"}</definedName>
    <definedName name="tree" localSheetId="12">{"'TP-SUMMARY'!$I$11:$K$11"}</definedName>
    <definedName name="tree" localSheetId="10">{"'TP-SUMMARY'!$I$11:$K$11"}</definedName>
    <definedName name="tree" localSheetId="19">{"'TP-SUMMARY'!$I$11:$K$11"}</definedName>
    <definedName name="tree" localSheetId="20">{"'TP-SUMMARY'!$I$11:$K$11"}</definedName>
    <definedName name="tree" localSheetId="21">{"'TP-SUMMARY'!$I$11:$K$11"}</definedName>
    <definedName name="tree" localSheetId="1">{"'TP-SUMMARY'!$I$11:$K$11"}</definedName>
    <definedName name="tree" localSheetId="2">{"'TP-SUMMARY'!$I$11:$K$11"}</definedName>
    <definedName name="tree" localSheetId="0">{"'TP-SUMMARY'!$I$11:$K$11"}</definedName>
    <definedName name="tree" localSheetId="9">{"'TP-SUMMARY'!$I$11:$K$11"}</definedName>
    <definedName name="tree" localSheetId="16">{"'TP-SUMMARY'!$I$11:$K$11"}</definedName>
    <definedName name="tree" localSheetId="13">{"'TP-SUMMARY'!$I$11:$K$11"}</definedName>
    <definedName name="tree" localSheetId="6">{"'TP-SUMMARY'!$I$11:$K$11"}</definedName>
    <definedName name="tree" localSheetId="7">{"'TP-SUMMARY'!$I$11:$K$11"}</definedName>
    <definedName name="tree">{"'TP-SUMMARY'!$I$11:$K$11"}</definedName>
    <definedName name="Tres" localSheetId="19">#REF!</definedName>
    <definedName name="Tres">#REF!</definedName>
    <definedName name="tres4" localSheetId="19">#REF!</definedName>
    <definedName name="tres4">#REF!</definedName>
    <definedName name="trolley" localSheetId="19">#REF!</definedName>
    <definedName name="trolley" localSheetId="9">'[76]MAchinery(R1)'!$G$29</definedName>
    <definedName name="trolley">#REF!</definedName>
    <definedName name="trrrrrrrrrrrrr" localSheetId="18">{"form-D1",#N/A,FALSE,"FORM-D1";"form-D1_amt",#N/A,FALSE,"FORM-D1"}</definedName>
    <definedName name="trrrrrrrrrrrrr" localSheetId="3">{"form-D1",#N/A,FALSE,"FORM-D1";"form-D1_amt",#N/A,FALSE,"FORM-D1"}</definedName>
    <definedName name="trrrrrrrrrrrrr" localSheetId="14">{"form-D1",#N/A,FALSE,"FORM-D1";"form-D1_amt",#N/A,FALSE,"FORM-D1"}</definedName>
    <definedName name="trrrrrrrrrrrrr" localSheetId="15">{"form-D1",#N/A,FALSE,"FORM-D1";"form-D1_amt",#N/A,FALSE,"FORM-D1"}</definedName>
    <definedName name="trrrrrrrrrrrrr" localSheetId="12">{"form-D1",#N/A,FALSE,"FORM-D1";"form-D1_amt",#N/A,FALSE,"FORM-D1"}</definedName>
    <definedName name="trrrrrrrrrrrrr" localSheetId="10">{"form-D1",#N/A,FALSE,"FORM-D1";"form-D1_amt",#N/A,FALSE,"FORM-D1"}</definedName>
    <definedName name="trrrrrrrrrrrrr" localSheetId="19">{"form-D1",#N/A,FALSE,"FORM-D1";"form-D1_amt",#N/A,FALSE,"FORM-D1"}</definedName>
    <definedName name="trrrrrrrrrrrrr" localSheetId="20">{"form-D1",#N/A,FALSE,"FORM-D1";"form-D1_amt",#N/A,FALSE,"FORM-D1"}</definedName>
    <definedName name="trrrrrrrrrrrrr" localSheetId="21">{"form-D1",#N/A,FALSE,"FORM-D1";"form-D1_amt",#N/A,FALSE,"FORM-D1"}</definedName>
    <definedName name="trrrrrrrrrrrrr" localSheetId="1">{"form-D1",#N/A,FALSE,"FORM-D1";"form-D1_amt",#N/A,FALSE,"FORM-D1"}</definedName>
    <definedName name="trrrrrrrrrrrrr" localSheetId="2">{"form-D1",#N/A,FALSE,"FORM-D1";"form-D1_amt",#N/A,FALSE,"FORM-D1"}</definedName>
    <definedName name="trrrrrrrrrrrrr" localSheetId="0">{"form-D1",#N/A,FALSE,"FORM-D1";"form-D1_amt",#N/A,FALSE,"FORM-D1"}</definedName>
    <definedName name="trrrrrrrrrrrrr" localSheetId="9">{"form-D1",#N/A,FALSE,"FORM-D1";"form-D1_amt",#N/A,FALSE,"FORM-D1"}</definedName>
    <definedName name="trrrrrrrrrrrrr" localSheetId="16">{"form-D1",#N/A,FALSE,"FORM-D1";"form-D1_amt",#N/A,FALSE,"FORM-D1"}</definedName>
    <definedName name="trrrrrrrrrrrrr" localSheetId="13">{"form-D1",#N/A,FALSE,"FORM-D1";"form-D1_amt",#N/A,FALSE,"FORM-D1"}</definedName>
    <definedName name="trrrrrrrrrrrrr" localSheetId="6">{"form-D1",#N/A,FALSE,"FORM-D1";"form-D1_amt",#N/A,FALSE,"FORM-D1"}</definedName>
    <definedName name="trrrrrrrrrrrrr" localSheetId="7">{"form-D1",#N/A,FALSE,"FORM-D1";"form-D1_amt",#N/A,FALSE,"FORM-D1"}</definedName>
    <definedName name="trrrrrrrrrrrrr">{"form-D1",#N/A,FALSE,"FORM-D1";"form-D1_amt",#N/A,FALSE,"FORM-D1"}</definedName>
    <definedName name="Trs" localSheetId="19">#REF!</definedName>
    <definedName name="Trs">#REF!</definedName>
    <definedName name="Trt" localSheetId="19">#REF!</definedName>
    <definedName name="Trt">#REF!</definedName>
    <definedName name="trt0" localSheetId="19">#REF!</definedName>
    <definedName name="trt0">#REF!</definedName>
    <definedName name="trttt">'[190]UNP-NCW '!$F$17</definedName>
    <definedName name="Trusts">#REF!</definedName>
    <definedName name="TrustUnderlyingDeficitScenarios">#REF!</definedName>
    <definedName name="try" localSheetId="18">#REF!</definedName>
    <definedName name="try" localSheetId="3">#REF!</definedName>
    <definedName name="try" localSheetId="14">#REF!</definedName>
    <definedName name="try" localSheetId="15">#REF!</definedName>
    <definedName name="try" localSheetId="12">#REF!</definedName>
    <definedName name="try" localSheetId="10">#REF!</definedName>
    <definedName name="try" localSheetId="19">#REF!</definedName>
    <definedName name="try">#REF!</definedName>
    <definedName name="ts" localSheetId="19">#REF!</definedName>
    <definedName name="ts">#REF!</definedName>
    <definedName name="tS___0" localSheetId="19">#REF!</definedName>
    <definedName name="tS___0">#REF!</definedName>
    <definedName name="tS___13" localSheetId="19">#REF!</definedName>
    <definedName name="tS___13">#REF!</definedName>
    <definedName name="ts1__m">#REF!</definedName>
    <definedName name="ts2__m">#REF!</definedName>
    <definedName name="TSD" localSheetId="19">#REF!</definedName>
    <definedName name="TSD">#REF!</definedName>
    <definedName name="TSK" localSheetId="19">#REF!</definedName>
    <definedName name="TSK">#REF!</definedName>
    <definedName name="TSS" localSheetId="19">#REF!</definedName>
    <definedName name="TSS">#REF!</definedName>
    <definedName name="tst">'[247]REGIONWISE POPULATION'!$C$1:$I$1</definedName>
    <definedName name="tt" localSheetId="19">#REF!</definedName>
    <definedName name="tt">#REF!</definedName>
    <definedName name="TTA" localSheetId="19">#REF!</definedName>
    <definedName name="TTA">#REF!</definedName>
    <definedName name="TTB" localSheetId="19">#REF!</definedName>
    <definedName name="TTB">#REF!</definedName>
    <definedName name="TTDI" localSheetId="19">#REF!</definedName>
    <definedName name="TTDI">#REF!</definedName>
    <definedName name="TTE" localSheetId="19">IFERROR(VLOOKUP(#REF!,#REF!,2,FALSE)," ")</definedName>
    <definedName name="TTE" localSheetId="9">IFERROR(VLOOKUP([92]EREC!$B1,[92]FDN!$B$67:$C$302,2,FALSE)," ")</definedName>
    <definedName name="TTE">IFERROR(VLOOKUP(#REF!,#REF!,2,FALSE)," ")</definedName>
    <definedName name="TTMH" localSheetId="19">#REF!</definedName>
    <definedName name="TTMH">#REF!</definedName>
    <definedName name="TTMT" localSheetId="19">#REF!</definedName>
    <definedName name="TTMT">#REF!</definedName>
    <definedName name="ttp" localSheetId="19">#REF!</definedName>
    <definedName name="ttp">#REF!</definedName>
    <definedName name="ttrrr">'[190]UNP-NCW '!#REF!</definedName>
    <definedName name="ttt" localSheetId="19">#REF!</definedName>
    <definedName name="ttt">#REF!</definedName>
    <definedName name="ttttrrrrrrrr">'[190]UNP-NCW '!#REF!</definedName>
    <definedName name="TTWT" localSheetId="19">#REF!</definedName>
    <definedName name="TTWT">#REF!</definedName>
    <definedName name="TTX" localSheetId="19">#REF!</definedName>
    <definedName name="TTX">#REF!</definedName>
    <definedName name="tube_test_press1_12" localSheetId="19">#REF!</definedName>
    <definedName name="tube_test_press1_12">#REF!</definedName>
    <definedName name="TUES1" localSheetId="19">#REF!</definedName>
    <definedName name="TUES1">#REF!</definedName>
    <definedName name="Tv">'[172]Rectangular Beam'!#REF!</definedName>
    <definedName name="Tva">#REF!</definedName>
    <definedName name="Tvb">#REF!</definedName>
    <definedName name="tvr" localSheetId="19">#REF!</definedName>
    <definedName name="tvr">#REF!</definedName>
    <definedName name="tvtv" localSheetId="19">#REF!</definedName>
    <definedName name="tvtv">#REF!</definedName>
    <definedName name="tw">'[234]tower wt.'!$B$3:$C$52</definedName>
    <definedName name="twelve" localSheetId="19">#REF!</definedName>
    <definedName name="twelve" localSheetId="9">'[176]RATES (2)'!$L$16</definedName>
    <definedName name="twelve">#REF!</definedName>
    <definedName name="twenty" localSheetId="19">#REF!</definedName>
    <definedName name="twenty" localSheetId="9">'[176]RATES (2)'!$L$17</definedName>
    <definedName name="twenty">#REF!</definedName>
    <definedName name="twer" localSheetId="19">#REF!</definedName>
    <definedName name="twer">#REF!</definedName>
    <definedName name="Twr" localSheetId="18">#REF!</definedName>
    <definedName name="Twr" localSheetId="3">#REF!</definedName>
    <definedName name="Twr" localSheetId="14">#REF!</definedName>
    <definedName name="Twr" localSheetId="15">#REF!</definedName>
    <definedName name="Twr" localSheetId="12">#REF!</definedName>
    <definedName name="Twr" localSheetId="10">#REF!</definedName>
    <definedName name="Twr" localSheetId="19">#REF!</definedName>
    <definedName name="Twr">#REF!</definedName>
    <definedName name="TWR_WT" localSheetId="19">IFERROR(VLOOKUP(#REF!,#REF!,2,FALSE),"")</definedName>
    <definedName name="TWR_WT" localSheetId="9">IFERROR(VLOOKUP([92]EREC!XFD1,'[92]TOWER SUPPLY'!$B$17:$C$62,2,FALSE),"")</definedName>
    <definedName name="TWR_WT">IFERROR(VLOOKUP(#REF!,#REF!,2,FALSE),"")</definedName>
    <definedName name="TWRNO" localSheetId="19">#REF!</definedName>
    <definedName name="TWRNO">#REF!</definedName>
    <definedName name="TWRNO1" localSheetId="19">#REF!</definedName>
    <definedName name="TWRNO1">#REF!</definedName>
    <definedName name="TWRNO2" localSheetId="19">#REF!</definedName>
    <definedName name="TWRNO2">#REF!</definedName>
    <definedName name="TWRTYPE" localSheetId="19">#REF!</definedName>
    <definedName name="TWRTYPE">#REF!</definedName>
    <definedName name="TY" localSheetId="19" hidden="1">#REF!</definedName>
    <definedName name="TY">#REF!</definedName>
    <definedName name="tyjyj" localSheetId="19">{"'PROFITABILITY'!$A$1:$F$45"}</definedName>
    <definedName name="tyjyj" localSheetId="1">{"'PROFITABILITY'!$A$1:$F$45"}</definedName>
    <definedName name="tyjyj" localSheetId="2">{"'PROFITABILITY'!$A$1:$F$45"}</definedName>
    <definedName name="tyjyj" localSheetId="16">{"'PROFITABILITY'!$A$1:$F$45"}</definedName>
    <definedName name="tyjyj" localSheetId="13">{"'PROFITABILITY'!$A$1:$F$45"}</definedName>
    <definedName name="tyjyj" localSheetId="6">{"'PROFITABILITY'!$A$1:$F$45"}</definedName>
    <definedName name="tyjyj" localSheetId="7">{"'PROFITABILITY'!$A$1:$F$45"}</definedName>
    <definedName name="tyjyj">{"'PROFITABILITY'!$A$1:$F$45"}</definedName>
    <definedName name="type" localSheetId="19">#REF!</definedName>
    <definedName name="type">#REF!</definedName>
    <definedName name="TYPE_OF_LINE" localSheetId="19">#REF!</definedName>
    <definedName name="TYPE_OF_LINE">#REF!</definedName>
    <definedName name="TYPE1" localSheetId="19">#REF!</definedName>
    <definedName name="TYPE1">#REF!</definedName>
    <definedName name="TYPE2" localSheetId="19">#REF!</definedName>
    <definedName name="TYPE2">#REF!</definedName>
    <definedName name="Type3" localSheetId="19">#REF!</definedName>
    <definedName name="Type3">#REF!</definedName>
    <definedName name="typeofbidder" localSheetId="19">#REF!</definedName>
    <definedName name="typeofbidder">#REF!</definedName>
    <definedName name="Typerate" localSheetId="19">#REF!</definedName>
    <definedName name="Typerate">#REF!</definedName>
    <definedName name="TYPICALARRAY" localSheetId="19">#REF!</definedName>
    <definedName name="TYPICALARRAY">#REF!</definedName>
    <definedName name="tyr" localSheetId="1" hidden="1">{"FTS",#N/A,FALSE,"E"}</definedName>
    <definedName name="tyr" localSheetId="2" hidden="1">{"FTS",#N/A,FALSE,"E"}</definedName>
    <definedName name="tyr" localSheetId="7" hidden="1">{"FTS",#N/A,FALSE,"E"}</definedName>
    <definedName name="tyr" hidden="1">{"FTS",#N/A,FALSE,"E"}</definedName>
    <definedName name="u" localSheetId="19">#REF!</definedName>
    <definedName name="u">#REF!</definedName>
    <definedName name="UA" localSheetId="19">INDEX('[285] '!$B$1:$B$18,MATCH('[285]  '!$L$527,'[285] '!$A$1:$A$18,0))</definedName>
    <definedName name="UA" localSheetId="1">INDEX('[286] '!$B$1:$B$18,MATCH('[286]  '!$L$527,'[286] '!$A$1:$A$18,0))</definedName>
    <definedName name="UA" localSheetId="2">INDEX('[286] '!$B$1:$B$18,MATCH('[286]  '!$L$527,'[286] '!$A$1:$A$18,0))</definedName>
    <definedName name="UA" localSheetId="9">INDEX('[92] '!$B$1:$B$18,MATCH('[92]  '!$L$527,'[92] '!$A$1:$A$18,0))</definedName>
    <definedName name="UA" localSheetId="16">INDEX('[286] '!$B$1:$B$18,MATCH('[286]  '!$L$527,'[286] '!$A$1:$A$18,0))</definedName>
    <definedName name="UA" localSheetId="13">INDEX('[286] '!$B$1:$B$18,MATCH('[286]  '!$L$527,'[286] '!$A$1:$A$18,0))</definedName>
    <definedName name="UA" localSheetId="6">INDEX('[286] '!$B$1:$B$18,MATCH('[286]  '!$L$527,'[286] '!$A$1:$A$18,0))</definedName>
    <definedName name="UA" localSheetId="7">INDEX('[286] '!$B$1:$B$18,MATCH('[286]  '!$L$527,'[286] '!$A$1:$A$18,0))</definedName>
    <definedName name="UA">INDEX('[285] '!$B$1:$B$18,MATCH('[285]  '!$L$527,'[285] '!$A$1:$A$18,0))</definedName>
    <definedName name="UÀ1576" localSheetId="19">#REF!</definedName>
    <definedName name="UÀ1576">#REF!</definedName>
    <definedName name="UB" localSheetId="19">INDEX('[285] '!$B$1:$B$18,MATCH('[285]  '!$L$529,'[285] '!$A$1:$A$18,0))</definedName>
    <definedName name="UB" localSheetId="1">INDEX('[286] '!$B$1:$B$18,MATCH('[286]  '!$L$529,'[286] '!$A$1:$A$18,0))</definedName>
    <definedName name="UB" localSheetId="2">INDEX('[286] '!$B$1:$B$18,MATCH('[286]  '!$L$529,'[286] '!$A$1:$A$18,0))</definedName>
    <definedName name="UB" localSheetId="9">INDEX('[92] '!$B$1:$B$18,MATCH('[92]  '!$L$529,'[92] '!$A$1:$A$18,0))</definedName>
    <definedName name="UB" localSheetId="16">INDEX('[286] '!$B$1:$B$18,MATCH('[286]  '!$L$529,'[286] '!$A$1:$A$18,0))</definedName>
    <definedName name="UB" localSheetId="13">INDEX('[286] '!$B$1:$B$18,MATCH('[286]  '!$L$529,'[286] '!$A$1:$A$18,0))</definedName>
    <definedName name="UB" localSheetId="6">INDEX('[286] '!$B$1:$B$18,MATCH('[286]  '!$L$529,'[286] '!$A$1:$A$18,0))</definedName>
    <definedName name="UB" localSheetId="7">INDEX('[286] '!$B$1:$B$18,MATCH('[286]  '!$L$529,'[286] '!$A$1:$A$18,0))</definedName>
    <definedName name="UB">INDEX('[285] '!$B$1:$B$18,MATCH('[285]  '!$L$529,'[285] '!$A$1:$A$18,0))</definedName>
    <definedName name="UBAI" localSheetId="19">#REF!</definedName>
    <definedName name="UBAI">#REF!</definedName>
    <definedName name="UC" localSheetId="19">INDEX('[285] '!$B$1:$B$18,MATCH('[285]  '!$L$531,'[285] '!$A$1:$A$18,0))</definedName>
    <definedName name="UC" localSheetId="1">INDEX('[286] '!$B$1:$B$18,MATCH('[286]  '!$L$531,'[286] '!$A$1:$A$18,0))</definedName>
    <definedName name="UC" localSheetId="2">INDEX('[286] '!$B$1:$B$18,MATCH('[286]  '!$L$531,'[286] '!$A$1:$A$18,0))</definedName>
    <definedName name="UC" localSheetId="9">INDEX('[92] '!$B$1:$B$18,MATCH('[92]  '!$L$531,'[92] '!$A$1:$A$18,0))</definedName>
    <definedName name="UC" localSheetId="16">INDEX('[286] '!$B$1:$B$18,MATCH('[286]  '!$L$531,'[286] '!$A$1:$A$18,0))</definedName>
    <definedName name="UC" localSheetId="13">INDEX('[286] '!$B$1:$B$18,MATCH('[286]  '!$L$531,'[286] '!$A$1:$A$18,0))</definedName>
    <definedName name="UC" localSheetId="6">INDEX('[286] '!$B$1:$B$18,MATCH('[286]  '!$L$531,'[286] '!$A$1:$A$18,0))</definedName>
    <definedName name="UC" localSheetId="7">INDEX('[286] '!$B$1:$B$18,MATCH('[286]  '!$L$531,'[286] '!$A$1:$A$18,0))</definedName>
    <definedName name="UC">INDEX('[285] '!$B$1:$B$18,MATCH('[285]  '!$L$531,'[285] '!$A$1:$A$18,0))</definedName>
    <definedName name="UD" localSheetId="19">INDEX('[285] '!$B$1:$B$18,MATCH('[285]  '!$L$533,'[285] '!$A$1:$A$18,0))</definedName>
    <definedName name="UD" localSheetId="1">INDEX('[286] '!$B$1:$B$18,MATCH('[286]  '!$L$533,'[286] '!$A$1:$A$18,0))</definedName>
    <definedName name="UD" localSheetId="2">INDEX('[286] '!$B$1:$B$18,MATCH('[286]  '!$L$533,'[286] '!$A$1:$A$18,0))</definedName>
    <definedName name="UD" localSheetId="9">INDEX('[92] '!$B$1:$B$18,MATCH('[92]  '!$L$533,'[92] '!$A$1:$A$18,0))</definedName>
    <definedName name="UD" localSheetId="16">INDEX('[286] '!$B$1:$B$18,MATCH('[286]  '!$L$533,'[286] '!$A$1:$A$18,0))</definedName>
    <definedName name="UD" localSheetId="13">INDEX('[286] '!$B$1:$B$18,MATCH('[286]  '!$L$533,'[286] '!$A$1:$A$18,0))</definedName>
    <definedName name="UD" localSheetId="6">INDEX('[286] '!$B$1:$B$18,MATCH('[286]  '!$L$533,'[286] '!$A$1:$A$18,0))</definedName>
    <definedName name="UD" localSheetId="7">INDEX('[286] '!$B$1:$B$18,MATCH('[286]  '!$L$533,'[286] '!$A$1:$A$18,0))</definedName>
    <definedName name="UD">INDEX('[285] '!$B$1:$B$18,MATCH('[285]  '!$L$533,'[285] '!$A$1:$A$18,0))</definedName>
    <definedName name="UE" localSheetId="19">INDEX('[285] '!$B$1:$B$18,MATCH('[285]  '!$L$535,'[285] '!$A$1:$A$18,0))</definedName>
    <definedName name="UE" localSheetId="1">INDEX('[286] '!$B$1:$B$18,MATCH('[286]  '!$L$535,'[286] '!$A$1:$A$18,0))</definedName>
    <definedName name="UE" localSheetId="2">INDEX('[286] '!$B$1:$B$18,MATCH('[286]  '!$L$535,'[286] '!$A$1:$A$18,0))</definedName>
    <definedName name="UE" localSheetId="9">INDEX('[92] '!$B$1:$B$18,MATCH('[92]  '!$L$535,'[92] '!$A$1:$A$18,0))</definedName>
    <definedName name="UE" localSheetId="16">INDEX('[286] '!$B$1:$B$18,MATCH('[286]  '!$L$535,'[286] '!$A$1:$A$18,0))</definedName>
    <definedName name="UE" localSheetId="13">INDEX('[286] '!$B$1:$B$18,MATCH('[286]  '!$L$535,'[286] '!$A$1:$A$18,0))</definedName>
    <definedName name="UE" localSheetId="6">INDEX('[286] '!$B$1:$B$18,MATCH('[286]  '!$L$535,'[286] '!$A$1:$A$18,0))</definedName>
    <definedName name="UE" localSheetId="7">INDEX('[286] '!$B$1:$B$18,MATCH('[286]  '!$L$535,'[286] '!$A$1:$A$18,0))</definedName>
    <definedName name="UE">INDEX('[285] '!$B$1:$B$18,MATCH('[285]  '!$L$535,'[285] '!$A$1:$A$18,0))</definedName>
    <definedName name="ueber" localSheetId="19">#REF!</definedName>
    <definedName name="ueber">#REF!</definedName>
    <definedName name="UF" localSheetId="19">INDEX('[285] '!$B$1:$B$18,MATCH('[285]  '!$L$537,'[285] '!$A$1:$A$18,0))</definedName>
    <definedName name="UF" localSheetId="1">INDEX('[286] '!$B$1:$B$18,MATCH('[286]  '!$L$537,'[286] '!$A$1:$A$18,0))</definedName>
    <definedName name="UF" localSheetId="2">INDEX('[286] '!$B$1:$B$18,MATCH('[286]  '!$L$537,'[286] '!$A$1:$A$18,0))</definedName>
    <definedName name="UF" localSheetId="9">INDEX('[92] '!$B$1:$B$18,MATCH('[92]  '!$L$537,'[92] '!$A$1:$A$18,0))</definedName>
    <definedName name="UF" localSheetId="16">INDEX('[286] '!$B$1:$B$18,MATCH('[286]  '!$L$537,'[286] '!$A$1:$A$18,0))</definedName>
    <definedName name="UF" localSheetId="13">INDEX('[286] '!$B$1:$B$18,MATCH('[286]  '!$L$537,'[286] '!$A$1:$A$18,0))</definedName>
    <definedName name="UF" localSheetId="6">INDEX('[286] '!$B$1:$B$18,MATCH('[286]  '!$L$537,'[286] '!$A$1:$A$18,0))</definedName>
    <definedName name="UF" localSheetId="7">INDEX('[286] '!$B$1:$B$18,MATCH('[286]  '!$L$537,'[286] '!$A$1:$A$18,0))</definedName>
    <definedName name="UF">INDEX('[285] '!$B$1:$B$18,MATCH('[285]  '!$L$537,'[285] '!$A$1:$A$18,0))</definedName>
    <definedName name="UG" localSheetId="19">INDEX('[285] '!$B$1:$B$18,MATCH('[285]  '!$L$539,'[285] '!$A$1:$A$18,0))</definedName>
    <definedName name="UG" localSheetId="1">INDEX('[286] '!$B$1:$B$18,MATCH('[286]  '!$L$539,'[286] '!$A$1:$A$18,0))</definedName>
    <definedName name="UG" localSheetId="2">INDEX('[286] '!$B$1:$B$18,MATCH('[286]  '!$L$539,'[286] '!$A$1:$A$18,0))</definedName>
    <definedName name="UG" localSheetId="9">INDEX('[92] '!$B$1:$B$18,MATCH('[92]  '!$L$539,'[92] '!$A$1:$A$18,0))</definedName>
    <definedName name="UG" localSheetId="16">INDEX('[286] '!$B$1:$B$18,MATCH('[286]  '!$L$539,'[286] '!$A$1:$A$18,0))</definedName>
    <definedName name="UG" localSheetId="13">INDEX('[286] '!$B$1:$B$18,MATCH('[286]  '!$L$539,'[286] '!$A$1:$A$18,0))</definedName>
    <definedName name="UG" localSheetId="6">INDEX('[286] '!$B$1:$B$18,MATCH('[286]  '!$L$539,'[286] '!$A$1:$A$18,0))</definedName>
    <definedName name="UG" localSheetId="7">INDEX('[286] '!$B$1:$B$18,MATCH('[286]  '!$L$539,'[286] '!$A$1:$A$18,0))</definedName>
    <definedName name="UG">INDEX('[285] '!$B$1:$B$18,MATCH('[285]  '!$L$539,'[285] '!$A$1:$A$18,0))</definedName>
    <definedName name="ughhuj" localSheetId="19">#REF!</definedName>
    <definedName name="ughhuj">#REF!</definedName>
    <definedName name="UH" localSheetId="19">INDEX('[285] '!$B$1:$B$18,MATCH('[285]  '!$L$541,'[285] '!$A$1:$A$18,0))</definedName>
    <definedName name="UH" localSheetId="1">INDEX('[286] '!$B$1:$B$18,MATCH('[286]  '!$L$541,'[286] '!$A$1:$A$18,0))</definedName>
    <definedName name="UH" localSheetId="2">INDEX('[286] '!$B$1:$B$18,MATCH('[286]  '!$L$541,'[286] '!$A$1:$A$18,0))</definedName>
    <definedName name="UH" localSheetId="9">INDEX('[92] '!$B$1:$B$18,MATCH('[92]  '!$L$541,'[92] '!$A$1:$A$18,0))</definedName>
    <definedName name="UH" localSheetId="16">INDEX('[286] '!$B$1:$B$18,MATCH('[286]  '!$L$541,'[286] '!$A$1:$A$18,0))</definedName>
    <definedName name="UH" localSheetId="13">INDEX('[286] '!$B$1:$B$18,MATCH('[286]  '!$L$541,'[286] '!$A$1:$A$18,0))</definedName>
    <definedName name="UH" localSheetId="6">INDEX('[286] '!$B$1:$B$18,MATCH('[286]  '!$L$541,'[286] '!$A$1:$A$18,0))</definedName>
    <definedName name="UH" localSheetId="7">INDEX('[286] '!$B$1:$B$18,MATCH('[286]  '!$L$541,'[286] '!$A$1:$A$18,0))</definedName>
    <definedName name="UH">INDEX('[285] '!$B$1:$B$18,MATCH('[285]  '!$L$541,'[285] '!$A$1:$A$18,0))</definedName>
    <definedName name="UI" localSheetId="19" hidden="1">#REF!</definedName>
    <definedName name="UI" localSheetId="9">INDEX('[92] '!$B$1:$B$18,MATCH('[92]  '!$L$543,'[92] '!$A$1:$A$18,0))</definedName>
    <definedName name="UI">#REF!</definedName>
    <definedName name="uifsyi" localSheetId="19">#REF!</definedName>
    <definedName name="uifsyi">#REF!</definedName>
    <definedName name="UJ" localSheetId="19">INDEX('[285] '!$B$1:$B$18,MATCH('[285]  '!$L$545,'[285] '!$A$1:$A$18,0))</definedName>
    <definedName name="UJ" localSheetId="1">INDEX('[286] '!$B$1:$B$18,MATCH('[286]  '!$L$545,'[286] '!$A$1:$A$18,0))</definedName>
    <definedName name="UJ" localSheetId="2">INDEX('[286] '!$B$1:$B$18,MATCH('[286]  '!$L$545,'[286] '!$A$1:$A$18,0))</definedName>
    <definedName name="UJ" localSheetId="9">INDEX('[92] '!$B$1:$B$18,MATCH('[92]  '!$L$545,'[92] '!$A$1:$A$18,0))</definedName>
    <definedName name="UJ" localSheetId="16">INDEX('[286] '!$B$1:$B$18,MATCH('[286]  '!$L$545,'[286] '!$A$1:$A$18,0))</definedName>
    <definedName name="UJ" localSheetId="13">INDEX('[286] '!$B$1:$B$18,MATCH('[286]  '!$L$545,'[286] '!$A$1:$A$18,0))</definedName>
    <definedName name="UJ" localSheetId="6">INDEX('[286] '!$B$1:$B$18,MATCH('[286]  '!$L$545,'[286] '!$A$1:$A$18,0))</definedName>
    <definedName name="UJ" localSheetId="7">INDEX('[286] '!$B$1:$B$18,MATCH('[286]  '!$L$545,'[286] '!$A$1:$A$18,0))</definedName>
    <definedName name="UJ">INDEX('[285] '!$B$1:$B$18,MATCH('[285]  '!$L$545,'[285] '!$A$1:$A$18,0))</definedName>
    <definedName name="ujj" localSheetId="19">#REF!</definedName>
    <definedName name="ujj">#REF!</definedName>
    <definedName name="UKP" localSheetId="19">#REF!</definedName>
    <definedName name="UKP">#REF!</definedName>
    <definedName name="UMD">'[193]except wiring'!#REF!</definedName>
    <definedName name="un" localSheetId="19">#REF!</definedName>
    <definedName name="un">#REF!</definedName>
    <definedName name="UNION" localSheetId="19">#REF!</definedName>
    <definedName name="UNION">#REF!</definedName>
    <definedName name="Unit" localSheetId="18">"D1"</definedName>
    <definedName name="Unit" localSheetId="3">"D1"</definedName>
    <definedName name="Unit" localSheetId="14">"D1"</definedName>
    <definedName name="Unit" localSheetId="15">"D1"</definedName>
    <definedName name="Unit" localSheetId="12">"D1"</definedName>
    <definedName name="Unit" localSheetId="10">"D1"</definedName>
    <definedName name="Unit">"D1"</definedName>
    <definedName name="UNIT_PRICE_SCHEDULE" localSheetId="19">#REF!</definedName>
    <definedName name="UNIT_PRICE_SCHEDULE">#REF!</definedName>
    <definedName name="Unit_Rate">"E1"</definedName>
    <definedName name="UNITA" localSheetId="19">#REF!</definedName>
    <definedName name="UNITA">#REF!</definedName>
    <definedName name="UNITB" localSheetId="19">#REF!</definedName>
    <definedName name="UNITB">#REF!</definedName>
    <definedName name="UNITC" localSheetId="19">#REF!</definedName>
    <definedName name="UNITC">#REF!</definedName>
    <definedName name="unitD" localSheetId="19">#REF!</definedName>
    <definedName name="unitD">#REF!</definedName>
    <definedName name="unitdisc" localSheetId="19">#REF!</definedName>
    <definedName name="unitdisc">#REF!</definedName>
    <definedName name="UNITS" localSheetId="19">#REF!</definedName>
    <definedName name="UNITS">#REF!</definedName>
    <definedName name="UniversalRestriction">[104]Assumptions!$H$38:$J$68</definedName>
    <definedName name="unnamed" localSheetId="19">#REF!</definedName>
    <definedName name="unnamed">#REF!</definedName>
    <definedName name="unnamed_1">#REF!</definedName>
    <definedName name="unnamed_2" localSheetId="17">#N/A</definedName>
    <definedName name="unnamed_2" localSheetId="19">#REF!</definedName>
    <definedName name="unnamed_2" localSheetId="1">#N/A</definedName>
    <definedName name="unnamed_2" localSheetId="2">#N/A</definedName>
    <definedName name="unnamed_2" localSheetId="16">#N/A</definedName>
    <definedName name="unnamed_2" localSheetId="13">#N/A</definedName>
    <definedName name="unnamed_2" localSheetId="6">#N/A</definedName>
    <definedName name="unnamed_2" localSheetId="7">#N/A</definedName>
    <definedName name="unnamed_2">#REF!</definedName>
    <definedName name="unnamed_3" localSheetId="17">#N/A</definedName>
    <definedName name="unnamed_3" localSheetId="19">#REF!</definedName>
    <definedName name="unnamed_3" localSheetId="1">#N/A</definedName>
    <definedName name="unnamed_3" localSheetId="2">#N/A</definedName>
    <definedName name="unnamed_3" localSheetId="16">#N/A</definedName>
    <definedName name="unnamed_3" localSheetId="13">#N/A</definedName>
    <definedName name="unnamed_3" localSheetId="6">#N/A</definedName>
    <definedName name="unnamed_3" localSheetId="7">#N/A</definedName>
    <definedName name="unnamed_3">#REF!</definedName>
    <definedName name="unnamed_4" localSheetId="17">#N/A</definedName>
    <definedName name="unnamed_4" localSheetId="19">#REF!</definedName>
    <definedName name="unnamed_4" localSheetId="1">#N/A</definedName>
    <definedName name="unnamed_4" localSheetId="2">#N/A</definedName>
    <definedName name="unnamed_4" localSheetId="16">#N/A</definedName>
    <definedName name="unnamed_4" localSheetId="13">#N/A</definedName>
    <definedName name="unnamed_4" localSheetId="6">#N/A</definedName>
    <definedName name="unnamed_4" localSheetId="7">#N/A</definedName>
    <definedName name="unnamed_4">#REF!</definedName>
    <definedName name="Unskilledmazdoor" localSheetId="19">#REF!</definedName>
    <definedName name="Unskilledmazdoor">#REF!</definedName>
    <definedName name="Uo" localSheetId="19">#REF!</definedName>
    <definedName name="Uo">#REF!</definedName>
    <definedName name="uot" localSheetId="1" hidden="1">{"SUMMARY",#N/A,FALSE,"C"}</definedName>
    <definedName name="uot" localSheetId="2" hidden="1">{"SUMMARY",#N/A,FALSE,"C"}</definedName>
    <definedName name="uot" localSheetId="7" hidden="1">{"SUMMARY",#N/A,FALSE,"C"}</definedName>
    <definedName name="uot" hidden="1">{"SUMMARY",#N/A,FALSE,"C"}</definedName>
    <definedName name="UP" localSheetId="19">#REF!</definedName>
    <definedName name="UP">#REF!</definedName>
    <definedName name="update" localSheetId="19">#REF!</definedName>
    <definedName name="update">#REF!</definedName>
    <definedName name="UPS" localSheetId="19">#REF!</definedName>
    <definedName name="UPS">#REF!</definedName>
    <definedName name="UPTAKECURVE">#REF!</definedName>
    <definedName name="us_cd" localSheetId="19">#REF!</definedName>
    <definedName name="us_cd">#REF!</definedName>
    <definedName name="us_er" localSheetId="19">#REF!</definedName>
    <definedName name="us_er">#REF!</definedName>
    <definedName name="us_fi" localSheetId="19">#REF!</definedName>
    <definedName name="us_fi">#REF!</definedName>
    <definedName name="us_n" localSheetId="19">#REF!</definedName>
    <definedName name="us_n">#REF!</definedName>
    <definedName name="USD" localSheetId="19">#REF!</definedName>
    <definedName name="USD">#REF!</definedName>
    <definedName name="USD_EUR" localSheetId="19">#REF!</definedName>
    <definedName name="USD_EUR">#REF!</definedName>
    <definedName name="USD_to_INR">'[158]Key Assumptions'!$C$16</definedName>
    <definedName name="USDproEUR" localSheetId="19">#REF!</definedName>
    <definedName name="USDproEUR">#REF!</definedName>
    <definedName name="usn" localSheetId="19">#REF!</definedName>
    <definedName name="usn">#REF!</definedName>
    <definedName name="Ut" localSheetId="19">#REF!</definedName>
    <definedName name="Ut">#REF!</definedName>
    <definedName name="uu" localSheetId="19">#REF!</definedName>
    <definedName name="uu">#REF!</definedName>
    <definedName name="uuu" localSheetId="19">#REF!</definedName>
    <definedName name="uuu">#REF!</definedName>
    <definedName name="v" localSheetId="19">#REF!</definedName>
    <definedName name="v">#REF!</definedName>
    <definedName name="V_Chart">#REF!</definedName>
    <definedName name="va" localSheetId="19">#REF!</definedName>
    <definedName name="va">#REF!</definedName>
    <definedName name="va___0" localSheetId="19">#REF!</definedName>
    <definedName name="va___0">#REF!</definedName>
    <definedName name="va___13" localSheetId="19">#REF!</definedName>
    <definedName name="va___13">#REF!</definedName>
    <definedName name="vaa" localSheetId="19">#REF!</definedName>
    <definedName name="vaa">#REF!</definedName>
    <definedName name="vaib" localSheetId="19">#REF!</definedName>
    <definedName name="vaib">#REF!</definedName>
    <definedName name="Valn_File" localSheetId="19">#REF!</definedName>
    <definedName name="Valn_File">#REF!</definedName>
    <definedName name="Valuation_Date" localSheetId="19">#REF!</definedName>
    <definedName name="Valuation_Date">#REF!</definedName>
    <definedName name="Value0" localSheetId="19">#REF!</definedName>
    <definedName name="Value0">#REF!</definedName>
    <definedName name="Value1" localSheetId="19">#REF!</definedName>
    <definedName name="Value1">#REF!</definedName>
    <definedName name="Value10" localSheetId="19">#REF!</definedName>
    <definedName name="Value10">#REF!</definedName>
    <definedName name="Value11" localSheetId="19">#REF!</definedName>
    <definedName name="Value11">#REF!</definedName>
    <definedName name="Value12" localSheetId="19">#REF!</definedName>
    <definedName name="Value12">#REF!</definedName>
    <definedName name="Value13" localSheetId="19">#REF!</definedName>
    <definedName name="Value13">#REF!</definedName>
    <definedName name="Value14" localSheetId="19">#REF!</definedName>
    <definedName name="Value14">#REF!</definedName>
    <definedName name="Value15" localSheetId="19">#REF!</definedName>
    <definedName name="Value15">#REF!</definedName>
    <definedName name="Value16" localSheetId="19">#REF!</definedName>
    <definedName name="Value16">#REF!</definedName>
    <definedName name="Value17" localSheetId="19">#REF!</definedName>
    <definedName name="Value17">#REF!</definedName>
    <definedName name="Value18" localSheetId="19">#REF!</definedName>
    <definedName name="Value18">#REF!</definedName>
    <definedName name="Value19" localSheetId="19">#REF!</definedName>
    <definedName name="Value19">#REF!</definedName>
    <definedName name="Value2" localSheetId="19">#REF!</definedName>
    <definedName name="Value2">#REF!</definedName>
    <definedName name="Value20" localSheetId="19">#REF!</definedName>
    <definedName name="Value20">#REF!</definedName>
    <definedName name="Value21" localSheetId="19">#REF!</definedName>
    <definedName name="Value21">#REF!</definedName>
    <definedName name="Value22" localSheetId="19">#REF!</definedName>
    <definedName name="Value22">#REF!</definedName>
    <definedName name="Value23" localSheetId="19">#REF!</definedName>
    <definedName name="Value23">#REF!</definedName>
    <definedName name="Value24" localSheetId="19">#REF!</definedName>
    <definedName name="Value24">#REF!</definedName>
    <definedName name="Value25" localSheetId="19">#REF!</definedName>
    <definedName name="Value25">#REF!</definedName>
    <definedName name="Value26" localSheetId="19">#REF!</definedName>
    <definedName name="Value26">#REF!</definedName>
    <definedName name="Value27" localSheetId="19">#REF!</definedName>
    <definedName name="Value27">#REF!</definedName>
    <definedName name="Value28" localSheetId="19">#REF!</definedName>
    <definedName name="Value28">#REF!</definedName>
    <definedName name="Value29" localSheetId="19">#REF!</definedName>
    <definedName name="Value29">#REF!</definedName>
    <definedName name="Value3" localSheetId="19">#REF!</definedName>
    <definedName name="Value3">#REF!</definedName>
    <definedName name="Value30" localSheetId="19">#REF!</definedName>
    <definedName name="Value30">#REF!</definedName>
    <definedName name="Value31" localSheetId="19">#REF!</definedName>
    <definedName name="Value31">#REF!</definedName>
    <definedName name="Value32" localSheetId="19">#REF!</definedName>
    <definedName name="Value32">#REF!</definedName>
    <definedName name="Value33" localSheetId="19">#REF!</definedName>
    <definedName name="Value33">#REF!</definedName>
    <definedName name="Value34" localSheetId="19">#REF!</definedName>
    <definedName name="Value34">#REF!</definedName>
    <definedName name="Value35" localSheetId="19">#REF!</definedName>
    <definedName name="Value35">#REF!</definedName>
    <definedName name="Value36" localSheetId="19">#REF!</definedName>
    <definedName name="Value36">#REF!</definedName>
    <definedName name="Value37" localSheetId="19">#REF!</definedName>
    <definedName name="Value37">#REF!</definedName>
    <definedName name="Value38" localSheetId="19">#REF!</definedName>
    <definedName name="Value38">#REF!</definedName>
    <definedName name="Value39" localSheetId="19">#REF!</definedName>
    <definedName name="Value39">#REF!</definedName>
    <definedName name="Value4" localSheetId="19">#REF!</definedName>
    <definedName name="Value4">#REF!</definedName>
    <definedName name="Value40" localSheetId="19">#REF!</definedName>
    <definedName name="Value40">#REF!</definedName>
    <definedName name="Value41" localSheetId="19">#REF!</definedName>
    <definedName name="Value41">#REF!</definedName>
    <definedName name="Value42" localSheetId="19">#REF!</definedName>
    <definedName name="Value42">#REF!</definedName>
    <definedName name="Value43" localSheetId="19">#REF!</definedName>
    <definedName name="Value43">#REF!</definedName>
    <definedName name="Value44" localSheetId="19">#REF!</definedName>
    <definedName name="Value44">#REF!</definedName>
    <definedName name="Value45" localSheetId="19">#REF!</definedName>
    <definedName name="Value45">#REF!</definedName>
    <definedName name="Value46" localSheetId="19">#REF!</definedName>
    <definedName name="Value46">#REF!</definedName>
    <definedName name="Value47" localSheetId="19">#REF!</definedName>
    <definedName name="Value47">#REF!</definedName>
    <definedName name="Value48" localSheetId="19">#REF!</definedName>
    <definedName name="Value48">#REF!</definedName>
    <definedName name="Value49" localSheetId="19">#REF!</definedName>
    <definedName name="Value49">#REF!</definedName>
    <definedName name="Value5" localSheetId="19">#REF!</definedName>
    <definedName name="Value5">#REF!</definedName>
    <definedName name="Value50" localSheetId="19">#REF!</definedName>
    <definedName name="Value50">#REF!</definedName>
    <definedName name="Value51" localSheetId="19">#REF!</definedName>
    <definedName name="Value51">#REF!</definedName>
    <definedName name="Value52" localSheetId="19">#REF!</definedName>
    <definedName name="Value52">#REF!</definedName>
    <definedName name="Value53" localSheetId="19">#REF!</definedName>
    <definedName name="Value53">#REF!</definedName>
    <definedName name="Value54" localSheetId="19">#REF!</definedName>
    <definedName name="Value54">#REF!</definedName>
    <definedName name="Value55" localSheetId="19">#REF!</definedName>
    <definedName name="Value55">#REF!</definedName>
    <definedName name="Value6" localSheetId="19">#REF!</definedName>
    <definedName name="Value6">#REF!</definedName>
    <definedName name="Value7" localSheetId="19">#REF!</definedName>
    <definedName name="Value7">#REF!</definedName>
    <definedName name="Value8" localSheetId="19">#REF!</definedName>
    <definedName name="Value8">#REF!</definedName>
    <definedName name="Value9" localSheetId="19">#REF!</definedName>
    <definedName name="Value9">#REF!</definedName>
    <definedName name="VALUECAGR">#REF!</definedName>
    <definedName name="Values_Entered" localSheetId="19">#REF!</definedName>
    <definedName name="Values_Entered">#REF!</definedName>
    <definedName name="VANDEMATARAM" localSheetId="19">#REF!</definedName>
    <definedName name="VANDEMATARAM">#REF!</definedName>
    <definedName name="vapi_baywise" localSheetId="19">#REF!</definedName>
    <definedName name="vapi_baywise">#REF!</definedName>
    <definedName name="Var._IGP_M_Dez_00" localSheetId="19">#REF!</definedName>
    <definedName name="Var._IGP_M_Dez_00">#REF!</definedName>
    <definedName name="VASA" localSheetId="19">#REF!</definedName>
    <definedName name="VASA">#REF!</definedName>
    <definedName name="VAT">#REF!</definedName>
    <definedName name="VB" localSheetId="19">#REF!</definedName>
    <definedName name="VB">#REF!</definedName>
    <definedName name="Vc" localSheetId="19">#REF!</definedName>
    <definedName name="Vc">#REF!</definedName>
    <definedName name="Vc0" localSheetId="19">#REF!</definedName>
    <definedName name="Vc0">#REF!</definedName>
    <definedName name="vcp" localSheetId="19">#REF!</definedName>
    <definedName name="vcp">#REF!</definedName>
    <definedName name="vct" localSheetId="19">INDEX(#REF!,MATCH(#REF!,#REF!,0))</definedName>
    <definedName name="vct" localSheetId="9">INDEX('[92]  '!$D$6:$D$547,MATCH(#REF!,'[92]  '!$C$6:$C$547,0))</definedName>
    <definedName name="vct">INDEX(#REF!,MATCH(#REF!,#REF!,0))</definedName>
    <definedName name="VD" localSheetId="19">#REF!</definedName>
    <definedName name="VD">#REF!</definedName>
    <definedName name="Vdes" localSheetId="18">#REF!</definedName>
    <definedName name="Vdes" localSheetId="3">#REF!</definedName>
    <definedName name="Vdes" localSheetId="14">#REF!</definedName>
    <definedName name="Vdes" localSheetId="15">#REF!</definedName>
    <definedName name="Vdes" localSheetId="12">#REF!</definedName>
    <definedName name="Vdes" localSheetId="10">#REF!</definedName>
    <definedName name="Vdes" localSheetId="19">#REF!</definedName>
    <definedName name="Vdes">#REF!</definedName>
    <definedName name="vea">'[287]As per PCA'!#REF!</definedName>
    <definedName name="VehicleList" localSheetId="19">OFFSET(#REF!,0,0,COUNTA(#REF!),1)</definedName>
    <definedName name="VehicleList">OFFSET(#REF!,0,0,COUNTA(#REF!),1)</definedName>
    <definedName name="VehicleLookUp" localSheetId="19">OFFSET(#REF!,0,0,COUNTA(#REF!),8)</definedName>
    <definedName name="VehicleLookUp">OFFSET(#REF!,0,0,COUNTA(#REF!),8)</definedName>
    <definedName name="VELOKAL" localSheetId="18">#REF!</definedName>
    <definedName name="VELOKAL" localSheetId="3">#REF!</definedName>
    <definedName name="VELOKAL" localSheetId="14">#REF!</definedName>
    <definedName name="VELOKAL" localSheetId="15">#REF!</definedName>
    <definedName name="VELOKAL" localSheetId="12">#REF!</definedName>
    <definedName name="VELOKAL" localSheetId="10">#REF!</definedName>
    <definedName name="VELOKAL" localSheetId="19">#REF!</definedName>
    <definedName name="VELOKAL">#REF!</definedName>
    <definedName name="Vend" localSheetId="19">#REF!</definedName>
    <definedName name="Vend">#REF!</definedName>
    <definedName name="venu">150</definedName>
    <definedName name="vertical_col_and_corner_walls" localSheetId="18">#REF!</definedName>
    <definedName name="vertical_col_and_corner_walls" localSheetId="3">#REF!</definedName>
    <definedName name="vertical_col_and_corner_walls" localSheetId="14">#REF!</definedName>
    <definedName name="vertical_col_and_corner_walls" localSheetId="15">#REF!</definedName>
    <definedName name="vertical_col_and_corner_walls" localSheetId="12">#REF!</definedName>
    <definedName name="vertical_col_and_corner_walls" localSheetId="10">#REF!</definedName>
    <definedName name="vertical_col_and_corner_walls" localSheetId="19">#REF!</definedName>
    <definedName name="vertical_col_and_corner_walls">#REF!</definedName>
    <definedName name="VertPltWt" localSheetId="19">#REF!</definedName>
    <definedName name="VertPltWt">#REF!</definedName>
    <definedName name="VESWH" localSheetId="19">#REF!</definedName>
    <definedName name="VESWH">#REF!</definedName>
    <definedName name="VETRI" localSheetId="19">#REF!</definedName>
    <definedName name="VETRI">#REF!</definedName>
    <definedName name="Vf" localSheetId="19">#REF!</definedName>
    <definedName name="Vf">#REF!</definedName>
    <definedName name="vfdzx" localSheetId="19">#REF!</definedName>
    <definedName name="vfdzx">#REF!</definedName>
    <definedName name="VFG">#REF!</definedName>
    <definedName name="Vfour" localSheetId="19">#REF!</definedName>
    <definedName name="Vfour">#REF!</definedName>
    <definedName name="vfourc" localSheetId="19">#REF!</definedName>
    <definedName name="vfourc">#REF!</definedName>
    <definedName name="vgchjgiulhviguihij" localSheetId="19">#REF!</definedName>
    <definedName name="vgchjgiulhviguihij">#REF!</definedName>
    <definedName name="vggfd" localSheetId="17" hidden="1">{"'Sheet1'!$A$4386:$N$4591"}</definedName>
    <definedName name="vggfd" localSheetId="18">{"'Sheet1'!$A$4386:$N$4591"}</definedName>
    <definedName name="vggfd" localSheetId="3">{"'Sheet1'!$A$4386:$N$4591"}</definedName>
    <definedName name="vggfd" localSheetId="14">{"'Sheet1'!$A$4386:$N$4591"}</definedName>
    <definedName name="vggfd" localSheetId="15">{"'Sheet1'!$A$4386:$N$4591"}</definedName>
    <definedName name="vggfd" localSheetId="12">{"'Sheet1'!$A$4386:$N$4591"}</definedName>
    <definedName name="vggfd" localSheetId="10">{"'Sheet1'!$A$4386:$N$4591"}</definedName>
    <definedName name="vggfd" localSheetId="19">{"'Sheet1'!$A$4386:$N$4591"}</definedName>
    <definedName name="vggfd" localSheetId="20">{"'Sheet1'!$A$4386:$N$4591"}</definedName>
    <definedName name="vggfd" localSheetId="21">{"'Sheet1'!$A$4386:$N$4591"}</definedName>
    <definedName name="vggfd" localSheetId="1" hidden="1">{"'Sheet1'!$A$4386:$N$4591"}</definedName>
    <definedName name="vggfd" localSheetId="2" hidden="1">{"'Sheet1'!$A$4386:$N$4591"}</definedName>
    <definedName name="vggfd" localSheetId="0">{"'Sheet1'!$A$4386:$N$4591"}</definedName>
    <definedName name="vggfd" localSheetId="9">{"'Sheet1'!$A$4386:$N$4591"}</definedName>
    <definedName name="vggfd" localSheetId="16" hidden="1">{"'Sheet1'!$A$4386:$N$4591"}</definedName>
    <definedName name="vggfd" localSheetId="13" hidden="1">{"'Sheet1'!$A$4386:$N$4591"}</definedName>
    <definedName name="vggfd" localSheetId="6" hidden="1">{"'Sheet1'!$A$4386:$N$4591"}</definedName>
    <definedName name="vggfd" localSheetId="7" hidden="1">{"'Sheet1'!$A$4386:$N$4591"}</definedName>
    <definedName name="vggfd">{"'Sheet1'!$A$4386:$N$4591"}</definedName>
    <definedName name="vgwer" localSheetId="19">#REF!</definedName>
    <definedName name="vgwer">#REF!</definedName>
    <definedName name="vibroroller" localSheetId="19">#REF!</definedName>
    <definedName name="vibroroller" localSheetId="9">'[102]Machinary_Road Work'!$K$62</definedName>
    <definedName name="vibroroller">#REF!</definedName>
    <definedName name="view" localSheetId="17" hidden="1">{"'PROFITABILITY'!$A$1:$F$45"}</definedName>
    <definedName name="view" localSheetId="18">{"'PROFITABILITY'!$A$1:$F$45"}</definedName>
    <definedName name="view" localSheetId="3">{"'PROFITABILITY'!$A$1:$F$45"}</definedName>
    <definedName name="view" localSheetId="14">{"'PROFITABILITY'!$A$1:$F$45"}</definedName>
    <definedName name="view" localSheetId="15">{"'PROFITABILITY'!$A$1:$F$45"}</definedName>
    <definedName name="view" localSheetId="12">{"'PROFITABILITY'!$A$1:$F$45"}</definedName>
    <definedName name="view" localSheetId="10">{"'PROFITABILITY'!$A$1:$F$45"}</definedName>
    <definedName name="view" localSheetId="19">{"'PROFITABILITY'!$A$1:$F$45"}</definedName>
    <definedName name="view" localSheetId="20">{"'PROFITABILITY'!$A$1:$F$45"}</definedName>
    <definedName name="view" localSheetId="21">{"'PROFITABILITY'!$A$1:$F$45"}</definedName>
    <definedName name="view" localSheetId="1" hidden="1">{"'PROFITABILITY'!$A$1:$F$45"}</definedName>
    <definedName name="view" localSheetId="2" hidden="1">{"'PROFITABILITY'!$A$1:$F$45"}</definedName>
    <definedName name="view" localSheetId="0">{"'PROFITABILITY'!$A$1:$F$45"}</definedName>
    <definedName name="view" localSheetId="9">{"'PROFITABILITY'!$A$1:$F$45"}</definedName>
    <definedName name="view" localSheetId="16" hidden="1">{"'PROFITABILITY'!$A$1:$F$45"}</definedName>
    <definedName name="view" localSheetId="13" hidden="1">{"'PROFITABILITY'!$A$1:$F$45"}</definedName>
    <definedName name="view" localSheetId="6" hidden="1">{"'PROFITABILITY'!$A$1:$F$45"}</definedName>
    <definedName name="view" localSheetId="7" hidden="1">{"'PROFITABILITY'!$A$1:$F$45"}</definedName>
    <definedName name="view">{"'PROFITABILITY'!$A$1:$F$45"}</definedName>
    <definedName name="vij" localSheetId="19">#REF!</definedName>
    <definedName name="vij">#REF!</definedName>
    <definedName name="VIJAY" localSheetId="19">#REF!</definedName>
    <definedName name="VIJAY">#REF!</definedName>
    <definedName name="vinod" localSheetId="1" hidden="1">{#N/A,#N/A,FALSE,"MODULE3"}</definedName>
    <definedName name="vinod" localSheetId="2" hidden="1">{#N/A,#N/A,FALSE,"MODULE3"}</definedName>
    <definedName name="vinod" localSheetId="7" hidden="1">{#N/A,#N/A,FALSE,"MODULE3"}</definedName>
    <definedName name="vinod" hidden="1">{#N/A,#N/A,FALSE,"MODULE3"}</definedName>
    <definedName name="vir">#REF!</definedName>
    <definedName name="vis" localSheetId="19">#REF!</definedName>
    <definedName name="vis">#REF!</definedName>
    <definedName name="VISUAL" localSheetId="19">#REF!</definedName>
    <definedName name="VISUAL">#REF!</definedName>
    <definedName name="VITRIFIED" localSheetId="19">#REF!</definedName>
    <definedName name="VITRIFIED" localSheetId="9">'[176]RATES (2)'!$L$46</definedName>
    <definedName name="VITRIFIED">#REF!</definedName>
    <definedName name="VitrifiedTiles" localSheetId="19">#REF!</definedName>
    <definedName name="VitrifiedTiles" localSheetId="9">'[110]Basic Rates'!$C$22</definedName>
    <definedName name="VitrifiedTiles">#REF!</definedName>
    <definedName name="Viual_chart" localSheetId="19">#REF!</definedName>
    <definedName name="Viual_chart">#REF!</definedName>
    <definedName name="VIVEKANANDA" localSheetId="19">#REF!</definedName>
    <definedName name="VIVEKANANDA">#REF!</definedName>
    <definedName name="viz" localSheetId="19">#REF!</definedName>
    <definedName name="viz">#REF!</definedName>
    <definedName name="vk">[178]FORM7!$R$3:$S$7</definedName>
    <definedName name="VKTLBoltNut">'[189]Tower Erection'!$K$6:$M$23</definedName>
    <definedName name="Vl" localSheetId="19">#REF!</definedName>
    <definedName name="Vl">#REF!</definedName>
    <definedName name="Vm" localSheetId="19">#REF!</definedName>
    <definedName name="Vm">#REF!</definedName>
    <definedName name="Vmax">[34]Design!#REF!</definedName>
    <definedName name="Vmin">[34]Design!#REF!</definedName>
    <definedName name="vo" localSheetId="19">#REF!</definedName>
    <definedName name="vo">#REF!</definedName>
    <definedName name="Vol">#REF!</definedName>
    <definedName name="VOLUMECAGRS">#REF!</definedName>
    <definedName name="VOLUMEGROWTH">#REF!</definedName>
    <definedName name="Vone" localSheetId="19">#REF!</definedName>
    <definedName name="Vone">#REF!</definedName>
    <definedName name="VPer" localSheetId="19">#REF!</definedName>
    <definedName name="VPer">#REF!</definedName>
    <definedName name="VPN" localSheetId="19">#REF!</definedName>
    <definedName name="VPN">#REF!</definedName>
    <definedName name="VPOPO" localSheetId="1" hidden="1">{"PLANT BREAKUP",#N/A,FALSE,"E"}</definedName>
    <definedName name="VPOPO" localSheetId="2" hidden="1">{"PLANT BREAKUP",#N/A,FALSE,"E"}</definedName>
    <definedName name="VPOPO" localSheetId="7" hidden="1">{"PLANT BREAKUP",#N/A,FALSE,"E"}</definedName>
    <definedName name="VPOPO" hidden="1">{"PLANT BREAKUP",#N/A,FALSE,"E"}</definedName>
    <definedName name="vr" localSheetId="19">#REF!</definedName>
    <definedName name="vr">#REF!</definedName>
    <definedName name="VR10T" localSheetId="19">#REF!</definedName>
    <definedName name="VR10T" localSheetId="9">[26]Basicrates!$D$97</definedName>
    <definedName name="VR10T">#REF!</definedName>
    <definedName name="Vref" localSheetId="18">#REF!</definedName>
    <definedName name="Vref" localSheetId="3">#REF!</definedName>
    <definedName name="Vref" localSheetId="14">#REF!</definedName>
    <definedName name="Vref" localSheetId="15">#REF!</definedName>
    <definedName name="Vref" localSheetId="12">#REF!</definedName>
    <definedName name="Vref" localSheetId="10">#REF!</definedName>
    <definedName name="Vref" localSheetId="19">#REF!</definedName>
    <definedName name="Vref">#REF!</definedName>
    <definedName name="vrr" localSheetId="19">#REF!</definedName>
    <definedName name="vrr">#REF!</definedName>
    <definedName name="vs" localSheetId="17" hidden="1">{"'PROFITABILITY'!$A$1:$F$45"}</definedName>
    <definedName name="vs" localSheetId="18">{"'PROFITABILITY'!$A$1:$F$45"}</definedName>
    <definedName name="vs" localSheetId="3">{"'PROFITABILITY'!$A$1:$F$45"}</definedName>
    <definedName name="vs" localSheetId="14">{"'PROFITABILITY'!$A$1:$F$45"}</definedName>
    <definedName name="vs" localSheetId="15">{"'PROFITABILITY'!$A$1:$F$45"}</definedName>
    <definedName name="vs" localSheetId="12">{"'PROFITABILITY'!$A$1:$F$45"}</definedName>
    <definedName name="vs" localSheetId="10">{"'PROFITABILITY'!$A$1:$F$45"}</definedName>
    <definedName name="vs" localSheetId="19">{"'PROFITABILITY'!$A$1:$F$45"}</definedName>
    <definedName name="vs" localSheetId="20">{"'PROFITABILITY'!$A$1:$F$45"}</definedName>
    <definedName name="vs" localSheetId="21">{"'PROFITABILITY'!$A$1:$F$45"}</definedName>
    <definedName name="vs" localSheetId="1" hidden="1">{"'PROFITABILITY'!$A$1:$F$45"}</definedName>
    <definedName name="vs" localSheetId="2" hidden="1">{"'PROFITABILITY'!$A$1:$F$45"}</definedName>
    <definedName name="vs" localSheetId="0">{"'PROFITABILITY'!$A$1:$F$45"}</definedName>
    <definedName name="vs" localSheetId="9">{"'PROFITABILITY'!$A$1:$F$45"}</definedName>
    <definedName name="vs" localSheetId="16" hidden="1">{"'PROFITABILITY'!$A$1:$F$45"}</definedName>
    <definedName name="vs" localSheetId="13" hidden="1">{"'PROFITABILITY'!$A$1:$F$45"}</definedName>
    <definedName name="vs" localSheetId="6" hidden="1">{"'PROFITABILITY'!$A$1:$F$45"}</definedName>
    <definedName name="vs" localSheetId="7" hidden="1">{"'PROFITABILITY'!$A$1:$F$45"}</definedName>
    <definedName name="vs">{"'PROFITABILITY'!$A$1:$F$45"}</definedName>
    <definedName name="Vsigma" localSheetId="19">#REF!</definedName>
    <definedName name="Vsigma">#REF!</definedName>
    <definedName name="Vsigma1" localSheetId="19">#REF!</definedName>
    <definedName name="Vsigma1">#REF!</definedName>
    <definedName name="vsp" localSheetId="19">#REF!</definedName>
    <definedName name="vsp">#REF!</definedName>
    <definedName name="vspatelkvp" localSheetId="19">#REF!</definedName>
    <definedName name="vspatelkvp">#REF!</definedName>
    <definedName name="vspatreeee" localSheetId="19">#REF!</definedName>
    <definedName name="vspatreeee">#REF!</definedName>
    <definedName name="vspkvp" localSheetId="19">#REF!</definedName>
    <definedName name="vspkvp">#REF!</definedName>
    <definedName name="VSTLBoltNut" localSheetId="19">#REF!</definedName>
    <definedName name="VSTLBoltNut">#REF!</definedName>
    <definedName name="VSTLKARAMTARAWEIGHT" comment="KARAMTARA TOWER WEIGHT " localSheetId="19">#REF!</definedName>
    <definedName name="VSTLKARAMTARAWEIGHT">#REF!</definedName>
    <definedName name="vthree" localSheetId="19">#REF!</definedName>
    <definedName name="vthree">#REF!</definedName>
    <definedName name="vtw" localSheetId="19">#REF!</definedName>
    <definedName name="vtw">#REF!</definedName>
    <definedName name="Vtwo" localSheetId="19">#REF!</definedName>
    <definedName name="Vtwo">#REF!</definedName>
    <definedName name="Vtwo1" localSheetId="19">#REF!</definedName>
    <definedName name="Vtwo1">#REF!</definedName>
    <definedName name="VUTP" localSheetId="19">#REF!</definedName>
    <definedName name="VUTP">#REF!</definedName>
    <definedName name="vv" localSheetId="19">#REF!</definedName>
    <definedName name="vv">#REF!</definedName>
    <definedName name="VVA">#REF!</definedName>
    <definedName name="vvhj">#REF!</definedName>
    <definedName name="vvk">'[247]Sulphur (2)'!$O$3</definedName>
    <definedName name="vvv" localSheetId="19">#REF!</definedName>
    <definedName name="vvv">#REF!</definedName>
    <definedName name="VVVV">[95]GWC!#REF!</definedName>
    <definedName name="vwo" localSheetId="19">#REF!</definedName>
    <definedName name="vwo">#REF!</definedName>
    <definedName name="vyankatesh" localSheetId="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vyankatesh" localSheetId="2"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vyankatesh" localSheetId="7"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vyankatesh"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Vz" localSheetId="19">#REF!</definedName>
    <definedName name="Vz">#REF!</definedName>
    <definedName name="w" localSheetId="18">#REF!</definedName>
    <definedName name="w" localSheetId="3">#REF!</definedName>
    <definedName name="w" localSheetId="14">#REF!</definedName>
    <definedName name="w" localSheetId="15">#REF!</definedName>
    <definedName name="w" localSheetId="12">#REF!</definedName>
    <definedName name="w" localSheetId="10">#REF!</definedName>
    <definedName name="w" localSheetId="19">#REF!</definedName>
    <definedName name="w">#REF!</definedName>
    <definedName name="w1_w2" localSheetId="19">#REF!</definedName>
    <definedName name="w1_w2">#REF!</definedName>
    <definedName name="WACC">'[203]Master Input Sheet'!$B$9</definedName>
    <definedName name="WAG" localSheetId="19">#REF!</definedName>
    <definedName name="WAG" localSheetId="9">'[44]Cost of O &amp; O'!$F$31</definedName>
    <definedName name="WAG">#REF!</definedName>
    <definedName name="WAHAB_ALI" localSheetId="19">#REF!</definedName>
    <definedName name="WAHAB_ALI">#REF!</definedName>
    <definedName name="Waiting">"Picture 1"</definedName>
    <definedName name="wallht" localSheetId="19">#REF!</definedName>
    <definedName name="wallht">#REF!</definedName>
    <definedName name="wallthk" localSheetId="19">#REF!</definedName>
    <definedName name="wallthk">#REF!</definedName>
    <definedName name="wat" localSheetId="19">#REF!</definedName>
    <definedName name="wat" localSheetId="9">'[108]FORM-16'!$A$1:$J$61</definedName>
    <definedName name="wat">#REF!</definedName>
    <definedName name="water" localSheetId="19">#REF!</definedName>
    <definedName name="water" localSheetId="9">'[76]Materials '!$AV$38</definedName>
    <definedName name="water">#REF!</definedName>
    <definedName name="water_funds" localSheetId="17" hidden="1">{"'Sheet1'!$A$4386:$N$4591"}</definedName>
    <definedName name="water_funds" localSheetId="18">{"'Sheet1'!$A$4386:$N$4591"}</definedName>
    <definedName name="water_funds" localSheetId="3">{"'Sheet1'!$A$4386:$N$4591"}</definedName>
    <definedName name="water_funds" localSheetId="14">{"'Sheet1'!$A$4386:$N$4591"}</definedName>
    <definedName name="water_funds" localSheetId="15">{"'Sheet1'!$A$4386:$N$4591"}</definedName>
    <definedName name="water_funds" localSheetId="12">{"'Sheet1'!$A$4386:$N$4591"}</definedName>
    <definedName name="water_funds" localSheetId="10">{"'Sheet1'!$A$4386:$N$4591"}</definedName>
    <definedName name="water_funds" localSheetId="19">{"'Sheet1'!$A$4386:$N$4591"}</definedName>
    <definedName name="water_funds" localSheetId="20">{"'Sheet1'!$A$4386:$N$4591"}</definedName>
    <definedName name="water_funds" localSheetId="21">{"'Sheet1'!$A$4386:$N$4591"}</definedName>
    <definedName name="water_funds" localSheetId="1" hidden="1">{"'Sheet1'!$A$4386:$N$4591"}</definedName>
    <definedName name="water_funds" localSheetId="2" hidden="1">{"'Sheet1'!$A$4386:$N$4591"}</definedName>
    <definedName name="water_funds" localSheetId="0">{"'Sheet1'!$A$4386:$N$4591"}</definedName>
    <definedName name="water_funds" localSheetId="9">{"'Sheet1'!$A$4386:$N$4591"}</definedName>
    <definedName name="water_funds" localSheetId="16" hidden="1">{"'Sheet1'!$A$4386:$N$4591"}</definedName>
    <definedName name="water_funds" localSheetId="13" hidden="1">{"'Sheet1'!$A$4386:$N$4591"}</definedName>
    <definedName name="water_funds" localSheetId="6" hidden="1">{"'Sheet1'!$A$4386:$N$4591"}</definedName>
    <definedName name="water_funds" localSheetId="7" hidden="1">{"'Sheet1'!$A$4386:$N$4591"}</definedName>
    <definedName name="water_funds">{"'Sheet1'!$A$4386:$N$4591"}</definedName>
    <definedName name="Waves">'[99]1997a'!$AB$10:$AC$14</definedName>
    <definedName name="Wc" localSheetId="18">#REF!</definedName>
    <definedName name="Wc" localSheetId="3">#REF!</definedName>
    <definedName name="Wc" localSheetId="14">#REF!</definedName>
    <definedName name="Wc" localSheetId="15">#REF!</definedName>
    <definedName name="Wc" localSheetId="12">#REF!</definedName>
    <definedName name="Wc" localSheetId="10">#REF!</definedName>
    <definedName name="Wc" localSheetId="19">#REF!</definedName>
    <definedName name="Wc">#REF!</definedName>
    <definedName name="wcl" localSheetId="19">#REF!</definedName>
    <definedName name="wcl">#REF!</definedName>
    <definedName name="WCT" localSheetId="19">#REF!</definedName>
    <definedName name="WCT" localSheetId="9">[231]A4a!$N$5</definedName>
    <definedName name="WCT">#REF!</definedName>
    <definedName name="wds" localSheetId="17" hidden="1">{"Cost Summary",#N/A,FALSE,"B";"Cost Detail 1",#N/A,FALSE,"C";"Cost Detail 2",#N/A,FALSE,"C"}</definedName>
    <definedName name="wds" localSheetId="18">{"Cost Summary",#N/A,FALSE,"B";"Cost Detail 1",#N/A,FALSE,"C";"Cost Detail 2",#N/A,FALSE,"C"}</definedName>
    <definedName name="wds" localSheetId="3">{"Cost Summary",#N/A,FALSE,"B";"Cost Detail 1",#N/A,FALSE,"C";"Cost Detail 2",#N/A,FALSE,"C"}</definedName>
    <definedName name="wds" localSheetId="14">{"Cost Summary",#N/A,FALSE,"B";"Cost Detail 1",#N/A,FALSE,"C";"Cost Detail 2",#N/A,FALSE,"C"}</definedName>
    <definedName name="wds" localSheetId="15">{"Cost Summary",#N/A,FALSE,"B";"Cost Detail 1",#N/A,FALSE,"C";"Cost Detail 2",#N/A,FALSE,"C"}</definedName>
    <definedName name="wds" localSheetId="12">{"Cost Summary",#N/A,FALSE,"B";"Cost Detail 1",#N/A,FALSE,"C";"Cost Detail 2",#N/A,FALSE,"C"}</definedName>
    <definedName name="wds" localSheetId="10">{"Cost Summary",#N/A,FALSE,"B";"Cost Detail 1",#N/A,FALSE,"C";"Cost Detail 2",#N/A,FALSE,"C"}</definedName>
    <definedName name="wds" localSheetId="19">{"Cost Summary",#N/A,FALSE,"B";"Cost Detail 1",#N/A,FALSE,"C";"Cost Detail 2",#N/A,FALSE,"C"}</definedName>
    <definedName name="wds" localSheetId="20">{"Cost Summary",#N/A,FALSE,"B";"Cost Detail 1",#N/A,FALSE,"C";"Cost Detail 2",#N/A,FALSE,"C"}</definedName>
    <definedName name="wds" localSheetId="21">{"Cost Summary",#N/A,FALSE,"B";"Cost Detail 1",#N/A,FALSE,"C";"Cost Detail 2",#N/A,FALSE,"C"}</definedName>
    <definedName name="wds" localSheetId="1" hidden="1">{"Cost Summary",#N/A,FALSE,"B";"Cost Detail 1",#N/A,FALSE,"C";"Cost Detail 2",#N/A,FALSE,"C"}</definedName>
    <definedName name="wds" localSheetId="2" hidden="1">{"Cost Summary",#N/A,FALSE,"B";"Cost Detail 1",#N/A,FALSE,"C";"Cost Detail 2",#N/A,FALSE,"C"}</definedName>
    <definedName name="wds" localSheetId="0">{"Cost Summary",#N/A,FALSE,"B";"Cost Detail 1",#N/A,FALSE,"C";"Cost Detail 2",#N/A,FALSE,"C"}</definedName>
    <definedName name="wds" localSheetId="9">{"Cost Summary",#N/A,FALSE,"B";"Cost Detail 1",#N/A,FALSE,"C";"Cost Detail 2",#N/A,FALSE,"C"}</definedName>
    <definedName name="wds" localSheetId="16" hidden="1">{"Cost Summary",#N/A,FALSE,"B";"Cost Detail 1",#N/A,FALSE,"C";"Cost Detail 2",#N/A,FALSE,"C"}</definedName>
    <definedName name="wds" localSheetId="13" hidden="1">{"Cost Summary",#N/A,FALSE,"B";"Cost Detail 1",#N/A,FALSE,"C";"Cost Detail 2",#N/A,FALSE,"C"}</definedName>
    <definedName name="wds" localSheetId="6" hidden="1">{"Cost Summary",#N/A,FALSE,"B";"Cost Detail 1",#N/A,FALSE,"C";"Cost Detail 2",#N/A,FALSE,"C"}</definedName>
    <definedName name="wds" localSheetId="7" hidden="1">{"Cost Summary",#N/A,FALSE,"B";"Cost Detail 1",#N/A,FALSE,"C";"Cost Detail 2",#N/A,FALSE,"C"}</definedName>
    <definedName name="wds">{"Cost Summary",#N/A,FALSE,"B";"Cost Detail 1",#N/A,FALSE,"C";"Cost Detail 2",#N/A,FALSE,"C"}</definedName>
    <definedName name="wdwewe" localSheetId="19">#REF!</definedName>
    <definedName name="wdwewe">#REF!</definedName>
    <definedName name="WE" localSheetId="17" hidden="1">{#N/A,#N/A,FALSE,"CCTV"}</definedName>
    <definedName name="WE" localSheetId="18">{#N/A,#N/A,FALSE,"CCTV"}</definedName>
    <definedName name="WE" localSheetId="3">{#N/A,#N/A,FALSE,"CCTV"}</definedName>
    <definedName name="WE" localSheetId="14">{#N/A,#N/A,FALSE,"CCTV"}</definedName>
    <definedName name="WE" localSheetId="15">{#N/A,#N/A,FALSE,"CCTV"}</definedName>
    <definedName name="WE" localSheetId="12">{#N/A,#N/A,FALSE,"CCTV"}</definedName>
    <definedName name="WE" localSheetId="10">{#N/A,#N/A,FALSE,"CCTV"}</definedName>
    <definedName name="WE" localSheetId="19">{#N/A,#N/A,FALSE,"CCTV"}</definedName>
    <definedName name="WE" localSheetId="20">{#N/A,#N/A,FALSE,"CCTV"}</definedName>
    <definedName name="WE" localSheetId="21">{#N/A,#N/A,FALSE,"CCTV"}</definedName>
    <definedName name="WE" localSheetId="1" hidden="1">{#N/A,#N/A,FALSE,"CCTV"}</definedName>
    <definedName name="WE" localSheetId="2" hidden="1">{#N/A,#N/A,FALSE,"CCTV"}</definedName>
    <definedName name="WE" localSheetId="0">{#N/A,#N/A,FALSE,"CCTV"}</definedName>
    <definedName name="we" localSheetId="9">#REF!</definedName>
    <definedName name="WE" localSheetId="16" hidden="1">{#N/A,#N/A,FALSE,"CCTV"}</definedName>
    <definedName name="WE" localSheetId="13" hidden="1">{#N/A,#N/A,FALSE,"CCTV"}</definedName>
    <definedName name="WE" localSheetId="6" hidden="1">{#N/A,#N/A,FALSE,"CCTV"}</definedName>
    <definedName name="WE" localSheetId="7" hidden="1">{#N/A,#N/A,FALSE,"CCTV"}</definedName>
    <definedName name="WE">{#N/A,#N/A,FALSE,"CCTV"}</definedName>
    <definedName name="web_end">'[142]INPUT-DATA'!#REF!</definedName>
    <definedName name="web_mid">'[142]INPUT-DATA'!#REF!</definedName>
    <definedName name="WEIGHT_FACTORS_drums" localSheetId="19">#REF!</definedName>
    <definedName name="WEIGHT_FACTORS_drums">#REF!</definedName>
    <definedName name="WeightRange">[206]Tower!$A$1:$B$65536</definedName>
    <definedName name="WELDERS" localSheetId="19">#REF!</definedName>
    <definedName name="WELDERS">#REF!</definedName>
    <definedName name="well" localSheetId="19">#REF!</definedName>
    <definedName name="well">#REF!</definedName>
    <definedName name="wem" localSheetId="19">#REF!</definedName>
    <definedName name="wem">#REF!</definedName>
    <definedName name="weqweqw" localSheetId="19">#REF!</definedName>
    <definedName name="weqweqw">#REF!</definedName>
    <definedName name="weqwerw" localSheetId="19">#REF!</definedName>
    <definedName name="weqwerw">#REF!</definedName>
    <definedName name="wer" localSheetId="18">#REF!</definedName>
    <definedName name="wer" localSheetId="3">#REF!</definedName>
    <definedName name="wer" localSheetId="14">#REF!</definedName>
    <definedName name="wer" localSheetId="15">#REF!</definedName>
    <definedName name="wer" localSheetId="12">#REF!</definedName>
    <definedName name="wer" localSheetId="10">#REF!</definedName>
    <definedName name="wer" localSheetId="19">#REF!</definedName>
    <definedName name="wer">#REF!</definedName>
    <definedName name="wertt" localSheetId="17" hidden="1">{#N/A,#N/A,FALSE,"COVER1.XLS ";#N/A,#N/A,FALSE,"RACT1.XLS";#N/A,#N/A,FALSE,"RACT2.XLS";#N/A,#N/A,FALSE,"ECCMP";#N/A,#N/A,FALSE,"WELDER.XLS"}</definedName>
    <definedName name="wertt" localSheetId="18">{#N/A,#N/A,FALSE,"COVER1.XLS ";#N/A,#N/A,FALSE,"RACT1.XLS";#N/A,#N/A,FALSE,"RACT2.XLS";#N/A,#N/A,FALSE,"ECCMP";#N/A,#N/A,FALSE,"WELDER.XLS"}</definedName>
    <definedName name="wertt" localSheetId="3">{#N/A,#N/A,FALSE,"COVER1.XLS ";#N/A,#N/A,FALSE,"RACT1.XLS";#N/A,#N/A,FALSE,"RACT2.XLS";#N/A,#N/A,FALSE,"ECCMP";#N/A,#N/A,FALSE,"WELDER.XLS"}</definedName>
    <definedName name="wertt" localSheetId="14">{#N/A,#N/A,FALSE,"COVER1.XLS ";#N/A,#N/A,FALSE,"RACT1.XLS";#N/A,#N/A,FALSE,"RACT2.XLS";#N/A,#N/A,FALSE,"ECCMP";#N/A,#N/A,FALSE,"WELDER.XLS"}</definedName>
    <definedName name="wertt" localSheetId="15">{#N/A,#N/A,FALSE,"COVER1.XLS ";#N/A,#N/A,FALSE,"RACT1.XLS";#N/A,#N/A,FALSE,"RACT2.XLS";#N/A,#N/A,FALSE,"ECCMP";#N/A,#N/A,FALSE,"WELDER.XLS"}</definedName>
    <definedName name="wertt" localSheetId="12">{#N/A,#N/A,FALSE,"COVER1.XLS ";#N/A,#N/A,FALSE,"RACT1.XLS";#N/A,#N/A,FALSE,"RACT2.XLS";#N/A,#N/A,FALSE,"ECCMP";#N/A,#N/A,FALSE,"WELDER.XLS"}</definedName>
    <definedName name="wertt" localSheetId="10">{#N/A,#N/A,FALSE,"COVER1.XLS ";#N/A,#N/A,FALSE,"RACT1.XLS";#N/A,#N/A,FALSE,"RACT2.XLS";#N/A,#N/A,FALSE,"ECCMP";#N/A,#N/A,FALSE,"WELDER.XLS"}</definedName>
    <definedName name="wertt" localSheetId="19">{#N/A,#N/A,FALSE,"COVER1.XLS ";#N/A,#N/A,FALSE,"RACT1.XLS";#N/A,#N/A,FALSE,"RACT2.XLS";#N/A,#N/A,FALSE,"ECCMP";#N/A,#N/A,FALSE,"WELDER.XLS"}</definedName>
    <definedName name="wertt" localSheetId="20">{#N/A,#N/A,FALSE,"COVER1.XLS ";#N/A,#N/A,FALSE,"RACT1.XLS";#N/A,#N/A,FALSE,"RACT2.XLS";#N/A,#N/A,FALSE,"ECCMP";#N/A,#N/A,FALSE,"WELDER.XLS"}</definedName>
    <definedName name="wertt" localSheetId="21">{#N/A,#N/A,FALSE,"COVER1.XLS ";#N/A,#N/A,FALSE,"RACT1.XLS";#N/A,#N/A,FALSE,"RACT2.XLS";#N/A,#N/A,FALSE,"ECCMP";#N/A,#N/A,FALSE,"WELDER.XLS"}</definedName>
    <definedName name="wertt" localSheetId="1" hidden="1">{#N/A,#N/A,FALSE,"COVER1.XLS ";#N/A,#N/A,FALSE,"RACT1.XLS";#N/A,#N/A,FALSE,"RACT2.XLS";#N/A,#N/A,FALSE,"ECCMP";#N/A,#N/A,FALSE,"WELDER.XLS"}</definedName>
    <definedName name="wertt" localSheetId="2" hidden="1">{#N/A,#N/A,FALSE,"COVER1.XLS ";#N/A,#N/A,FALSE,"RACT1.XLS";#N/A,#N/A,FALSE,"RACT2.XLS";#N/A,#N/A,FALSE,"ECCMP";#N/A,#N/A,FALSE,"WELDER.XLS"}</definedName>
    <definedName name="wertt" localSheetId="0">{#N/A,#N/A,FALSE,"COVER1.XLS ";#N/A,#N/A,FALSE,"RACT1.XLS";#N/A,#N/A,FALSE,"RACT2.XLS";#N/A,#N/A,FALSE,"ECCMP";#N/A,#N/A,FALSE,"WELDER.XLS"}</definedName>
    <definedName name="wertt" localSheetId="9">{#N/A,#N/A,FALSE,"COVER1.XLS ";#N/A,#N/A,FALSE,"RACT1.XLS";#N/A,#N/A,FALSE,"RACT2.XLS";#N/A,#N/A,FALSE,"ECCMP";#N/A,#N/A,FALSE,"WELDER.XLS"}</definedName>
    <definedName name="wertt" localSheetId="16" hidden="1">{#N/A,#N/A,FALSE,"COVER1.XLS ";#N/A,#N/A,FALSE,"RACT1.XLS";#N/A,#N/A,FALSE,"RACT2.XLS";#N/A,#N/A,FALSE,"ECCMP";#N/A,#N/A,FALSE,"WELDER.XLS"}</definedName>
    <definedName name="wertt" localSheetId="13" hidden="1">{#N/A,#N/A,FALSE,"COVER1.XLS ";#N/A,#N/A,FALSE,"RACT1.XLS";#N/A,#N/A,FALSE,"RACT2.XLS";#N/A,#N/A,FALSE,"ECCMP";#N/A,#N/A,FALSE,"WELDER.XLS"}</definedName>
    <definedName name="wertt" localSheetId="6" hidden="1">{#N/A,#N/A,FALSE,"COVER1.XLS ";#N/A,#N/A,FALSE,"RACT1.XLS";#N/A,#N/A,FALSE,"RACT2.XLS";#N/A,#N/A,FALSE,"ECCMP";#N/A,#N/A,FALSE,"WELDER.XLS"}</definedName>
    <definedName name="wertt" localSheetId="7" hidden="1">{#N/A,#N/A,FALSE,"COVER1.XLS ";#N/A,#N/A,FALSE,"RACT1.XLS";#N/A,#N/A,FALSE,"RACT2.XLS";#N/A,#N/A,FALSE,"ECCMP";#N/A,#N/A,FALSE,"WELDER.XLS"}</definedName>
    <definedName name="wertt">{#N/A,#N/A,FALSE,"COVER1.XLS ";#N/A,#N/A,FALSE,"RACT1.XLS";#N/A,#N/A,FALSE,"RACT2.XLS";#N/A,#N/A,FALSE,"ECCMP";#N/A,#N/A,FALSE,"WELDER.XLS"}</definedName>
    <definedName name="werw" localSheetId="19">#REF!</definedName>
    <definedName name="werw">#REF!</definedName>
    <definedName name="werwer" localSheetId="19">#REF!</definedName>
    <definedName name="werwer">#REF!</definedName>
    <definedName name="werwere" localSheetId="19" hidden="1">#REF!</definedName>
    <definedName name="werwere">#REF!</definedName>
    <definedName name="Western" localSheetId="19">#REF!</definedName>
    <definedName name="Western">#REF!</definedName>
    <definedName name="westernb" localSheetId="19">#REF!</definedName>
    <definedName name="westernb">#REF!</definedName>
    <definedName name="westernhg" localSheetId="19">#REF!</definedName>
    <definedName name="westernhg">#REF!</definedName>
    <definedName name="wetg" localSheetId="1" hidden="1">{"form-D1",#N/A,FALSE,"FORM-D1";"form-D1_amt",#N/A,FALSE,"FORM-D1"}</definedName>
    <definedName name="wetg" localSheetId="2" hidden="1">{"form-D1",#N/A,FALSE,"FORM-D1";"form-D1_amt",#N/A,FALSE,"FORM-D1"}</definedName>
    <definedName name="wetg" localSheetId="7" hidden="1">{"form-D1",#N/A,FALSE,"FORM-D1";"form-D1_amt",#N/A,FALSE,"FORM-D1"}</definedName>
    <definedName name="wetg" hidden="1">{"form-D1",#N/A,FALSE,"FORM-D1";"form-D1_amt",#N/A,FALSE,"FORM-D1"}</definedName>
    <definedName name="wewe">[95]GWC!#REF!</definedName>
    <definedName name="wfqhofoo" localSheetId="1" hidden="1">{"PLANT BREAKUP",#N/A,FALSE,"E"}</definedName>
    <definedName name="wfqhofoo" localSheetId="2" hidden="1">{"PLANT BREAKUP",#N/A,FALSE,"E"}</definedName>
    <definedName name="wfqhofoo" localSheetId="7" hidden="1">{"PLANT BREAKUP",#N/A,FALSE,"E"}</definedName>
    <definedName name="wfqhofoo" hidden="1">{"PLANT BREAKUP",#N/A,FALSE,"E"}</definedName>
    <definedName name="WFR" localSheetId="19">#REF!</definedName>
    <definedName name="WFR">#REF!</definedName>
    <definedName name="Wg" localSheetId="19">#REF!</definedName>
    <definedName name="Wg">#REF!</definedName>
    <definedName name="wgkjqklgw" localSheetId="1" hidden="1">{"PLANT BREAKUP",#N/A,FALSE,"E"}</definedName>
    <definedName name="wgkjqklgw" localSheetId="2" hidden="1">{"PLANT BREAKUP",#N/A,FALSE,"E"}</definedName>
    <definedName name="wgkjqklgw" localSheetId="7" hidden="1">{"PLANT BREAKUP",#N/A,FALSE,"E"}</definedName>
    <definedName name="wgkjqklgw" hidden="1">{"PLANT BREAKUP",#N/A,FALSE,"E"}</definedName>
    <definedName name="wid" localSheetId="19">#REF!</definedName>
    <definedName name="wid">#REF!</definedName>
    <definedName name="width">[117]lookup!$A$5:$A$6</definedName>
    <definedName name="width_of_cover_slab" localSheetId="19">#REF!</definedName>
    <definedName name="width_of_cover_slab">#REF!</definedName>
    <definedName name="Width_of_projection_of_cover_slab" localSheetId="19">#REF!</definedName>
    <definedName name="Width_of_projection_of_cover_slab">#REF!</definedName>
    <definedName name="wil">#REF!</definedName>
    <definedName name="wind.m" localSheetId="19">#REF!</definedName>
    <definedName name="wind.m">#REF!</definedName>
    <definedName name="wind_pressure" localSheetId="19">#REF!</definedName>
    <definedName name="wind_pressure">#REF!</definedName>
    <definedName name="Winform" localSheetId="19">#REF!</definedName>
    <definedName name="Winform">#REF!</definedName>
    <definedName name="wkarea" localSheetId="19">#REF!</definedName>
    <definedName name="wkarea">#REF!</definedName>
    <definedName name="WKS" localSheetId="19">#REF!</definedName>
    <definedName name="WKS">#REF!</definedName>
    <definedName name="wktable" localSheetId="19">#REF!</definedName>
    <definedName name="wktable">#REF!</definedName>
    <definedName name="WLP" localSheetId="18">#REF!</definedName>
    <definedName name="WLP" localSheetId="3">#REF!</definedName>
    <definedName name="WLP" localSheetId="14">#REF!</definedName>
    <definedName name="WLP" localSheetId="15">#REF!</definedName>
    <definedName name="WLP" localSheetId="12">#REF!</definedName>
    <definedName name="WLP" localSheetId="10">#REF!</definedName>
    <definedName name="WLP" localSheetId="19">#REF!</definedName>
    <definedName name="WLP" localSheetId="9">[112]DSLP!#REF!</definedName>
    <definedName name="WLP">#REF!</definedName>
    <definedName name="Wm_50_kg" localSheetId="19">#REF!</definedName>
    <definedName name="Wm_50_kg">#REF!</definedName>
    <definedName name="Wm_70_kg" localSheetId="19">#REF!</definedName>
    <definedName name="Wm_70_kg">#REF!</definedName>
    <definedName name="wmm75tph" localSheetId="19">#REF!</definedName>
    <definedName name="wmm75tph" localSheetId="9">'[132]Machinary_Road Work'!$K$98</definedName>
    <definedName name="wmm75tph">#REF!</definedName>
    <definedName name="WMP60T" localSheetId="19">#REF!</definedName>
    <definedName name="WMP60T" localSheetId="9">[26]Basicrates!$D$134</definedName>
    <definedName name="WMP60T">#REF!</definedName>
    <definedName name="wndf" localSheetId="19">#REF!</definedName>
    <definedName name="wndf">#REF!</definedName>
    <definedName name="WOL" localSheetId="19">#REF!</definedName>
    <definedName name="WOL">#REF!</definedName>
    <definedName name="women" localSheetId="19">#REF!</definedName>
    <definedName name="women">#REF!</definedName>
    <definedName name="word" localSheetId="19">#REF!</definedName>
    <definedName name="word">#REF!</definedName>
    <definedName name="wordings" localSheetId="19">#REF!</definedName>
    <definedName name="wordings">#REF!</definedName>
    <definedName name="work" localSheetId="19">#REF!</definedName>
    <definedName name="work">#REF!</definedName>
    <definedName name="WORKCAPTAL_BGT2" localSheetId="19">#REF!</definedName>
    <definedName name="WORKCAPTAL_BGT2">#REF!</definedName>
    <definedName name="workeq" localSheetId="19">#REF!</definedName>
    <definedName name="workeq" localSheetId="9">[288]Inputs!$D$21</definedName>
    <definedName name="workeq">#REF!</definedName>
    <definedName name="WORKING_BGT2" localSheetId="19">#REF!</definedName>
    <definedName name="WORKING_BGT2">#REF!</definedName>
    <definedName name="WorkingDays" localSheetId="19">#REF!</definedName>
    <definedName name="WorkingDays" localSheetId="9">'[110]Basic Rates'!$C$9</definedName>
    <definedName name="WorkingDays">#REF!</definedName>
    <definedName name="WP" localSheetId="19">#REF!</definedName>
    <definedName name="WP">#REF!</definedName>
    <definedName name="WPR" localSheetId="19">#REF!</definedName>
    <definedName name="WPR">#REF!</definedName>
    <definedName name="Wq">#REF!</definedName>
    <definedName name="WQEW" localSheetId="19">#REF!</definedName>
    <definedName name="WQEW">#REF!</definedName>
    <definedName name="wqewe">[95]GWC!#REF!</definedName>
    <definedName name="wqwqe" localSheetId="19">#REF!</definedName>
    <definedName name="wqwqe" localSheetId="9">'[212]Price Working -SRP'!#REF!</definedName>
    <definedName name="wqwqe">#REF!</definedName>
    <definedName name="wqwrwrqwrqr">[95]GWC!#REF!</definedName>
    <definedName name="wr" localSheetId="19">{#N/A,#N/A,FALSE,"COVER1.XLS ";#N/A,#N/A,FALSE,"RACT1.XLS";#N/A,#N/A,FALSE,"RACT2.XLS";#N/A,#N/A,FALSE,"ECCMP";#N/A,#N/A,FALSE,"WELDER.XLS"}</definedName>
    <definedName name="wr" localSheetId="1">{#N/A,#N/A,FALSE,"COVER1.XLS ";#N/A,#N/A,FALSE,"RACT1.XLS";#N/A,#N/A,FALSE,"RACT2.XLS";#N/A,#N/A,FALSE,"ECCMP";#N/A,#N/A,FALSE,"WELDER.XLS"}</definedName>
    <definedName name="wr" localSheetId="2">{#N/A,#N/A,FALSE,"COVER1.XLS ";#N/A,#N/A,FALSE,"RACT1.XLS";#N/A,#N/A,FALSE,"RACT2.XLS";#N/A,#N/A,FALSE,"ECCMP";#N/A,#N/A,FALSE,"WELDER.XLS"}</definedName>
    <definedName name="wr" localSheetId="16">{#N/A,#N/A,FALSE,"COVER1.XLS ";#N/A,#N/A,FALSE,"RACT1.XLS";#N/A,#N/A,FALSE,"RACT2.XLS";#N/A,#N/A,FALSE,"ECCMP";#N/A,#N/A,FALSE,"WELDER.XLS"}</definedName>
    <definedName name="wr" localSheetId="13">{#N/A,#N/A,FALSE,"COVER1.XLS ";#N/A,#N/A,FALSE,"RACT1.XLS";#N/A,#N/A,FALSE,"RACT2.XLS";#N/A,#N/A,FALSE,"ECCMP";#N/A,#N/A,FALSE,"WELDER.XLS"}</definedName>
    <definedName name="wr" localSheetId="6">{#N/A,#N/A,FALSE,"COVER1.XLS ";#N/A,#N/A,FALSE,"RACT1.XLS";#N/A,#N/A,FALSE,"RACT2.XLS";#N/A,#N/A,FALSE,"ECCMP";#N/A,#N/A,FALSE,"WELDER.XLS"}</definedName>
    <definedName name="wr" localSheetId="7">{#N/A,#N/A,FALSE,"COVER1.XLS ";#N/A,#N/A,FALSE,"RACT1.XLS";#N/A,#N/A,FALSE,"RACT2.XLS";#N/A,#N/A,FALSE,"ECCMP";#N/A,#N/A,FALSE,"WELDER.XLS"}</definedName>
    <definedName name="wr">{#N/A,#N/A,FALSE,"COVER1.XLS ";#N/A,#N/A,FALSE,"RACT1.XLS";#N/A,#N/A,FALSE,"RACT2.XLS";#N/A,#N/A,FALSE,"ECCMP";#N/A,#N/A,FALSE,"WELDER.XLS"}</definedName>
    <definedName name="wrd" localSheetId="17" hidden="1">{#N/A,#N/A,FALSE,"WRSUMMARY";#N/A,#N/A,FALSE,"ANNEX-1";#N/A,#N/A,FALSE,"ANNEX-2";#N/A,#N/A,FALSE,"ANNEX-3";#N/A,#N/A,FALSE,"WORKING"}</definedName>
    <definedName name="wrd" localSheetId="18">{#N/A,#N/A,FALSE,"WRSUMMARY";#N/A,#N/A,FALSE,"ANNEX-1";#N/A,#N/A,FALSE,"ANNEX-2";#N/A,#N/A,FALSE,"ANNEX-3";#N/A,#N/A,FALSE,"WORKING"}</definedName>
    <definedName name="wrd" localSheetId="3">{#N/A,#N/A,FALSE,"WRSUMMARY";#N/A,#N/A,FALSE,"ANNEX-1";#N/A,#N/A,FALSE,"ANNEX-2";#N/A,#N/A,FALSE,"ANNEX-3";#N/A,#N/A,FALSE,"WORKING"}</definedName>
    <definedName name="wrd" localSheetId="14">{#N/A,#N/A,FALSE,"WRSUMMARY";#N/A,#N/A,FALSE,"ANNEX-1";#N/A,#N/A,FALSE,"ANNEX-2";#N/A,#N/A,FALSE,"ANNEX-3";#N/A,#N/A,FALSE,"WORKING"}</definedName>
    <definedName name="wrd" localSheetId="15">{#N/A,#N/A,FALSE,"WRSUMMARY";#N/A,#N/A,FALSE,"ANNEX-1";#N/A,#N/A,FALSE,"ANNEX-2";#N/A,#N/A,FALSE,"ANNEX-3";#N/A,#N/A,FALSE,"WORKING"}</definedName>
    <definedName name="wrd" localSheetId="12">{#N/A,#N/A,FALSE,"WRSUMMARY";#N/A,#N/A,FALSE,"ANNEX-1";#N/A,#N/A,FALSE,"ANNEX-2";#N/A,#N/A,FALSE,"ANNEX-3";#N/A,#N/A,FALSE,"WORKING"}</definedName>
    <definedName name="wrd" localSheetId="10">{#N/A,#N/A,FALSE,"WRSUMMARY";#N/A,#N/A,FALSE,"ANNEX-1";#N/A,#N/A,FALSE,"ANNEX-2";#N/A,#N/A,FALSE,"ANNEX-3";#N/A,#N/A,FALSE,"WORKING"}</definedName>
    <definedName name="wrd" localSheetId="19">{#N/A,#N/A,FALSE,"WRSUMMARY";#N/A,#N/A,FALSE,"ANNEX-1";#N/A,#N/A,FALSE,"ANNEX-2";#N/A,#N/A,FALSE,"ANNEX-3";#N/A,#N/A,FALSE,"WORKING"}</definedName>
    <definedName name="wrd" localSheetId="20">{#N/A,#N/A,FALSE,"WRSUMMARY";#N/A,#N/A,FALSE,"ANNEX-1";#N/A,#N/A,FALSE,"ANNEX-2";#N/A,#N/A,FALSE,"ANNEX-3";#N/A,#N/A,FALSE,"WORKING"}</definedName>
    <definedName name="wrd" localSheetId="21">{#N/A,#N/A,FALSE,"WRSUMMARY";#N/A,#N/A,FALSE,"ANNEX-1";#N/A,#N/A,FALSE,"ANNEX-2";#N/A,#N/A,FALSE,"ANNEX-3";#N/A,#N/A,FALSE,"WORKING"}</definedName>
    <definedName name="wrd" localSheetId="1" hidden="1">{#N/A,#N/A,FALSE,"WRSUMMARY";#N/A,#N/A,FALSE,"ANNEX-1";#N/A,#N/A,FALSE,"ANNEX-2";#N/A,#N/A,FALSE,"ANNEX-3";#N/A,#N/A,FALSE,"WORKING"}</definedName>
    <definedName name="wrd" localSheetId="2" hidden="1">{#N/A,#N/A,FALSE,"WRSUMMARY";#N/A,#N/A,FALSE,"ANNEX-1";#N/A,#N/A,FALSE,"ANNEX-2";#N/A,#N/A,FALSE,"ANNEX-3";#N/A,#N/A,FALSE,"WORKING"}</definedName>
    <definedName name="wrd" localSheetId="0">{#N/A,#N/A,FALSE,"WRSUMMARY";#N/A,#N/A,FALSE,"ANNEX-1";#N/A,#N/A,FALSE,"ANNEX-2";#N/A,#N/A,FALSE,"ANNEX-3";#N/A,#N/A,FALSE,"WORKING"}</definedName>
    <definedName name="wrd" localSheetId="9">{#N/A,#N/A,FALSE,"WRSUMMARY";#N/A,#N/A,FALSE,"ANNEX-1";#N/A,#N/A,FALSE,"ANNEX-2";#N/A,#N/A,FALSE,"ANNEX-3";#N/A,#N/A,FALSE,"WORKING"}</definedName>
    <definedName name="wrd" localSheetId="16" hidden="1">{#N/A,#N/A,FALSE,"WRSUMMARY";#N/A,#N/A,FALSE,"ANNEX-1";#N/A,#N/A,FALSE,"ANNEX-2";#N/A,#N/A,FALSE,"ANNEX-3";#N/A,#N/A,FALSE,"WORKING"}</definedName>
    <definedName name="wrd" localSheetId="13" hidden="1">{#N/A,#N/A,FALSE,"WRSUMMARY";#N/A,#N/A,FALSE,"ANNEX-1";#N/A,#N/A,FALSE,"ANNEX-2";#N/A,#N/A,FALSE,"ANNEX-3";#N/A,#N/A,FALSE,"WORKING"}</definedName>
    <definedName name="wrd" localSheetId="6" hidden="1">{#N/A,#N/A,FALSE,"WRSUMMARY";#N/A,#N/A,FALSE,"ANNEX-1";#N/A,#N/A,FALSE,"ANNEX-2";#N/A,#N/A,FALSE,"ANNEX-3";#N/A,#N/A,FALSE,"WORKING"}</definedName>
    <definedName name="wrd" localSheetId="7" hidden="1">{#N/A,#N/A,FALSE,"WRSUMMARY";#N/A,#N/A,FALSE,"ANNEX-1";#N/A,#N/A,FALSE,"ANNEX-2";#N/A,#N/A,FALSE,"ANNEX-3";#N/A,#N/A,FALSE,"WORKING"}</definedName>
    <definedName name="wrd">{#N/A,#N/A,FALSE,"WRSUMMARY";#N/A,#N/A,FALSE,"ANNEX-1";#N/A,#N/A,FALSE,"ANNEX-2";#N/A,#N/A,FALSE,"ANNEX-3";#N/A,#N/A,FALSE,"WORKING"}</definedName>
    <definedName name="WRITE" localSheetId="17" hidden="1">{#N/A,#N/A,FALSE,"CCTV"}</definedName>
    <definedName name="WRITE" localSheetId="18">{#N/A,#N/A,FALSE,"CCTV"}</definedName>
    <definedName name="WRITE" localSheetId="3">{#N/A,#N/A,FALSE,"CCTV"}</definedName>
    <definedName name="WRITE" localSheetId="14">{#N/A,#N/A,FALSE,"CCTV"}</definedName>
    <definedName name="WRITE" localSheetId="15">{#N/A,#N/A,FALSE,"CCTV"}</definedName>
    <definedName name="WRITE" localSheetId="12">{#N/A,#N/A,FALSE,"CCTV"}</definedName>
    <definedName name="WRITE" localSheetId="10">{#N/A,#N/A,FALSE,"CCTV"}</definedName>
    <definedName name="WRITE" localSheetId="19">{#N/A,#N/A,FALSE,"CCTV"}</definedName>
    <definedName name="WRITE" localSheetId="20">{#N/A,#N/A,FALSE,"CCTV"}</definedName>
    <definedName name="WRITE" localSheetId="21">{#N/A,#N/A,FALSE,"CCTV"}</definedName>
    <definedName name="WRITE" localSheetId="1" hidden="1">{#N/A,#N/A,FALSE,"CCTV"}</definedName>
    <definedName name="WRITE" localSheetId="2" hidden="1">{#N/A,#N/A,FALSE,"CCTV"}</definedName>
    <definedName name="WRITE" localSheetId="0">{#N/A,#N/A,FALSE,"CCTV"}</definedName>
    <definedName name="WRITE" localSheetId="9">{#N/A,#N/A,FALSE,"CCTV"}</definedName>
    <definedName name="WRITE" localSheetId="16" hidden="1">{#N/A,#N/A,FALSE,"CCTV"}</definedName>
    <definedName name="WRITE" localSheetId="13" hidden="1">{#N/A,#N/A,FALSE,"CCTV"}</definedName>
    <definedName name="WRITE" localSheetId="6" hidden="1">{#N/A,#N/A,FALSE,"CCTV"}</definedName>
    <definedName name="WRITE" localSheetId="7" hidden="1">{#N/A,#N/A,FALSE,"CCTV"}</definedName>
    <definedName name="WRITE">{#N/A,#N/A,FALSE,"CCTV"}</definedName>
    <definedName name="wrn" localSheetId="19">{"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localSheetId="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localSheetId="2">{"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localSheetId="16">{"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localSheetId="13">{"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localSheetId="6">{"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localSheetId="7">{"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19">{#N/A,#N/A,FALSE,"17MAY";#N/A,#N/A,FALSE,"24MAY"}</definedName>
    <definedName name="wrn.1." localSheetId="1">{#N/A,#N/A,FALSE,"17MAY";#N/A,#N/A,FALSE,"24MAY"}</definedName>
    <definedName name="wrn.1." localSheetId="2">{#N/A,#N/A,FALSE,"17MAY";#N/A,#N/A,FALSE,"24MAY"}</definedName>
    <definedName name="wrn.1." localSheetId="16">{#N/A,#N/A,FALSE,"17MAY";#N/A,#N/A,FALSE,"24MAY"}</definedName>
    <definedName name="wrn.1." localSheetId="13">{#N/A,#N/A,FALSE,"17MAY";#N/A,#N/A,FALSE,"24MAY"}</definedName>
    <definedName name="wrn.1." localSheetId="6">{#N/A,#N/A,FALSE,"17MAY";#N/A,#N/A,FALSE,"24MAY"}</definedName>
    <definedName name="wrn.1." localSheetId="7">{#N/A,#N/A,FALSE,"17MAY";#N/A,#N/A,FALSE,"24MAY"}</definedName>
    <definedName name="wrn.1.">{#N/A,#N/A,FALSE,"17MAY";#N/A,#N/A,FALSE,"24MAY"}</definedName>
    <definedName name="wrn.abc." localSheetId="17" hidden="1">{"Execavation",#N/A,FALSE,"furniture (employer)"}</definedName>
    <definedName name="wrn.abc." localSheetId="18">{"Execavation",#N/A,FALSE,"furniture (employer)"}</definedName>
    <definedName name="wrn.abc." localSheetId="3">{"Execavation",#N/A,FALSE,"furniture (employer)"}</definedName>
    <definedName name="wrn.abc." localSheetId="14">{"Execavation",#N/A,FALSE,"furniture (employer)"}</definedName>
    <definedName name="wrn.abc." localSheetId="15">{"Execavation",#N/A,FALSE,"furniture (employer)"}</definedName>
    <definedName name="wrn.abc." localSheetId="12">{"Execavation",#N/A,FALSE,"furniture (employer)"}</definedName>
    <definedName name="wrn.abc." localSheetId="10">{"Execavation",#N/A,FALSE,"furniture (employer)"}</definedName>
    <definedName name="wrn.abc." localSheetId="19">{"Execavation",#N/A,FALSE,"furniture (employer)"}</definedName>
    <definedName name="wrn.abc." localSheetId="20">{"Execavation",#N/A,FALSE,"furniture (employer)"}</definedName>
    <definedName name="wrn.abc." localSheetId="21">{"Execavation",#N/A,FALSE,"furniture (employer)"}</definedName>
    <definedName name="wrn.abc." localSheetId="1" hidden="1">{"Execavation",#N/A,FALSE,"furniture (employer)"}</definedName>
    <definedName name="wrn.abc." localSheetId="2" hidden="1">{"Execavation",#N/A,FALSE,"furniture (employer)"}</definedName>
    <definedName name="wrn.abc." localSheetId="0">{"Execavation",#N/A,FALSE,"furniture (employer)"}</definedName>
    <definedName name="wrn.abc." localSheetId="9">{"Execavation",#N/A,FALSE,"furniture (employer)"}</definedName>
    <definedName name="wrn.abc." localSheetId="16" hidden="1">{"Execavation",#N/A,FALSE,"furniture (employer)"}</definedName>
    <definedName name="wrn.abc." localSheetId="13" hidden="1">{"Execavation",#N/A,FALSE,"furniture (employer)"}</definedName>
    <definedName name="wrn.abc." localSheetId="6" hidden="1">{"Execavation",#N/A,FALSE,"furniture (employer)"}</definedName>
    <definedName name="wrn.abc." localSheetId="7" hidden="1">{"Execavation",#N/A,FALSE,"furniture (employer)"}</definedName>
    <definedName name="wrn.abc.">{"Execavation",#N/A,FALSE,"furniture (employer)"}</definedName>
    <definedName name="wrn.BM." localSheetId="17" hidden="1">{#N/A,#N/A,FALSE,"CCTV"}</definedName>
    <definedName name="wrn.BM." localSheetId="18">{#N/A,#N/A,FALSE,"CCTV"}</definedName>
    <definedName name="wrn.BM." localSheetId="3">{#N/A,#N/A,FALSE,"CCTV"}</definedName>
    <definedName name="wrn.BM." localSheetId="14">{#N/A,#N/A,FALSE,"CCTV"}</definedName>
    <definedName name="wrn.BM." localSheetId="15">{#N/A,#N/A,FALSE,"CCTV"}</definedName>
    <definedName name="wrn.BM." localSheetId="12">{#N/A,#N/A,FALSE,"CCTV"}</definedName>
    <definedName name="wrn.BM." localSheetId="10">{#N/A,#N/A,FALSE,"CCTV"}</definedName>
    <definedName name="wrn.BM." localSheetId="19">{#N/A,#N/A,FALSE,"CCTV"}</definedName>
    <definedName name="wrn.BM." localSheetId="20">{#N/A,#N/A,FALSE,"CCTV"}</definedName>
    <definedName name="wrn.BM." localSheetId="21">{#N/A,#N/A,FALSE,"CCTV"}</definedName>
    <definedName name="wrn.BM." localSheetId="1" hidden="1">{#N/A,#N/A,FALSE,"CCTV"}</definedName>
    <definedName name="wrn.BM." localSheetId="2" hidden="1">{#N/A,#N/A,FALSE,"CCTV"}</definedName>
    <definedName name="wrn.BM." localSheetId="0">{#N/A,#N/A,FALSE,"CCTV"}</definedName>
    <definedName name="wrn.BM." localSheetId="9">{#N/A,#N/A,FALSE,"CCTV"}</definedName>
    <definedName name="wrn.BM." localSheetId="16" hidden="1">{#N/A,#N/A,FALSE,"CCTV"}</definedName>
    <definedName name="wrn.BM." localSheetId="13" hidden="1">{#N/A,#N/A,FALSE,"CCTV"}</definedName>
    <definedName name="wrn.BM." localSheetId="6" hidden="1">{#N/A,#N/A,FALSE,"CCTV"}</definedName>
    <definedName name="wrn.BM." localSheetId="7" hidden="1">{#N/A,#N/A,FALSE,"CCTV"}</definedName>
    <definedName name="wrn.BM.">{#N/A,#N/A,FALSE,"CCTV"}</definedName>
    <definedName name="wrn.budget." localSheetId="17" hidden="1">{"form-D1",#N/A,FALSE,"FORM-D1";"form-D1_amt",#N/A,FALSE,"FORM-D1"}</definedName>
    <definedName name="wrn.budget." localSheetId="18">{"form-D1",#N/A,FALSE,"FORM-D1";"form-D1_amt",#N/A,FALSE,"FORM-D1"}</definedName>
    <definedName name="wrn.budget." localSheetId="3">{"form-D1",#N/A,FALSE,"FORM-D1";"form-D1_amt",#N/A,FALSE,"FORM-D1"}</definedName>
    <definedName name="wrn.budget." localSheetId="14">{"form-D1",#N/A,FALSE,"FORM-D1";"form-D1_amt",#N/A,FALSE,"FORM-D1"}</definedName>
    <definedName name="wrn.budget." localSheetId="15">{"form-D1",#N/A,FALSE,"FORM-D1";"form-D1_amt",#N/A,FALSE,"FORM-D1"}</definedName>
    <definedName name="wrn.budget." localSheetId="12">{"form-D1",#N/A,FALSE,"FORM-D1";"form-D1_amt",#N/A,FALSE,"FORM-D1"}</definedName>
    <definedName name="wrn.budget." localSheetId="10">{"form-D1",#N/A,FALSE,"FORM-D1";"form-D1_amt",#N/A,FALSE,"FORM-D1"}</definedName>
    <definedName name="wrn.budget." localSheetId="19">{"form-D1",#N/A,FALSE,"FORM-D1";"form-D1_amt",#N/A,FALSE,"FORM-D1"}</definedName>
    <definedName name="wrn.budget." localSheetId="20">{"form-D1",#N/A,FALSE,"FORM-D1";"form-D1_amt",#N/A,FALSE,"FORM-D1"}</definedName>
    <definedName name="wrn.budget." localSheetId="21">{"form-D1",#N/A,FALSE,"FORM-D1";"form-D1_amt",#N/A,FALSE,"FORM-D1"}</definedName>
    <definedName name="wrn.budget." localSheetId="1" hidden="1">{"form-D1",#N/A,FALSE,"FORM-D1";"form-D1_amt",#N/A,FALSE,"FORM-D1"}</definedName>
    <definedName name="wrn.budget." localSheetId="2" hidden="1">{"form-D1",#N/A,FALSE,"FORM-D1";"form-D1_amt",#N/A,FALSE,"FORM-D1"}</definedName>
    <definedName name="wrn.budget." localSheetId="0">{"form-D1",#N/A,FALSE,"FORM-D1";"form-D1_amt",#N/A,FALSE,"FORM-D1"}</definedName>
    <definedName name="wrn.budget." localSheetId="9">{"form-D1",#N/A,FALSE,"FORM-D1";"form-D1_amt",#N/A,FALSE,"FORM-D1"}</definedName>
    <definedName name="wrn.budget." localSheetId="16" hidden="1">{"form-D1",#N/A,FALSE,"FORM-D1";"form-D1_amt",#N/A,FALSE,"FORM-D1"}</definedName>
    <definedName name="wrn.budget." localSheetId="13" hidden="1">{"form-D1",#N/A,FALSE,"FORM-D1";"form-D1_amt",#N/A,FALSE,"FORM-D1"}</definedName>
    <definedName name="wrn.budget." localSheetId="6" hidden="1">{"form-D1",#N/A,FALSE,"FORM-D1";"form-D1_amt",#N/A,FALSE,"FORM-D1"}</definedName>
    <definedName name="wrn.budget." localSheetId="7" hidden="1">{"form-D1",#N/A,FALSE,"FORM-D1";"form-D1_amt",#N/A,FALSE,"FORM-D1"}</definedName>
    <definedName name="wrn.budget.">{"form-D1",#N/A,FALSE,"FORM-D1";"form-D1_amt",#N/A,FALSE,"FORM-D1"}</definedName>
    <definedName name="wrn.budget._1">NA()</definedName>
    <definedName name="wrn.CASH._.FLOW." localSheetId="1" hidden="1">{"CASH FLOW",#N/A,FALSE,"A"}</definedName>
    <definedName name="wrn.CASH._.FLOW." localSheetId="2" hidden="1">{"CASH FLOW",#N/A,FALSE,"A"}</definedName>
    <definedName name="wrn.CASH._.FLOW." localSheetId="7" hidden="1">{"CASH FLOW",#N/A,FALSE,"A"}</definedName>
    <definedName name="wrn.CASH._.FLOW." hidden="1">{"CASH FLOW",#N/A,FALSE,"A"}</definedName>
    <definedName name="wrn.Co." localSheetId="17" hidden="1">{#N/A,#N/A,TRUE,"GW-Cond";#N/A,#N/A,TRUE,"HW"}</definedName>
    <definedName name="wrn.Co." localSheetId="18">{#N/A,#N/A,TRUE,"GW-Cond";#N/A,#N/A,TRUE,"HW"}</definedName>
    <definedName name="wrn.Co." localSheetId="3">{#N/A,#N/A,TRUE,"GW-Cond";#N/A,#N/A,TRUE,"HW"}</definedName>
    <definedName name="wrn.Co." localSheetId="14">{#N/A,#N/A,TRUE,"GW-Cond";#N/A,#N/A,TRUE,"HW"}</definedName>
    <definedName name="wrn.Co." localSheetId="15">{#N/A,#N/A,TRUE,"GW-Cond";#N/A,#N/A,TRUE,"HW"}</definedName>
    <definedName name="wrn.Co." localSheetId="12">{#N/A,#N/A,TRUE,"GW-Cond";#N/A,#N/A,TRUE,"HW"}</definedName>
    <definedName name="wrn.Co." localSheetId="10">{#N/A,#N/A,TRUE,"GW-Cond";#N/A,#N/A,TRUE,"HW"}</definedName>
    <definedName name="wrn.Co." localSheetId="19">{#N/A,#N/A,TRUE,"GW-Cond";#N/A,#N/A,TRUE,"HW"}</definedName>
    <definedName name="wrn.Co." localSheetId="20">{#N/A,#N/A,TRUE,"GW-Cond";#N/A,#N/A,TRUE,"HW"}</definedName>
    <definedName name="wrn.Co." localSheetId="21">{#N/A,#N/A,TRUE,"GW-Cond";#N/A,#N/A,TRUE,"HW"}</definedName>
    <definedName name="wrn.Co." localSheetId="1" hidden="1">{#N/A,#N/A,TRUE,"GW-Cond";#N/A,#N/A,TRUE,"HW"}</definedName>
    <definedName name="wrn.Co." localSheetId="2" hidden="1">{#N/A,#N/A,TRUE,"GW-Cond";#N/A,#N/A,TRUE,"HW"}</definedName>
    <definedName name="wrn.Co." localSheetId="0">{#N/A,#N/A,TRUE,"GW-Cond";#N/A,#N/A,TRUE,"HW"}</definedName>
    <definedName name="wrn.Co." localSheetId="9">{#N/A,#N/A,TRUE,"GW-Cond";#N/A,#N/A,TRUE,"HW"}</definedName>
    <definedName name="wrn.Co." localSheetId="16" hidden="1">{#N/A,#N/A,TRUE,"GW-Cond";#N/A,#N/A,TRUE,"HW"}</definedName>
    <definedName name="wrn.Co." localSheetId="13" hidden="1">{#N/A,#N/A,TRUE,"GW-Cond";#N/A,#N/A,TRUE,"HW"}</definedName>
    <definedName name="wrn.Co." localSheetId="6" hidden="1">{#N/A,#N/A,TRUE,"GW-Cond";#N/A,#N/A,TRUE,"HW"}</definedName>
    <definedName name="wrn.Co." localSheetId="7" hidden="1">{#N/A,#N/A,TRUE,"GW-Cond";#N/A,#N/A,TRUE,"HW"}</definedName>
    <definedName name="wrn.Co.">{#N/A,#N/A,TRUE,"GW-Cond";#N/A,#N/A,TRUE,"HW"}</definedName>
    <definedName name="wrn.Complete._.Cost._.Sheet." localSheetId="17"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8">{"Cost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3">{"Cost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4">{"Cost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5">{"Cost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2">{"Cost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0">{"Cost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9">{"Cost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20">{"Cost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2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0">{"Cost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9">{"Cost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6"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3"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6"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7"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localSheetId="19">{#N/A,#N/A,FALSE,"consu_cover";#N/A,#N/A,FALSE,"consu_strategy";#N/A,#N/A,FALSE,"consu_flow";#N/A,#N/A,FALSE,"Summary_reqmt";#N/A,#N/A,FALSE,"field_ppg";#N/A,#N/A,FALSE,"ppg_shop";#N/A,#N/A,FALSE,"strl";#N/A,#N/A,FALSE,"tankages";#N/A,#N/A,FALSE,"gases"}</definedName>
    <definedName name="wrn.consumable." localSheetId="1">{#N/A,#N/A,FALSE,"consu_cover";#N/A,#N/A,FALSE,"consu_strategy";#N/A,#N/A,FALSE,"consu_flow";#N/A,#N/A,FALSE,"Summary_reqmt";#N/A,#N/A,FALSE,"field_ppg";#N/A,#N/A,FALSE,"ppg_shop";#N/A,#N/A,FALSE,"strl";#N/A,#N/A,FALSE,"tankages";#N/A,#N/A,FALSE,"gases"}</definedName>
    <definedName name="wrn.consumable." localSheetId="2">{#N/A,#N/A,FALSE,"consu_cover";#N/A,#N/A,FALSE,"consu_strategy";#N/A,#N/A,FALSE,"consu_flow";#N/A,#N/A,FALSE,"Summary_reqmt";#N/A,#N/A,FALSE,"field_ppg";#N/A,#N/A,FALSE,"ppg_shop";#N/A,#N/A,FALSE,"strl";#N/A,#N/A,FALSE,"tankages";#N/A,#N/A,FALSE,"gases"}</definedName>
    <definedName name="wrn.consumable." localSheetId="16">{#N/A,#N/A,FALSE,"consu_cover";#N/A,#N/A,FALSE,"consu_strategy";#N/A,#N/A,FALSE,"consu_flow";#N/A,#N/A,FALSE,"Summary_reqmt";#N/A,#N/A,FALSE,"field_ppg";#N/A,#N/A,FALSE,"ppg_shop";#N/A,#N/A,FALSE,"strl";#N/A,#N/A,FALSE,"tankages";#N/A,#N/A,FALSE,"gases"}</definedName>
    <definedName name="wrn.consumable." localSheetId="13">{#N/A,#N/A,FALSE,"consu_cover";#N/A,#N/A,FALSE,"consu_strategy";#N/A,#N/A,FALSE,"consu_flow";#N/A,#N/A,FALSE,"Summary_reqmt";#N/A,#N/A,FALSE,"field_ppg";#N/A,#N/A,FALSE,"ppg_shop";#N/A,#N/A,FALSE,"strl";#N/A,#N/A,FALSE,"tankages";#N/A,#N/A,FALSE,"gases"}</definedName>
    <definedName name="wrn.consumable." localSheetId="6">{#N/A,#N/A,FALSE,"consu_cover";#N/A,#N/A,FALSE,"consu_strategy";#N/A,#N/A,FALSE,"consu_flow";#N/A,#N/A,FALSE,"Summary_reqmt";#N/A,#N/A,FALSE,"field_ppg";#N/A,#N/A,FALSE,"ppg_shop";#N/A,#N/A,FALSE,"strl";#N/A,#N/A,FALSE,"tankages";#N/A,#N/A,FALSE,"gases"}</definedName>
    <definedName name="wrn.consumable." localSheetId="7">{#N/A,#N/A,FALSE,"consu_cover";#N/A,#N/A,FALSE,"consu_strategy";#N/A,#N/A,FALSE,"consu_flow";#N/A,#N/A,FALSE,"Summary_reqmt";#N/A,#N/A,FALSE,"field_ppg";#N/A,#N/A,FALSE,"ppg_shop";#N/A,#N/A,FALSE,"strl";#N/A,#N/A,FALSE,"tankages";#N/A,#N/A,FALSE,"gases"}</definedName>
    <definedName name="wrn.consumable.">{#N/A,#N/A,FALSE,"consu_cover";#N/A,#N/A,FALSE,"consu_strategy";#N/A,#N/A,FALSE,"consu_flow";#N/A,#N/A,FALSE,"Summary_reqmt";#N/A,#N/A,FALSE,"field_ppg";#N/A,#N/A,FALSE,"ppg_shop";#N/A,#N/A,FALSE,"strl";#N/A,#N/A,FALSE,"tankages";#N/A,#N/A,FALSE,"gases"}</definedName>
    <definedName name="wrn.cost." localSheetId="17" hidden="1">{#N/A,#N/A,FALSE,"abs";#N/A,#N/A,FALSE,"Annex-I";#N/A,#N/A,FALSE,"Annex-II";#N/A,#N/A,FALSE,"Annex-III";#N/A,#N/A,FALSE,"Annex-IV";#N/A,#N/A,FALSE,"Annex-V";#N/A,#N/A,FALSE,"Annex-VI"}</definedName>
    <definedName name="wrn.cost." localSheetId="18">{#N/A,#N/A,FALSE,"abs";#N/A,#N/A,FALSE,"Annex-I";#N/A,#N/A,FALSE,"Annex-II";#N/A,#N/A,FALSE,"Annex-III";#N/A,#N/A,FALSE,"Annex-IV";#N/A,#N/A,FALSE,"Annex-V";#N/A,#N/A,FALSE,"Annex-VI"}</definedName>
    <definedName name="wrn.cost." localSheetId="3">{#N/A,#N/A,FALSE,"abs";#N/A,#N/A,FALSE,"Annex-I";#N/A,#N/A,FALSE,"Annex-II";#N/A,#N/A,FALSE,"Annex-III";#N/A,#N/A,FALSE,"Annex-IV";#N/A,#N/A,FALSE,"Annex-V";#N/A,#N/A,FALSE,"Annex-VI"}</definedName>
    <definedName name="wrn.cost." localSheetId="14">{#N/A,#N/A,FALSE,"abs";#N/A,#N/A,FALSE,"Annex-I";#N/A,#N/A,FALSE,"Annex-II";#N/A,#N/A,FALSE,"Annex-III";#N/A,#N/A,FALSE,"Annex-IV";#N/A,#N/A,FALSE,"Annex-V";#N/A,#N/A,FALSE,"Annex-VI"}</definedName>
    <definedName name="wrn.cost." localSheetId="15">{#N/A,#N/A,FALSE,"abs";#N/A,#N/A,FALSE,"Annex-I";#N/A,#N/A,FALSE,"Annex-II";#N/A,#N/A,FALSE,"Annex-III";#N/A,#N/A,FALSE,"Annex-IV";#N/A,#N/A,FALSE,"Annex-V";#N/A,#N/A,FALSE,"Annex-VI"}</definedName>
    <definedName name="wrn.cost." localSheetId="12">{#N/A,#N/A,FALSE,"abs";#N/A,#N/A,FALSE,"Annex-I";#N/A,#N/A,FALSE,"Annex-II";#N/A,#N/A,FALSE,"Annex-III";#N/A,#N/A,FALSE,"Annex-IV";#N/A,#N/A,FALSE,"Annex-V";#N/A,#N/A,FALSE,"Annex-VI"}</definedName>
    <definedName name="wrn.cost." localSheetId="10">{#N/A,#N/A,FALSE,"abs";#N/A,#N/A,FALSE,"Annex-I";#N/A,#N/A,FALSE,"Annex-II";#N/A,#N/A,FALSE,"Annex-III";#N/A,#N/A,FALSE,"Annex-IV";#N/A,#N/A,FALSE,"Annex-V";#N/A,#N/A,FALSE,"Annex-VI"}</definedName>
    <definedName name="wrn.cost." localSheetId="19">{#N/A,#N/A,FALSE,"abs";#N/A,#N/A,FALSE,"Annex-I";#N/A,#N/A,FALSE,"Annex-II";#N/A,#N/A,FALSE,"Annex-III";#N/A,#N/A,FALSE,"Annex-IV";#N/A,#N/A,FALSE,"Annex-V";#N/A,#N/A,FALSE,"Annex-VI"}</definedName>
    <definedName name="wrn.cost." localSheetId="20">{#N/A,#N/A,FALSE,"abs";#N/A,#N/A,FALSE,"Annex-I";#N/A,#N/A,FALSE,"Annex-II";#N/A,#N/A,FALSE,"Annex-III";#N/A,#N/A,FALSE,"Annex-IV";#N/A,#N/A,FALSE,"Annex-V";#N/A,#N/A,FALSE,"Annex-VI"}</definedName>
    <definedName name="wrn.cost." localSheetId="21">{#N/A,#N/A,FALSE,"abs";#N/A,#N/A,FALSE,"Annex-I";#N/A,#N/A,FALSE,"Annex-II";#N/A,#N/A,FALSE,"Annex-III";#N/A,#N/A,FALSE,"Annex-IV";#N/A,#N/A,FALSE,"Annex-V";#N/A,#N/A,FALSE,"Annex-VI"}</definedName>
    <definedName name="wrn.cost." localSheetId="1" hidden="1">{#N/A,#N/A,FALSE,"abs";#N/A,#N/A,FALSE,"Annex-I";#N/A,#N/A,FALSE,"Annex-II";#N/A,#N/A,FALSE,"Annex-III";#N/A,#N/A,FALSE,"Annex-IV";#N/A,#N/A,FALSE,"Annex-V";#N/A,#N/A,FALSE,"Annex-VI"}</definedName>
    <definedName name="wrn.cost." localSheetId="2" hidden="1">{#N/A,#N/A,FALSE,"abs";#N/A,#N/A,FALSE,"Annex-I";#N/A,#N/A,FALSE,"Annex-II";#N/A,#N/A,FALSE,"Annex-III";#N/A,#N/A,FALSE,"Annex-IV";#N/A,#N/A,FALSE,"Annex-V";#N/A,#N/A,FALSE,"Annex-VI"}</definedName>
    <definedName name="wrn.cost." localSheetId="0">{#N/A,#N/A,FALSE,"abs";#N/A,#N/A,FALSE,"Annex-I";#N/A,#N/A,FALSE,"Annex-II";#N/A,#N/A,FALSE,"Annex-III";#N/A,#N/A,FALSE,"Annex-IV";#N/A,#N/A,FALSE,"Annex-V";#N/A,#N/A,FALSE,"Annex-VI"}</definedName>
    <definedName name="wrn.cost." localSheetId="9">{#N/A,#N/A,FALSE,"abs";#N/A,#N/A,FALSE,"Annex-I";#N/A,#N/A,FALSE,"Annex-II";#N/A,#N/A,FALSE,"Annex-III";#N/A,#N/A,FALSE,"Annex-IV";#N/A,#N/A,FALSE,"Annex-V";#N/A,#N/A,FALSE,"Annex-VI"}</definedName>
    <definedName name="wrn.cost." localSheetId="16" hidden="1">{#N/A,#N/A,FALSE,"abs";#N/A,#N/A,FALSE,"Annex-I";#N/A,#N/A,FALSE,"Annex-II";#N/A,#N/A,FALSE,"Annex-III";#N/A,#N/A,FALSE,"Annex-IV";#N/A,#N/A,FALSE,"Annex-V";#N/A,#N/A,FALSE,"Annex-VI"}</definedName>
    <definedName name="wrn.cost." localSheetId="13" hidden="1">{#N/A,#N/A,FALSE,"abs";#N/A,#N/A,FALSE,"Annex-I";#N/A,#N/A,FALSE,"Annex-II";#N/A,#N/A,FALSE,"Annex-III";#N/A,#N/A,FALSE,"Annex-IV";#N/A,#N/A,FALSE,"Annex-V";#N/A,#N/A,FALSE,"Annex-VI"}</definedName>
    <definedName name="wrn.cost." localSheetId="6" hidden="1">{#N/A,#N/A,FALSE,"abs";#N/A,#N/A,FALSE,"Annex-I";#N/A,#N/A,FALSE,"Annex-II";#N/A,#N/A,FALSE,"Annex-III";#N/A,#N/A,FALSE,"Annex-IV";#N/A,#N/A,FALSE,"Annex-V";#N/A,#N/A,FALSE,"Annex-VI"}</definedName>
    <definedName name="wrn.cost." localSheetId="7" hidden="1">{#N/A,#N/A,FALSE,"abs";#N/A,#N/A,FALSE,"Annex-I";#N/A,#N/A,FALSE,"Annex-II";#N/A,#N/A,FALSE,"Annex-III";#N/A,#N/A,FALSE,"Annex-IV";#N/A,#N/A,FALSE,"Annex-V";#N/A,#N/A,FALSE,"Annex-VI"}</definedName>
    <definedName name="wrn.cost.">{#N/A,#N/A,FALSE,"abs";#N/A,#N/A,FALSE,"Annex-I";#N/A,#N/A,FALSE,"Annex-II";#N/A,#N/A,FALSE,"Annex-III";#N/A,#N/A,FALSE,"Annex-IV";#N/A,#N/A,FALSE,"Annex-V";#N/A,#N/A,FALSE,"Annex-VI"}</definedName>
    <definedName name="wrn.Cost._.Summary." localSheetId="17" hidden="1">{"Cost Summary",#N/A,FALSE,"B";"Cost Detail 1",#N/A,FALSE,"C";"Cost Detail 2",#N/A,FALSE,"C"}</definedName>
    <definedName name="wrn.Cost._.Summary." localSheetId="18">{"Cost Summary",#N/A,FALSE,"B";"Cost Detail 1",#N/A,FALSE,"C";"Cost Detail 2",#N/A,FALSE,"C"}</definedName>
    <definedName name="wrn.Cost._.Summary." localSheetId="3">{"Cost Summary",#N/A,FALSE,"B";"Cost Detail 1",#N/A,FALSE,"C";"Cost Detail 2",#N/A,FALSE,"C"}</definedName>
    <definedName name="wrn.Cost._.Summary." localSheetId="14">{"Cost Summary",#N/A,FALSE,"B";"Cost Detail 1",#N/A,FALSE,"C";"Cost Detail 2",#N/A,FALSE,"C"}</definedName>
    <definedName name="wrn.Cost._.Summary." localSheetId="15">{"Cost Summary",#N/A,FALSE,"B";"Cost Detail 1",#N/A,FALSE,"C";"Cost Detail 2",#N/A,FALSE,"C"}</definedName>
    <definedName name="wrn.Cost._.Summary." localSheetId="12">{"Cost Summary",#N/A,FALSE,"B";"Cost Detail 1",#N/A,FALSE,"C";"Cost Detail 2",#N/A,FALSE,"C"}</definedName>
    <definedName name="wrn.Cost._.Summary." localSheetId="10">{"Cost Summary",#N/A,FALSE,"B";"Cost Detail 1",#N/A,FALSE,"C";"Cost Detail 2",#N/A,FALSE,"C"}</definedName>
    <definedName name="wrn.Cost._.Summary." localSheetId="19">{"Cost Summary",#N/A,FALSE,"B";"Cost Detail 1",#N/A,FALSE,"C";"Cost Detail 2",#N/A,FALSE,"C"}</definedName>
    <definedName name="wrn.Cost._.Summary." localSheetId="20">{"Cost Summary",#N/A,FALSE,"B";"Cost Detail 1",#N/A,FALSE,"C";"Cost Detail 2",#N/A,FALSE,"C"}</definedName>
    <definedName name="wrn.Cost._.Summary." localSheetId="21">{"Cost Summary",#N/A,FALSE,"B";"Cost Detail 1",#N/A,FALSE,"C";"Cost Detail 2",#N/A,FALSE,"C"}</definedName>
    <definedName name="wrn.Cost._.Summary." localSheetId="1" hidden="1">{"Cost Summary",#N/A,FALSE,"B";"Cost Detail 1",#N/A,FALSE,"C";"Cost Detail 2",#N/A,FALSE,"C"}</definedName>
    <definedName name="wrn.Cost._.Summary." localSheetId="2" hidden="1">{"Cost Summary",#N/A,FALSE,"B";"Cost Detail 1",#N/A,FALSE,"C";"Cost Detail 2",#N/A,FALSE,"C"}</definedName>
    <definedName name="wrn.Cost._.Summary." localSheetId="0">{"Cost Summary",#N/A,FALSE,"B";"Cost Detail 1",#N/A,FALSE,"C";"Cost Detail 2",#N/A,FALSE,"C"}</definedName>
    <definedName name="wrn.Cost._.Summary." localSheetId="9">{"Cost Summary",#N/A,FALSE,"B";"Cost Detail 1",#N/A,FALSE,"C";"Cost Detail 2",#N/A,FALSE,"C"}</definedName>
    <definedName name="wrn.Cost._.Summary." localSheetId="16" hidden="1">{"Cost Summary",#N/A,FALSE,"B";"Cost Detail 1",#N/A,FALSE,"C";"Cost Detail 2",#N/A,FALSE,"C"}</definedName>
    <definedName name="wrn.Cost._.Summary." localSheetId="13" hidden="1">{"Cost Summary",#N/A,FALSE,"B";"Cost Detail 1",#N/A,FALSE,"C";"Cost Detail 2",#N/A,FALSE,"C"}</definedName>
    <definedName name="wrn.Cost._.Summary." localSheetId="6" hidden="1">{"Cost Summary",#N/A,FALSE,"B";"Cost Detail 1",#N/A,FALSE,"C";"Cost Detail 2",#N/A,FALSE,"C"}</definedName>
    <definedName name="wrn.Cost._.Summary." localSheetId="7" hidden="1">{"Cost Summary",#N/A,FALSE,"B";"Cost Detail 1",#N/A,FALSE,"C";"Cost Detail 2",#N/A,FALSE,"C"}</definedName>
    <definedName name="wrn.Cost._.Summary.">{"Cost Summary",#N/A,FALSE,"B";"Cost Detail 1",#N/A,FALSE,"C";"Cost Detail 2",#N/A,FALSE,"C"}</definedName>
    <definedName name="wrn.costprint." localSheetId="17" hidden="1">{"cost",#N/A,FALSE,"B";"Sum",#N/A,FALSE,"C";"Sal1",#N/A,FALSE,"D";"Sal2",#N/A,FALSE,"D";"Mob",#N/A,FALSE,"E";"Eqpcst1",#N/A,FALSE,"F";"Eqpcst2",#N/A,FALSE,"F";"Eqpcst3",#N/A,FALSE,"F";"Est1",#N/A,FALSE,"G";"Est2",#N/A,FALSE,"G";"Fin",#N/A,FALSE,"H";"EqpCal",#N/A,FALSE,"I";"ManCal1",#N/A,FALSE,"J";"ManCal2",#N/A,FALSE,"J";"Consm",#N/A,FALSE,"L";"B O",#N/A,FALSE,"M";"S C",#N/A,FALSE,"N"}</definedName>
    <definedName name="wrn.costprint." localSheetId="18">{"cost",#N/A,FALSE,"B";"Sum",#N/A,FALSE,"C";"Sal1",#N/A,FALSE,"D";"Sal2",#N/A,FALSE,"D";"Mob",#N/A,FALSE,"E";"Eqpcst1",#N/A,FALSE,"F";"Eqpcst2",#N/A,FALSE,"F";"Eqpcst3",#N/A,FALSE,"F";"Est1",#N/A,FALSE,"G";"Est2",#N/A,FALSE,"G";"Fin",#N/A,FALSE,"H";"EqpCal",#N/A,FALSE,"I";"ManCal1",#N/A,FALSE,"J";"ManCal2",#N/A,FALSE,"J";"Consm",#N/A,FALSE,"L";"B O",#N/A,FALSE,"M";"S C",#N/A,FALSE,"N"}</definedName>
    <definedName name="wrn.costprint." localSheetId="3">{"cost",#N/A,FALSE,"B";"Sum",#N/A,FALSE,"C";"Sal1",#N/A,FALSE,"D";"Sal2",#N/A,FALSE,"D";"Mob",#N/A,FALSE,"E";"Eqpcst1",#N/A,FALSE,"F";"Eqpcst2",#N/A,FALSE,"F";"Eqpcst3",#N/A,FALSE,"F";"Est1",#N/A,FALSE,"G";"Est2",#N/A,FALSE,"G";"Fin",#N/A,FALSE,"H";"EqpCal",#N/A,FALSE,"I";"ManCal1",#N/A,FALSE,"J";"ManCal2",#N/A,FALSE,"J";"Consm",#N/A,FALSE,"L";"B O",#N/A,FALSE,"M";"S C",#N/A,FALSE,"N"}</definedName>
    <definedName name="wrn.costprint." localSheetId="14">{"cost",#N/A,FALSE,"B";"Sum",#N/A,FALSE,"C";"Sal1",#N/A,FALSE,"D";"Sal2",#N/A,FALSE,"D";"Mob",#N/A,FALSE,"E";"Eqpcst1",#N/A,FALSE,"F";"Eqpcst2",#N/A,FALSE,"F";"Eqpcst3",#N/A,FALSE,"F";"Est1",#N/A,FALSE,"G";"Est2",#N/A,FALSE,"G";"Fin",#N/A,FALSE,"H";"EqpCal",#N/A,FALSE,"I";"ManCal1",#N/A,FALSE,"J";"ManCal2",#N/A,FALSE,"J";"Consm",#N/A,FALSE,"L";"B O",#N/A,FALSE,"M";"S C",#N/A,FALSE,"N"}</definedName>
    <definedName name="wrn.costprint." localSheetId="15">{"cost",#N/A,FALSE,"B";"Sum",#N/A,FALSE,"C";"Sal1",#N/A,FALSE,"D";"Sal2",#N/A,FALSE,"D";"Mob",#N/A,FALSE,"E";"Eqpcst1",#N/A,FALSE,"F";"Eqpcst2",#N/A,FALSE,"F";"Eqpcst3",#N/A,FALSE,"F";"Est1",#N/A,FALSE,"G";"Est2",#N/A,FALSE,"G";"Fin",#N/A,FALSE,"H";"EqpCal",#N/A,FALSE,"I";"ManCal1",#N/A,FALSE,"J";"ManCal2",#N/A,FALSE,"J";"Consm",#N/A,FALSE,"L";"B O",#N/A,FALSE,"M";"S C",#N/A,FALSE,"N"}</definedName>
    <definedName name="wrn.costprint." localSheetId="12">{"cost",#N/A,FALSE,"B";"Sum",#N/A,FALSE,"C";"Sal1",#N/A,FALSE,"D";"Sal2",#N/A,FALSE,"D";"Mob",#N/A,FALSE,"E";"Eqpcst1",#N/A,FALSE,"F";"Eqpcst2",#N/A,FALSE,"F";"Eqpcst3",#N/A,FALSE,"F";"Est1",#N/A,FALSE,"G";"Est2",#N/A,FALSE,"G";"Fin",#N/A,FALSE,"H";"EqpCal",#N/A,FALSE,"I";"ManCal1",#N/A,FALSE,"J";"ManCal2",#N/A,FALSE,"J";"Consm",#N/A,FALSE,"L";"B O",#N/A,FALSE,"M";"S C",#N/A,FALSE,"N"}</definedName>
    <definedName name="wrn.costprint." localSheetId="10">{"cost",#N/A,FALSE,"B";"Sum",#N/A,FALSE,"C";"Sal1",#N/A,FALSE,"D";"Sal2",#N/A,FALSE,"D";"Mob",#N/A,FALSE,"E";"Eqpcst1",#N/A,FALSE,"F";"Eqpcst2",#N/A,FALSE,"F";"Eqpcst3",#N/A,FALSE,"F";"Est1",#N/A,FALSE,"G";"Est2",#N/A,FALSE,"G";"Fin",#N/A,FALSE,"H";"EqpCal",#N/A,FALSE,"I";"ManCal1",#N/A,FALSE,"J";"ManCal2",#N/A,FALSE,"J";"Consm",#N/A,FALSE,"L";"B O",#N/A,FALSE,"M";"S C",#N/A,FALSE,"N"}</definedName>
    <definedName name="wrn.costprint." localSheetId="19">{"cost",#N/A,FALSE,"B";"Sum",#N/A,FALSE,"C";"Sal1",#N/A,FALSE,"D";"Sal2",#N/A,FALSE,"D";"Mob",#N/A,FALSE,"E";"Eqpcst1",#N/A,FALSE,"F";"Eqpcst2",#N/A,FALSE,"F";"Eqpcst3",#N/A,FALSE,"F";"Est1",#N/A,FALSE,"G";"Est2",#N/A,FALSE,"G";"Fin",#N/A,FALSE,"H";"EqpCal",#N/A,FALSE,"I";"ManCal1",#N/A,FALSE,"J";"ManCal2",#N/A,FALSE,"J";"Consm",#N/A,FALSE,"L";"B O",#N/A,FALSE,"M";"S C",#N/A,FALSE,"N"}</definedName>
    <definedName name="wrn.costprint." localSheetId="20">{"cost",#N/A,FALSE,"B";"Sum",#N/A,FALSE,"C";"Sal1",#N/A,FALSE,"D";"Sal2",#N/A,FALSE,"D";"Mob",#N/A,FALSE,"E";"Eqpcst1",#N/A,FALSE,"F";"Eqpcst2",#N/A,FALSE,"F";"Eqpcst3",#N/A,FALSE,"F";"Est1",#N/A,FALSE,"G";"Est2",#N/A,FALSE,"G";"Fin",#N/A,FALSE,"H";"EqpCal",#N/A,FALSE,"I";"ManCal1",#N/A,FALSE,"J";"ManCal2",#N/A,FALSE,"J";"Consm",#N/A,FALSE,"L";"B O",#N/A,FALSE,"M";"S C",#N/A,FALSE,"N"}</definedName>
    <definedName name="wrn.costprint." localSheetId="21">{"cost",#N/A,FALSE,"B";"Sum",#N/A,FALSE,"C";"Sal1",#N/A,FALSE,"D";"Sal2",#N/A,FALSE,"D";"Mob",#N/A,FALSE,"E";"Eqpcst1",#N/A,FALSE,"F";"Eqpcst2",#N/A,FALSE,"F";"Eqpcst3",#N/A,FALSE,"F";"Est1",#N/A,FALSE,"G";"Est2",#N/A,FALSE,"G";"Fin",#N/A,FALSE,"H";"EqpCal",#N/A,FALSE,"I";"ManCal1",#N/A,FALSE,"J";"ManCal2",#N/A,FALSE,"J";"Consm",#N/A,FALSE,"L";"B O",#N/A,FALSE,"M";"S C",#N/A,FALSE,"N"}</definedName>
    <definedName name="wrn.costprint." localSheetId="1" hidden="1">{"cost",#N/A,FALSE,"B";"Sum",#N/A,FALSE,"C";"Sal1",#N/A,FALSE,"D";"Sal2",#N/A,FALSE,"D";"Mob",#N/A,FALSE,"E";"Eqpcst1",#N/A,FALSE,"F";"Eqpcst2",#N/A,FALSE,"F";"Eqpcst3",#N/A,FALSE,"F";"Est1",#N/A,FALSE,"G";"Est2",#N/A,FALSE,"G";"Fin",#N/A,FALSE,"H";"EqpCal",#N/A,FALSE,"I";"ManCal1",#N/A,FALSE,"J";"ManCal2",#N/A,FALSE,"J";"Consm",#N/A,FALSE,"L";"B O",#N/A,FALSE,"M";"S C",#N/A,FALSE,"N"}</definedName>
    <definedName name="wrn.costprint." localSheetId="2" hidden="1">{"cost",#N/A,FALSE,"B";"Sum",#N/A,FALSE,"C";"Sal1",#N/A,FALSE,"D";"Sal2",#N/A,FALSE,"D";"Mob",#N/A,FALSE,"E";"Eqpcst1",#N/A,FALSE,"F";"Eqpcst2",#N/A,FALSE,"F";"Eqpcst3",#N/A,FALSE,"F";"Est1",#N/A,FALSE,"G";"Est2",#N/A,FALSE,"G";"Fin",#N/A,FALSE,"H";"EqpCal",#N/A,FALSE,"I";"ManCal1",#N/A,FALSE,"J";"ManCal2",#N/A,FALSE,"J";"Consm",#N/A,FALSE,"L";"B O",#N/A,FALSE,"M";"S C",#N/A,FALSE,"N"}</definedName>
    <definedName name="wrn.costprint." localSheetId="0">{"cost",#N/A,FALSE,"B";"Sum",#N/A,FALSE,"C";"Sal1",#N/A,FALSE,"D";"Sal2",#N/A,FALSE,"D";"Mob",#N/A,FALSE,"E";"Eqpcst1",#N/A,FALSE,"F";"Eqpcst2",#N/A,FALSE,"F";"Eqpcst3",#N/A,FALSE,"F";"Est1",#N/A,FALSE,"G";"Est2",#N/A,FALSE,"G";"Fin",#N/A,FALSE,"H";"EqpCal",#N/A,FALSE,"I";"ManCal1",#N/A,FALSE,"J";"ManCal2",#N/A,FALSE,"J";"Consm",#N/A,FALSE,"L";"B O",#N/A,FALSE,"M";"S C",#N/A,FALSE,"N"}</definedName>
    <definedName name="wrn.costprint." localSheetId="9">{"cost",#N/A,FALSE,"B";"Sum",#N/A,FALSE,"C";"Sal1",#N/A,FALSE,"D";"Sal2",#N/A,FALSE,"D";"Mob",#N/A,FALSE,"E";"Eqpcst1",#N/A,FALSE,"F";"Eqpcst2",#N/A,FALSE,"F";"Eqpcst3",#N/A,FALSE,"F";"Est1",#N/A,FALSE,"G";"Est2",#N/A,FALSE,"G";"Fin",#N/A,FALSE,"H";"EqpCal",#N/A,FALSE,"I";"ManCal1",#N/A,FALSE,"J";"ManCal2",#N/A,FALSE,"J";"Consm",#N/A,FALSE,"L";"B O",#N/A,FALSE,"M";"S C",#N/A,FALSE,"N"}</definedName>
    <definedName name="wrn.costprint." localSheetId="16" hidden="1">{"cost",#N/A,FALSE,"B";"Sum",#N/A,FALSE,"C";"Sal1",#N/A,FALSE,"D";"Sal2",#N/A,FALSE,"D";"Mob",#N/A,FALSE,"E";"Eqpcst1",#N/A,FALSE,"F";"Eqpcst2",#N/A,FALSE,"F";"Eqpcst3",#N/A,FALSE,"F";"Est1",#N/A,FALSE,"G";"Est2",#N/A,FALSE,"G";"Fin",#N/A,FALSE,"H";"EqpCal",#N/A,FALSE,"I";"ManCal1",#N/A,FALSE,"J";"ManCal2",#N/A,FALSE,"J";"Consm",#N/A,FALSE,"L";"B O",#N/A,FALSE,"M";"S C",#N/A,FALSE,"N"}</definedName>
    <definedName name="wrn.costprint." localSheetId="13" hidden="1">{"cost",#N/A,FALSE,"B";"Sum",#N/A,FALSE,"C";"Sal1",#N/A,FALSE,"D";"Sal2",#N/A,FALSE,"D";"Mob",#N/A,FALSE,"E";"Eqpcst1",#N/A,FALSE,"F";"Eqpcst2",#N/A,FALSE,"F";"Eqpcst3",#N/A,FALSE,"F";"Est1",#N/A,FALSE,"G";"Est2",#N/A,FALSE,"G";"Fin",#N/A,FALSE,"H";"EqpCal",#N/A,FALSE,"I";"ManCal1",#N/A,FALSE,"J";"ManCal2",#N/A,FALSE,"J";"Consm",#N/A,FALSE,"L";"B O",#N/A,FALSE,"M";"S C",#N/A,FALSE,"N"}</definedName>
    <definedName name="wrn.costprint." localSheetId="6" hidden="1">{"cost",#N/A,FALSE,"B";"Sum",#N/A,FALSE,"C";"Sal1",#N/A,FALSE,"D";"Sal2",#N/A,FALSE,"D";"Mob",#N/A,FALSE,"E";"Eqpcst1",#N/A,FALSE,"F";"Eqpcst2",#N/A,FALSE,"F";"Eqpcst3",#N/A,FALSE,"F";"Est1",#N/A,FALSE,"G";"Est2",#N/A,FALSE,"G";"Fin",#N/A,FALSE,"H";"EqpCal",#N/A,FALSE,"I";"ManCal1",#N/A,FALSE,"J";"ManCal2",#N/A,FALSE,"J";"Consm",#N/A,FALSE,"L";"B O",#N/A,FALSE,"M";"S C",#N/A,FALSE,"N"}</definedName>
    <definedName name="wrn.costprint." localSheetId="7" hidden="1">{"cost",#N/A,FALSE,"B";"Sum",#N/A,FALSE,"C";"Sal1",#N/A,FALSE,"D";"Sal2",#N/A,FALSE,"D";"Mob",#N/A,FALSE,"E";"Eqpcst1",#N/A,FALSE,"F";"Eqpcst2",#N/A,FALSE,"F";"Eqpcst3",#N/A,FALSE,"F";"Est1",#N/A,FALSE,"G";"Est2",#N/A,FALSE,"G";"Fin",#N/A,FALSE,"H";"EqpCal",#N/A,FALSE,"I";"ManCal1",#N/A,FALSE,"J";"ManCal2",#N/A,FALSE,"J";"Consm",#N/A,FALSE,"L";"B O",#N/A,FALSE,"M";"S C",#N/A,FALSE,"N"}</definedName>
    <definedName name="wrn.costprint.">{"cost",#N/A,FALSE,"B";"Sum",#N/A,FALSE,"C";"Sal1",#N/A,FALSE,"D";"Sal2",#N/A,FALSE,"D";"Mob",#N/A,FALSE,"E";"Eqpcst1",#N/A,FALSE,"F";"Eqpcst2",#N/A,FALSE,"F";"Eqpcst3",#N/A,FALSE,"F";"Est1",#N/A,FALSE,"G";"Est2",#N/A,FALSE,"G";"Fin",#N/A,FALSE,"H";"EqpCal",#N/A,FALSE,"I";"ManCal1",#N/A,FALSE,"J";"ManCal2",#N/A,FALSE,"J";"Consm",#N/A,FALSE,"L";"B O",#N/A,FALSE,"M";"S C",#N/A,FALSE,"N"}</definedName>
    <definedName name="wrn.cp" localSheetId="17" hidden="1">{"cost",#N/A,FALSE,"B";"Sum",#N/A,FALSE,"C";"Sal1",#N/A,FALSE,"D";"Sal2",#N/A,FALSE,"D";"Mob",#N/A,FALSE,"E";"Eqpcst1",#N/A,FALSE,"F";"Eqpcst2",#N/A,FALSE,"F";"Eqpcst3",#N/A,FALSE,"F";"Est1",#N/A,FALSE,"G";"Est2",#N/A,FALSE,"G";"Fin",#N/A,FALSE,"H";"EqpCal",#N/A,FALSE,"I";"ManCal1",#N/A,FALSE,"J";"ManCal2",#N/A,FALSE,"J";"Consm",#N/A,FALSE,"L";"B O",#N/A,FALSE,"M";"S C",#N/A,FALSE,"N"}</definedName>
    <definedName name="wrn.cp" localSheetId="18">{"cost",#N/A,FALSE,"B";"Sum",#N/A,FALSE,"C";"Sal1",#N/A,FALSE,"D";"Sal2",#N/A,FALSE,"D";"Mob",#N/A,FALSE,"E";"Eqpcst1",#N/A,FALSE,"F";"Eqpcst2",#N/A,FALSE,"F";"Eqpcst3",#N/A,FALSE,"F";"Est1",#N/A,FALSE,"G";"Est2",#N/A,FALSE,"G";"Fin",#N/A,FALSE,"H";"EqpCal",#N/A,FALSE,"I";"ManCal1",#N/A,FALSE,"J";"ManCal2",#N/A,FALSE,"J";"Consm",#N/A,FALSE,"L";"B O",#N/A,FALSE,"M";"S C",#N/A,FALSE,"N"}</definedName>
    <definedName name="wrn.cp" localSheetId="3">{"cost",#N/A,FALSE,"B";"Sum",#N/A,FALSE,"C";"Sal1",#N/A,FALSE,"D";"Sal2",#N/A,FALSE,"D";"Mob",#N/A,FALSE,"E";"Eqpcst1",#N/A,FALSE,"F";"Eqpcst2",#N/A,FALSE,"F";"Eqpcst3",#N/A,FALSE,"F";"Est1",#N/A,FALSE,"G";"Est2",#N/A,FALSE,"G";"Fin",#N/A,FALSE,"H";"EqpCal",#N/A,FALSE,"I";"ManCal1",#N/A,FALSE,"J";"ManCal2",#N/A,FALSE,"J";"Consm",#N/A,FALSE,"L";"B O",#N/A,FALSE,"M";"S C",#N/A,FALSE,"N"}</definedName>
    <definedName name="wrn.cp" localSheetId="14">{"cost",#N/A,FALSE,"B";"Sum",#N/A,FALSE,"C";"Sal1",#N/A,FALSE,"D";"Sal2",#N/A,FALSE,"D";"Mob",#N/A,FALSE,"E";"Eqpcst1",#N/A,FALSE,"F";"Eqpcst2",#N/A,FALSE,"F";"Eqpcst3",#N/A,FALSE,"F";"Est1",#N/A,FALSE,"G";"Est2",#N/A,FALSE,"G";"Fin",#N/A,FALSE,"H";"EqpCal",#N/A,FALSE,"I";"ManCal1",#N/A,FALSE,"J";"ManCal2",#N/A,FALSE,"J";"Consm",#N/A,FALSE,"L";"B O",#N/A,FALSE,"M";"S C",#N/A,FALSE,"N"}</definedName>
    <definedName name="wrn.cp" localSheetId="15">{"cost",#N/A,FALSE,"B";"Sum",#N/A,FALSE,"C";"Sal1",#N/A,FALSE,"D";"Sal2",#N/A,FALSE,"D";"Mob",#N/A,FALSE,"E";"Eqpcst1",#N/A,FALSE,"F";"Eqpcst2",#N/A,FALSE,"F";"Eqpcst3",#N/A,FALSE,"F";"Est1",#N/A,FALSE,"G";"Est2",#N/A,FALSE,"G";"Fin",#N/A,FALSE,"H";"EqpCal",#N/A,FALSE,"I";"ManCal1",#N/A,FALSE,"J";"ManCal2",#N/A,FALSE,"J";"Consm",#N/A,FALSE,"L";"B O",#N/A,FALSE,"M";"S C",#N/A,FALSE,"N"}</definedName>
    <definedName name="wrn.cp" localSheetId="12">{"cost",#N/A,FALSE,"B";"Sum",#N/A,FALSE,"C";"Sal1",#N/A,FALSE,"D";"Sal2",#N/A,FALSE,"D";"Mob",#N/A,FALSE,"E";"Eqpcst1",#N/A,FALSE,"F";"Eqpcst2",#N/A,FALSE,"F";"Eqpcst3",#N/A,FALSE,"F";"Est1",#N/A,FALSE,"G";"Est2",#N/A,FALSE,"G";"Fin",#N/A,FALSE,"H";"EqpCal",#N/A,FALSE,"I";"ManCal1",#N/A,FALSE,"J";"ManCal2",#N/A,FALSE,"J";"Consm",#N/A,FALSE,"L";"B O",#N/A,FALSE,"M";"S C",#N/A,FALSE,"N"}</definedName>
    <definedName name="wrn.cp" localSheetId="10">{"cost",#N/A,FALSE,"B";"Sum",#N/A,FALSE,"C";"Sal1",#N/A,FALSE,"D";"Sal2",#N/A,FALSE,"D";"Mob",#N/A,FALSE,"E";"Eqpcst1",#N/A,FALSE,"F";"Eqpcst2",#N/A,FALSE,"F";"Eqpcst3",#N/A,FALSE,"F";"Est1",#N/A,FALSE,"G";"Est2",#N/A,FALSE,"G";"Fin",#N/A,FALSE,"H";"EqpCal",#N/A,FALSE,"I";"ManCal1",#N/A,FALSE,"J";"ManCal2",#N/A,FALSE,"J";"Consm",#N/A,FALSE,"L";"B O",#N/A,FALSE,"M";"S C",#N/A,FALSE,"N"}</definedName>
    <definedName name="wrn.cp" localSheetId="19">{"cost",#N/A,FALSE,"B";"Sum",#N/A,FALSE,"C";"Sal1",#N/A,FALSE,"D";"Sal2",#N/A,FALSE,"D";"Mob",#N/A,FALSE,"E";"Eqpcst1",#N/A,FALSE,"F";"Eqpcst2",#N/A,FALSE,"F";"Eqpcst3",#N/A,FALSE,"F";"Est1",#N/A,FALSE,"G";"Est2",#N/A,FALSE,"G";"Fin",#N/A,FALSE,"H";"EqpCal",#N/A,FALSE,"I";"ManCal1",#N/A,FALSE,"J";"ManCal2",#N/A,FALSE,"J";"Consm",#N/A,FALSE,"L";"B O",#N/A,FALSE,"M";"S C",#N/A,FALSE,"N"}</definedName>
    <definedName name="wrn.cp" localSheetId="20">{"cost",#N/A,FALSE,"B";"Sum",#N/A,FALSE,"C";"Sal1",#N/A,FALSE,"D";"Sal2",#N/A,FALSE,"D";"Mob",#N/A,FALSE,"E";"Eqpcst1",#N/A,FALSE,"F";"Eqpcst2",#N/A,FALSE,"F";"Eqpcst3",#N/A,FALSE,"F";"Est1",#N/A,FALSE,"G";"Est2",#N/A,FALSE,"G";"Fin",#N/A,FALSE,"H";"EqpCal",#N/A,FALSE,"I";"ManCal1",#N/A,FALSE,"J";"ManCal2",#N/A,FALSE,"J";"Consm",#N/A,FALSE,"L";"B O",#N/A,FALSE,"M";"S C",#N/A,FALSE,"N"}</definedName>
    <definedName name="wrn.cp" localSheetId="21">{"cost",#N/A,FALSE,"B";"Sum",#N/A,FALSE,"C";"Sal1",#N/A,FALSE,"D";"Sal2",#N/A,FALSE,"D";"Mob",#N/A,FALSE,"E";"Eqpcst1",#N/A,FALSE,"F";"Eqpcst2",#N/A,FALSE,"F";"Eqpcst3",#N/A,FALSE,"F";"Est1",#N/A,FALSE,"G";"Est2",#N/A,FALSE,"G";"Fin",#N/A,FALSE,"H";"EqpCal",#N/A,FALSE,"I";"ManCal1",#N/A,FALSE,"J";"ManCal2",#N/A,FALSE,"J";"Consm",#N/A,FALSE,"L";"B O",#N/A,FALSE,"M";"S C",#N/A,FALSE,"N"}</definedName>
    <definedName name="wrn.cp" localSheetId="1" hidden="1">{"cost",#N/A,FALSE,"B";"Sum",#N/A,FALSE,"C";"Sal1",#N/A,FALSE,"D";"Sal2",#N/A,FALSE,"D";"Mob",#N/A,FALSE,"E";"Eqpcst1",#N/A,FALSE,"F";"Eqpcst2",#N/A,FALSE,"F";"Eqpcst3",#N/A,FALSE,"F";"Est1",#N/A,FALSE,"G";"Est2",#N/A,FALSE,"G";"Fin",#N/A,FALSE,"H";"EqpCal",#N/A,FALSE,"I";"ManCal1",#N/A,FALSE,"J";"ManCal2",#N/A,FALSE,"J";"Consm",#N/A,FALSE,"L";"B O",#N/A,FALSE,"M";"S C",#N/A,FALSE,"N"}</definedName>
    <definedName name="wrn.cp" localSheetId="2" hidden="1">{"cost",#N/A,FALSE,"B";"Sum",#N/A,FALSE,"C";"Sal1",#N/A,FALSE,"D";"Sal2",#N/A,FALSE,"D";"Mob",#N/A,FALSE,"E";"Eqpcst1",#N/A,FALSE,"F";"Eqpcst2",#N/A,FALSE,"F";"Eqpcst3",#N/A,FALSE,"F";"Est1",#N/A,FALSE,"G";"Est2",#N/A,FALSE,"G";"Fin",#N/A,FALSE,"H";"EqpCal",#N/A,FALSE,"I";"ManCal1",#N/A,FALSE,"J";"ManCal2",#N/A,FALSE,"J";"Consm",#N/A,FALSE,"L";"B O",#N/A,FALSE,"M";"S C",#N/A,FALSE,"N"}</definedName>
    <definedName name="wrn.cp" localSheetId="0">{"cost",#N/A,FALSE,"B";"Sum",#N/A,FALSE,"C";"Sal1",#N/A,FALSE,"D";"Sal2",#N/A,FALSE,"D";"Mob",#N/A,FALSE,"E";"Eqpcst1",#N/A,FALSE,"F";"Eqpcst2",#N/A,FALSE,"F";"Eqpcst3",#N/A,FALSE,"F";"Est1",#N/A,FALSE,"G";"Est2",#N/A,FALSE,"G";"Fin",#N/A,FALSE,"H";"EqpCal",#N/A,FALSE,"I";"ManCal1",#N/A,FALSE,"J";"ManCal2",#N/A,FALSE,"J";"Consm",#N/A,FALSE,"L";"B O",#N/A,FALSE,"M";"S C",#N/A,FALSE,"N"}</definedName>
    <definedName name="wrn.cp" localSheetId="9">{"cost",#N/A,FALSE,"B";"Sum",#N/A,FALSE,"C";"Sal1",#N/A,FALSE,"D";"Sal2",#N/A,FALSE,"D";"Mob",#N/A,FALSE,"E";"Eqpcst1",#N/A,FALSE,"F";"Eqpcst2",#N/A,FALSE,"F";"Eqpcst3",#N/A,FALSE,"F";"Est1",#N/A,FALSE,"G";"Est2",#N/A,FALSE,"G";"Fin",#N/A,FALSE,"H";"EqpCal",#N/A,FALSE,"I";"ManCal1",#N/A,FALSE,"J";"ManCal2",#N/A,FALSE,"J";"Consm",#N/A,FALSE,"L";"B O",#N/A,FALSE,"M";"S C",#N/A,FALSE,"N"}</definedName>
    <definedName name="wrn.cp" localSheetId="16" hidden="1">{"cost",#N/A,FALSE,"B";"Sum",#N/A,FALSE,"C";"Sal1",#N/A,FALSE,"D";"Sal2",#N/A,FALSE,"D";"Mob",#N/A,FALSE,"E";"Eqpcst1",#N/A,FALSE,"F";"Eqpcst2",#N/A,FALSE,"F";"Eqpcst3",#N/A,FALSE,"F";"Est1",#N/A,FALSE,"G";"Est2",#N/A,FALSE,"G";"Fin",#N/A,FALSE,"H";"EqpCal",#N/A,FALSE,"I";"ManCal1",#N/A,FALSE,"J";"ManCal2",#N/A,FALSE,"J";"Consm",#N/A,FALSE,"L";"B O",#N/A,FALSE,"M";"S C",#N/A,FALSE,"N"}</definedName>
    <definedName name="wrn.cp" localSheetId="13" hidden="1">{"cost",#N/A,FALSE,"B";"Sum",#N/A,FALSE,"C";"Sal1",#N/A,FALSE,"D";"Sal2",#N/A,FALSE,"D";"Mob",#N/A,FALSE,"E";"Eqpcst1",#N/A,FALSE,"F";"Eqpcst2",#N/A,FALSE,"F";"Eqpcst3",#N/A,FALSE,"F";"Est1",#N/A,FALSE,"G";"Est2",#N/A,FALSE,"G";"Fin",#N/A,FALSE,"H";"EqpCal",#N/A,FALSE,"I";"ManCal1",#N/A,FALSE,"J";"ManCal2",#N/A,FALSE,"J";"Consm",#N/A,FALSE,"L";"B O",#N/A,FALSE,"M";"S C",#N/A,FALSE,"N"}</definedName>
    <definedName name="wrn.cp" localSheetId="6" hidden="1">{"cost",#N/A,FALSE,"B";"Sum",#N/A,FALSE,"C";"Sal1",#N/A,FALSE,"D";"Sal2",#N/A,FALSE,"D";"Mob",#N/A,FALSE,"E";"Eqpcst1",#N/A,FALSE,"F";"Eqpcst2",#N/A,FALSE,"F";"Eqpcst3",#N/A,FALSE,"F";"Est1",#N/A,FALSE,"G";"Est2",#N/A,FALSE,"G";"Fin",#N/A,FALSE,"H";"EqpCal",#N/A,FALSE,"I";"ManCal1",#N/A,FALSE,"J";"ManCal2",#N/A,FALSE,"J";"Consm",#N/A,FALSE,"L";"B O",#N/A,FALSE,"M";"S C",#N/A,FALSE,"N"}</definedName>
    <definedName name="wrn.cp" localSheetId="7" hidden="1">{"cost",#N/A,FALSE,"B";"Sum",#N/A,FALSE,"C";"Sal1",#N/A,FALSE,"D";"Sal2",#N/A,FALSE,"D";"Mob",#N/A,FALSE,"E";"Eqpcst1",#N/A,FALSE,"F";"Eqpcst2",#N/A,FALSE,"F";"Eqpcst3",#N/A,FALSE,"F";"Est1",#N/A,FALSE,"G";"Est2",#N/A,FALSE,"G";"Fin",#N/A,FALSE,"H";"EqpCal",#N/A,FALSE,"I";"ManCal1",#N/A,FALSE,"J";"ManCal2",#N/A,FALSE,"J";"Consm",#N/A,FALSE,"L";"B O",#N/A,FALSE,"M";"S C",#N/A,FALSE,"N"}</definedName>
    <definedName name="wrn.cp">{"cost",#N/A,FALSE,"B";"Sum",#N/A,FALSE,"C";"Sal1",#N/A,FALSE,"D";"Sal2",#N/A,FALSE,"D";"Mob",#N/A,FALSE,"E";"Eqpcst1",#N/A,FALSE,"F";"Eqpcst2",#N/A,FALSE,"F";"Eqpcst3",#N/A,FALSE,"F";"Est1",#N/A,FALSE,"G";"Est2",#N/A,FALSE,"G";"Fin",#N/A,FALSE,"H";"EqpCal",#N/A,FALSE,"I";"ManCal1",#N/A,FALSE,"J";"ManCal2",#N/A,FALSE,"J";"Consm",#N/A,FALSE,"L";"B O",#N/A,FALSE,"M";"S C",#N/A,FALSE,"N"}</definedName>
    <definedName name="wrn.DRB._.CLAIMS._.FOR._.BILL._.A3._.SIZE." localSheetId="17"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localSheetId="18">{"AWARDED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localSheetId="3">{"AWARDED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localSheetId="14">{"AWARDED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localSheetId="15">{"AWARDED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localSheetId="12">{"AWARDED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localSheetId="10">{"AWARDED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localSheetId="19">{"AWARDED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localSheetId="20">{"AWARDED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localSheetId="2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localSheetId="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localSheetId="2"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localSheetId="0">{"AWARDED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localSheetId="9">{"AWARDED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localSheetId="16"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localSheetId="13"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localSheetId="6"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localSheetId="7"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localSheetId="17"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localSheetId="18">{"CLAIM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localSheetId="3">{"CLAIM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localSheetId="14">{"CLAIM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localSheetId="15">{"CLAIM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localSheetId="12">{"CLAIM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localSheetId="10">{"CLAIM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localSheetId="19">{"CLAIM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localSheetId="20">{"CLAIM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localSheetId="2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localSheetId="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localSheetId="2"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localSheetId="0">{"CLAIM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localSheetId="9">{"CLAIM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localSheetId="16"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localSheetId="13"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localSheetId="6"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localSheetId="7"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localSheetId="19">{"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2">{"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16">{"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13">{"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6">{"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7">{"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TS." localSheetId="1" hidden="1">{"FTS",#N/A,FALSE,"E"}</definedName>
    <definedName name="wrn.FTS." localSheetId="2" hidden="1">{"FTS",#N/A,FALSE,"E"}</definedName>
    <definedName name="wrn.FTS." localSheetId="7" hidden="1">{"FTS",#N/A,FALSE,"E"}</definedName>
    <definedName name="wrn.FTS." hidden="1">{"FTS",#N/A,FALSE,"E"}</definedName>
    <definedName name="wrn.FTS._.PLANT._.BREAKUP." localSheetId="1" hidden="1">{"PLANT BREAKUP",#N/A,FALSE,"E"}</definedName>
    <definedName name="wrn.FTS._.PLANT._.BREAKUP." localSheetId="2" hidden="1">{"PLANT BREAKUP",#N/A,FALSE,"E"}</definedName>
    <definedName name="wrn.FTS._.PLANT._.BREAKUP." localSheetId="7" hidden="1">{"PLANT BREAKUP",#N/A,FALSE,"E"}</definedName>
    <definedName name="wrn.FTS._.PLANT._.BREAKUP." hidden="1">{"PLANT BREAKUP",#N/A,FALSE,"E"}</definedName>
    <definedName name="wrn.full." localSheetId="17" hidden="1">{"b",#N/A,FALSE,"B";"C 1",#N/A,FALSE,"C";"C 2",#N/A,FALSE,"C";"D 1",#N/A,FALSE,"D";"d 2",#N/A,FALSE,"D";"D 3",#N/A,FALSE,"D";"E",#N/A,FALSE,"E";"F 1",#N/A,FALSE,"F";"F 2",#N/A,FALSE,"F";"F 3",#N/A,FALSE,"F";"G 1",#N/A,FALSE,"G";"G 2",#N/A,FALSE,"G";"I 1",#N/A,FALSE,"I";"J 1",#N/A,FALSE,"J";"J 2",#N/A,FALSE,"J";"L",#N/A,FALSE,"L";"M 1",#N/A,FALSE,"M";"N",#N/A,FALSE,"N"}</definedName>
    <definedName name="wrn.full." localSheetId="18">{"b",#N/A,FALSE,"B";"C 1",#N/A,FALSE,"C";"C 2",#N/A,FALSE,"C";"D 1",#N/A,FALSE,"D";"d 2",#N/A,FALSE,"D";"D 3",#N/A,FALSE,"D";"E",#N/A,FALSE,"E";"F 1",#N/A,FALSE,"F";"F 2",#N/A,FALSE,"F";"F 3",#N/A,FALSE,"F";"G 1",#N/A,FALSE,"G";"G 2",#N/A,FALSE,"G";"I 1",#N/A,FALSE,"I";"J 1",#N/A,FALSE,"J";"J 2",#N/A,FALSE,"J";"L",#N/A,FALSE,"L";"M 1",#N/A,FALSE,"M";"N",#N/A,FALSE,"N"}</definedName>
    <definedName name="wrn.full." localSheetId="3">{"b",#N/A,FALSE,"B";"C 1",#N/A,FALSE,"C";"C 2",#N/A,FALSE,"C";"D 1",#N/A,FALSE,"D";"d 2",#N/A,FALSE,"D";"D 3",#N/A,FALSE,"D";"E",#N/A,FALSE,"E";"F 1",#N/A,FALSE,"F";"F 2",#N/A,FALSE,"F";"F 3",#N/A,FALSE,"F";"G 1",#N/A,FALSE,"G";"G 2",#N/A,FALSE,"G";"I 1",#N/A,FALSE,"I";"J 1",#N/A,FALSE,"J";"J 2",#N/A,FALSE,"J";"L",#N/A,FALSE,"L";"M 1",#N/A,FALSE,"M";"N",#N/A,FALSE,"N"}</definedName>
    <definedName name="wrn.full." localSheetId="14">{"b",#N/A,FALSE,"B";"C 1",#N/A,FALSE,"C";"C 2",#N/A,FALSE,"C";"D 1",#N/A,FALSE,"D";"d 2",#N/A,FALSE,"D";"D 3",#N/A,FALSE,"D";"E",#N/A,FALSE,"E";"F 1",#N/A,FALSE,"F";"F 2",#N/A,FALSE,"F";"F 3",#N/A,FALSE,"F";"G 1",#N/A,FALSE,"G";"G 2",#N/A,FALSE,"G";"I 1",#N/A,FALSE,"I";"J 1",#N/A,FALSE,"J";"J 2",#N/A,FALSE,"J";"L",#N/A,FALSE,"L";"M 1",#N/A,FALSE,"M";"N",#N/A,FALSE,"N"}</definedName>
    <definedName name="wrn.full." localSheetId="15">{"b",#N/A,FALSE,"B";"C 1",#N/A,FALSE,"C";"C 2",#N/A,FALSE,"C";"D 1",#N/A,FALSE,"D";"d 2",#N/A,FALSE,"D";"D 3",#N/A,FALSE,"D";"E",#N/A,FALSE,"E";"F 1",#N/A,FALSE,"F";"F 2",#N/A,FALSE,"F";"F 3",#N/A,FALSE,"F";"G 1",#N/A,FALSE,"G";"G 2",#N/A,FALSE,"G";"I 1",#N/A,FALSE,"I";"J 1",#N/A,FALSE,"J";"J 2",#N/A,FALSE,"J";"L",#N/A,FALSE,"L";"M 1",#N/A,FALSE,"M";"N",#N/A,FALSE,"N"}</definedName>
    <definedName name="wrn.full." localSheetId="12">{"b",#N/A,FALSE,"B";"C 1",#N/A,FALSE,"C";"C 2",#N/A,FALSE,"C";"D 1",#N/A,FALSE,"D";"d 2",#N/A,FALSE,"D";"D 3",#N/A,FALSE,"D";"E",#N/A,FALSE,"E";"F 1",#N/A,FALSE,"F";"F 2",#N/A,FALSE,"F";"F 3",#N/A,FALSE,"F";"G 1",#N/A,FALSE,"G";"G 2",#N/A,FALSE,"G";"I 1",#N/A,FALSE,"I";"J 1",#N/A,FALSE,"J";"J 2",#N/A,FALSE,"J";"L",#N/A,FALSE,"L";"M 1",#N/A,FALSE,"M";"N",#N/A,FALSE,"N"}</definedName>
    <definedName name="wrn.full." localSheetId="10">{"b",#N/A,FALSE,"B";"C 1",#N/A,FALSE,"C";"C 2",#N/A,FALSE,"C";"D 1",#N/A,FALSE,"D";"d 2",#N/A,FALSE,"D";"D 3",#N/A,FALSE,"D";"E",#N/A,FALSE,"E";"F 1",#N/A,FALSE,"F";"F 2",#N/A,FALSE,"F";"F 3",#N/A,FALSE,"F";"G 1",#N/A,FALSE,"G";"G 2",#N/A,FALSE,"G";"I 1",#N/A,FALSE,"I";"J 1",#N/A,FALSE,"J";"J 2",#N/A,FALSE,"J";"L",#N/A,FALSE,"L";"M 1",#N/A,FALSE,"M";"N",#N/A,FALSE,"N"}</definedName>
    <definedName name="wrn.full." localSheetId="19">{"b",#N/A,FALSE,"B";"C 1",#N/A,FALSE,"C";"C 2",#N/A,FALSE,"C";"D 1",#N/A,FALSE,"D";"d 2",#N/A,FALSE,"D";"D 3",#N/A,FALSE,"D";"E",#N/A,FALSE,"E";"F 1",#N/A,FALSE,"F";"F 2",#N/A,FALSE,"F";"F 3",#N/A,FALSE,"F";"G 1",#N/A,FALSE,"G";"G 2",#N/A,FALSE,"G";"I 1",#N/A,FALSE,"I";"J 1",#N/A,FALSE,"J";"J 2",#N/A,FALSE,"J";"L",#N/A,FALSE,"L";"M 1",#N/A,FALSE,"M";"N",#N/A,FALSE,"N"}</definedName>
    <definedName name="wrn.full." localSheetId="20">{"b",#N/A,FALSE,"B";"C 1",#N/A,FALSE,"C";"C 2",#N/A,FALSE,"C";"D 1",#N/A,FALSE,"D";"d 2",#N/A,FALSE,"D";"D 3",#N/A,FALSE,"D";"E",#N/A,FALSE,"E";"F 1",#N/A,FALSE,"F";"F 2",#N/A,FALSE,"F";"F 3",#N/A,FALSE,"F";"G 1",#N/A,FALSE,"G";"G 2",#N/A,FALSE,"G";"I 1",#N/A,FALSE,"I";"J 1",#N/A,FALSE,"J";"J 2",#N/A,FALSE,"J";"L",#N/A,FALSE,"L";"M 1",#N/A,FALSE,"M";"N",#N/A,FALSE,"N"}</definedName>
    <definedName name="wrn.full." localSheetId="21">{"b",#N/A,FALSE,"B";"C 1",#N/A,FALSE,"C";"C 2",#N/A,FALSE,"C";"D 1",#N/A,FALSE,"D";"d 2",#N/A,FALSE,"D";"D 3",#N/A,FALSE,"D";"E",#N/A,FALSE,"E";"F 1",#N/A,FALSE,"F";"F 2",#N/A,FALSE,"F";"F 3",#N/A,FALSE,"F";"G 1",#N/A,FALSE,"G";"G 2",#N/A,FALSE,"G";"I 1",#N/A,FALSE,"I";"J 1",#N/A,FALSE,"J";"J 2",#N/A,FALSE,"J";"L",#N/A,FALSE,"L";"M 1",#N/A,FALSE,"M";"N",#N/A,FALSE,"N"}</definedName>
    <definedName name="wrn.full." localSheetId="1" hidden="1">{"b",#N/A,FALSE,"B";"C 1",#N/A,FALSE,"C";"C 2",#N/A,FALSE,"C";"D 1",#N/A,FALSE,"D";"d 2",#N/A,FALSE,"D";"D 3",#N/A,FALSE,"D";"E",#N/A,FALSE,"E";"F 1",#N/A,FALSE,"F";"F 2",#N/A,FALSE,"F";"F 3",#N/A,FALSE,"F";"G 1",#N/A,FALSE,"G";"G 2",#N/A,FALSE,"G";"I 1",#N/A,FALSE,"I";"J 1",#N/A,FALSE,"J";"J 2",#N/A,FALSE,"J";"L",#N/A,FALSE,"L";"M 1",#N/A,FALSE,"M";"N",#N/A,FALSE,"N"}</definedName>
    <definedName name="wrn.full." localSheetId="2" hidden="1">{"b",#N/A,FALSE,"B";"C 1",#N/A,FALSE,"C";"C 2",#N/A,FALSE,"C";"D 1",#N/A,FALSE,"D";"d 2",#N/A,FALSE,"D";"D 3",#N/A,FALSE,"D";"E",#N/A,FALSE,"E";"F 1",#N/A,FALSE,"F";"F 2",#N/A,FALSE,"F";"F 3",#N/A,FALSE,"F";"G 1",#N/A,FALSE,"G";"G 2",#N/A,FALSE,"G";"I 1",#N/A,FALSE,"I";"J 1",#N/A,FALSE,"J";"J 2",#N/A,FALSE,"J";"L",#N/A,FALSE,"L";"M 1",#N/A,FALSE,"M";"N",#N/A,FALSE,"N"}</definedName>
    <definedName name="wrn.full." localSheetId="0">{"b",#N/A,FALSE,"B";"C 1",#N/A,FALSE,"C";"C 2",#N/A,FALSE,"C";"D 1",#N/A,FALSE,"D";"d 2",#N/A,FALSE,"D";"D 3",#N/A,FALSE,"D";"E",#N/A,FALSE,"E";"F 1",#N/A,FALSE,"F";"F 2",#N/A,FALSE,"F";"F 3",#N/A,FALSE,"F";"G 1",#N/A,FALSE,"G";"G 2",#N/A,FALSE,"G";"I 1",#N/A,FALSE,"I";"J 1",#N/A,FALSE,"J";"J 2",#N/A,FALSE,"J";"L",#N/A,FALSE,"L";"M 1",#N/A,FALSE,"M";"N",#N/A,FALSE,"N"}</definedName>
    <definedName name="wrn.full." localSheetId="9">{"b",#N/A,FALSE,"B";"C 1",#N/A,FALSE,"C";"C 2",#N/A,FALSE,"C";"D 1",#N/A,FALSE,"D";"d 2",#N/A,FALSE,"D";"D 3",#N/A,FALSE,"D";"E",#N/A,FALSE,"E";"F 1",#N/A,FALSE,"F";"F 2",#N/A,FALSE,"F";"F 3",#N/A,FALSE,"F";"G 1",#N/A,FALSE,"G";"G 2",#N/A,FALSE,"G";"I 1",#N/A,FALSE,"I";"J 1",#N/A,FALSE,"J";"J 2",#N/A,FALSE,"J";"L",#N/A,FALSE,"L";"M 1",#N/A,FALSE,"M";"N",#N/A,FALSE,"N"}</definedName>
    <definedName name="wrn.full." localSheetId="16" hidden="1">{"b",#N/A,FALSE,"B";"C 1",#N/A,FALSE,"C";"C 2",#N/A,FALSE,"C";"D 1",#N/A,FALSE,"D";"d 2",#N/A,FALSE,"D";"D 3",#N/A,FALSE,"D";"E",#N/A,FALSE,"E";"F 1",#N/A,FALSE,"F";"F 2",#N/A,FALSE,"F";"F 3",#N/A,FALSE,"F";"G 1",#N/A,FALSE,"G";"G 2",#N/A,FALSE,"G";"I 1",#N/A,FALSE,"I";"J 1",#N/A,FALSE,"J";"J 2",#N/A,FALSE,"J";"L",#N/A,FALSE,"L";"M 1",#N/A,FALSE,"M";"N",#N/A,FALSE,"N"}</definedName>
    <definedName name="wrn.full." localSheetId="13" hidden="1">{"b",#N/A,FALSE,"B";"C 1",#N/A,FALSE,"C";"C 2",#N/A,FALSE,"C";"D 1",#N/A,FALSE,"D";"d 2",#N/A,FALSE,"D";"D 3",#N/A,FALSE,"D";"E",#N/A,FALSE,"E";"F 1",#N/A,FALSE,"F";"F 2",#N/A,FALSE,"F";"F 3",#N/A,FALSE,"F";"G 1",#N/A,FALSE,"G";"G 2",#N/A,FALSE,"G";"I 1",#N/A,FALSE,"I";"J 1",#N/A,FALSE,"J";"J 2",#N/A,FALSE,"J";"L",#N/A,FALSE,"L";"M 1",#N/A,FALSE,"M";"N",#N/A,FALSE,"N"}</definedName>
    <definedName name="wrn.full." localSheetId="6" hidden="1">{"b",#N/A,FALSE,"B";"C 1",#N/A,FALSE,"C";"C 2",#N/A,FALSE,"C";"D 1",#N/A,FALSE,"D";"d 2",#N/A,FALSE,"D";"D 3",#N/A,FALSE,"D";"E",#N/A,FALSE,"E";"F 1",#N/A,FALSE,"F";"F 2",#N/A,FALSE,"F";"F 3",#N/A,FALSE,"F";"G 1",#N/A,FALSE,"G";"G 2",#N/A,FALSE,"G";"I 1",#N/A,FALSE,"I";"J 1",#N/A,FALSE,"J";"J 2",#N/A,FALSE,"J";"L",#N/A,FALSE,"L";"M 1",#N/A,FALSE,"M";"N",#N/A,FALSE,"N"}</definedName>
    <definedName name="wrn.full." localSheetId="7" hidden="1">{"b",#N/A,FALSE,"B";"C 1",#N/A,FALSE,"C";"C 2",#N/A,FALSE,"C";"D 1",#N/A,FALSE,"D";"d 2",#N/A,FALSE,"D";"D 3",#N/A,FALSE,"D";"E",#N/A,FALSE,"E";"F 1",#N/A,FALSE,"F";"F 2",#N/A,FALSE,"F";"F 3",#N/A,FALSE,"F";"G 1",#N/A,FALSE,"G";"G 2",#N/A,FALSE,"G";"I 1",#N/A,FALSE,"I";"J 1",#N/A,FALSE,"J";"J 2",#N/A,FALSE,"J";"L",#N/A,FALSE,"L";"M 1",#N/A,FALSE,"M";"N",#N/A,FALSE,"N"}</definedName>
    <definedName name="wrn.full.">{"b",#N/A,FALSE,"B";"C 1",#N/A,FALSE,"C";"C 2",#N/A,FALSE,"C";"D 1",#N/A,FALSE,"D";"d 2",#N/A,FALSE,"D";"D 3",#N/A,FALSE,"D";"E",#N/A,FALSE,"E";"F 1",#N/A,FALSE,"F";"F 2",#N/A,FALSE,"F";"F 3",#N/A,FALSE,"F";"G 1",#N/A,FALSE,"G";"G 2",#N/A,FALSE,"G";"I 1",#N/A,FALSE,"I";"J 1",#N/A,FALSE,"J";"J 2",#N/A,FALSE,"J";"L",#N/A,FALSE,"L";"M 1",#N/A,FALSE,"M";"N",#N/A,FALSE,"N"}</definedName>
    <definedName name="wrn.Full._.Report." localSheetId="17" hidden="1">{#N/A,#N/A,TRUE,"Front";#N/A,#N/A,TRUE,"Simple Letter";#N/A,#N/A,TRUE,"Inside";#N/A,#N/A,TRUE,"Contents";#N/A,#N/A,TRUE,"Basis";#N/A,#N/A,TRUE,"Inclusions";#N/A,#N/A,TRUE,"Exclusions";#N/A,#N/A,TRUE,"Areas";#N/A,#N/A,TRUE,"Summary";#N/A,#N/A,TRUE,"Detail"}</definedName>
    <definedName name="wrn.Full._.Report." localSheetId="18">{#N/A,#N/A,TRUE,"Front";#N/A,#N/A,TRUE,"Simple Letter";#N/A,#N/A,TRUE,"Inside";#N/A,#N/A,TRUE,"Contents";#N/A,#N/A,TRUE,"Basis";#N/A,#N/A,TRUE,"Inclusions";#N/A,#N/A,TRUE,"Exclusions";#N/A,#N/A,TRUE,"Areas";#N/A,#N/A,TRUE,"Summary";#N/A,#N/A,TRUE,"Detail"}</definedName>
    <definedName name="wrn.Full._.Report." localSheetId="3">{#N/A,#N/A,TRUE,"Front";#N/A,#N/A,TRUE,"Simple Letter";#N/A,#N/A,TRUE,"Inside";#N/A,#N/A,TRUE,"Contents";#N/A,#N/A,TRUE,"Basis";#N/A,#N/A,TRUE,"Inclusions";#N/A,#N/A,TRUE,"Exclusions";#N/A,#N/A,TRUE,"Areas";#N/A,#N/A,TRUE,"Summary";#N/A,#N/A,TRUE,"Detail"}</definedName>
    <definedName name="wrn.Full._.Report." localSheetId="14">{#N/A,#N/A,TRUE,"Front";#N/A,#N/A,TRUE,"Simple Letter";#N/A,#N/A,TRUE,"Inside";#N/A,#N/A,TRUE,"Contents";#N/A,#N/A,TRUE,"Basis";#N/A,#N/A,TRUE,"Inclusions";#N/A,#N/A,TRUE,"Exclusions";#N/A,#N/A,TRUE,"Areas";#N/A,#N/A,TRUE,"Summary";#N/A,#N/A,TRUE,"Detail"}</definedName>
    <definedName name="wrn.Full._.Report." localSheetId="15">{#N/A,#N/A,TRUE,"Front";#N/A,#N/A,TRUE,"Simple Letter";#N/A,#N/A,TRUE,"Inside";#N/A,#N/A,TRUE,"Contents";#N/A,#N/A,TRUE,"Basis";#N/A,#N/A,TRUE,"Inclusions";#N/A,#N/A,TRUE,"Exclusions";#N/A,#N/A,TRUE,"Areas";#N/A,#N/A,TRUE,"Summary";#N/A,#N/A,TRUE,"Detail"}</definedName>
    <definedName name="wrn.Full._.Report." localSheetId="12">{#N/A,#N/A,TRUE,"Front";#N/A,#N/A,TRUE,"Simple Letter";#N/A,#N/A,TRUE,"Inside";#N/A,#N/A,TRUE,"Contents";#N/A,#N/A,TRUE,"Basis";#N/A,#N/A,TRUE,"Inclusions";#N/A,#N/A,TRUE,"Exclusions";#N/A,#N/A,TRUE,"Areas";#N/A,#N/A,TRUE,"Summary";#N/A,#N/A,TRUE,"Detail"}</definedName>
    <definedName name="wrn.Full._.Report." localSheetId="10">{#N/A,#N/A,TRUE,"Front";#N/A,#N/A,TRUE,"Simple Letter";#N/A,#N/A,TRUE,"Inside";#N/A,#N/A,TRUE,"Contents";#N/A,#N/A,TRUE,"Basis";#N/A,#N/A,TRUE,"Inclusions";#N/A,#N/A,TRUE,"Exclusions";#N/A,#N/A,TRUE,"Areas";#N/A,#N/A,TRUE,"Summary";#N/A,#N/A,TRUE,"Detail"}</definedName>
    <definedName name="wrn.Full._.Report." localSheetId="19">{#N/A,#N/A,TRUE,"Front";#N/A,#N/A,TRUE,"Simple Letter";#N/A,#N/A,TRUE,"Inside";#N/A,#N/A,TRUE,"Contents";#N/A,#N/A,TRUE,"Basis";#N/A,#N/A,TRUE,"Inclusions";#N/A,#N/A,TRUE,"Exclusions";#N/A,#N/A,TRUE,"Areas";#N/A,#N/A,TRUE,"Summary";#N/A,#N/A,TRUE,"Detail"}</definedName>
    <definedName name="wrn.Full._.Report." localSheetId="20">{#N/A,#N/A,TRUE,"Front";#N/A,#N/A,TRUE,"Simple Letter";#N/A,#N/A,TRUE,"Inside";#N/A,#N/A,TRUE,"Contents";#N/A,#N/A,TRUE,"Basis";#N/A,#N/A,TRUE,"Inclusions";#N/A,#N/A,TRUE,"Exclusions";#N/A,#N/A,TRUE,"Areas";#N/A,#N/A,TRUE,"Summary";#N/A,#N/A,TRUE,"Detail"}</definedName>
    <definedName name="wrn.Full._.Report." localSheetId="21">{#N/A,#N/A,TRUE,"Front";#N/A,#N/A,TRUE,"Simple Letter";#N/A,#N/A,TRUE,"Inside";#N/A,#N/A,TRUE,"Contents";#N/A,#N/A,TRUE,"Basis";#N/A,#N/A,TRUE,"Inclusions";#N/A,#N/A,TRUE,"Exclusions";#N/A,#N/A,TRUE,"Areas";#N/A,#N/A,TRUE,"Summary";#N/A,#N/A,TRUE,"Detail"}</definedName>
    <definedName name="wrn.Full._.Report." localSheetId="1"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localSheetId="0">{#N/A,#N/A,TRUE,"Front";#N/A,#N/A,TRUE,"Simple Letter";#N/A,#N/A,TRUE,"Inside";#N/A,#N/A,TRUE,"Contents";#N/A,#N/A,TRUE,"Basis";#N/A,#N/A,TRUE,"Inclusions";#N/A,#N/A,TRUE,"Exclusions";#N/A,#N/A,TRUE,"Areas";#N/A,#N/A,TRUE,"Summary";#N/A,#N/A,TRUE,"Detail"}</definedName>
    <definedName name="wrn.Full._.Report." localSheetId="9">{#N/A,#N/A,TRUE,"Front";#N/A,#N/A,TRUE,"Simple Letter";#N/A,#N/A,TRUE,"Inside";#N/A,#N/A,TRUE,"Contents";#N/A,#N/A,TRUE,"Basis";#N/A,#N/A,TRUE,"Inclusions";#N/A,#N/A,TRUE,"Exclusions";#N/A,#N/A,TRUE,"Areas";#N/A,#N/A,TRUE,"Summary";#N/A,#N/A,TRUE,"Detail"}</definedName>
    <definedName name="wrn.Full._.Report." localSheetId="16" hidden="1">{#N/A,#N/A,TRUE,"Front";#N/A,#N/A,TRUE,"Simple Letter";#N/A,#N/A,TRUE,"Inside";#N/A,#N/A,TRUE,"Contents";#N/A,#N/A,TRUE,"Basis";#N/A,#N/A,TRUE,"Inclusions";#N/A,#N/A,TRUE,"Exclusions";#N/A,#N/A,TRUE,"Areas";#N/A,#N/A,TRUE,"Summary";#N/A,#N/A,TRUE,"Detail"}</definedName>
    <definedName name="wrn.Full._.Report." localSheetId="13"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7" hidden="1">{#N/A,#N/A,TRUE,"Front";#N/A,#N/A,TRUE,"Simple Letter";#N/A,#N/A,TRUE,"Inside";#N/A,#N/A,TRUE,"Contents";#N/A,#N/A,TRUE,"Basis";#N/A,#N/A,TRUE,"Inclusions";#N/A,#N/A,TRUE,"Exclusions";#N/A,#N/A,TRUE,"Areas";#N/A,#N/A,TRUE,"Summary";#N/A,#N/A,TRUE,"Detail"}</definedName>
    <definedName name="wrn.Full._.Report.">{#N/A,#N/A,TRUE,"Front";#N/A,#N/A,TRUE,"Simple Letter";#N/A,#N/A,TRUE,"Inside";#N/A,#N/A,TRUE,"Contents";#N/A,#N/A,TRUE,"Basis";#N/A,#N/A,TRUE,"Inclusions";#N/A,#N/A,TRUE,"Exclusions";#N/A,#N/A,TRUE,"Areas";#N/A,#N/A,TRUE,"Summary";#N/A,#N/A,TRUE,"Detail"}</definedName>
    <definedName name="wrn.item1." localSheetId="17" hidden="1">{#N/A,#N/A,FALSE,"Wadhal";#N/A,#N/A,FALSE,"Manglad U-S";#N/A,#N/A,FALSE,"Manglad D-S";#N/A,#N/A,FALSE,"Ratanpur U-S";#N/A,#N/A,FALSE,"Ratanpur D-S";#N/A,#N/A,FALSE,"VI Face"}</definedName>
    <definedName name="wrn.item1." localSheetId="18">{#N/A,#N/A,FALSE,"Wadhal";#N/A,#N/A,FALSE,"Manglad U-S";#N/A,#N/A,FALSE,"Manglad D-S";#N/A,#N/A,FALSE,"Ratanpur U-S";#N/A,#N/A,FALSE,"Ratanpur D-S";#N/A,#N/A,FALSE,"VI Face"}</definedName>
    <definedName name="wrn.item1." localSheetId="3">{#N/A,#N/A,FALSE,"Wadhal";#N/A,#N/A,FALSE,"Manglad U-S";#N/A,#N/A,FALSE,"Manglad D-S";#N/A,#N/A,FALSE,"Ratanpur U-S";#N/A,#N/A,FALSE,"Ratanpur D-S";#N/A,#N/A,FALSE,"VI Face"}</definedName>
    <definedName name="wrn.item1." localSheetId="14">{#N/A,#N/A,FALSE,"Wadhal";#N/A,#N/A,FALSE,"Manglad U-S";#N/A,#N/A,FALSE,"Manglad D-S";#N/A,#N/A,FALSE,"Ratanpur U-S";#N/A,#N/A,FALSE,"Ratanpur D-S";#N/A,#N/A,FALSE,"VI Face"}</definedName>
    <definedName name="wrn.item1." localSheetId="15">{#N/A,#N/A,FALSE,"Wadhal";#N/A,#N/A,FALSE,"Manglad U-S";#N/A,#N/A,FALSE,"Manglad D-S";#N/A,#N/A,FALSE,"Ratanpur U-S";#N/A,#N/A,FALSE,"Ratanpur D-S";#N/A,#N/A,FALSE,"VI Face"}</definedName>
    <definedName name="wrn.item1." localSheetId="12">{#N/A,#N/A,FALSE,"Wadhal";#N/A,#N/A,FALSE,"Manglad U-S";#N/A,#N/A,FALSE,"Manglad D-S";#N/A,#N/A,FALSE,"Ratanpur U-S";#N/A,#N/A,FALSE,"Ratanpur D-S";#N/A,#N/A,FALSE,"VI Face"}</definedName>
    <definedName name="wrn.item1." localSheetId="10">{#N/A,#N/A,FALSE,"Wadhal";#N/A,#N/A,FALSE,"Manglad U-S";#N/A,#N/A,FALSE,"Manglad D-S";#N/A,#N/A,FALSE,"Ratanpur U-S";#N/A,#N/A,FALSE,"Ratanpur D-S";#N/A,#N/A,FALSE,"VI Face"}</definedName>
    <definedName name="wrn.item1." localSheetId="19">{#N/A,#N/A,FALSE,"Wadhal";#N/A,#N/A,FALSE,"Manglad U-S";#N/A,#N/A,FALSE,"Manglad D-S";#N/A,#N/A,FALSE,"Ratanpur U-S";#N/A,#N/A,FALSE,"Ratanpur D-S";#N/A,#N/A,FALSE,"VI Face"}</definedName>
    <definedName name="wrn.item1." localSheetId="20">{#N/A,#N/A,FALSE,"Wadhal";#N/A,#N/A,FALSE,"Manglad U-S";#N/A,#N/A,FALSE,"Manglad D-S";#N/A,#N/A,FALSE,"Ratanpur U-S";#N/A,#N/A,FALSE,"Ratanpur D-S";#N/A,#N/A,FALSE,"VI Face"}</definedName>
    <definedName name="wrn.item1." localSheetId="21">{#N/A,#N/A,FALSE,"Wadhal";#N/A,#N/A,FALSE,"Manglad U-S";#N/A,#N/A,FALSE,"Manglad D-S";#N/A,#N/A,FALSE,"Ratanpur U-S";#N/A,#N/A,FALSE,"Ratanpur D-S";#N/A,#N/A,FALSE,"VI Face"}</definedName>
    <definedName name="wrn.item1." localSheetId="1" hidden="1">{#N/A,#N/A,FALSE,"Wadhal";#N/A,#N/A,FALSE,"Manglad U-S";#N/A,#N/A,FALSE,"Manglad D-S";#N/A,#N/A,FALSE,"Ratanpur U-S";#N/A,#N/A,FALSE,"Ratanpur D-S";#N/A,#N/A,FALSE,"VI Face"}</definedName>
    <definedName name="wrn.item1." localSheetId="2" hidden="1">{#N/A,#N/A,FALSE,"Wadhal";#N/A,#N/A,FALSE,"Manglad U-S";#N/A,#N/A,FALSE,"Manglad D-S";#N/A,#N/A,FALSE,"Ratanpur U-S";#N/A,#N/A,FALSE,"Ratanpur D-S";#N/A,#N/A,FALSE,"VI Face"}</definedName>
    <definedName name="wrn.item1." localSheetId="0">{#N/A,#N/A,FALSE,"Wadhal";#N/A,#N/A,FALSE,"Manglad U-S";#N/A,#N/A,FALSE,"Manglad D-S";#N/A,#N/A,FALSE,"Ratanpur U-S";#N/A,#N/A,FALSE,"Ratanpur D-S";#N/A,#N/A,FALSE,"VI Face"}</definedName>
    <definedName name="wrn.item1." localSheetId="9">{#N/A,#N/A,FALSE,"Wadhal";#N/A,#N/A,FALSE,"Manglad U-S";#N/A,#N/A,FALSE,"Manglad D-S";#N/A,#N/A,FALSE,"Ratanpur U-S";#N/A,#N/A,FALSE,"Ratanpur D-S";#N/A,#N/A,FALSE,"VI Face"}</definedName>
    <definedName name="wrn.item1." localSheetId="16" hidden="1">{#N/A,#N/A,FALSE,"Wadhal";#N/A,#N/A,FALSE,"Manglad U-S";#N/A,#N/A,FALSE,"Manglad D-S";#N/A,#N/A,FALSE,"Ratanpur U-S";#N/A,#N/A,FALSE,"Ratanpur D-S";#N/A,#N/A,FALSE,"VI Face"}</definedName>
    <definedName name="wrn.item1." localSheetId="13" hidden="1">{#N/A,#N/A,FALSE,"Wadhal";#N/A,#N/A,FALSE,"Manglad U-S";#N/A,#N/A,FALSE,"Manglad D-S";#N/A,#N/A,FALSE,"Ratanpur U-S";#N/A,#N/A,FALSE,"Ratanpur D-S";#N/A,#N/A,FALSE,"VI Face"}</definedName>
    <definedName name="wrn.item1." localSheetId="6" hidden="1">{#N/A,#N/A,FALSE,"Wadhal";#N/A,#N/A,FALSE,"Manglad U-S";#N/A,#N/A,FALSE,"Manglad D-S";#N/A,#N/A,FALSE,"Ratanpur U-S";#N/A,#N/A,FALSE,"Ratanpur D-S";#N/A,#N/A,FALSE,"VI Face"}</definedName>
    <definedName name="wrn.item1." localSheetId="7" hidden="1">{#N/A,#N/A,FALSE,"Wadhal";#N/A,#N/A,FALSE,"Manglad U-S";#N/A,#N/A,FALSE,"Manglad D-S";#N/A,#N/A,FALSE,"Ratanpur U-S";#N/A,#N/A,FALSE,"Ratanpur D-S";#N/A,#N/A,FALSE,"VI Face"}</definedName>
    <definedName name="wrn.item1.">{#N/A,#N/A,FALSE,"Wadhal";#N/A,#N/A,FALSE,"Manglad U-S";#N/A,#N/A,FALSE,"Manglad D-S";#N/A,#N/A,FALSE,"Ratanpur U-S";#N/A,#N/A,FALSE,"Ratanpur D-S";#N/A,#N/A,FALSE,"VI Face"}</definedName>
    <definedName name="wrn.Manpower._.Details." localSheetId="17"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8">{"Total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3">{"Total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4">{"Total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5">{"Total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2">{"Total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0">{"Total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9">{"Total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20">{"Total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2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2"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0">{"Total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9">{"Total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6"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3"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6"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7" hidden="1">{"Total Indirect Manpower",#N/A,FALSE,"J";"Total Direct Manpower",#N/A,FALSE,"J";"Direct Structural Manpower",#N/A,FALSE,"J";"Direct Mechanical Manpower",#N/A,FALSE,"J";"Direct Piping Manpower",#N/A,FALSE,"J";"Direct Tanks Manpower",#N/A,FALSE,"J";"Direct ElecInstrSS Manpower",#N/A,FALSE,"J"}</definedName>
    <definedName name="wrn.Manpower._.Details.">{"Total Indirect Manpower",#N/A,FALSE,"J";"Total Direct Manpower",#N/A,FALSE,"J";"Direct Structural Manpower",#N/A,FALSE,"J";"Direct Mechanical Manpower",#N/A,FALSE,"J";"Direct Piping Manpower",#N/A,FALSE,"J";"Direct Tanks Manpower",#N/A,FALSE,"J";"Direct ElecInstrSS Manpower",#N/A,FALSE,"J"}</definedName>
    <definedName name="wrn.Monthly._.Report." localSheetId="17" hidden="1">{#N/A,#N/A,TRUE,"STEEL";#N/A,#N/A,TRUE,"OUTSIDE FAB.";#N/A,#N/A,TRUE,"WIP";#N/A,#N/A,TRUE,"FINISHED GOODS";#N/A,#N/A,TRUE,"SCRAP"}</definedName>
    <definedName name="wrn.Monthly._.Report." localSheetId="18">{#N/A,#N/A,TRUE,"STEEL";#N/A,#N/A,TRUE,"OUTSIDE FAB.";#N/A,#N/A,TRUE,"WIP";#N/A,#N/A,TRUE,"FINISHED GOODS";#N/A,#N/A,TRUE,"SCRAP"}</definedName>
    <definedName name="wrn.Monthly._.Report." localSheetId="3">{#N/A,#N/A,TRUE,"STEEL";#N/A,#N/A,TRUE,"OUTSIDE FAB.";#N/A,#N/A,TRUE,"WIP";#N/A,#N/A,TRUE,"FINISHED GOODS";#N/A,#N/A,TRUE,"SCRAP"}</definedName>
    <definedName name="wrn.Monthly._.Report." localSheetId="14">{#N/A,#N/A,TRUE,"STEEL";#N/A,#N/A,TRUE,"OUTSIDE FAB.";#N/A,#N/A,TRUE,"WIP";#N/A,#N/A,TRUE,"FINISHED GOODS";#N/A,#N/A,TRUE,"SCRAP"}</definedName>
    <definedName name="wrn.Monthly._.Report." localSheetId="15">{#N/A,#N/A,TRUE,"STEEL";#N/A,#N/A,TRUE,"OUTSIDE FAB.";#N/A,#N/A,TRUE,"WIP";#N/A,#N/A,TRUE,"FINISHED GOODS";#N/A,#N/A,TRUE,"SCRAP"}</definedName>
    <definedName name="wrn.Monthly._.Report." localSheetId="12">{#N/A,#N/A,TRUE,"STEEL";#N/A,#N/A,TRUE,"OUTSIDE FAB.";#N/A,#N/A,TRUE,"WIP";#N/A,#N/A,TRUE,"FINISHED GOODS";#N/A,#N/A,TRUE,"SCRAP"}</definedName>
    <definedName name="wrn.Monthly._.Report." localSheetId="10">{#N/A,#N/A,TRUE,"STEEL";#N/A,#N/A,TRUE,"OUTSIDE FAB.";#N/A,#N/A,TRUE,"WIP";#N/A,#N/A,TRUE,"FINISHED GOODS";#N/A,#N/A,TRUE,"SCRAP"}</definedName>
    <definedName name="wrn.Monthly._.Report." localSheetId="19">{#N/A,#N/A,TRUE,"STEEL";#N/A,#N/A,TRUE,"OUTSIDE FAB.";#N/A,#N/A,TRUE,"WIP";#N/A,#N/A,TRUE,"FINISHED GOODS";#N/A,#N/A,TRUE,"SCRAP"}</definedName>
    <definedName name="wrn.Monthly._.Report." localSheetId="20">{#N/A,#N/A,TRUE,"STEEL";#N/A,#N/A,TRUE,"OUTSIDE FAB.";#N/A,#N/A,TRUE,"WIP";#N/A,#N/A,TRUE,"FINISHED GOODS";#N/A,#N/A,TRUE,"SCRAP"}</definedName>
    <definedName name="wrn.Monthly._.Report." localSheetId="21">{#N/A,#N/A,TRUE,"STEEL";#N/A,#N/A,TRUE,"OUTSIDE FAB.";#N/A,#N/A,TRUE,"WIP";#N/A,#N/A,TRUE,"FINISHED GOODS";#N/A,#N/A,TRUE,"SCRAP"}</definedName>
    <definedName name="wrn.Monthly._.Report." localSheetId="1" hidden="1">{#N/A,#N/A,TRUE,"STEEL";#N/A,#N/A,TRUE,"OUTSIDE FAB.";#N/A,#N/A,TRUE,"WIP";#N/A,#N/A,TRUE,"FINISHED GOODS";#N/A,#N/A,TRUE,"SCRAP"}</definedName>
    <definedName name="wrn.Monthly._.Report." localSheetId="2" hidden="1">{#N/A,#N/A,TRUE,"STEEL";#N/A,#N/A,TRUE,"OUTSIDE FAB.";#N/A,#N/A,TRUE,"WIP";#N/A,#N/A,TRUE,"FINISHED GOODS";#N/A,#N/A,TRUE,"SCRAP"}</definedName>
    <definedName name="wrn.Monthly._.Report." localSheetId="0">{#N/A,#N/A,TRUE,"STEEL";#N/A,#N/A,TRUE,"OUTSIDE FAB.";#N/A,#N/A,TRUE,"WIP";#N/A,#N/A,TRUE,"FINISHED GOODS";#N/A,#N/A,TRUE,"SCRAP"}</definedName>
    <definedName name="wrn.Monthly._.Report." localSheetId="9">{#N/A,#N/A,TRUE,"STEEL";#N/A,#N/A,TRUE,"OUTSIDE FAB.";#N/A,#N/A,TRUE,"WIP";#N/A,#N/A,TRUE,"FINISHED GOODS";#N/A,#N/A,TRUE,"SCRAP"}</definedName>
    <definedName name="wrn.Monthly._.Report." localSheetId="16" hidden="1">{#N/A,#N/A,TRUE,"STEEL";#N/A,#N/A,TRUE,"OUTSIDE FAB.";#N/A,#N/A,TRUE,"WIP";#N/A,#N/A,TRUE,"FINISHED GOODS";#N/A,#N/A,TRUE,"SCRAP"}</definedName>
    <definedName name="wrn.Monthly._.Report." localSheetId="13" hidden="1">{#N/A,#N/A,TRUE,"STEEL";#N/A,#N/A,TRUE,"OUTSIDE FAB.";#N/A,#N/A,TRUE,"WIP";#N/A,#N/A,TRUE,"FINISHED GOODS";#N/A,#N/A,TRUE,"SCRAP"}</definedName>
    <definedName name="wrn.Monthly._.Report." localSheetId="6" hidden="1">{#N/A,#N/A,TRUE,"STEEL";#N/A,#N/A,TRUE,"OUTSIDE FAB.";#N/A,#N/A,TRUE,"WIP";#N/A,#N/A,TRUE,"FINISHED GOODS";#N/A,#N/A,TRUE,"SCRAP"}</definedName>
    <definedName name="wrn.Monthly._.Report." localSheetId="7" hidden="1">{#N/A,#N/A,TRUE,"STEEL";#N/A,#N/A,TRUE,"OUTSIDE FAB.";#N/A,#N/A,TRUE,"WIP";#N/A,#N/A,TRUE,"FINISHED GOODS";#N/A,#N/A,TRUE,"SCRAP"}</definedName>
    <definedName name="wrn.Monthly._.Report.">{#N/A,#N/A,TRUE,"STEEL";#N/A,#N/A,TRUE,"OUTSIDE FAB.";#N/A,#N/A,TRUE,"WIP";#N/A,#N/A,TRUE,"FINISHED GOODS";#N/A,#N/A,TRUE,"SCRAP"}</definedName>
    <definedName name="wrn.piping."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8">{#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3">{#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5">{#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2">{#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0">{#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9">{#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0">{#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0">{#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9">{#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localSheetId="17" hidden="1">{"PLANNING",#N/A,FALSE,"A"}</definedName>
    <definedName name="wrn.PLANNING." localSheetId="18">{"PLANNING",#N/A,FALSE,"A"}</definedName>
    <definedName name="wrn.PLANNING." localSheetId="3">{"PLANNING",#N/A,FALSE,"A"}</definedName>
    <definedName name="wrn.PLANNING." localSheetId="14">{"PLANNING",#N/A,FALSE,"A"}</definedName>
    <definedName name="wrn.PLANNING." localSheetId="15">{"PLANNING",#N/A,FALSE,"A"}</definedName>
    <definedName name="wrn.PLANNING." localSheetId="12">{"PLANNING",#N/A,FALSE,"A"}</definedName>
    <definedName name="wrn.PLANNING." localSheetId="10">{"PLANNING",#N/A,FALSE,"A"}</definedName>
    <definedName name="wrn.PLANNING." localSheetId="19">{"PLANNING",#N/A,FALSE,"A"}</definedName>
    <definedName name="wrn.PLANNING." localSheetId="20">{"PLANNING",#N/A,FALSE,"A"}</definedName>
    <definedName name="wrn.PLANNING." localSheetId="21">{"PLANNING",#N/A,FALSE,"A"}</definedName>
    <definedName name="wrn.PLANNING." localSheetId="1" hidden="1">{"PLANNING",#N/A,FALSE,"A"}</definedName>
    <definedName name="wrn.PLANNING." localSheetId="2" hidden="1">{"PLANNING",#N/A,FALSE,"A"}</definedName>
    <definedName name="wrn.PLANNING." localSheetId="0">{"PLANNING",#N/A,FALSE,"A"}</definedName>
    <definedName name="wrn.PLANNING." localSheetId="9">{"PLANNING",#N/A,FALSE,"A"}</definedName>
    <definedName name="wrn.PLANNING." localSheetId="16" hidden="1">{"PLANNING",#N/A,FALSE,"A"}</definedName>
    <definedName name="wrn.PLANNING." localSheetId="13" hidden="1">{"PLANNING",#N/A,FALSE,"A"}</definedName>
    <definedName name="wrn.PLANNING." localSheetId="6" hidden="1">{"PLANNING",#N/A,FALSE,"A"}</definedName>
    <definedName name="wrn.PLANNING." localSheetId="7" hidden="1">{"PLANNING",#N/A,FALSE,"A"}</definedName>
    <definedName name="wrn.PLANNING.">{"PLANNING",#N/A,FALSE,"A"}</definedName>
    <definedName name="wrn.RCC." localSheetId="1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8">{#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3">{#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5">{#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2">{#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0">{#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9">{#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0">{#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0">{#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9">{#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17" hidden="1">{#N/A,#N/A,FALSE,"COVER.XLS";#N/A,#N/A,FALSE,"RACT1.XLS";#N/A,#N/A,FALSE,"RACT2.XLS";#N/A,#N/A,FALSE,"ECCMP";#N/A,#N/A,FALSE,"WELDER.XLS"}</definedName>
    <definedName name="wrn.report." localSheetId="18">{#N/A,#N/A,FALSE,"COVER.XLS";#N/A,#N/A,FALSE,"RACT1.XLS";#N/A,#N/A,FALSE,"RACT2.XLS";#N/A,#N/A,FALSE,"ECCMP";#N/A,#N/A,FALSE,"WELDER.XLS"}</definedName>
    <definedName name="wrn.report." localSheetId="3">{#N/A,#N/A,FALSE,"COVER.XLS";#N/A,#N/A,FALSE,"RACT1.XLS";#N/A,#N/A,FALSE,"RACT2.XLS";#N/A,#N/A,FALSE,"ECCMP";#N/A,#N/A,FALSE,"WELDER.XLS"}</definedName>
    <definedName name="wrn.report." localSheetId="14">{#N/A,#N/A,FALSE,"COVER.XLS";#N/A,#N/A,FALSE,"RACT1.XLS";#N/A,#N/A,FALSE,"RACT2.XLS";#N/A,#N/A,FALSE,"ECCMP";#N/A,#N/A,FALSE,"WELDER.XLS"}</definedName>
    <definedName name="wrn.report." localSheetId="15">{#N/A,#N/A,FALSE,"COVER.XLS";#N/A,#N/A,FALSE,"RACT1.XLS";#N/A,#N/A,FALSE,"RACT2.XLS";#N/A,#N/A,FALSE,"ECCMP";#N/A,#N/A,FALSE,"WELDER.XLS"}</definedName>
    <definedName name="wrn.report." localSheetId="12">{#N/A,#N/A,FALSE,"COVER.XLS";#N/A,#N/A,FALSE,"RACT1.XLS";#N/A,#N/A,FALSE,"RACT2.XLS";#N/A,#N/A,FALSE,"ECCMP";#N/A,#N/A,FALSE,"WELDER.XLS"}</definedName>
    <definedName name="wrn.report." localSheetId="10">{#N/A,#N/A,FALSE,"COVER.XLS";#N/A,#N/A,FALSE,"RACT1.XLS";#N/A,#N/A,FALSE,"RACT2.XLS";#N/A,#N/A,FALSE,"ECCMP";#N/A,#N/A,FALSE,"WELDER.XLS"}</definedName>
    <definedName name="wrn.report." localSheetId="19">{#N/A,#N/A,FALSE,"COVER.XLS";#N/A,#N/A,FALSE,"RACT1.XLS";#N/A,#N/A,FALSE,"RACT2.XLS";#N/A,#N/A,FALSE,"ECCMP";#N/A,#N/A,FALSE,"WELDER.XLS"}</definedName>
    <definedName name="wrn.report." localSheetId="20">{#N/A,#N/A,FALSE,"COVER.XLS";#N/A,#N/A,FALSE,"RACT1.XLS";#N/A,#N/A,FALSE,"RACT2.XLS";#N/A,#N/A,FALSE,"ECCMP";#N/A,#N/A,FALSE,"WELDER.XLS"}</definedName>
    <definedName name="wrn.report." localSheetId="21">{#N/A,#N/A,FALSE,"COVER.XLS";#N/A,#N/A,FALSE,"RACT1.XLS";#N/A,#N/A,FALSE,"RACT2.XLS";#N/A,#N/A,FALSE,"ECCMP";#N/A,#N/A,FALSE,"WELDER.XLS"}</definedName>
    <definedName name="wrn.report." localSheetId="1" hidden="1">{#N/A,#N/A,FALSE,"COVER.XLS";#N/A,#N/A,FALSE,"RACT1.XLS";#N/A,#N/A,FALSE,"RACT2.XLS";#N/A,#N/A,FALSE,"ECCMP";#N/A,#N/A,FALSE,"WELDER.XLS"}</definedName>
    <definedName name="wrn.report." localSheetId="2" hidden="1">{#N/A,#N/A,FALSE,"COVER.XLS";#N/A,#N/A,FALSE,"RACT1.XLS";#N/A,#N/A,FALSE,"RACT2.XLS";#N/A,#N/A,FALSE,"ECCMP";#N/A,#N/A,FALSE,"WELDER.XLS"}</definedName>
    <definedName name="wrn.report." localSheetId="0">{#N/A,#N/A,FALSE,"COVER.XLS";#N/A,#N/A,FALSE,"RACT1.XLS";#N/A,#N/A,FALSE,"RACT2.XLS";#N/A,#N/A,FALSE,"ECCMP";#N/A,#N/A,FALSE,"WELDER.XLS"}</definedName>
    <definedName name="wrn.report." localSheetId="9">{#N/A,#N/A,FALSE,"COVER.XLS";#N/A,#N/A,FALSE,"RACT1.XLS";#N/A,#N/A,FALSE,"RACT2.XLS";#N/A,#N/A,FALSE,"ECCMP";#N/A,#N/A,FALSE,"WELDER.XLS"}</definedName>
    <definedName name="wrn.report." localSheetId="16" hidden="1">{#N/A,#N/A,FALSE,"COVER.XLS";#N/A,#N/A,FALSE,"RACT1.XLS";#N/A,#N/A,FALSE,"RACT2.XLS";#N/A,#N/A,FALSE,"ECCMP";#N/A,#N/A,FALSE,"WELDER.XLS"}</definedName>
    <definedName name="wrn.report." localSheetId="13"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7" hidden="1">{#N/A,#N/A,FALSE,"COVER.XLS";#N/A,#N/A,FALSE,"RACT1.XLS";#N/A,#N/A,FALSE,"RACT2.XLS";#N/A,#N/A,FALSE,"ECCMP";#N/A,#N/A,FALSE,"WELDER.XLS"}</definedName>
    <definedName name="wrn.report.">{#N/A,#N/A,FALSE,"COVER.XLS";#N/A,#N/A,FALSE,"RACT1.XLS";#N/A,#N/A,FALSE,"RACT2.XLS";#N/A,#N/A,FALSE,"ECCMP";#N/A,#N/A,FALSE,"WELDER.XLS"}</definedName>
    <definedName name="wrn.RPLINS." localSheetId="17" hidden="1">{#N/A,#N/A,FALSE,"str_title";#N/A,#N/A,FALSE,"SUM";#N/A,#N/A,FALSE,"Scope";#N/A,#N/A,FALSE,"PIE-Jn";#N/A,#N/A,FALSE,"PIE-Jn_Hz";#N/A,#N/A,FALSE,"Liq_Plan";#N/A,#N/A,FALSE,"S_Curve";#N/A,#N/A,FALSE,"Liq_Prof";#N/A,#N/A,FALSE,"Man_Pwr";#N/A,#N/A,FALSE,"Man_Prof"}</definedName>
    <definedName name="wrn.RPLINS." localSheetId="18">{#N/A,#N/A,FALSE,"str_title";#N/A,#N/A,FALSE,"SUM";#N/A,#N/A,FALSE,"Scope";#N/A,#N/A,FALSE,"PIE-Jn";#N/A,#N/A,FALSE,"PIE-Jn_Hz";#N/A,#N/A,FALSE,"Liq_Plan";#N/A,#N/A,FALSE,"S_Curve";#N/A,#N/A,FALSE,"Liq_Prof";#N/A,#N/A,FALSE,"Man_Pwr";#N/A,#N/A,FALSE,"Man_Prof"}</definedName>
    <definedName name="wrn.RPLINS." localSheetId="3">{#N/A,#N/A,FALSE,"str_title";#N/A,#N/A,FALSE,"SUM";#N/A,#N/A,FALSE,"Scope";#N/A,#N/A,FALSE,"PIE-Jn";#N/A,#N/A,FALSE,"PIE-Jn_Hz";#N/A,#N/A,FALSE,"Liq_Plan";#N/A,#N/A,FALSE,"S_Curve";#N/A,#N/A,FALSE,"Liq_Prof";#N/A,#N/A,FALSE,"Man_Pwr";#N/A,#N/A,FALSE,"Man_Prof"}</definedName>
    <definedName name="wrn.RPLINS." localSheetId="14">{#N/A,#N/A,FALSE,"str_title";#N/A,#N/A,FALSE,"SUM";#N/A,#N/A,FALSE,"Scope";#N/A,#N/A,FALSE,"PIE-Jn";#N/A,#N/A,FALSE,"PIE-Jn_Hz";#N/A,#N/A,FALSE,"Liq_Plan";#N/A,#N/A,FALSE,"S_Curve";#N/A,#N/A,FALSE,"Liq_Prof";#N/A,#N/A,FALSE,"Man_Pwr";#N/A,#N/A,FALSE,"Man_Prof"}</definedName>
    <definedName name="wrn.RPLINS." localSheetId="15">{#N/A,#N/A,FALSE,"str_title";#N/A,#N/A,FALSE,"SUM";#N/A,#N/A,FALSE,"Scope";#N/A,#N/A,FALSE,"PIE-Jn";#N/A,#N/A,FALSE,"PIE-Jn_Hz";#N/A,#N/A,FALSE,"Liq_Plan";#N/A,#N/A,FALSE,"S_Curve";#N/A,#N/A,FALSE,"Liq_Prof";#N/A,#N/A,FALSE,"Man_Pwr";#N/A,#N/A,FALSE,"Man_Prof"}</definedName>
    <definedName name="wrn.RPLINS." localSheetId="12">{#N/A,#N/A,FALSE,"str_title";#N/A,#N/A,FALSE,"SUM";#N/A,#N/A,FALSE,"Scope";#N/A,#N/A,FALSE,"PIE-Jn";#N/A,#N/A,FALSE,"PIE-Jn_Hz";#N/A,#N/A,FALSE,"Liq_Plan";#N/A,#N/A,FALSE,"S_Curve";#N/A,#N/A,FALSE,"Liq_Prof";#N/A,#N/A,FALSE,"Man_Pwr";#N/A,#N/A,FALSE,"Man_Prof"}</definedName>
    <definedName name="wrn.RPLINS." localSheetId="10">{#N/A,#N/A,FALSE,"str_title";#N/A,#N/A,FALSE,"SUM";#N/A,#N/A,FALSE,"Scope";#N/A,#N/A,FALSE,"PIE-Jn";#N/A,#N/A,FALSE,"PIE-Jn_Hz";#N/A,#N/A,FALSE,"Liq_Plan";#N/A,#N/A,FALSE,"S_Curve";#N/A,#N/A,FALSE,"Liq_Prof";#N/A,#N/A,FALSE,"Man_Pwr";#N/A,#N/A,FALSE,"Man_Prof"}</definedName>
    <definedName name="wrn.RPLINS." localSheetId="19">{#N/A,#N/A,FALSE,"str_title";#N/A,#N/A,FALSE,"SUM";#N/A,#N/A,FALSE,"Scope";#N/A,#N/A,FALSE,"PIE-Jn";#N/A,#N/A,FALSE,"PIE-Jn_Hz";#N/A,#N/A,FALSE,"Liq_Plan";#N/A,#N/A,FALSE,"S_Curve";#N/A,#N/A,FALSE,"Liq_Prof";#N/A,#N/A,FALSE,"Man_Pwr";#N/A,#N/A,FALSE,"Man_Prof"}</definedName>
    <definedName name="wrn.RPLINS." localSheetId="20">{#N/A,#N/A,FALSE,"str_title";#N/A,#N/A,FALSE,"SUM";#N/A,#N/A,FALSE,"Scope";#N/A,#N/A,FALSE,"PIE-Jn";#N/A,#N/A,FALSE,"PIE-Jn_Hz";#N/A,#N/A,FALSE,"Liq_Plan";#N/A,#N/A,FALSE,"S_Curve";#N/A,#N/A,FALSE,"Liq_Prof";#N/A,#N/A,FALSE,"Man_Pwr";#N/A,#N/A,FALSE,"Man_Prof"}</definedName>
    <definedName name="wrn.RPLINS." localSheetId="21">{#N/A,#N/A,FALSE,"str_title";#N/A,#N/A,FALSE,"SUM";#N/A,#N/A,FALSE,"Scope";#N/A,#N/A,FALSE,"PIE-Jn";#N/A,#N/A,FALSE,"PIE-Jn_Hz";#N/A,#N/A,FALSE,"Liq_Plan";#N/A,#N/A,FALSE,"S_Curve";#N/A,#N/A,FALSE,"Liq_Prof";#N/A,#N/A,FALSE,"Man_Pwr";#N/A,#N/A,FALSE,"Man_Prof"}</definedName>
    <definedName name="wrn.RPLINS." localSheetId="1"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localSheetId="0">{#N/A,#N/A,FALSE,"str_title";#N/A,#N/A,FALSE,"SUM";#N/A,#N/A,FALSE,"Scope";#N/A,#N/A,FALSE,"PIE-Jn";#N/A,#N/A,FALSE,"PIE-Jn_Hz";#N/A,#N/A,FALSE,"Liq_Plan";#N/A,#N/A,FALSE,"S_Curve";#N/A,#N/A,FALSE,"Liq_Prof";#N/A,#N/A,FALSE,"Man_Pwr";#N/A,#N/A,FALSE,"Man_Prof"}</definedName>
    <definedName name="wrn.RPLINS." localSheetId="9">{#N/A,#N/A,FALSE,"str_title";#N/A,#N/A,FALSE,"SUM";#N/A,#N/A,FALSE,"Scope";#N/A,#N/A,FALSE,"PIE-Jn";#N/A,#N/A,FALSE,"PIE-Jn_Hz";#N/A,#N/A,FALSE,"Liq_Plan";#N/A,#N/A,FALSE,"S_Curve";#N/A,#N/A,FALSE,"Liq_Prof";#N/A,#N/A,FALSE,"Man_Pwr";#N/A,#N/A,FALSE,"Man_Prof"}</definedName>
    <definedName name="wrn.RPLINS." localSheetId="16" hidden="1">{#N/A,#N/A,FALSE,"str_title";#N/A,#N/A,FALSE,"SUM";#N/A,#N/A,FALSE,"Scope";#N/A,#N/A,FALSE,"PIE-Jn";#N/A,#N/A,FALSE,"PIE-Jn_Hz";#N/A,#N/A,FALSE,"Liq_Plan";#N/A,#N/A,FALSE,"S_Curve";#N/A,#N/A,FALSE,"Liq_Prof";#N/A,#N/A,FALSE,"Man_Pwr";#N/A,#N/A,FALSE,"Man_Prof"}</definedName>
    <definedName name="wrn.RPLINS." localSheetId="13"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7" hidden="1">{#N/A,#N/A,FALSE,"str_title";#N/A,#N/A,FALSE,"SUM";#N/A,#N/A,FALSE,"Scope";#N/A,#N/A,FALSE,"PIE-Jn";#N/A,#N/A,FALSE,"PIE-Jn_Hz";#N/A,#N/A,FALSE,"Liq_Plan";#N/A,#N/A,FALSE,"S_Curve";#N/A,#N/A,FALSE,"Liq_Prof";#N/A,#N/A,FALSE,"Man_Pwr";#N/A,#N/A,FALSE,"Man_Prof"}</definedName>
    <definedName name="wrn.RPLINS.">{#N/A,#N/A,FALSE,"str_title";#N/A,#N/A,FALSE,"SUM";#N/A,#N/A,FALSE,"Scope";#N/A,#N/A,FALSE,"PIE-Jn";#N/A,#N/A,FALSE,"PIE-Jn_Hz";#N/A,#N/A,FALSE,"Liq_Plan";#N/A,#N/A,FALSE,"S_Curve";#N/A,#N/A,FALSE,"Liq_Prof";#N/A,#N/A,FALSE,"Man_Pwr";#N/A,#N/A,FALSE,"Man_Prof"}</definedName>
    <definedName name="wrn.ss." localSheetId="1" hidden="1">{#N/A,#N/A,FALSE,"MODULE3"}</definedName>
    <definedName name="wrn.ss." localSheetId="2" hidden="1">{#N/A,#N/A,FALSE,"MODULE3"}</definedName>
    <definedName name="wrn.ss." localSheetId="7" hidden="1">{#N/A,#N/A,FALSE,"MODULE3"}</definedName>
    <definedName name="wrn.ss." hidden="1">{#N/A,#N/A,FALSE,"MODULE3"}</definedName>
    <definedName name="wrn.ss1." localSheetId="1" hidden="1">{"ss",#N/A,FALSE,"MODULE3"}</definedName>
    <definedName name="wrn.ss1." localSheetId="2" hidden="1">{"ss",#N/A,FALSE,"MODULE3"}</definedName>
    <definedName name="wrn.ss1." localSheetId="7" hidden="1">{"ss",#N/A,FALSE,"MODULE3"}</definedName>
    <definedName name="wrn.ss1." hidden="1">{"ss",#N/A,FALSE,"MODULE3"}</definedName>
    <definedName name="wrn.summary." localSheetId="17" hidden="1">{#N/A,#N/A,FALSE,"COVER1.XLS ";#N/A,#N/A,FALSE,"RACT1.XLS";#N/A,#N/A,FALSE,"RACT2.XLS";#N/A,#N/A,FALSE,"ECCMP";#N/A,#N/A,FALSE,"WELDER.XLS"}</definedName>
    <definedName name="wrn.summary." localSheetId="18">{#N/A,#N/A,FALSE,"COVER1.XLS ";#N/A,#N/A,FALSE,"RACT1.XLS";#N/A,#N/A,FALSE,"RACT2.XLS";#N/A,#N/A,FALSE,"ECCMP";#N/A,#N/A,FALSE,"WELDER.XLS"}</definedName>
    <definedName name="wrn.summary." localSheetId="3">{#N/A,#N/A,FALSE,"COVER1.XLS ";#N/A,#N/A,FALSE,"RACT1.XLS";#N/A,#N/A,FALSE,"RACT2.XLS";#N/A,#N/A,FALSE,"ECCMP";#N/A,#N/A,FALSE,"WELDER.XLS"}</definedName>
    <definedName name="wrn.summary." localSheetId="14">{#N/A,#N/A,FALSE,"COVER1.XLS ";#N/A,#N/A,FALSE,"RACT1.XLS";#N/A,#N/A,FALSE,"RACT2.XLS";#N/A,#N/A,FALSE,"ECCMP";#N/A,#N/A,FALSE,"WELDER.XLS"}</definedName>
    <definedName name="wrn.summary." localSheetId="15">{#N/A,#N/A,FALSE,"COVER1.XLS ";#N/A,#N/A,FALSE,"RACT1.XLS";#N/A,#N/A,FALSE,"RACT2.XLS";#N/A,#N/A,FALSE,"ECCMP";#N/A,#N/A,FALSE,"WELDER.XLS"}</definedName>
    <definedName name="wrn.summary." localSheetId="12">{#N/A,#N/A,FALSE,"COVER1.XLS ";#N/A,#N/A,FALSE,"RACT1.XLS";#N/A,#N/A,FALSE,"RACT2.XLS";#N/A,#N/A,FALSE,"ECCMP";#N/A,#N/A,FALSE,"WELDER.XLS"}</definedName>
    <definedName name="wrn.summary." localSheetId="10">{#N/A,#N/A,FALSE,"COVER1.XLS ";#N/A,#N/A,FALSE,"RACT1.XLS";#N/A,#N/A,FALSE,"RACT2.XLS";#N/A,#N/A,FALSE,"ECCMP";#N/A,#N/A,FALSE,"WELDER.XLS"}</definedName>
    <definedName name="wrn.summary." localSheetId="19">{#N/A,#N/A,FALSE,"COVER1.XLS ";#N/A,#N/A,FALSE,"RACT1.XLS";#N/A,#N/A,FALSE,"RACT2.XLS";#N/A,#N/A,FALSE,"ECCMP";#N/A,#N/A,FALSE,"WELDER.XLS"}</definedName>
    <definedName name="wrn.summary." localSheetId="20">{#N/A,#N/A,FALSE,"COVER1.XLS ";#N/A,#N/A,FALSE,"RACT1.XLS";#N/A,#N/A,FALSE,"RACT2.XLS";#N/A,#N/A,FALSE,"ECCMP";#N/A,#N/A,FALSE,"WELDER.XLS"}</definedName>
    <definedName name="wrn.summary." localSheetId="21">{#N/A,#N/A,FALSE,"COVER1.XLS ";#N/A,#N/A,FALSE,"RACT1.XLS";#N/A,#N/A,FALSE,"RACT2.XLS";#N/A,#N/A,FALSE,"ECCMP";#N/A,#N/A,FALSE,"WELDER.XLS"}</definedName>
    <definedName name="wrn.summary." localSheetId="1" hidden="1">{#N/A,#N/A,FALSE,"COVER1.XLS ";#N/A,#N/A,FALSE,"RACT1.XLS";#N/A,#N/A,FALSE,"RACT2.XLS";#N/A,#N/A,FALSE,"ECCMP";#N/A,#N/A,FALSE,"WELDER.XLS"}</definedName>
    <definedName name="wrn.summary." localSheetId="2" hidden="1">{#N/A,#N/A,FALSE,"COVER1.XLS ";#N/A,#N/A,FALSE,"RACT1.XLS";#N/A,#N/A,FALSE,"RACT2.XLS";#N/A,#N/A,FALSE,"ECCMP";#N/A,#N/A,FALSE,"WELDER.XLS"}</definedName>
    <definedName name="wrn.summary." localSheetId="0">{#N/A,#N/A,FALSE,"COVER1.XLS ";#N/A,#N/A,FALSE,"RACT1.XLS";#N/A,#N/A,FALSE,"RACT2.XLS";#N/A,#N/A,FALSE,"ECCMP";#N/A,#N/A,FALSE,"WELDER.XLS"}</definedName>
    <definedName name="wrn.summary." localSheetId="9">{#N/A,#N/A,FALSE,"COVER1.XLS ";#N/A,#N/A,FALSE,"RACT1.XLS";#N/A,#N/A,FALSE,"RACT2.XLS";#N/A,#N/A,FALSE,"ECCMP";#N/A,#N/A,FALSE,"WELDER.XLS"}</definedName>
    <definedName name="wrn.summary." localSheetId="16" hidden="1">{#N/A,#N/A,FALSE,"COVER1.XLS ";#N/A,#N/A,FALSE,"RACT1.XLS";#N/A,#N/A,FALSE,"RACT2.XLS";#N/A,#N/A,FALSE,"ECCMP";#N/A,#N/A,FALSE,"WELDER.XLS"}</definedName>
    <definedName name="wrn.summary." localSheetId="13"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7" hidden="1">{#N/A,#N/A,FALSE,"COVER1.XLS ";#N/A,#N/A,FALSE,"RACT1.XLS";#N/A,#N/A,FALSE,"RACT2.XLS";#N/A,#N/A,FALSE,"ECCMP";#N/A,#N/A,FALSE,"WELDER.XLS"}</definedName>
    <definedName name="wrn.summary.">{#N/A,#N/A,FALSE,"COVER1.XLS ";#N/A,#N/A,FALSE,"RACT1.XLS";#N/A,#N/A,FALSE,"RACT2.XLS";#N/A,#N/A,FALSE,"ECCMP";#N/A,#N/A,FALSE,"WELDER.XLS"}</definedName>
    <definedName name="wrn.test." localSheetId="18">{#N/A,#N/A,FALSE,"Motor List"}</definedName>
    <definedName name="wrn.test." localSheetId="3">{#N/A,#N/A,FALSE,"Motor List"}</definedName>
    <definedName name="wrn.test." localSheetId="14">{#N/A,#N/A,FALSE,"Motor List"}</definedName>
    <definedName name="wrn.test." localSheetId="15">{#N/A,#N/A,FALSE,"Motor List"}</definedName>
    <definedName name="wrn.test." localSheetId="12">{#N/A,#N/A,FALSE,"Motor List"}</definedName>
    <definedName name="wrn.test." localSheetId="10">{#N/A,#N/A,FALSE,"Motor List"}</definedName>
    <definedName name="wrn.test." localSheetId="19">{#N/A,#N/A,FALSE,"Motor List"}</definedName>
    <definedName name="wrn.test." localSheetId="20">{#N/A,#N/A,FALSE,"Motor List"}</definedName>
    <definedName name="wrn.test." localSheetId="21">{#N/A,#N/A,FALSE,"Motor List"}</definedName>
    <definedName name="wrn.test." localSheetId="1">{#N/A,#N/A,FALSE,"Motor List"}</definedName>
    <definedName name="wrn.test." localSheetId="2">{#N/A,#N/A,FALSE,"Motor List"}</definedName>
    <definedName name="wrn.test." localSheetId="0">{#N/A,#N/A,FALSE,"Motor List"}</definedName>
    <definedName name="wrn.test." localSheetId="9">{#N/A,#N/A,FALSE,"Motor List"}</definedName>
    <definedName name="wrn.test." localSheetId="16">{#N/A,#N/A,FALSE,"Motor List"}</definedName>
    <definedName name="wrn.test." localSheetId="13">{#N/A,#N/A,FALSE,"Motor List"}</definedName>
    <definedName name="wrn.test." localSheetId="6">{#N/A,#N/A,FALSE,"Motor List"}</definedName>
    <definedName name="wrn.test." localSheetId="7">{#N/A,#N/A,FALSE,"Motor List"}</definedName>
    <definedName name="wrn.test.">{#N/A,#N/A,FALSE,"Motor List"}</definedName>
    <definedName name="wrn.Test._.Report." localSheetId="17" hidden="1">{#N/A,#N/A,FALSE,"DATA D.I.";#N/A,#N/A,FALSE,"DATA C.I."}</definedName>
    <definedName name="wrn.Test._.Report." localSheetId="18">{#N/A,#N/A,FALSE,"DATA D.I.";#N/A,#N/A,FALSE,"DATA C.I."}</definedName>
    <definedName name="wrn.Test._.Report." localSheetId="3">{#N/A,#N/A,FALSE,"DATA D.I.";#N/A,#N/A,FALSE,"DATA C.I."}</definedName>
    <definedName name="wrn.Test._.Report." localSheetId="14">{#N/A,#N/A,FALSE,"DATA D.I.";#N/A,#N/A,FALSE,"DATA C.I."}</definedName>
    <definedName name="wrn.Test._.Report." localSheetId="15">{#N/A,#N/A,FALSE,"DATA D.I.";#N/A,#N/A,FALSE,"DATA C.I."}</definedName>
    <definedName name="wrn.Test._.Report." localSheetId="12">{#N/A,#N/A,FALSE,"DATA D.I.";#N/A,#N/A,FALSE,"DATA C.I."}</definedName>
    <definedName name="wrn.Test._.Report." localSheetId="10">{#N/A,#N/A,FALSE,"DATA D.I.";#N/A,#N/A,FALSE,"DATA C.I."}</definedName>
    <definedName name="wrn.Test._.Report." localSheetId="19">{#N/A,#N/A,FALSE,"DATA D.I.";#N/A,#N/A,FALSE,"DATA C.I."}</definedName>
    <definedName name="wrn.Test._.Report." localSheetId="20">{#N/A,#N/A,FALSE,"DATA D.I.";#N/A,#N/A,FALSE,"DATA C.I."}</definedName>
    <definedName name="wrn.Test._.Report." localSheetId="21">{#N/A,#N/A,FALSE,"DATA D.I.";#N/A,#N/A,FALSE,"DATA C.I."}</definedName>
    <definedName name="wrn.Test._.Report." localSheetId="1" hidden="1">{#N/A,#N/A,FALSE,"DATA D.I.";#N/A,#N/A,FALSE,"DATA C.I."}</definedName>
    <definedName name="wrn.Test._.Report." localSheetId="2" hidden="1">{#N/A,#N/A,FALSE,"DATA D.I.";#N/A,#N/A,FALSE,"DATA C.I."}</definedName>
    <definedName name="wrn.Test._.Report." localSheetId="0">{#N/A,#N/A,FALSE,"DATA D.I.";#N/A,#N/A,FALSE,"DATA C.I."}</definedName>
    <definedName name="wrn.Test._.Report." localSheetId="9">{#N/A,#N/A,FALSE,"DATA D.I.";#N/A,#N/A,FALSE,"DATA C.I."}</definedName>
    <definedName name="wrn.Test._.Report." localSheetId="16" hidden="1">{#N/A,#N/A,FALSE,"DATA D.I.";#N/A,#N/A,FALSE,"DATA C.I."}</definedName>
    <definedName name="wrn.Test._.Report." localSheetId="13" hidden="1">{#N/A,#N/A,FALSE,"DATA D.I.";#N/A,#N/A,FALSE,"DATA C.I."}</definedName>
    <definedName name="wrn.Test._.Report." localSheetId="6" hidden="1">{#N/A,#N/A,FALSE,"DATA D.I.";#N/A,#N/A,FALSE,"DATA C.I."}</definedName>
    <definedName name="wrn.Test._.Report." localSheetId="7" hidden="1">{#N/A,#N/A,FALSE,"DATA D.I.";#N/A,#N/A,FALSE,"DATA C.I."}</definedName>
    <definedName name="wrn.Test._.Report.">{#N/A,#N/A,FALSE,"DATA D.I.";#N/A,#N/A,FALSE,"DATA C.I."}</definedName>
    <definedName name="wrn.WEEKLY." localSheetId="17" hidden="1">{#N/A,#N/A,FALSE,"WRSUMMARY";#N/A,#N/A,FALSE,"ANNEX-1";#N/A,#N/A,FALSE,"ANNEX-2";#N/A,#N/A,FALSE,"ANNEX-3";#N/A,#N/A,FALSE,"WORKING"}</definedName>
    <definedName name="wrn.WEEKLY." localSheetId="18">{#N/A,#N/A,FALSE,"WRSUMMARY";#N/A,#N/A,FALSE,"ANNEX-1";#N/A,#N/A,FALSE,"ANNEX-2";#N/A,#N/A,FALSE,"ANNEX-3";#N/A,#N/A,FALSE,"WORKING"}</definedName>
    <definedName name="wrn.WEEKLY." localSheetId="3">{#N/A,#N/A,FALSE,"WRSUMMARY";#N/A,#N/A,FALSE,"ANNEX-1";#N/A,#N/A,FALSE,"ANNEX-2";#N/A,#N/A,FALSE,"ANNEX-3";#N/A,#N/A,FALSE,"WORKING"}</definedName>
    <definedName name="wrn.WEEKLY." localSheetId="14">{#N/A,#N/A,FALSE,"WRSUMMARY";#N/A,#N/A,FALSE,"ANNEX-1";#N/A,#N/A,FALSE,"ANNEX-2";#N/A,#N/A,FALSE,"ANNEX-3";#N/A,#N/A,FALSE,"WORKING"}</definedName>
    <definedName name="wrn.WEEKLY." localSheetId="15">{#N/A,#N/A,FALSE,"WRSUMMARY";#N/A,#N/A,FALSE,"ANNEX-1";#N/A,#N/A,FALSE,"ANNEX-2";#N/A,#N/A,FALSE,"ANNEX-3";#N/A,#N/A,FALSE,"WORKING"}</definedName>
    <definedName name="wrn.WEEKLY." localSheetId="12">{#N/A,#N/A,FALSE,"WRSUMMARY";#N/A,#N/A,FALSE,"ANNEX-1";#N/A,#N/A,FALSE,"ANNEX-2";#N/A,#N/A,FALSE,"ANNEX-3";#N/A,#N/A,FALSE,"WORKING"}</definedName>
    <definedName name="wrn.WEEKLY." localSheetId="10">{#N/A,#N/A,FALSE,"WRSUMMARY";#N/A,#N/A,FALSE,"ANNEX-1";#N/A,#N/A,FALSE,"ANNEX-2";#N/A,#N/A,FALSE,"ANNEX-3";#N/A,#N/A,FALSE,"WORKING"}</definedName>
    <definedName name="wrn.WEEKLY." localSheetId="19">{#N/A,#N/A,FALSE,"WRSUMMARY";#N/A,#N/A,FALSE,"ANNEX-1";#N/A,#N/A,FALSE,"ANNEX-2";#N/A,#N/A,FALSE,"ANNEX-3";#N/A,#N/A,FALSE,"WORKING"}</definedName>
    <definedName name="wrn.WEEKLY." localSheetId="20">{#N/A,#N/A,FALSE,"WRSUMMARY";#N/A,#N/A,FALSE,"ANNEX-1";#N/A,#N/A,FALSE,"ANNEX-2";#N/A,#N/A,FALSE,"ANNEX-3";#N/A,#N/A,FALSE,"WORKING"}</definedName>
    <definedName name="wrn.WEEKLY." localSheetId="21">{#N/A,#N/A,FALSE,"WRSUMMARY";#N/A,#N/A,FALSE,"ANNEX-1";#N/A,#N/A,FALSE,"ANNEX-2";#N/A,#N/A,FALSE,"ANNEX-3";#N/A,#N/A,FALSE,"WORKING"}</definedName>
    <definedName name="wrn.WEEKLY." localSheetId="1" hidden="1">{#N/A,#N/A,FALSE,"WRSUMMARY";#N/A,#N/A,FALSE,"ANNEX-1";#N/A,#N/A,FALSE,"ANNEX-2";#N/A,#N/A,FALSE,"ANNEX-3";#N/A,#N/A,FALSE,"WORKING"}</definedName>
    <definedName name="wrn.WEEKLY." localSheetId="2" hidden="1">{#N/A,#N/A,FALSE,"WRSUMMARY";#N/A,#N/A,FALSE,"ANNEX-1";#N/A,#N/A,FALSE,"ANNEX-2";#N/A,#N/A,FALSE,"ANNEX-3";#N/A,#N/A,FALSE,"WORKING"}</definedName>
    <definedName name="wrn.WEEKLY." localSheetId="0">{#N/A,#N/A,FALSE,"WRSUMMARY";#N/A,#N/A,FALSE,"ANNEX-1";#N/A,#N/A,FALSE,"ANNEX-2";#N/A,#N/A,FALSE,"ANNEX-3";#N/A,#N/A,FALSE,"WORKING"}</definedName>
    <definedName name="wrn.WEEKLY." localSheetId="9">{#N/A,#N/A,FALSE,"WRSUMMARY";#N/A,#N/A,FALSE,"ANNEX-1";#N/A,#N/A,FALSE,"ANNEX-2";#N/A,#N/A,FALSE,"ANNEX-3";#N/A,#N/A,FALSE,"WORKING"}</definedName>
    <definedName name="wrn.WEEKLY." localSheetId="16" hidden="1">{#N/A,#N/A,FALSE,"WRSUMMARY";#N/A,#N/A,FALSE,"ANNEX-1";#N/A,#N/A,FALSE,"ANNEX-2";#N/A,#N/A,FALSE,"ANNEX-3";#N/A,#N/A,FALSE,"WORKING"}</definedName>
    <definedName name="wrn.WEEKLY." localSheetId="13" hidden="1">{#N/A,#N/A,FALSE,"WRSUMMARY";#N/A,#N/A,FALSE,"ANNEX-1";#N/A,#N/A,FALSE,"ANNEX-2";#N/A,#N/A,FALSE,"ANNEX-3";#N/A,#N/A,FALSE,"WORKING"}</definedName>
    <definedName name="wrn.WEEKLY." localSheetId="6" hidden="1">{#N/A,#N/A,FALSE,"WRSUMMARY";#N/A,#N/A,FALSE,"ANNEX-1";#N/A,#N/A,FALSE,"ANNEX-2";#N/A,#N/A,FALSE,"ANNEX-3";#N/A,#N/A,FALSE,"WORKING"}</definedName>
    <definedName name="wrn.WEEKLY." localSheetId="7" hidden="1">{#N/A,#N/A,FALSE,"WRSUMMARY";#N/A,#N/A,FALSE,"ANNEX-1";#N/A,#N/A,FALSE,"ANNEX-2";#N/A,#N/A,FALSE,"ANNEX-3";#N/A,#N/A,FALSE,"WORKING"}</definedName>
    <definedName name="wrn.WEEKLY.">{#N/A,#N/A,FALSE,"WRSUMMARY";#N/A,#N/A,FALSE,"ANNEX-1";#N/A,#N/A,FALSE,"ANNEX-2";#N/A,#N/A,FALSE,"ANNEX-3";#N/A,#N/A,FALSE,"WORKING"}</definedName>
    <definedName name="WT" localSheetId="19">#REF!</definedName>
    <definedName name="WT">#REF!</definedName>
    <definedName name="wt.m" localSheetId="18">#REF!</definedName>
    <definedName name="wt.m" localSheetId="3">#REF!</definedName>
    <definedName name="wt.m" localSheetId="14">#REF!</definedName>
    <definedName name="wt.m" localSheetId="15">#REF!</definedName>
    <definedName name="wt.m" localSheetId="12">#REF!</definedName>
    <definedName name="wt.m" localSheetId="10">#REF!</definedName>
    <definedName name="wt.m" localSheetId="19">#REF!</definedName>
    <definedName name="wt.m">#REF!</definedName>
    <definedName name="Wtan1" localSheetId="19">#REF!</definedName>
    <definedName name="Wtan1" localSheetId="9">[26]Basicrates!$D$96</definedName>
    <definedName name="Wtan1">#REF!</definedName>
    <definedName name="wu" localSheetId="18">#REF!</definedName>
    <definedName name="wu" localSheetId="3">#REF!</definedName>
    <definedName name="wu" localSheetId="14">#REF!</definedName>
    <definedName name="wu" localSheetId="15">#REF!</definedName>
    <definedName name="wu" localSheetId="12">#REF!</definedName>
    <definedName name="wu" localSheetId="10">#REF!</definedName>
    <definedName name="wu" localSheetId="19">#REF!</definedName>
    <definedName name="wu">#REF!</definedName>
    <definedName name="ww" localSheetId="19">#REF!</definedName>
    <definedName name="ww" localSheetId="9">'[4]Price Working -SRP'!#REF!</definedName>
    <definedName name="ww">#REF!</definedName>
    <definedName name="www" localSheetId="19">#REF!</definedName>
    <definedName name="www">#REF!</definedName>
    <definedName name="wwww" localSheetId="19" hidden="1">#REF!</definedName>
    <definedName name="wwww" localSheetId="9">[21]SUMMARY!$E$36:$H$36</definedName>
    <definedName name="wwww">#REF!</definedName>
    <definedName name="x" localSheetId="19">#REF!</definedName>
    <definedName name="x">#REF!</definedName>
    <definedName name="X_1">"#REF!"</definedName>
    <definedName name="X_2">"#REF!"</definedName>
    <definedName name="X0G" localSheetId="19">#REF!</definedName>
    <definedName name="X0G">#REF!</definedName>
    <definedName name="x1byr1" localSheetId="19">#REF!</definedName>
    <definedName name="x1byr1">#REF!</definedName>
    <definedName name="x1x" localSheetId="18">#REF!</definedName>
    <definedName name="x1x" localSheetId="3">#REF!</definedName>
    <definedName name="x1x" localSheetId="14">#REF!</definedName>
    <definedName name="x1x" localSheetId="15">#REF!</definedName>
    <definedName name="x1x" localSheetId="12">#REF!</definedName>
    <definedName name="x1x" localSheetId="10">#REF!</definedName>
    <definedName name="x1x" localSheetId="19">#REF!</definedName>
    <definedName name="x1x">#REF!</definedName>
    <definedName name="X2G" localSheetId="19">#REF!</definedName>
    <definedName name="X2G">#REF!</definedName>
    <definedName name="x2x" localSheetId="18">#REF!</definedName>
    <definedName name="x2x" localSheetId="3">#REF!</definedName>
    <definedName name="x2x" localSheetId="14">#REF!</definedName>
    <definedName name="x2x" localSheetId="15">#REF!</definedName>
    <definedName name="x2x" localSheetId="12">#REF!</definedName>
    <definedName name="x2x" localSheetId="10">#REF!</definedName>
    <definedName name="x2x" localSheetId="19">#REF!</definedName>
    <definedName name="x2x">#REF!</definedName>
    <definedName name="x3x" localSheetId="18">#REF!</definedName>
    <definedName name="x3x" localSheetId="3">#REF!</definedName>
    <definedName name="x3x" localSheetId="14">#REF!</definedName>
    <definedName name="x3x" localSheetId="15">#REF!</definedName>
    <definedName name="x3x" localSheetId="12">#REF!</definedName>
    <definedName name="x3x" localSheetId="10">#REF!</definedName>
    <definedName name="x3x" localSheetId="19">#REF!</definedName>
    <definedName name="x3x">#REF!</definedName>
    <definedName name="xam" localSheetId="1" hidden="1">{"form-D1",#N/A,FALSE,"FORM-D1";"form-D1_amt",#N/A,FALSE,"FORM-D1"}</definedName>
    <definedName name="xam" localSheetId="2" hidden="1">{"form-D1",#N/A,FALSE,"FORM-D1";"form-D1_amt",#N/A,FALSE,"FORM-D1"}</definedName>
    <definedName name="xam" localSheetId="7" hidden="1">{"form-D1",#N/A,FALSE,"FORM-D1";"form-D1_amt",#N/A,FALSE,"FORM-D1"}</definedName>
    <definedName name="xam" hidden="1">{"form-D1",#N/A,FALSE,"FORM-D1";"form-D1_amt",#N/A,FALSE,"FORM-D1"}</definedName>
    <definedName name="xas" localSheetId="19">#REF!</definedName>
    <definedName name="xas">#REF!</definedName>
    <definedName name="xbyr" localSheetId="19">#REF!</definedName>
    <definedName name="xbyr">#REF!</definedName>
    <definedName name="xc" localSheetId="18">{"form-D1",#N/A,FALSE,"FORM-D1";"form-D1_amt",#N/A,FALSE,"FORM-D1"}</definedName>
    <definedName name="xc" localSheetId="3">{"form-D1",#N/A,FALSE,"FORM-D1";"form-D1_amt",#N/A,FALSE,"FORM-D1"}</definedName>
    <definedName name="xc" localSheetId="14">{"form-D1",#N/A,FALSE,"FORM-D1";"form-D1_amt",#N/A,FALSE,"FORM-D1"}</definedName>
    <definedName name="xc" localSheetId="15">{"form-D1",#N/A,FALSE,"FORM-D1";"form-D1_amt",#N/A,FALSE,"FORM-D1"}</definedName>
    <definedName name="xc" localSheetId="12">{"form-D1",#N/A,FALSE,"FORM-D1";"form-D1_amt",#N/A,FALSE,"FORM-D1"}</definedName>
    <definedName name="xc" localSheetId="10">{"form-D1",#N/A,FALSE,"FORM-D1";"form-D1_amt",#N/A,FALSE,"FORM-D1"}</definedName>
    <definedName name="xc" localSheetId="19">{"form-D1",#N/A,FALSE,"FORM-D1";"form-D1_amt",#N/A,FALSE,"FORM-D1"}</definedName>
    <definedName name="xc" localSheetId="20">{"form-D1",#N/A,FALSE,"FORM-D1";"form-D1_amt",#N/A,FALSE,"FORM-D1"}</definedName>
    <definedName name="xc" localSheetId="21">{"form-D1",#N/A,FALSE,"FORM-D1";"form-D1_amt",#N/A,FALSE,"FORM-D1"}</definedName>
    <definedName name="xc" localSheetId="1">{"form-D1",#N/A,FALSE,"FORM-D1";"form-D1_amt",#N/A,FALSE,"FORM-D1"}</definedName>
    <definedName name="xc" localSheetId="2">{"form-D1",#N/A,FALSE,"FORM-D1";"form-D1_amt",#N/A,FALSE,"FORM-D1"}</definedName>
    <definedName name="xc" localSheetId="0">{"form-D1",#N/A,FALSE,"FORM-D1";"form-D1_amt",#N/A,FALSE,"FORM-D1"}</definedName>
    <definedName name="xc" localSheetId="9">{"form-D1",#N/A,FALSE,"FORM-D1";"form-D1_amt",#N/A,FALSE,"FORM-D1"}</definedName>
    <definedName name="xc" localSheetId="16">{"form-D1",#N/A,FALSE,"FORM-D1";"form-D1_amt",#N/A,FALSE,"FORM-D1"}</definedName>
    <definedName name="xc" localSheetId="13">{"form-D1",#N/A,FALSE,"FORM-D1";"form-D1_amt",#N/A,FALSE,"FORM-D1"}</definedName>
    <definedName name="xc" localSheetId="6">{"form-D1",#N/A,FALSE,"FORM-D1";"form-D1_amt",#N/A,FALSE,"FORM-D1"}</definedName>
    <definedName name="xc" localSheetId="7">{"form-D1",#N/A,FALSE,"FORM-D1";"form-D1_amt",#N/A,FALSE,"FORM-D1"}</definedName>
    <definedName name="xc">{"form-D1",#N/A,FALSE,"FORM-D1";"form-D1_amt",#N/A,FALSE,"FORM-D1"}</definedName>
    <definedName name="xd" localSheetId="19">#REF!</definedName>
    <definedName name="xd">#REF!</definedName>
    <definedName name="xdfgzx" localSheetId="19">#REF!</definedName>
    <definedName name="xdfgzx">#REF!</definedName>
    <definedName name="Xl" localSheetId="19">#REF!</definedName>
    <definedName name="Xl">#REF!</definedName>
    <definedName name="Xl___0" localSheetId="19">#REF!</definedName>
    <definedName name="Xl___0">#REF!</definedName>
    <definedName name="Xl___13" localSheetId="19">#REF!</definedName>
    <definedName name="Xl___13">#REF!</definedName>
    <definedName name="Xm" localSheetId="19">#REF!</definedName>
    <definedName name="Xm">#REF!</definedName>
    <definedName name="xon">#REF!</definedName>
    <definedName name="xon_1">#REF!</definedName>
    <definedName name="xp">#REF!</definedName>
    <definedName name="xp_1">#REF!</definedName>
    <definedName name="XREF_COLUMN_1" localSheetId="19" hidden="1">#REF!</definedName>
    <definedName name="XREF_COLUMN_1">#REF!</definedName>
    <definedName name="XREF_COLUMN_10" localSheetId="19" hidden="1">#REF!</definedName>
    <definedName name="XREF_COLUMN_10">#REF!</definedName>
    <definedName name="XREF_COLUMN_11" localSheetId="19" hidden="1">#REF!</definedName>
    <definedName name="XREF_COLUMN_11">#REF!</definedName>
    <definedName name="XREF_COLUMN_12" localSheetId="19" hidden="1">#REF!</definedName>
    <definedName name="XREF_COLUMN_12">#REF!</definedName>
    <definedName name="XREF_COLUMN_13" localSheetId="19" hidden="1">#REF!</definedName>
    <definedName name="XREF_COLUMN_13">#REF!</definedName>
    <definedName name="XREF_COLUMN_14" localSheetId="19" hidden="1">#REF!</definedName>
    <definedName name="XREF_COLUMN_14">#REF!</definedName>
    <definedName name="XREF_COLUMN_15" localSheetId="19" hidden="1">#REF!</definedName>
    <definedName name="XREF_COLUMN_15">#REF!</definedName>
    <definedName name="XREF_COLUMN_16" localSheetId="19" hidden="1">#REF!</definedName>
    <definedName name="XREF_COLUMN_16">#REF!</definedName>
    <definedName name="XREF_COLUMN_17" localSheetId="19" hidden="1">#REF!</definedName>
    <definedName name="XREF_COLUMN_17">#REF!</definedName>
    <definedName name="XREF_COLUMN_18" localSheetId="19" hidden="1">#REF!</definedName>
    <definedName name="XREF_COLUMN_18">#REF!</definedName>
    <definedName name="XREF_COLUMN_19" localSheetId="19" hidden="1">#REF!</definedName>
    <definedName name="XREF_COLUMN_19">#REF!</definedName>
    <definedName name="XREF_COLUMN_1yyyyyyyy" localSheetId="19" hidden="1">#REF!</definedName>
    <definedName name="XREF_COLUMN_1yyyyyyyy">#REF!</definedName>
    <definedName name="XREF_COLUMN_2" localSheetId="19" hidden="1">#REF!</definedName>
    <definedName name="XREF_COLUMN_2">#REF!</definedName>
    <definedName name="XREF_COLUMN_20" localSheetId="19" hidden="1">#REF!</definedName>
    <definedName name="XREF_COLUMN_20">#REF!</definedName>
    <definedName name="XREF_COLUMN_21" localSheetId="19" hidden="1">#REF!</definedName>
    <definedName name="XREF_COLUMN_21">#REF!</definedName>
    <definedName name="XREF_COLUMN_22" localSheetId="19" hidden="1">#REF!</definedName>
    <definedName name="XREF_COLUMN_22">#REF!</definedName>
    <definedName name="XREF_COLUMN_3" localSheetId="19" hidden="1">#REF!</definedName>
    <definedName name="XREF_COLUMN_3">#REF!</definedName>
    <definedName name="XREF_COLUMN_4" localSheetId="19" hidden="1">#REF!</definedName>
    <definedName name="XREF_COLUMN_4">#REF!</definedName>
    <definedName name="XREF_COLUMN_5" localSheetId="19" hidden="1">#REF!</definedName>
    <definedName name="XREF_COLUMN_5">#REF!</definedName>
    <definedName name="XREF_COLUMN_6" localSheetId="19" hidden="1">#REF!</definedName>
    <definedName name="XREF_COLUMN_6">#REF!</definedName>
    <definedName name="XREF_COLUMN_7" localSheetId="19" hidden="1">#REF!</definedName>
    <definedName name="XREF_COLUMN_7">#REF!</definedName>
    <definedName name="XREF_COLUMN_8" localSheetId="19" hidden="1">#REF!</definedName>
    <definedName name="XREF_COLUMN_8">#REF!</definedName>
    <definedName name="XREF_COLUMN_9" localSheetId="19" hidden="1">#REF!</definedName>
    <definedName name="XREF_COLUMN_9">#REF!</definedName>
    <definedName name="XRefActiveRow" localSheetId="19" hidden="1">#REF!</definedName>
    <definedName name="XRefActiveRow">#REF!</definedName>
    <definedName name="XRefColumnsCount">20</definedName>
    <definedName name="XRefCopy1" localSheetId="19" hidden="1">#REF!</definedName>
    <definedName name="XRefCopy1">#REF!</definedName>
    <definedName name="XRefCopy10" localSheetId="19" hidden="1">#REF!</definedName>
    <definedName name="XRefCopy10">#REF!</definedName>
    <definedName name="XRefCopy10Row" localSheetId="19" hidden="1">#REF!</definedName>
    <definedName name="XRefCopy10Row">#REF!</definedName>
    <definedName name="XRefCopy11" localSheetId="19" hidden="1">#REF!</definedName>
    <definedName name="XRefCopy11">#REF!</definedName>
    <definedName name="XRefCopy11Row" localSheetId="19" hidden="1">#REF!</definedName>
    <definedName name="XRefCopy11Row">#REF!</definedName>
    <definedName name="XRefCopy12" localSheetId="19" hidden="1">#REF!</definedName>
    <definedName name="XRefCopy12">#REF!</definedName>
    <definedName name="XRefCopy12Row" localSheetId="19" hidden="1">#REF!</definedName>
    <definedName name="XRefCopy12Row">#REF!</definedName>
    <definedName name="XRefCopy13" localSheetId="19" hidden="1">#REF!</definedName>
    <definedName name="XRefCopy13">#REF!</definedName>
    <definedName name="XRefCopy13Row" localSheetId="19" hidden="1">#REF!</definedName>
    <definedName name="XRefCopy13Row">#REF!</definedName>
    <definedName name="XRefCopy14" localSheetId="19" hidden="1">#REF!</definedName>
    <definedName name="XRefCopy14">#REF!</definedName>
    <definedName name="XRefCopy14Row" localSheetId="19" hidden="1">#REF!</definedName>
    <definedName name="XRefCopy14Row">#REF!</definedName>
    <definedName name="XRefCopy15" localSheetId="19" hidden="1">#REF!</definedName>
    <definedName name="XRefCopy15">#REF!</definedName>
    <definedName name="XRefCopy15Row" localSheetId="19" hidden="1">#REF!</definedName>
    <definedName name="XRefCopy15Row">#REF!</definedName>
    <definedName name="XRefCopy16" localSheetId="19" hidden="1">#REF!</definedName>
    <definedName name="XRefCopy16">#REF!</definedName>
    <definedName name="XRefCopy16Row" localSheetId="19" hidden="1">#REF!</definedName>
    <definedName name="XRefCopy16Row">#REF!</definedName>
    <definedName name="XRefCopy17" localSheetId="19" hidden="1">#REF!</definedName>
    <definedName name="XRefCopy17">#REF!</definedName>
    <definedName name="XRefCopy17Row" localSheetId="19" hidden="1">#REF!</definedName>
    <definedName name="XRefCopy17Row">#REF!</definedName>
    <definedName name="XRefCopy18" localSheetId="19" hidden="1">#REF!</definedName>
    <definedName name="XRefCopy18">#REF!</definedName>
    <definedName name="XRefCopy18Row" localSheetId="19" hidden="1">#REF!</definedName>
    <definedName name="XRefCopy18Row">#REF!</definedName>
    <definedName name="XRefCopy19" localSheetId="19" hidden="1">#REF!</definedName>
    <definedName name="XRefCopy19">#REF!</definedName>
    <definedName name="XRefCopy19Row" localSheetId="19" hidden="1">#REF!</definedName>
    <definedName name="XRefCopy19Row">#REF!</definedName>
    <definedName name="XRefCopy1Row" localSheetId="19" hidden="1">#REF!</definedName>
    <definedName name="XRefCopy1Row">#REF!</definedName>
    <definedName name="XRefCopy2" localSheetId="19" hidden="1">#REF!</definedName>
    <definedName name="XRefCopy2">#REF!</definedName>
    <definedName name="XRefCopy20" localSheetId="19" hidden="1">#REF!</definedName>
    <definedName name="XRefCopy20">#REF!</definedName>
    <definedName name="XRefCopy20Row" localSheetId="19" hidden="1">#REF!</definedName>
    <definedName name="XRefCopy20Row">#REF!</definedName>
    <definedName name="XRefCopy21" localSheetId="19" hidden="1">#REF!</definedName>
    <definedName name="XRefCopy21">#REF!</definedName>
    <definedName name="XRefCopy21Row" localSheetId="19" hidden="1">#REF!</definedName>
    <definedName name="XRefCopy21Row">#REF!</definedName>
    <definedName name="XRefCopy22" localSheetId="19" hidden="1">#REF!</definedName>
    <definedName name="XRefCopy22">#REF!</definedName>
    <definedName name="XRefCopy22Row" localSheetId="19" hidden="1">#REF!</definedName>
    <definedName name="XRefCopy22Row">#REF!</definedName>
    <definedName name="XRefCopy23" localSheetId="19" hidden="1">#REF!</definedName>
    <definedName name="XRefCopy23">#REF!</definedName>
    <definedName name="XRefCopy23Row" localSheetId="19" hidden="1">#REF!</definedName>
    <definedName name="XRefCopy23Row">#REF!</definedName>
    <definedName name="XRefCopy24" localSheetId="19" hidden="1">#REF!</definedName>
    <definedName name="XRefCopy24">#REF!</definedName>
    <definedName name="XRefCopy24Row" localSheetId="19" hidden="1">#REF!</definedName>
    <definedName name="XRefCopy24Row">#REF!</definedName>
    <definedName name="XRefCopy25" localSheetId="19" hidden="1">#REF!</definedName>
    <definedName name="XRefCopy25">#REF!</definedName>
    <definedName name="XRefCopy25Row" localSheetId="19" hidden="1">#REF!</definedName>
    <definedName name="XRefCopy25Row">#REF!</definedName>
    <definedName name="XRefCopy26" localSheetId="19" hidden="1">#REF!</definedName>
    <definedName name="XRefCopy26">#REF!</definedName>
    <definedName name="XRefCopy27" localSheetId="19" hidden="1">#REF!</definedName>
    <definedName name="XRefCopy27">#REF!</definedName>
    <definedName name="XRefCopy27Row" localSheetId="19" hidden="1">#REF!</definedName>
    <definedName name="XRefCopy27Row">#REF!</definedName>
    <definedName name="XRefCopy28" localSheetId="19" hidden="1">#REF!</definedName>
    <definedName name="XRefCopy28">#REF!</definedName>
    <definedName name="XRefCopy28Row" localSheetId="19" hidden="1">#REF!</definedName>
    <definedName name="XRefCopy28Row">#REF!</definedName>
    <definedName name="XRefCopy29" localSheetId="19" hidden="1">#REF!</definedName>
    <definedName name="XRefCopy29">#REF!</definedName>
    <definedName name="XRefCopy29Row" localSheetId="19" hidden="1">#REF!</definedName>
    <definedName name="XRefCopy29Row">#REF!</definedName>
    <definedName name="XRefCopy2Row" localSheetId="19" hidden="1">#REF!</definedName>
    <definedName name="XRefCopy2Row">#REF!</definedName>
    <definedName name="XRefCopy3" localSheetId="19" hidden="1">#REF!</definedName>
    <definedName name="XRefCopy3">#REF!</definedName>
    <definedName name="XRefCopy30" localSheetId="19" hidden="1">#REF!</definedName>
    <definedName name="XRefCopy30">#REF!</definedName>
    <definedName name="XRefCopy30Row" localSheetId="19" hidden="1">#REF!</definedName>
    <definedName name="XRefCopy30Row">#REF!</definedName>
    <definedName name="XRefCopy31" localSheetId="19" hidden="1">#REF!</definedName>
    <definedName name="XRefCopy31">#REF!</definedName>
    <definedName name="XRefCopy31Row" localSheetId="19" hidden="1">#REF!</definedName>
    <definedName name="XRefCopy31Row">#REF!</definedName>
    <definedName name="XRefCopy32" localSheetId="19" hidden="1">#REF!</definedName>
    <definedName name="XRefCopy32">#REF!</definedName>
    <definedName name="XRefCopy32Row" localSheetId="19" hidden="1">#REF!</definedName>
    <definedName name="XRefCopy32Row">#REF!</definedName>
    <definedName name="XRefCopy33" localSheetId="19" hidden="1">#REF!</definedName>
    <definedName name="XRefCopy33">#REF!</definedName>
    <definedName name="XRefCopy33Row" localSheetId="19" hidden="1">#REF!</definedName>
    <definedName name="XRefCopy33Row">#REF!</definedName>
    <definedName name="XRefCopy34" localSheetId="19" hidden="1">#REF!</definedName>
    <definedName name="XRefCopy34">#REF!</definedName>
    <definedName name="XRefCopy34Row" localSheetId="19" hidden="1">#REF!</definedName>
    <definedName name="XRefCopy34Row">#REF!</definedName>
    <definedName name="XRefCopy35" localSheetId="19" hidden="1">#REF!</definedName>
    <definedName name="XRefCopy35">#REF!</definedName>
    <definedName name="XRefCopy35Row" localSheetId="19" hidden="1">#REF!</definedName>
    <definedName name="XRefCopy35Row">#REF!</definedName>
    <definedName name="XRefCopy36" localSheetId="19" hidden="1">#REF!</definedName>
    <definedName name="XRefCopy36">#REF!</definedName>
    <definedName name="XRefCopy36Row" localSheetId="19" hidden="1">#REF!</definedName>
    <definedName name="XRefCopy36Row">#REF!</definedName>
    <definedName name="XRefCopy37" localSheetId="19" hidden="1">#REF!</definedName>
    <definedName name="XRefCopy37">#REF!</definedName>
    <definedName name="XRefCopy37Row" localSheetId="19" hidden="1">#REF!</definedName>
    <definedName name="XRefCopy37Row">#REF!</definedName>
    <definedName name="XRefCopy38" localSheetId="19" hidden="1">#REF!</definedName>
    <definedName name="XRefCopy38">#REF!</definedName>
    <definedName name="XRefCopy38Row" localSheetId="19" hidden="1">#REF!</definedName>
    <definedName name="XRefCopy38Row">#REF!</definedName>
    <definedName name="XRefCopy39" localSheetId="19" hidden="1">#REF!</definedName>
    <definedName name="XRefCopy39">#REF!</definedName>
    <definedName name="XRefCopy39Row" localSheetId="19" hidden="1">#REF!</definedName>
    <definedName name="XRefCopy39Row">#REF!</definedName>
    <definedName name="XRefCopy3Row" localSheetId="19" hidden="1">#REF!</definedName>
    <definedName name="XRefCopy3Row">#REF!</definedName>
    <definedName name="XRefCopy40" localSheetId="19" hidden="1">#REF!</definedName>
    <definedName name="XRefCopy40">#REF!</definedName>
    <definedName name="XRefCopy40Row" localSheetId="19" hidden="1">#REF!</definedName>
    <definedName name="XRefCopy40Row">#REF!</definedName>
    <definedName name="XRefCopy41" localSheetId="19" hidden="1">#REF!</definedName>
    <definedName name="XRefCopy41">#REF!</definedName>
    <definedName name="XRefCopy41Row" localSheetId="19" hidden="1">#REF!</definedName>
    <definedName name="XRefCopy41Row">#REF!</definedName>
    <definedName name="XRefCopy42" localSheetId="19" hidden="1">#REF!</definedName>
    <definedName name="XRefCopy42">#REF!</definedName>
    <definedName name="XRefCopy42Row" localSheetId="19" hidden="1">#REF!</definedName>
    <definedName name="XRefCopy42Row">#REF!</definedName>
    <definedName name="XRefCopy43" localSheetId="19" hidden="1">#REF!</definedName>
    <definedName name="XRefCopy43">#REF!</definedName>
    <definedName name="XRefCopy43Row" localSheetId="19" hidden="1">#REF!</definedName>
    <definedName name="XRefCopy43Row">#REF!</definedName>
    <definedName name="XRefCopy44" localSheetId="19" hidden="1">#REF!</definedName>
    <definedName name="XRefCopy44">#REF!</definedName>
    <definedName name="XRefCopy44Row" localSheetId="19" hidden="1">#REF!</definedName>
    <definedName name="XRefCopy44Row">#REF!</definedName>
    <definedName name="XRefCopy45" localSheetId="19" hidden="1">#REF!</definedName>
    <definedName name="XRefCopy45">#REF!</definedName>
    <definedName name="XRefCopy45Row" localSheetId="19" hidden="1">#REF!</definedName>
    <definedName name="XRefCopy45Row">#REF!</definedName>
    <definedName name="XRefCopy46" localSheetId="19" hidden="1">#REF!</definedName>
    <definedName name="XRefCopy46">#REF!</definedName>
    <definedName name="XRefCopy46Row" localSheetId="19" hidden="1">#REF!</definedName>
    <definedName name="XRefCopy46Row">#REF!</definedName>
    <definedName name="XRefCopy47" localSheetId="19" hidden="1">#REF!</definedName>
    <definedName name="XRefCopy47">#REF!</definedName>
    <definedName name="XRefCopy47Row" localSheetId="19" hidden="1">#REF!</definedName>
    <definedName name="XRefCopy47Row">#REF!</definedName>
    <definedName name="XRefCopy48" localSheetId="19" hidden="1">#REF!</definedName>
    <definedName name="XRefCopy48">#REF!</definedName>
    <definedName name="XRefCopy48Row" localSheetId="19" hidden="1">#REF!</definedName>
    <definedName name="XRefCopy48Row">#REF!</definedName>
    <definedName name="XRefCopy49Row" localSheetId="19" hidden="1">#REF!</definedName>
    <definedName name="XRefCopy49Row">#REF!</definedName>
    <definedName name="XRefCopy4Row" localSheetId="19" hidden="1">#REF!</definedName>
    <definedName name="XRefCopy4Row">#REF!</definedName>
    <definedName name="XRefCopy5" localSheetId="19" hidden="1">#REF!</definedName>
    <definedName name="XRefCopy5">#REF!</definedName>
    <definedName name="XRefCopy50" localSheetId="19" hidden="1">#REF!</definedName>
    <definedName name="XRefCopy50">#REF!</definedName>
    <definedName name="XRefCopy50Row" localSheetId="19" hidden="1">#REF!</definedName>
    <definedName name="XRefCopy50Row">#REF!</definedName>
    <definedName name="XRefCopy51" localSheetId="19" hidden="1">#REF!</definedName>
    <definedName name="XRefCopy51">#REF!</definedName>
    <definedName name="XRefCopy51Row" localSheetId="19" hidden="1">#REF!</definedName>
    <definedName name="XRefCopy51Row">#REF!</definedName>
    <definedName name="XRefCopy52" localSheetId="19" hidden="1">#REF!</definedName>
    <definedName name="XRefCopy52">#REF!</definedName>
    <definedName name="XRefCopy52Row" localSheetId="19" hidden="1">#REF!</definedName>
    <definedName name="XRefCopy52Row">#REF!</definedName>
    <definedName name="XRefCopy53" localSheetId="19" hidden="1">#REF!</definedName>
    <definedName name="XRefCopy53">#REF!</definedName>
    <definedName name="XRefCopy53Row" localSheetId="19" hidden="1">#REF!</definedName>
    <definedName name="XRefCopy53Row">#REF!</definedName>
    <definedName name="XRefCopy54" localSheetId="19" hidden="1">#REF!</definedName>
    <definedName name="XRefCopy54">#REF!</definedName>
    <definedName name="XRefCopy54Row" localSheetId="19" hidden="1">#REF!</definedName>
    <definedName name="XRefCopy54Row">#REF!</definedName>
    <definedName name="XRefCopy55" localSheetId="19" hidden="1">#REF!</definedName>
    <definedName name="XRefCopy55">#REF!</definedName>
    <definedName name="XRefCopy55Row" localSheetId="19" hidden="1">#REF!</definedName>
    <definedName name="XRefCopy55Row">#REF!</definedName>
    <definedName name="XRefCopy56" localSheetId="19" hidden="1">#REF!</definedName>
    <definedName name="XRefCopy56">#REF!</definedName>
    <definedName name="XRefCopy56Row" localSheetId="19" hidden="1">#REF!</definedName>
    <definedName name="XRefCopy56Row">#REF!</definedName>
    <definedName name="XRefCopy57" localSheetId="19" hidden="1">#REF!</definedName>
    <definedName name="XRefCopy57">#REF!</definedName>
    <definedName name="XRefCopy57Row" localSheetId="19" hidden="1">#REF!</definedName>
    <definedName name="XRefCopy57Row">#REF!</definedName>
    <definedName name="XRefCopy58" localSheetId="19" hidden="1">#REF!</definedName>
    <definedName name="XRefCopy58">#REF!</definedName>
    <definedName name="XRefCopy59" localSheetId="19" hidden="1">#REF!</definedName>
    <definedName name="XRefCopy59">#REF!</definedName>
    <definedName name="XRefCopy59Row" localSheetId="19" hidden="1">#REF!</definedName>
    <definedName name="XRefCopy59Row">#REF!</definedName>
    <definedName name="XRefCopy5Row" localSheetId="19" hidden="1">#REF!</definedName>
    <definedName name="XRefCopy5Row">#REF!</definedName>
    <definedName name="XRefCopy6" localSheetId="19" hidden="1">#REF!</definedName>
    <definedName name="XRefCopy6">#REF!</definedName>
    <definedName name="XRefCopy60" localSheetId="19" hidden="1">#REF!</definedName>
    <definedName name="XRefCopy60">#REF!</definedName>
    <definedName name="XRefCopy60Row" localSheetId="19" hidden="1">#REF!</definedName>
    <definedName name="XRefCopy60Row">#REF!</definedName>
    <definedName name="XRefCopy62" localSheetId="19" hidden="1">#REF!</definedName>
    <definedName name="XRefCopy62">#REF!</definedName>
    <definedName name="XRefCopy62Row" localSheetId="19" hidden="1">#REF!</definedName>
    <definedName name="XRefCopy62Row">#REF!</definedName>
    <definedName name="XRefCopy63" localSheetId="19" hidden="1">#REF!</definedName>
    <definedName name="XRefCopy63">#REF!</definedName>
    <definedName name="XRefCopy63Row" localSheetId="19" hidden="1">#REF!</definedName>
    <definedName name="XRefCopy63Row">#REF!</definedName>
    <definedName name="XRefCopy64" localSheetId="19" hidden="1">#REF!</definedName>
    <definedName name="XRefCopy64">#REF!</definedName>
    <definedName name="XRefCopy64Row" localSheetId="19" hidden="1">#REF!</definedName>
    <definedName name="XRefCopy64Row">#REF!</definedName>
    <definedName name="XRefCopy65" localSheetId="19" hidden="1">#REF!</definedName>
    <definedName name="XRefCopy65">#REF!</definedName>
    <definedName name="XRefCopy65Row" localSheetId="19" hidden="1">#REF!</definedName>
    <definedName name="XRefCopy65Row">#REF!</definedName>
    <definedName name="XRefCopy68" localSheetId="19" hidden="1">#REF!</definedName>
    <definedName name="XRefCopy68">#REF!</definedName>
    <definedName name="XRefCopy68Row" localSheetId="19" hidden="1">#REF!</definedName>
    <definedName name="XRefCopy68Row">#REF!</definedName>
    <definedName name="XRefCopy69" localSheetId="19" hidden="1">#REF!</definedName>
    <definedName name="XRefCopy69">#REF!</definedName>
    <definedName name="XRefCopy69Row" localSheetId="19" hidden="1">#REF!</definedName>
    <definedName name="XRefCopy69Row">#REF!</definedName>
    <definedName name="XRefCopy6Row" localSheetId="19" hidden="1">#REF!</definedName>
    <definedName name="XRefCopy6Row">#REF!</definedName>
    <definedName name="XRefCopy7" localSheetId="19" hidden="1">#REF!</definedName>
    <definedName name="XRefCopy7">#REF!</definedName>
    <definedName name="XRefCopy70" localSheetId="19" hidden="1">#REF!</definedName>
    <definedName name="XRefCopy70">#REF!</definedName>
    <definedName name="XRefCopy70Row" localSheetId="19" hidden="1">#REF!</definedName>
    <definedName name="XRefCopy70Row">#REF!</definedName>
    <definedName name="XRefCopy7Row" localSheetId="19" hidden="1">#REF!</definedName>
    <definedName name="XRefCopy7Row">#REF!</definedName>
    <definedName name="XRefCopy8" localSheetId="19" hidden="1">#REF!</definedName>
    <definedName name="XRefCopy8">#REF!</definedName>
    <definedName name="XRefCopy8Row" localSheetId="19" hidden="1">#REF!</definedName>
    <definedName name="XRefCopy8Row">#REF!</definedName>
    <definedName name="XRefCopy9" localSheetId="19" hidden="1">#REF!</definedName>
    <definedName name="XRefCopy9">#REF!</definedName>
    <definedName name="XRefCopy9Row" localSheetId="19" hidden="1">#REF!</definedName>
    <definedName name="XRefCopy9Row">#REF!</definedName>
    <definedName name="XRefCopyRangeCount">56</definedName>
    <definedName name="XRefPaste10" localSheetId="19" hidden="1">#REF!</definedName>
    <definedName name="XRefPaste10">#REF!</definedName>
    <definedName name="XRefPaste10Row" localSheetId="19" hidden="1">#REF!</definedName>
    <definedName name="XRefPaste10Row">#REF!</definedName>
    <definedName name="XRefPaste11" localSheetId="19" hidden="1">#REF!</definedName>
    <definedName name="XRefPaste11">#REF!</definedName>
    <definedName name="XRefPaste11Row" localSheetId="19" hidden="1">#REF!</definedName>
    <definedName name="XRefPaste11Row">#REF!</definedName>
    <definedName name="XRefPaste12" localSheetId="19" hidden="1">#REF!</definedName>
    <definedName name="XRefPaste12">#REF!</definedName>
    <definedName name="XRefPaste12Row" localSheetId="19" hidden="1">#REF!</definedName>
    <definedName name="XRefPaste12Row">#REF!</definedName>
    <definedName name="XRefPaste13" localSheetId="19" hidden="1">#REF!</definedName>
    <definedName name="XRefPaste13">#REF!</definedName>
    <definedName name="XRefPaste13Row" localSheetId="19" hidden="1">#REF!</definedName>
    <definedName name="XRefPaste13Row">#REF!</definedName>
    <definedName name="XRefPaste14" localSheetId="19" hidden="1">#REF!</definedName>
    <definedName name="XRefPaste14">#REF!</definedName>
    <definedName name="XRefPaste14Row" localSheetId="19" hidden="1">#REF!</definedName>
    <definedName name="XRefPaste14Row">#REF!</definedName>
    <definedName name="XRefPaste15" localSheetId="19" hidden="1">#REF!</definedName>
    <definedName name="XRefPaste15">#REF!</definedName>
    <definedName name="XRefPaste15Row" localSheetId="19" hidden="1">#REF!</definedName>
    <definedName name="XRefPaste15Row">#REF!</definedName>
    <definedName name="XRefPaste16" localSheetId="19" hidden="1">#REF!</definedName>
    <definedName name="XRefPaste16">#REF!</definedName>
    <definedName name="XRefPaste16Row" localSheetId="19" hidden="1">#REF!</definedName>
    <definedName name="XRefPaste16Row">#REF!</definedName>
    <definedName name="XRefPaste17" localSheetId="19" hidden="1">#REF!</definedName>
    <definedName name="XRefPaste17">#REF!</definedName>
    <definedName name="XRefPaste17Row" localSheetId="19" hidden="1">#REF!</definedName>
    <definedName name="XRefPaste17Row">#REF!</definedName>
    <definedName name="XRefPaste18" localSheetId="19" hidden="1">#REF!</definedName>
    <definedName name="XRefPaste18">#REF!</definedName>
    <definedName name="XRefPaste18Row" localSheetId="19" hidden="1">#REF!</definedName>
    <definedName name="XRefPaste18Row">#REF!</definedName>
    <definedName name="XRefPaste19" localSheetId="19" hidden="1">#REF!</definedName>
    <definedName name="XRefPaste19">#REF!</definedName>
    <definedName name="XRefPaste19Row" localSheetId="19" hidden="1">#REF!</definedName>
    <definedName name="XRefPaste19Row">#REF!</definedName>
    <definedName name="XRefPaste1Row" localSheetId="19" hidden="1">#REF!</definedName>
    <definedName name="XRefPaste1Row">#REF!</definedName>
    <definedName name="XRefPaste2" localSheetId="19" hidden="1">#REF!</definedName>
    <definedName name="XRefPaste2">#REF!</definedName>
    <definedName name="XRefPaste20" localSheetId="19" hidden="1">#REF!</definedName>
    <definedName name="XRefPaste20">#REF!</definedName>
    <definedName name="XRefPaste20Row" localSheetId="19" hidden="1">#REF!</definedName>
    <definedName name="XRefPaste20Row">#REF!</definedName>
    <definedName name="XRefPaste21" localSheetId="19" hidden="1">#REF!</definedName>
    <definedName name="XRefPaste21">#REF!</definedName>
    <definedName name="XRefPaste21Row" localSheetId="19" hidden="1">#REF!</definedName>
    <definedName name="XRefPaste21Row">#REF!</definedName>
    <definedName name="XRefPaste22" localSheetId="19" hidden="1">#REF!</definedName>
    <definedName name="XRefPaste22">#REF!</definedName>
    <definedName name="XRefPaste22Row" localSheetId="19" hidden="1">#REF!</definedName>
    <definedName name="XRefPaste22Row">#REF!</definedName>
    <definedName name="XRefPaste23" localSheetId="19" hidden="1">#REF!</definedName>
    <definedName name="XRefPaste23">#REF!</definedName>
    <definedName name="XRefPaste23Row" localSheetId="19" hidden="1">#REF!</definedName>
    <definedName name="XRefPaste23Row">#REF!</definedName>
    <definedName name="XRefPaste24" localSheetId="19" hidden="1">#REF!</definedName>
    <definedName name="XRefPaste24">#REF!</definedName>
    <definedName name="XRefPaste24Row" localSheetId="19" hidden="1">#REF!</definedName>
    <definedName name="XRefPaste24Row">#REF!</definedName>
    <definedName name="XRefPaste25" localSheetId="19" hidden="1">#REF!</definedName>
    <definedName name="XRefPaste25">#REF!</definedName>
    <definedName name="XRefPaste25Row" localSheetId="19" hidden="1">#REF!</definedName>
    <definedName name="XRefPaste25Row">#REF!</definedName>
    <definedName name="XRefPaste26" localSheetId="19" hidden="1">#REF!</definedName>
    <definedName name="XRefPaste26">#REF!</definedName>
    <definedName name="XRefPaste26Row" localSheetId="19" hidden="1">#REF!</definedName>
    <definedName name="XRefPaste26Row">#REF!</definedName>
    <definedName name="XRefPaste27" localSheetId="19" hidden="1">#REF!</definedName>
    <definedName name="XRefPaste27">#REF!</definedName>
    <definedName name="XRefPaste27Row" localSheetId="19" hidden="1">#REF!</definedName>
    <definedName name="XRefPaste27Row">#REF!</definedName>
    <definedName name="XRefPaste28" localSheetId="19" hidden="1">#REF!</definedName>
    <definedName name="XRefPaste28">#REF!</definedName>
    <definedName name="XRefPaste28Row" localSheetId="19" hidden="1">#REF!</definedName>
    <definedName name="XRefPaste28Row">#REF!</definedName>
    <definedName name="XRefPaste29" localSheetId="19" hidden="1">#REF!</definedName>
    <definedName name="XRefPaste29">#REF!</definedName>
    <definedName name="XRefPaste29Row" localSheetId="19" hidden="1">#REF!</definedName>
    <definedName name="XRefPaste29Row">#REF!</definedName>
    <definedName name="XRefPaste2Row" localSheetId="19" hidden="1">#REF!</definedName>
    <definedName name="XRefPaste2Row">#REF!</definedName>
    <definedName name="XRefPaste3" localSheetId="19" hidden="1">#REF!</definedName>
    <definedName name="XRefPaste3">#REF!</definedName>
    <definedName name="XRefPaste30" localSheetId="19" hidden="1">#REF!</definedName>
    <definedName name="XRefPaste30">#REF!</definedName>
    <definedName name="XRefPaste30Row" localSheetId="19" hidden="1">#REF!</definedName>
    <definedName name="XRefPaste30Row">#REF!</definedName>
    <definedName name="XRefPaste31" localSheetId="19" hidden="1">#REF!</definedName>
    <definedName name="XRefPaste31">#REF!</definedName>
    <definedName name="XRefPaste31Row" localSheetId="19" hidden="1">#REF!</definedName>
    <definedName name="XRefPaste31Row">#REF!</definedName>
    <definedName name="XRefPaste32" localSheetId="19" hidden="1">#REF!</definedName>
    <definedName name="XRefPaste32">#REF!</definedName>
    <definedName name="XRefPaste32Row" localSheetId="19" hidden="1">#REF!</definedName>
    <definedName name="XRefPaste32Row">#REF!</definedName>
    <definedName name="XRefPaste33" localSheetId="19" hidden="1">#REF!</definedName>
    <definedName name="XRefPaste33">#REF!</definedName>
    <definedName name="XRefPaste33Row" localSheetId="19" hidden="1">#REF!</definedName>
    <definedName name="XRefPaste33Row">#REF!</definedName>
    <definedName name="XRefPaste34" localSheetId="19" hidden="1">#REF!</definedName>
    <definedName name="XRefPaste34">#REF!</definedName>
    <definedName name="XRefPaste34Row" localSheetId="19" hidden="1">#REF!</definedName>
    <definedName name="XRefPaste34Row">#REF!</definedName>
    <definedName name="XRefPaste35" localSheetId="19" hidden="1">#REF!</definedName>
    <definedName name="XRefPaste35">#REF!</definedName>
    <definedName name="XRefPaste35Row" localSheetId="19" hidden="1">#REF!</definedName>
    <definedName name="XRefPaste35Row">#REF!</definedName>
    <definedName name="XRefPaste36" localSheetId="19" hidden="1">#REF!</definedName>
    <definedName name="XRefPaste36">#REF!</definedName>
    <definedName name="XRefPaste36Row" localSheetId="19" hidden="1">#REF!</definedName>
    <definedName name="XRefPaste36Row">#REF!</definedName>
    <definedName name="XRefPaste37" localSheetId="19" hidden="1">#REF!</definedName>
    <definedName name="XRefPaste37">#REF!</definedName>
    <definedName name="XRefPaste37Row" localSheetId="19" hidden="1">#REF!</definedName>
    <definedName name="XRefPaste37Row">#REF!</definedName>
    <definedName name="XRefPaste38" localSheetId="19" hidden="1">#REF!</definedName>
    <definedName name="XRefPaste38">#REF!</definedName>
    <definedName name="XRefPaste38Row" localSheetId="19" hidden="1">#REF!</definedName>
    <definedName name="XRefPaste38Row">#REF!</definedName>
    <definedName name="XRefPaste39" localSheetId="19" hidden="1">#REF!</definedName>
    <definedName name="XRefPaste39">#REF!</definedName>
    <definedName name="XRefPaste39Row" localSheetId="19" hidden="1">#REF!</definedName>
    <definedName name="XRefPaste39Row">#REF!</definedName>
    <definedName name="XRefPaste3Row" localSheetId="19" hidden="1">#REF!</definedName>
    <definedName name="XRefPaste3Row">#REF!</definedName>
    <definedName name="XRefPaste4" localSheetId="19" hidden="1">#REF!</definedName>
    <definedName name="XRefPaste4">#REF!</definedName>
    <definedName name="XRefPaste42" localSheetId="19" hidden="1">#REF!</definedName>
    <definedName name="XRefPaste42">#REF!</definedName>
    <definedName name="XRefPaste42Row" localSheetId="19" hidden="1">#REF!</definedName>
    <definedName name="XRefPaste42Row">#REF!</definedName>
    <definedName name="XRefPaste43" localSheetId="19" hidden="1">#REF!</definedName>
    <definedName name="XRefPaste43">#REF!</definedName>
    <definedName name="XRefPaste43Row" localSheetId="19" hidden="1">#REF!</definedName>
    <definedName name="XRefPaste43Row">#REF!</definedName>
    <definedName name="XRefPaste44Row" localSheetId="19" hidden="1">#REF!</definedName>
    <definedName name="XRefPaste44Row">#REF!</definedName>
    <definedName name="XRefPaste45Row" localSheetId="19" hidden="1">#REF!</definedName>
    <definedName name="XRefPaste45Row">#REF!</definedName>
    <definedName name="XRefPaste4Row" localSheetId="19" hidden="1">#REF!</definedName>
    <definedName name="XRefPaste4Row">#REF!</definedName>
    <definedName name="XRefPaste5" localSheetId="19" hidden="1">#REF!</definedName>
    <definedName name="XRefPaste5">#REF!</definedName>
    <definedName name="XRefPaste50" localSheetId="19" hidden="1">#REF!</definedName>
    <definedName name="XRefPaste50">#REF!</definedName>
    <definedName name="XRefPaste50Row" localSheetId="19" hidden="1">#REF!</definedName>
    <definedName name="XRefPaste50Row">#REF!</definedName>
    <definedName name="XRefPaste51" localSheetId="19" hidden="1">#REF!</definedName>
    <definedName name="XRefPaste51">#REF!</definedName>
    <definedName name="XRefPaste51Row" localSheetId="19" hidden="1">#REF!</definedName>
    <definedName name="XRefPaste51Row">#REF!</definedName>
    <definedName name="XRefPaste5Row" localSheetId="19" hidden="1">#REF!</definedName>
    <definedName name="XRefPaste5Row">#REF!</definedName>
    <definedName name="XRefPaste6" localSheetId="19" hidden="1">#REF!</definedName>
    <definedName name="XRefPaste6">#REF!</definedName>
    <definedName name="XRefPaste6Row" localSheetId="19" hidden="1">#REF!</definedName>
    <definedName name="XRefPaste6Row">#REF!</definedName>
    <definedName name="XRefPaste7" localSheetId="19" hidden="1">#REF!</definedName>
    <definedName name="XRefPaste7">#REF!</definedName>
    <definedName name="XRefPaste7Row" localSheetId="19" hidden="1">#REF!</definedName>
    <definedName name="XRefPaste7Row">#REF!</definedName>
    <definedName name="XRefPaste8" localSheetId="19" hidden="1">#REF!</definedName>
    <definedName name="XRefPaste8">#REF!</definedName>
    <definedName name="XRefPaste8Row" localSheetId="19" hidden="1">#REF!</definedName>
    <definedName name="XRefPaste8Row">#REF!</definedName>
    <definedName name="XRefPaste9" localSheetId="19" hidden="1">#REF!</definedName>
    <definedName name="XRefPaste9">#REF!</definedName>
    <definedName name="XRefPaste9Row" localSheetId="19" hidden="1">#REF!</definedName>
    <definedName name="XRefPaste9Row">#REF!</definedName>
    <definedName name="XRefPasteRangeCount">45</definedName>
    <definedName name="xs" localSheetId="19">#REF!</definedName>
    <definedName name="xs">#REF!</definedName>
    <definedName name="Xso" localSheetId="19">#REF!</definedName>
    <definedName name="Xso">#REF!</definedName>
    <definedName name="xt" localSheetId="19">#REF!</definedName>
    <definedName name="xt">#REF!</definedName>
    <definedName name="xu">#REF!</definedName>
    <definedName name="xulimit">#REF!</definedName>
    <definedName name="XX" localSheetId="19">#REF!</definedName>
    <definedName name="XX">#REF!</definedName>
    <definedName name="xxh02">[43]CAL!#REF!</definedName>
    <definedName name="xxh03">[43]CAL!#REF!</definedName>
    <definedName name="xxx" localSheetId="18">#REF!</definedName>
    <definedName name="xxx" localSheetId="3">#REF!</definedName>
    <definedName name="xxx" localSheetId="14">#REF!</definedName>
    <definedName name="xxx" localSheetId="15">#REF!</definedName>
    <definedName name="xxx" localSheetId="12">#REF!</definedName>
    <definedName name="xxx" localSheetId="10">#REF!</definedName>
    <definedName name="xxx" localSheetId="19">#REF!</definedName>
    <definedName name="xxx">#REF!</definedName>
    <definedName name="XXXX" localSheetId="19">#REF!</definedName>
    <definedName name="XXXX">#REF!</definedName>
    <definedName name="XXXXX" localSheetId="19">#REF!</definedName>
    <definedName name="XXXXX">#REF!</definedName>
    <definedName name="XYZ" localSheetId="19">#REF!</definedName>
    <definedName name="XYZ">#REF!</definedName>
    <definedName name="xyz_1">#REF!</definedName>
    <definedName name="xzq" localSheetId="19">#REF!</definedName>
    <definedName name="xzq">#REF!</definedName>
    <definedName name="XZZ" localSheetId="19">#REF!</definedName>
    <definedName name="XZZ">#REF!</definedName>
    <definedName name="y" localSheetId="19" hidden="1">#REF!</definedName>
    <definedName name="y">#REF!</definedName>
    <definedName name="y_strainer" localSheetId="19">#REF!</definedName>
    <definedName name="y_strainer">#REF!</definedName>
    <definedName name="Y0" localSheetId="19">#REF!</definedName>
    <definedName name="Y0">#REF!</definedName>
    <definedName name="year92">'[289]1992'!$A$370</definedName>
    <definedName name="year93">'[290]1993'!$A$371</definedName>
    <definedName name="year94">'[291]1994'!$A$360</definedName>
    <definedName name="year95">'[291]1995'!$A$360</definedName>
    <definedName name="Yen" localSheetId="19">#REF!</definedName>
    <definedName name="Yen">#REF!</definedName>
    <definedName name="yes">#REF!</definedName>
    <definedName name="yf">[121]slab!#REF!</definedName>
    <definedName name="YG" localSheetId="19">#REF!</definedName>
    <definedName name="YG">#REF!</definedName>
    <definedName name="ygk" localSheetId="17"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localSheetId="18">{"AWARDED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localSheetId="3">{"AWARDED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localSheetId="14">{"AWARDED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localSheetId="15">{"AWARDED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localSheetId="12">{"AWARDED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localSheetId="10">{"AWARDED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localSheetId="19">{"AWARDED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localSheetId="20">{"AWARDED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localSheetId="2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localSheetId="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localSheetId="2"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localSheetId="0">{"AWARDED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localSheetId="9">{"AWARDED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localSheetId="16"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localSheetId="13"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localSheetId="6"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localSheetId="7"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 localSheetId="19">#REF!</definedName>
    <definedName name="ygnjg">#REF!</definedName>
    <definedName name="yhh" localSheetId="19">#REF!</definedName>
    <definedName name="yhh">#REF!</definedName>
    <definedName name="yit" localSheetId="18">#REF!</definedName>
    <definedName name="yit" localSheetId="3">#REF!</definedName>
    <definedName name="yit" localSheetId="14">#REF!</definedName>
    <definedName name="yit" localSheetId="15">#REF!</definedName>
    <definedName name="yit" localSheetId="12">#REF!</definedName>
    <definedName name="yit" localSheetId="10">#REF!</definedName>
    <definedName name="yit" localSheetId="19">#REF!</definedName>
    <definedName name="yit">#REF!</definedName>
    <definedName name="yr1_q1">[191]Assumptions!$U$8</definedName>
    <definedName name="yr1_q2">[191]Assumptions!$U$9</definedName>
    <definedName name="yr1_q3">[191]Assumptions!$U$10</definedName>
    <definedName name="yr1_q3b">[140]Assumptions!#REF!</definedName>
    <definedName name="yr1_q4">[191]Assumptions!$U$11</definedName>
    <definedName name="yr2_q1">[191]Assumptions!$V$8</definedName>
    <definedName name="yr2_q2">[191]Assumptions!$V$9</definedName>
    <definedName name="yr2_q3">[191]Assumptions!$V$10</definedName>
    <definedName name="yr2_q4">[191]Assumptions!$V$11</definedName>
    <definedName name="yr3_q1">[191]Assumptions!$W$8</definedName>
    <definedName name="yr3_q2">[191]Assumptions!$W$9</definedName>
    <definedName name="yr3_q3">[191]Assumptions!$W$10</definedName>
    <definedName name="yr3_q4">[191]Assumptions!$W$11</definedName>
    <definedName name="yry" localSheetId="18">#REF!</definedName>
    <definedName name="yry" localSheetId="3">#REF!</definedName>
    <definedName name="yry" localSheetId="14">#REF!</definedName>
    <definedName name="yry" localSheetId="15">#REF!</definedName>
    <definedName name="yry" localSheetId="12">#REF!</definedName>
    <definedName name="yry" localSheetId="10">#REF!</definedName>
    <definedName name="yry" localSheetId="19">#REF!</definedName>
    <definedName name="yry">#REF!</definedName>
    <definedName name="ys" localSheetId="19">#REF!</definedName>
    <definedName name="ys">#REF!</definedName>
    <definedName name="ysat" localSheetId="19">#REF!</definedName>
    <definedName name="ysat" localSheetId="9">'[292]lc 21'!$V$15</definedName>
    <definedName name="ysat">#REF!</definedName>
    <definedName name="ysub" localSheetId="19">#REF!</definedName>
    <definedName name="ysub" localSheetId="9">'[292]lc 21'!$V$17</definedName>
    <definedName name="ysub">#REF!</definedName>
    <definedName name="yt5ft" localSheetId="19">#REF!</definedName>
    <definedName name="yt5ft">#REF!</definedName>
    <definedName name="ytfytfvg" localSheetId="19">#REF!</definedName>
    <definedName name="ytfytfvg">#REF!</definedName>
    <definedName name="yy" localSheetId="19">#REF!</definedName>
    <definedName name="yy">#REF!</definedName>
    <definedName name="yyy" localSheetId="17" hidden="1">{"'PROFITABILITY'!$A$1:$F$45"}</definedName>
    <definedName name="yyy" localSheetId="18">{"'PROFITABILITY'!$A$1:$F$45"}</definedName>
    <definedName name="yyy" localSheetId="3">{"'PROFITABILITY'!$A$1:$F$45"}</definedName>
    <definedName name="yyy" localSheetId="14">{"'PROFITABILITY'!$A$1:$F$45"}</definedName>
    <definedName name="yyy" localSheetId="15">{"'PROFITABILITY'!$A$1:$F$45"}</definedName>
    <definedName name="yyy" localSheetId="12">{"'PROFITABILITY'!$A$1:$F$45"}</definedName>
    <definedName name="yyy" localSheetId="10">{"'PROFITABILITY'!$A$1:$F$45"}</definedName>
    <definedName name="yyy" localSheetId="19">{"'PROFITABILITY'!$A$1:$F$45"}</definedName>
    <definedName name="yyy" localSheetId="20">{"'PROFITABILITY'!$A$1:$F$45"}</definedName>
    <definedName name="yyy" localSheetId="21">{"'PROFITABILITY'!$A$1:$F$45"}</definedName>
    <definedName name="yyy" localSheetId="1" hidden="1">{"'PROFITABILITY'!$A$1:$F$45"}</definedName>
    <definedName name="yyy" localSheetId="2" hidden="1">{"'PROFITABILITY'!$A$1:$F$45"}</definedName>
    <definedName name="yyy" localSheetId="0">{"'PROFITABILITY'!$A$1:$F$45"}</definedName>
    <definedName name="yyy" localSheetId="9">{"'PROFITABILITY'!$A$1:$F$45"}</definedName>
    <definedName name="yyy" localSheetId="16" hidden="1">{"'PROFITABILITY'!$A$1:$F$45"}</definedName>
    <definedName name="yyy" localSheetId="13" hidden="1">{"'PROFITABILITY'!$A$1:$F$45"}</definedName>
    <definedName name="yyy" localSheetId="6" hidden="1">{"'PROFITABILITY'!$A$1:$F$45"}</definedName>
    <definedName name="yyy" localSheetId="7" hidden="1">{"'PROFITABILITY'!$A$1:$F$45"}</definedName>
    <definedName name="yyy">{"'PROFITABILITY'!$A$1:$F$45"}</definedName>
    <definedName name="yyy1" localSheetId="17" hidden="1">{"'PROFITABILITY'!$A$1:$F$45"}</definedName>
    <definedName name="yyy1" localSheetId="19" hidden="1">{"'PROFITABILITY'!$A$1:$F$45"}</definedName>
    <definedName name="yyy1" localSheetId="1" hidden="1">{"'PROFITABILITY'!$A$1:$F$45"}</definedName>
    <definedName name="yyy1" localSheetId="2" hidden="1">{"'PROFITABILITY'!$A$1:$F$45"}</definedName>
    <definedName name="yyy1" localSheetId="16" hidden="1">{"'PROFITABILITY'!$A$1:$F$45"}</definedName>
    <definedName name="yyy1" localSheetId="13" hidden="1">{"'PROFITABILITY'!$A$1:$F$45"}</definedName>
    <definedName name="yyy1" localSheetId="6" hidden="1">{"'PROFITABILITY'!$A$1:$F$45"}</definedName>
    <definedName name="yyy1" localSheetId="7" hidden="1">{"'PROFITABILITY'!$A$1:$F$45"}</definedName>
    <definedName name="yyy1" hidden="1">{"'PROFITABILITY'!$A$1:$F$45"}</definedName>
    <definedName name="yyyyyyyyyyy" localSheetId="19">#REF!</definedName>
    <definedName name="yyyyyyyyyyy">#REF!</definedName>
    <definedName name="z" localSheetId="17" hidden="1">{"'PROFITABILITY'!$A$1:$F$45"}</definedName>
    <definedName name="z" localSheetId="18">{"'PROFITABILITY'!$A$1:$F$45"}</definedName>
    <definedName name="z" localSheetId="3">{"'PROFITABILITY'!$A$1:$F$45"}</definedName>
    <definedName name="z" localSheetId="14">{"'PROFITABILITY'!$A$1:$F$45"}</definedName>
    <definedName name="z" localSheetId="15">{"'PROFITABILITY'!$A$1:$F$45"}</definedName>
    <definedName name="z" localSheetId="12">{"'PROFITABILITY'!$A$1:$F$45"}</definedName>
    <definedName name="z" localSheetId="10">{"'PROFITABILITY'!$A$1:$F$45"}</definedName>
    <definedName name="z" localSheetId="19">{"'PROFITABILITY'!$A$1:$F$45"}</definedName>
    <definedName name="z" localSheetId="20">{"'PROFITABILITY'!$A$1:$F$45"}</definedName>
    <definedName name="z" localSheetId="21">{"'PROFITABILITY'!$A$1:$F$45"}</definedName>
    <definedName name="z" localSheetId="1" hidden="1">{"'PROFITABILITY'!$A$1:$F$45"}</definedName>
    <definedName name="z" localSheetId="2" hidden="1">{"'PROFITABILITY'!$A$1:$F$45"}</definedName>
    <definedName name="z" localSheetId="0">{"'PROFITABILITY'!$A$1:$F$45"}</definedName>
    <definedName name="z" localSheetId="9">{"'PROFITABILITY'!$A$1:$F$45"}</definedName>
    <definedName name="z" localSheetId="16" hidden="1">{"'PROFITABILITY'!$A$1:$F$45"}</definedName>
    <definedName name="z" localSheetId="13" hidden="1">{"'PROFITABILITY'!$A$1:$F$45"}</definedName>
    <definedName name="z" localSheetId="6" hidden="1">{"'PROFITABILITY'!$A$1:$F$45"}</definedName>
    <definedName name="z" localSheetId="7" hidden="1">{"'PROFITABILITY'!$A$1:$F$45"}</definedName>
    <definedName name="z">{"'PROFITABILITY'!$A$1:$F$45"}</definedName>
    <definedName name="z_1">#REF!</definedName>
    <definedName name="Z_87FC2C73_120F_4A0A_A49E_0CF96AAB3E9C_.wvu.FilterData" hidden="1">#REF!</definedName>
    <definedName name="z0at" localSheetId="19">#REF!</definedName>
    <definedName name="z0at">#REF!</definedName>
    <definedName name="Z0eq138" localSheetId="19">#REF!</definedName>
    <definedName name="Z0eq138">#REF!</definedName>
    <definedName name="Z0eq4.16" localSheetId="19">#REF!</definedName>
    <definedName name="Z0eq4.16">#REF!</definedName>
    <definedName name="Z0G" localSheetId="19">#REF!</definedName>
    <definedName name="Z0G">#REF!</definedName>
    <definedName name="Z0p" localSheetId="19">#REF!</definedName>
    <definedName name="Z0p">#REF!</definedName>
    <definedName name="Z0ps" localSheetId="19">#REF!</definedName>
    <definedName name="Z0ps">#REF!</definedName>
    <definedName name="Z0s" localSheetId="19">#REF!</definedName>
    <definedName name="Z0s">#REF!</definedName>
    <definedName name="Z0So" localSheetId="19">#REF!</definedName>
    <definedName name="Z0So">#REF!</definedName>
    <definedName name="Z0t" localSheetId="19">#REF!</definedName>
    <definedName name="Z0t">#REF!</definedName>
    <definedName name="Z1A" localSheetId="19">#REF!</definedName>
    <definedName name="Z1A">#REF!</definedName>
    <definedName name="z1at" localSheetId="19">#REF!</definedName>
    <definedName name="z1at">#REF!</definedName>
    <definedName name="Z1eq138" localSheetId="19">#REF!</definedName>
    <definedName name="Z1eq138">#REF!</definedName>
    <definedName name="Z1eq4.16" localSheetId="19">#REF!</definedName>
    <definedName name="Z1eq4.16">#REF!</definedName>
    <definedName name="Z1G" localSheetId="19">#REF!</definedName>
    <definedName name="Z1G">#REF!</definedName>
    <definedName name="Z1p" localSheetId="19">#REF!</definedName>
    <definedName name="Z1p">#REF!</definedName>
    <definedName name="Z1ps" localSheetId="19">#REF!</definedName>
    <definedName name="Z1ps">#REF!</definedName>
    <definedName name="Z1s" localSheetId="19">#REF!</definedName>
    <definedName name="Z1s">#REF!</definedName>
    <definedName name="Z1so" localSheetId="19">#REF!</definedName>
    <definedName name="Z1so">#REF!</definedName>
    <definedName name="Z1t" localSheetId="19">#REF!</definedName>
    <definedName name="Z1t">#REF!</definedName>
    <definedName name="Z1x" localSheetId="19">#REF!</definedName>
    <definedName name="Z1x">#REF!</definedName>
    <definedName name="Z1y" localSheetId="19">#REF!</definedName>
    <definedName name="Z1y">#REF!</definedName>
    <definedName name="Z2A" localSheetId="19">#REF!</definedName>
    <definedName name="Z2A">#REF!</definedName>
    <definedName name="z2at" localSheetId="19">#REF!</definedName>
    <definedName name="z2at">#REF!</definedName>
    <definedName name="Z2eq138" localSheetId="19">#REF!</definedName>
    <definedName name="Z2eq138">#REF!</definedName>
    <definedName name="Z2eq4.16" localSheetId="19">#REF!</definedName>
    <definedName name="Z2eq4.16">#REF!</definedName>
    <definedName name="Z2G" localSheetId="19">#REF!</definedName>
    <definedName name="Z2G">#REF!</definedName>
    <definedName name="Z2p" localSheetId="19">#REF!</definedName>
    <definedName name="Z2p">#REF!</definedName>
    <definedName name="Z2ps" localSheetId="19">#REF!</definedName>
    <definedName name="Z2ps">#REF!</definedName>
    <definedName name="Z2s" localSheetId="19">#REF!</definedName>
    <definedName name="Z2s">#REF!</definedName>
    <definedName name="Z2So" localSheetId="19">#REF!</definedName>
    <definedName name="Z2So">#REF!</definedName>
    <definedName name="Z2t" localSheetId="19">#REF!</definedName>
    <definedName name="Z2t">#REF!</definedName>
    <definedName name="Z2x" localSheetId="19">#REF!</definedName>
    <definedName name="Z2x">#REF!</definedName>
    <definedName name="z2y" localSheetId="19">#REF!</definedName>
    <definedName name="z2y">#REF!</definedName>
    <definedName name="za" localSheetId="18">#REF!</definedName>
    <definedName name="za" localSheetId="3">#REF!</definedName>
    <definedName name="za" localSheetId="14">#REF!</definedName>
    <definedName name="za" localSheetId="15">#REF!</definedName>
    <definedName name="za" localSheetId="12">#REF!</definedName>
    <definedName name="za" localSheetId="10">#REF!</definedName>
    <definedName name="za" localSheetId="19">#REF!</definedName>
    <definedName name="za">#REF!</definedName>
    <definedName name="ZAA" localSheetId="19">#REF!</definedName>
    <definedName name="ZAA">#REF!</definedName>
    <definedName name="zae" localSheetId="19">#REF!</definedName>
    <definedName name="zae">#REF!</definedName>
    <definedName name="Zbat" localSheetId="19">#REF!</definedName>
    <definedName name="Zbat">#REF!</definedName>
    <definedName name="Zch" localSheetId="19">#REF!</definedName>
    <definedName name="Zch">#REF!</definedName>
    <definedName name="zcvnsfgf" localSheetId="19">#REF!</definedName>
    <definedName name="zcvnsfgf" localSheetId="9">'[293]BOQ Distribution'!$A$5:$G$24</definedName>
    <definedName name="zcvnsfgf">#REF!</definedName>
    <definedName name="zdr" localSheetId="19">#REF!</definedName>
    <definedName name="zdr">#REF!</definedName>
    <definedName name="Ze" localSheetId="19">#REF!</definedName>
    <definedName name="Ze">#REF!</definedName>
    <definedName name="zed">#REF!</definedName>
    <definedName name="zed_1">#REF!</definedName>
    <definedName name="Zeq00.48" localSheetId="19">#REF!</definedName>
    <definedName name="Zeq00.48">#REF!</definedName>
    <definedName name="zeq10.48" localSheetId="19">#REF!</definedName>
    <definedName name="zeq10.48">#REF!</definedName>
    <definedName name="Zeq20.48" localSheetId="19">#REF!</definedName>
    <definedName name="Zeq20.48">#REF!</definedName>
    <definedName name="zes" localSheetId="19">#REF!</definedName>
    <definedName name="zes">#REF!</definedName>
    <definedName name="zet0" localSheetId="19">#REF!</definedName>
    <definedName name="zet0">#REF!</definedName>
    <definedName name="zet75" localSheetId="19">#REF!</definedName>
    <definedName name="zet75">#REF!</definedName>
    <definedName name="zeta" localSheetId="19">#REF!</definedName>
    <definedName name="zeta">#REF!</definedName>
    <definedName name="ZG" localSheetId="19">#REF!</definedName>
    <definedName name="ZG">#REF!</definedName>
    <definedName name="Zh" localSheetId="19">#REF!</definedName>
    <definedName name="Zh">#REF!</definedName>
    <definedName name="zl" localSheetId="19">#REF!</definedName>
    <definedName name="zl">#REF!</definedName>
    <definedName name="zl___0" localSheetId="19">#REF!</definedName>
    <definedName name="zl___0">#REF!</definedName>
    <definedName name="zl___13" localSheetId="19">#REF!</definedName>
    <definedName name="zl___13">#REF!</definedName>
    <definedName name="zlpu" localSheetId="19">#REF!</definedName>
    <definedName name="zlpu">#REF!</definedName>
    <definedName name="zlpu___0" localSheetId="19">#REF!</definedName>
    <definedName name="zlpu___0">#REF!</definedName>
    <definedName name="zlpu___13" localSheetId="19">#REF!</definedName>
    <definedName name="zlpu___13">#REF!</definedName>
    <definedName name="Zm" localSheetId="18">#REF!</definedName>
    <definedName name="Zm" localSheetId="3">#REF!</definedName>
    <definedName name="Zm" localSheetId="14">#REF!</definedName>
    <definedName name="Zm" localSheetId="15">#REF!</definedName>
    <definedName name="Zm" localSheetId="12">#REF!</definedName>
    <definedName name="Zm" localSheetId="10">#REF!</definedName>
    <definedName name="Zm" localSheetId="19">#REF!</definedName>
    <definedName name="Zm">#REF!</definedName>
    <definedName name="znDonnéesRelais" localSheetId="19">#REF!</definedName>
    <definedName name="znDonnéesRelais">#REF!</definedName>
    <definedName name="zngr" localSheetId="19">#REF!</definedName>
    <definedName name="zngr">#REF!</definedName>
    <definedName name="znTypesRelais" localSheetId="19">#REF!</definedName>
    <definedName name="znTypesRelais">#REF!</definedName>
    <definedName name="Zone_impres_MI" localSheetId="19">#REF!</definedName>
    <definedName name="Zone_impres_MI">#REF!</definedName>
    <definedName name="zp" localSheetId="19">#REF!</definedName>
    <definedName name="zp">#REF!</definedName>
    <definedName name="Zpe">#REF!</definedName>
    <definedName name="Zps" localSheetId="19">#REF!</definedName>
    <definedName name="Zps">#REF!</definedName>
    <definedName name="zpsb" localSheetId="19">#REF!</definedName>
    <definedName name="zpsb">#REF!</definedName>
    <definedName name="Zpt" localSheetId="19">#REF!</definedName>
    <definedName name="Zpt">#REF!</definedName>
    <definedName name="zptb" localSheetId="19">#REF!</definedName>
    <definedName name="zptb">#REF!</definedName>
    <definedName name="ZR" localSheetId="19">#REF!</definedName>
    <definedName name="ZR">#REF!</definedName>
    <definedName name="zs" localSheetId="19">#REF!</definedName>
    <definedName name="zs">#REF!</definedName>
    <definedName name="zs___0" localSheetId="19">#REF!</definedName>
    <definedName name="zs___0">#REF!</definedName>
    <definedName name="zs___13" localSheetId="19">#REF!</definedName>
    <definedName name="zs___13">#REF!</definedName>
    <definedName name="ZS0" localSheetId="19">#REF!</definedName>
    <definedName name="ZS0">#REF!</definedName>
    <definedName name="zsdfgzsd" localSheetId="19">#REF!</definedName>
    <definedName name="zsdfgzsd">#REF!</definedName>
    <definedName name="zsdfs" localSheetId="19">#REF!</definedName>
    <definedName name="zsdfs">#REF!</definedName>
    <definedName name="zsdfzds" localSheetId="19">#REF!</definedName>
    <definedName name="zsdfzds">#REF!</definedName>
    <definedName name="zsdrfsdz" localSheetId="19">#REF!</definedName>
    <definedName name="zsdrfsdz">#REF!</definedName>
    <definedName name="zsdvz" localSheetId="19">#REF!</definedName>
    <definedName name="zsdvz">#REF!</definedName>
    <definedName name="zsdzsd" localSheetId="19">#REF!</definedName>
    <definedName name="zsdzsd">#REF!</definedName>
    <definedName name="ZSo" localSheetId="19">#REF!</definedName>
    <definedName name="ZSo">#REF!</definedName>
    <definedName name="Zspan" localSheetId="19">#REF!</definedName>
    <definedName name="Zspan">#REF!</definedName>
    <definedName name="zspu" localSheetId="19">#REF!</definedName>
    <definedName name="zspu">#REF!</definedName>
    <definedName name="zspu___0" localSheetId="19">#REF!</definedName>
    <definedName name="zspu___0">#REF!</definedName>
    <definedName name="zspu___13" localSheetId="19">#REF!</definedName>
    <definedName name="zspu___13">#REF!</definedName>
    <definedName name="ZSS" localSheetId="19">#REF!</definedName>
    <definedName name="ZSS">#REF!</definedName>
    <definedName name="ZSS___0" localSheetId="19">#REF!</definedName>
    <definedName name="ZSS___0">#REF!</definedName>
    <definedName name="ZSS___13" localSheetId="19">#REF!</definedName>
    <definedName name="ZSS___13">#REF!</definedName>
    <definedName name="zssderr" localSheetId="19">#REF!</definedName>
    <definedName name="zssderr">#REF!</definedName>
    <definedName name="Zst" localSheetId="19">#REF!</definedName>
    <definedName name="Zst">#REF!</definedName>
    <definedName name="zstb" localSheetId="19">#REF!</definedName>
    <definedName name="zstb">#REF!</definedName>
    <definedName name="zsxfdfg" localSheetId="19">#REF!</definedName>
    <definedName name="zsxfdfg">#REF!</definedName>
    <definedName name="Zt" localSheetId="19">#REF!</definedName>
    <definedName name="Zt">#REF!</definedName>
    <definedName name="ztpu" localSheetId="19">#REF!</definedName>
    <definedName name="ztpu">#REF!</definedName>
    <definedName name="ztpu___0" localSheetId="19">#REF!</definedName>
    <definedName name="ztpu___0">#REF!</definedName>
    <definedName name="ztpu___13" localSheetId="19">#REF!</definedName>
    <definedName name="ztpu___13">#REF!</definedName>
    <definedName name="zUI228" localSheetId="19">#REF!</definedName>
    <definedName name="zUI228">#REF!</definedName>
    <definedName name="Zusammenfassung" localSheetId="19">#REF!</definedName>
    <definedName name="Zusammenfassung">#REF!</definedName>
    <definedName name="Zxc">#REF!</definedName>
    <definedName name="zxdfgzd" localSheetId="19">#REF!</definedName>
    <definedName name="zxdfgzd">#REF!</definedName>
    <definedName name="ZY" localSheetId="19">#REF!</definedName>
    <definedName name="ZY">#REF!</definedName>
    <definedName name="ZY___0" localSheetId="19">#REF!</definedName>
    <definedName name="ZY___0">#REF!</definedName>
    <definedName name="ZY___13" localSheetId="19">#REF!</definedName>
    <definedName name="ZY___13">#REF!</definedName>
    <definedName name="zz" localSheetId="18">#REF!</definedName>
    <definedName name="zz" localSheetId="3">#REF!</definedName>
    <definedName name="zz" localSheetId="14">#REF!</definedName>
    <definedName name="zz" localSheetId="15">#REF!</definedName>
    <definedName name="zz" localSheetId="12">#REF!</definedName>
    <definedName name="zz" localSheetId="10">#REF!</definedName>
    <definedName name="zz" localSheetId="19">#REF!</definedName>
    <definedName name="zz">#REF!</definedName>
    <definedName name="ZZZ" localSheetId="17" hidden="1">{"'PROFITABILITY'!$A$1:$F$45"}</definedName>
    <definedName name="ZZZ" localSheetId="18">{"'PROFITABILITY'!$A$1:$F$45"}</definedName>
    <definedName name="ZZZ" localSheetId="3">{"'PROFITABILITY'!$A$1:$F$45"}</definedName>
    <definedName name="ZZZ" localSheetId="14">{"'PROFITABILITY'!$A$1:$F$45"}</definedName>
    <definedName name="ZZZ" localSheetId="15">{"'PROFITABILITY'!$A$1:$F$45"}</definedName>
    <definedName name="ZZZ" localSheetId="12">{"'PROFITABILITY'!$A$1:$F$45"}</definedName>
    <definedName name="ZZZ" localSheetId="10">{"'PROFITABILITY'!$A$1:$F$45"}</definedName>
    <definedName name="ZZZ" localSheetId="19">{"'PROFITABILITY'!$A$1:$F$45"}</definedName>
    <definedName name="ZZZ" localSheetId="20">{"'PROFITABILITY'!$A$1:$F$45"}</definedName>
    <definedName name="ZZZ" localSheetId="21">{"'PROFITABILITY'!$A$1:$F$45"}</definedName>
    <definedName name="ZZZ" localSheetId="1" hidden="1">{"'PROFITABILITY'!$A$1:$F$45"}</definedName>
    <definedName name="ZZZ" localSheetId="2" hidden="1">{"'PROFITABILITY'!$A$1:$F$45"}</definedName>
    <definedName name="ZZZ" localSheetId="0">{"'PROFITABILITY'!$A$1:$F$45"}</definedName>
    <definedName name="ZZZ" localSheetId="9">{"'PROFITABILITY'!$A$1:$F$45"}</definedName>
    <definedName name="ZZZ" localSheetId="16" hidden="1">{"'PROFITABILITY'!$A$1:$F$45"}</definedName>
    <definedName name="ZZZ" localSheetId="13" hidden="1">{"'PROFITABILITY'!$A$1:$F$45"}</definedName>
    <definedName name="ZZZ" localSheetId="6" hidden="1">{"'PROFITABILITY'!$A$1:$F$45"}</definedName>
    <definedName name="ZZZ" localSheetId="7" hidden="1">{"'PROFITABILITY'!$A$1:$F$45"}</definedName>
    <definedName name="ZZZ">{"'PROFITABILITY'!$A$1:$F$45"}</definedName>
    <definedName name="ZZZZ" localSheetId="19">#REF!</definedName>
    <definedName name="ZZZZ">#REF!</definedName>
    <definedName name="zzzzzz" localSheetId="19">#REF!</definedName>
    <definedName name="zzzzzz">#REF!</definedName>
    <definedName name="π">PI()</definedName>
    <definedName name="ガス_灯油混焼" localSheetId="19">#REF!</definedName>
    <definedName name="ガス_灯油混焼">#REF!</definedName>
    <definedName name="صص" localSheetId="17">#N/A</definedName>
    <definedName name="صص" localSheetId="19">#REF!</definedName>
    <definedName name="صص" localSheetId="1">#N/A</definedName>
    <definedName name="صص" localSheetId="2">#N/A</definedName>
    <definedName name="صص" localSheetId="16">#N/A</definedName>
    <definedName name="صص" localSheetId="13">#N/A</definedName>
    <definedName name="صص" localSheetId="6">#N/A</definedName>
    <definedName name="صص" localSheetId="7">#N/A</definedName>
    <definedName name="صص">#REF!</definedName>
    <definedName name="قغغغ" localSheetId="17">#N/A</definedName>
    <definedName name="قغغغ" localSheetId="19">#REF!</definedName>
    <definedName name="قغغغ" localSheetId="1">#N/A</definedName>
    <definedName name="قغغغ" localSheetId="2">#N/A</definedName>
    <definedName name="قغغغ" localSheetId="16">#N/A</definedName>
    <definedName name="قغغغ" localSheetId="13">#N/A</definedName>
    <definedName name="قغغغ" localSheetId="6">#N/A</definedName>
    <definedName name="قغغغ" localSheetId="7">#N/A</definedName>
    <definedName name="قغغغ">#REF!</definedName>
    <definedName name="كبرببح" localSheetId="17">#N/A</definedName>
    <definedName name="كبرببح" localSheetId="19">#REF!</definedName>
    <definedName name="كبرببح" localSheetId="1">#N/A</definedName>
    <definedName name="كبرببح" localSheetId="2">#N/A</definedName>
    <definedName name="كبرببح" localSheetId="16">#N/A</definedName>
    <definedName name="كبرببح" localSheetId="13">#N/A</definedName>
    <definedName name="كبرببح" localSheetId="6">#N/A</definedName>
    <definedName name="كبرببح" localSheetId="7">#N/A</definedName>
    <definedName name="كبرببح">#REF!</definedName>
    <definedName name="محكنج" localSheetId="17">#N/A</definedName>
    <definedName name="محكنج" localSheetId="19">#REF!</definedName>
    <definedName name="محكنج" localSheetId="1">#N/A</definedName>
    <definedName name="محكنج" localSheetId="2">#N/A</definedName>
    <definedName name="محكنج" localSheetId="16">#N/A</definedName>
    <definedName name="محكنج" localSheetId="13">#N/A</definedName>
    <definedName name="محكنج" localSheetId="6">#N/A</definedName>
    <definedName name="محكنج" localSheetId="7">#N/A</definedName>
    <definedName name="محكنج">#REF!</definedName>
    <definedName name="نتمهحت" localSheetId="17">#N/A</definedName>
    <definedName name="نتمهحت" localSheetId="19">#REF!</definedName>
    <definedName name="نتمهحت" localSheetId="1">#N/A</definedName>
    <definedName name="نتمهحت" localSheetId="2">#N/A</definedName>
    <definedName name="نتمهحت" localSheetId="16">#N/A</definedName>
    <definedName name="نتمهحت" localSheetId="13">#N/A</definedName>
    <definedName name="نتمهحت" localSheetId="6">#N/A</definedName>
    <definedName name="نتمهحت" localSheetId="7">#N/A</definedName>
    <definedName name="نتمهحت">#REF!</definedName>
    <definedName name="يثظثتكنم" localSheetId="17">#N/A</definedName>
    <definedName name="يثظثتكنم" localSheetId="19">#REF!</definedName>
    <definedName name="يثظثتكنم" localSheetId="1">#N/A</definedName>
    <definedName name="يثظثتكنم" localSheetId="2">#N/A</definedName>
    <definedName name="يثظثتكنم" localSheetId="16">#N/A</definedName>
    <definedName name="يثظثتكنم" localSheetId="13">#N/A</definedName>
    <definedName name="يثظثتكنم" localSheetId="6">#N/A</definedName>
    <definedName name="يثظثتكنم" localSheetId="7">#N/A</definedName>
    <definedName name="يثظثتكنم">#REF!</definedName>
    <definedName name="ينتثيمنثي" localSheetId="17">#N/A</definedName>
    <definedName name="ينتثيمنثي" localSheetId="19">#REF!</definedName>
    <definedName name="ينتثيمنثي" localSheetId="1">#N/A</definedName>
    <definedName name="ينتثيمنثي" localSheetId="2">#N/A</definedName>
    <definedName name="ينتثيمنثي" localSheetId="16">#N/A</definedName>
    <definedName name="ينتثيمنثي" localSheetId="13">#N/A</definedName>
    <definedName name="ينتثيمنثي" localSheetId="6">#N/A</definedName>
    <definedName name="ينتثيمنثي" localSheetId="7">#N/A</definedName>
    <definedName name="ينتثيمنثي">#REF!</definedName>
    <definedName name="ينمتاستا" localSheetId="17">#N/A</definedName>
    <definedName name="ينمتاستا" localSheetId="19">#REF!</definedName>
    <definedName name="ينمتاستا" localSheetId="1">#N/A</definedName>
    <definedName name="ينمتاستا" localSheetId="2">#N/A</definedName>
    <definedName name="ينمتاستا" localSheetId="16">#N/A</definedName>
    <definedName name="ينمتاستا" localSheetId="13">#N/A</definedName>
    <definedName name="ينمتاستا" localSheetId="6">#N/A</definedName>
    <definedName name="ينمتاستا" localSheetId="7">#N/A</definedName>
    <definedName name="ينمتاستا">#REF!</definedName>
    <definedName name="간경1" localSheetId="19">#REF!</definedName>
    <definedName name="간경1">#REF!</definedName>
    <definedName name="간경2" localSheetId="19">#REF!</definedName>
    <definedName name="간경2">#REF!</definedName>
    <definedName name="간경3" localSheetId="19">#REF!</definedName>
    <definedName name="간경3">#REF!</definedName>
    <definedName name="간경4" localSheetId="19">#REF!</definedName>
    <definedName name="간경4">#REF!</definedName>
    <definedName name="간노1" localSheetId="19">#REF!</definedName>
    <definedName name="간노1">#REF!</definedName>
    <definedName name="간노2" localSheetId="19">#REF!</definedName>
    <definedName name="간노2">#REF!</definedName>
    <definedName name="간재" localSheetId="19">#REF!</definedName>
    <definedName name="간재">#REF!</definedName>
    <definedName name="감가" localSheetId="19">#REF!</definedName>
    <definedName name="감가">#REF!</definedName>
    <definedName name="건축" localSheetId="19">#REF!</definedName>
    <definedName name="건축">#REF!</definedName>
    <definedName name="견적비교" localSheetId="19">#REF!</definedName>
    <definedName name="견적비교">#REF!</definedName>
    <definedName name="결산정리" localSheetId="19">#REF!</definedName>
    <definedName name="결산정리">#REF!</definedName>
    <definedName name="결산조정계정" localSheetId="19">#REF!</definedName>
    <definedName name="결산조정계정">#REF!</definedName>
    <definedName name="계정" localSheetId="19">#REF!</definedName>
    <definedName name="계정">#REF!</definedName>
    <definedName name="공" localSheetId="19">#REF!</definedName>
    <definedName name="공">#REF!</definedName>
    <definedName name="공장" localSheetId="19">#REF!</definedName>
    <definedName name="공장">#REF!</definedName>
    <definedName name="공종" localSheetId="19">#REF!</definedName>
    <definedName name="공종">#REF!</definedName>
    <definedName name="관급" localSheetId="19">#REF!,#REF!,#REF!</definedName>
    <definedName name="관급">#REF!,#REF!,#REF!</definedName>
    <definedName name="구분" localSheetId="19">#REF!</definedName>
    <definedName name="구분">#REF!</definedName>
    <definedName name="기계" localSheetId="19">#REF!</definedName>
    <definedName name="기계">#REF!</definedName>
    <definedName name="기타" localSheetId="19">#REF!</definedName>
    <definedName name="기타">#REF!</definedName>
    <definedName name="ㄷ1" localSheetId="19">#REF!</definedName>
    <definedName name="ㄷ1">#REF!</definedName>
    <definedName name="단가비교" localSheetId="17">#N/A</definedName>
    <definedName name="단가비교" localSheetId="19">#REF!</definedName>
    <definedName name="단가비교" localSheetId="1">#N/A</definedName>
    <definedName name="단가비교" localSheetId="2">#N/A</definedName>
    <definedName name="단가비교" localSheetId="16">#N/A</definedName>
    <definedName name="단가비교" localSheetId="13">#N/A</definedName>
    <definedName name="단가비교" localSheetId="6">#N/A</definedName>
    <definedName name="단가비교" localSheetId="7">#N/A</definedName>
    <definedName name="단가비교">#REF!</definedName>
    <definedName name="단가비교표" localSheetId="19">#REF!,#REF!</definedName>
    <definedName name="단가비교표">#REF!,#REF!</definedName>
    <definedName name="도면외주" localSheetId="19" hidden="1">#REF!</definedName>
    <definedName name="도면외주">#REF!</definedName>
    <definedName name="도면용역비" localSheetId="19" hidden="1">#REF!</definedName>
    <definedName name="도면용역비">#REF!</definedName>
    <definedName name="리리리" localSheetId="19">#REF!,#REF!,#REF!</definedName>
    <definedName name="리리리">#REF!,#REF!,#REF!</definedName>
    <definedName name="ㅁ1" localSheetId="19">#REF!</definedName>
    <definedName name="ㅁ1">#REF!</definedName>
    <definedName name="버티" localSheetId="17">#N/A</definedName>
    <definedName name="버티" localSheetId="19">#REF!</definedName>
    <definedName name="버티" localSheetId="1">#N/A</definedName>
    <definedName name="버티" localSheetId="2">#N/A</definedName>
    <definedName name="버티" localSheetId="16">#N/A</definedName>
    <definedName name="버티" localSheetId="13">#N/A</definedName>
    <definedName name="버티" localSheetId="6">#N/A</definedName>
    <definedName name="버티" localSheetId="7">#N/A</definedName>
    <definedName name="버티">#REF!</definedName>
    <definedName name="부대공사" localSheetId="19" hidden="1">#REF!</definedName>
    <definedName name="부대공사">#REF!</definedName>
    <definedName name="사외" localSheetId="19">#REF!</definedName>
    <definedName name="사외">#REF!</definedName>
    <definedName name="사진" localSheetId="19">#REF!</definedName>
    <definedName name="사진">#REF!</definedName>
    <definedName name="소모비" localSheetId="19">#REF!</definedName>
    <definedName name="소모비">#REF!</definedName>
    <definedName name="ㅇ191" localSheetId="19">#REF!</definedName>
    <definedName name="ㅇ191">#REF!</definedName>
    <definedName name="약수" localSheetId="17">#N/A</definedName>
    <definedName name="약수" localSheetId="19">#REF!</definedName>
    <definedName name="약수" localSheetId="1">#N/A</definedName>
    <definedName name="약수" localSheetId="2">#N/A</definedName>
    <definedName name="약수" localSheetId="16">#N/A</definedName>
    <definedName name="약수" localSheetId="13">#N/A</definedName>
    <definedName name="약수" localSheetId="6">#N/A</definedName>
    <definedName name="약수" localSheetId="7">#N/A</definedName>
    <definedName name="약수">#REF!</definedName>
    <definedName name="원가" localSheetId="19">#REF!</definedName>
    <definedName name="원가">#REF!</definedName>
    <definedName name="월별영업" localSheetId="19">#REF!</definedName>
    <definedName name="월별영업">#REF!</definedName>
    <definedName name="인원" localSheetId="19">#REF!</definedName>
    <definedName name="인원">#REF!</definedName>
    <definedName name="일위" localSheetId="19">#REF!,#REF!</definedName>
    <definedName name="일위">#REF!,#REF!</definedName>
    <definedName name="임용태" localSheetId="17">#N/A</definedName>
    <definedName name="임용태" localSheetId="19">#REF!</definedName>
    <definedName name="임용태" localSheetId="1">#N/A</definedName>
    <definedName name="임용태" localSheetId="2">#N/A</definedName>
    <definedName name="임용태" localSheetId="16">#N/A</definedName>
    <definedName name="임용태" localSheetId="13">#N/A</definedName>
    <definedName name="임용태" localSheetId="6">#N/A</definedName>
    <definedName name="임용태" localSheetId="7">#N/A</definedName>
    <definedName name="임용태">#REF!</definedName>
    <definedName name="작업계획" localSheetId="19">#REF!</definedName>
    <definedName name="작업계획">#REF!</definedName>
    <definedName name="전" localSheetId="19">#REF!</definedName>
    <definedName name="전">#REF!</definedName>
    <definedName name="전계장금액" localSheetId="19" hidden="1">#REF!</definedName>
    <definedName name="전계장금액">#REF!</definedName>
    <definedName name="전기계장" localSheetId="19">#REF!</definedName>
    <definedName name="전기계장">#REF!</definedName>
    <definedName name="전체" localSheetId="19">#REF!</definedName>
    <definedName name="전체">#REF!</definedName>
    <definedName name="조직" localSheetId="19">#REF!</definedName>
    <definedName name="조직">#REF!</definedName>
    <definedName name="조직1" localSheetId="19">#REF!</definedName>
    <definedName name="조직1">#REF!</definedName>
    <definedName name="주택사업본부" localSheetId="19">#REF!</definedName>
    <definedName name="주택사업본부">#REF!</definedName>
    <definedName name="중기" localSheetId="19">#REF!</definedName>
    <definedName name="중기">#REF!</definedName>
    <definedName name="직노" localSheetId="19">#REF!</definedName>
    <definedName name="직노">#REF!</definedName>
    <definedName name="철구사업본부" localSheetId="19">#REF!</definedName>
    <definedName name="철구사업본부">#REF!</definedName>
    <definedName name="추가분" localSheetId="17" hidden="1">{"'장비'!$A$3:$M$12"}</definedName>
    <definedName name="추가분" localSheetId="18">{"'장비'!$A$3:$M$12"}</definedName>
    <definedName name="추가분" localSheetId="3">{"'장비'!$A$3:$M$12"}</definedName>
    <definedName name="추가분" localSheetId="14">{"'장비'!$A$3:$M$12"}</definedName>
    <definedName name="추가분" localSheetId="15">{"'장비'!$A$3:$M$12"}</definedName>
    <definedName name="추가분" localSheetId="12">{"'장비'!$A$3:$M$12"}</definedName>
    <definedName name="추가분" localSheetId="10">{"'장비'!$A$3:$M$12"}</definedName>
    <definedName name="추가분" localSheetId="19">{"'장비'!$A$3:$M$12"}</definedName>
    <definedName name="추가분" localSheetId="20">{"'장비'!$A$3:$M$12"}</definedName>
    <definedName name="추가분" localSheetId="21">{"'장비'!$A$3:$M$12"}</definedName>
    <definedName name="추가분" localSheetId="1" hidden="1">{"'장비'!$A$3:$M$12"}</definedName>
    <definedName name="추가분" localSheetId="2" hidden="1">{"'장비'!$A$3:$M$12"}</definedName>
    <definedName name="추가분" localSheetId="0">{"'장비'!$A$3:$M$12"}</definedName>
    <definedName name="추가분" localSheetId="9">{"'장비'!$A$3:$M$12"}</definedName>
    <definedName name="추가분" localSheetId="16" hidden="1">{"'장비'!$A$3:$M$12"}</definedName>
    <definedName name="추가분" localSheetId="13" hidden="1">{"'장비'!$A$3:$M$12"}</definedName>
    <definedName name="추가분" localSheetId="6" hidden="1">{"'장비'!$A$3:$M$12"}</definedName>
    <definedName name="추가분" localSheetId="7" hidden="1">{"'장비'!$A$3:$M$12"}</definedName>
    <definedName name="추가분">{"'장비'!$A$3:$M$12"}</definedName>
    <definedName name="토목" localSheetId="19">#REF!</definedName>
    <definedName name="토목">#REF!</definedName>
    <definedName name="토목1" localSheetId="19">#REF!</definedName>
    <definedName name="토목1">#REF!</definedName>
    <definedName name="토목변경" localSheetId="17" hidden="1">{"'장비'!$A$3:$M$12"}</definedName>
    <definedName name="토목변경" localSheetId="18">{"'장비'!$A$3:$M$12"}</definedName>
    <definedName name="토목변경" localSheetId="3">{"'장비'!$A$3:$M$12"}</definedName>
    <definedName name="토목변경" localSheetId="14">{"'장비'!$A$3:$M$12"}</definedName>
    <definedName name="토목변경" localSheetId="15">{"'장비'!$A$3:$M$12"}</definedName>
    <definedName name="토목변경" localSheetId="12">{"'장비'!$A$3:$M$12"}</definedName>
    <definedName name="토목변경" localSheetId="10">{"'장비'!$A$3:$M$12"}</definedName>
    <definedName name="토목변경" localSheetId="19">{"'장비'!$A$3:$M$12"}</definedName>
    <definedName name="토목변경" localSheetId="20">{"'장비'!$A$3:$M$12"}</definedName>
    <definedName name="토목변경" localSheetId="21">{"'장비'!$A$3:$M$12"}</definedName>
    <definedName name="토목변경" localSheetId="1" hidden="1">{"'장비'!$A$3:$M$12"}</definedName>
    <definedName name="토목변경" localSheetId="2" hidden="1">{"'장비'!$A$3:$M$12"}</definedName>
    <definedName name="토목변경" localSheetId="0">{"'장비'!$A$3:$M$12"}</definedName>
    <definedName name="토목변경" localSheetId="9">{"'장비'!$A$3:$M$12"}</definedName>
    <definedName name="토목변경" localSheetId="16" hidden="1">{"'장비'!$A$3:$M$12"}</definedName>
    <definedName name="토목변경" localSheetId="13" hidden="1">{"'장비'!$A$3:$M$12"}</definedName>
    <definedName name="토목변경" localSheetId="6" hidden="1">{"'장비'!$A$3:$M$12"}</definedName>
    <definedName name="토목변경" localSheetId="7" hidden="1">{"'장비'!$A$3:$M$12"}</definedName>
    <definedName name="토목변경">{"'장비'!$A$3:$M$12"}</definedName>
    <definedName name="토목실행예산" localSheetId="17" hidden="1">{"'장비'!$A$3:$M$12"}</definedName>
    <definedName name="토목실행예산" localSheetId="18">{"'장비'!$A$3:$M$12"}</definedName>
    <definedName name="토목실행예산" localSheetId="3">{"'장비'!$A$3:$M$12"}</definedName>
    <definedName name="토목실행예산" localSheetId="14">{"'장비'!$A$3:$M$12"}</definedName>
    <definedName name="토목실행예산" localSheetId="15">{"'장비'!$A$3:$M$12"}</definedName>
    <definedName name="토목실행예산" localSheetId="12">{"'장비'!$A$3:$M$12"}</definedName>
    <definedName name="토목실행예산" localSheetId="10">{"'장비'!$A$3:$M$12"}</definedName>
    <definedName name="토목실행예산" localSheetId="19">{"'장비'!$A$3:$M$12"}</definedName>
    <definedName name="토목실행예산" localSheetId="20">{"'장비'!$A$3:$M$12"}</definedName>
    <definedName name="토목실행예산" localSheetId="21">{"'장비'!$A$3:$M$12"}</definedName>
    <definedName name="토목실행예산" localSheetId="1" hidden="1">{"'장비'!$A$3:$M$12"}</definedName>
    <definedName name="토목실행예산" localSheetId="2" hidden="1">{"'장비'!$A$3:$M$12"}</definedName>
    <definedName name="토목실행예산" localSheetId="0">{"'장비'!$A$3:$M$12"}</definedName>
    <definedName name="토목실행예산" localSheetId="9">{"'장비'!$A$3:$M$12"}</definedName>
    <definedName name="토목실행예산" localSheetId="16" hidden="1">{"'장비'!$A$3:$M$12"}</definedName>
    <definedName name="토목실행예산" localSheetId="13" hidden="1">{"'장비'!$A$3:$M$12"}</definedName>
    <definedName name="토목실행예산" localSheetId="6" hidden="1">{"'장비'!$A$3:$M$12"}</definedName>
    <definedName name="토목실행예산" localSheetId="7" hidden="1">{"'장비'!$A$3:$M$12"}</definedName>
    <definedName name="토목실행예산">{"'장비'!$A$3:$M$12"}</definedName>
    <definedName name="토목조정분" localSheetId="17" hidden="1">{"'장비'!$A$3:$M$12"}</definedName>
    <definedName name="토목조정분" localSheetId="18">{"'장비'!$A$3:$M$12"}</definedName>
    <definedName name="토목조정분" localSheetId="3">{"'장비'!$A$3:$M$12"}</definedName>
    <definedName name="토목조정분" localSheetId="14">{"'장비'!$A$3:$M$12"}</definedName>
    <definedName name="토목조정분" localSheetId="15">{"'장비'!$A$3:$M$12"}</definedName>
    <definedName name="토목조정분" localSheetId="12">{"'장비'!$A$3:$M$12"}</definedName>
    <definedName name="토목조정분" localSheetId="10">{"'장비'!$A$3:$M$12"}</definedName>
    <definedName name="토목조정분" localSheetId="19">{"'장비'!$A$3:$M$12"}</definedName>
    <definedName name="토목조정분" localSheetId="20">{"'장비'!$A$3:$M$12"}</definedName>
    <definedName name="토목조정분" localSheetId="21">{"'장비'!$A$3:$M$12"}</definedName>
    <definedName name="토목조정분" localSheetId="1" hidden="1">{"'장비'!$A$3:$M$12"}</definedName>
    <definedName name="토목조정분" localSheetId="2" hidden="1">{"'장비'!$A$3:$M$12"}</definedName>
    <definedName name="토목조정분" localSheetId="0">{"'장비'!$A$3:$M$12"}</definedName>
    <definedName name="토목조정분" localSheetId="9">{"'장비'!$A$3:$M$12"}</definedName>
    <definedName name="토목조정분" localSheetId="16" hidden="1">{"'장비'!$A$3:$M$12"}</definedName>
    <definedName name="토목조정분" localSheetId="13" hidden="1">{"'장비'!$A$3:$M$12"}</definedName>
    <definedName name="토목조정분" localSheetId="6" hidden="1">{"'장비'!$A$3:$M$12"}</definedName>
    <definedName name="토목조정분" localSheetId="7" hidden="1">{"'장비'!$A$3:$M$12"}</definedName>
    <definedName name="토목조정분">{"'장비'!$A$3:$M$12"}</definedName>
    <definedName name="표지1" localSheetId="19">#REF!</definedName>
    <definedName name="표지1">#REF!</definedName>
    <definedName name="한강진" localSheetId="17">#N/A</definedName>
    <definedName name="한강진" localSheetId="19">#REF!</definedName>
    <definedName name="한강진" localSheetId="1">#N/A</definedName>
    <definedName name="한강진" localSheetId="2">#N/A</definedName>
    <definedName name="한강진" localSheetId="16">#N/A</definedName>
    <definedName name="한강진" localSheetId="13">#N/A</definedName>
    <definedName name="한강진" localSheetId="6">#N/A</definedName>
    <definedName name="한강진" localSheetId="7">#N/A</definedName>
    <definedName name="한강진">#REF!</definedName>
    <definedName name="후_담당간사에게_제출한다." localSheetId="19">#REF!</definedName>
    <definedName name="후_담당간사에게_제출한다.">#REF!</definedName>
    <definedName name="ㅣ814" localSheetId="19">#REF!</definedName>
    <definedName name="ㅣ814">#REF!</definedName>
    <definedName name="ㅣ833" localSheetId="19">#REF!</definedName>
    <definedName name="ㅣ833">#REF!</definedName>
    <definedName name="中操ｹｰﾌﾞﾙ処理室" localSheetId="19">#REF!</definedName>
    <definedName name="中操ｹｰﾌﾞﾙ処理室">#REF!</definedName>
    <definedName name="合計" localSheetId="19">#REF!</definedName>
    <definedName name="合計">#REF!</definedName>
    <definedName name="小計" localSheetId="19">#REF!</definedName>
    <definedName name="小計">#REF!</definedName>
    <definedName name="材料費" localSheetId="19">#REF!</definedName>
    <definedName name="材料費">#REF!</definedName>
    <definedName name="直接経費" localSheetId="19">#REF!</definedName>
    <definedName name="直接経費">#REF!</definedName>
    <definedName name="間接費" localSheetId="19">#REF!</definedName>
    <definedName name="間接費">#REF!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8" i="4" l="1"/>
  <c r="K29" i="4"/>
  <c r="K30" i="4"/>
  <c r="K31" i="4"/>
  <c r="K32" i="4"/>
  <c r="K33" i="4"/>
  <c r="K34" i="4"/>
  <c r="K27" i="4"/>
  <c r="K17" i="4"/>
  <c r="K18" i="4"/>
  <c r="K19" i="4"/>
  <c r="K20" i="4"/>
  <c r="K21" i="4"/>
  <c r="K22" i="4"/>
  <c r="K23" i="4"/>
  <c r="K16" i="4"/>
  <c r="N2" i="51"/>
  <c r="M2" i="51"/>
  <c r="L2" i="51"/>
  <c r="A223" i="51"/>
  <c r="A222" i="51"/>
  <c r="A221" i="51"/>
  <c r="A220" i="51"/>
  <c r="A219" i="51"/>
  <c r="A218" i="51"/>
  <c r="A217" i="51"/>
  <c r="A216" i="51"/>
  <c r="A215" i="51"/>
  <c r="A214" i="51"/>
  <c r="A213" i="51"/>
  <c r="A212" i="51"/>
  <c r="A211" i="51"/>
  <c r="A210" i="51"/>
  <c r="A209" i="51"/>
  <c r="A208" i="51"/>
  <c r="A207" i="51"/>
  <c r="A206" i="51"/>
  <c r="A205" i="51"/>
  <c r="A204" i="51"/>
  <c r="A203" i="51"/>
  <c r="A202" i="51"/>
  <c r="A201" i="51"/>
  <c r="A200" i="51"/>
  <c r="A199" i="51"/>
  <c r="A198" i="51"/>
  <c r="A197" i="51"/>
  <c r="A196" i="51"/>
  <c r="A195" i="51"/>
  <c r="A194" i="51"/>
  <c r="A193" i="51"/>
  <c r="A192" i="51"/>
  <c r="A191" i="51"/>
  <c r="A190" i="51"/>
  <c r="A189" i="51"/>
  <c r="A188" i="51"/>
  <c r="A187" i="51"/>
  <c r="A186" i="51"/>
  <c r="A185" i="51"/>
  <c r="A184" i="51"/>
  <c r="A183" i="51"/>
  <c r="A182" i="51"/>
  <c r="A181" i="51"/>
  <c r="A180" i="51"/>
  <c r="A179" i="51"/>
  <c r="A178" i="51"/>
  <c r="A177" i="51"/>
  <c r="A176" i="51"/>
  <c r="A175" i="51"/>
  <c r="A174" i="51"/>
  <c r="A173" i="51"/>
  <c r="A172" i="51"/>
  <c r="A171" i="51"/>
  <c r="A170" i="51"/>
  <c r="A169" i="51"/>
  <c r="A168" i="51"/>
  <c r="A167" i="51"/>
  <c r="A166" i="51"/>
  <c r="A165" i="51"/>
  <c r="A164" i="51"/>
  <c r="A163" i="51"/>
  <c r="A162" i="51"/>
  <c r="A161" i="51"/>
  <c r="A160" i="51"/>
  <c r="A159" i="51"/>
  <c r="A158" i="51"/>
  <c r="A157" i="51"/>
  <c r="A156" i="51"/>
  <c r="A155" i="51"/>
  <c r="A154" i="51"/>
  <c r="A153" i="51"/>
  <c r="A152" i="51"/>
  <c r="A151" i="51"/>
  <c r="A150" i="51"/>
  <c r="A149" i="51"/>
  <c r="A148" i="51"/>
  <c r="A147" i="51"/>
  <c r="A146" i="51"/>
  <c r="A145" i="51"/>
  <c r="A144" i="51"/>
  <c r="A143" i="51"/>
  <c r="A142" i="51"/>
  <c r="A141" i="51"/>
  <c r="A140" i="51"/>
  <c r="A139" i="51"/>
  <c r="A138" i="51"/>
  <c r="A137" i="51"/>
  <c r="A136" i="51"/>
  <c r="A135" i="51"/>
  <c r="A134" i="51"/>
  <c r="A133" i="51"/>
  <c r="A132" i="51"/>
  <c r="A131" i="51"/>
  <c r="A130" i="51"/>
  <c r="A129" i="51"/>
  <c r="A128" i="51"/>
  <c r="A127" i="51"/>
  <c r="A126" i="51"/>
  <c r="A125" i="51"/>
  <c r="A124" i="51"/>
  <c r="A123" i="51"/>
  <c r="A122" i="51"/>
  <c r="A121" i="51"/>
  <c r="A120" i="51"/>
  <c r="A119" i="51"/>
  <c r="A118" i="51"/>
  <c r="A117" i="51"/>
  <c r="A116" i="51"/>
  <c r="A115" i="51"/>
  <c r="A114" i="51"/>
  <c r="A113" i="51"/>
  <c r="A112" i="51"/>
  <c r="A111" i="51"/>
  <c r="A110" i="51"/>
  <c r="A109" i="51"/>
  <c r="A108" i="51"/>
  <c r="A107" i="51"/>
  <c r="A106" i="51"/>
  <c r="A105" i="51"/>
  <c r="A104" i="51"/>
  <c r="A103" i="51"/>
  <c r="A102" i="51"/>
  <c r="A101" i="51"/>
  <c r="A100" i="51"/>
  <c r="A99" i="51"/>
  <c r="A98" i="51"/>
  <c r="A97" i="51"/>
  <c r="A96" i="51"/>
  <c r="A95" i="51"/>
  <c r="A94" i="51"/>
  <c r="A93" i="51"/>
  <c r="A92" i="51"/>
  <c r="A91" i="51"/>
  <c r="A90" i="51"/>
  <c r="A89" i="51"/>
  <c r="A88" i="51"/>
  <c r="A87" i="51"/>
  <c r="A86" i="51"/>
  <c r="A85" i="51"/>
  <c r="A84" i="51"/>
  <c r="A83" i="51"/>
  <c r="A82" i="51"/>
  <c r="A81" i="51"/>
  <c r="A80" i="51"/>
  <c r="A79" i="51"/>
  <c r="A78" i="51"/>
  <c r="A77" i="51"/>
  <c r="A76" i="51"/>
  <c r="A75" i="51"/>
  <c r="A74" i="51"/>
  <c r="A73" i="51"/>
  <c r="A72" i="51"/>
  <c r="A71" i="51"/>
  <c r="A70" i="51"/>
  <c r="A69" i="51"/>
  <c r="A68" i="51"/>
  <c r="A67" i="51"/>
  <c r="A66" i="51"/>
  <c r="A65" i="51"/>
  <c r="A64" i="51"/>
  <c r="A63" i="51"/>
  <c r="A62" i="51"/>
  <c r="A61" i="51"/>
  <c r="A60" i="51"/>
  <c r="A59" i="51"/>
  <c r="A58" i="51"/>
  <c r="A57" i="51"/>
  <c r="A56" i="51"/>
  <c r="A55" i="51"/>
  <c r="A54" i="51"/>
  <c r="A53" i="51"/>
  <c r="A52" i="51"/>
  <c r="A51" i="51"/>
  <c r="A50" i="51"/>
  <c r="A49" i="51"/>
  <c r="A48" i="51"/>
  <c r="A47" i="51"/>
  <c r="A46" i="51"/>
  <c r="A45" i="51"/>
  <c r="A44" i="51"/>
  <c r="A43" i="51"/>
  <c r="A42" i="51"/>
  <c r="A41" i="51"/>
  <c r="A40" i="51"/>
  <c r="A39" i="51"/>
  <c r="A38" i="51"/>
  <c r="A37" i="51"/>
  <c r="A36" i="51"/>
  <c r="A35" i="51"/>
  <c r="A34" i="51"/>
  <c r="A33" i="51"/>
  <c r="A32" i="51"/>
  <c r="A31" i="51"/>
  <c r="A30" i="51"/>
  <c r="A29" i="51"/>
  <c r="A28" i="51"/>
  <c r="A27" i="51"/>
  <c r="A26" i="51"/>
  <c r="A25" i="51"/>
  <c r="A24" i="51"/>
  <c r="A23" i="51"/>
  <c r="A22" i="51"/>
  <c r="A21" i="51"/>
  <c r="A20" i="51"/>
  <c r="A19" i="51"/>
  <c r="A18" i="51"/>
  <c r="A17" i="51"/>
  <c r="A16" i="51"/>
  <c r="A15" i="51"/>
  <c r="A14" i="51"/>
  <c r="A13" i="51"/>
  <c r="A12" i="51"/>
  <c r="A11" i="51"/>
  <c r="A10" i="51"/>
  <c r="A9" i="51"/>
  <c r="A8" i="51"/>
  <c r="A7" i="51"/>
  <c r="A6" i="51"/>
  <c r="A5" i="51"/>
  <c r="A4" i="51"/>
  <c r="K2" i="51"/>
  <c r="J2" i="51"/>
  <c r="I2" i="51"/>
  <c r="N2" i="50"/>
  <c r="M2" i="50"/>
  <c r="L2" i="50"/>
  <c r="A403" i="50"/>
  <c r="A402" i="50"/>
  <c r="A401" i="50"/>
  <c r="A400" i="50"/>
  <c r="A399" i="50"/>
  <c r="A398" i="50"/>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A6" i="50"/>
  <c r="A5" i="50"/>
  <c r="A4" i="50"/>
  <c r="K2" i="50"/>
  <c r="J2" i="50"/>
  <c r="I2" i="50"/>
  <c r="D94" i="12"/>
  <c r="AK1" i="38"/>
  <c r="AJ1" i="39"/>
  <c r="E5" i="44"/>
  <c r="H5" i="44"/>
  <c r="G5" i="44"/>
  <c r="F5" i="44"/>
  <c r="M2" i="4"/>
  <c r="F32" i="4"/>
  <c r="D32" i="4"/>
  <c r="C33" i="4"/>
  <c r="C30" i="4"/>
  <c r="C6" i="4"/>
  <c r="M6" i="4"/>
  <c r="N6" i="4"/>
  <c r="B7" i="4"/>
  <c r="C7" i="4"/>
  <c r="M7" i="4"/>
  <c r="N7" i="4"/>
  <c r="M8" i="4"/>
  <c r="N8" i="4"/>
  <c r="M9" i="4"/>
  <c r="N9" i="4"/>
  <c r="M10" i="4"/>
  <c r="N10" i="4"/>
  <c r="M11" i="4"/>
  <c r="N11" i="4"/>
  <c r="M12" i="4"/>
  <c r="N12" i="4"/>
  <c r="C5" i="4"/>
  <c r="D5" i="4"/>
  <c r="E5" i="4"/>
  <c r="F5" i="4"/>
  <c r="G5" i="4"/>
  <c r="H5" i="4"/>
  <c r="I5" i="4"/>
  <c r="J5" i="4"/>
  <c r="M5" i="4"/>
  <c r="N5" i="4"/>
  <c r="B5" i="4"/>
  <c r="J34" i="4"/>
  <c r="J33" i="4"/>
  <c r="B33" i="4"/>
  <c r="B30" i="4"/>
  <c r="B28" i="4"/>
  <c r="C23" i="4"/>
  <c r="B22" i="4"/>
  <c r="B19" i="4"/>
  <c r="B17" i="4"/>
  <c r="K158" i="47"/>
  <c r="K159" i="47"/>
  <c r="K160" i="47"/>
  <c r="K161" i="47"/>
  <c r="K162" i="47"/>
  <c r="K163" i="47"/>
  <c r="K164" i="47"/>
  <c r="K165" i="47"/>
  <c r="K166" i="47"/>
  <c r="K167" i="47"/>
  <c r="K168" i="47"/>
  <c r="K169" i="47"/>
  <c r="K170" i="47"/>
  <c r="K171" i="47"/>
  <c r="K172" i="47"/>
  <c r="K173" i="47"/>
  <c r="K157" i="47"/>
  <c r="J33" i="47"/>
  <c r="I33" i="47"/>
  <c r="K11" i="47"/>
  <c r="I11" i="47"/>
  <c r="K6" i="47"/>
  <c r="I5" i="47"/>
  <c r="J47" i="47"/>
  <c r="K95" i="47"/>
  <c r="K94" i="47"/>
  <c r="K93" i="47"/>
  <c r="K92" i="47"/>
  <c r="K91" i="47"/>
  <c r="K90" i="47"/>
  <c r="K88" i="47"/>
  <c r="K85" i="47"/>
  <c r="K84" i="47"/>
  <c r="K83" i="47"/>
  <c r="K81" i="47"/>
  <c r="K78" i="47"/>
  <c r="K77" i="47"/>
  <c r="K76" i="47"/>
  <c r="K75" i="47"/>
  <c r="K72" i="47"/>
  <c r="K71" i="47"/>
  <c r="K68" i="47"/>
  <c r="K67" i="47"/>
  <c r="K66" i="47"/>
  <c r="K65" i="47"/>
  <c r="K63" i="47"/>
  <c r="K62" i="47"/>
  <c r="K61" i="47"/>
  <c r="K58" i="47"/>
  <c r="K57" i="47"/>
  <c r="K56" i="47"/>
  <c r="K55" i="47"/>
  <c r="K52" i="47"/>
  <c r="K51" i="47"/>
  <c r="K144" i="47"/>
  <c r="K143" i="47"/>
  <c r="K142" i="47"/>
  <c r="K141" i="47"/>
  <c r="K140" i="47"/>
  <c r="K139" i="47"/>
  <c r="K138" i="47"/>
  <c r="K134" i="47"/>
  <c r="K133" i="47"/>
  <c r="K132" i="47"/>
  <c r="K131" i="47"/>
  <c r="K130" i="47"/>
  <c r="K129" i="47"/>
  <c r="K128" i="47"/>
  <c r="K127" i="47"/>
  <c r="K125" i="47"/>
  <c r="K124" i="47"/>
  <c r="K123" i="47"/>
  <c r="K122" i="47"/>
  <c r="K117" i="47"/>
  <c r="K116" i="47"/>
  <c r="K115" i="47"/>
  <c r="K114" i="47"/>
  <c r="K113" i="47"/>
  <c r="K110" i="47"/>
  <c r="K109" i="47"/>
  <c r="K106" i="47"/>
  <c r="K105" i="47"/>
  <c r="K104" i="47"/>
  <c r="K101" i="47"/>
  <c r="K100" i="47"/>
  <c r="J120" i="47"/>
  <c r="J121" i="47"/>
  <c r="J111" i="47"/>
  <c r="J112" i="47"/>
  <c r="J103" i="47"/>
  <c r="K24" i="47"/>
  <c r="K25" i="47"/>
  <c r="K26" i="47"/>
  <c r="K27" i="47"/>
  <c r="K28" i="47"/>
  <c r="K29" i="47"/>
  <c r="K30" i="47"/>
  <c r="K31" i="47"/>
  <c r="K32" i="47"/>
  <c r="K34" i="47"/>
  <c r="K35" i="47"/>
  <c r="K36" i="47"/>
  <c r="K37" i="47"/>
  <c r="K38" i="47"/>
  <c r="K39" i="47"/>
  <c r="K40" i="47"/>
  <c r="K41" i="47"/>
  <c r="K42" i="47"/>
  <c r="K43" i="47"/>
  <c r="K44" i="47"/>
  <c r="K45" i="47"/>
  <c r="I89" i="47"/>
  <c r="H89" i="47"/>
  <c r="J96" i="47"/>
  <c r="G96" i="47"/>
  <c r="H137" i="47"/>
  <c r="I111" i="47"/>
  <c r="H111" i="47"/>
  <c r="I112" i="47"/>
  <c r="H112" i="47"/>
  <c r="I120" i="47"/>
  <c r="H120" i="47"/>
  <c r="I121" i="47"/>
  <c r="H121" i="47"/>
  <c r="I82" i="47"/>
  <c r="H82" i="47"/>
  <c r="H74" i="47"/>
  <c r="I74" i="47"/>
  <c r="H60" i="47"/>
  <c r="I64" i="47"/>
  <c r="H103" i="47"/>
  <c r="I103" i="47"/>
  <c r="I54" i="47"/>
  <c r="H54" i="47"/>
  <c r="K185" i="47"/>
  <c r="F185" i="47"/>
  <c r="K184" i="47"/>
  <c r="F184" i="47"/>
  <c r="K183" i="47"/>
  <c r="F183" i="47"/>
  <c r="K182" i="47"/>
  <c r="F182" i="47"/>
  <c r="K181" i="47"/>
  <c r="F181" i="47"/>
  <c r="K180" i="47"/>
  <c r="F180" i="47"/>
  <c r="K179" i="47"/>
  <c r="F179" i="47"/>
  <c r="K178" i="47"/>
  <c r="F178" i="47"/>
  <c r="K177" i="47"/>
  <c r="F177" i="47"/>
  <c r="K176" i="47"/>
  <c r="F176" i="47"/>
  <c r="F173" i="47"/>
  <c r="F172" i="47"/>
  <c r="F171" i="47"/>
  <c r="F170" i="47"/>
  <c r="F169" i="47"/>
  <c r="F168" i="47"/>
  <c r="F166" i="47"/>
  <c r="F165" i="47"/>
  <c r="F164" i="47"/>
  <c r="F163" i="47"/>
  <c r="F162" i="47"/>
  <c r="F160" i="47"/>
  <c r="F159" i="47"/>
  <c r="F158" i="47"/>
  <c r="F157" i="47"/>
  <c r="E146" i="47"/>
  <c r="D146" i="47"/>
  <c r="F145" i="47"/>
  <c r="F144" i="47"/>
  <c r="F143" i="47"/>
  <c r="F142" i="47"/>
  <c r="F141" i="47"/>
  <c r="F140" i="47"/>
  <c r="F139" i="47"/>
  <c r="F138" i="47"/>
  <c r="F137" i="47"/>
  <c r="F136" i="47"/>
  <c r="L135" i="47"/>
  <c r="F134" i="47"/>
  <c r="F133" i="47"/>
  <c r="F132" i="47"/>
  <c r="F131" i="47"/>
  <c r="F130" i="47"/>
  <c r="F129" i="47"/>
  <c r="F128" i="47"/>
  <c r="F127" i="47"/>
  <c r="L126" i="47"/>
  <c r="F125" i="47"/>
  <c r="F124" i="47"/>
  <c r="F123" i="47"/>
  <c r="F122" i="47"/>
  <c r="F120" i="47"/>
  <c r="F119" i="47"/>
  <c r="L118" i="47"/>
  <c r="F117" i="47"/>
  <c r="F116" i="47"/>
  <c r="F115" i="47"/>
  <c r="F114" i="47"/>
  <c r="F113" i="47"/>
  <c r="F111" i="47"/>
  <c r="F110" i="47"/>
  <c r="F109" i="47"/>
  <c r="F108" i="47"/>
  <c r="L107" i="47"/>
  <c r="F106" i="47"/>
  <c r="F105" i="47"/>
  <c r="F104" i="47"/>
  <c r="F102" i="47"/>
  <c r="F101" i="47"/>
  <c r="F100" i="47"/>
  <c r="F99" i="47"/>
  <c r="F95" i="47"/>
  <c r="F94" i="47"/>
  <c r="F93" i="47"/>
  <c r="F92" i="47"/>
  <c r="F91" i="47"/>
  <c r="F90" i="47"/>
  <c r="F88" i="47"/>
  <c r="F87" i="47"/>
  <c r="F85" i="47"/>
  <c r="F84" i="47"/>
  <c r="F83" i="47"/>
  <c r="F81" i="47"/>
  <c r="F80" i="47"/>
  <c r="F78" i="47"/>
  <c r="F77" i="47"/>
  <c r="F76" i="47"/>
  <c r="F75" i="47"/>
  <c r="F73" i="47"/>
  <c r="F72" i="47"/>
  <c r="F71" i="47"/>
  <c r="F70" i="47"/>
  <c r="F68" i="47"/>
  <c r="F67" i="47"/>
  <c r="F66" i="47"/>
  <c r="F65" i="47"/>
  <c r="F63" i="47"/>
  <c r="F62" i="47"/>
  <c r="F61" i="47"/>
  <c r="F60" i="47"/>
  <c r="F58" i="47"/>
  <c r="F57" i="47"/>
  <c r="F56" i="47"/>
  <c r="F55" i="47"/>
  <c r="F54" i="47"/>
  <c r="F52" i="47"/>
  <c r="F51" i="47"/>
  <c r="E50" i="47"/>
  <c r="D50" i="47"/>
  <c r="E47" i="47"/>
  <c r="D47" i="47"/>
  <c r="K46" i="47"/>
  <c r="F46" i="47"/>
  <c r="F45" i="47"/>
  <c r="F43" i="47"/>
  <c r="F42" i="47"/>
  <c r="F41" i="47"/>
  <c r="F40" i="47"/>
  <c r="F39" i="47"/>
  <c r="F38" i="47"/>
  <c r="F37" i="47"/>
  <c r="F36" i="47"/>
  <c r="F35" i="47"/>
  <c r="F34" i="47"/>
  <c r="F33" i="47"/>
  <c r="F31" i="47"/>
  <c r="F30" i="47"/>
  <c r="F29" i="47"/>
  <c r="F28" i="47"/>
  <c r="F27" i="47"/>
  <c r="F26" i="47"/>
  <c r="F25" i="47"/>
  <c r="F24" i="47"/>
  <c r="I23" i="47"/>
  <c r="G23" i="47"/>
  <c r="F23" i="47"/>
  <c r="K18" i="47"/>
  <c r="G18" i="47"/>
  <c r="K17" i="47"/>
  <c r="G17" i="47"/>
  <c r="F17" i="47"/>
  <c r="K16" i="47"/>
  <c r="G16" i="47"/>
  <c r="F16" i="47"/>
  <c r="K15" i="47"/>
  <c r="G15" i="47"/>
  <c r="F15" i="47"/>
  <c r="L14" i="47"/>
  <c r="K13" i="47"/>
  <c r="G13" i="47"/>
  <c r="F13" i="47"/>
  <c r="L12" i="47"/>
  <c r="G11" i="47"/>
  <c r="F11" i="47"/>
  <c r="G8" i="47"/>
  <c r="F8" i="47"/>
  <c r="F7" i="47"/>
  <c r="F6" i="47"/>
  <c r="H5" i="47"/>
  <c r="G5" i="47"/>
  <c r="K3" i="44"/>
  <c r="D93" i="12"/>
  <c r="D90" i="12"/>
  <c r="E43" i="9"/>
  <c r="E42" i="9"/>
  <c r="D89" i="12"/>
  <c r="E41" i="9"/>
  <c r="D88" i="12"/>
  <c r="D91" i="12"/>
  <c r="D92" i="12"/>
  <c r="AM210" i="39"/>
  <c r="AL210" i="39"/>
  <c r="AK206" i="39"/>
  <c r="AJ206" i="39"/>
  <c r="AH206" i="39"/>
  <c r="AK198" i="39"/>
  <c r="AJ198" i="39"/>
  <c r="AH198" i="39"/>
  <c r="AK190" i="39"/>
  <c r="AJ190" i="39"/>
  <c r="AH190" i="39"/>
  <c r="AK182" i="39"/>
  <c r="AJ182" i="39"/>
  <c r="AH182" i="39"/>
  <c r="AK174" i="39"/>
  <c r="AJ174" i="39"/>
  <c r="AH174" i="39"/>
  <c r="AK166" i="39"/>
  <c r="AJ166" i="39"/>
  <c r="AH166" i="39"/>
  <c r="AK158" i="39"/>
  <c r="AJ158" i="39"/>
  <c r="AH158" i="39"/>
  <c r="AK150" i="39"/>
  <c r="AJ150" i="39"/>
  <c r="AH150" i="39"/>
  <c r="AK142" i="39"/>
  <c r="AJ142" i="39"/>
  <c r="AH142" i="39"/>
  <c r="AK134" i="39"/>
  <c r="AJ134" i="39"/>
  <c r="AH134" i="39"/>
  <c r="AK126" i="39"/>
  <c r="AJ126" i="39"/>
  <c r="AH126" i="39"/>
  <c r="AK118" i="39"/>
  <c r="AJ118" i="39"/>
  <c r="AH118" i="39"/>
  <c r="AK110" i="39"/>
  <c r="AJ110" i="39"/>
  <c r="AH110" i="39"/>
  <c r="AK102" i="39"/>
  <c r="AJ102" i="39"/>
  <c r="AH102" i="39"/>
  <c r="AK94" i="39"/>
  <c r="AJ94" i="39"/>
  <c r="AH94" i="39"/>
  <c r="AK86" i="39"/>
  <c r="AJ86" i="39"/>
  <c r="AH86" i="39"/>
  <c r="AK78" i="39"/>
  <c r="AJ78" i="39"/>
  <c r="AH78" i="39"/>
  <c r="AK70" i="39"/>
  <c r="AJ70" i="39"/>
  <c r="AH70" i="39"/>
  <c r="AK62" i="39"/>
  <c r="AJ62" i="39"/>
  <c r="AH62" i="39"/>
  <c r="AK54" i="39"/>
  <c r="AJ54" i="39"/>
  <c r="AH54" i="39"/>
  <c r="AK46" i="39"/>
  <c r="AJ46" i="39"/>
  <c r="AH46" i="39"/>
  <c r="AK38" i="39"/>
  <c r="AJ38" i="39"/>
  <c r="AH38" i="39"/>
  <c r="AK30" i="39"/>
  <c r="AJ30" i="39"/>
  <c r="AH30" i="39"/>
  <c r="AK22" i="39"/>
  <c r="AJ22" i="39"/>
  <c r="AH22" i="39"/>
  <c r="AK14" i="39"/>
  <c r="AJ14" i="39"/>
  <c r="AH14" i="39"/>
  <c r="E9" i="39"/>
  <c r="AN122" i="38"/>
  <c r="AM122" i="38"/>
  <c r="AL118" i="38"/>
  <c r="AK118" i="38"/>
  <c r="AI118" i="38"/>
  <c r="AL110" i="38"/>
  <c r="AK110" i="38"/>
  <c r="AI110" i="38"/>
  <c r="AL102" i="38"/>
  <c r="AK102" i="38"/>
  <c r="AI102" i="38"/>
  <c r="AL94" i="38"/>
  <c r="AK94" i="38"/>
  <c r="AI94" i="38"/>
  <c r="AL86" i="38"/>
  <c r="AK86" i="38"/>
  <c r="AI86" i="38"/>
  <c r="AL78" i="38"/>
  <c r="AK78" i="38"/>
  <c r="AI78" i="38"/>
  <c r="AL70" i="38"/>
  <c r="AK70" i="38"/>
  <c r="AI70" i="38"/>
  <c r="AL62" i="38"/>
  <c r="AK62" i="38"/>
  <c r="AI62" i="38"/>
  <c r="AL54" i="38"/>
  <c r="AK54" i="38"/>
  <c r="AI54" i="38"/>
  <c r="AL46" i="38"/>
  <c r="AK46" i="38"/>
  <c r="AI46" i="38"/>
  <c r="AL38" i="38"/>
  <c r="AK38" i="38"/>
  <c r="AI38" i="38"/>
  <c r="AL30" i="38"/>
  <c r="AK30" i="38"/>
  <c r="AI30" i="38"/>
  <c r="AL22" i="38"/>
  <c r="AK22" i="38"/>
  <c r="AI22" i="38"/>
  <c r="AL14" i="38"/>
  <c r="AL122" i="38" s="1"/>
  <c r="F6" i="38" s="1"/>
  <c r="AK14" i="38"/>
  <c r="AK122" i="38" s="1"/>
  <c r="F4" i="38" s="1"/>
  <c r="AI14" i="38"/>
  <c r="F9" i="38"/>
  <c r="F8" i="38"/>
  <c r="F5" i="38"/>
  <c r="C34" i="4" l="1"/>
  <c r="L27" i="4"/>
  <c r="L23" i="4"/>
  <c r="L22" i="4"/>
  <c r="L21" i="4"/>
  <c r="L20" i="4"/>
  <c r="L19" i="4"/>
  <c r="L18" i="4"/>
  <c r="L17" i="4"/>
  <c r="L16" i="4"/>
  <c r="J32" i="4"/>
  <c r="L34" i="4"/>
  <c r="L12" i="4" s="1"/>
  <c r="K5" i="4"/>
  <c r="C11" i="4"/>
  <c r="C12" i="4"/>
  <c r="C8" i="4"/>
  <c r="C31" i="4"/>
  <c r="B8" i="4"/>
  <c r="B6" i="4"/>
  <c r="B11" i="4"/>
  <c r="L33" i="4"/>
  <c r="L30" i="4"/>
  <c r="L29" i="4"/>
  <c r="L28" i="4"/>
  <c r="B34" i="4"/>
  <c r="B31" i="4"/>
  <c r="B20" i="4"/>
  <c r="B23" i="4"/>
  <c r="L158" i="47"/>
  <c r="K82" i="47"/>
  <c r="K74" i="47"/>
  <c r="K64" i="47"/>
  <c r="K103" i="47"/>
  <c r="H87" i="47"/>
  <c r="L159" i="47"/>
  <c r="J7" i="47"/>
  <c r="K112" i="47"/>
  <c r="K23" i="47"/>
  <c r="L160" i="47"/>
  <c r="K89" i="47"/>
  <c r="K137" i="47"/>
  <c r="K121" i="47"/>
  <c r="K111" i="47"/>
  <c r="L161" i="47"/>
  <c r="L162" i="47"/>
  <c r="L163" i="47"/>
  <c r="L164" i="47"/>
  <c r="L165" i="47"/>
  <c r="L166" i="47"/>
  <c r="L167" i="47"/>
  <c r="L168" i="47"/>
  <c r="L169" i="47"/>
  <c r="L170" i="47"/>
  <c r="L171" i="47"/>
  <c r="L172" i="47"/>
  <c r="L173" i="47"/>
  <c r="L157" i="47"/>
  <c r="J9" i="47"/>
  <c r="K54" i="47"/>
  <c r="K120" i="47"/>
  <c r="J102" i="47"/>
  <c r="I87" i="47"/>
  <c r="K33" i="47"/>
  <c r="J119" i="47"/>
  <c r="J108" i="47"/>
  <c r="J99" i="47"/>
  <c r="H136" i="47"/>
  <c r="K136" i="47" s="1"/>
  <c r="I108" i="47"/>
  <c r="H108" i="47"/>
  <c r="K108" i="47" s="1"/>
  <c r="I119" i="47"/>
  <c r="H119" i="47"/>
  <c r="K119" i="47" s="1"/>
  <c r="I73" i="47"/>
  <c r="H73" i="47"/>
  <c r="I80" i="47"/>
  <c r="H80" i="47"/>
  <c r="K80" i="47" s="1"/>
  <c r="H70" i="47"/>
  <c r="K70" i="47" s="1"/>
  <c r="I70" i="47"/>
  <c r="H102" i="47"/>
  <c r="I60" i="47"/>
  <c r="I102" i="47"/>
  <c r="H99" i="47"/>
  <c r="H53" i="47"/>
  <c r="K53" i="47" s="1"/>
  <c r="I53" i="47"/>
  <c r="G169" i="47"/>
  <c r="F146" i="47"/>
  <c r="L134" i="47"/>
  <c r="L127" i="47"/>
  <c r="L116" i="47"/>
  <c r="L115" i="47"/>
  <c r="L106" i="47"/>
  <c r="L94" i="47"/>
  <c r="L93" i="47"/>
  <c r="L92" i="47"/>
  <c r="L91" i="47"/>
  <c r="L90" i="47"/>
  <c r="L67" i="47"/>
  <c r="L62" i="47"/>
  <c r="L61" i="47"/>
  <c r="H47" i="47"/>
  <c r="L46" i="47"/>
  <c r="L43" i="47"/>
  <c r="L42" i="47"/>
  <c r="L39" i="47"/>
  <c r="L35" i="47"/>
  <c r="L30" i="47"/>
  <c r="L29" i="47"/>
  <c r="L15" i="47"/>
  <c r="L138" i="47"/>
  <c r="L130" i="47"/>
  <c r="L129" i="47"/>
  <c r="L128" i="47"/>
  <c r="L122" i="47"/>
  <c r="L114" i="47"/>
  <c r="L113" i="47"/>
  <c r="L109" i="47"/>
  <c r="L105" i="47"/>
  <c r="L95" i="47"/>
  <c r="L85" i="47"/>
  <c r="L76" i="47"/>
  <c r="L75" i="47"/>
  <c r="L71" i="47"/>
  <c r="L68" i="47"/>
  <c r="L66" i="47"/>
  <c r="L65" i="47"/>
  <c r="L58" i="47"/>
  <c r="L56" i="47"/>
  <c r="L45" i="47"/>
  <c r="L44" i="47"/>
  <c r="L18" i="47"/>
  <c r="L17" i="47"/>
  <c r="L6" i="47"/>
  <c r="L133" i="47"/>
  <c r="L132" i="47"/>
  <c r="L131" i="47"/>
  <c r="L104" i="47"/>
  <c r="L101" i="47"/>
  <c r="L100" i="47"/>
  <c r="E96" i="47"/>
  <c r="L88" i="47"/>
  <c r="L83" i="47"/>
  <c r="L81" i="47"/>
  <c r="L72" i="47"/>
  <c r="L52" i="47"/>
  <c r="F50" i="47"/>
  <c r="I47" i="47"/>
  <c r="L37" i="47"/>
  <c r="L28" i="47"/>
  <c r="L27" i="47"/>
  <c r="L26" i="47"/>
  <c r="L25" i="47"/>
  <c r="L24" i="47"/>
  <c r="L145" i="47"/>
  <c r="L144" i="47"/>
  <c r="L143" i="47"/>
  <c r="L142" i="47"/>
  <c r="L141" i="47"/>
  <c r="L140" i="47"/>
  <c r="L139" i="47"/>
  <c r="L125" i="47"/>
  <c r="L124" i="47"/>
  <c r="L123" i="47"/>
  <c r="L117" i="47"/>
  <c r="L110" i="47"/>
  <c r="F96" i="47"/>
  <c r="D96" i="47"/>
  <c r="L84" i="47"/>
  <c r="L78" i="47"/>
  <c r="L77" i="47"/>
  <c r="L57" i="47"/>
  <c r="L55" i="47"/>
  <c r="L51" i="47"/>
  <c r="F47" i="47"/>
  <c r="L41" i="47"/>
  <c r="L40" i="47"/>
  <c r="L38" i="47"/>
  <c r="M33" i="47"/>
  <c r="L31" i="47"/>
  <c r="L16" i="47"/>
  <c r="L13" i="47"/>
  <c r="E8" i="39"/>
  <c r="E5" i="39"/>
  <c r="AK210" i="39"/>
  <c r="E6" i="39" s="1"/>
  <c r="AJ210" i="39"/>
  <c r="E4" i="39" s="1"/>
  <c r="AH210" i="39"/>
  <c r="AI14" i="39"/>
  <c r="AI22" i="39" s="1"/>
  <c r="AI30" i="39"/>
  <c r="AI38" i="39" s="1"/>
  <c r="AI46" i="39"/>
  <c r="AI54" i="39" s="1"/>
  <c r="AI62" i="39" s="1"/>
  <c r="AI70" i="39" s="1"/>
  <c r="AI78" i="39" s="1"/>
  <c r="AI86" i="39" s="1"/>
  <c r="AI94" i="39" s="1"/>
  <c r="AI102" i="39" s="1"/>
  <c r="AI110" i="39" s="1"/>
  <c r="AI118" i="39" s="1"/>
  <c r="AI126" i="39" s="1"/>
  <c r="AI134" i="39" s="1"/>
  <c r="AI142" i="39" s="1"/>
  <c r="AI150" i="39" s="1"/>
  <c r="AI158" i="39" s="1"/>
  <c r="AI166" i="39" s="1"/>
  <c r="AI174" i="39" s="1"/>
  <c r="AI182" i="39" s="1"/>
  <c r="AI190" i="39" s="1"/>
  <c r="AI198" i="39" s="1"/>
  <c r="AI206" i="39" s="1"/>
  <c r="AI210" i="39" s="1"/>
  <c r="AI122" i="38"/>
  <c r="AJ14" i="38"/>
  <c r="AJ22" i="38" s="1"/>
  <c r="AJ30" i="38"/>
  <c r="AJ38" i="38" s="1"/>
  <c r="AJ46" i="38" s="1"/>
  <c r="AJ54" i="38" s="1"/>
  <c r="AJ62" i="38" s="1"/>
  <c r="AJ70" i="38" s="1"/>
  <c r="AJ78" i="38" s="1"/>
  <c r="AJ86" i="38" s="1"/>
  <c r="AJ94" i="38" s="1"/>
  <c r="AJ102" i="38" s="1"/>
  <c r="AJ110" i="38" s="1"/>
  <c r="AJ118" i="38" s="1"/>
  <c r="AJ122" i="38" s="1"/>
  <c r="L5" i="4" l="1"/>
  <c r="L8" i="4"/>
  <c r="L31" i="4"/>
  <c r="B12" i="4"/>
  <c r="L7" i="4"/>
  <c r="L11" i="4"/>
  <c r="C9" i="4"/>
  <c r="C32" i="4"/>
  <c r="L6" i="4"/>
  <c r="B32" i="4"/>
  <c r="B9" i="4"/>
  <c r="B21" i="4"/>
  <c r="D5" i="47"/>
  <c r="F5" i="47" s="1"/>
  <c r="J146" i="47"/>
  <c r="K73" i="47"/>
  <c r="K102" i="47"/>
  <c r="K7" i="47"/>
  <c r="L7" i="47" s="1"/>
  <c r="J5" i="47"/>
  <c r="K5" i="47" s="1"/>
  <c r="K87" i="47"/>
  <c r="K60" i="47"/>
  <c r="J8" i="47"/>
  <c r="J10" i="47"/>
  <c r="L34" i="47"/>
  <c r="K47" i="47"/>
  <c r="L11" i="47"/>
  <c r="L36" i="47"/>
  <c r="L33" i="47"/>
  <c r="L23" i="47"/>
  <c r="L70" i="47"/>
  <c r="H146" i="47"/>
  <c r="H10" i="47" s="1"/>
  <c r="L80" i="47"/>
  <c r="L136" i="47"/>
  <c r="L120" i="47"/>
  <c r="L119" i="47"/>
  <c r="I99" i="47"/>
  <c r="K99" i="47" s="1"/>
  <c r="H50" i="47"/>
  <c r="I50" i="47"/>
  <c r="L73" i="47"/>
  <c r="L63" i="47"/>
  <c r="L111" i="47"/>
  <c r="L108" i="47"/>
  <c r="L54" i="47"/>
  <c r="L137" i="47"/>
  <c r="L102" i="47"/>
  <c r="G63" i="16"/>
  <c r="E38" i="9"/>
  <c r="F75" i="12"/>
  <c r="L9" i="4" l="1"/>
  <c r="B10" i="4"/>
  <c r="L32" i="4"/>
  <c r="L10" i="4" s="1"/>
  <c r="C10" i="4"/>
  <c r="L5" i="47"/>
  <c r="L60" i="47"/>
  <c r="H96" i="47"/>
  <c r="H9" i="47" s="1"/>
  <c r="K50" i="47"/>
  <c r="L50" i="47" s="1"/>
  <c r="L47" i="47"/>
  <c r="L87" i="47"/>
  <c r="I96" i="47"/>
  <c r="I146" i="47"/>
  <c r="I10" i="47" s="1"/>
  <c r="K10" i="47" s="1"/>
  <c r="H2" i="33"/>
  <c r="J2" i="33" s="1"/>
  <c r="I3" i="33"/>
  <c r="I2" i="33"/>
  <c r="H13" i="33"/>
  <c r="J20" i="33"/>
  <c r="H3" i="33" s="1"/>
  <c r="J3" i="33" s="1"/>
  <c r="E37" i="9"/>
  <c r="F36" i="11"/>
  <c r="H8" i="47" l="1"/>
  <c r="K96" i="47"/>
  <c r="L96" i="47"/>
  <c r="I9" i="47"/>
  <c r="K9" i="47" s="1"/>
  <c r="L9" i="47" s="1"/>
  <c r="I8" i="47"/>
  <c r="K8" i="47" s="1"/>
  <c r="L99" i="47"/>
  <c r="L146" i="47" s="1"/>
  <c r="K146" i="47"/>
  <c r="L10" i="47"/>
  <c r="E24" i="26"/>
  <c r="L8" i="47" l="1"/>
  <c r="E19" i="5" l="1"/>
  <c r="E26" i="5" s="1"/>
  <c r="E50" i="34"/>
  <c r="J23" i="5"/>
  <c r="J24" i="5"/>
  <c r="J22" i="5"/>
  <c r="J21" i="5"/>
  <c r="G19" i="5"/>
  <c r="G26" i="5" s="1"/>
  <c r="F19" i="5"/>
  <c r="F26" i="5" s="1"/>
  <c r="J18" i="5"/>
  <c r="J17" i="5"/>
  <c r="J16" i="5"/>
  <c r="J15" i="5"/>
  <c r="J14" i="5"/>
  <c r="J13" i="5"/>
  <c r="J12" i="5"/>
  <c r="J11" i="5"/>
  <c r="J10" i="5"/>
  <c r="J9" i="5"/>
  <c r="I25" i="5" l="1"/>
  <c r="H25" i="5"/>
  <c r="J20" i="5"/>
  <c r="H19" i="5"/>
  <c r="H26" i="5" s="1"/>
  <c r="I19" i="5"/>
  <c r="J25" i="5"/>
  <c r="J8" i="5"/>
  <c r="J19" i="5" s="1"/>
  <c r="I26" i="5" l="1"/>
  <c r="J26" i="5"/>
  <c r="E43" i="34" l="1"/>
  <c r="E42" i="34"/>
  <c r="E41" i="34"/>
  <c r="E40" i="34"/>
  <c r="E39" i="34"/>
  <c r="E38" i="34"/>
  <c r="E37" i="34"/>
  <c r="E36" i="34"/>
  <c r="E35" i="34"/>
  <c r="E34" i="34"/>
  <c r="E33" i="34"/>
  <c r="E32" i="34"/>
  <c r="E31" i="34"/>
  <c r="E30" i="34"/>
  <c r="E29" i="34"/>
  <c r="E28" i="34"/>
  <c r="E27" i="34"/>
  <c r="E26" i="34"/>
  <c r="E25" i="34"/>
  <c r="E24" i="34"/>
  <c r="E23" i="34"/>
  <c r="E22" i="34"/>
  <c r="E21" i="34"/>
  <c r="E20" i="34"/>
  <c r="E19" i="34"/>
  <c r="E18" i="34"/>
  <c r="E17" i="34"/>
  <c r="E16" i="34"/>
  <c r="E15" i="34"/>
  <c r="E14" i="34"/>
  <c r="E13" i="34"/>
  <c r="E12" i="34"/>
  <c r="E11" i="34"/>
  <c r="E10" i="34"/>
  <c r="E9" i="34"/>
  <c r="E8" i="34"/>
  <c r="E7" i="34"/>
  <c r="D20" i="33"/>
  <c r="T9" i="12"/>
  <c r="T10" i="12"/>
  <c r="T11" i="12"/>
  <c r="T12" i="12"/>
  <c r="T13" i="12"/>
  <c r="T14" i="12"/>
  <c r="T15" i="12"/>
  <c r="T8" i="12"/>
  <c r="P16" i="12"/>
  <c r="Q16" i="12"/>
  <c r="R16" i="12"/>
  <c r="S16" i="12"/>
  <c r="O16" i="12"/>
  <c r="T16" i="12" l="1"/>
  <c r="E32" i="9" l="1"/>
  <c r="C123" i="18"/>
  <c r="C122" i="18"/>
  <c r="C121" i="18"/>
  <c r="C120" i="18"/>
  <c r="C119" i="18"/>
  <c r="C118" i="18"/>
  <c r="C117" i="18"/>
  <c r="C116" i="18"/>
  <c r="C115" i="18"/>
  <c r="C114" i="18"/>
  <c r="C113" i="18"/>
  <c r="C112" i="18"/>
  <c r="C111" i="18"/>
  <c r="C110" i="18"/>
  <c r="C109" i="18"/>
  <c r="C108" i="18"/>
  <c r="C107" i="18"/>
  <c r="C106" i="18"/>
  <c r="C105" i="18"/>
  <c r="C104" i="18"/>
  <c r="C103" i="18"/>
  <c r="C102" i="18"/>
  <c r="C101" i="18"/>
  <c r="C100" i="18"/>
  <c r="C99" i="18"/>
  <c r="C98" i="18"/>
  <c r="C97" i="18"/>
  <c r="C96" i="18"/>
  <c r="C95" i="18"/>
  <c r="C94" i="18"/>
  <c r="C93" i="18"/>
  <c r="C92" i="18"/>
  <c r="C91" i="18"/>
  <c r="C90" i="18"/>
  <c r="C89" i="18"/>
  <c r="C88" i="18"/>
  <c r="C87" i="18"/>
  <c r="C86" i="18"/>
  <c r="C85" i="18"/>
  <c r="C84" i="18"/>
  <c r="C83" i="18"/>
  <c r="C82" i="18"/>
  <c r="C81" i="18"/>
  <c r="C80" i="18"/>
  <c r="C79" i="18"/>
  <c r="C78" i="18"/>
  <c r="C77" i="18"/>
  <c r="C76" i="18"/>
  <c r="C75" i="18"/>
  <c r="C74" i="18"/>
  <c r="C73" i="18"/>
  <c r="C72" i="18"/>
  <c r="C71" i="18"/>
  <c r="C70" i="18"/>
  <c r="C69" i="18"/>
  <c r="C68" i="18"/>
  <c r="C67" i="18"/>
  <c r="C66" i="18"/>
  <c r="C65" i="18"/>
  <c r="C64" i="18"/>
  <c r="C63" i="18"/>
  <c r="C62" i="18"/>
  <c r="C61" i="18"/>
  <c r="C60" i="18"/>
  <c r="C59" i="18"/>
  <c r="C58" i="18"/>
  <c r="C57" i="18"/>
  <c r="C56" i="18"/>
  <c r="C55" i="18"/>
  <c r="C54" i="18"/>
  <c r="C53" i="18"/>
  <c r="C52" i="18"/>
  <c r="C51" i="18"/>
  <c r="C50" i="18"/>
  <c r="C49" i="18"/>
  <c r="C48" i="18"/>
  <c r="C47" i="18"/>
  <c r="C46" i="18"/>
  <c r="C45" i="18"/>
  <c r="C44" i="18"/>
  <c r="C43" i="18"/>
  <c r="C42" i="18"/>
  <c r="C41" i="18"/>
  <c r="C40" i="18"/>
  <c r="C39" i="18"/>
  <c r="C38" i="18"/>
  <c r="C37" i="18"/>
  <c r="C36" i="18"/>
  <c r="C35" i="18"/>
  <c r="C34" i="18"/>
  <c r="C33" i="18"/>
  <c r="C32" i="18"/>
  <c r="C31" i="18"/>
  <c r="C30" i="18"/>
  <c r="C29" i="18"/>
  <c r="C28" i="18"/>
  <c r="C27" i="18"/>
  <c r="C26" i="18"/>
  <c r="C25" i="18"/>
  <c r="C24" i="18"/>
  <c r="C23" i="18"/>
  <c r="C22" i="18"/>
  <c r="C21" i="18"/>
  <c r="C20" i="18"/>
  <c r="C19" i="18"/>
  <c r="C18" i="18"/>
  <c r="C17" i="18"/>
  <c r="C16" i="18"/>
  <c r="C15" i="18"/>
  <c r="C14" i="18"/>
  <c r="C13" i="18"/>
  <c r="C12" i="18"/>
  <c r="C11" i="18"/>
  <c r="C10" i="18"/>
  <c r="C9" i="18"/>
  <c r="C8" i="18"/>
  <c r="C7" i="18"/>
  <c r="C6" i="18"/>
  <c r="C5" i="18"/>
  <c r="C4" i="18"/>
  <c r="C3" i="18"/>
  <c r="C72" i="16"/>
  <c r="C71" i="16"/>
  <c r="C70" i="16"/>
  <c r="C69" i="16"/>
  <c r="C68" i="16"/>
  <c r="C67" i="16"/>
  <c r="C66" i="16"/>
  <c r="C65" i="16"/>
  <c r="C64" i="16"/>
  <c r="C63" i="16"/>
  <c r="C62" i="16"/>
  <c r="C61" i="16"/>
  <c r="C60" i="16"/>
  <c r="C59" i="16"/>
  <c r="C58" i="16"/>
  <c r="C57" i="16"/>
  <c r="C56" i="16"/>
  <c r="C55" i="16"/>
  <c r="C54" i="16"/>
  <c r="C53" i="16"/>
  <c r="C52" i="16"/>
  <c r="C51" i="16"/>
  <c r="C50" i="16"/>
  <c r="C49" i="16"/>
  <c r="C48" i="16"/>
  <c r="C47" i="16"/>
  <c r="C46" i="16"/>
  <c r="C45" i="16"/>
  <c r="C44" i="16"/>
  <c r="C43" i="16"/>
  <c r="C42" i="16"/>
  <c r="C41" i="16"/>
  <c r="C40" i="16"/>
  <c r="C39" i="16"/>
  <c r="C38" i="16"/>
  <c r="C37" i="16"/>
  <c r="C36" i="16"/>
  <c r="C35" i="16"/>
  <c r="C34" i="16"/>
  <c r="C33" i="16"/>
  <c r="C32" i="16"/>
  <c r="C31" i="16"/>
  <c r="C30" i="16"/>
  <c r="C29" i="16"/>
  <c r="C28" i="16"/>
  <c r="C27" i="16"/>
  <c r="C26" i="16"/>
  <c r="C25" i="16"/>
  <c r="C24" i="16"/>
  <c r="C23" i="16"/>
  <c r="C22" i="16"/>
  <c r="C21" i="16"/>
  <c r="C20" i="16"/>
  <c r="C19" i="16"/>
  <c r="C18" i="16"/>
  <c r="C17" i="16"/>
  <c r="C16" i="16"/>
  <c r="C15" i="16"/>
  <c r="C14" i="16"/>
  <c r="C13" i="16"/>
  <c r="C12" i="16"/>
  <c r="C11" i="16"/>
  <c r="C10" i="16"/>
  <c r="C9" i="16"/>
  <c r="C8" i="16"/>
  <c r="C7" i="16"/>
  <c r="C6" i="16"/>
  <c r="C5" i="16"/>
  <c r="C4" i="16"/>
  <c r="E31" i="9"/>
  <c r="E30" i="9" l="1"/>
  <c r="AE809" i="32"/>
  <c r="F809" i="32"/>
  <c r="AE808" i="32"/>
  <c r="AE807" i="32"/>
  <c r="Q778" i="32"/>
  <c r="N778" i="32"/>
  <c r="K778" i="32"/>
  <c r="Q776" i="32"/>
  <c r="N776" i="32"/>
  <c r="K776" i="32"/>
  <c r="Q774" i="32"/>
  <c r="N774" i="32"/>
  <c r="K774" i="32"/>
  <c r="Q772" i="32"/>
  <c r="N772" i="32"/>
  <c r="K772" i="32"/>
  <c r="Q770" i="32"/>
  <c r="N770" i="32"/>
  <c r="K770" i="32"/>
  <c r="Q768" i="32"/>
  <c r="N768" i="32"/>
  <c r="Q638" i="32"/>
  <c r="N638" i="32"/>
  <c r="Q636" i="32"/>
  <c r="N636" i="32"/>
  <c r="Q634" i="32"/>
  <c r="N634" i="32"/>
  <c r="AD61" i="32"/>
  <c r="G10" i="32"/>
  <c r="G12" i="32" l="1"/>
  <c r="G14" i="32" s="1"/>
  <c r="G16" i="32" s="1"/>
  <c r="G18" i="32" s="1"/>
  <c r="G20" i="32" s="1"/>
  <c r="G22" i="32" s="1"/>
  <c r="G24" i="32" s="1"/>
  <c r="G26" i="32" s="1"/>
  <c r="G28" i="32" s="1"/>
  <c r="G30" i="32" s="1"/>
  <c r="G32" i="32" s="1"/>
  <c r="G34" i="32" s="1"/>
  <c r="G36" i="32" s="1"/>
  <c r="G38" i="32" s="1"/>
  <c r="G40" i="32" s="1"/>
  <c r="G42" i="32" s="1"/>
  <c r="G44" i="32" s="1"/>
  <c r="G46" i="32" s="1"/>
  <c r="G48" i="32" s="1"/>
  <c r="G50" i="32" s="1"/>
  <c r="G52" i="32" s="1"/>
  <c r="G54" i="32" s="1"/>
  <c r="G56" i="32" s="1"/>
  <c r="G58" i="32" s="1"/>
  <c r="G60" i="32" s="1"/>
  <c r="G62" i="32" s="1"/>
  <c r="G64" i="32" s="1"/>
  <c r="G66" i="32" s="1"/>
  <c r="G68" i="32" s="1"/>
  <c r="G70" i="32" s="1"/>
  <c r="G72" i="32" s="1"/>
  <c r="G74" i="32" s="1"/>
  <c r="G76" i="32" s="1"/>
  <c r="G78" i="32" s="1"/>
  <c r="G80" i="32" s="1"/>
  <c r="G82" i="32" s="1"/>
  <c r="G84" i="32" s="1"/>
  <c r="G86" i="32" s="1"/>
  <c r="G88" i="32" s="1"/>
  <c r="G90" i="32" s="1"/>
  <c r="G92" i="32" s="1"/>
  <c r="G94" i="32" s="1"/>
  <c r="G96" i="32" s="1"/>
  <c r="G98" i="32" s="1"/>
  <c r="G100" i="32" s="1"/>
  <c r="G102" i="32" s="1"/>
  <c r="G104" i="32" s="1"/>
  <c r="G106" i="32" s="1"/>
  <c r="G108" i="32" s="1"/>
  <c r="G110" i="32" s="1"/>
  <c r="G112" i="32" s="1"/>
  <c r="G114" i="32" s="1"/>
  <c r="G116" i="32" s="1"/>
  <c r="G118" i="32" s="1"/>
  <c r="G120" i="32" s="1"/>
  <c r="G122" i="32" s="1"/>
  <c r="G124" i="32" s="1"/>
  <c r="G126" i="32" s="1"/>
  <c r="G128" i="32" s="1"/>
  <c r="G130" i="32" s="1"/>
  <c r="G132" i="32" s="1"/>
  <c r="G134" i="32" s="1"/>
  <c r="G136" i="32" s="1"/>
  <c r="G138" i="32" s="1"/>
  <c r="G140" i="32" s="1"/>
  <c r="G142" i="32" s="1"/>
  <c r="G144" i="32" s="1"/>
  <c r="G146" i="32" s="1"/>
  <c r="G148" i="32" s="1"/>
  <c r="G150" i="32" s="1"/>
  <c r="G152" i="32" s="1"/>
  <c r="G154" i="32" s="1"/>
  <c r="G156" i="32" s="1"/>
  <c r="G158" i="32" s="1"/>
  <c r="G160" i="32" s="1"/>
  <c r="G162" i="32" s="1"/>
  <c r="G164" i="32" s="1"/>
  <c r="G166" i="32" s="1"/>
  <c r="G168" i="32" s="1"/>
  <c r="G170" i="32" s="1"/>
  <c r="G172" i="32" s="1"/>
  <c r="G174" i="32" s="1"/>
  <c r="G176" i="32" s="1"/>
  <c r="G178" i="32" s="1"/>
  <c r="G180" i="32" s="1"/>
  <c r="G182" i="32" s="1"/>
  <c r="G184" i="32" s="1"/>
  <c r="G186" i="32" s="1"/>
  <c r="G188" i="32" s="1"/>
  <c r="G190" i="32" s="1"/>
  <c r="G192" i="32" s="1"/>
  <c r="G194" i="32" s="1"/>
  <c r="G196" i="32" s="1"/>
  <c r="G198" i="32" s="1"/>
  <c r="G200" i="32" s="1"/>
  <c r="G202" i="32" s="1"/>
  <c r="G204" i="32" s="1"/>
  <c r="G206" i="32" s="1"/>
  <c r="G208" i="32" s="1"/>
  <c r="G210" i="32" s="1"/>
  <c r="G212" i="32" s="1"/>
  <c r="G214" i="32" s="1"/>
  <c r="G216" i="32" s="1"/>
  <c r="G218" i="32" s="1"/>
  <c r="G220" i="32" s="1"/>
  <c r="G222" i="32" s="1"/>
  <c r="G224" i="32" s="1"/>
  <c r="G226" i="32" s="1"/>
  <c r="G228" i="32" s="1"/>
  <c r="G230" i="32" s="1"/>
  <c r="G232" i="32" s="1"/>
  <c r="G234" i="32" s="1"/>
  <c r="G236" i="32" s="1"/>
  <c r="G238" i="32" s="1"/>
  <c r="G240" i="32" s="1"/>
  <c r="G242" i="32" s="1"/>
  <c r="G244" i="32" s="1"/>
  <c r="G246" i="32" s="1"/>
  <c r="G248" i="32" s="1"/>
  <c r="G250" i="32" s="1"/>
  <c r="G252" i="32" s="1"/>
  <c r="G254" i="32" s="1"/>
  <c r="G256" i="32" s="1"/>
  <c r="G258" i="32" s="1"/>
  <c r="G260" i="32" s="1"/>
  <c r="G262" i="32" s="1"/>
  <c r="G264" i="32" s="1"/>
  <c r="G266" i="32" s="1"/>
  <c r="G268" i="32" s="1"/>
  <c r="G270" i="32" s="1"/>
  <c r="G272" i="32" s="1"/>
  <c r="G274" i="32" s="1"/>
  <c r="G276" i="32" s="1"/>
  <c r="G278" i="32" s="1"/>
  <c r="G280" i="32" s="1"/>
  <c r="G282" i="32" s="1"/>
  <c r="G284" i="32" s="1"/>
  <c r="G286" i="32" s="1"/>
  <c r="G288" i="32" s="1"/>
  <c r="G290" i="32" s="1"/>
  <c r="G292" i="32" s="1"/>
  <c r="G294" i="32" s="1"/>
  <c r="G296" i="32" s="1"/>
  <c r="G298" i="32" s="1"/>
  <c r="G300" i="32" s="1"/>
  <c r="G302" i="32" s="1"/>
  <c r="G304" i="32" s="1"/>
  <c r="G306" i="32" s="1"/>
  <c r="G308" i="32" s="1"/>
  <c r="G310" i="32" s="1"/>
  <c r="G312" i="32" s="1"/>
  <c r="G314" i="32" s="1"/>
  <c r="G316" i="32" s="1"/>
  <c r="G318" i="32" s="1"/>
  <c r="G320" i="32" s="1"/>
  <c r="G322" i="32" s="1"/>
  <c r="G324" i="32" s="1"/>
  <c r="G326" i="32" s="1"/>
  <c r="G328" i="32" s="1"/>
  <c r="G330" i="32" s="1"/>
  <c r="G332" i="32" s="1"/>
  <c r="G334" i="32" s="1"/>
  <c r="G336" i="32" s="1"/>
  <c r="G338" i="32" s="1"/>
  <c r="G340" i="32" s="1"/>
  <c r="G342" i="32" s="1"/>
  <c r="G344" i="32" s="1"/>
  <c r="G346" i="32" s="1"/>
  <c r="G348" i="32" s="1"/>
  <c r="G350" i="32" s="1"/>
  <c r="G352" i="32" s="1"/>
  <c r="G354" i="32" s="1"/>
  <c r="G356" i="32" s="1"/>
  <c r="G358" i="32" s="1"/>
  <c r="G360" i="32" s="1"/>
  <c r="G362" i="32" s="1"/>
  <c r="G364" i="32" s="1"/>
  <c r="G366" i="32" s="1"/>
  <c r="G368" i="32" s="1"/>
  <c r="G370" i="32" s="1"/>
  <c r="G372" i="32" s="1"/>
  <c r="G374" i="32" s="1"/>
  <c r="G376" i="32" s="1"/>
  <c r="G378" i="32" s="1"/>
  <c r="G380" i="32" s="1"/>
  <c r="G382" i="32" s="1"/>
  <c r="G384" i="32" s="1"/>
  <c r="G386" i="32" s="1"/>
  <c r="G388" i="32" s="1"/>
  <c r="G390" i="32" s="1"/>
  <c r="G392" i="32" s="1"/>
  <c r="G394" i="32" s="1"/>
  <c r="G396" i="32" s="1"/>
  <c r="G398" i="32" s="1"/>
  <c r="G400" i="32" s="1"/>
  <c r="G402" i="32" s="1"/>
  <c r="G404" i="32" s="1"/>
  <c r="G406" i="32" s="1"/>
  <c r="G408" i="32" s="1"/>
  <c r="G410" i="32" s="1"/>
  <c r="G412" i="32" s="1"/>
  <c r="G414" i="32" s="1"/>
  <c r="G416" i="32" s="1"/>
  <c r="G418" i="32" s="1"/>
  <c r="G420" i="32" s="1"/>
  <c r="G422" i="32" s="1"/>
  <c r="G424" i="32" s="1"/>
  <c r="G426" i="32" s="1"/>
  <c r="G428" i="32" s="1"/>
  <c r="G430" i="32" s="1"/>
  <c r="G432" i="32" s="1"/>
  <c r="G434" i="32" s="1"/>
  <c r="G436" i="32" s="1"/>
  <c r="G438" i="32" s="1"/>
  <c r="G440" i="32" s="1"/>
  <c r="G442" i="32" s="1"/>
  <c r="G444" i="32" s="1"/>
  <c r="G446" i="32" s="1"/>
  <c r="G448" i="32" s="1"/>
  <c r="G450" i="32" s="1"/>
  <c r="G452" i="32" s="1"/>
  <c r="G454" i="32" s="1"/>
  <c r="G456" i="32" s="1"/>
  <c r="G458" i="32" s="1"/>
  <c r="G460" i="32" s="1"/>
  <c r="G462" i="32" s="1"/>
  <c r="G464" i="32" s="1"/>
  <c r="G466" i="32" s="1"/>
  <c r="G468" i="32" s="1"/>
  <c r="G470" i="32" s="1"/>
  <c r="G472" i="32" s="1"/>
  <c r="G474" i="32" s="1"/>
  <c r="G476" i="32" s="1"/>
  <c r="G478" i="32" s="1"/>
  <c r="G480" i="32" s="1"/>
  <c r="G482" i="32" s="1"/>
  <c r="G484" i="32" s="1"/>
  <c r="G486" i="32" s="1"/>
  <c r="G488" i="32" s="1"/>
  <c r="G490" i="32" s="1"/>
  <c r="G492" i="32" s="1"/>
  <c r="G494" i="32" s="1"/>
  <c r="G496" i="32" s="1"/>
  <c r="G498" i="32" s="1"/>
  <c r="G500" i="32" s="1"/>
  <c r="G502" i="32" s="1"/>
  <c r="G504" i="32" s="1"/>
  <c r="G506" i="32" s="1"/>
  <c r="G508" i="32" s="1"/>
  <c r="G510" i="32" s="1"/>
  <c r="G512" i="32" s="1"/>
  <c r="G514" i="32" s="1"/>
  <c r="G516" i="32" s="1"/>
  <c r="G518" i="32" s="1"/>
  <c r="G520" i="32" s="1"/>
  <c r="G522" i="32" s="1"/>
  <c r="G524" i="32" s="1"/>
  <c r="G526" i="32" s="1"/>
  <c r="G528" i="32" s="1"/>
  <c r="G530" i="32" s="1"/>
  <c r="G532" i="32" s="1"/>
  <c r="G534" i="32" s="1"/>
  <c r="G536" i="32" s="1"/>
  <c r="G538" i="32" s="1"/>
  <c r="G540" i="32" s="1"/>
  <c r="AE810" i="32"/>
  <c r="G542" i="32" l="1"/>
  <c r="G544" i="32" s="1"/>
  <c r="G546" i="32" s="1"/>
  <c r="G548" i="32" s="1"/>
  <c r="G550" i="32" s="1"/>
  <c r="G552" i="32" s="1"/>
  <c r="G554" i="32" s="1"/>
  <c r="G556" i="32" s="1"/>
  <c r="G558" i="32" s="1"/>
  <c r="G560" i="32" s="1"/>
  <c r="G562" i="32" s="1"/>
  <c r="G564" i="32" s="1"/>
  <c r="G566" i="32" s="1"/>
  <c r="G568" i="32" s="1"/>
  <c r="G570" i="32" s="1"/>
  <c r="G572" i="32" s="1"/>
  <c r="G574" i="32" s="1"/>
  <c r="G576" i="32" s="1"/>
  <c r="G578" i="32" s="1"/>
  <c r="G580" i="32" s="1"/>
  <c r="G582" i="32" s="1"/>
  <c r="G584" i="32" s="1"/>
  <c r="G586" i="32" s="1"/>
  <c r="G588" i="32" s="1"/>
  <c r="G590" i="32" s="1"/>
  <c r="G592" i="32" s="1"/>
  <c r="G594" i="32" s="1"/>
  <c r="G596" i="32" s="1"/>
  <c r="G598" i="32" s="1"/>
  <c r="G600" i="32" s="1"/>
  <c r="G602" i="32" s="1"/>
  <c r="G604" i="32" s="1"/>
  <c r="G606" i="32" s="1"/>
  <c r="G608" i="32" s="1"/>
  <c r="G610" i="32" s="1"/>
  <c r="G612" i="32" s="1"/>
  <c r="G614" i="32" s="1"/>
  <c r="G616" i="32" s="1"/>
  <c r="G618" i="32" s="1"/>
  <c r="G620" i="32" s="1"/>
  <c r="G622" i="32" s="1"/>
  <c r="G624" i="32" s="1"/>
  <c r="G626" i="32" s="1"/>
  <c r="G628" i="32" s="1"/>
  <c r="G630" i="32" s="1"/>
  <c r="G632" i="32" s="1"/>
  <c r="G634" i="32" s="1"/>
  <c r="G636" i="32" s="1"/>
  <c r="G638" i="32" s="1"/>
  <c r="G640" i="32" s="1"/>
  <c r="G642" i="32" s="1"/>
  <c r="G644" i="32" s="1"/>
  <c r="G646" i="32" s="1"/>
  <c r="G648" i="32" s="1"/>
  <c r="G650" i="32" s="1"/>
  <c r="G652" i="32" s="1"/>
  <c r="G654" i="32" s="1"/>
  <c r="G656" i="32" s="1"/>
  <c r="G658" i="32" s="1"/>
  <c r="G660" i="32" s="1"/>
  <c r="G662" i="32" s="1"/>
  <c r="G664" i="32" s="1"/>
  <c r="G666" i="32" s="1"/>
  <c r="G668" i="32" s="1"/>
  <c r="G670" i="32" s="1"/>
  <c r="G672" i="32" s="1"/>
  <c r="G674" i="32" s="1"/>
  <c r="G676" i="32" s="1"/>
  <c r="G678" i="32" s="1"/>
  <c r="G680" i="32" s="1"/>
  <c r="G682" i="32" s="1"/>
  <c r="G684" i="32" s="1"/>
  <c r="G686" i="32" s="1"/>
  <c r="G688" i="32" s="1"/>
  <c r="G690" i="32" s="1"/>
  <c r="G692" i="32" s="1"/>
  <c r="G694" i="32" s="1"/>
  <c r="G696" i="32" s="1"/>
  <c r="G698" i="32" s="1"/>
  <c r="G700" i="32" s="1"/>
  <c r="G702" i="32" s="1"/>
  <c r="G704" i="32" s="1"/>
  <c r="G706" i="32" s="1"/>
  <c r="G708" i="32" s="1"/>
  <c r="G710" i="32" s="1"/>
  <c r="G712" i="32" s="1"/>
  <c r="G714" i="32" s="1"/>
  <c r="G716" i="32" s="1"/>
  <c r="G718" i="32" s="1"/>
  <c r="G720" i="32" s="1"/>
  <c r="G722" i="32" s="1"/>
  <c r="G724" i="32" s="1"/>
  <c r="G726" i="32" s="1"/>
  <c r="G728" i="32" s="1"/>
  <c r="G730" i="32" s="1"/>
  <c r="G732" i="32" s="1"/>
  <c r="G734" i="32" s="1"/>
  <c r="G736" i="32" s="1"/>
  <c r="G738" i="32" s="1"/>
  <c r="G740" i="32" s="1"/>
  <c r="G742" i="32" s="1"/>
  <c r="G744" i="32" s="1"/>
  <c r="G746" i="32" s="1"/>
  <c r="G748" i="32" s="1"/>
  <c r="G750" i="32" s="1"/>
  <c r="G752" i="32" s="1"/>
  <c r="G754" i="32" s="1"/>
  <c r="G756" i="32" s="1"/>
  <c r="G758" i="32" s="1"/>
  <c r="G760" i="32" s="1"/>
  <c r="G762" i="32" s="1"/>
  <c r="G764" i="32" s="1"/>
  <c r="G766" i="32" s="1"/>
  <c r="G768" i="32" s="1"/>
  <c r="G770" i="32" s="1"/>
  <c r="G772" i="32" s="1"/>
  <c r="G774" i="32" s="1"/>
  <c r="G776" i="32" s="1"/>
  <c r="G778" i="32" s="1"/>
  <c r="G780" i="32" s="1"/>
  <c r="G782" i="32" s="1"/>
  <c r="G784" i="32" s="1"/>
  <c r="G786" i="32" s="1"/>
  <c r="G788" i="32" s="1"/>
  <c r="G790" i="32" s="1"/>
  <c r="G792" i="32" s="1"/>
  <c r="G794" i="32" s="1"/>
  <c r="G796" i="32" s="1"/>
  <c r="G798" i="32" s="1"/>
  <c r="G800" i="32" s="1"/>
  <c r="G802" i="32" s="1"/>
  <c r="G804" i="32" s="1"/>
  <c r="G806" i="32" s="1"/>
  <c r="G808" i="32" s="1"/>
  <c r="AB809" i="32" s="1"/>
  <c r="AB540" i="32"/>
  <c r="D493" i="30"/>
  <c r="D492" i="30"/>
  <c r="D491" i="30"/>
  <c r="D490" i="30"/>
  <c r="D489" i="30"/>
  <c r="D488" i="30"/>
  <c r="D487" i="30"/>
  <c r="D482" i="30"/>
  <c r="P481" i="30"/>
  <c r="F451" i="30"/>
  <c r="R450" i="30" s="1"/>
  <c r="S450" i="30" s="1"/>
  <c r="Y450" i="30"/>
  <c r="V450" i="30"/>
  <c r="Y448" i="30"/>
  <c r="V448" i="30"/>
  <c r="R448" i="30"/>
  <c r="S448" i="30" s="1"/>
  <c r="Y446" i="30"/>
  <c r="V446" i="30"/>
  <c r="R446" i="30"/>
  <c r="S446" i="30" s="1"/>
  <c r="Y444" i="30"/>
  <c r="V444" i="30"/>
  <c r="R444" i="30"/>
  <c r="S444" i="30" s="1"/>
  <c r="Y442" i="30"/>
  <c r="V442" i="30"/>
  <c r="R442" i="30"/>
  <c r="S442" i="30" s="1"/>
  <c r="G442" i="30"/>
  <c r="Y440" i="30"/>
  <c r="V440" i="30"/>
  <c r="R440" i="30"/>
  <c r="S440" i="30" s="1"/>
  <c r="Y438" i="30"/>
  <c r="V438" i="30"/>
  <c r="R438" i="30"/>
  <c r="S438" i="30" s="1"/>
  <c r="G438" i="30"/>
  <c r="Y436" i="30"/>
  <c r="V436" i="30"/>
  <c r="R436" i="30"/>
  <c r="S436" i="30" s="1"/>
  <c r="Y434" i="30"/>
  <c r="V434" i="30"/>
  <c r="S434" i="30"/>
  <c r="R434" i="30"/>
  <c r="G434" i="30"/>
  <c r="Y432" i="30"/>
  <c r="V432" i="30"/>
  <c r="R432" i="30"/>
  <c r="S432" i="30" s="1"/>
  <c r="Y430" i="30"/>
  <c r="V430" i="30"/>
  <c r="S430" i="30"/>
  <c r="R430" i="30"/>
  <c r="Y428" i="30"/>
  <c r="V428" i="30"/>
  <c r="S428" i="30"/>
  <c r="R428" i="30"/>
  <c r="Y426" i="30"/>
  <c r="V426" i="30"/>
  <c r="S426" i="30"/>
  <c r="R426" i="30"/>
  <c r="G426" i="30"/>
  <c r="Y424" i="30"/>
  <c r="V424" i="30"/>
  <c r="R424" i="30"/>
  <c r="S424" i="30" s="1"/>
  <c r="Y422" i="30"/>
  <c r="V422" i="30"/>
  <c r="R422" i="30"/>
  <c r="S422" i="30" s="1"/>
  <c r="G422" i="30"/>
  <c r="Y420" i="30"/>
  <c r="V420" i="30"/>
  <c r="R420" i="30"/>
  <c r="S420" i="30" s="1"/>
  <c r="Y418" i="30"/>
  <c r="V418" i="30"/>
  <c r="R418" i="30"/>
  <c r="S418" i="30" s="1"/>
  <c r="Y416" i="30"/>
  <c r="V416" i="30"/>
  <c r="R416" i="30"/>
  <c r="S416" i="30" s="1"/>
  <c r="G416" i="30"/>
  <c r="Y414" i="30"/>
  <c r="V414" i="30"/>
  <c r="R414" i="30"/>
  <c r="S414" i="30" s="1"/>
  <c r="Y412" i="30"/>
  <c r="V412" i="30"/>
  <c r="R412" i="30"/>
  <c r="S412" i="30" s="1"/>
  <c r="Y410" i="30"/>
  <c r="V410" i="30"/>
  <c r="R410" i="30"/>
  <c r="S410" i="30" s="1"/>
  <c r="Y408" i="30"/>
  <c r="V408" i="30"/>
  <c r="S408" i="30"/>
  <c r="R408" i="30"/>
  <c r="G408" i="30"/>
  <c r="Y406" i="30"/>
  <c r="V406" i="30"/>
  <c r="R406" i="30"/>
  <c r="S406" i="30" s="1"/>
  <c r="Y404" i="30"/>
  <c r="V404" i="30"/>
  <c r="R404" i="30"/>
  <c r="S404" i="30" s="1"/>
  <c r="Y402" i="30"/>
  <c r="V402" i="30"/>
  <c r="S402" i="30"/>
  <c r="R402" i="30"/>
  <c r="G402" i="30"/>
  <c r="Y400" i="30"/>
  <c r="V400" i="30"/>
  <c r="S400" i="30"/>
  <c r="R400" i="30"/>
  <c r="Y398" i="30"/>
  <c r="V398" i="30"/>
  <c r="R398" i="30"/>
  <c r="S398" i="30" s="1"/>
  <c r="Y396" i="30"/>
  <c r="V396" i="30"/>
  <c r="S396" i="30"/>
  <c r="R396" i="30"/>
  <c r="G396" i="30"/>
  <c r="Y394" i="30"/>
  <c r="V394" i="30"/>
  <c r="R394" i="30"/>
  <c r="S394" i="30" s="1"/>
  <c r="Y392" i="30"/>
  <c r="V392" i="30"/>
  <c r="S392" i="30"/>
  <c r="R392" i="30"/>
  <c r="Y390" i="30"/>
  <c r="V390" i="30"/>
  <c r="R390" i="30"/>
  <c r="S390" i="30" s="1"/>
  <c r="G390" i="30"/>
  <c r="Y388" i="30"/>
  <c r="V388" i="30"/>
  <c r="R388" i="30"/>
  <c r="S388" i="30" s="1"/>
  <c r="Y386" i="30"/>
  <c r="V386" i="30"/>
  <c r="R386" i="30"/>
  <c r="S386" i="30" s="1"/>
  <c r="Y384" i="30"/>
  <c r="V384" i="30"/>
  <c r="R384" i="30"/>
  <c r="S384" i="30" s="1"/>
  <c r="G384" i="30"/>
  <c r="Y382" i="30"/>
  <c r="V382" i="30"/>
  <c r="R382" i="30"/>
  <c r="S382" i="30" s="1"/>
  <c r="Y380" i="30"/>
  <c r="V380" i="30"/>
  <c r="S380" i="30"/>
  <c r="R380" i="30"/>
  <c r="Y378" i="30"/>
  <c r="V378" i="30"/>
  <c r="R378" i="30"/>
  <c r="S378" i="30" s="1"/>
  <c r="Y376" i="30"/>
  <c r="V376" i="30"/>
  <c r="R376" i="30"/>
  <c r="S376" i="30" s="1"/>
  <c r="G376" i="30"/>
  <c r="Y374" i="30"/>
  <c r="V374" i="30"/>
  <c r="R374" i="30"/>
  <c r="S374" i="30" s="1"/>
  <c r="Y372" i="30"/>
  <c r="V372" i="30"/>
  <c r="S372" i="30"/>
  <c r="R372" i="30"/>
  <c r="Y370" i="30"/>
  <c r="V370" i="30"/>
  <c r="R370" i="30"/>
  <c r="S370" i="30" s="1"/>
  <c r="G370" i="30"/>
  <c r="Y368" i="30"/>
  <c r="V368" i="30"/>
  <c r="S368" i="30"/>
  <c r="R368" i="30"/>
  <c r="Y366" i="30"/>
  <c r="V366" i="30"/>
  <c r="R366" i="30"/>
  <c r="S366" i="30" s="1"/>
  <c r="Y364" i="30"/>
  <c r="V364" i="30"/>
  <c r="R364" i="30"/>
  <c r="S364" i="30" s="1"/>
  <c r="Y362" i="30"/>
  <c r="V362" i="30"/>
  <c r="R362" i="30"/>
  <c r="S362" i="30" s="1"/>
  <c r="G362" i="30"/>
  <c r="Y360" i="30"/>
  <c r="V360" i="30"/>
  <c r="R360" i="30"/>
  <c r="S360" i="30" s="1"/>
  <c r="Y358" i="30"/>
  <c r="V358" i="30"/>
  <c r="R358" i="30"/>
  <c r="S358" i="30" s="1"/>
  <c r="G358" i="30"/>
  <c r="Y356" i="30"/>
  <c r="V356" i="30"/>
  <c r="R356" i="30"/>
  <c r="S356" i="30" s="1"/>
  <c r="Y354" i="30"/>
  <c r="V354" i="30"/>
  <c r="R354" i="30"/>
  <c r="S354" i="30" s="1"/>
  <c r="G354" i="30"/>
  <c r="Y352" i="30"/>
  <c r="V352" i="30"/>
  <c r="R352" i="30"/>
  <c r="S352" i="30" s="1"/>
  <c r="Y350" i="30"/>
  <c r="V350" i="30"/>
  <c r="R350" i="30"/>
  <c r="S350" i="30" s="1"/>
  <c r="Y348" i="30"/>
  <c r="V348" i="30"/>
  <c r="R348" i="30"/>
  <c r="S348" i="30" s="1"/>
  <c r="G348" i="30"/>
  <c r="Y346" i="30"/>
  <c r="V346" i="30"/>
  <c r="R346" i="30"/>
  <c r="S346" i="30" s="1"/>
  <c r="Y344" i="30"/>
  <c r="V344" i="30"/>
  <c r="R344" i="30"/>
  <c r="S344" i="30" s="1"/>
  <c r="G344" i="30"/>
  <c r="Y342" i="30"/>
  <c r="V342" i="30"/>
  <c r="R342" i="30"/>
  <c r="S342" i="30" s="1"/>
  <c r="Y340" i="30"/>
  <c r="V340" i="30"/>
  <c r="R340" i="30"/>
  <c r="S340" i="30" s="1"/>
  <c r="G340" i="30"/>
  <c r="Y338" i="30"/>
  <c r="V338" i="30"/>
  <c r="R338" i="30"/>
  <c r="S338" i="30" s="1"/>
  <c r="Y336" i="30"/>
  <c r="V336" i="30"/>
  <c r="R336" i="30"/>
  <c r="S336" i="30" s="1"/>
  <c r="Y334" i="30"/>
  <c r="V334" i="30"/>
  <c r="R334" i="30"/>
  <c r="S334" i="30" s="1"/>
  <c r="G334" i="30"/>
  <c r="Y332" i="30"/>
  <c r="V332" i="30"/>
  <c r="R332" i="30"/>
  <c r="S332" i="30" s="1"/>
  <c r="Y330" i="30"/>
  <c r="V330" i="30"/>
  <c r="R330" i="30"/>
  <c r="S330" i="30" s="1"/>
  <c r="Y328" i="30"/>
  <c r="V328" i="30"/>
  <c r="R328" i="30"/>
  <c r="S328" i="30" s="1"/>
  <c r="G328" i="30"/>
  <c r="Y326" i="30"/>
  <c r="V326" i="30"/>
  <c r="R326" i="30"/>
  <c r="S326" i="30" s="1"/>
  <c r="Y324" i="30"/>
  <c r="V324" i="30"/>
  <c r="R324" i="30"/>
  <c r="S324" i="30" s="1"/>
  <c r="G324" i="30"/>
  <c r="Y322" i="30"/>
  <c r="V322" i="30"/>
  <c r="R322" i="30"/>
  <c r="S322" i="30" s="1"/>
  <c r="Y320" i="30"/>
  <c r="V320" i="30"/>
  <c r="R320" i="30"/>
  <c r="S320" i="30" s="1"/>
  <c r="G320" i="30"/>
  <c r="Y318" i="30"/>
  <c r="V318" i="30"/>
  <c r="R318" i="30"/>
  <c r="S318" i="30" s="1"/>
  <c r="Y316" i="30"/>
  <c r="V316" i="30"/>
  <c r="R316" i="30"/>
  <c r="S316" i="30" s="1"/>
  <c r="Y314" i="30"/>
  <c r="V314" i="30"/>
  <c r="R314" i="30"/>
  <c r="S314" i="30" s="1"/>
  <c r="Y312" i="30"/>
  <c r="V312" i="30"/>
  <c r="R312" i="30"/>
  <c r="S312" i="30" s="1"/>
  <c r="Y310" i="30"/>
  <c r="V310" i="30"/>
  <c r="R310" i="30"/>
  <c r="S310" i="30" s="1"/>
  <c r="G310" i="30"/>
  <c r="Y308" i="30"/>
  <c r="V308" i="30"/>
  <c r="R308" i="30"/>
  <c r="S308" i="30" s="1"/>
  <c r="Y306" i="30"/>
  <c r="V306" i="30"/>
  <c r="R306" i="30"/>
  <c r="S306" i="30" s="1"/>
  <c r="Y304" i="30"/>
  <c r="V304" i="30"/>
  <c r="R304" i="30"/>
  <c r="S304" i="30" s="1"/>
  <c r="G304" i="30"/>
  <c r="Y302" i="30"/>
  <c r="V302" i="30"/>
  <c r="R302" i="30"/>
  <c r="S302" i="30" s="1"/>
  <c r="Y300" i="30"/>
  <c r="V300" i="30"/>
  <c r="R300" i="30"/>
  <c r="S300" i="30" s="1"/>
  <c r="Y298" i="30"/>
  <c r="V298" i="30"/>
  <c r="R298" i="30"/>
  <c r="S298" i="30" s="1"/>
  <c r="Y296" i="30"/>
  <c r="V296" i="30"/>
  <c r="R296" i="30"/>
  <c r="S296" i="30" s="1"/>
  <c r="G296" i="30"/>
  <c r="Y294" i="30"/>
  <c r="V294" i="30"/>
  <c r="R294" i="30"/>
  <c r="S294" i="30" s="1"/>
  <c r="Y292" i="30"/>
  <c r="V292" i="30"/>
  <c r="R292" i="30"/>
  <c r="S292" i="30" s="1"/>
  <c r="Y290" i="30"/>
  <c r="V290" i="30"/>
  <c r="S290" i="30"/>
  <c r="R290" i="30"/>
  <c r="G290" i="30"/>
  <c r="Y288" i="30"/>
  <c r="V288" i="30"/>
  <c r="R288" i="30"/>
  <c r="S288" i="30" s="1"/>
  <c r="Y286" i="30"/>
  <c r="V286" i="30"/>
  <c r="R286" i="30"/>
  <c r="S286" i="30" s="1"/>
  <c r="Y284" i="30"/>
  <c r="V284" i="30"/>
  <c r="R284" i="30"/>
  <c r="S284" i="30" s="1"/>
  <c r="G284" i="30"/>
  <c r="Y282" i="30"/>
  <c r="V282" i="30"/>
  <c r="R282" i="30"/>
  <c r="S282" i="30" s="1"/>
  <c r="Y280" i="30"/>
  <c r="V280" i="30"/>
  <c r="R280" i="30"/>
  <c r="S280" i="30" s="1"/>
  <c r="Y278" i="30"/>
  <c r="V278" i="30"/>
  <c r="R278" i="30"/>
  <c r="S278" i="30" s="1"/>
  <c r="G278" i="30"/>
  <c r="Y276" i="30"/>
  <c r="V276" i="30"/>
  <c r="R276" i="30"/>
  <c r="S276" i="30" s="1"/>
  <c r="Y274" i="30"/>
  <c r="V274" i="30"/>
  <c r="R274" i="30"/>
  <c r="S274" i="30" s="1"/>
  <c r="Y272" i="30"/>
  <c r="V272" i="30"/>
  <c r="S272" i="30"/>
  <c r="R272" i="30"/>
  <c r="Y270" i="30"/>
  <c r="V270" i="30"/>
  <c r="S270" i="30"/>
  <c r="R270" i="30"/>
  <c r="Y268" i="30"/>
  <c r="V268" i="30"/>
  <c r="R268" i="30"/>
  <c r="S268" i="30" s="1"/>
  <c r="G268" i="30"/>
  <c r="Y266" i="30"/>
  <c r="V266" i="30"/>
  <c r="S266" i="30"/>
  <c r="R266" i="30"/>
  <c r="Y264" i="30"/>
  <c r="V264" i="30"/>
  <c r="S264" i="30"/>
  <c r="R264" i="30"/>
  <c r="Y262" i="30"/>
  <c r="V262" i="30"/>
  <c r="R262" i="30"/>
  <c r="S262" i="30" s="1"/>
  <c r="Y260" i="30"/>
  <c r="V260" i="30"/>
  <c r="R260" i="30"/>
  <c r="S260" i="30" s="1"/>
  <c r="Y258" i="30"/>
  <c r="V258" i="30"/>
  <c r="R258" i="30"/>
  <c r="S258" i="30" s="1"/>
  <c r="Y256" i="30"/>
  <c r="V256" i="30"/>
  <c r="R256" i="30"/>
  <c r="S256" i="30" s="1"/>
  <c r="Y254" i="30"/>
  <c r="V254" i="30"/>
  <c r="R254" i="30"/>
  <c r="S254" i="30" s="1"/>
  <c r="Y252" i="30"/>
  <c r="V252" i="30"/>
  <c r="R252" i="30"/>
  <c r="S252" i="30" s="1"/>
  <c r="G252" i="30"/>
  <c r="Y250" i="30"/>
  <c r="V250" i="30"/>
  <c r="S250" i="30"/>
  <c r="R250" i="30"/>
  <c r="Y248" i="30"/>
  <c r="V248" i="30"/>
  <c r="R248" i="30"/>
  <c r="S248" i="30" s="1"/>
  <c r="Y246" i="30"/>
  <c r="V246" i="30"/>
  <c r="R246" i="30"/>
  <c r="S246" i="30" s="1"/>
  <c r="Y244" i="30"/>
  <c r="V244" i="30"/>
  <c r="R244" i="30"/>
  <c r="S244" i="30" s="1"/>
  <c r="Y242" i="30"/>
  <c r="V242" i="30"/>
  <c r="S242" i="30"/>
  <c r="R242" i="30"/>
  <c r="G242" i="30"/>
  <c r="Y240" i="30"/>
  <c r="V240" i="30"/>
  <c r="R240" i="30"/>
  <c r="S240" i="30" s="1"/>
  <c r="Y238" i="30"/>
  <c r="V238" i="30"/>
  <c r="S238" i="30"/>
  <c r="R238" i="30"/>
  <c r="Y236" i="30"/>
  <c r="V236" i="30"/>
  <c r="R236" i="30"/>
  <c r="S236" i="30" s="1"/>
  <c r="G236" i="30"/>
  <c r="Y234" i="30"/>
  <c r="V234" i="30"/>
  <c r="R234" i="30"/>
  <c r="S234" i="30" s="1"/>
  <c r="Y232" i="30"/>
  <c r="V232" i="30"/>
  <c r="R232" i="30"/>
  <c r="S232" i="30" s="1"/>
  <c r="Y230" i="30"/>
  <c r="V230" i="30"/>
  <c r="R230" i="30"/>
  <c r="S230" i="30" s="1"/>
  <c r="Y228" i="30"/>
  <c r="V228" i="30"/>
  <c r="R228" i="30"/>
  <c r="S228" i="30" s="1"/>
  <c r="Y226" i="30"/>
  <c r="V226" i="30"/>
  <c r="R226" i="30"/>
  <c r="S226" i="30" s="1"/>
  <c r="G226" i="30"/>
  <c r="Y224" i="30"/>
  <c r="V224" i="30"/>
  <c r="R224" i="30"/>
  <c r="S224" i="30" s="1"/>
  <c r="Y222" i="30"/>
  <c r="V222" i="30"/>
  <c r="R222" i="30"/>
  <c r="S222" i="30" s="1"/>
  <c r="Y220" i="30"/>
  <c r="V220" i="30"/>
  <c r="R220" i="30"/>
  <c r="S220" i="30" s="1"/>
  <c r="Y218" i="30"/>
  <c r="V218" i="30"/>
  <c r="R218" i="30"/>
  <c r="S218" i="30" s="1"/>
  <c r="Y216" i="30"/>
  <c r="V216" i="30"/>
  <c r="R216" i="30"/>
  <c r="S216" i="30" s="1"/>
  <c r="Y214" i="30"/>
  <c r="V214" i="30"/>
  <c r="R214" i="30"/>
  <c r="S214" i="30" s="1"/>
  <c r="Y212" i="30"/>
  <c r="V212" i="30"/>
  <c r="R212" i="30"/>
  <c r="S212" i="30" s="1"/>
  <c r="Y210" i="30"/>
  <c r="V210" i="30"/>
  <c r="S210" i="30"/>
  <c r="R210" i="30"/>
  <c r="G210" i="30"/>
  <c r="Y208" i="30"/>
  <c r="V208" i="30"/>
  <c r="R208" i="30"/>
  <c r="S208" i="30" s="1"/>
  <c r="Y206" i="30"/>
  <c r="V206" i="30"/>
  <c r="R206" i="30"/>
  <c r="S206" i="30" s="1"/>
  <c r="Y204" i="30"/>
  <c r="V204" i="30"/>
  <c r="R204" i="30"/>
  <c r="S204" i="30" s="1"/>
  <c r="Y202" i="30"/>
  <c r="V202" i="30"/>
  <c r="R202" i="30"/>
  <c r="S202" i="30" s="1"/>
  <c r="Y200" i="30"/>
  <c r="V200" i="30"/>
  <c r="R200" i="30"/>
  <c r="S200" i="30" s="1"/>
  <c r="Y198" i="30"/>
  <c r="V198" i="30"/>
  <c r="R198" i="30"/>
  <c r="S198" i="30" s="1"/>
  <c r="Y196" i="30"/>
  <c r="V196" i="30"/>
  <c r="R196" i="30"/>
  <c r="S196" i="30" s="1"/>
  <c r="Y194" i="30"/>
  <c r="V194" i="30"/>
  <c r="R194" i="30"/>
  <c r="S194" i="30" s="1"/>
  <c r="Y192" i="30"/>
  <c r="V192" i="30"/>
  <c r="R192" i="30"/>
  <c r="S192" i="30" s="1"/>
  <c r="G192" i="30"/>
  <c r="Y190" i="30"/>
  <c r="V190" i="30"/>
  <c r="R190" i="30"/>
  <c r="S190" i="30" s="1"/>
  <c r="Y188" i="30"/>
  <c r="V188" i="30"/>
  <c r="R188" i="30"/>
  <c r="S188" i="30" s="1"/>
  <c r="Y186" i="30"/>
  <c r="V186" i="30"/>
  <c r="R186" i="30"/>
  <c r="S186" i="30" s="1"/>
  <c r="Y184" i="30"/>
  <c r="V184" i="30"/>
  <c r="R184" i="30"/>
  <c r="S184" i="30" s="1"/>
  <c r="G184" i="30"/>
  <c r="Y182" i="30"/>
  <c r="V182" i="30"/>
  <c r="R182" i="30"/>
  <c r="S182" i="30" s="1"/>
  <c r="Y180" i="30"/>
  <c r="V180" i="30"/>
  <c r="R180" i="30"/>
  <c r="S180" i="30" s="1"/>
  <c r="Y178" i="30"/>
  <c r="V178" i="30"/>
  <c r="R178" i="30"/>
  <c r="S178" i="30" s="1"/>
  <c r="G178" i="30"/>
  <c r="Y176" i="30"/>
  <c r="V176" i="30"/>
  <c r="R176" i="30"/>
  <c r="S176" i="30" s="1"/>
  <c r="Y174" i="30"/>
  <c r="V174" i="30"/>
  <c r="R174" i="30"/>
  <c r="S174" i="30" s="1"/>
  <c r="Y172" i="30"/>
  <c r="V172" i="30"/>
  <c r="R172" i="30"/>
  <c r="S172" i="30" s="1"/>
  <c r="Y170" i="30"/>
  <c r="V170" i="30"/>
  <c r="R170" i="30"/>
  <c r="S170" i="30" s="1"/>
  <c r="Y168" i="30"/>
  <c r="V168" i="30"/>
  <c r="R168" i="30"/>
  <c r="S168" i="30" s="1"/>
  <c r="G168" i="30"/>
  <c r="Y166" i="30"/>
  <c r="V166" i="30"/>
  <c r="R166" i="30"/>
  <c r="S166" i="30" s="1"/>
  <c r="Y164" i="30"/>
  <c r="V164" i="30"/>
  <c r="R164" i="30"/>
  <c r="S164" i="30" s="1"/>
  <c r="G164" i="30"/>
  <c r="Y162" i="30"/>
  <c r="V162" i="30"/>
  <c r="R162" i="30"/>
  <c r="S162" i="30" s="1"/>
  <c r="Y160" i="30"/>
  <c r="V160" i="30"/>
  <c r="R160" i="30"/>
  <c r="S160" i="30" s="1"/>
  <c r="Y158" i="30"/>
  <c r="V158" i="30"/>
  <c r="R158" i="30"/>
  <c r="S158" i="30" s="1"/>
  <c r="Y156" i="30"/>
  <c r="V156" i="30"/>
  <c r="S156" i="30"/>
  <c r="R156" i="30"/>
  <c r="G156" i="30"/>
  <c r="Y154" i="30"/>
  <c r="V154" i="30"/>
  <c r="R154" i="30"/>
  <c r="S154" i="30" s="1"/>
  <c r="Y152" i="30"/>
  <c r="V152" i="30"/>
  <c r="S152" i="30"/>
  <c r="R152" i="30"/>
  <c r="Y150" i="30"/>
  <c r="V150" i="30"/>
  <c r="R150" i="30"/>
  <c r="S150" i="30" s="1"/>
  <c r="G150" i="30"/>
  <c r="Y148" i="30"/>
  <c r="V148" i="30"/>
  <c r="R148" i="30"/>
  <c r="S148" i="30" s="1"/>
  <c r="Y146" i="30"/>
  <c r="V146" i="30"/>
  <c r="R146" i="30"/>
  <c r="S146" i="30" s="1"/>
  <c r="Y144" i="30"/>
  <c r="V144" i="30"/>
  <c r="S144" i="30"/>
  <c r="R144" i="30"/>
  <c r="Y142" i="30"/>
  <c r="V142" i="30"/>
  <c r="R142" i="30"/>
  <c r="S142" i="30" s="1"/>
  <c r="Y140" i="30"/>
  <c r="V140" i="30"/>
  <c r="R140" i="30"/>
  <c r="S140" i="30" s="1"/>
  <c r="Y138" i="30"/>
  <c r="V138" i="30"/>
  <c r="R138" i="30"/>
  <c r="S138" i="30" s="1"/>
  <c r="Y136" i="30"/>
  <c r="V136" i="30"/>
  <c r="R136" i="30"/>
  <c r="S136" i="30" s="1"/>
  <c r="Y134" i="30"/>
  <c r="V134" i="30"/>
  <c r="R134" i="30"/>
  <c r="S134" i="30" s="1"/>
  <c r="Y132" i="30"/>
  <c r="V132" i="30"/>
  <c r="R132" i="30"/>
  <c r="S132" i="30" s="1"/>
  <c r="Y130" i="30"/>
  <c r="V130" i="30"/>
  <c r="R130" i="30"/>
  <c r="S130" i="30" s="1"/>
  <c r="G130" i="30"/>
  <c r="Y128" i="30"/>
  <c r="V128" i="30"/>
  <c r="R128" i="30"/>
  <c r="S128" i="30" s="1"/>
  <c r="Y126" i="30"/>
  <c r="V126" i="30"/>
  <c r="R126" i="30"/>
  <c r="S126" i="30" s="1"/>
  <c r="Y124" i="30"/>
  <c r="V124" i="30"/>
  <c r="R124" i="30"/>
  <c r="S124" i="30" s="1"/>
  <c r="Y122" i="30"/>
  <c r="V122" i="30"/>
  <c r="S122" i="30"/>
  <c r="R122" i="30"/>
  <c r="Y120" i="30"/>
  <c r="V120" i="30"/>
  <c r="R120" i="30"/>
  <c r="S120" i="30" s="1"/>
  <c r="G120" i="30"/>
  <c r="Y118" i="30"/>
  <c r="V118" i="30"/>
  <c r="S118" i="30"/>
  <c r="R118" i="30"/>
  <c r="Y116" i="30"/>
  <c r="V116" i="30"/>
  <c r="R116" i="30"/>
  <c r="S116" i="30" s="1"/>
  <c r="Y114" i="30"/>
  <c r="V114" i="30"/>
  <c r="R114" i="30"/>
  <c r="S114" i="30" s="1"/>
  <c r="Y112" i="30"/>
  <c r="V112" i="30"/>
  <c r="R112" i="30"/>
  <c r="S112" i="30" s="1"/>
  <c r="Y110" i="30"/>
  <c r="V110" i="30"/>
  <c r="R110" i="30"/>
  <c r="S110" i="30" s="1"/>
  <c r="Y108" i="30"/>
  <c r="V108" i="30"/>
  <c r="R108" i="30"/>
  <c r="S108" i="30" s="1"/>
  <c r="Y106" i="30"/>
  <c r="V106" i="30"/>
  <c r="R106" i="30"/>
  <c r="S106" i="30" s="1"/>
  <c r="Y104" i="30"/>
  <c r="V104" i="30"/>
  <c r="R104" i="30"/>
  <c r="S104" i="30" s="1"/>
  <c r="Y102" i="30"/>
  <c r="V102" i="30"/>
  <c r="R102" i="30"/>
  <c r="S102" i="30" s="1"/>
  <c r="Y100" i="30"/>
  <c r="V100" i="30"/>
  <c r="S100" i="30"/>
  <c r="R100" i="30"/>
  <c r="Y98" i="30"/>
  <c r="V98" i="30"/>
  <c r="R98" i="30"/>
  <c r="S98" i="30" s="1"/>
  <c r="G98" i="30"/>
  <c r="Y96" i="30"/>
  <c r="V96" i="30"/>
  <c r="S96" i="30"/>
  <c r="R96" i="30"/>
  <c r="Y94" i="30"/>
  <c r="V94" i="30"/>
  <c r="R94" i="30"/>
  <c r="S94" i="30" s="1"/>
  <c r="Y92" i="30"/>
  <c r="V92" i="30"/>
  <c r="R92" i="30"/>
  <c r="S92" i="30" s="1"/>
  <c r="Y90" i="30"/>
  <c r="V90" i="30"/>
  <c r="R90" i="30"/>
  <c r="S90" i="30" s="1"/>
  <c r="Y88" i="30"/>
  <c r="V88" i="30"/>
  <c r="R88" i="30"/>
  <c r="S88" i="30" s="1"/>
  <c r="Y86" i="30"/>
  <c r="V86" i="30"/>
  <c r="R86" i="30"/>
  <c r="S86" i="30" s="1"/>
  <c r="Y84" i="30"/>
  <c r="V84" i="30"/>
  <c r="R84" i="30"/>
  <c r="S84" i="30" s="1"/>
  <c r="Y82" i="30"/>
  <c r="V82" i="30"/>
  <c r="R82" i="30"/>
  <c r="S82" i="30" s="1"/>
  <c r="G82" i="30"/>
  <c r="Y80" i="30"/>
  <c r="V80" i="30"/>
  <c r="R80" i="30"/>
  <c r="S80" i="30" s="1"/>
  <c r="Y78" i="30"/>
  <c r="V78" i="30"/>
  <c r="R78" i="30"/>
  <c r="S78" i="30" s="1"/>
  <c r="Y76" i="30"/>
  <c r="V76" i="30"/>
  <c r="R76" i="30"/>
  <c r="S76" i="30" s="1"/>
  <c r="Y74" i="30"/>
  <c r="V74" i="30"/>
  <c r="R74" i="30"/>
  <c r="S74" i="30" s="1"/>
  <c r="Y72" i="30"/>
  <c r="V72" i="30"/>
  <c r="R72" i="30"/>
  <c r="S72" i="30" s="1"/>
  <c r="Y70" i="30"/>
  <c r="V70" i="30"/>
  <c r="R70" i="30"/>
  <c r="S70" i="30" s="1"/>
  <c r="Y68" i="30"/>
  <c r="V68" i="30"/>
  <c r="R68" i="30"/>
  <c r="S68" i="30" s="1"/>
  <c r="G68" i="30"/>
  <c r="Y66" i="30"/>
  <c r="V66" i="30"/>
  <c r="R66" i="30"/>
  <c r="S66" i="30" s="1"/>
  <c r="Y64" i="30"/>
  <c r="V64" i="30"/>
  <c r="S64" i="30"/>
  <c r="R64" i="30"/>
  <c r="Y62" i="30"/>
  <c r="V62" i="30"/>
  <c r="R62" i="30"/>
  <c r="S62" i="30" s="1"/>
  <c r="Y60" i="30"/>
  <c r="V60" i="30"/>
  <c r="R60" i="30"/>
  <c r="S60" i="30" s="1"/>
  <c r="Y58" i="30"/>
  <c r="V58" i="30"/>
  <c r="R58" i="30"/>
  <c r="S58" i="30" s="1"/>
  <c r="Y56" i="30"/>
  <c r="V56" i="30"/>
  <c r="R56" i="30"/>
  <c r="S56" i="30" s="1"/>
  <c r="Y54" i="30"/>
  <c r="V54" i="30"/>
  <c r="R54" i="30"/>
  <c r="S54" i="30" s="1"/>
  <c r="Y52" i="30"/>
  <c r="V52" i="30"/>
  <c r="R52" i="30"/>
  <c r="S52" i="30" s="1"/>
  <c r="Y50" i="30"/>
  <c r="V50" i="30"/>
  <c r="R50" i="30"/>
  <c r="S50" i="30" s="1"/>
  <c r="Y48" i="30"/>
  <c r="V48" i="30"/>
  <c r="R48" i="30"/>
  <c r="S48" i="30" s="1"/>
  <c r="Y46" i="30"/>
  <c r="V46" i="30"/>
  <c r="S46" i="30"/>
  <c r="G46" i="30"/>
  <c r="Y44" i="30"/>
  <c r="V44" i="30"/>
  <c r="S44" i="30"/>
  <c r="Y42" i="30"/>
  <c r="V42" i="30"/>
  <c r="S42" i="30"/>
  <c r="Y40" i="30"/>
  <c r="V40" i="30"/>
  <c r="S40" i="30"/>
  <c r="Y38" i="30"/>
  <c r="V38" i="30"/>
  <c r="S38" i="30"/>
  <c r="Y36" i="30"/>
  <c r="V36" i="30"/>
  <c r="S36" i="30"/>
  <c r="Y34" i="30"/>
  <c r="V34" i="30"/>
  <c r="S34" i="30"/>
  <c r="Y32" i="30"/>
  <c r="V32" i="30"/>
  <c r="S32" i="30"/>
  <c r="G32" i="30"/>
  <c r="Y30" i="30"/>
  <c r="V30" i="30"/>
  <c r="S30" i="30"/>
  <c r="Y28" i="30"/>
  <c r="V28" i="30"/>
  <c r="S28" i="30"/>
  <c r="G28" i="30"/>
  <c r="Y26" i="30"/>
  <c r="V26" i="30"/>
  <c r="S26" i="30"/>
  <c r="Y24" i="30"/>
  <c r="V24" i="30"/>
  <c r="S24" i="30"/>
  <c r="Y22" i="30"/>
  <c r="V22" i="30"/>
  <c r="S22" i="30"/>
  <c r="Y20" i="30"/>
  <c r="V20" i="30"/>
  <c r="S20" i="30"/>
  <c r="Y18" i="30"/>
  <c r="V18" i="30"/>
  <c r="S18" i="30"/>
  <c r="Y16" i="30"/>
  <c r="V16" i="30"/>
  <c r="S16" i="30"/>
  <c r="Y14" i="30"/>
  <c r="V14" i="30"/>
  <c r="S14" i="30"/>
  <c r="G14" i="30"/>
  <c r="Y12" i="30"/>
  <c r="V12" i="30"/>
  <c r="S12" i="30"/>
  <c r="H12" i="30"/>
  <c r="H14" i="30" s="1"/>
  <c r="H16" i="30" s="1"/>
  <c r="H18" i="30" s="1"/>
  <c r="H20" i="30" s="1"/>
  <c r="H22" i="30" s="1"/>
  <c r="H24" i="30" s="1"/>
  <c r="H26" i="30" s="1"/>
  <c r="H28" i="30" s="1"/>
  <c r="H30" i="30" s="1"/>
  <c r="H32" i="30" s="1"/>
  <c r="H34" i="30" s="1"/>
  <c r="H36" i="30" s="1"/>
  <c r="H38" i="30" s="1"/>
  <c r="H40" i="30" s="1"/>
  <c r="H42" i="30" s="1"/>
  <c r="H44" i="30" s="1"/>
  <c r="H46" i="30" s="1"/>
  <c r="H48" i="30" s="1"/>
  <c r="H50" i="30" s="1"/>
  <c r="H52" i="30" s="1"/>
  <c r="H54" i="30" s="1"/>
  <c r="H56" i="30" s="1"/>
  <c r="H58" i="30" s="1"/>
  <c r="H60" i="30" s="1"/>
  <c r="H62" i="30" s="1"/>
  <c r="H64" i="30" s="1"/>
  <c r="H66" i="30" s="1"/>
  <c r="H68" i="30" s="1"/>
  <c r="H70" i="30" s="1"/>
  <c r="H72" i="30" s="1"/>
  <c r="H74" i="30" s="1"/>
  <c r="H76" i="30" s="1"/>
  <c r="H78" i="30" s="1"/>
  <c r="H80" i="30" s="1"/>
  <c r="H82" i="30" s="1"/>
  <c r="H84" i="30" s="1"/>
  <c r="H86" i="30" s="1"/>
  <c r="H88" i="30" s="1"/>
  <c r="H90" i="30" s="1"/>
  <c r="H92" i="30" s="1"/>
  <c r="H94" i="30" s="1"/>
  <c r="H96" i="30" s="1"/>
  <c r="H98" i="30" s="1"/>
  <c r="H100" i="30" s="1"/>
  <c r="H102" i="30" s="1"/>
  <c r="H104" i="30" s="1"/>
  <c r="H106" i="30" s="1"/>
  <c r="H108" i="30" s="1"/>
  <c r="H110" i="30" s="1"/>
  <c r="H112" i="30" s="1"/>
  <c r="H114" i="30" s="1"/>
  <c r="H116" i="30" s="1"/>
  <c r="H118" i="30" s="1"/>
  <c r="H120" i="30" s="1"/>
  <c r="H122" i="30" s="1"/>
  <c r="H124" i="30" s="1"/>
  <c r="H126" i="30" s="1"/>
  <c r="H128" i="30" s="1"/>
  <c r="H130" i="30" s="1"/>
  <c r="H132" i="30" s="1"/>
  <c r="H134" i="30" s="1"/>
  <c r="H136" i="30" s="1"/>
  <c r="H138" i="30" s="1"/>
  <c r="H140" i="30" s="1"/>
  <c r="H142" i="30" s="1"/>
  <c r="H144" i="30" s="1"/>
  <c r="H146" i="30" s="1"/>
  <c r="H148" i="30" s="1"/>
  <c r="H150" i="30" s="1"/>
  <c r="H152" i="30" s="1"/>
  <c r="H154" i="30" s="1"/>
  <c r="H156" i="30" s="1"/>
  <c r="H158" i="30" s="1"/>
  <c r="H160" i="30" s="1"/>
  <c r="H162" i="30" s="1"/>
  <c r="H164" i="30" s="1"/>
  <c r="H166" i="30" s="1"/>
  <c r="H168" i="30" s="1"/>
  <c r="H170" i="30" s="1"/>
  <c r="H172" i="30" s="1"/>
  <c r="H174" i="30" s="1"/>
  <c r="H176" i="30" s="1"/>
  <c r="H178" i="30" s="1"/>
  <c r="H180" i="30" s="1"/>
  <c r="H182" i="30" s="1"/>
  <c r="H184" i="30" s="1"/>
  <c r="H186" i="30" s="1"/>
  <c r="H188" i="30" s="1"/>
  <c r="H190" i="30" s="1"/>
  <c r="H192" i="30" s="1"/>
  <c r="H194" i="30" s="1"/>
  <c r="H196" i="30" s="1"/>
  <c r="H198" i="30" s="1"/>
  <c r="H200" i="30" s="1"/>
  <c r="H202" i="30" s="1"/>
  <c r="H204" i="30" s="1"/>
  <c r="H206" i="30" s="1"/>
  <c r="H208" i="30" s="1"/>
  <c r="H210" i="30" s="1"/>
  <c r="H212" i="30" s="1"/>
  <c r="H214" i="30" s="1"/>
  <c r="H216" i="30" s="1"/>
  <c r="H218" i="30" s="1"/>
  <c r="H220" i="30" s="1"/>
  <c r="H222" i="30" s="1"/>
  <c r="H224" i="30" s="1"/>
  <c r="H226" i="30" s="1"/>
  <c r="H228" i="30" s="1"/>
  <c r="H230" i="30" s="1"/>
  <c r="H232" i="30" s="1"/>
  <c r="H234" i="30" s="1"/>
  <c r="H236" i="30" s="1"/>
  <c r="H238" i="30" s="1"/>
  <c r="H240" i="30" s="1"/>
  <c r="H242" i="30" s="1"/>
  <c r="H244" i="30" s="1"/>
  <c r="H246" i="30" s="1"/>
  <c r="H248" i="30" s="1"/>
  <c r="H250" i="30" s="1"/>
  <c r="H252" i="30" s="1"/>
  <c r="H254" i="30" s="1"/>
  <c r="H256" i="30" s="1"/>
  <c r="H258" i="30" s="1"/>
  <c r="H260" i="30" s="1"/>
  <c r="H262" i="30" s="1"/>
  <c r="H264" i="30" s="1"/>
  <c r="H266" i="30" s="1"/>
  <c r="H268" i="30" s="1"/>
  <c r="H270" i="30" s="1"/>
  <c r="H272" i="30" s="1"/>
  <c r="H274" i="30" s="1"/>
  <c r="H276" i="30" s="1"/>
  <c r="H278" i="30" s="1"/>
  <c r="H280" i="30" s="1"/>
  <c r="H282" i="30" s="1"/>
  <c r="H284" i="30" s="1"/>
  <c r="H286" i="30" s="1"/>
  <c r="H288" i="30" s="1"/>
  <c r="H290" i="30" s="1"/>
  <c r="H292" i="30" s="1"/>
  <c r="H294" i="30" s="1"/>
  <c r="H296" i="30" s="1"/>
  <c r="H298" i="30" s="1"/>
  <c r="H300" i="30" s="1"/>
  <c r="H302" i="30" s="1"/>
  <c r="H304" i="30" s="1"/>
  <c r="H306" i="30" s="1"/>
  <c r="H308" i="30" s="1"/>
  <c r="H310" i="30" s="1"/>
  <c r="H312" i="30" s="1"/>
  <c r="H314" i="30" s="1"/>
  <c r="H316" i="30" s="1"/>
  <c r="H318" i="30" s="1"/>
  <c r="H320" i="30" s="1"/>
  <c r="H322" i="30" s="1"/>
  <c r="H324" i="30" s="1"/>
  <c r="H326" i="30" s="1"/>
  <c r="H328" i="30" s="1"/>
  <c r="H330" i="30" s="1"/>
  <c r="H332" i="30" s="1"/>
  <c r="H334" i="30" s="1"/>
  <c r="H336" i="30" s="1"/>
  <c r="H338" i="30" s="1"/>
  <c r="H340" i="30" s="1"/>
  <c r="H342" i="30" s="1"/>
  <c r="H344" i="30" s="1"/>
  <c r="H346" i="30" s="1"/>
  <c r="H348" i="30" s="1"/>
  <c r="H350" i="30" s="1"/>
  <c r="H352" i="30" s="1"/>
  <c r="H354" i="30" s="1"/>
  <c r="H356" i="30" s="1"/>
  <c r="H358" i="30" s="1"/>
  <c r="H360" i="30" s="1"/>
  <c r="H362" i="30" s="1"/>
  <c r="H364" i="30" s="1"/>
  <c r="H366" i="30" s="1"/>
  <c r="H368" i="30" s="1"/>
  <c r="H370" i="30" s="1"/>
  <c r="H372" i="30" s="1"/>
  <c r="H374" i="30" s="1"/>
  <c r="H376" i="30" s="1"/>
  <c r="H378" i="30" s="1"/>
  <c r="H380" i="30" s="1"/>
  <c r="H382" i="30" s="1"/>
  <c r="H384" i="30" s="1"/>
  <c r="H386" i="30" s="1"/>
  <c r="H388" i="30" s="1"/>
  <c r="H390" i="30" s="1"/>
  <c r="H392" i="30" s="1"/>
  <c r="H394" i="30" s="1"/>
  <c r="H396" i="30" s="1"/>
  <c r="H398" i="30" s="1"/>
  <c r="H400" i="30" s="1"/>
  <c r="H402" i="30" s="1"/>
  <c r="H404" i="30" s="1"/>
  <c r="H406" i="30" s="1"/>
  <c r="H408" i="30" s="1"/>
  <c r="H410" i="30" s="1"/>
  <c r="H412" i="30" s="1"/>
  <c r="H414" i="30" s="1"/>
  <c r="H416" i="30" s="1"/>
  <c r="H418" i="30" s="1"/>
  <c r="H420" i="30" s="1"/>
  <c r="H422" i="30" s="1"/>
  <c r="H424" i="30" s="1"/>
  <c r="H426" i="30" s="1"/>
  <c r="H428" i="30" s="1"/>
  <c r="H430" i="30" s="1"/>
  <c r="H432" i="30" s="1"/>
  <c r="H434" i="30" s="1"/>
  <c r="H436" i="30" s="1"/>
  <c r="H438" i="30" s="1"/>
  <c r="H440" i="30" s="1"/>
  <c r="H442" i="30" s="1"/>
  <c r="H444" i="30" s="1"/>
  <c r="H446" i="30" s="1"/>
  <c r="H448" i="30" s="1"/>
  <c r="H450" i="30" s="1"/>
  <c r="Y10" i="30"/>
  <c r="V10" i="30"/>
  <c r="S10" i="30"/>
  <c r="H10" i="30"/>
  <c r="Y8" i="30"/>
  <c r="V8" i="30"/>
  <c r="S8" i="30"/>
  <c r="M34" i="6"/>
  <c r="AC809" i="32" l="1"/>
  <c r="AD809" i="32" s="1"/>
  <c r="D494" i="30"/>
  <c r="A22" i="9" l="1"/>
  <c r="D34" i="6" l="1"/>
  <c r="M16" i="6"/>
  <c r="G24" i="26" l="1"/>
  <c r="D165" i="26" l="1"/>
  <c r="D157" i="26"/>
  <c r="G150" i="26"/>
  <c r="E150" i="26"/>
  <c r="E125" i="26"/>
  <c r="G124" i="26"/>
  <c r="E124" i="26"/>
  <c r="G123" i="26"/>
  <c r="E123" i="26"/>
  <c r="G122" i="26"/>
  <c r="E122" i="26"/>
  <c r="G121" i="26"/>
  <c r="E121" i="26"/>
  <c r="G120" i="26"/>
  <c r="E120" i="26"/>
  <c r="G119" i="26"/>
  <c r="E119" i="26"/>
  <c r="G118" i="26"/>
  <c r="E118" i="26"/>
  <c r="G117" i="26"/>
  <c r="E117" i="26"/>
  <c r="G116" i="26"/>
  <c r="E116" i="26"/>
  <c r="G115" i="26"/>
  <c r="E115" i="26"/>
  <c r="G114" i="26"/>
  <c r="E114" i="26"/>
  <c r="G113" i="26"/>
  <c r="E113" i="26"/>
  <c r="G112" i="26"/>
  <c r="E112" i="26"/>
  <c r="G111" i="26"/>
  <c r="E111" i="26"/>
  <c r="G110" i="26"/>
  <c r="E110" i="26"/>
  <c r="G109" i="26"/>
  <c r="E109" i="26"/>
  <c r="G108" i="26"/>
  <c r="E108" i="26"/>
  <c r="G107" i="26"/>
  <c r="E107" i="26"/>
  <c r="G106" i="26"/>
  <c r="E106" i="26"/>
  <c r="G105" i="26"/>
  <c r="E105" i="26"/>
  <c r="G104" i="26"/>
  <c r="E104" i="26"/>
  <c r="G103" i="26"/>
  <c r="E103" i="26"/>
  <c r="G102" i="26"/>
  <c r="E102" i="26"/>
  <c r="G101" i="26"/>
  <c r="E101" i="26"/>
  <c r="G100" i="26"/>
  <c r="E100" i="26"/>
  <c r="G99" i="26"/>
  <c r="E99" i="26"/>
  <c r="G98" i="26"/>
  <c r="E98" i="26"/>
  <c r="G97" i="26"/>
  <c r="E97" i="26"/>
  <c r="G96" i="26"/>
  <c r="E96" i="26"/>
  <c r="G95" i="26"/>
  <c r="E95" i="26"/>
  <c r="G94" i="26"/>
  <c r="E94" i="26"/>
  <c r="G93" i="26"/>
  <c r="E93" i="26"/>
  <c r="G92" i="26"/>
  <c r="E92" i="26"/>
  <c r="G91" i="26"/>
  <c r="E91" i="26"/>
  <c r="G90" i="26"/>
  <c r="E90" i="26"/>
  <c r="G89" i="26"/>
  <c r="E89" i="26"/>
  <c r="G88" i="26"/>
  <c r="E88" i="26"/>
  <c r="G87" i="26"/>
  <c r="E87" i="26"/>
  <c r="G86" i="26"/>
  <c r="E86" i="26"/>
  <c r="G85" i="26"/>
  <c r="E85" i="26"/>
  <c r="G84" i="26"/>
  <c r="E84" i="26"/>
  <c r="G83" i="26"/>
  <c r="E83" i="26"/>
  <c r="G82" i="26"/>
  <c r="E82" i="26"/>
  <c r="G81" i="26"/>
  <c r="E81" i="26"/>
  <c r="G80" i="26"/>
  <c r="E80" i="26"/>
  <c r="G79" i="26"/>
  <c r="E79" i="26"/>
  <c r="G78" i="26"/>
  <c r="E78" i="26"/>
  <c r="D24" i="26"/>
  <c r="F23" i="26"/>
  <c r="F22" i="26"/>
  <c r="F21" i="26"/>
  <c r="F20" i="26"/>
  <c r="F19" i="26"/>
  <c r="F18" i="26"/>
  <c r="F17" i="26"/>
  <c r="F16" i="26"/>
  <c r="AG15" i="26"/>
  <c r="AF15" i="26"/>
  <c r="F15" i="26"/>
  <c r="AP14" i="26"/>
  <c r="AO14" i="26"/>
  <c r="AM14" i="26"/>
  <c r="AL14" i="26"/>
  <c r="F14" i="26"/>
  <c r="AX13" i="26"/>
  <c r="AW13" i="26"/>
  <c r="AV13" i="26"/>
  <c r="AQ13" i="26"/>
  <c r="AN13" i="26"/>
  <c r="F13" i="26"/>
  <c r="AQ12" i="26"/>
  <c r="AN12" i="26"/>
  <c r="F12" i="26"/>
  <c r="AQ11" i="26"/>
  <c r="AN11" i="26"/>
  <c r="F11" i="26"/>
  <c r="AQ10" i="26"/>
  <c r="AN10" i="26"/>
  <c r="F10" i="26"/>
  <c r="AQ9" i="26"/>
  <c r="AN9" i="26"/>
  <c r="AN14" i="26" s="1"/>
  <c r="F9" i="26"/>
  <c r="F8" i="26"/>
  <c r="F7" i="26"/>
  <c r="F6" i="26"/>
  <c r="AR10" i="26" l="1"/>
  <c r="F24" i="26"/>
  <c r="AR13" i="26"/>
  <c r="AR11" i="26"/>
  <c r="AQ14" i="26"/>
  <c r="AR12" i="26"/>
  <c r="AR9" i="26"/>
  <c r="AR14" i="26" l="1"/>
  <c r="J43" i="24" l="1"/>
  <c r="I43" i="24"/>
  <c r="H43" i="24"/>
  <c r="G43" i="24"/>
  <c r="F43" i="24"/>
  <c r="J34" i="24"/>
  <c r="I34" i="24"/>
  <c r="H34" i="24"/>
  <c r="G34" i="24"/>
  <c r="F33" i="24"/>
  <c r="E20" i="24"/>
  <c r="H14" i="24"/>
  <c r="G14" i="24"/>
  <c r="F14" i="24"/>
  <c r="G93" i="18"/>
  <c r="G92" i="18"/>
  <c r="G91" i="18"/>
  <c r="G90" i="18"/>
  <c r="G89" i="18"/>
  <c r="G88" i="18"/>
  <c r="G70" i="18"/>
  <c r="G68" i="18"/>
  <c r="G67" i="18"/>
  <c r="G66" i="18"/>
  <c r="G63" i="18"/>
  <c r="G56" i="18"/>
  <c r="G52" i="18"/>
  <c r="G51" i="18"/>
  <c r="G49" i="18"/>
  <c r="G48" i="18"/>
  <c r="G46" i="18"/>
  <c r="G41" i="18"/>
  <c r="G40" i="18"/>
  <c r="G39" i="18"/>
  <c r="G38" i="18"/>
  <c r="G37" i="18"/>
  <c r="G35" i="18"/>
  <c r="G34" i="18"/>
  <c r="G31" i="18"/>
  <c r="G25" i="18"/>
  <c r="G21" i="18"/>
  <c r="G20" i="18"/>
  <c r="G10" i="18"/>
  <c r="N1" i="18"/>
  <c r="A70" i="16"/>
  <c r="A71" i="16" s="1"/>
  <c r="A72" i="16" s="1"/>
  <c r="G69" i="16"/>
  <c r="G67" i="16"/>
  <c r="G60" i="16"/>
  <c r="G30" i="16"/>
  <c r="G29" i="16"/>
  <c r="G25" i="16"/>
  <c r="G14" i="16"/>
  <c r="G12" i="16"/>
  <c r="G10" i="16"/>
  <c r="A5" i="16"/>
  <c r="A6" i="16" s="1"/>
  <c r="A7" i="16" s="1"/>
  <c r="A8" i="16" s="1"/>
  <c r="A9" i="16" s="1"/>
  <c r="A10" i="16" s="1"/>
  <c r="A11" i="16" s="1"/>
  <c r="A12" i="16" s="1"/>
  <c r="A13" i="16" s="1"/>
  <c r="A14" i="16" s="1"/>
  <c r="A15" i="16" s="1"/>
  <c r="A16" i="16" s="1"/>
  <c r="A17" i="16" s="1"/>
  <c r="A18" i="16" s="1"/>
  <c r="A19" i="16" s="1"/>
  <c r="N1" i="16"/>
  <c r="G72" i="16" s="1"/>
  <c r="E15" i="14"/>
  <c r="D15" i="14"/>
  <c r="E14" i="14"/>
  <c r="D14" i="14"/>
  <c r="E13" i="14"/>
  <c r="D13" i="14"/>
  <c r="E12" i="14"/>
  <c r="D12" i="14"/>
  <c r="E11" i="14"/>
  <c r="D11" i="14"/>
  <c r="H10" i="14"/>
  <c r="E10" i="14"/>
  <c r="D10" i="14"/>
  <c r="H9" i="14"/>
  <c r="E9" i="14"/>
  <c r="D9" i="14"/>
  <c r="H8" i="14"/>
  <c r="E8" i="14"/>
  <c r="D8" i="14"/>
  <c r="H7" i="14"/>
  <c r="E7" i="14"/>
  <c r="D7" i="14"/>
  <c r="H6" i="14"/>
  <c r="E6" i="14"/>
  <c r="D6" i="14"/>
  <c r="E13" i="13"/>
  <c r="E12" i="13"/>
  <c r="E11" i="13"/>
  <c r="E10" i="13"/>
  <c r="E9" i="13"/>
  <c r="E8" i="13"/>
  <c r="E7" i="13"/>
  <c r="E6" i="13"/>
  <c r="D7" i="13"/>
  <c r="D8" i="13"/>
  <c r="D9" i="13"/>
  <c r="D13" i="13"/>
  <c r="D6" i="13"/>
  <c r="D10" i="13"/>
  <c r="D11" i="13"/>
  <c r="D12" i="13"/>
  <c r="D7" i="6"/>
  <c r="D16" i="6" s="1"/>
  <c r="G3" i="18" l="1"/>
  <c r="G98" i="18"/>
  <c r="G96" i="18"/>
  <c r="G99" i="18"/>
  <c r="G97" i="18"/>
  <c r="G121" i="18"/>
  <c r="G4" i="18"/>
  <c r="G15" i="18"/>
  <c r="G29" i="18"/>
  <c r="G53" i="18"/>
  <c r="G5" i="18"/>
  <c r="G16" i="18"/>
  <c r="G45" i="18"/>
  <c r="G11" i="18"/>
  <c r="G17" i="18"/>
  <c r="G22" i="18"/>
  <c r="G27" i="18"/>
  <c r="G23" i="18"/>
  <c r="G28" i="18"/>
  <c r="G33" i="18"/>
  <c r="G47" i="18"/>
  <c r="G9" i="18"/>
  <c r="G32" i="16"/>
  <c r="G50" i="16"/>
  <c r="G62" i="16"/>
  <c r="G9" i="16"/>
  <c r="G27" i="16"/>
  <c r="G45" i="16"/>
  <c r="G16" i="16"/>
  <c r="G34" i="16"/>
  <c r="G46" i="16"/>
  <c r="G64" i="16"/>
  <c r="G5" i="16"/>
  <c r="G17" i="16"/>
  <c r="G65" i="16"/>
  <c r="G66" i="16"/>
  <c r="G8" i="16"/>
  <c r="G26" i="16"/>
  <c r="G44" i="16"/>
  <c r="G56" i="16"/>
  <c r="G4" i="16"/>
  <c r="G21" i="16"/>
  <c r="G33" i="16"/>
  <c r="G51" i="16"/>
  <c r="G22" i="16"/>
  <c r="G40" i="16"/>
  <c r="G58" i="16"/>
  <c r="G23" i="16"/>
  <c r="G35" i="16"/>
  <c r="G47" i="16"/>
  <c r="G59" i="16"/>
  <c r="G6" i="16"/>
  <c r="G18" i="16"/>
  <c r="G24" i="16"/>
  <c r="G36" i="16"/>
  <c r="G42" i="16"/>
  <c r="G48" i="16"/>
  <c r="G54" i="16"/>
  <c r="G7" i="16"/>
  <c r="G13" i="16"/>
  <c r="G19" i="16"/>
  <c r="G31" i="16"/>
  <c r="G37" i="16"/>
  <c r="G43" i="16"/>
  <c r="G49" i="16"/>
  <c r="G55" i="16"/>
  <c r="G61" i="16"/>
  <c r="G20" i="16"/>
  <c r="G38" i="16"/>
  <c r="G68" i="16"/>
  <c r="G15" i="16"/>
  <c r="G39" i="16"/>
  <c r="G57" i="16"/>
  <c r="G28" i="16"/>
  <c r="G52" i="16"/>
  <c r="G70" i="16"/>
  <c r="G11" i="16"/>
  <c r="G41" i="16"/>
  <c r="G53" i="16"/>
  <c r="G71" i="16"/>
  <c r="G7" i="18"/>
  <c r="G13" i="18"/>
  <c r="G19" i="18"/>
  <c r="G43" i="18"/>
  <c r="G62" i="18"/>
  <c r="G74" i="18"/>
  <c r="G80" i="18"/>
  <c r="G86" i="18"/>
  <c r="G104" i="18"/>
  <c r="G110" i="18"/>
  <c r="G116" i="18"/>
  <c r="G122" i="18"/>
  <c r="G8" i="18"/>
  <c r="G14" i="18"/>
  <c r="G26" i="18"/>
  <c r="G32" i="18"/>
  <c r="G44" i="18"/>
  <c r="G50" i="18"/>
  <c r="G57" i="18"/>
  <c r="G69" i="18"/>
  <c r="G75" i="18"/>
  <c r="G81" i="18"/>
  <c r="G87" i="18"/>
  <c r="G105" i="18"/>
  <c r="G111" i="18"/>
  <c r="G117" i="18"/>
  <c r="G123" i="18"/>
  <c r="G58" i="18"/>
  <c r="G64" i="18"/>
  <c r="G76" i="18"/>
  <c r="G82" i="18"/>
  <c r="G94" i="18"/>
  <c r="G100" i="18"/>
  <c r="G106" i="18"/>
  <c r="G112" i="18"/>
  <c r="G118" i="18"/>
  <c r="G59" i="18"/>
  <c r="G65" i="18"/>
  <c r="G71" i="18"/>
  <c r="G77" i="18"/>
  <c r="G83" i="18"/>
  <c r="G95" i="18"/>
  <c r="G101" i="18"/>
  <c r="G107" i="18"/>
  <c r="G113" i="18"/>
  <c r="G119" i="18"/>
  <c r="G60" i="18"/>
  <c r="G72" i="18"/>
  <c r="G78" i="18"/>
  <c r="G84" i="18"/>
  <c r="G102" i="18"/>
  <c r="G108" i="18"/>
  <c r="G114" i="18"/>
  <c r="G120" i="18"/>
  <c r="G6" i="18"/>
  <c r="G12" i="18"/>
  <c r="G18" i="18"/>
  <c r="G24" i="18"/>
  <c r="G30" i="18"/>
  <c r="G36" i="18"/>
  <c r="G42" i="18"/>
  <c r="G55" i="18"/>
  <c r="G61" i="18"/>
  <c r="G73" i="18"/>
  <c r="G79" i="18"/>
  <c r="G85" i="18"/>
  <c r="G103" i="18"/>
  <c r="G109" i="18"/>
  <c r="G115"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tc={97AAB627-EAFA-4DB8-867A-E3F7B2991ECA}</author>
  </authors>
  <commentList>
    <comment ref="E102" authorId="0" shapeId="0" xr:uid="{97AAB627-EAFA-4DB8-867A-E3F7B2991ECA}">
      <text>
        <t>[Threaded comment]
Your version of Excel allows you to read this threaded comment; however, any edits to it will get removed if the file is opened in a newer version of Excel. Learn more: https://go.microsoft.com/fwlink/?linkid=870924
Comment:
    DD60+25 to DD60+18</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<sst xmlns="http://schemas.openxmlformats.org/spreadsheetml/2006/main" count="16668" uniqueCount="4223">
  <si>
    <t>Project -TA513-Powergrid Bikaner IV Transmission Limited</t>
  </si>
  <si>
    <t xml:space="preserve">LOA DT                                                                                                                                                                                                Completion Schedule DT 21.12.2026                                                                          Project Value 666 Cr(S-530,F&amp;I-12Cr.,C-124 Cr.)                              </t>
  </si>
  <si>
    <t>Project Period (Months):-</t>
  </si>
  <si>
    <t>P.Completion</t>
  </si>
  <si>
    <t>No. of Days Delayed:-</t>
  </si>
  <si>
    <t>F&amp;I</t>
  </si>
  <si>
    <t>Progress Summary -Power Grid Bikaner IV Transmission limited</t>
  </si>
  <si>
    <t>Activity</t>
  </si>
  <si>
    <t>BOQ Qty</t>
  </si>
  <si>
    <t>Final Estimated Qty</t>
  </si>
  <si>
    <t>Cumulative L2 till Last Month</t>
  </si>
  <si>
    <t>Cumulative Progress till Last Month</t>
  </si>
  <si>
    <t>L2 for present Month</t>
  </si>
  <si>
    <t>Plan for the Month</t>
  </si>
  <si>
    <t>Today's Progress</t>
  </si>
  <si>
    <t>Progress till Date for the Month</t>
  </si>
  <si>
    <t>L2 till 
Current Month</t>
  </si>
  <si>
    <t>Completed 
till Date</t>
  </si>
  <si>
    <t>Balance 
Work</t>
  </si>
  <si>
    <t>Under 
Progress</t>
  </si>
  <si>
    <t>Gangs at Present</t>
  </si>
  <si>
    <t>Remarks</t>
  </si>
  <si>
    <t>Detailed Survey</t>
  </si>
  <si>
    <t>Check Survey</t>
  </si>
  <si>
    <t>13km check Survey Approval Awaited</t>
  </si>
  <si>
    <t>Foundation</t>
  </si>
  <si>
    <t>Earthing</t>
  </si>
  <si>
    <t>Tower Erection</t>
  </si>
  <si>
    <t>Tack welding</t>
  </si>
  <si>
    <t>Stringing</t>
  </si>
  <si>
    <t>OPGW</t>
  </si>
  <si>
    <t>Line Wise Progress</t>
  </si>
  <si>
    <t>400 kV Siwani-Fatehabad Transmission Limited</t>
  </si>
  <si>
    <t>Gantry to AP3-Approval Awaited , Submitted on date 24.12.2025</t>
  </si>
  <si>
    <t>400 kV Siwani-Patran Transmission Limited</t>
  </si>
  <si>
    <t>Gantry to AP3-Approval Awaited , Submitted on date 06.02.2026</t>
  </si>
  <si>
    <t>Description</t>
  </si>
  <si>
    <t>Total</t>
  </si>
  <si>
    <t>KEC International Limited</t>
  </si>
  <si>
    <t>400 KV D/C Siwani To Fatehabad &amp; Siwani-Patran TL</t>
  </si>
  <si>
    <t>Tower Base Measurement</t>
  </si>
  <si>
    <t>S.NO</t>
  </si>
  <si>
    <t>Line</t>
  </si>
  <si>
    <t>Date of Measurement</t>
  </si>
  <si>
    <t>Location</t>
  </si>
  <si>
    <t>Type of Tower</t>
  </si>
  <si>
    <t>District</t>
  </si>
  <si>
    <t>Tehsil</t>
  </si>
  <si>
    <t>Village</t>
  </si>
  <si>
    <t>KEC representatives</t>
  </si>
  <si>
    <t>PGCIL Representatives</t>
  </si>
  <si>
    <t>SP Line</t>
  </si>
  <si>
    <t>19.06.2026</t>
  </si>
  <si>
    <t>37/1</t>
  </si>
  <si>
    <t>5DA+0</t>
  </si>
  <si>
    <t>Hisar</t>
  </si>
  <si>
    <t>Landhari sukh nambran</t>
  </si>
  <si>
    <t xml:space="preserve">Mr.Debashish Sarkar </t>
  </si>
  <si>
    <t>Mr.Jai Shankar</t>
  </si>
  <si>
    <t>Compl</t>
  </si>
  <si>
    <t>39/0</t>
  </si>
  <si>
    <t>5DC2+9</t>
  </si>
  <si>
    <t>20.06.2026</t>
  </si>
  <si>
    <t>36/1</t>
  </si>
  <si>
    <t>5DA+3</t>
  </si>
  <si>
    <t>Mr.Ujjjwal Ghosh</t>
  </si>
  <si>
    <t>36/4</t>
  </si>
  <si>
    <t>5DA-3</t>
  </si>
  <si>
    <t>36/5</t>
  </si>
  <si>
    <t>5DA+6</t>
  </si>
  <si>
    <t>22.06.2026</t>
  </si>
  <si>
    <t>39/1</t>
  </si>
  <si>
    <t>Marking done</t>
  </si>
  <si>
    <t>39/2</t>
  </si>
  <si>
    <t>23.06.2026</t>
  </si>
  <si>
    <t>45/0</t>
  </si>
  <si>
    <t>45/1</t>
  </si>
  <si>
    <t>26.06.2026</t>
  </si>
  <si>
    <t>44/2</t>
  </si>
  <si>
    <t>42/0</t>
  </si>
  <si>
    <t>43/0</t>
  </si>
  <si>
    <t>44/1</t>
  </si>
  <si>
    <t>47/0</t>
  </si>
  <si>
    <t>51/3</t>
  </si>
  <si>
    <t>Mr.Sushil kushwaha</t>
  </si>
  <si>
    <t>Mr.Rahul</t>
  </si>
  <si>
    <t>51/4</t>
  </si>
  <si>
    <t>51/5</t>
  </si>
  <si>
    <t>52/0</t>
  </si>
  <si>
    <t>52/1</t>
  </si>
  <si>
    <t>52/2</t>
  </si>
  <si>
    <t>52/3</t>
  </si>
  <si>
    <t>52/4</t>
  </si>
  <si>
    <t>52/5</t>
  </si>
  <si>
    <t>54/1</t>
  </si>
  <si>
    <t>54/2</t>
  </si>
  <si>
    <t>54/3</t>
  </si>
  <si>
    <t>56/3</t>
  </si>
  <si>
    <t>Mr.Piyush</t>
  </si>
  <si>
    <t>Mr.Chaman</t>
  </si>
  <si>
    <t>56/0</t>
  </si>
  <si>
    <t>54/7</t>
  </si>
  <si>
    <t>54/8</t>
  </si>
  <si>
    <t>Client-Powergrid Bikaner IV Tranmission Limited</t>
  </si>
  <si>
    <t>Line Length</t>
  </si>
  <si>
    <t>ROW</t>
  </si>
  <si>
    <t>Project-Siwani-Patran TL &amp; Siwani-Fatehabad TL</t>
  </si>
  <si>
    <t>SP</t>
  </si>
  <si>
    <t>Tree Marking  Details</t>
  </si>
  <si>
    <t>SF</t>
  </si>
  <si>
    <t>400 Kv Siwani-Patran TL</t>
  </si>
  <si>
    <t>400 Kv Siwani-fatehabad TL</t>
  </si>
  <si>
    <t>Section</t>
  </si>
  <si>
    <t>Section Length (KM)</t>
  </si>
  <si>
    <t>Status</t>
  </si>
  <si>
    <t>From</t>
  </si>
  <si>
    <t>To</t>
  </si>
  <si>
    <t>S.Gantry</t>
  </si>
  <si>
    <t>AP-5</t>
  </si>
  <si>
    <t>The farmer has refused to allow the commencement of work due to ROW</t>
  </si>
  <si>
    <t>AP-3</t>
  </si>
  <si>
    <t>AP-7</t>
  </si>
  <si>
    <t>Completed</t>
  </si>
  <si>
    <t>5/1</t>
  </si>
  <si>
    <t>19/3</t>
  </si>
  <si>
    <t>9/0</t>
  </si>
  <si>
    <t>26/0</t>
  </si>
  <si>
    <t>9/1</t>
  </si>
  <si>
    <t>14/0</t>
  </si>
  <si>
    <t>AP26</t>
  </si>
  <si>
    <t>AP29</t>
  </si>
  <si>
    <t>15/3</t>
  </si>
  <si>
    <t>F.Gantry</t>
  </si>
  <si>
    <t>36/3</t>
  </si>
  <si>
    <t>AP43</t>
  </si>
  <si>
    <t>AP50</t>
  </si>
  <si>
    <t>106/1</t>
  </si>
  <si>
    <t>115/0</t>
  </si>
  <si>
    <t>AP115</t>
  </si>
  <si>
    <t>AP120</t>
  </si>
  <si>
    <t>Soil Resistivity  Details</t>
  </si>
  <si>
    <t>Soil Resitivity-Siwani-Fatehabad TL</t>
  </si>
  <si>
    <t>Soil Resitivity-Siwani-Patran TL</t>
  </si>
  <si>
    <t>S.No</t>
  </si>
  <si>
    <t>Approx. Distance  (3Kms)</t>
  </si>
  <si>
    <t>Chainage in Kms</t>
  </si>
  <si>
    <t xml:space="preserve">Instrument Reading (R)     (Ohm) </t>
  </si>
  <si>
    <t xml:space="preserve">S.R. Value   (P=2πARX1) (ohm-m) </t>
  </si>
  <si>
    <t>AP1A/0</t>
  </si>
  <si>
    <t>GANTY SS SIWANI</t>
  </si>
  <si>
    <t>AP1B/0</t>
  </si>
  <si>
    <t>1C/0</t>
  </si>
  <si>
    <t>2C/0</t>
  </si>
  <si>
    <t>2A/0</t>
  </si>
  <si>
    <t>3/0</t>
  </si>
  <si>
    <t>2D/0</t>
  </si>
  <si>
    <t>3/7</t>
  </si>
  <si>
    <t>3/6</t>
  </si>
  <si>
    <t>4/3</t>
  </si>
  <si>
    <t>4/2</t>
  </si>
  <si>
    <t>5/3</t>
  </si>
  <si>
    <t>5/4</t>
  </si>
  <si>
    <t>6/2</t>
  </si>
  <si>
    <t>8/2</t>
  </si>
  <si>
    <t>6/9</t>
  </si>
  <si>
    <t>10/0</t>
  </si>
  <si>
    <t>8/0</t>
  </si>
  <si>
    <t>11/4</t>
  </si>
  <si>
    <t>8/7</t>
  </si>
  <si>
    <t>12/6</t>
  </si>
  <si>
    <t>14/5</t>
  </si>
  <si>
    <t>12/0</t>
  </si>
  <si>
    <t>15B/0</t>
  </si>
  <si>
    <t>17/0</t>
  </si>
  <si>
    <t>16/1</t>
  </si>
  <si>
    <t>16/8</t>
  </si>
  <si>
    <t>21/4</t>
  </si>
  <si>
    <t>17/6</t>
  </si>
  <si>
    <t>23/2</t>
  </si>
  <si>
    <t>19/0</t>
  </si>
  <si>
    <t>25/0</t>
  </si>
  <si>
    <t>21/0</t>
  </si>
  <si>
    <t>27/0</t>
  </si>
  <si>
    <t>23/0</t>
  </si>
  <si>
    <t>29/0</t>
  </si>
  <si>
    <t>24/0</t>
  </si>
  <si>
    <t>30/0</t>
  </si>
  <si>
    <t>30/6</t>
  </si>
  <si>
    <t>28/0</t>
  </si>
  <si>
    <t>32/0</t>
  </si>
  <si>
    <t>33/0</t>
  </si>
  <si>
    <t>36/0</t>
  </si>
  <si>
    <t>41/0</t>
  </si>
  <si>
    <t>40A/0</t>
  </si>
  <si>
    <t>47/2</t>
  </si>
  <si>
    <t>46/0</t>
  </si>
  <si>
    <t>49/0</t>
  </si>
  <si>
    <t>48/0</t>
  </si>
  <si>
    <t>51/0</t>
  </si>
  <si>
    <t>50/0</t>
  </si>
  <si>
    <t>50A/1</t>
  </si>
  <si>
    <t>53/0</t>
  </si>
  <si>
    <t>54/0</t>
  </si>
  <si>
    <t>58/0</t>
  </si>
  <si>
    <t>55/5</t>
  </si>
  <si>
    <t>63/0</t>
  </si>
  <si>
    <t>57/0</t>
  </si>
  <si>
    <t>59/0</t>
  </si>
  <si>
    <t>65/0</t>
  </si>
  <si>
    <t>68/0</t>
  </si>
  <si>
    <t>70/0</t>
  </si>
  <si>
    <t>73/0</t>
  </si>
  <si>
    <t>74/7</t>
  </si>
  <si>
    <t>76/0</t>
  </si>
  <si>
    <t>78/0</t>
  </si>
  <si>
    <t>80/0</t>
  </si>
  <si>
    <t>84/0</t>
  </si>
  <si>
    <t>87/0</t>
  </si>
  <si>
    <t>91/0</t>
  </si>
  <si>
    <t>92/6</t>
  </si>
  <si>
    <t>94/0</t>
  </si>
  <si>
    <t>94/7</t>
  </si>
  <si>
    <t>96/0</t>
  </si>
  <si>
    <t>98/4</t>
  </si>
  <si>
    <t>100/0</t>
  </si>
  <si>
    <t>102/0</t>
  </si>
  <si>
    <t>105/0</t>
  </si>
  <si>
    <t>108/0</t>
  </si>
  <si>
    <t>112/0</t>
  </si>
  <si>
    <t>116/0</t>
  </si>
  <si>
    <t>120/0</t>
  </si>
  <si>
    <t>Visual Chart</t>
  </si>
  <si>
    <t>Progress</t>
  </si>
  <si>
    <t>WXMIDNC</t>
  </si>
  <si>
    <t>LEGEND</t>
  </si>
  <si>
    <t>Nos.</t>
  </si>
  <si>
    <t>TL03: Siwani– Fatehabad (PG) 400 kV TL</t>
  </si>
  <si>
    <t>Crossings</t>
  </si>
  <si>
    <t>Client: Powergrid Bikaner IV Transmission limited</t>
  </si>
  <si>
    <t>Powerline Crossing</t>
  </si>
  <si>
    <t>In Progress</t>
  </si>
  <si>
    <t>Erection</t>
  </si>
  <si>
    <t>Executing Agency:M/s KEC International Limited</t>
  </si>
  <si>
    <t>Rail Crossing</t>
  </si>
  <si>
    <t xml:space="preserve"> Completed</t>
  </si>
  <si>
    <t>Tack Welding</t>
  </si>
  <si>
    <t>0/220</t>
  </si>
  <si>
    <t>Road Crossing</t>
  </si>
  <si>
    <t>Right of Way</t>
  </si>
  <si>
    <t>Stringing Paying Out</t>
  </si>
  <si>
    <t>Km.</t>
  </si>
  <si>
    <t>Gas Pipe line</t>
  </si>
  <si>
    <t>Earthing Compl</t>
  </si>
  <si>
    <t>Stringing Final sag</t>
  </si>
  <si>
    <t>Row Length</t>
  </si>
  <si>
    <t>Cum Length</t>
  </si>
  <si>
    <t>Fdns Comp</t>
  </si>
  <si>
    <t>TE Comp</t>
  </si>
  <si>
    <t>STG Comp</t>
  </si>
  <si>
    <t>Siwani-Gantry</t>
  </si>
  <si>
    <t>1/0</t>
  </si>
  <si>
    <t>1/1</t>
  </si>
  <si>
    <t>1A/0</t>
  </si>
  <si>
    <t>NH</t>
  </si>
  <si>
    <t>1B/0</t>
  </si>
  <si>
    <t>Rly
Xing</t>
  </si>
  <si>
    <t>2/0</t>
  </si>
  <si>
    <t>2A/1</t>
  </si>
  <si>
    <t>2A/2</t>
  </si>
  <si>
    <t>2A/3</t>
  </si>
  <si>
    <t>2B/0</t>
  </si>
  <si>
    <t>2B/1</t>
  </si>
  <si>
    <t>132KV</t>
  </si>
  <si>
    <t>2D/1</t>
  </si>
  <si>
    <t>2D/2</t>
  </si>
  <si>
    <t>DD60+0</t>
  </si>
  <si>
    <t>DA+6</t>
  </si>
  <si>
    <t>DD60+6</t>
  </si>
  <si>
    <t>DD60+3</t>
  </si>
  <si>
    <t>DC1+0</t>
  </si>
  <si>
    <t>DA+0</t>
  </si>
  <si>
    <t>DB2+0</t>
  </si>
  <si>
    <t>DA+3</t>
  </si>
  <si>
    <t>S/C</t>
  </si>
  <si>
    <t>2D/3</t>
  </si>
  <si>
    <t>2D/4</t>
  </si>
  <si>
    <t>2D/5</t>
  </si>
  <si>
    <t>3/1</t>
  </si>
  <si>
    <t>3/2</t>
  </si>
  <si>
    <t>3/3</t>
  </si>
  <si>
    <t>3/4</t>
  </si>
  <si>
    <t>3/5</t>
  </si>
  <si>
    <t>3/8</t>
  </si>
  <si>
    <t>3/9</t>
  </si>
  <si>
    <t>3/10</t>
  </si>
  <si>
    <t>4/0</t>
  </si>
  <si>
    <t>4/1</t>
  </si>
  <si>
    <t>DB1+0</t>
  </si>
  <si>
    <t>DA+9</t>
  </si>
  <si>
    <t>DB2+3</t>
  </si>
  <si>
    <t>4/4</t>
  </si>
  <si>
    <t>4/5</t>
  </si>
  <si>
    <t>4/6</t>
  </si>
  <si>
    <t>5/0</t>
  </si>
  <si>
    <t>5/2</t>
  </si>
  <si>
    <t>5/5</t>
  </si>
  <si>
    <t>5/6</t>
  </si>
  <si>
    <t>5/7</t>
  </si>
  <si>
    <t>6/0</t>
  </si>
  <si>
    <t>6/1</t>
  </si>
  <si>
    <t>DC2+0</t>
  </si>
  <si>
    <t>DA-3</t>
  </si>
  <si>
    <t>6/3</t>
  </si>
  <si>
    <t>6/4</t>
  </si>
  <si>
    <t>6/5</t>
  </si>
  <si>
    <t>6/6</t>
  </si>
  <si>
    <t>6/7</t>
  </si>
  <si>
    <t>6/8</t>
  </si>
  <si>
    <t>6/10</t>
  </si>
  <si>
    <t>7/0</t>
  </si>
  <si>
    <t>7/1</t>
  </si>
  <si>
    <t>7/2</t>
  </si>
  <si>
    <t>7/3</t>
  </si>
  <si>
    <t>7/4</t>
  </si>
  <si>
    <t>8/1</t>
  </si>
  <si>
    <t>8/3</t>
  </si>
  <si>
    <t>8/4</t>
  </si>
  <si>
    <t>8/5</t>
  </si>
  <si>
    <t>8/6</t>
  </si>
  <si>
    <t>8/8</t>
  </si>
  <si>
    <t>8/9</t>
  </si>
  <si>
    <t>9/2</t>
  </si>
  <si>
    <t>10/1</t>
  </si>
  <si>
    <t>10/2</t>
  </si>
  <si>
    <t>10/3</t>
  </si>
  <si>
    <t>11/0</t>
  </si>
  <si>
    <t>11/1</t>
  </si>
  <si>
    <t>DD45+0</t>
  </si>
  <si>
    <t>12/1</t>
  </si>
  <si>
    <t>12/2</t>
  </si>
  <si>
    <t>12/3</t>
  </si>
  <si>
    <t>12/4</t>
  </si>
  <si>
    <t>13/0</t>
  </si>
  <si>
    <t>14/1</t>
  </si>
  <si>
    <t>15/0</t>
  </si>
  <si>
    <t>15/1</t>
  </si>
  <si>
    <t>15/2</t>
  </si>
  <si>
    <t>16/0</t>
  </si>
  <si>
    <t>16/2</t>
  </si>
  <si>
    <t>16/3</t>
  </si>
  <si>
    <t>DC2+3</t>
  </si>
  <si>
    <t>DC1+3</t>
  </si>
  <si>
    <t>DRY</t>
  </si>
  <si>
    <t>16/4</t>
  </si>
  <si>
    <t>16/5</t>
  </si>
  <si>
    <t>16/6</t>
  </si>
  <si>
    <t>16/7</t>
  </si>
  <si>
    <t>17/1</t>
  </si>
  <si>
    <t>17/2</t>
  </si>
  <si>
    <t>17/3</t>
  </si>
  <si>
    <t>17/4</t>
  </si>
  <si>
    <t>17/5</t>
  </si>
  <si>
    <t>17/7</t>
  </si>
  <si>
    <t>18/0</t>
  </si>
  <si>
    <t>18/1</t>
  </si>
  <si>
    <t>18/2</t>
  </si>
  <si>
    <t>Sandy</t>
  </si>
  <si>
    <t>WET</t>
  </si>
  <si>
    <t>Wet</t>
  </si>
  <si>
    <t>18/3</t>
  </si>
  <si>
    <t>18/4</t>
  </si>
  <si>
    <t>19/1</t>
  </si>
  <si>
    <t>19/2</t>
  </si>
  <si>
    <t>20/0</t>
  </si>
  <si>
    <t>21/1</t>
  </si>
  <si>
    <t>21/2</t>
  </si>
  <si>
    <t>21/3</t>
  </si>
  <si>
    <t>22/0</t>
  </si>
  <si>
    <t>23/1</t>
  </si>
  <si>
    <t>23/3</t>
  </si>
  <si>
    <t>23/4</t>
  </si>
  <si>
    <t>DA-1.5</t>
  </si>
  <si>
    <t>DD60+9</t>
  </si>
  <si>
    <t>Ready for stringing</t>
  </si>
  <si>
    <t>A</t>
  </si>
  <si>
    <t>WPS</t>
  </si>
  <si>
    <t>23/5</t>
  </si>
  <si>
    <t>23/6</t>
  </si>
  <si>
    <t>24/1</t>
  </si>
  <si>
    <t>24/2</t>
  </si>
  <si>
    <t>24/3</t>
  </si>
  <si>
    <t>24/4</t>
  </si>
  <si>
    <t>25/1</t>
  </si>
  <si>
    <t>25/2</t>
  </si>
  <si>
    <t>26/1</t>
  </si>
  <si>
    <t>26/2</t>
  </si>
  <si>
    <t>28/1</t>
  </si>
  <si>
    <t>DA+1.5</t>
  </si>
  <si>
    <t>DC1-3</t>
  </si>
  <si>
    <t>30/1</t>
  </si>
  <si>
    <t>30/2</t>
  </si>
  <si>
    <t>31/0</t>
  </si>
  <si>
    <t>31/1</t>
  </si>
  <si>
    <t>31/2</t>
  </si>
  <si>
    <t>32A/0</t>
  </si>
  <si>
    <t>32B/0</t>
  </si>
  <si>
    <t>32B/1</t>
  </si>
  <si>
    <t>32B/2</t>
  </si>
  <si>
    <t>33/1</t>
  </si>
  <si>
    <t>34/0</t>
  </si>
  <si>
    <t>34/1</t>
  </si>
  <si>
    <t>DB2+18</t>
  </si>
  <si>
    <t>DC1+6</t>
  </si>
  <si>
    <t>DB1+3</t>
  </si>
  <si>
    <t>PS</t>
  </si>
  <si>
    <t>35/0</t>
  </si>
  <si>
    <t>35/1</t>
  </si>
  <si>
    <t>35/2</t>
  </si>
  <si>
    <t>37/0</t>
  </si>
  <si>
    <t>38/0</t>
  </si>
  <si>
    <t>38/1</t>
  </si>
  <si>
    <t>40/0</t>
  </si>
  <si>
    <t>40/1</t>
  </si>
  <si>
    <t>40/2</t>
  </si>
  <si>
    <t>40A/1</t>
  </si>
  <si>
    <t>5DC2+6</t>
  </si>
  <si>
    <t>41/1</t>
  </si>
  <si>
    <t>44/0</t>
  </si>
  <si>
    <t>46/1</t>
  </si>
  <si>
    <t>47/1</t>
  </si>
  <si>
    <t>47/3</t>
  </si>
  <si>
    <t>48/1</t>
  </si>
  <si>
    <t>48/2</t>
  </si>
  <si>
    <t>5DA+9</t>
  </si>
  <si>
    <t>5DD45+0</t>
  </si>
  <si>
    <t>5DD60+3</t>
  </si>
  <si>
    <t>5DB2+3</t>
  </si>
  <si>
    <t>5DD45+9</t>
  </si>
  <si>
    <t>5DD45+3</t>
  </si>
  <si>
    <t>5DB2+0</t>
  </si>
  <si>
    <t>49/1</t>
  </si>
  <si>
    <t>49/2</t>
  </si>
  <si>
    <t>50A/0</t>
  </si>
  <si>
    <t>220kv</t>
  </si>
  <si>
    <t>132kv</t>
  </si>
  <si>
    <t>55/0</t>
  </si>
  <si>
    <t>55/1</t>
  </si>
  <si>
    <t>55/2</t>
  </si>
  <si>
    <t>5DB1+9</t>
  </si>
  <si>
    <t>5DD45+18</t>
  </si>
  <si>
    <t>D/C</t>
  </si>
  <si>
    <t>5DB1+0</t>
  </si>
  <si>
    <t>5DD60+9</t>
  </si>
  <si>
    <t>5DB2+6</t>
  </si>
  <si>
    <t>5DD45-3</t>
  </si>
  <si>
    <t>56/1</t>
  </si>
  <si>
    <t>59/1</t>
  </si>
  <si>
    <t>60/0</t>
  </si>
  <si>
    <t>60/1</t>
  </si>
  <si>
    <t>61/0</t>
  </si>
  <si>
    <t>61/1</t>
  </si>
  <si>
    <t>61A/0</t>
  </si>
  <si>
    <t>62/0</t>
  </si>
  <si>
    <t>64/0</t>
  </si>
  <si>
    <t>Fatehabad Gantry</t>
  </si>
  <si>
    <t>5DB2-1.5</t>
  </si>
  <si>
    <t>5DC2+3</t>
  </si>
  <si>
    <t>5DC1+6</t>
  </si>
  <si>
    <t>5DB1-3</t>
  </si>
  <si>
    <t>5DC2+0</t>
  </si>
  <si>
    <t>5DD60+0</t>
  </si>
  <si>
    <t>TL03: Siwani– Patran (Indi Grid) 400 kV TL</t>
  </si>
  <si>
    <t>Oil/Gas Pipe line</t>
  </si>
  <si>
    <t>1B/1</t>
  </si>
  <si>
    <t>1C/1</t>
  </si>
  <si>
    <t>1C/2</t>
  </si>
  <si>
    <t>1C/3</t>
  </si>
  <si>
    <t>1D/0</t>
  </si>
  <si>
    <t>1D/1</t>
  </si>
  <si>
    <t>1D/2</t>
  </si>
  <si>
    <t>NH
Xing</t>
  </si>
  <si>
    <t>Rly Xing</t>
  </si>
  <si>
    <t>DD60+25</t>
  </si>
  <si>
    <t>DC2+6</t>
  </si>
  <si>
    <t>sandy</t>
  </si>
  <si>
    <t>2B/2</t>
  </si>
  <si>
    <t>2B/3</t>
  </si>
  <si>
    <t>DD45+9</t>
  </si>
  <si>
    <t>132 KV RVNL</t>
  </si>
  <si>
    <t>11/2</t>
  </si>
  <si>
    <t>11/3</t>
  </si>
  <si>
    <t>12/5</t>
  </si>
  <si>
    <t>14/2</t>
  </si>
  <si>
    <t>14/3</t>
  </si>
  <si>
    <t>14/4</t>
  </si>
  <si>
    <t>15A/0</t>
  </si>
  <si>
    <t>DB2+9</t>
  </si>
  <si>
    <t>15B/1</t>
  </si>
  <si>
    <t>15B/2</t>
  </si>
  <si>
    <t>15B/3</t>
  </si>
  <si>
    <t>15B/4</t>
  </si>
  <si>
    <t>DC1+9</t>
  </si>
  <si>
    <t>DC2+9</t>
  </si>
  <si>
    <t>DC2-3</t>
  </si>
  <si>
    <t>20/1</t>
  </si>
  <si>
    <t>20/2</t>
  </si>
  <si>
    <t>21/5</t>
  </si>
  <si>
    <t>21/6</t>
  </si>
  <si>
    <t>21/7</t>
  </si>
  <si>
    <t>21/8</t>
  </si>
  <si>
    <t>DB1-3</t>
  </si>
  <si>
    <t>25/3</t>
  </si>
  <si>
    <t>28/2</t>
  </si>
  <si>
    <t>28/3</t>
  </si>
  <si>
    <t>28/4</t>
  </si>
  <si>
    <t>29/1</t>
  </si>
  <si>
    <t>29/2</t>
  </si>
  <si>
    <t>29/3</t>
  </si>
  <si>
    <t>29/4</t>
  </si>
  <si>
    <t>29/5</t>
  </si>
  <si>
    <t>30/3</t>
  </si>
  <si>
    <t>30/4</t>
  </si>
  <si>
    <t>30/5</t>
  </si>
  <si>
    <t>30/7</t>
  </si>
  <si>
    <t>32/1</t>
  </si>
  <si>
    <t>32/2</t>
  </si>
  <si>
    <t>32/3</t>
  </si>
  <si>
    <t>32/4</t>
  </si>
  <si>
    <t xml:space="preserve">132KV </t>
  </si>
  <si>
    <t>36/2</t>
  </si>
  <si>
    <t>DB1+9</t>
  </si>
  <si>
    <t xml:space="preserve">220 KV </t>
  </si>
  <si>
    <t>42/1</t>
  </si>
  <si>
    <t>45/2</t>
  </si>
  <si>
    <t>5DC1+18</t>
  </si>
  <si>
    <t>5DB2+25</t>
  </si>
  <si>
    <t>5DC1+0</t>
  </si>
  <si>
    <t>47/4</t>
  </si>
  <si>
    <t>47/5</t>
  </si>
  <si>
    <t>47/6</t>
  </si>
  <si>
    <t xml:space="preserve">400 KV </t>
  </si>
  <si>
    <t>50/1</t>
  </si>
  <si>
    <t>50/2</t>
  </si>
  <si>
    <t>50/3</t>
  </si>
  <si>
    <t>5DD45+6</t>
  </si>
  <si>
    <t>5DC1+3</t>
  </si>
  <si>
    <t>5DB1+3</t>
  </si>
  <si>
    <t>5DD60+30</t>
  </si>
  <si>
    <t>a</t>
  </si>
  <si>
    <t>51/1</t>
  </si>
  <si>
    <t>51/2</t>
  </si>
  <si>
    <t xml:space="preserve">220 Kv </t>
  </si>
  <si>
    <t>5DC2+18</t>
  </si>
  <si>
    <t>5DD45+25</t>
  </si>
  <si>
    <t>54/4</t>
  </si>
  <si>
    <t>54/5</t>
  </si>
  <si>
    <t>54/6</t>
  </si>
  <si>
    <t>55/3</t>
  </si>
  <si>
    <t>55/4</t>
  </si>
  <si>
    <t>55/6</t>
  </si>
  <si>
    <t>55/7</t>
  </si>
  <si>
    <t>5DB1+6</t>
  </si>
  <si>
    <t>56/2</t>
  </si>
  <si>
    <t>56/4</t>
  </si>
  <si>
    <t xml:space="preserve">400KV </t>
  </si>
  <si>
    <t>58/1</t>
  </si>
  <si>
    <t>58/2</t>
  </si>
  <si>
    <t>58/3</t>
  </si>
  <si>
    <t>58/4</t>
  </si>
  <si>
    <t>220KV</t>
  </si>
  <si>
    <t>61/2</t>
  </si>
  <si>
    <t>62/1</t>
  </si>
  <si>
    <t>5DD60+18</t>
  </si>
  <si>
    <t>5DB2+18</t>
  </si>
  <si>
    <t>400KV</t>
  </si>
  <si>
    <t>64/1</t>
  </si>
  <si>
    <t>64/2</t>
  </si>
  <si>
    <t>64/3</t>
  </si>
  <si>
    <t>64/4</t>
  </si>
  <si>
    <t>64/5</t>
  </si>
  <si>
    <t>64/6</t>
  </si>
  <si>
    <t>65/1</t>
  </si>
  <si>
    <t>65/2</t>
  </si>
  <si>
    <t>66/0</t>
  </si>
  <si>
    <t>66/1</t>
  </si>
  <si>
    <t>67/0</t>
  </si>
  <si>
    <t>67/1</t>
  </si>
  <si>
    <t>68/1</t>
  </si>
  <si>
    <t>69/0</t>
  </si>
  <si>
    <t>69/1</t>
  </si>
  <si>
    <t>69/2</t>
  </si>
  <si>
    <t>69/3</t>
  </si>
  <si>
    <t>69/4</t>
  </si>
  <si>
    <t>69/5</t>
  </si>
  <si>
    <t>71/0</t>
  </si>
  <si>
    <t>72/0</t>
  </si>
  <si>
    <t>72/1</t>
  </si>
  <si>
    <t>73/1</t>
  </si>
  <si>
    <t>765 KV</t>
  </si>
  <si>
    <t>73/2</t>
  </si>
  <si>
    <t>74/0</t>
  </si>
  <si>
    <t>74/1</t>
  </si>
  <si>
    <t>5DD60+6</t>
  </si>
  <si>
    <t>DDH</t>
  </si>
  <si>
    <t>74/2</t>
  </si>
  <si>
    <t>74/3</t>
  </si>
  <si>
    <t>74/4</t>
  </si>
  <si>
    <t>74/5</t>
  </si>
  <si>
    <t>74/6</t>
  </si>
  <si>
    <t>74/8</t>
  </si>
  <si>
    <t>74/9</t>
  </si>
  <si>
    <t>75/0</t>
  </si>
  <si>
    <t>132 KV</t>
  </si>
  <si>
    <t>76/1</t>
  </si>
  <si>
    <t>77/0</t>
  </si>
  <si>
    <t>77/1</t>
  </si>
  <si>
    <t>77/2</t>
  </si>
  <si>
    <t>77/3</t>
  </si>
  <si>
    <t>5DB1+18</t>
  </si>
  <si>
    <t>5DC1+9</t>
  </si>
  <si>
    <t>78/1</t>
  </si>
  <si>
    <t>79/0</t>
  </si>
  <si>
    <t>79/1</t>
  </si>
  <si>
    <t>79/2</t>
  </si>
  <si>
    <t>79/3</t>
  </si>
  <si>
    <t>79/4</t>
  </si>
  <si>
    <t>81/0</t>
  </si>
  <si>
    <t>82/0</t>
  </si>
  <si>
    <t>83/0</t>
  </si>
  <si>
    <t>85/0</t>
  </si>
  <si>
    <t>86/0</t>
  </si>
  <si>
    <t>86/1</t>
  </si>
  <si>
    <t>86/2</t>
  </si>
  <si>
    <t>86/3</t>
  </si>
  <si>
    <t>5DB2+9</t>
  </si>
  <si>
    <t>5DB2+9(1 M RC)</t>
  </si>
  <si>
    <t>88/0</t>
  </si>
  <si>
    <t>89/0</t>
  </si>
  <si>
    <t>90/0</t>
  </si>
  <si>
    <t>92/0</t>
  </si>
  <si>
    <t>92/1</t>
  </si>
  <si>
    <t>92/2</t>
  </si>
  <si>
    <t>92/3</t>
  </si>
  <si>
    <t>92/4</t>
  </si>
  <si>
    <t>92/5</t>
  </si>
  <si>
    <t>92/7</t>
  </si>
  <si>
    <t>92A/0</t>
  </si>
  <si>
    <t>93/0</t>
  </si>
  <si>
    <t>93/1</t>
  </si>
  <si>
    <t>93/2</t>
  </si>
  <si>
    <t>93/3</t>
  </si>
  <si>
    <t>94/1</t>
  </si>
  <si>
    <t>94/2</t>
  </si>
  <si>
    <t>94/3</t>
  </si>
  <si>
    <t>94/4</t>
  </si>
  <si>
    <t>94/5</t>
  </si>
  <si>
    <t>94/6</t>
  </si>
  <si>
    <t>94/8</t>
  </si>
  <si>
    <t>94/9</t>
  </si>
  <si>
    <t>95/0</t>
  </si>
  <si>
    <t>95/1</t>
  </si>
  <si>
    <t>66KV</t>
  </si>
  <si>
    <t>97/0</t>
  </si>
  <si>
    <t>97/1</t>
  </si>
  <si>
    <t>98/0</t>
  </si>
  <si>
    <t>98/1</t>
  </si>
  <si>
    <t>98/2</t>
  </si>
  <si>
    <t>98/3</t>
  </si>
  <si>
    <t>98/5</t>
  </si>
  <si>
    <t>98/6</t>
  </si>
  <si>
    <t>99/0</t>
  </si>
  <si>
    <t>99/1</t>
  </si>
  <si>
    <t>100/1</t>
  </si>
  <si>
    <t>100/2</t>
  </si>
  <si>
    <t>100/3</t>
  </si>
  <si>
    <t>100/4</t>
  </si>
  <si>
    <t>100/5</t>
  </si>
  <si>
    <t>100/6</t>
  </si>
  <si>
    <t>100/7</t>
  </si>
  <si>
    <t>101/0</t>
  </si>
  <si>
    <t>102/1</t>
  </si>
  <si>
    <t>103/0</t>
  </si>
  <si>
    <t>103/1</t>
  </si>
  <si>
    <t>104/0</t>
  </si>
  <si>
    <t>105/1</t>
  </si>
  <si>
    <t>105/2</t>
  </si>
  <si>
    <t>105/3</t>
  </si>
  <si>
    <t>105/4</t>
  </si>
  <si>
    <t>105/5</t>
  </si>
  <si>
    <t>106/0</t>
  </si>
  <si>
    <t>106/2</t>
  </si>
  <si>
    <t>106/3</t>
  </si>
  <si>
    <t>106/4</t>
  </si>
  <si>
    <t>106/5</t>
  </si>
  <si>
    <t>106/6</t>
  </si>
  <si>
    <t>106/7</t>
  </si>
  <si>
    <t>107/0</t>
  </si>
  <si>
    <t>109/0</t>
  </si>
  <si>
    <t>109/1</t>
  </si>
  <si>
    <t>109/2</t>
  </si>
  <si>
    <t>110/0</t>
  </si>
  <si>
    <t>2 66 KV</t>
  </si>
  <si>
    <t>111/0</t>
  </si>
  <si>
    <t>111/1</t>
  </si>
  <si>
    <t>113/0</t>
  </si>
  <si>
    <t>5DD60+25</t>
  </si>
  <si>
    <t>113/1</t>
  </si>
  <si>
    <t>114/0</t>
  </si>
  <si>
    <t>114/1</t>
  </si>
  <si>
    <t>115/1</t>
  </si>
  <si>
    <t>115/2</t>
  </si>
  <si>
    <t>117/0</t>
  </si>
  <si>
    <t>117/1</t>
  </si>
  <si>
    <t>118/0</t>
  </si>
  <si>
    <t>118/1</t>
  </si>
  <si>
    <t>118/2</t>
  </si>
  <si>
    <t>118/3</t>
  </si>
  <si>
    <t>119/0</t>
  </si>
  <si>
    <t>121/0</t>
  </si>
  <si>
    <t>5DD60+18(1.5M RC)</t>
  </si>
  <si>
    <t xml:space="preserve">Total: </t>
  </si>
  <si>
    <t>Patran Gantry</t>
  </si>
  <si>
    <t xml:space="preserve">Land Schedule Data </t>
  </si>
  <si>
    <t>Land Schedule Verified</t>
  </si>
  <si>
    <t> </t>
  </si>
  <si>
    <t>State</t>
  </si>
  <si>
    <t xml:space="preserve">Tehsil </t>
  </si>
  <si>
    <t>Line Length (Km)</t>
  </si>
  <si>
    <t>Total Locations</t>
  </si>
  <si>
    <t>Corridor Data Submitted (Km)</t>
  </si>
  <si>
    <t>Verified from Patwari</t>
  </si>
  <si>
    <t>Sketch Prepared</t>
  </si>
  <si>
    <t>Balance Sketch</t>
  </si>
  <si>
    <t>Siwani-Patran</t>
  </si>
  <si>
    <t>Haryana</t>
  </si>
  <si>
    <t>Bhiwani</t>
  </si>
  <si>
    <t>Siwani</t>
  </si>
  <si>
    <t>Balsamand</t>
  </si>
  <si>
    <t>Uklana</t>
  </si>
  <si>
    <t>Adampur</t>
  </si>
  <si>
    <t>Fatehabad</t>
  </si>
  <si>
    <t>Bhuna</t>
  </si>
  <si>
    <t>Tohana</t>
  </si>
  <si>
    <t>Jind</t>
  </si>
  <si>
    <t>Narwana</t>
  </si>
  <si>
    <t>Punjab</t>
  </si>
  <si>
    <t>Sangrur</t>
  </si>
  <si>
    <t>Moonak</t>
  </si>
  <si>
    <t>Khanauri</t>
  </si>
  <si>
    <t>Patiala</t>
  </si>
  <si>
    <t>Patran</t>
  </si>
  <si>
    <t>Siwani To Fatehabad</t>
  </si>
  <si>
    <t>G Total</t>
  </si>
  <si>
    <t>400 KV D/C Siwani To Fatehabad</t>
  </si>
  <si>
    <t>400 KV D/C Siwani To Patran</t>
  </si>
  <si>
    <t xml:space="preserve">Detailed Survey </t>
  </si>
  <si>
    <t>Sl.No.</t>
  </si>
  <si>
    <t>SPAN</t>
  </si>
  <si>
    <t xml:space="preserve"> Section Length (Km)</t>
  </si>
  <si>
    <t>Submitted For Approval</t>
  </si>
  <si>
    <t>Approved Date</t>
  </si>
  <si>
    <t>Approved Status</t>
  </si>
  <si>
    <t xml:space="preserve"> PGCIL Letter Date</t>
  </si>
  <si>
    <t xml:space="preserve"> PGCIL Aprroval Mail Date</t>
  </si>
  <si>
    <t>From Section</t>
  </si>
  <si>
    <t>To Section</t>
  </si>
  <si>
    <t>24.05.2025</t>
  </si>
  <si>
    <t>26.05.2025</t>
  </si>
  <si>
    <t>Approved</t>
  </si>
  <si>
    <t>15.05.2025</t>
  </si>
  <si>
    <t>17.05.2025</t>
  </si>
  <si>
    <t>03.04.2025</t>
  </si>
  <si>
    <t>01.05.2025</t>
  </si>
  <si>
    <t>10.04.2025</t>
  </si>
  <si>
    <t>07.03.2025</t>
  </si>
  <si>
    <t>05.4.2025</t>
  </si>
  <si>
    <t>28.03.2025</t>
  </si>
  <si>
    <t>05.04.2025</t>
  </si>
  <si>
    <t>18.05.2025</t>
  </si>
  <si>
    <t>19.05.2025</t>
  </si>
  <si>
    <t>29.05.2025</t>
  </si>
  <si>
    <t>Gantry</t>
  </si>
  <si>
    <t>20.05.2025</t>
  </si>
  <si>
    <t>11.06.2025</t>
  </si>
  <si>
    <t xml:space="preserve">Gantry </t>
  </si>
  <si>
    <t xml:space="preserve">12.04.2025
02.06.2025
</t>
  </si>
  <si>
    <t>09.06.2025</t>
  </si>
  <si>
    <t>29.10.2025</t>
  </si>
  <si>
    <t>11.12.2025</t>
  </si>
  <si>
    <t>AP5</t>
  </si>
  <si>
    <t>AP14</t>
  </si>
  <si>
    <t>17.07.2025</t>
  </si>
  <si>
    <t>18.11.2025, 09.01.2025</t>
  </si>
  <si>
    <t>Approved Total Qty</t>
  </si>
  <si>
    <t xml:space="preserve">Check Survey </t>
  </si>
  <si>
    <t>Check survey</t>
  </si>
  <si>
    <t>Approval Date</t>
  </si>
  <si>
    <t>4.06.2025</t>
  </si>
  <si>
    <t>3.06.2025</t>
  </si>
  <si>
    <t>2.06.2025</t>
  </si>
  <si>
    <t>14.05.2025</t>
  </si>
  <si>
    <t>12.04.2025</t>
  </si>
  <si>
    <t>13.04.2025</t>
  </si>
  <si>
    <t>19.04.2025</t>
  </si>
  <si>
    <t>07.04.2025</t>
  </si>
  <si>
    <t>04.04.2025</t>
  </si>
  <si>
    <t>06.06.2025</t>
  </si>
  <si>
    <t>08.06.2025</t>
  </si>
  <si>
    <t>26.07.2025</t>
  </si>
  <si>
    <t>05.08.2025</t>
  </si>
  <si>
    <t>12.06.2025</t>
  </si>
  <si>
    <t>04.07.2025</t>
  </si>
  <si>
    <t>AP32</t>
  </si>
  <si>
    <t>AP33</t>
  </si>
  <si>
    <t>16.07.2025</t>
  </si>
  <si>
    <t>18.07.2025</t>
  </si>
  <si>
    <t>06.02.2026</t>
  </si>
  <si>
    <t>Approval Pending</t>
  </si>
  <si>
    <t>24.12.2025</t>
  </si>
  <si>
    <t>Land Schedule</t>
  </si>
  <si>
    <t xml:space="preserve"> Status</t>
  </si>
  <si>
    <t>10.06.2025</t>
  </si>
  <si>
    <t>WP</t>
  </si>
  <si>
    <t>SANDY</t>
  </si>
  <si>
    <t>400 KV D/C (Quad) Siwani-Patran TL</t>
  </si>
  <si>
    <t>Details of Foundation</t>
  </si>
  <si>
    <t>CUMM. SR.NO</t>
  </si>
  <si>
    <t>MONTH SR.NO.</t>
  </si>
  <si>
    <t>Location No.</t>
  </si>
  <si>
    <t>Type of Classification</t>
  </si>
  <si>
    <t>Starting Date</t>
  </si>
  <si>
    <t>Completion Date</t>
  </si>
  <si>
    <t>21.04.2025</t>
  </si>
  <si>
    <t>22.04.2025</t>
  </si>
  <si>
    <t>Template</t>
  </si>
  <si>
    <t>Durjanpur</t>
  </si>
  <si>
    <t>25.04.2025</t>
  </si>
  <si>
    <t>Tower</t>
  </si>
  <si>
    <t>Type</t>
  </si>
  <si>
    <t>Windzone</t>
  </si>
  <si>
    <t>Classification( Excecuted Locations)</t>
  </si>
  <si>
    <t>24.04.2025</t>
  </si>
  <si>
    <t>28.04.2025</t>
  </si>
  <si>
    <t>DA</t>
  </si>
  <si>
    <t>-3M TO 0M</t>
  </si>
  <si>
    <t>29.04.2025</t>
  </si>
  <si>
    <t>Kaijlan</t>
  </si>
  <si>
    <t>+1.5M To 9M</t>
  </si>
  <si>
    <t>1.05.2025</t>
  </si>
  <si>
    <t>03.05.2025</t>
  </si>
  <si>
    <t>Inchha kharkheri</t>
  </si>
  <si>
    <t>DB</t>
  </si>
  <si>
    <t>02.05.2025</t>
  </si>
  <si>
    <t>04.05.2025</t>
  </si>
  <si>
    <t>DC</t>
  </si>
  <si>
    <t>06.05.2025</t>
  </si>
  <si>
    <t>Prop</t>
  </si>
  <si>
    <t>05.05.2025</t>
  </si>
  <si>
    <t>5DA</t>
  </si>
  <si>
    <t>07.05.2025</t>
  </si>
  <si>
    <t>09.05.2025</t>
  </si>
  <si>
    <t>Neoli khurd</t>
  </si>
  <si>
    <t>5DB</t>
  </si>
  <si>
    <t>11.05.2025</t>
  </si>
  <si>
    <t>16.05.2025</t>
  </si>
  <si>
    <t>Gaindwas</t>
  </si>
  <si>
    <t>27.05.2025</t>
  </si>
  <si>
    <t>30.05.2025</t>
  </si>
  <si>
    <t>02.06.2025</t>
  </si>
  <si>
    <t>Shahpur</t>
  </si>
  <si>
    <t>05.06.2025</t>
  </si>
  <si>
    <t>Hindwan</t>
  </si>
  <si>
    <t>03.06.2025</t>
  </si>
  <si>
    <t>07.06.2025</t>
  </si>
  <si>
    <t>15.06.2025</t>
  </si>
  <si>
    <t>Dry</t>
  </si>
  <si>
    <t>21.06.2025</t>
  </si>
  <si>
    <t>28.06.2025</t>
  </si>
  <si>
    <t>Pabra</t>
  </si>
  <si>
    <t>20.06.2025</t>
  </si>
  <si>
    <t>01.07.2025</t>
  </si>
  <si>
    <t>Panihari Chak</t>
  </si>
  <si>
    <t>Wet Paddy</t>
  </si>
  <si>
    <t>03.07.2025</t>
  </si>
  <si>
    <t>Mattarsham</t>
  </si>
  <si>
    <t>02.07.2025</t>
  </si>
  <si>
    <t>05.07.2025</t>
  </si>
  <si>
    <t>07.07.2025</t>
  </si>
  <si>
    <t>10.07.2025</t>
  </si>
  <si>
    <t>Chamar khera</t>
  </si>
  <si>
    <t>Chaudhriwas</t>
  </si>
  <si>
    <t>12.07.2026</t>
  </si>
  <si>
    <t>20.07.2025</t>
  </si>
  <si>
    <t>15.07.2025</t>
  </si>
  <si>
    <t>21.07.2025</t>
  </si>
  <si>
    <t>Rawalwas kalan</t>
  </si>
  <si>
    <t>20-07.2025</t>
  </si>
  <si>
    <t>24.07.2025</t>
  </si>
  <si>
    <t>28.07.2025</t>
  </si>
  <si>
    <t>Aug'25</t>
  </si>
  <si>
    <t>9.08.2025</t>
  </si>
  <si>
    <t>20.08.2025</t>
  </si>
  <si>
    <t>24.08.2025</t>
  </si>
  <si>
    <t>Sept'25</t>
  </si>
  <si>
    <t>21.08.2025</t>
  </si>
  <si>
    <t>01.09.2025</t>
  </si>
  <si>
    <t>10.09.2025</t>
  </si>
  <si>
    <t>19.09.2025</t>
  </si>
  <si>
    <t>19.08.2025</t>
  </si>
  <si>
    <t>24.09.2025</t>
  </si>
  <si>
    <t>Nov'25</t>
  </si>
  <si>
    <t>24.10.2025</t>
  </si>
  <si>
    <t>11.11.2025</t>
  </si>
  <si>
    <t>14.11.2025</t>
  </si>
  <si>
    <t>23.11.2025</t>
  </si>
  <si>
    <t>03.11.2025</t>
  </si>
  <si>
    <t>Dec'25</t>
  </si>
  <si>
    <t>30.11.2025</t>
  </si>
  <si>
    <t>05.12.2025</t>
  </si>
  <si>
    <t>Nehla</t>
  </si>
  <si>
    <t>06.12.2025</t>
  </si>
  <si>
    <t>09.12.2025</t>
  </si>
  <si>
    <t>15.12.2025</t>
  </si>
  <si>
    <t>14.12.2025</t>
  </si>
  <si>
    <t>18.12.2025</t>
  </si>
  <si>
    <t>19.12.2025</t>
  </si>
  <si>
    <t>23.12.2025</t>
  </si>
  <si>
    <t>Feb'26</t>
  </si>
  <si>
    <t>24.01.2026</t>
  </si>
  <si>
    <t>March'26</t>
  </si>
  <si>
    <t>April'26</t>
  </si>
  <si>
    <t>May'26</t>
  </si>
  <si>
    <t>Saniana</t>
  </si>
  <si>
    <t>Laloda</t>
  </si>
  <si>
    <t>Tohaana</t>
  </si>
  <si>
    <t>June'26</t>
  </si>
  <si>
    <t>7</t>
  </si>
  <si>
    <t>Kanoh</t>
  </si>
  <si>
    <t>8</t>
  </si>
  <si>
    <t>9</t>
  </si>
  <si>
    <t>ROW-06-06-2026</t>
  </si>
  <si>
    <t xml:space="preserve">ROW </t>
  </si>
  <si>
    <t>400 KV D/C (Quad) Siwani-Fatehabad TL</t>
  </si>
  <si>
    <t>Details of Foundations</t>
  </si>
  <si>
    <t xml:space="preserve">Village </t>
  </si>
  <si>
    <t>22.03.2025</t>
  </si>
  <si>
    <t>25.03.2025</t>
  </si>
  <si>
    <t>01.04.2025</t>
  </si>
  <si>
    <t>Ashrawan</t>
  </si>
  <si>
    <t>30.03.2025</t>
  </si>
  <si>
    <t>Mallapur</t>
  </si>
  <si>
    <t>02.04.2025</t>
  </si>
  <si>
    <t>09.04.2025</t>
  </si>
  <si>
    <t>Kaliravan</t>
  </si>
  <si>
    <t>14.04.2025</t>
  </si>
  <si>
    <t>16.04.2025</t>
  </si>
  <si>
    <t>17.04.2025</t>
  </si>
  <si>
    <t>Khasa mahajan</t>
  </si>
  <si>
    <t>23.04.2025</t>
  </si>
  <si>
    <t>30.04.2025</t>
  </si>
  <si>
    <t>26.04.2025</t>
  </si>
  <si>
    <t>21.05.2025</t>
  </si>
  <si>
    <t>Neoli Khurd</t>
  </si>
  <si>
    <t>25.05.2025</t>
  </si>
  <si>
    <t>28.05.2025</t>
  </si>
  <si>
    <t>14.09.2025</t>
  </si>
  <si>
    <t>13.09.2025</t>
  </si>
  <si>
    <t>18.09.2025</t>
  </si>
  <si>
    <t>15.09.2025</t>
  </si>
  <si>
    <t>20.09.2025</t>
  </si>
  <si>
    <t>WET Paddy</t>
  </si>
  <si>
    <t>25.09.2025</t>
  </si>
  <si>
    <t>01.10.2025</t>
  </si>
  <si>
    <t>30.09.2025</t>
  </si>
  <si>
    <t>05.10.2025</t>
  </si>
  <si>
    <t>04.10.2025</t>
  </si>
  <si>
    <t>06.10.2025</t>
  </si>
  <si>
    <t>04.05.2026</t>
  </si>
  <si>
    <t>17.05.2026</t>
  </si>
  <si>
    <t>22.05.2026</t>
  </si>
  <si>
    <t>28.05.2026</t>
  </si>
  <si>
    <t>09.06.2026</t>
  </si>
  <si>
    <t xml:space="preserve">Dhangar </t>
  </si>
  <si>
    <t>SUPPLY STATUS SUMMARY (Siwani-Patran TL &amp; Siwani-Fatehabad TL</t>
  </si>
  <si>
    <t>Sl. No.</t>
  </si>
  <si>
    <t>UOM</t>
  </si>
  <si>
    <t>Latest Estimate</t>
  </si>
  <si>
    <t>Final LE</t>
  </si>
  <si>
    <t>L2 Sch
till March''26</t>
  </si>
  <si>
    <t>Receipt Material</t>
  </si>
  <si>
    <t>Reciept Qty</t>
  </si>
  <si>
    <t>Balance to reciept</t>
  </si>
  <si>
    <t>SP(Haryana)</t>
  </si>
  <si>
    <t>SP(Punjab)</t>
  </si>
  <si>
    <t>I</t>
  </si>
  <si>
    <t>SUPPLY</t>
  </si>
  <si>
    <t>Stubs</t>
  </si>
  <si>
    <t>Sets</t>
  </si>
  <si>
    <t>Wind zone -04 -Stub</t>
  </si>
  <si>
    <t>Supply Underprogress</t>
  </si>
  <si>
    <t>Wind Zone -05-Stub</t>
  </si>
  <si>
    <t>Towers</t>
  </si>
  <si>
    <t>Nos</t>
  </si>
  <si>
    <t>Wind zone -04 -Tower</t>
  </si>
  <si>
    <t>Wind Zone -05-Tower</t>
  </si>
  <si>
    <t>Conductor</t>
  </si>
  <si>
    <t>KM</t>
  </si>
  <si>
    <t>Conductor Accessories H/W</t>
  </si>
  <si>
    <t>%</t>
  </si>
  <si>
    <t xml:space="preserve">Earthwire  </t>
  </si>
  <si>
    <t>Earthwire Acessories for 7/3.66mm</t>
  </si>
  <si>
    <t>Insulator (120 KN)</t>
  </si>
  <si>
    <t>Supply U/P</t>
  </si>
  <si>
    <t>Insulator (160 KN)</t>
  </si>
  <si>
    <t xml:space="preserve">OPGW drums </t>
  </si>
  <si>
    <t>OPGW H/W fittings</t>
  </si>
  <si>
    <t>1 i)</t>
  </si>
  <si>
    <t xml:space="preserve">Stubs </t>
  </si>
  <si>
    <t>Tower type "DA"</t>
  </si>
  <si>
    <t>Tower type "DB1 &amp; DB2" upto 9 Mtr</t>
  </si>
  <si>
    <t>Tower type "DB1+18M</t>
  </si>
  <si>
    <t>Tower type "DC1&amp; DC2" upto 9 Mtr</t>
  </si>
  <si>
    <t>Tower type "DC2+18M"</t>
  </si>
  <si>
    <t>Tower type "DD45" upto 9 Mtr</t>
  </si>
  <si>
    <t>Tower type "DD60" upto 9 Mtr</t>
  </si>
  <si>
    <t>Tower type "DD60" for +18 &amp; +25M Extn</t>
  </si>
  <si>
    <t>Tower type "DD60" for +30 &amp; +35M Extn</t>
  </si>
  <si>
    <t>Tower type "5DA"</t>
  </si>
  <si>
    <t>Tower type "5DB1 &amp; 5DB2" upto 9 Mtr</t>
  </si>
  <si>
    <t>Tower type "5DB1+18M &amp; 25M</t>
  </si>
  <si>
    <t>Tower type "5DC1&amp; 5DC2" upto 9 Mtr</t>
  </si>
  <si>
    <t>Tower type "5DC2+18M"</t>
  </si>
  <si>
    <t>Tower type "5DD45" upto 9 Mtr</t>
  </si>
  <si>
    <t>Tower type "5DD45" FOR 18  Mtr</t>
  </si>
  <si>
    <t>Tower type "5DD60" upto 9 Mtr</t>
  </si>
  <si>
    <t>Tower type "5DD60" for +18 &amp; +25M Extn</t>
  </si>
  <si>
    <t>Tower type "5DD60+18"(1.5 M RC)</t>
  </si>
  <si>
    <t>Tower type "5DB2+9"(2 M RC)</t>
  </si>
  <si>
    <t>2 i)</t>
  </si>
  <si>
    <t>DA Basic</t>
  </si>
  <si>
    <t>SET</t>
  </si>
  <si>
    <t>i</t>
  </si>
  <si>
    <t>ii</t>
  </si>
  <si>
    <t>DA+0 Tower</t>
  </si>
  <si>
    <t>iii</t>
  </si>
  <si>
    <t>DA+0 Extenstion</t>
  </si>
  <si>
    <t>iv</t>
  </si>
  <si>
    <t>v</t>
  </si>
  <si>
    <t>vi</t>
  </si>
  <si>
    <t>vii</t>
  </si>
  <si>
    <t>DB1 &amp; DB2</t>
  </si>
  <si>
    <t>Basic</t>
  </si>
  <si>
    <t>DB-1.5</t>
  </si>
  <si>
    <t>DB-3</t>
  </si>
  <si>
    <t>DB+0</t>
  </si>
  <si>
    <t xml:space="preserve">DB+0 Extension </t>
  </si>
  <si>
    <t>DB+3</t>
  </si>
  <si>
    <t>DB+6</t>
  </si>
  <si>
    <t>DB+9</t>
  </si>
  <si>
    <t>DB+18</t>
  </si>
  <si>
    <t>DC1 &amp; DC2</t>
  </si>
  <si>
    <t>DC-1.5</t>
  </si>
  <si>
    <t>DC-3</t>
  </si>
  <si>
    <t>DC+0</t>
  </si>
  <si>
    <t>DC+0 Extension</t>
  </si>
  <si>
    <t>DC+3</t>
  </si>
  <si>
    <t>DC+6</t>
  </si>
  <si>
    <t>DC+9</t>
  </si>
  <si>
    <t>DC+18</t>
  </si>
  <si>
    <t>DD45</t>
  </si>
  <si>
    <t>DD45+0 extension</t>
  </si>
  <si>
    <t>DD45+3</t>
  </si>
  <si>
    <t>DD45+6</t>
  </si>
  <si>
    <t>DD60</t>
  </si>
  <si>
    <t>DD60+0 Extension</t>
  </si>
  <si>
    <t>DD60+18</t>
  </si>
  <si>
    <t>DD60+35</t>
  </si>
  <si>
    <t>5DA Basic</t>
  </si>
  <si>
    <t>5DA-1.5</t>
  </si>
  <si>
    <t>5DA+0 Extension</t>
  </si>
  <si>
    <t>5DB1 &amp; 5DB2</t>
  </si>
  <si>
    <t>5DB-1.5</t>
  </si>
  <si>
    <t>5DB-3</t>
  </si>
  <si>
    <t>5DB+0</t>
  </si>
  <si>
    <t>5DB+0 Extension</t>
  </si>
  <si>
    <t>5DB+3</t>
  </si>
  <si>
    <t>5DB+6</t>
  </si>
  <si>
    <t>5DB+9</t>
  </si>
  <si>
    <t>5DB+18</t>
  </si>
  <si>
    <t>VIII</t>
  </si>
  <si>
    <t>5DB+25</t>
  </si>
  <si>
    <t xml:space="preserve">5DC1 &amp; 5DC2 </t>
  </si>
  <si>
    <t>5DC+0</t>
  </si>
  <si>
    <t>5DC+0 Extension</t>
  </si>
  <si>
    <t>5DC+3</t>
  </si>
  <si>
    <t>5DC+6</t>
  </si>
  <si>
    <t>5DC+9</t>
  </si>
  <si>
    <t>5DC+18</t>
  </si>
  <si>
    <t>5DD45</t>
  </si>
  <si>
    <t>5Basic</t>
  </si>
  <si>
    <t>Vi</t>
  </si>
  <si>
    <t>viii</t>
  </si>
  <si>
    <t>5DD60</t>
  </si>
  <si>
    <t>DD60+30</t>
  </si>
  <si>
    <t>Tower accessories</t>
  </si>
  <si>
    <t>Danger plate</t>
  </si>
  <si>
    <t>Number plate</t>
  </si>
  <si>
    <t>Phase Plate (Set of Three)</t>
  </si>
  <si>
    <t>Circuite Plate (Set of Two)</t>
  </si>
  <si>
    <t>Anticlimbing Device</t>
  </si>
  <si>
    <t>Bird Guard (Set of Three)</t>
  </si>
  <si>
    <t>IV</t>
  </si>
  <si>
    <t>Supply of H/W Fittings</t>
  </si>
  <si>
    <t>Supply of Hardware fitting (ACSR Moose Conductor)</t>
  </si>
  <si>
    <t>a)</t>
  </si>
  <si>
    <t>Double ISuspension String</t>
  </si>
  <si>
    <t>EA</t>
  </si>
  <si>
    <t>b)</t>
  </si>
  <si>
    <t>Single ISuspension String (Pilot)</t>
  </si>
  <si>
    <t>c)</t>
  </si>
  <si>
    <t>Quad Tension String</t>
  </si>
  <si>
    <t>d)</t>
  </si>
  <si>
    <t>SingleTension String</t>
  </si>
  <si>
    <t>Supply of Hardware Fitting accessories</t>
  </si>
  <si>
    <t>MID SPAN COMPRESSION JOINT FOR  AL59 Moose CONDUCTOR</t>
  </si>
  <si>
    <t>REPAIR SLEEVE FOR  AL59 Moose CONDUCTOR</t>
  </si>
  <si>
    <t>PREFORMED RETAINING ROD TYPE SPACER DAMPER SUITABLE FOR Quad AL59 Moose CONDUCTOR</t>
  </si>
  <si>
    <t xml:space="preserve"> RIGID SPACER for jumper AL59 Moose CONDUCTOR</t>
  </si>
  <si>
    <t>e)</t>
  </si>
  <si>
    <t>T-CONNECTOR-400KV AC WITH AL59 Moose CONDUCTOR</t>
  </si>
  <si>
    <t>Supply of E/W cable &amp; Fittings</t>
  </si>
  <si>
    <t>7/3.66 G.S. EARTHWIRE</t>
  </si>
  <si>
    <t>Km</t>
  </si>
  <si>
    <t>Mid Span Compression Joint -7/3.66mmEarth Wire</t>
  </si>
  <si>
    <t>FLEXIBLE AL BOND-7/3.66MM E/W</t>
  </si>
  <si>
    <t>Vibration damper -7/3.66mm Earth Wire</t>
  </si>
  <si>
    <t>Suspension clamp assembly -7/3.66mmEarth Wire</t>
  </si>
  <si>
    <t>f)</t>
  </si>
  <si>
    <t>Tension clamp assembly-7/3.66mm EarthWire</t>
  </si>
  <si>
    <t>Supply of OPGW cabe &amp; Fittings</t>
  </si>
  <si>
    <t>24 FIBRE (DWSM) OPGW FIBRE OPTIC CABLE</t>
  </si>
  <si>
    <t>Suspension clamp assembly for 24 fibreOPGW</t>
  </si>
  <si>
    <t>TENSION  FITTINGS ASSEMBLY ON SUSPENSIONTOWER FOR 24F OPGW INCLUDINGALLACCESSORIES AT JOINT BOX (SPLICING)LOCATION</t>
  </si>
  <si>
    <t>TENSION  FITTINGS ASSEMBLY FOR 24F OPGWINCLUDING ALL ACCESSORIES FORJOINT BOX(SPLICING) LOCATION</t>
  </si>
  <si>
    <t>TENSION ASSEMBLY - DOUBLE TENSION PASSTHROUGH ASSEMBLY FOR 24 FIBEROPGW</t>
  </si>
  <si>
    <t>TENSION ASSEMBLY - DEAD END FOR 24 FIBEROPGW</t>
  </si>
  <si>
    <t>g)</t>
  </si>
  <si>
    <t>Vibration Damper for 24 fibre OPGW</t>
  </si>
  <si>
    <t>h)</t>
  </si>
  <si>
    <t>Down Lead clamp Assembly for 24 fibreOPGW</t>
  </si>
  <si>
    <t>i)</t>
  </si>
  <si>
    <t>Joint Box for 24 fibre OPGW</t>
  </si>
  <si>
    <t>j)</t>
  </si>
  <si>
    <t>Insulation Sleeve for Conductor</t>
  </si>
  <si>
    <t>Details of Tower Erection</t>
  </si>
  <si>
    <t>Loc. No.</t>
  </si>
  <si>
    <t>Start</t>
  </si>
  <si>
    <t>Complete</t>
  </si>
  <si>
    <t>17.09.2025</t>
  </si>
  <si>
    <t>22.09.2025</t>
  </si>
  <si>
    <t>23.09.2025</t>
  </si>
  <si>
    <t>29.09.2025</t>
  </si>
  <si>
    <t>03.10.2025</t>
  </si>
  <si>
    <t>09.10.2025</t>
  </si>
  <si>
    <t>10.10.2025</t>
  </si>
  <si>
    <t>14.10.2025</t>
  </si>
  <si>
    <t>19.10.2025</t>
  </si>
  <si>
    <t>25.10.2025</t>
  </si>
  <si>
    <t xml:space="preserve">Complete </t>
  </si>
  <si>
    <t>1</t>
  </si>
  <si>
    <t>31.10.2025</t>
  </si>
  <si>
    <t>06.11.2025</t>
  </si>
  <si>
    <t>10.11.2025</t>
  </si>
  <si>
    <t>6</t>
  </si>
  <si>
    <t>5</t>
  </si>
  <si>
    <t>15.11.2025</t>
  </si>
  <si>
    <t>18.11.2025</t>
  </si>
  <si>
    <t>19.11.2025</t>
  </si>
  <si>
    <t>26.11.2025</t>
  </si>
  <si>
    <t>27.11.2025</t>
  </si>
  <si>
    <t>01.12.2025</t>
  </si>
  <si>
    <t>2</t>
  </si>
  <si>
    <t>03.12.2025</t>
  </si>
  <si>
    <t>07.12.2025</t>
  </si>
  <si>
    <t>10</t>
  </si>
  <si>
    <t>3</t>
  </si>
  <si>
    <t>08.12.2025</t>
  </si>
  <si>
    <t>11</t>
  </si>
  <si>
    <t>4</t>
  </si>
  <si>
    <t>16.01.2026</t>
  </si>
  <si>
    <t>23.01.2026</t>
  </si>
  <si>
    <t>03.02.2026</t>
  </si>
  <si>
    <t>01.03.2026</t>
  </si>
  <si>
    <t>07.03.2026</t>
  </si>
  <si>
    <t>08.03.2026</t>
  </si>
  <si>
    <t>11.03.2026</t>
  </si>
  <si>
    <t>12.03.2026</t>
  </si>
  <si>
    <t>16.03.2026</t>
  </si>
  <si>
    <t>20.03.2026</t>
  </si>
  <si>
    <t>24.03.2026</t>
  </si>
  <si>
    <t>31.03.2026</t>
  </si>
  <si>
    <t>01.04.2026</t>
  </si>
  <si>
    <t>07.04.2026</t>
  </si>
  <si>
    <t>10.05.2025</t>
  </si>
  <si>
    <t>18.05.2026</t>
  </si>
  <si>
    <t>23.05.2026</t>
  </si>
  <si>
    <t>31.05.2026</t>
  </si>
  <si>
    <t>04.06.2026</t>
  </si>
  <si>
    <t>12.06.2026</t>
  </si>
  <si>
    <t>17.06.2026</t>
  </si>
  <si>
    <t>Siwani-Fatehabad TL</t>
  </si>
  <si>
    <t>Siwani-Patran TL</t>
  </si>
  <si>
    <t>WZ-04-Drawing Availability</t>
  </si>
  <si>
    <t>WZ-05-Drawing Availability</t>
  </si>
  <si>
    <t xml:space="preserve">TOT </t>
  </si>
  <si>
    <t>Tower qty</t>
  </si>
  <si>
    <t>Stub</t>
  </si>
  <si>
    <t>BOM</t>
  </si>
  <si>
    <t>5DA+1.5</t>
  </si>
  <si>
    <t>DA+4.5</t>
  </si>
  <si>
    <t>5DA+4.5</t>
  </si>
  <si>
    <t>NA</t>
  </si>
  <si>
    <t>DB1+6</t>
  </si>
  <si>
    <t>DB1+18</t>
  </si>
  <si>
    <t>DB2+6</t>
  </si>
  <si>
    <t>DB2+25</t>
  </si>
  <si>
    <t>DB2-1.5</t>
  </si>
  <si>
    <t>DC1+18</t>
  </si>
  <si>
    <t>5DC1-3</t>
  </si>
  <si>
    <t>5DC2-3</t>
  </si>
  <si>
    <t>DD45+18</t>
  </si>
  <si>
    <t>DD45+25</t>
  </si>
  <si>
    <t>DD45-3</t>
  </si>
  <si>
    <t>Not Approved</t>
  </si>
  <si>
    <t>Details of Earthing</t>
  </si>
  <si>
    <t>TFR</t>
  </si>
  <si>
    <t>Type of Earthing</t>
  </si>
  <si>
    <t>Before Earthing Value</t>
  </si>
  <si>
    <t>After Earthing Value</t>
  </si>
  <si>
    <t>Pipe type</t>
  </si>
  <si>
    <t>Crossing Status</t>
  </si>
  <si>
    <t xml:space="preserve">Sl. </t>
  </si>
  <si>
    <t>Stub Availability</t>
  </si>
  <si>
    <t>Name of Crossing</t>
  </si>
  <si>
    <t>Owner</t>
  </si>
  <si>
    <t>Approval status</t>
  </si>
  <si>
    <t>No</t>
  </si>
  <si>
    <t>FDN</t>
  </si>
  <si>
    <t>ERE</t>
  </si>
  <si>
    <t>STR</t>
  </si>
  <si>
    <t xml:space="preserve">Power Line Crossing–26 nos </t>
  </si>
  <si>
    <t>PL</t>
  </si>
  <si>
    <t>2C</t>
  </si>
  <si>
    <t>2D</t>
  </si>
  <si>
    <t>132 KV S/C HISAR-RAJGARH TL</t>
  </si>
  <si>
    <t>HVPNL</t>
  </si>
  <si>
    <t>35/0(DB1+9)</t>
  </si>
  <si>
    <t>Yes</t>
  </si>
  <si>
    <t>36/0(5DB1+9)</t>
  </si>
  <si>
    <t>132 KV D/C HISAR-FATEHABAD TL HVPNL</t>
  </si>
  <si>
    <t>NOC Received on date : 24.12.2025</t>
  </si>
  <si>
    <t>38/0(5DD45+18)</t>
  </si>
  <si>
    <t>39/0(5DC2+9)</t>
  </si>
  <si>
    <t>132 KV S/C KIROR-ADAMPUR TL HVPNL</t>
  </si>
  <si>
    <t>40/0(5DC1+18)</t>
  </si>
  <si>
    <t>41/0(5DB2+25)</t>
  </si>
  <si>
    <t>220 kV D/C MAYAR - FATEHABAD TL HVPNL</t>
  </si>
  <si>
    <t>NOC Received on date : 02.04.2026</t>
  </si>
  <si>
    <t>49/0(5DD60+30)</t>
  </si>
  <si>
    <t>50/0(5DD60+30)</t>
  </si>
  <si>
    <t xml:space="preserve">400 KV D/C KHEDAR-FATEHABAD TL HVPNL </t>
  </si>
  <si>
    <t>NOC Received on date 08.06.2026</t>
  </si>
  <si>
    <t>53/0(5DC2+18)</t>
  </si>
  <si>
    <t>NO</t>
  </si>
  <si>
    <t>54/0(5DD45+25)</t>
  </si>
  <si>
    <t>220 KV D/C KIRMARA-BHUNA TL HVPNL</t>
  </si>
  <si>
    <t>NOC Received on date : 23.12.2025</t>
  </si>
  <si>
    <t>57/0(5DD60+18)</t>
  </si>
  <si>
    <t>58/0(5DD60+18)</t>
  </si>
  <si>
    <t xml:space="preserve">400 KV D/C MOGA-HISAR  TL </t>
  </si>
  <si>
    <t>PGCIL</t>
  </si>
  <si>
    <t>59/0(5DB1+9)</t>
  </si>
  <si>
    <t>YES</t>
  </si>
  <si>
    <t>60/0(5DB2+18)</t>
  </si>
  <si>
    <t>220kV S/C BHUNA NARWANA TL</t>
  </si>
  <si>
    <t>60/0(5DB2+9)</t>
  </si>
  <si>
    <t>61/0(5DB1+9)</t>
  </si>
  <si>
    <t>132kV S/C BHUDDHA KHEDA -BHUNA TL</t>
  </si>
  <si>
    <t>63/0(5DD60+18)</t>
  </si>
  <si>
    <t>64/0((5DD60+18))</t>
  </si>
  <si>
    <t>400kV D/C PGCIL MOGA-BHIWADI  TL</t>
  </si>
  <si>
    <t>73/1(DDH)</t>
  </si>
  <si>
    <t>73/2(DDH)</t>
  </si>
  <si>
    <t>765kV S/C line BHIWANI - MOGA TL</t>
  </si>
  <si>
    <t>75/0(5DB1+18)</t>
  </si>
  <si>
    <t>76/0(5DB+18)</t>
  </si>
  <si>
    <t>132 KV D/C  SAMANA-CHANDER KHURD TL</t>
  </si>
  <si>
    <t>82/0(5DB+9)1M</t>
  </si>
  <si>
    <t>83/0(5DB1+18)</t>
  </si>
  <si>
    <t>132kV D/C  SAMANA-TOHANA TL</t>
  </si>
  <si>
    <t>84/0(5DC1+18)</t>
  </si>
  <si>
    <t>85/0(5DD60+18)</t>
  </si>
  <si>
    <t>220kV D/C HISAR- SANGAPUR TL</t>
  </si>
  <si>
    <t>BBMB</t>
  </si>
  <si>
    <t>88/0(5DD60+9)</t>
  </si>
  <si>
    <t>89/0(5DB2+9)</t>
  </si>
  <si>
    <t>132kV D/C TOHANA DAMTAL SAHIB TL</t>
  </si>
  <si>
    <t>91/0(5DB2+18)</t>
  </si>
  <si>
    <t>92/0(5DD45+9)</t>
  </si>
  <si>
    <t>132kV S/C NARWANA -TOHANA TL</t>
  </si>
  <si>
    <t>96/0(5DC2+6)</t>
  </si>
  <si>
    <t>97/0(5DB2+6)</t>
  </si>
  <si>
    <t>66kV S/C MANDVI - KARODA PSTCL line</t>
  </si>
  <si>
    <t>PSTCL</t>
  </si>
  <si>
    <t>NOC Received on date : 11.12.2025</t>
  </si>
  <si>
    <t>101/0(5DB1+6)</t>
  </si>
  <si>
    <t>102/0(5DB1+6)</t>
  </si>
  <si>
    <t>66kV D/C BANGA-BANARASI PSTCL line</t>
  </si>
  <si>
    <t>108/0(5DD60+25)</t>
  </si>
  <si>
    <t>109/0(5DD60+25)</t>
  </si>
  <si>
    <t>400 KV DC PATRAN-Kaithal TL</t>
  </si>
  <si>
    <t>110/0(5DB2+9)</t>
  </si>
  <si>
    <t>111/0(5DD45+3)</t>
  </si>
  <si>
    <t>66kV S/C PATRAN-SHERGARH PSTCL line</t>
  </si>
  <si>
    <t>Circuit 1-66kV D/C PATRAN TO KHANOURI PSTCL line
 Circuit 2 -66K/C PATRAN TO SHUTRANA PSTCL Line</t>
  </si>
  <si>
    <t>120/0(5DD60+25)</t>
  </si>
  <si>
    <t>121/0(5DD60+18)</t>
  </si>
  <si>
    <t>400 KV D/C PATIALA -PATRAN TL</t>
  </si>
  <si>
    <t>51/0(5DD45+18)</t>
  </si>
  <si>
    <t>52/0(5DD45+18)</t>
  </si>
  <si>
    <t>220 KV D/C HISAR -FATEHABAD  TL</t>
  </si>
  <si>
    <t>NOC Received on date : 16.01.2025</t>
  </si>
  <si>
    <t>53/0(5DD45+18)</t>
  </si>
  <si>
    <t>54/0(5DD60+9)</t>
  </si>
  <si>
    <t xml:space="preserve">132 KV D/C TL HISAR-FATEHABAD TL </t>
  </si>
  <si>
    <t>29/0(DB2+18)</t>
  </si>
  <si>
    <t>30/0(DC1+6)</t>
  </si>
  <si>
    <t>132 KV S/C KIRORI-Adampur TL HVPNL</t>
  </si>
  <si>
    <t>30/0-compl</t>
  </si>
  <si>
    <t>RVPNL</t>
  </si>
  <si>
    <t>NH Crossing-08 nos</t>
  </si>
  <si>
    <t>NH529( HISAR -RAJGARH )</t>
  </si>
  <si>
    <t>NHAI</t>
  </si>
  <si>
    <t>33/0(DD60+0</t>
  </si>
  <si>
    <t>34/0(DD60+3)</t>
  </si>
  <si>
    <t>NH-9 (SIRSA -ROHTAK )</t>
  </si>
  <si>
    <t>112/0(5DD45+0)</t>
  </si>
  <si>
    <t>113/0(DB2+0)</t>
  </si>
  <si>
    <t>NH-52 (PATRAN-HISAR)</t>
  </si>
  <si>
    <t>NOC Received on date 09.05.2026</t>
  </si>
  <si>
    <t>116/0(5DC+3)</t>
  </si>
  <si>
    <t>117/0(5DD45+3</t>
  </si>
  <si>
    <t>DELHI -AMRITSAR NE5 EXPRESS WAY</t>
  </si>
  <si>
    <t>NOC Received on date 30.03.2026</t>
  </si>
  <si>
    <t>80/0(5DC2+0)</t>
  </si>
  <si>
    <t>81/0(5DC1+3)</t>
  </si>
  <si>
    <t>NH-148B Moonak -Surewala</t>
  </si>
  <si>
    <t>NOC Received on date 28.11.2025</t>
  </si>
  <si>
    <t>42/0(5DD45+0)</t>
  </si>
  <si>
    <t>43/0(6DD60+3)</t>
  </si>
  <si>
    <t>NH-9 (SIRSA-ROHTAK )</t>
  </si>
  <si>
    <t>62/0(5DD45+5)</t>
  </si>
  <si>
    <t>63/0(5DC2+0)</t>
  </si>
  <si>
    <t>1A</t>
  </si>
  <si>
    <t>1B</t>
  </si>
  <si>
    <t>NH52( SIWANI -RAJGARH )</t>
  </si>
  <si>
    <t xml:space="preserve">SH Crossing-3 nos </t>
  </si>
  <si>
    <t>SH</t>
  </si>
  <si>
    <t>SH-02 Fatehabad To okhlana</t>
  </si>
  <si>
    <t>PWD</t>
  </si>
  <si>
    <t>SH-10  (BARWALA-AGROHA ROAD</t>
  </si>
  <si>
    <t>NOC Received on date 06.08.2025</t>
  </si>
  <si>
    <t>SH10 (BARWALA-ADAMPUR )</t>
  </si>
  <si>
    <t>NOC Received on date 11.08.2025</t>
  </si>
  <si>
    <t xml:space="preserve">Railway Crossing-06 nos </t>
  </si>
  <si>
    <t>RL</t>
  </si>
  <si>
    <t>2A</t>
  </si>
  <si>
    <t>2B</t>
  </si>
  <si>
    <t>(Sadulpur -Siwani) Single  Electrified Railway track</t>
  </si>
  <si>
    <t>Northern Railway</t>
  </si>
  <si>
    <t>( Hisar-Bhatinda ) Single Electrified Track</t>
  </si>
  <si>
    <t>North Western Railway</t>
  </si>
  <si>
    <t>(Bhatinda-Hansi)  Single Electrified Railway Track</t>
  </si>
  <si>
    <t xml:space="preserve"> (Tohana-Narwana) Double Track Electrified</t>
  </si>
  <si>
    <t>22/0(DD60+9)</t>
  </si>
  <si>
    <t>23/0(DD60+9)</t>
  </si>
  <si>
    <t>(Hisar-Bhatinda ) Single Electrified Track</t>
  </si>
  <si>
    <t>NOC Received on date 13.06.2026</t>
  </si>
  <si>
    <t>Pipe lIne-03</t>
  </si>
  <si>
    <t>Pipe line</t>
  </si>
  <si>
    <t>ROHTAK -PANIPAT PIPELINE</t>
  </si>
  <si>
    <t>GSPL</t>
  </si>
  <si>
    <t>HPCL (RAMANMANDI-BAHADURGARH ) PIPE LINE</t>
  </si>
  <si>
    <t>HPCL</t>
  </si>
  <si>
    <t>55/1-Compl
55/2-Compl</t>
  </si>
  <si>
    <t>55/1-Compl</t>
  </si>
  <si>
    <t>Approved on Date 02-04-2026</t>
  </si>
  <si>
    <t>GSPL INDIA GASNET LIMITED 18''HIGH PRESSURE LPG PIPE LINE &amp; OFC ROHTAK - PANIPAT</t>
  </si>
  <si>
    <t>Pipe Type</t>
  </si>
  <si>
    <t>Client : PowerGrid Bikaner IV Transmission Limited.</t>
  </si>
  <si>
    <t>Name of Line:  400 KV D/C Siwani To Fatehabad + 400 KV D/C Siwani To Patran TL</t>
  </si>
  <si>
    <t xml:space="preserve">Summary of crossing Details </t>
  </si>
  <si>
    <t>Sl.No</t>
  </si>
  <si>
    <t>Crossing</t>
  </si>
  <si>
    <t>Total Nos</t>
  </si>
  <si>
    <t>Proposal Submitted</t>
  </si>
  <si>
    <t>Balance Submission'</t>
  </si>
  <si>
    <t>NOC Received</t>
  </si>
  <si>
    <t>LINE</t>
  </si>
  <si>
    <t xml:space="preserve"> PL Crossing(Nos)</t>
  </si>
  <si>
    <t>Submitted</t>
  </si>
  <si>
    <t>Crossing Authority</t>
  </si>
  <si>
    <t>Siwani-Fatehabad</t>
  </si>
  <si>
    <t>Total Crossing</t>
  </si>
  <si>
    <t>Balance To Submit</t>
  </si>
  <si>
    <t>Concern Authority</t>
  </si>
  <si>
    <t>Authority</t>
  </si>
  <si>
    <t>66 kv</t>
  </si>
  <si>
    <t>66 KV</t>
  </si>
  <si>
    <t>132 kv</t>
  </si>
  <si>
    <t>HVPNL, 4 No's PGCIL</t>
  </si>
  <si>
    <t>220 kv</t>
  </si>
  <si>
    <t>220 KV</t>
  </si>
  <si>
    <t>4 Nos HVPNL , 1 Nos BBMB</t>
  </si>
  <si>
    <t>400 kv</t>
  </si>
  <si>
    <t>4 PGCIL ,1 HVPNL</t>
  </si>
  <si>
    <t>765KV</t>
  </si>
  <si>
    <t>400 KV</t>
  </si>
  <si>
    <t>1 HVPNL , 4 PGCIL</t>
  </si>
  <si>
    <t>Canal</t>
  </si>
  <si>
    <t>Gas pipe line</t>
  </si>
  <si>
    <t>PTCC</t>
  </si>
  <si>
    <t>Submit to PGCIL on date 10.05.2026</t>
  </si>
  <si>
    <t>Civil Aviation</t>
  </si>
  <si>
    <t>Online Portal uploading Under progress</t>
  </si>
  <si>
    <t>Upload on Portal on date 25-05-2026</t>
  </si>
  <si>
    <t>Defence Aviation</t>
  </si>
  <si>
    <t>Line Name</t>
  </si>
  <si>
    <t>Type of crossing</t>
  </si>
  <si>
    <t>Description of Crossing</t>
  </si>
  <si>
    <t>KEC Letter</t>
  </si>
  <si>
    <t>Loc from</t>
  </si>
  <si>
    <t>Loc To</t>
  </si>
  <si>
    <t>Details</t>
  </si>
  <si>
    <t>PL Xing</t>
  </si>
  <si>
    <t xml:space="preserve">Proposal  Submit to PGCIL on date 16.01.2026
</t>
  </si>
  <si>
    <t>113 ,176</t>
  </si>
  <si>
    <t>Submit to PGCIL  on date : 26-07-2025
Site Visit Done on Date : 21.08.2025
File Returm : Extra Clearance Required 
Proposal Resubmit on date 29.11.2025 ,as HVPNL requested the profile of their existing line span
NOC received on 24.12.2025</t>
  </si>
  <si>
    <t>113 ,181</t>
  </si>
  <si>
    <t>Submit to PGCIL  on date : 26-07-2025
Site Visit Done on Date : 21.08.2025
Presently file with Executive Engineer
Revisit done on date : 16.10.2025
The proposal  resubmitted on 03.12.2025, as HVPNL requested the profile of their existing line span,,   NOC received on 24.12.2025</t>
  </si>
  <si>
    <t>113 , 181</t>
  </si>
  <si>
    <t xml:space="preserve">Submit to PGCIL  on date : 26-07-2025
Site Visit Done on Date : 21.08.2025
On date-19.09.2025 , File send to SE office from AE
The proposal  resubmitted on 04.12.2025, as HVPNL requested the profile of their existing line span
NOC Received on date 02.04.2026
</t>
  </si>
  <si>
    <t xml:space="preserve">Submit to PGCIL  on date : 30-08-2025
Proposal Resubmit on date 29.11.2025 ,as HVPNL requested the profile of their existing line span
Proposal resubmit with compliance on dated 05.01.2025. Again Compliance Submit on date 27.01.2026
NOC Recievedon date 08.06.2026
</t>
  </si>
  <si>
    <t>119 , 179</t>
  </si>
  <si>
    <t>Submit to PGCIL on date : 31-07-2025
Hard Copy Submit on Date : 13-08-2025
Site visit done on date : 02.09.2025
After Proposal verification  on date 05.09.2025 , Letter send to SE From AE
Proposal Re- Submit on date-04.12.2025 (Submit with Compliance)  , NOC received on 23.12.2025</t>
  </si>
  <si>
    <t>Submit to PGCIL   on date : 31-07-2025
Hard Copy Submit on Date : 13-08-2025
Site Visit done on date : 07.10.2025
Proposal compliance -Diamond Crossing arrangement submitted to PGCIL on date 30.12.2025
Re-Site visit done on date 26-05-2026</t>
  </si>
  <si>
    <t xml:space="preserve">Submit to PGCIL  on date : 26-07-2025
Hard Copy Submitted on Date-13-08-2025
File Return : Extra Clearance Required as per HVPNL
Revisit done on date : 16.10.2025
Proposal Resubmit on date 29.11.2025 ,as HVPNL requested the profile of their existing line span,,   NOC received on 24.12.2025
</t>
  </si>
  <si>
    <t>Submit to PGCIL  on date : 31-07-2025
Hard Copy Submit on Date : 13-08-2025
Site visit done on date : 02.09.2025
On date : 05.09.2025 , Proposal after verification sent to SE From AE
Proposal Resubmit on date 29.11.2025 ,as HVPNL requested the profile of their existing line span,,   NOC received on 24.12.2025</t>
  </si>
  <si>
    <t>Submit to PGCIL  on date : 26-07-2025
Hard Copy Submitted on Date-13-08-2025
Site Visit done on date : 07.10.2025
Proposal compliance -Diamond Crossing arrangement submitted to PGCIL on date 30.12.2025
Re-Site visit done on date 26-05-2026</t>
  </si>
  <si>
    <t xml:space="preserve">Submit to PGCIL on date 09.10.2025
Compliance Submit on date 03.01.2025
</t>
  </si>
  <si>
    <t>Submit to PGCIL  on date : 31-07-2025
Hard Copy Submit on Date : 13-08-2025
Site visit done on date : 02.09.2025
On date : 05.09.2025 , Proposal after verification sent to SE From AE
Proposal Re- Submit on date-04.12.2025 (Submit with Compliance) ,, NOC recieved on 23.12.2025</t>
  </si>
  <si>
    <t>Submit to PGCIL  on date : 31-07-2025
Hard Copy Submit on Date : 13-08-2025
Site visit done on date : 02.09.2025
On date : 05.09.2025 , Proposal after verification sent to SE From AE
Observation  by HVPNL regarding  rasing Height of conductor 
Proposal Re- Submit on date-04.12.2025 (Submit with Compliance) ,,  NOC recieved on 23.12.2025</t>
  </si>
  <si>
    <t>Submit to PGCIL  on date : 31-07-2025
Hard Copy Submit on Date : 13-08-2025
Submit to concern authority on date 08.10.2025
Joint inspection done on date 29.10.2025
Proposal Submit to BBMB office on date 28.11.2025 
NOC Received on date 30.12.2025</t>
  </si>
  <si>
    <t>Submit to PGCIL  on date : 31-07-2025
Hard Copy Submit on Date : 13-08-2025
File Return : Extra clearance required as per HVPNL
Proposal Re- Submit on date-04.12.2025 (Submit with Compliance) ,, NOC recieved on 23.12.2025</t>
  </si>
  <si>
    <t>Submit to PGCIL  on date : 31-07-2025
Hard Copy Submit on Date : 13-08-2025
Proposal Re- Submit on date-04.12.2025 (Submit with Compliance) ,, NOC recieved on 23.12.2025</t>
  </si>
  <si>
    <t>Submit to PGCIL  on date : 31-07-2025
Hard Copy Submit on Date : 13-08-2025
Submit to concern authority -13.10.2025
Site visit done on date : 28.10.2025
Compliance Submit on date : 31.10.2025
Proposal are with SE PSTCL, NOC Received On date =10.12.2025</t>
  </si>
  <si>
    <t>Submit to PGCIL  on date : 11.08.2025
Submit to Concern authority-13.10.2025
Compliance submit on date 31.10.2025
Proposal are with SE PSTCL,NOC Received On date =10.12.2025</t>
  </si>
  <si>
    <t>Submit to PGCIL  on date : 11.08.2025
Proposal compliance -Diamond Crossing arrangement submitted to PGCIL on date 30.12.2025</t>
  </si>
  <si>
    <t>Submit to PGCIL  on date : 17.10.2025
Diamond Proposal demand Diamond Proposal (Preparation U/P)</t>
  </si>
  <si>
    <t>Submit by mail on date : 23-07-2025.
Hard Copy submit on date-26-07-2025
Site Visit done on date -21.08.2025
On date-19.09.2025 , File send to SE office from AE
The proposal  resubmitted on 04.12.2025, as HVPNL requested the profile of their existing line span
Proposal submit to SE Hisar on 29.12.2025  which forwarded to SE Panchkula on 31.12.2025
NOC Recieved on date 16.01.2026</t>
  </si>
  <si>
    <t>Submit by mail on date : 23-07-2025.
Hard Copy submit on date-26-07-2025
Site Visit done on date -21.08.2025
On date-19.09.2025 , File send to SE office from AE
The proposal  resubmitted on 04.12.2025, as HVPNL requested the profile of their existing line span
NOC Recieved</t>
  </si>
  <si>
    <t>Submit by mail on date : 23-07-2025.
Hard Copy submit on date-26-07-2025
Site Visit done on date -21.08.2025
On date-19.09.2025 , File send to SE office from AE
The proposal  resubmitted on 04.12.2025, as HVPNL requested the profile of their existing line span,,   NOC received on 24.12.2025</t>
  </si>
  <si>
    <t xml:space="preserve">
The proposal  submitted on 04.12.2025</t>
  </si>
  <si>
    <t>Highway Xing</t>
  </si>
  <si>
    <t>Proposal submit to PGCIL on date 29.01.2026</t>
  </si>
  <si>
    <t>99A</t>
  </si>
  <si>
    <t xml:space="preserve">
Submit to PGCIL On date : 10.07.2025
Submitted to Concern authority on date : 23-07-2025
Site Visit done 20.08.2025
On Dated:11.09.2025 , ProposaL return as there is some point need to be compliances
 Compliance Submit on date 30.09.2025
File send To RO Chandigarh
NOC Recieved</t>
  </si>
  <si>
    <t>Submitted To PGCIL on dated : 09.07.2025 
Site Visit done on 26.08.2025
Proposal  is with PIU Chandigarh, Demand Letter in the form of BG is received from PIU Chd. E Ofc Note initiated on 30.12.2025
NOC Received on date-09.05.2026]
NOC Received</t>
  </si>
  <si>
    <t>Submitted To PGCIL on dated : 09.07.2025 
Site visit done on date : 18.09.2025
File is with PIU Bhiwani
Invitation of Public Comment Issued-31.12.2025
NOC Received on date 30.03.2026</t>
  </si>
  <si>
    <t>Submitted To PGCIL on dated : 09.07.2025
NOC Received on date : 28.11.2025</t>
  </si>
  <si>
    <t>Submitted To PGCIL  ON Dated : 08.07.2025
Site Visit done on date : 01.08.2025
Presently case at RO, Chandigarh
On Dated:11.09.2025 , ProposaL return as there is some point need to be compliances
Compliance Submit on date 30.09.2025
File send to RO Chandigarh
 NOC Recieved</t>
  </si>
  <si>
    <t>Submitted To PGCIL  ON Dated : 08.07.2025
Site Visit done on date : 01.08.2025
Presently case at RO, Chandigarh
On Dated:11.09.2025 , ProposaL return as there is some point need to be compliances
 Compliance Submit on date 30.09.2025
File send to RO Chandigarh</t>
  </si>
  <si>
    <t>Proposal  Submit to PGCIL on date 08.12.2025
Submit on portal on date 12.01.2026</t>
  </si>
  <si>
    <t>SH Xing</t>
  </si>
  <si>
    <t>Submitted to PGCIL on dated 28.06.2025
NOC Received on date : 28.11.2025</t>
  </si>
  <si>
    <t>Submitted to PGCIL on dated 21.06.2025
NOC Received on Date : 06.08.2025</t>
  </si>
  <si>
    <t>Submitted to PGCIL on dated : 21.06.2025 
NOC Received on Date: 11.08.2025</t>
  </si>
  <si>
    <t>Utlility Crossing</t>
  </si>
  <si>
    <t xml:space="preserve">Submitted on date 10.09.2025
Site visit done on date 13.10.2025
Letter submitted to GSPL on 02.01.2026 for consideration of processing fee, BG Submmission for further issuance of NOC. (Insurance shall be submitted later on start of work)
</t>
  </si>
  <si>
    <r>
      <t>Submitted on date 15.10.2025</t>
    </r>
    <r>
      <rPr>
        <b/>
        <sz val="12"/>
        <color theme="1"/>
        <rFont val="Calibri"/>
        <family val="2"/>
      </rPr>
      <t>.
NOC Received on Date 02.04.2026</t>
    </r>
  </si>
  <si>
    <t>Submitted on date 10.09.2025
Site visit done on date 13.10.2025
Letter submitted to GSPL on 02.01.2026 for consideration of NOC. (processing fee, BG Submmission has proposed yet. (Insurance shall be submit later on start of work</t>
  </si>
  <si>
    <t>Railway Crossing</t>
  </si>
  <si>
    <t>RL Xing</t>
  </si>
  <si>
    <t>Submit on Date-11.08.2025
Hard copy submitted to PGCIL after document verification by PGCIL on date 31.10.2025
Submit on online Portal on date 31.10.2025
Site Visit done on date 11.11.2025
File wiith Div.Electrical engineer(G).</t>
  </si>
  <si>
    <t xml:space="preserve">Proposal submit to PGCIL on date 16.01.2026
Site Visit done on date : 17.04.2026
</t>
  </si>
  <si>
    <t>By Mail</t>
  </si>
  <si>
    <t>Submit on Date-08.08.2025(ROW)</t>
  </si>
  <si>
    <t>Submit on Date-11.08.2025
Hard copy submitted to PGCIL after document verification by PGCIL on date 31.10.2025
Submit on online Portal on date 31.10.2025, Joint Visit done on 13.11.2025,
File submit to Delhi officeon date 03.01.2025</t>
  </si>
  <si>
    <t>Submit on Date-06.08.2025
Online Submit on Portal on Date : 12-08-2025  Online Submit Observation 13-08-2025
Compliance Submitted by KEC.
site visit done on date : 17.11.2025
File sign by ADEN And to be submitted to Bikaner Office
On date 22.12.2025 Compliance submit By KEC in bikaner Railway office.
NOC Recieved on date 12-06-2026</t>
  </si>
  <si>
    <t>Submit by mail on date :: 10.11.2025
Proposal Submit online on date 05.01.2025
Proposal resubmit on date 05.02.2025 for compliance. Revised SLD submit on date 25.02.2025
Query raised by railway regarding the correction of name on date 24.04.2026 . Same Compliance by KEC on date 25.04.2026</t>
  </si>
  <si>
    <t>CANAL</t>
  </si>
  <si>
    <t>Devsar Fedder</t>
  </si>
  <si>
    <t>Irrigation Dept.</t>
  </si>
  <si>
    <t xml:space="preserve">Submit on 11.08.2025 , Demand Draft Submitted . </t>
  </si>
  <si>
    <t>Gawar Minor</t>
  </si>
  <si>
    <t>Rawalvas Minor</t>
  </si>
  <si>
    <t>Sarsana canal</t>
  </si>
  <si>
    <t>Chodhari minor</t>
  </si>
  <si>
    <t>Kabir Minor</t>
  </si>
  <si>
    <t>HisarDistributory</t>
  </si>
  <si>
    <t>Rana minor</t>
  </si>
  <si>
    <t>Nyoli minor</t>
  </si>
  <si>
    <t>Pabra minor canal</t>
  </si>
  <si>
    <t>Kuleri minor canal</t>
  </si>
  <si>
    <t>Pabra Distributory canal</t>
  </si>
  <si>
    <t>Pabra Distributory Branch</t>
  </si>
  <si>
    <t>Gorakhpur distributory</t>
  </si>
  <si>
    <t xml:space="preserve">Fatehabad Branch </t>
  </si>
  <si>
    <t>Sidmukh nahar</t>
  </si>
  <si>
    <t>Perthala Distributory canal</t>
  </si>
  <si>
    <t>70/1</t>
  </si>
  <si>
    <t>Gajuwala Minor</t>
  </si>
  <si>
    <t>Chitian minor</t>
  </si>
  <si>
    <t>Saman Distributory</t>
  </si>
  <si>
    <t>New link channel</t>
  </si>
  <si>
    <t>Kalwan fedder</t>
  </si>
  <si>
    <t>Bhakar canal main branch</t>
  </si>
  <si>
    <t>Dhanauri Distty</t>
  </si>
  <si>
    <t>Karam garh Minor</t>
  </si>
  <si>
    <t>Karam garh link</t>
  </si>
  <si>
    <t>Pratamal minor</t>
  </si>
  <si>
    <t>Sarsana minor</t>
  </si>
  <si>
    <t>Hisar Distri canal / Hisar Drain</t>
  </si>
  <si>
    <t>Jakhod Distributary canal</t>
  </si>
  <si>
    <t>Sidhhmukh Fedder Canal</t>
  </si>
  <si>
    <t>Kishan garh Sub Branch (Canal )</t>
  </si>
  <si>
    <t>Khairam pur Distributary Canal</t>
  </si>
  <si>
    <t xml:space="preserve"> Branch Canal</t>
  </si>
  <si>
    <t>Canal (Gorakh pur River )</t>
  </si>
  <si>
    <t>Dead End</t>
  </si>
  <si>
    <t xml:space="preserve">Avaition </t>
  </si>
  <si>
    <t>Nearest Airport</t>
  </si>
  <si>
    <t>Nearest Location To Airport</t>
  </si>
  <si>
    <t>Distance from Airport</t>
  </si>
  <si>
    <t>AAI</t>
  </si>
  <si>
    <t>AP30</t>
  </si>
  <si>
    <t>10.538 KM</t>
  </si>
  <si>
    <t>16/0,16/1,17/0,17/1,17/2,17/3,19/0,19/1,19/2,19/3,20/0,20/1,20/2,21/0,21/1,21/2,21/3,21/4,21/5,21/6,21/7,21/8,23/0,23/1,23/2,23/3,23/4,24/0,24/1,24/2,25/0,25/1,25/2,25/3,26/0,26/1,26/2,27/0,28/0,28/1,28/2,28/3,28/4,29/0,29/1,29/2,29/3,29/4,29/5,30/0,30/1,30/2,30/3,30/4,30/5,30/6,30/7,31/0,31/1,31/2,32/0,32/1,32/2,32/3,32/4,33/0,AP34/0,AP35/0,36/0,36/1,36/2,36/3,36/4,36/5,37/0,37/1,38/0,39/0,39/1,39/2,40/0,41/0,42/0,42/1,43/0,44/0,44/1,44/2,45/0,45/1,45/2,46/0,46/1,47/0,47/1,47/2,47/3,47/4,47/5,47/6,48/0</t>
  </si>
  <si>
    <t>AP23</t>
  </si>
  <si>
    <t>13.4 km</t>
  </si>
  <si>
    <t>13/0 ,14/0,14/1,15/0,15/1,15/2,15/3,16/0,16/1,16/2,16/3,16/4,16/5 ,16/6,16/7,16/8,17/0,17/1,17/2,17/3,17/4,17/5,17/6,17/7,18/0,18/1,18/2,18/3,18/4,19/0,19/1,19/3,20/0,21/0,21/1,21/2,21/3,22/0,23/0,23/1,23/2,23/3,23/4,23/5,23/6,24/0,24/1,24/2,24/3,24/4,25/0'25/1,25/2,26/0,26/1,26/2,27/0,28/0,28/1,29/0,30/0,30/1,30/2,31/0,31/1,31/2,32/0,32A/0,32B/0</t>
  </si>
  <si>
    <t>Forest Proposal Status</t>
  </si>
  <si>
    <t>Range</t>
  </si>
  <si>
    <t>Block</t>
  </si>
  <si>
    <t>Loc NO</t>
  </si>
  <si>
    <t>Area</t>
  </si>
  <si>
    <t>Hisar Range</t>
  </si>
  <si>
    <t>Gangwa</t>
  </si>
  <si>
    <t>AP7-AP8</t>
  </si>
  <si>
    <t>AP9-AP10</t>
  </si>
  <si>
    <t>AP12-14/5</t>
  </si>
  <si>
    <t>Adampur/Balsamad Range</t>
  </si>
  <si>
    <t>AP11-AP24</t>
  </si>
  <si>
    <t>AP15-AP29</t>
  </si>
  <si>
    <t>Adampur Range</t>
  </si>
  <si>
    <t>Agroha</t>
  </si>
  <si>
    <t>AP24-AP40</t>
  </si>
  <si>
    <t>AP30-AP37</t>
  </si>
  <si>
    <t>AP36-AP47</t>
  </si>
  <si>
    <t>AP55-AP56</t>
  </si>
  <si>
    <t>AP47-AP56</t>
  </si>
  <si>
    <t>Total (JVR Compl)</t>
  </si>
  <si>
    <t>Forest Proposal</t>
  </si>
  <si>
    <t>Name of Forest Division'</t>
  </si>
  <si>
    <t>Total Area (in HA)</t>
  </si>
  <si>
    <t>Siwani-fatehabad TL</t>
  </si>
  <si>
    <t>Submit online on Parvesh Portal on date :06.11.2025. After compliance it is again sumbit on portal on date 17.11.2025.
Again Compliance Submitted on date 04.01.2025. Site Visit Compl for all district Proposal upload on portal after correction.
10.	Case is accepted by DFO Bhiwani on 17.02.2026 and Currently case with Sectratry office</t>
  </si>
  <si>
    <t>Total Area</t>
  </si>
  <si>
    <t>Proposal Submitted  on Portal on date : 06.12.2025. Site Visit compl for all district ,5.	Case is accepted by Jind, Fatehabad and Bhiwani DFOs on 28.01.2026, 11.02.2026 and 19.02.2026 respectively. Currently case is with Hisar DFO. Case Return , Compliance Submitted.Currently case with RO officer</t>
  </si>
  <si>
    <t>Proposal Submitted  on Portal on date : 09.12.2025.8.	Case is accepted by Patiala DFO on 16.02.2026. and Currently case with Nodal officer</t>
  </si>
  <si>
    <t>ROW Status(Siwani-Fatehabad TL)</t>
  </si>
  <si>
    <t>Tower/Type</t>
  </si>
  <si>
    <t>Date of Approach</t>
  </si>
  <si>
    <t>Date of Resolution</t>
  </si>
  <si>
    <t>Duration of ROW (Days)</t>
  </si>
  <si>
    <t>Nature of hindrance</t>
  </si>
  <si>
    <t>Status of  Resolution</t>
  </si>
  <si>
    <t>Name of Farmer</t>
  </si>
  <si>
    <t xml:space="preserve"> Father Name</t>
  </si>
  <si>
    <t>Mobile no.</t>
  </si>
  <si>
    <t>Vill. Name</t>
  </si>
  <si>
    <t>Demanding Compensation before work &amp; (MRC is not fixed by PGCIL)</t>
  </si>
  <si>
    <t xml:space="preserve">Pending </t>
  </si>
  <si>
    <t>Sh Ramkumar</t>
  </si>
  <si>
    <t>Sh. Tularam</t>
  </si>
  <si>
    <t>9416927655/8199991624</t>
  </si>
  <si>
    <t>Mattrasham</t>
  </si>
  <si>
    <t>Sh.Amardeep</t>
  </si>
  <si>
    <t>Sh. Omprakash</t>
  </si>
  <si>
    <t>7206313374/9466052316</t>
  </si>
  <si>
    <t>Sh.Bhup Singh Nain</t>
  </si>
  <si>
    <t>Sh.Sube Singh Nain(Pappu)</t>
  </si>
  <si>
    <t>Sh.Rajbir Singh Nain</t>
  </si>
  <si>
    <t>Suresh mund</t>
  </si>
  <si>
    <t xml:space="preserve">Ramchandra </t>
  </si>
  <si>
    <t>Demanding Compensation before work &amp; Market Rate of Land</t>
  </si>
  <si>
    <t xml:space="preserve">resolved </t>
  </si>
  <si>
    <t>Satendra Jaat</t>
  </si>
  <si>
    <t>Adhwari</t>
  </si>
  <si>
    <t>neoli Khurd</t>
  </si>
  <si>
    <t>Sh.Maan Singh &amp; Sh. Suresh Saran</t>
  </si>
  <si>
    <t>Sh.Bhaum Singh / Mangat Ram</t>
  </si>
  <si>
    <t>Kajila Panchayat &amp; Subbaram</t>
  </si>
  <si>
    <t>Subbaram (9466873306)</t>
  </si>
  <si>
    <t>Kajila</t>
  </si>
  <si>
    <t>Santlal &amp; Makhan lal</t>
  </si>
  <si>
    <t>9813959071 &amp; 9728201541</t>
  </si>
  <si>
    <t>Asrawa</t>
  </si>
  <si>
    <t>Sh. Balwant Singh</t>
  </si>
  <si>
    <t>Sh. Ganga Visan</t>
  </si>
  <si>
    <t>8572072491/9518465559</t>
  </si>
  <si>
    <t>Kalirawan</t>
  </si>
  <si>
    <t>Smt. Indrawati Jhajhariya</t>
  </si>
  <si>
    <t>9999593555/9549558888</t>
  </si>
  <si>
    <t>Sh.Sandeep</t>
  </si>
  <si>
    <t>Sh. Ramswaroop</t>
  </si>
  <si>
    <t>Sh.Satpal Singh</t>
  </si>
  <si>
    <t>Sh.Bhoop Singh Godara</t>
  </si>
  <si>
    <t>9992738883/9671933543</t>
  </si>
  <si>
    <t>Sh.Baljeet Chahar</t>
  </si>
  <si>
    <t>Sh. Badri chahar</t>
  </si>
  <si>
    <t>Khasamahajan</t>
  </si>
  <si>
    <t>Sh.Baljeet Singh</t>
  </si>
  <si>
    <t>Sh. Chatar Singh</t>
  </si>
  <si>
    <t>8053573208/9812238045</t>
  </si>
  <si>
    <t>Sh.Yuglal</t>
  </si>
  <si>
    <t>Sh.Brijlal</t>
  </si>
  <si>
    <t>8057700029/9991463529</t>
  </si>
  <si>
    <t>Sh.Dharam Chand</t>
  </si>
  <si>
    <t>Sh.Ratan Singh</t>
  </si>
  <si>
    <t>Deny to accept intimation notice</t>
  </si>
  <si>
    <t>Mr.Satpal</t>
  </si>
  <si>
    <t>Sh.Ramji lal</t>
  </si>
  <si>
    <t>Seetaram &amp; Subhash Chandra</t>
  </si>
  <si>
    <t>Sh.Amar Singh 
Sh. Omprakash</t>
  </si>
  <si>
    <t>Raghuvvir Singh</t>
  </si>
  <si>
    <t>Mahavir ji C &amp; D pit.</t>
  </si>
  <si>
    <t>Pursaram</t>
  </si>
  <si>
    <t>Satish</t>
  </si>
  <si>
    <t>Wazir Singh</t>
  </si>
  <si>
    <t>Subhash Punia</t>
  </si>
  <si>
    <t>Tek chand</t>
  </si>
  <si>
    <t>Rishipal</t>
  </si>
  <si>
    <t>Bheemsingh</t>
  </si>
  <si>
    <t>Subhash Uff Pandu</t>
  </si>
  <si>
    <t xml:space="preserve">Ramshwaroop bishnoi </t>
  </si>
  <si>
    <t>Kaulan</t>
  </si>
  <si>
    <t>Work when kissan union agree</t>
  </si>
  <si>
    <t>Mohanlal , satbir ,swube singh</t>
  </si>
  <si>
    <t>Alisherji</t>
  </si>
  <si>
    <t>Gorchhi</t>
  </si>
  <si>
    <t>Raj kumar</t>
  </si>
  <si>
    <t>Guru datta</t>
  </si>
  <si>
    <t>Choudhriwas</t>
  </si>
  <si>
    <t>Sushil ji</t>
  </si>
  <si>
    <t>Juglal</t>
  </si>
  <si>
    <t>Jila singh</t>
  </si>
  <si>
    <t>Jagat</t>
  </si>
  <si>
    <t>Manga lal , Hawa Singh , Azad</t>
  </si>
  <si>
    <t>9992093998
9729969033
9992510816</t>
  </si>
  <si>
    <t>Banwari</t>
  </si>
  <si>
    <t>Lal singh</t>
  </si>
  <si>
    <t>Gawar</t>
  </si>
  <si>
    <t>Bharat Singh</t>
  </si>
  <si>
    <t>Kurda Ram</t>
  </si>
  <si>
    <t>Jaipal Singh</t>
  </si>
  <si>
    <t>Suba Singh</t>
  </si>
  <si>
    <t>Manga Ram</t>
  </si>
  <si>
    <t>Banwari Lal</t>
  </si>
  <si>
    <t>Sh Maniram ji</t>
  </si>
  <si>
    <t>Sh.Bhuna Ramji</t>
  </si>
  <si>
    <t>Sh Dalbir Singh</t>
  </si>
  <si>
    <t>Sh.Balbir Singh</t>
  </si>
  <si>
    <t>Sh.Satbir Singh/ Babru bhai</t>
  </si>
  <si>
    <t>Sh.Shyu Chand</t>
  </si>
  <si>
    <t>9992227830/9416335913</t>
  </si>
  <si>
    <t>Sh. Chotu ram</t>
  </si>
  <si>
    <t>Sh.Surja</t>
  </si>
  <si>
    <t>Sh.Ram Swaroop</t>
  </si>
  <si>
    <t>Sh.Shankar</t>
  </si>
  <si>
    <t>Demand Route Diversion</t>
  </si>
  <si>
    <t>Sh.Sitaram/Radhashyam</t>
  </si>
  <si>
    <t>Sh.begraj</t>
  </si>
  <si>
    <t>981271879
9992477310</t>
  </si>
  <si>
    <t>Sh.Rampal, Vijendra,Premsingh</t>
  </si>
  <si>
    <t>Sh.HawaSingh</t>
  </si>
  <si>
    <t>7206377038
9992434213</t>
  </si>
  <si>
    <t>Sh.Sultan Singh Jatt(B&amp;C Pit)
Ramesh(A&amp;d Pit)</t>
  </si>
  <si>
    <t>S/0 Gyani Ram 
S/0 Ram Niwas</t>
  </si>
  <si>
    <t>8059332245
9812472983</t>
  </si>
  <si>
    <t>Sh.Satyabir Singh</t>
  </si>
  <si>
    <t>Sh.Ramji Lal</t>
  </si>
  <si>
    <t>Take decision after kisan union agree to work</t>
  </si>
  <si>
    <t>Sh.Rajendra Singh
Mahendra Singh</t>
  </si>
  <si>
    <t>S/0 Nihal Singh</t>
  </si>
  <si>
    <t>Deny</t>
  </si>
  <si>
    <t>Sh.Subhash 
Sh. Gulab</t>
  </si>
  <si>
    <t>S/0 Amarsigh</t>
  </si>
  <si>
    <t>9466004012
9468092870</t>
  </si>
  <si>
    <t>Suraj Bhan , Ram Nivas</t>
  </si>
  <si>
    <t>Sher Singh</t>
  </si>
  <si>
    <t>9467969511
9729459405</t>
  </si>
  <si>
    <t>Kirtan</t>
  </si>
  <si>
    <t>Sandeep
Neela</t>
  </si>
  <si>
    <t>Chabila 
Chandagi</t>
  </si>
  <si>
    <t>8295280252
9416431351</t>
  </si>
  <si>
    <t>Krishna(Pit c)
Rajpal (Pit A&amp;b)
Mailal (Pit D)</t>
  </si>
  <si>
    <t>Ishwar Singh
Atma Ram &amp; Shiv karan</t>
  </si>
  <si>
    <t>9728017189
9467545407
9728754617</t>
  </si>
  <si>
    <t>Chanra Devi
Rohtas
Mahendra</t>
  </si>
  <si>
    <t>Ishwar Singh.
Jay Singh
Nathuram</t>
  </si>
  <si>
    <t>8059969948
9466401002
9728017189</t>
  </si>
  <si>
    <t>Jai Veer
Shivkumar</t>
  </si>
  <si>
    <t>TulaRAM
bhururam</t>
  </si>
  <si>
    <t>Anil Kumar</t>
  </si>
  <si>
    <t>Chotu Ram</t>
  </si>
  <si>
    <t>Dhangar</t>
  </si>
  <si>
    <t>Shri Mari Sheela Devi(Pit A&amp; b)
Raj Bala(Pit C &amp; d)</t>
  </si>
  <si>
    <t>Ram Narayan
Shrawan Kumar</t>
  </si>
  <si>
    <t>9416851119
9896929429</t>
  </si>
  <si>
    <t>Hawa Singh(Pit B &amp;c)
Pawan Kumar(Pit A &amp; d)</t>
  </si>
  <si>
    <t xml:space="preserve">Ram swaroop
</t>
  </si>
  <si>
    <t xml:space="preserve">9068113793
9068433134
</t>
  </si>
  <si>
    <t>Shri Mati Ratan Dev</t>
  </si>
  <si>
    <t>W/O Nathuram</t>
  </si>
  <si>
    <t>Sushil Kumar</t>
  </si>
  <si>
    <t>Mohanlal</t>
  </si>
  <si>
    <t>Rambai</t>
  </si>
  <si>
    <t>W/O Rajaram</t>
  </si>
  <si>
    <t>Dungarmal</t>
  </si>
  <si>
    <t>Mokh Ram</t>
  </si>
  <si>
    <t>Darshan (Pit A&amp; B)
Bhup Singh (Pit C &amp; D)</t>
  </si>
  <si>
    <t>Ugrasen
Khyali</t>
  </si>
  <si>
    <t>8570078111
9467900108</t>
  </si>
  <si>
    <t xml:space="preserve">Shyo Chand </t>
  </si>
  <si>
    <t>Duni Chand</t>
  </si>
  <si>
    <t>Krishna kumar
Sarwan Kumar</t>
  </si>
  <si>
    <t>Naki ram</t>
  </si>
  <si>
    <t>9996429321, 9992633847</t>
  </si>
  <si>
    <t>Khara kheri</t>
  </si>
  <si>
    <t>Shiv kumar(A&amp;C&amp;D Pit)
Lakhmi Chand (Pit B)</t>
  </si>
  <si>
    <t>Ompraskash
lilu ram</t>
  </si>
  <si>
    <t>9991268029
7056028459</t>
  </si>
  <si>
    <t>Resolved</t>
  </si>
  <si>
    <t xml:space="preserve">Ishwar 
Inder </t>
  </si>
  <si>
    <t>Devkaran</t>
  </si>
  <si>
    <t>9812713661
9416107885</t>
  </si>
  <si>
    <t xml:space="preserve">Sunil </t>
  </si>
  <si>
    <t>om prakash</t>
  </si>
  <si>
    <t>Pala ram(Pi C &amp; D)
Pravendra(PitA&amp;B)</t>
  </si>
  <si>
    <t>Ram lal
Ramphal</t>
  </si>
  <si>
    <t>9467534421
9813898958</t>
  </si>
  <si>
    <t>Jagdish , Banwari , palaram</t>
  </si>
  <si>
    <t>Ramchandran</t>
  </si>
  <si>
    <t>ROW Status (Siwani-Patran TL)</t>
  </si>
  <si>
    <t>Date of 1st Approach</t>
  </si>
  <si>
    <t>Father Name</t>
  </si>
  <si>
    <t>Demanding Tower Shifting &amp; Before Compensation</t>
  </si>
  <si>
    <t>Sh.Janakraj</t>
  </si>
  <si>
    <t>Sh. Mulchand</t>
  </si>
  <si>
    <t>9255500551/8168456965</t>
  </si>
  <si>
    <t>Pending,Demanding Compensation before work (MRC is not fixed by PGCIL)</t>
  </si>
  <si>
    <t>Sh.Suresh / Sh.Mela Ram</t>
  </si>
  <si>
    <t>Sh.Kisanlal/Sh.Nandram</t>
  </si>
  <si>
    <t>8307632460/9812843445</t>
  </si>
  <si>
    <t>Chikanwas</t>
  </si>
  <si>
    <t>Sh. Amit Kumar</t>
  </si>
  <si>
    <t>Sh.Kuldeep Beniwal</t>
  </si>
  <si>
    <t>Sh.Jaibeer Singh</t>
  </si>
  <si>
    <t>Kashabil Das</t>
  </si>
  <si>
    <t>Sh.Ram Karan</t>
  </si>
  <si>
    <t>Mahavir(Vinod Son)</t>
  </si>
  <si>
    <t>Sh.Bagdawat</t>
  </si>
  <si>
    <t>Ugrasen</t>
  </si>
  <si>
    <t>Sh Rajendra</t>
  </si>
  <si>
    <t>Pending,Demanding Compensation before work</t>
  </si>
  <si>
    <t>Vinay/ Krishan</t>
  </si>
  <si>
    <t>Sh.Mahendra/Gurudayal Singh</t>
  </si>
  <si>
    <t>8221836828/9416509790</t>
  </si>
  <si>
    <t>Naresh kumar/Balwant</t>
  </si>
  <si>
    <t>/Chandrabhan</t>
  </si>
  <si>
    <t>9813928820/9813416920</t>
  </si>
  <si>
    <t>Rawalwas Khurd</t>
  </si>
  <si>
    <t>Sandeep</t>
  </si>
  <si>
    <t>Sh.Mehtab Singh</t>
  </si>
  <si>
    <t>9996738888/7988884133</t>
  </si>
  <si>
    <t>Dhiranwas</t>
  </si>
  <si>
    <t xml:space="preserve">Due to Hold 19/3 </t>
  </si>
  <si>
    <t>Dhiranwas Panchayat(Rambeer Fauji)</t>
  </si>
  <si>
    <t>Due to Hold 19/4</t>
  </si>
  <si>
    <t>Rajmal/Vedh ram</t>
  </si>
  <si>
    <t>Sh Phool Singh/Kheta ram</t>
  </si>
  <si>
    <t>8529472005/9729122489</t>
  </si>
  <si>
    <t>Veer singh( Ajit Mitharwal)</t>
  </si>
  <si>
    <t>Sh. Dharampal</t>
  </si>
  <si>
    <t>8059662625/9466006507</t>
  </si>
  <si>
    <t>Satyabhan</t>
  </si>
  <si>
    <t>Lilas</t>
  </si>
  <si>
    <t>Mayaram</t>
  </si>
  <si>
    <t>Sh. Banwari</t>
  </si>
  <si>
    <t>9992896751,9813965291</t>
  </si>
  <si>
    <t>Bhup Singh</t>
  </si>
  <si>
    <t>Sh.Mahavir Singh</t>
  </si>
  <si>
    <t>Gaindawas</t>
  </si>
  <si>
    <t>Mahipal Siwach</t>
  </si>
  <si>
    <t>Sh. Chanduram</t>
  </si>
  <si>
    <t>Shyochand</t>
  </si>
  <si>
    <t>Sh. Buddharam</t>
  </si>
  <si>
    <t>Jai singh</t>
  </si>
  <si>
    <t>Sh. Laal Chand</t>
  </si>
  <si>
    <t xml:space="preserve">Jai singh/ </t>
  </si>
  <si>
    <t>Sh. Laal Chand/</t>
  </si>
  <si>
    <t>Krishan Singh</t>
  </si>
  <si>
    <t>SH.Pratap Singh</t>
  </si>
  <si>
    <t>Azad Nagar</t>
  </si>
  <si>
    <t>After Casting Owner not allowed to shift the material</t>
  </si>
  <si>
    <t>Rajvir Singh</t>
  </si>
  <si>
    <t>Sh. Hait Ram</t>
  </si>
  <si>
    <t>Shiv Kumar/Rajender/Devinder</t>
  </si>
  <si>
    <t>7863000029/9255170101/9466612021</t>
  </si>
  <si>
    <t>Krishna</t>
  </si>
  <si>
    <t>Sh.Hari Singh</t>
  </si>
  <si>
    <t>Suresh (Chairman)</t>
  </si>
  <si>
    <t>Pradeep Dhiwan/Ashok</t>
  </si>
  <si>
    <t>/Sh. Ram singh</t>
  </si>
  <si>
    <t>Jayneer/Anup</t>
  </si>
  <si>
    <t>Guljari</t>
  </si>
  <si>
    <t>Hindwaan</t>
  </si>
  <si>
    <t>First Complete 19/3 then do</t>
  </si>
  <si>
    <t>Randhit Singh</t>
  </si>
  <si>
    <t>Sh. Charan Singh</t>
  </si>
  <si>
    <t>Rohtash</t>
  </si>
  <si>
    <t>Sh. Shyochand</t>
  </si>
  <si>
    <t>Sh.Maniram</t>
  </si>
  <si>
    <t>Dharam Singh, Rajpal+Rampat</t>
  </si>
  <si>
    <t>Ram Singh</t>
  </si>
  <si>
    <t>SH.Rann Singh/Mann Singh</t>
  </si>
  <si>
    <t>Dileep Singh</t>
  </si>
  <si>
    <t>Sh.Bhagwanaram</t>
  </si>
  <si>
    <t>khaniya</t>
  </si>
  <si>
    <t>Sh. Sukhlal</t>
  </si>
  <si>
    <t>Krishan</t>
  </si>
  <si>
    <t>Sh. Purkha</t>
  </si>
  <si>
    <t>Jaidev Singh</t>
  </si>
  <si>
    <t>Sh.Manaka Singh</t>
  </si>
  <si>
    <t>Krishnan Beniwal</t>
  </si>
  <si>
    <t>Sh. Pratap Beniwal</t>
  </si>
  <si>
    <t>Randhir</t>
  </si>
  <si>
    <t>sh.shriramji lal/ sh.Kurrada</t>
  </si>
  <si>
    <t>Ishwar Singh</t>
  </si>
  <si>
    <t>Sh.Bachan Singh</t>
  </si>
  <si>
    <t>Omprakash</t>
  </si>
  <si>
    <t>Sh.Ramjlal</t>
  </si>
  <si>
    <t>Mattrashyam</t>
  </si>
  <si>
    <t>Vimla Devi(Sandeep)</t>
  </si>
  <si>
    <t>Sh.Parsaram</t>
  </si>
  <si>
    <t>Balram</t>
  </si>
  <si>
    <t>Sh. Parma Singh</t>
  </si>
  <si>
    <t>Satyabhan/Anoop Sarpanch</t>
  </si>
  <si>
    <t>Sh.Sh.Laljiram/Mattershyam Panchayaat</t>
  </si>
  <si>
    <t>Prem Kumar</t>
  </si>
  <si>
    <t>Sh.Balveer</t>
  </si>
  <si>
    <t>ROW Clear (2+2 legs)</t>
  </si>
  <si>
    <t>Ranveer Singh/Mahaveer Singh</t>
  </si>
  <si>
    <t>Sh. Beerbalram</t>
  </si>
  <si>
    <t>8607467212/9354198016</t>
  </si>
  <si>
    <t xml:space="preserve"> ROW Clear (04 legs)</t>
  </si>
  <si>
    <t>Ramesh kumar/Rajesh Kumar</t>
  </si>
  <si>
    <t>Sh. Late Liluram</t>
  </si>
  <si>
    <t>9992416681/9468046166</t>
  </si>
  <si>
    <t>Demanding Route Diversion</t>
  </si>
  <si>
    <t>Mr. Trilok</t>
  </si>
  <si>
    <t>Sh.Roshan lal</t>
  </si>
  <si>
    <t>Sarjeet</t>
  </si>
  <si>
    <t>Sh. Baghirat</t>
  </si>
  <si>
    <t>Landhari</t>
  </si>
  <si>
    <t>Sh. Sohanlal</t>
  </si>
  <si>
    <t>Satbir Singh</t>
  </si>
  <si>
    <t>Amar Singh</t>
  </si>
  <si>
    <t>Nathwala</t>
  </si>
  <si>
    <t>Row after Excavation</t>
  </si>
  <si>
    <t>Raj Meher</t>
  </si>
  <si>
    <t>Chahal dhani</t>
  </si>
  <si>
    <t>Jagat singh</t>
  </si>
  <si>
    <t>Sh. Darbari</t>
  </si>
  <si>
    <t>Dalveer Singh</t>
  </si>
  <si>
    <t>Khairi</t>
  </si>
  <si>
    <t>Anil Bhadu</t>
  </si>
  <si>
    <t>Nagathala</t>
  </si>
  <si>
    <t>Gurmesh Kumar</t>
  </si>
  <si>
    <t>Sh. Kashbildas</t>
  </si>
  <si>
    <t>Chiknawas</t>
  </si>
  <si>
    <t>Ashwani Kumar</t>
  </si>
  <si>
    <t>Sh.Rajendra</t>
  </si>
  <si>
    <t>Suhbeer</t>
  </si>
  <si>
    <t>Sh.Dharam Pal`</t>
  </si>
  <si>
    <t>Nathwana</t>
  </si>
  <si>
    <t>Demand Tower shifting</t>
  </si>
  <si>
    <t>Mukesh Bhadu</t>
  </si>
  <si>
    <t>Surendra bhadu</t>
  </si>
  <si>
    <t>Nangthala</t>
  </si>
  <si>
    <t>Jay Bhojvan</t>
  </si>
  <si>
    <t>Ratan Lal</t>
  </si>
  <si>
    <t>ROW Clear 04 legs</t>
  </si>
  <si>
    <t>Palaram</t>
  </si>
  <si>
    <t>Sh.Moman ram</t>
  </si>
  <si>
    <t>Demanding Compensation before work</t>
  </si>
  <si>
    <t>Shantanu Johar</t>
  </si>
  <si>
    <t>Sh. Vedpal Johar</t>
  </si>
  <si>
    <t>ROW  04 legs</t>
  </si>
  <si>
    <t>Ramswarup Johar</t>
  </si>
  <si>
    <t>Sh.Sohanlal Johar</t>
  </si>
  <si>
    <t>Ajeet Dhaka/ Sunder Singh</t>
  </si>
  <si>
    <t>Late Sh. Tarachand</t>
  </si>
  <si>
    <t>9466532520/9255594508</t>
  </si>
  <si>
    <t>Thaska</t>
  </si>
  <si>
    <t>Jagdish Chander</t>
  </si>
  <si>
    <t>Sh.Lalchand</t>
  </si>
  <si>
    <t>9466006521/9466638429</t>
  </si>
  <si>
    <t>Ichhakhedi</t>
  </si>
  <si>
    <t>ROW Clear of 02 legs (02 Pending)</t>
  </si>
  <si>
    <t>Subhash Mehla/Kuljeet Singh</t>
  </si>
  <si>
    <t>Sh.Lalchand Mehla/Sh.Besant Singh</t>
  </si>
  <si>
    <t>9728535858/8950001281</t>
  </si>
  <si>
    <t>ROW  After Excavation ,Farmer demand MRC Should be final before work before work</t>
  </si>
  <si>
    <t>Sunil Sharma(Pawan&amp; Navneet)</t>
  </si>
  <si>
    <t>Sh.Khajanchand Sharma</t>
  </si>
  <si>
    <t>9467025567/7404303889</t>
  </si>
  <si>
    <t>Mangeram</t>
  </si>
  <si>
    <t>SH.Rai singh</t>
  </si>
  <si>
    <t>Demanding tower shifting due to Land Road</t>
  </si>
  <si>
    <t>Mangiram</t>
  </si>
  <si>
    <t>Sh.Navrang</t>
  </si>
  <si>
    <t>Parmanand/ Rajkumar</t>
  </si>
  <si>
    <t>Sh.Ramkrishan</t>
  </si>
  <si>
    <t>9467846880/8901255905</t>
  </si>
  <si>
    <t>ROW Clear 04 legs( Notice not issue- telephonic)</t>
  </si>
  <si>
    <t>Saddanand</t>
  </si>
  <si>
    <t>Sh.Jamunudas</t>
  </si>
  <si>
    <t>7988475604/8295752701</t>
  </si>
  <si>
    <t>Daya Kisan</t>
  </si>
  <si>
    <t>Sh.Ramchandra</t>
  </si>
  <si>
    <t>8053026266/9813256941</t>
  </si>
  <si>
    <t>Panihar Chak</t>
  </si>
  <si>
    <t>Randava</t>
  </si>
  <si>
    <t>Sh.Faden Singh</t>
  </si>
  <si>
    <t>Jaikisan/Gyan Kaswa</t>
  </si>
  <si>
    <t>/Kunwar Singh</t>
  </si>
  <si>
    <r>
      <rPr>
        <b/>
        <sz val="11"/>
        <color theme="1"/>
        <rFont val="Calibri"/>
        <family val="2"/>
      </rPr>
      <t>8059460510</t>
    </r>
    <r>
      <rPr>
        <sz val="11"/>
        <color theme="1"/>
        <rFont val="Calibri"/>
        <family val="2"/>
      </rPr>
      <t>/9813145633</t>
    </r>
  </si>
  <si>
    <t>Balwan</t>
  </si>
  <si>
    <t>Sh.Lakhiram</t>
  </si>
  <si>
    <t>7015912919/9416216093</t>
  </si>
  <si>
    <t>Deepak</t>
  </si>
  <si>
    <t>Sh.Sadhuram</t>
  </si>
  <si>
    <t>Ramkrishan,Roshan</t>
  </si>
  <si>
    <t>Sh.Mahendra singh</t>
  </si>
  <si>
    <t>9991944744/9996102327</t>
  </si>
  <si>
    <t>Krishan Kumar</t>
  </si>
  <si>
    <t>Sh.Chhajuram</t>
  </si>
  <si>
    <t>Umed, Dalbeer</t>
  </si>
  <si>
    <t>Sh.Kheturam</t>
  </si>
  <si>
    <t>Satbeer</t>
  </si>
  <si>
    <t>Sh.Lal singh</t>
  </si>
  <si>
    <t>Sant Kumar</t>
  </si>
  <si>
    <t xml:space="preserve">Sh.Pratap </t>
  </si>
  <si>
    <t>Shobachand</t>
  </si>
  <si>
    <t xml:space="preserve">Sh.Bhaliram </t>
  </si>
  <si>
    <t>Rawalwaskalan</t>
  </si>
  <si>
    <t>Row not Clear &amp; Hold due to Xing</t>
  </si>
  <si>
    <t xml:space="preserve">Manoj </t>
  </si>
  <si>
    <t>Sh. Iswar Singh</t>
  </si>
  <si>
    <t>9813428960,9050450156</t>
  </si>
  <si>
    <t>Kirmara</t>
  </si>
  <si>
    <t>ROW Clear but due to wet land work possible after 5-6 days
ROW  After Excavation ,Farmer demand MRC Should be final before work before work</t>
  </si>
  <si>
    <t>Anoop Sharma</t>
  </si>
  <si>
    <t>Sh. Krishan kumar</t>
  </si>
  <si>
    <t>9992108706, 8570823994</t>
  </si>
  <si>
    <t xml:space="preserve">ROW Clear but work not possible due to Paddy&amp; Cotton  Field. </t>
  </si>
  <si>
    <t>Ramswaroop (Virendra)/Liluram &amp; Rakesh</t>
  </si>
  <si>
    <t>Sh. Shankar/Sh. Ramkumar</t>
  </si>
  <si>
    <t>9996647602/9355338112,9813263017</t>
  </si>
  <si>
    <t xml:space="preserve">ROW Clear but work not possible due to Paddy  Field. </t>
  </si>
  <si>
    <t>Joginder/Ramesh</t>
  </si>
  <si>
    <t>9050169485,9728383736</t>
  </si>
  <si>
    <t>Sandol</t>
  </si>
  <si>
    <t>ROW Cleared</t>
  </si>
  <si>
    <t>Doonger Singh</t>
  </si>
  <si>
    <t>Sh.Sujan Singh</t>
  </si>
  <si>
    <t>9659697000,9813126777</t>
  </si>
  <si>
    <t>Sandol(Kanoh)</t>
  </si>
  <si>
    <t>Row Cleared But Paddy field &amp; Hold due to Xing Also</t>
  </si>
  <si>
    <t>Manoj Kumar</t>
  </si>
  <si>
    <t>Sh.Iswar Singh</t>
  </si>
  <si>
    <t>Ramesh kumar</t>
  </si>
  <si>
    <t>Sh.Balwant</t>
  </si>
  <si>
    <t>9996371626</t>
  </si>
  <si>
    <t>Akashya Kumar</t>
  </si>
  <si>
    <t>Sh.Krishan Kumar</t>
  </si>
  <si>
    <t>9813383278,7082130778</t>
  </si>
  <si>
    <t>Intimation Accepted but Denied to work</t>
  </si>
  <si>
    <t>Anup/Vinod</t>
  </si>
  <si>
    <t>Sh.Rishilal/Sh.Ramveer singh</t>
  </si>
  <si>
    <t>9068870402,9671733547</t>
  </si>
  <si>
    <t xml:space="preserve">Mahendra singh,Harpal Singh/ Smt Poonam </t>
  </si>
  <si>
    <t>Sh.Badalu Singh/ Naveen Kumar</t>
  </si>
  <si>
    <t>7082431607,9812924850/9813552924</t>
  </si>
  <si>
    <t>Dharmpal</t>
  </si>
  <si>
    <t>Sh.Dayaram</t>
  </si>
  <si>
    <t>9466052983</t>
  </si>
  <si>
    <t>Intimitation Not Accepted</t>
  </si>
  <si>
    <t>Hansraj</t>
  </si>
  <si>
    <t>Surjaram</t>
  </si>
  <si>
    <t>Chaudhariwas</t>
  </si>
  <si>
    <t>After Excavation , Farmer demand MRC Finalization and stopped the work</t>
  </si>
  <si>
    <t>Pending </t>
  </si>
  <si>
    <t>Jasveer singh</t>
  </si>
  <si>
    <t>Gurmukh singh</t>
  </si>
  <si>
    <t>Duttal</t>
  </si>
  <si>
    <t>Param jit</t>
  </si>
  <si>
    <t>Charate singh</t>
  </si>
  <si>
    <t>Molvi wala</t>
  </si>
  <si>
    <t>Gurbhajan singh</t>
  </si>
  <si>
    <t>kartar singh</t>
  </si>
  <si>
    <t>Paind</t>
  </si>
  <si>
    <t>Dilip singh</t>
  </si>
  <si>
    <t>Teja singh</t>
  </si>
  <si>
    <t>Sutrana</t>
  </si>
  <si>
    <t>Baldev singh</t>
  </si>
  <si>
    <t>pala singh</t>
  </si>
  <si>
    <t>Gurpreet singh</t>
  </si>
  <si>
    <t>Pyara singh</t>
  </si>
  <si>
    <t>Satpal singh</t>
  </si>
  <si>
    <t>Maluk singh</t>
  </si>
  <si>
    <t>aswaran singh</t>
  </si>
  <si>
    <t>Joginder singh</t>
  </si>
  <si>
    <t>Daljeet singh</t>
  </si>
  <si>
    <t>Gurmej Singh</t>
  </si>
  <si>
    <t>Iqbal singh</t>
  </si>
  <si>
    <t>Bhan singh</t>
  </si>
  <si>
    <t>Gurdev singh</t>
  </si>
  <si>
    <t>Nirmal singh</t>
  </si>
  <si>
    <t>Darshan singh</t>
  </si>
  <si>
    <t>Shingar Singh</t>
  </si>
  <si>
    <t>Daroli</t>
  </si>
  <si>
    <t>Gurdeep singh</t>
  </si>
  <si>
    <t>Nihal Singh </t>
  </si>
  <si>
    <t>Baaj singh</t>
  </si>
  <si>
    <t>Noorpur</t>
  </si>
  <si>
    <t>Pipal singh</t>
  </si>
  <si>
    <t xml:space="preserve">Baldeev Singh </t>
  </si>
  <si>
    <t>Kashmir singh</t>
  </si>
  <si>
    <t>Wirsa Singh</t>
  </si>
  <si>
    <t xml:space="preserve">Taind </t>
  </si>
  <si>
    <t>Daljinder singh</t>
  </si>
  <si>
    <t>Jaswant singh</t>
  </si>
  <si>
    <t>Khaing</t>
  </si>
  <si>
    <t>Bagicha singh0</t>
  </si>
  <si>
    <t>Bahal singh</t>
  </si>
  <si>
    <t>Daital</t>
  </si>
  <si>
    <t>Harbhajan singh</t>
  </si>
  <si>
    <t>Hardev singh</t>
  </si>
  <si>
    <t>Banwala</t>
  </si>
  <si>
    <t>Palwinder Singh</t>
  </si>
  <si>
    <t>Swan singh</t>
  </si>
  <si>
    <t>Deoli</t>
  </si>
  <si>
    <t>Baljit kaur</t>
  </si>
  <si>
    <t>W/O sncha singh</t>
  </si>
  <si>
    <t>Fguru charan singh</t>
  </si>
  <si>
    <t>Amrek singh</t>
  </si>
  <si>
    <t>Hastipur(Hotipura)</t>
  </si>
  <si>
    <t>Robin singh</t>
  </si>
  <si>
    <t>Balwinder singh</t>
  </si>
  <si>
    <t>Khang(Gullar)</t>
  </si>
  <si>
    <t>KEC INTERNATIONAL LIMITED</t>
  </si>
  <si>
    <t xml:space="preserve">	
Transmission Line Package TL03 for (a) Siwani– Fatehabad (PG) 400kV D/c line (Quad); (b) Siwani – Patran (Indi Grid) 400 kV D/c line (Quad) associated with “Transmission System for evacuation of power from Rajasthan REZ Ph-IV (Part 3: 6 GW) (Bikaner Complex) : Part A” through Tariff Based Competitive Bidding</t>
  </si>
  <si>
    <t xml:space="preserve">Package TL03 for (b)400 KV DC Quad Siwani to Patran Transmission Line </t>
  </si>
  <si>
    <t>TOWER SCHEDULE - S.Gantry to PATRAN GANTRY WZ-4 &amp; WZ-5</t>
  </si>
  <si>
    <t xml:space="preserve">Client :POWERGRID BIKANER IV TRANSMISSION LIMITED  (A 100% WHOLLY OWNED SUBSIDIARY OF POWER GRID) </t>
  </si>
  <si>
    <t>DT :30.07.2020</t>
  </si>
  <si>
    <t>AP NO.</t>
  </si>
  <si>
    <t>TOWER NO.</t>
  </si>
  <si>
    <t>TYPE OF TOWER</t>
  </si>
  <si>
    <t>HT of Tower (Mtr)</t>
  </si>
  <si>
    <t>SPAN
(Mtr)</t>
  </si>
  <si>
    <t>CUMULATIVE SPAN</t>
  </si>
  <si>
    <t>R.L (Mtr)</t>
  </si>
  <si>
    <t>DEVIATION ANGLE (Deg)</t>
  </si>
  <si>
    <t>Sum of Adjacent Spans</t>
  </si>
  <si>
    <t>WIND SPAN (Mtr)</t>
  </si>
  <si>
    <t>WEIGHT SPAN IN  Mtr (Cold)</t>
  </si>
  <si>
    <t>WEIGHT SPAN IN Mtr (Hot)</t>
  </si>
  <si>
    <t>LONGITUDE (E)</t>
  </si>
  <si>
    <t>LATITUDE (N)</t>
  </si>
  <si>
    <t>UTM Coordinates</t>
  </si>
  <si>
    <t>CROSSING DETAILS</t>
  </si>
  <si>
    <t>VILLAGE</t>
  </si>
  <si>
    <t>TEHSIL</t>
  </si>
  <si>
    <t>DISTRICT</t>
  </si>
  <si>
    <t>Left</t>
  </si>
  <si>
    <t>Right</t>
  </si>
  <si>
    <t xml:space="preserve"> Easting (m)</t>
  </si>
  <si>
    <t xml:space="preserve">  Northing (m)</t>
  </si>
  <si>
    <t/>
  </si>
  <si>
    <t>Shiwani Gantry</t>
  </si>
  <si>
    <t>75d33'0.794"E</t>
  </si>
  <si>
    <t>28d47'34.369"N</t>
  </si>
  <si>
    <t>Jhumpa kalan</t>
  </si>
  <si>
    <t>AP1/0</t>
  </si>
  <si>
    <t xml:space="preserve"> 3° 47' 9"LT</t>
  </si>
  <si>
    <t>75d33'0.814"E</t>
  </si>
  <si>
    <t>28d47'37.63"N</t>
  </si>
  <si>
    <t>Proposed 400KV D/C TL</t>
  </si>
  <si>
    <t xml:space="preserve"> 1° 33' 45"RT</t>
  </si>
  <si>
    <t>75d33'0.213"E</t>
  </si>
  <si>
    <t>28d47'46.336"N</t>
  </si>
  <si>
    <t xml:space="preserve"> 53° 11' 58"RT</t>
  </si>
  <si>
    <t>75d33'0.014"E</t>
  </si>
  <si>
    <t>28d47'51.576"N</t>
  </si>
  <si>
    <t>75d33'11.527"E</t>
  </si>
  <si>
    <t>28d47'59.706"N</t>
  </si>
  <si>
    <t>CART TRACK</t>
  </si>
  <si>
    <t>AP1C/0</t>
  </si>
  <si>
    <t xml:space="preserve"> 18° 32' 4"LT</t>
  </si>
  <si>
    <t>75d33'23.588"E</t>
  </si>
  <si>
    <t>28d48'8.222"N</t>
  </si>
  <si>
    <t>75d33'31.93"E</t>
  </si>
  <si>
    <t>28d48'19.645"N</t>
  </si>
  <si>
    <t>METAL ROAD</t>
  </si>
  <si>
    <t>75d33'39.65"E</t>
  </si>
  <si>
    <t>28d48'30.214"N</t>
  </si>
  <si>
    <t>Budhsheli</t>
  </si>
  <si>
    <t>75d33'46.022"E</t>
  </si>
  <si>
    <t>28d48'38.937"N</t>
  </si>
  <si>
    <t>AP1D/0</t>
  </si>
  <si>
    <t xml:space="preserve"> 24° 58' 40"LT</t>
  </si>
  <si>
    <t>75d33'53.822"E</t>
  </si>
  <si>
    <t>28d48'49.617"N</t>
  </si>
  <si>
    <t>75d33'56.009"E</t>
  </si>
  <si>
    <t>28d49'3.718"N</t>
  </si>
  <si>
    <t>RAW ROAD/TAR ROAD</t>
  </si>
  <si>
    <t>75d33'58.037"E</t>
  </si>
  <si>
    <t>28d49'16.788"N</t>
  </si>
  <si>
    <t>AP2/0</t>
  </si>
  <si>
    <t xml:space="preserve"> 35° 42' 56"LT</t>
  </si>
  <si>
    <t>75d34'0.216"E</t>
  </si>
  <si>
    <t>28d49'30.839"N</t>
  </si>
  <si>
    <t>NHI=52/LT LINE</t>
  </si>
  <si>
    <t>AP2A/0</t>
  </si>
  <si>
    <t xml:space="preserve"> 14° 43' 54"LT</t>
  </si>
  <si>
    <t>75d33'56.869"E</t>
  </si>
  <si>
    <t>28d49'36.396"N</t>
  </si>
  <si>
    <t>RAILWAY TRACK</t>
  </si>
  <si>
    <t>AP2B/0</t>
  </si>
  <si>
    <t xml:space="preserve"> 50° 45' 36"RT</t>
  </si>
  <si>
    <t>75d33'51.737"E</t>
  </si>
  <si>
    <t>28d49'41.299"N</t>
  </si>
  <si>
    <t>75d33'53.585"E</t>
  </si>
  <si>
    <t>28d49'52.752"N</t>
  </si>
  <si>
    <t>75d33'55.143"E</t>
  </si>
  <si>
    <t>28d50'2.403"N</t>
  </si>
  <si>
    <t>75d33'56.795"E</t>
  </si>
  <si>
    <t>28d50'12.633"N</t>
  </si>
  <si>
    <t>75d33'58.743"E</t>
  </si>
  <si>
    <t>28d50'24.696"N</t>
  </si>
  <si>
    <t>RAW ROAD</t>
  </si>
  <si>
    <t>AP2C/0</t>
  </si>
  <si>
    <t xml:space="preserve"> 43° 5' 29"LT</t>
  </si>
  <si>
    <t>75d34'0.67"E</t>
  </si>
  <si>
    <t>28d50'36.632"N</t>
  </si>
  <si>
    <t>132 KV SC TL</t>
  </si>
  <si>
    <t>AP2D/0</t>
  </si>
  <si>
    <t xml:space="preserve"> 54° 29' 6"RT</t>
  </si>
  <si>
    <t>75d33'56.351"E</t>
  </si>
  <si>
    <t>28d50'42.063"N</t>
  </si>
  <si>
    <t>TAR ROAD/LT LINE/RAW ROAD</t>
  </si>
  <si>
    <t>AP3/0</t>
  </si>
  <si>
    <t xml:space="preserve"> 1° 19' 17"RT</t>
  </si>
  <si>
    <t>75d34'1.003"E</t>
  </si>
  <si>
    <t>28d50'53.641"N</t>
  </si>
  <si>
    <t>75d34'6.392"E</t>
  </si>
  <si>
    <t>28d51'6.124"N</t>
  </si>
  <si>
    <t>75°34'11.543"E</t>
  </si>
  <si>
    <t>28°51'18.058"N</t>
  </si>
  <si>
    <t>75°34'16.696"E</t>
  </si>
  <si>
    <t>28°51'29.995"N</t>
  </si>
  <si>
    <t>75°34'21.718"E</t>
  </si>
  <si>
    <t>28°51'41.628"N</t>
  </si>
  <si>
    <t>75°34'26.845"E</t>
  </si>
  <si>
    <t>28°51'53.504"N</t>
  </si>
  <si>
    <t>75°34'32.471"E</t>
  </si>
  <si>
    <t>28°52'6.534"N</t>
  </si>
  <si>
    <t>75°34'37.573"E</t>
  </si>
  <si>
    <t>28°52'18.349"N</t>
  </si>
  <si>
    <t>75°34'42.99"E</t>
  </si>
  <si>
    <t>28°52'30.893"N</t>
  </si>
  <si>
    <t>75°34'47.778"E</t>
  </si>
  <si>
    <t>28°52'41.979"N</t>
  </si>
  <si>
    <t>PH HT-3.7M/CART TRACK/</t>
  </si>
  <si>
    <t>75°34'53.523"E</t>
  </si>
  <si>
    <t>28°52'55.282"N</t>
  </si>
  <si>
    <t>AP4/0</t>
  </si>
  <si>
    <t xml:space="preserve"> 11° 7' 1"LT</t>
  </si>
  <si>
    <t>75°34'58.68"E</t>
  </si>
  <si>
    <t>28°53'7.222"N</t>
  </si>
  <si>
    <t>BRICK ROAD</t>
  </si>
  <si>
    <t>75°35'0.894"E</t>
  </si>
  <si>
    <t>28°53'18.624"N</t>
  </si>
  <si>
    <t>75°35'3.127"E</t>
  </si>
  <si>
    <t>28°53'30.122"N</t>
  </si>
  <si>
    <t>75°35'5.678"E</t>
  </si>
  <si>
    <t>28°53'43.253"N</t>
  </si>
  <si>
    <t>11 KV LINE /CART TRACK</t>
  </si>
  <si>
    <t>75°35'7.923"E</t>
  </si>
  <si>
    <t>28°53'54.816"N</t>
  </si>
  <si>
    <t>TEMPLE HT-.7M</t>
  </si>
  <si>
    <t>AP5/0</t>
  </si>
  <si>
    <t xml:space="preserve"> 1° 8' 55"LT</t>
  </si>
  <si>
    <t>75°35'10.526"E</t>
  </si>
  <si>
    <t>28°54'8.214"N</t>
  </si>
  <si>
    <t>METAL ROAD/SOLAR PANEL HT-3M/CART TRACK</t>
  </si>
  <si>
    <t>75°35'12.854"E</t>
  </si>
  <si>
    <t>28°54'21.838"N</t>
  </si>
  <si>
    <t>CART TRACK/PH HT-3.7M/11 KV LINE /NALI</t>
  </si>
  <si>
    <t>75°35'14.6"E</t>
  </si>
  <si>
    <t>28°54'32.056"N</t>
  </si>
  <si>
    <t>METAL ROAD/11 KV LINE /PH HT-3.7M/NALI/11 KV LINE /CART TRACK</t>
  </si>
  <si>
    <t>75°35'16.357"E</t>
  </si>
  <si>
    <t>28°54'42.338"N</t>
  </si>
  <si>
    <t>Dhani Ramjas</t>
  </si>
  <si>
    <t>LT LINE /PH HT-3.7M/CART TRACK/NALI</t>
  </si>
  <si>
    <t>75°35'18.246"E</t>
  </si>
  <si>
    <t>28°54'53.391"N</t>
  </si>
  <si>
    <t>PH HT-3.7M/11 KV LINE/BORE</t>
  </si>
  <si>
    <t>75°35'20.503"E</t>
  </si>
  <si>
    <t>28°55'6.597"N</t>
  </si>
  <si>
    <t>CART TRACK/NALI/PH HT-3.7M/CART TRACK/11 KV LINE/METAL ROAD</t>
  </si>
  <si>
    <t xml:space="preserve"> 0° 34' 16"RT</t>
  </si>
  <si>
    <t>75°35'22.667"E</t>
  </si>
  <si>
    <t>28°55'19.253"N</t>
  </si>
  <si>
    <t>11 KV LINE</t>
  </si>
  <si>
    <t>AP7/0</t>
  </si>
  <si>
    <t xml:space="preserve"> 11° 27' 14"LT</t>
  </si>
  <si>
    <t>75°35'25.04"E</t>
  </si>
  <si>
    <t>28°55'32.254"N</t>
  </si>
  <si>
    <t>CART TRACK/NALI</t>
  </si>
  <si>
    <t>75°35'24.515"E</t>
  </si>
  <si>
    <t>28°55'43.617"N</t>
  </si>
  <si>
    <t>11 KV LINE/NALI/11 KV LINE /CANAL/CART TRACK</t>
  </si>
  <si>
    <t>AP8/0</t>
  </si>
  <si>
    <t xml:space="preserve"> 2° 47' 8"LT</t>
  </si>
  <si>
    <t>75°35'23.958"E</t>
  </si>
  <si>
    <t>28°55'55.653"N</t>
  </si>
  <si>
    <t>LT LINE /METAL ROAD/NALI/LT LINE /CART TRACK/NALI</t>
  </si>
  <si>
    <t>75°35'22.72"E</t>
  </si>
  <si>
    <t>28°56'7.822"N</t>
  </si>
  <si>
    <t>CART TRACK/11 KV LINE/NALI</t>
  </si>
  <si>
    <t>75°35'21.432"E</t>
  </si>
  <si>
    <t>28°56'20.476"N</t>
  </si>
  <si>
    <t>75°35'20.112"E</t>
  </si>
  <si>
    <t>28°56'33.453"N</t>
  </si>
  <si>
    <t>SOLAR PANEL HT-3M</t>
  </si>
  <si>
    <t>75°35'18.788"E</t>
  </si>
  <si>
    <t>28°56'46.463"N</t>
  </si>
  <si>
    <t>Badwa</t>
  </si>
  <si>
    <t>CART TRACK/PH HT-3.7M/11 KV LINE/POND/PH HT-3.7M</t>
  </si>
  <si>
    <t>75°35'17.332"E</t>
  </si>
  <si>
    <t>28°57'0.768"N</t>
  </si>
  <si>
    <t>11 KV LINE/CANAL/CART TRACK/BORE/PH HT-3.7M</t>
  </si>
  <si>
    <t>AP9/0</t>
  </si>
  <si>
    <t xml:space="preserve"> 23° 36' 23"RT</t>
  </si>
  <si>
    <t>75°35'16.055"E</t>
  </si>
  <si>
    <t>28°57'13.312"N</t>
  </si>
  <si>
    <t>NALA/LT LINE /PH HT-3.7M/NALI</t>
  </si>
  <si>
    <t>75°35'20.906"E</t>
  </si>
  <si>
    <t>28°57'26.069"N</t>
  </si>
  <si>
    <t>75°35'25.804"E</t>
  </si>
  <si>
    <t>28°57'38.949"N</t>
  </si>
  <si>
    <t>33 KV LINE/METAL ROAD/11 KV LINE/HUT/CART TRACK  END/11 KV LINE</t>
  </si>
  <si>
    <t>AP10/0</t>
  </si>
  <si>
    <t xml:space="preserve"> 20° 7' 41"LT</t>
  </si>
  <si>
    <t>75°35'30.154"E</t>
  </si>
  <si>
    <t>28°57'50.389"N</t>
  </si>
  <si>
    <t>CART TRACK/11 KV LINE/NALI/SOLAR PANEL HT-3M</t>
  </si>
  <si>
    <t>75°35'29.724"E</t>
  </si>
  <si>
    <t>28°58'3.608"N</t>
  </si>
  <si>
    <t>SOLAR PANEL HT-3M/CART TRACK/CANAL/BRIDGE/LT LINE/METAL ROAD/PH HT-3.7M</t>
  </si>
  <si>
    <t>75°35'29.327"E</t>
  </si>
  <si>
    <t>28°58'15.852"N</t>
  </si>
  <si>
    <t>AP11/0</t>
  </si>
  <si>
    <t xml:space="preserve"> 2° 10' 57"LT</t>
  </si>
  <si>
    <t>75°35'28.899"E</t>
  </si>
  <si>
    <t>28°58'29.028"N</t>
  </si>
  <si>
    <t>LT LINE /CART TRACK</t>
  </si>
  <si>
    <t>75°35'27.993"E</t>
  </si>
  <si>
    <t>28°58'40.959"N</t>
  </si>
  <si>
    <t>CART TRACK/NALA/CART TRACK</t>
  </si>
  <si>
    <t>75°35'26.943"E</t>
  </si>
  <si>
    <t>28°58'54.802"N</t>
  </si>
  <si>
    <t>75°35'25.956"E</t>
  </si>
  <si>
    <t>28°59'7.803"N</t>
  </si>
  <si>
    <t>BRICK ROAD/METAL ROAD</t>
  </si>
  <si>
    <t>75°35'24.939"E</t>
  </si>
  <si>
    <t>28°59'21.192"N</t>
  </si>
  <si>
    <t>NALI/PH HT-3.7M/NALI</t>
  </si>
  <si>
    <t>AP12/0</t>
  </si>
  <si>
    <t xml:space="preserve"> 10° 58' 26"RT</t>
  </si>
  <si>
    <t>75°35'23.947"E</t>
  </si>
  <si>
    <t>28°59'34.264"N</t>
  </si>
  <si>
    <t xml:space="preserve">LT LINE </t>
  </si>
  <si>
    <t>75°35'25.942"E</t>
  </si>
  <si>
    <t>28°59'48.238"N</t>
  </si>
  <si>
    <t>CART TRACK/NALI/BORE/CART TRACK/PH HT-3.7M</t>
  </si>
  <si>
    <t>75°35'27.501"E</t>
  </si>
  <si>
    <t>28°59'59.152"N</t>
  </si>
  <si>
    <t>11 KV LINE/BRICK ROAD/POND/NALI</t>
  </si>
  <si>
    <t>75°35'29.425"E</t>
  </si>
  <si>
    <t>29°0'12.628"N</t>
  </si>
  <si>
    <t>LT CABLE LINE/METAL ROAD/11 KV LINE/CART TRACK</t>
  </si>
  <si>
    <t>75°35'31.322"E</t>
  </si>
  <si>
    <t>29°0'25.911"N</t>
  </si>
  <si>
    <t>11KV LINE/NALI/PH</t>
  </si>
  <si>
    <t>75°35'33.279"E</t>
  </si>
  <si>
    <t>29°0'39.612"N</t>
  </si>
  <si>
    <t>11 KV LINE/METAL ROAD/LT LINE</t>
  </si>
  <si>
    <t>75°35'34.942"E</t>
  </si>
  <si>
    <t>29°0'51.25"N</t>
  </si>
  <si>
    <t>AP13/0</t>
  </si>
  <si>
    <t xml:space="preserve"> 11° 32' 58"RT</t>
  </si>
  <si>
    <t>75°35'36.794"E</t>
  </si>
  <si>
    <t>29°1'4.219"N</t>
  </si>
  <si>
    <t>NALA/11KV LINE/NALA/LT LINE/METAL ROAD</t>
  </si>
  <si>
    <t>AP14/0</t>
  </si>
  <si>
    <t xml:space="preserve"> 18° 40' 17"LT</t>
  </si>
  <si>
    <t>75°35'41.578"E</t>
  </si>
  <si>
    <t>29°1'16.637"N</t>
  </si>
  <si>
    <t>75°35'41.587"E</t>
  </si>
  <si>
    <t>29°1'29.569"N</t>
  </si>
  <si>
    <t>75°35'41.597"E</t>
  </si>
  <si>
    <t>29°1'43.313"N</t>
  </si>
  <si>
    <t>75°35'41.607"E</t>
  </si>
  <si>
    <t>29°1'56.797"N</t>
  </si>
  <si>
    <t>LT END/POND/PH HT-4M</t>
  </si>
  <si>
    <t>75°35'41.615"E</t>
  </si>
  <si>
    <t>29°2'9.306"N</t>
  </si>
  <si>
    <t xml:space="preserve">METAL ROAD/LT LINE CABLE </t>
  </si>
  <si>
    <t>75°35'41.624"E</t>
  </si>
  <si>
    <t>29°2'21.588"N</t>
  </si>
  <si>
    <t>POND/SOLAR PANEL HT-3M/11 KV LINE</t>
  </si>
  <si>
    <t>AP15/0</t>
  </si>
  <si>
    <t xml:space="preserve"> 12° 12' 0"RT</t>
  </si>
  <si>
    <t>75°35'41.633"E</t>
  </si>
  <si>
    <t>29°2'33.64"N</t>
  </si>
  <si>
    <t>75°35'44.532"E</t>
  </si>
  <si>
    <t>29°2'45.389"N</t>
  </si>
  <si>
    <t>11 KV LINE /BRICK ROAD</t>
  </si>
  <si>
    <t>AP15A/0</t>
  </si>
  <si>
    <t xml:space="preserve"> 25° 32' 47"LT</t>
  </si>
  <si>
    <t>75°35'47.949"E</t>
  </si>
  <si>
    <t>29°2'59.232"N</t>
  </si>
  <si>
    <t>ROHTAK -PANIPAT PIPELINE/METAL ROAD/11 KV LINE/NALI/CART TRACK</t>
  </si>
  <si>
    <t>AP15B/0</t>
  </si>
  <si>
    <t xml:space="preserve"> 21° 4' 8"RT</t>
  </si>
  <si>
    <t>75°35'44.484"E</t>
  </si>
  <si>
    <t>29°3'12.101"N</t>
  </si>
  <si>
    <t>75°35'46.556"E</t>
  </si>
  <si>
    <t>29°3'25.462"N</t>
  </si>
  <si>
    <t>METAL ROAD/NALA/CART TRACK/NALI</t>
  </si>
  <si>
    <t>75°35'48.533"E</t>
  </si>
  <si>
    <t>29°3'38.211"N</t>
  </si>
  <si>
    <t>PH HT-4M/NALI</t>
  </si>
  <si>
    <t>75°35'50.55"E</t>
  </si>
  <si>
    <t>29°3'51.217"N</t>
  </si>
  <si>
    <t>75°35'52.523"E</t>
  </si>
  <si>
    <t>29°4'3.934"N</t>
  </si>
  <si>
    <t>NALI/CART TRACK</t>
  </si>
  <si>
    <t>AP16/0</t>
  </si>
  <si>
    <t xml:space="preserve"> 27° 27' 50"RT</t>
  </si>
  <si>
    <t>75°35'54.636"E</t>
  </si>
  <si>
    <t>29°4'17.556"N</t>
  </si>
  <si>
    <t>11 KV LINE/CART TRACK/CART TRACK/METAL ROAD/SAMADHI HT .5M/NALI</t>
  </si>
  <si>
    <t>75°36'2.657"E</t>
  </si>
  <si>
    <t>29°4'27.536"N</t>
  </si>
  <si>
    <t>LT LINE/NALI/LTTPOINT/CART TRACK</t>
  </si>
  <si>
    <t>AP17/0</t>
  </si>
  <si>
    <t xml:space="preserve"> 23° 50' 3"LT</t>
  </si>
  <si>
    <t>75°36'11.78"E</t>
  </si>
  <si>
    <t>29°4'38.886"N</t>
  </si>
  <si>
    <t>LT LINE/BRICK ROAD/CART TRACK</t>
  </si>
  <si>
    <t>75°36'14.827"E</t>
  </si>
  <si>
    <t>29°4'52.168"N</t>
  </si>
  <si>
    <t>75°36'17.618"E</t>
  </si>
  <si>
    <t>29°5'4.335"N</t>
  </si>
  <si>
    <t>NALI/LT LINE/BORE/CART TRACK/NALI</t>
  </si>
  <si>
    <t>75°36'20.293"E</t>
  </si>
  <si>
    <t>29°5'15.993"N</t>
  </si>
  <si>
    <t>11 KV LINE/PH HT-4M/LT LINE /METAL ROAD/11 KV LINE /CANAL/NALI</t>
  </si>
  <si>
    <t>AP19/0</t>
  </si>
  <si>
    <t xml:space="preserve"> 28° 47' 34"LT</t>
  </si>
  <si>
    <t>75°36'23.556"E</t>
  </si>
  <si>
    <t>29°5'30.213"N</t>
  </si>
  <si>
    <t>75°36'19.042"E</t>
  </si>
  <si>
    <t>29°5'42.863"N</t>
  </si>
  <si>
    <t xml:space="preserve">11 KV LINE/METAL ROAD/33 KV LINE </t>
  </si>
  <si>
    <t>75°36'14.54"E</t>
  </si>
  <si>
    <t>29°5'55.482"N</t>
  </si>
  <si>
    <t>11 KV LINE/METAL ROAD/11 KV LINE/CART TRACK</t>
  </si>
  <si>
    <t>75°36'10.668"E</t>
  </si>
  <si>
    <t>29°6'6.334"N</t>
  </si>
  <si>
    <t>NALA/CART TRACK/LT LINE/NALA</t>
  </si>
  <si>
    <t>AP20/0</t>
  </si>
  <si>
    <t xml:space="preserve"> 25° 18' 60"RT</t>
  </si>
  <si>
    <t>75°36'6.498"E</t>
  </si>
  <si>
    <t>29°6'18.021"N</t>
  </si>
  <si>
    <t>CART TRACK/NALA</t>
  </si>
  <si>
    <t>75°36'8.307"E</t>
  </si>
  <si>
    <t>29°6'29.445"N</t>
  </si>
  <si>
    <t>75°36'10.258"E</t>
  </si>
  <si>
    <t>29°6'41.771"N</t>
  </si>
  <si>
    <t>CART TRACK/11KV LIN3/METAL ROAD/11KV LINE</t>
  </si>
  <si>
    <t>AP21/0</t>
  </si>
  <si>
    <t xml:space="preserve"> 2° 26' 40"LT</t>
  </si>
  <si>
    <t>75°36'11.941"E</t>
  </si>
  <si>
    <t>29°6'52.398"N</t>
  </si>
  <si>
    <t>Nathuwana</t>
  </si>
  <si>
    <t>NALA</t>
  </si>
  <si>
    <t>75°36'13.272"E</t>
  </si>
  <si>
    <t>29°7'4.592"N</t>
  </si>
  <si>
    <t>75°36'14.62"E</t>
  </si>
  <si>
    <t>29°7'16.947"N</t>
  </si>
  <si>
    <t>75°36'15.961"E</t>
  </si>
  <si>
    <t>29°7'29.237"N</t>
  </si>
  <si>
    <t>NALA/BRICK ROAD</t>
  </si>
  <si>
    <t>75°36'17.288"E</t>
  </si>
  <si>
    <t>29°7'41.399"N</t>
  </si>
  <si>
    <t>CART TRACK/11KV LINE/CART TRACK/CANAL</t>
  </si>
  <si>
    <t>75°36'18.665"E</t>
  </si>
  <si>
    <t>29°7'54.012"N</t>
  </si>
  <si>
    <t>75°36'20.066"E</t>
  </si>
  <si>
    <t>29°8'6.853"N</t>
  </si>
  <si>
    <t>NALA/CART TRACK</t>
  </si>
  <si>
    <t>75°36'21.407"E</t>
  </si>
  <si>
    <t>29°8'19.143"N</t>
  </si>
  <si>
    <t>NALI/BRICK ROAD/NALI</t>
  </si>
  <si>
    <t>75°36'22.813"E</t>
  </si>
  <si>
    <t>29°8'32.016"N</t>
  </si>
  <si>
    <t>BORE/NALI</t>
  </si>
  <si>
    <t>AP23/0</t>
  </si>
  <si>
    <t xml:space="preserve"> 4° 5' 16"LT</t>
  </si>
  <si>
    <t>75°36'24.092"E</t>
  </si>
  <si>
    <t>29°8'43.738"N</t>
  </si>
  <si>
    <t>CART TRACK/11KV LINE/CART TRACK/CANAL/BORE</t>
  </si>
  <si>
    <t>75°36'24.404"E</t>
  </si>
  <si>
    <t>29°8'55.042"N</t>
  </si>
  <si>
    <t>PUMP HOUSE/NALI/CART TRACK</t>
  </si>
  <si>
    <t>75°36'24.737"E</t>
  </si>
  <si>
    <t>29°9'7.125"N</t>
  </si>
  <si>
    <t>PUMP HOUSE</t>
  </si>
  <si>
    <t>75°36'25.115"E</t>
  </si>
  <si>
    <t>29°9'20.833"N</t>
  </si>
  <si>
    <t>11KV LINE/BRICK ROAD/11KV LINE</t>
  </si>
  <si>
    <t>75°36'25.491"E</t>
  </si>
  <si>
    <t>29°9'34.475"N</t>
  </si>
  <si>
    <t>11KV LINE/BRICK ROAD</t>
  </si>
  <si>
    <t>AP24/0</t>
  </si>
  <si>
    <t xml:space="preserve"> 11° 24' 18"LT</t>
  </si>
  <si>
    <t>75°36'25.812"E</t>
  </si>
  <si>
    <t>29°9'46.108"N</t>
  </si>
  <si>
    <t>CART TRACK/NALI/11KV LINE/NALA</t>
  </si>
  <si>
    <t>75°36'22.811"E</t>
  </si>
  <si>
    <t>29°10'1.018"N</t>
  </si>
  <si>
    <t>BORE/PUMP HOUSE/LT LINE/LT LINE</t>
  </si>
  <si>
    <t>75°36'20.75"E</t>
  </si>
  <si>
    <t>29°10'11.257"N</t>
  </si>
  <si>
    <t>11 KV LINE/METAL ROAD/11 KV LINE/PUMP HOUSE/LT LINE/PUMP HOUSE</t>
  </si>
  <si>
    <t>AP25/0</t>
  </si>
  <si>
    <t xml:space="preserve"> 9° 10' 0"RT</t>
  </si>
  <si>
    <t>75°36'18.316"E</t>
  </si>
  <si>
    <t>29°10'23.353"N</t>
  </si>
  <si>
    <t>BRICK ROAD/CART TRACK/LT LINE</t>
  </si>
  <si>
    <t>75°36'18.089"E</t>
  </si>
  <si>
    <t>29°10'36.705"N</t>
  </si>
  <si>
    <t>11 KV LINE/METAL ROAD/BORE/PUMP HOUSE</t>
  </si>
  <si>
    <t>75°36'17.881"E</t>
  </si>
  <si>
    <t>29°10'48.986"N</t>
  </si>
  <si>
    <t>NALI/CART TRACK/</t>
  </si>
  <si>
    <t>75°36'17.66"E</t>
  </si>
  <si>
    <t>29°11'2.013"N</t>
  </si>
  <si>
    <t>AP26/0</t>
  </si>
  <si>
    <t xml:space="preserve"> 14° 6' 28"RT</t>
  </si>
  <si>
    <t>75°36'17.44"E</t>
  </si>
  <si>
    <t>29°11'15.034"N</t>
  </si>
  <si>
    <t>METAL ROAD/CART TRACK/CANAL</t>
  </si>
  <si>
    <t>75°36'20.411"E</t>
  </si>
  <si>
    <t>29°11'26.103"N</t>
  </si>
  <si>
    <t>75°36'23.672"E</t>
  </si>
  <si>
    <t>29°11'38.247"N</t>
  </si>
  <si>
    <t>NALI</t>
  </si>
  <si>
    <t>AP27/0</t>
  </si>
  <si>
    <t xml:space="preserve"> 8° 36' 52"RT</t>
  </si>
  <si>
    <t>75°36'27.331"E</t>
  </si>
  <si>
    <t>29°11'51.877"N</t>
  </si>
  <si>
    <t>Neoli kalan</t>
  </si>
  <si>
    <t>RAILWAY  BOUNDARY/RAILWAY TRACK/RAILWAY  BOUNDARY/METAL ROAD/NALI</t>
  </si>
  <si>
    <t>AP28/0</t>
  </si>
  <si>
    <t xml:space="preserve"> 23° 21' 48"RT</t>
  </si>
  <si>
    <t>75°36'30.106"E</t>
  </si>
  <si>
    <t>29°11'57.942"N</t>
  </si>
  <si>
    <t>75°36'41.149"E</t>
  </si>
  <si>
    <t>29°12'7.551"N</t>
  </si>
  <si>
    <t>11 KV LINE/NALI</t>
  </si>
  <si>
    <t>AP28/2</t>
  </si>
  <si>
    <t xml:space="preserve"> 1° 35' 43"LT</t>
  </si>
  <si>
    <t>75°36'51.62"E</t>
  </si>
  <si>
    <t>29°12'16.663"N</t>
  </si>
  <si>
    <t>METAL ROAD/NALI</t>
  </si>
  <si>
    <t>75°37'1.48"E</t>
  </si>
  <si>
    <t>29°12'25.733"N</t>
  </si>
  <si>
    <t>75°37'11.039"E</t>
  </si>
  <si>
    <t>29°12'34.526"N</t>
  </si>
  <si>
    <t>BRICK ROAD/CART TRACK/CART TRACK</t>
  </si>
  <si>
    <t>AP29/0</t>
  </si>
  <si>
    <t xml:space="preserve"> 21° 7' 53"LT</t>
  </si>
  <si>
    <t>75°37'21.018"E</t>
  </si>
  <si>
    <t>29°12'43.704"N</t>
  </si>
  <si>
    <t>LT LINE</t>
  </si>
  <si>
    <t>75°37'26.364"E</t>
  </si>
  <si>
    <t>29°12'55.019"N</t>
  </si>
  <si>
    <t>CART TRACK/11 KV LINE/CART TRACK/LT LINE/NALA/NALI</t>
  </si>
  <si>
    <t>75°37'32.307"E</t>
  </si>
  <si>
    <t>29°13'7.595"N</t>
  </si>
  <si>
    <t>75°37'38.265"E</t>
  </si>
  <si>
    <t>29°13'20.201"N</t>
  </si>
  <si>
    <t>CART TRACK/NALI/BRICK ROAD/11KV LINE</t>
  </si>
  <si>
    <t>75°37'44.137"E</t>
  </si>
  <si>
    <t>29°13'32.627"N</t>
  </si>
  <si>
    <t>75°37'50.081"E</t>
  </si>
  <si>
    <t>29°13'45.203"N</t>
  </si>
  <si>
    <t>CART TRACK/PUMP HOUSE</t>
  </si>
  <si>
    <t>AP30/0</t>
  </si>
  <si>
    <t xml:space="preserve"> 7° 0' 22"LT</t>
  </si>
  <si>
    <t>75°37'55.354"E</t>
  </si>
  <si>
    <t>29°13'56.358"N</t>
  </si>
  <si>
    <t>Nala, Cart track, Solar panel</t>
  </si>
  <si>
    <t>75°37'59.437"E</t>
  </si>
  <si>
    <t>29°14'9.256"N</t>
  </si>
  <si>
    <t>11kV lines, Metal road</t>
  </si>
  <si>
    <t>75°38'3.173"E</t>
  </si>
  <si>
    <t>29°14'21.059"N</t>
  </si>
  <si>
    <t>Nala</t>
  </si>
  <si>
    <t>75°38'6.681"E</t>
  </si>
  <si>
    <t>29°14'32.141"N</t>
  </si>
  <si>
    <t>11kV lines, Cart track, Nala</t>
  </si>
  <si>
    <t>75°38'10.507"E</t>
  </si>
  <si>
    <t>29°14'44.225"N</t>
  </si>
  <si>
    <t>Metal road, Nala</t>
  </si>
  <si>
    <t>75°38'14.571"E</t>
  </si>
  <si>
    <t>29°14'57.061"N</t>
  </si>
  <si>
    <t>Cart track, Solar panel</t>
  </si>
  <si>
    <t>75°38'18.596"E</t>
  </si>
  <si>
    <t>29°15'9.771"N</t>
  </si>
  <si>
    <t>Pump house</t>
  </si>
  <si>
    <t>75°38'22.809"E</t>
  </si>
  <si>
    <t>29°15'23.076"N</t>
  </si>
  <si>
    <t>11kV line, Nala</t>
  </si>
  <si>
    <t>AP31/0</t>
  </si>
  <si>
    <t xml:space="preserve"> 5° 47' 32"LT</t>
  </si>
  <si>
    <t>75°38'26.777"E</t>
  </si>
  <si>
    <t>29°15'35.607"N</t>
  </si>
  <si>
    <t>75°38'28.893"E</t>
  </si>
  <si>
    <t>29°15'46.43"N</t>
  </si>
  <si>
    <t>Chickenwas</t>
  </si>
  <si>
    <t>Pump house, Cart track</t>
  </si>
  <si>
    <t>75°38'31.41"E</t>
  </si>
  <si>
    <t>29°15'59.304"N</t>
  </si>
  <si>
    <t>Brick road, Cart track, LT line</t>
  </si>
  <si>
    <t>AP32/0</t>
  </si>
  <si>
    <t xml:space="preserve"> 7° 20' 3"RT</t>
  </si>
  <si>
    <t>75°38'33.789"E</t>
  </si>
  <si>
    <t>29°16'11.469"N</t>
  </si>
  <si>
    <t>11kV line</t>
  </si>
  <si>
    <t>75°38'37.704"E</t>
  </si>
  <si>
    <t>29°16'22.651"N</t>
  </si>
  <si>
    <t>Cart track, Nala</t>
  </si>
  <si>
    <t>75°38'42.39"E</t>
  </si>
  <si>
    <t>29°16'36.038"N</t>
  </si>
  <si>
    <t>11kV lines, LT lines, Metal road</t>
  </si>
  <si>
    <t>75°38'46.567"E</t>
  </si>
  <si>
    <t>29°16'47.965"N</t>
  </si>
  <si>
    <t>Nala, Cart track</t>
  </si>
  <si>
    <t>75°38'51.037"E</t>
  </si>
  <si>
    <t>29°17'0.73"N</t>
  </si>
  <si>
    <t>Brick road, Cart track</t>
  </si>
  <si>
    <t>AP33/0</t>
  </si>
  <si>
    <t xml:space="preserve"> 55° 33' 18"RT</t>
  </si>
  <si>
    <t>75°38'55.404"E</t>
  </si>
  <si>
    <t>29°17'13.201"N</t>
  </si>
  <si>
    <t>NH-9, NH boundary, 11kV lines</t>
  </si>
  <si>
    <t>AP34/0</t>
  </si>
  <si>
    <t xml:space="preserve"> 7° 4' 54"LT</t>
  </si>
  <si>
    <t>75°39'4.128"E</t>
  </si>
  <si>
    <t>29°17'15.595"N</t>
  </si>
  <si>
    <t>AP35/0</t>
  </si>
  <si>
    <t xml:space="preserve"> 0° 12' 58"RT</t>
  </si>
  <si>
    <t>75°39'20.123"E</t>
  </si>
  <si>
    <t>29°17'21.965"N</t>
  </si>
  <si>
    <t>WZ-4</t>
  </si>
  <si>
    <t>132 kV D/C TL HVPNL</t>
  </si>
  <si>
    <t>AP36/0</t>
  </si>
  <si>
    <t xml:space="preserve"> 4° 25' 0"RT</t>
  </si>
  <si>
    <t>75°39'26.266"E</t>
  </si>
  <si>
    <t>29°17'24.386"N</t>
  </si>
  <si>
    <t>WZ-5</t>
  </si>
  <si>
    <t>Metal road, 11kV line</t>
  </si>
  <si>
    <t>75°39'41.157"E</t>
  </si>
  <si>
    <t>29°17'29.085"N</t>
  </si>
  <si>
    <t>75°39'55.49"E</t>
  </si>
  <si>
    <t>29°17'33.607"N</t>
  </si>
  <si>
    <t>75°40'9.231"E</t>
  </si>
  <si>
    <t>29°17'37.941"N</t>
  </si>
  <si>
    <t>Nala, Guava garden, Pond,Cart track</t>
  </si>
  <si>
    <t>75°40'21.193"E</t>
  </si>
  <si>
    <t>29°17'41.714"N</t>
  </si>
  <si>
    <t>75°40'33.295"E</t>
  </si>
  <si>
    <t>29°17'45.531"N</t>
  </si>
  <si>
    <t>Metal road, Nala, 11kV line</t>
  </si>
  <si>
    <t>AP37/0</t>
  </si>
  <si>
    <t xml:space="preserve"> 41° 21' 41"LT</t>
  </si>
  <si>
    <t>75°40'47.858"E</t>
  </si>
  <si>
    <t>29°17'50.123"N</t>
  </si>
  <si>
    <t>Meta road, Cart track</t>
  </si>
  <si>
    <t>75°40'54.638"E</t>
  </si>
  <si>
    <t>29°18'0.908"N</t>
  </si>
  <si>
    <t>Cart track</t>
  </si>
  <si>
    <t>AP38/0</t>
  </si>
  <si>
    <t xml:space="preserve"> 37° 56' 47"LT</t>
  </si>
  <si>
    <t>75°41'1.55"E</t>
  </si>
  <si>
    <t>29°18'11.903"N</t>
  </si>
  <si>
    <t>132 kV SC KIR-ADP TL HVPNL</t>
  </si>
  <si>
    <t>AP39/0</t>
  </si>
  <si>
    <t xml:space="preserve"> 26° 10' 18"RT</t>
  </si>
  <si>
    <t>75°41'0.084"E</t>
  </si>
  <si>
    <t>29°18'19.933"N</t>
  </si>
  <si>
    <t>75°41'3.96"E</t>
  </si>
  <si>
    <t>29°18'30.99"N</t>
  </si>
  <si>
    <t>Nala, LT line, Brick road</t>
  </si>
  <si>
    <t>75°41'8.348"E</t>
  </si>
  <si>
    <t>29°18'43.506"N</t>
  </si>
  <si>
    <t>AP40/0</t>
  </si>
  <si>
    <t xml:space="preserve"> 14° 59' 29"RT</t>
  </si>
  <si>
    <t>75°41'13.081"E</t>
  </si>
  <si>
    <t>29°18'57.005"N</t>
  </si>
  <si>
    <t>220 kV DCHISAR(MAYAR) - FATEHABAD TL HVPNL, Cart track, 11kV line</t>
  </si>
  <si>
    <t>AP41/0</t>
  </si>
  <si>
    <t xml:space="preserve"> 10° 43' 15"LT</t>
  </si>
  <si>
    <t>75°41'18.235"E</t>
  </si>
  <si>
    <t>29°19'4.212"N</t>
  </si>
  <si>
    <t>AP42/0</t>
  </si>
  <si>
    <t xml:space="preserve"> 29° 27' 5"RT</t>
  </si>
  <si>
    <t>75°41'23.454"E</t>
  </si>
  <si>
    <t>29°19'15.91"N</t>
  </si>
  <si>
    <t>LT line, Cart track</t>
  </si>
  <si>
    <t>75°41'35.206"E</t>
  </si>
  <si>
    <t>29°19'24.308"N</t>
  </si>
  <si>
    <t>11kV line, Cart track</t>
  </si>
  <si>
    <t>AP43/0</t>
  </si>
  <si>
    <t xml:space="preserve"> 20° 29' 32"LT</t>
  </si>
  <si>
    <t>75°41'45.757"E</t>
  </si>
  <si>
    <t>29°19'31.846"N</t>
  </si>
  <si>
    <t>AP44/0</t>
  </si>
  <si>
    <t xml:space="preserve"> 31° 11' 54"LT</t>
  </si>
  <si>
    <t>75°41'51.558"E</t>
  </si>
  <si>
    <t>29°19'40.539"N</t>
  </si>
  <si>
    <t xml:space="preserve">11kV lines, Metal road, Solar panel, 33kV lines, NH-10 </t>
  </si>
  <si>
    <t>75°41'51.355"E</t>
  </si>
  <si>
    <t>29°19'52.104"N</t>
  </si>
  <si>
    <t>Brick road, 11kV line</t>
  </si>
  <si>
    <t>75°41'51.149"E</t>
  </si>
  <si>
    <t>29°20'3.864"N</t>
  </si>
  <si>
    <t>Pump house, LT lines, Metal road, 11kV lines</t>
  </si>
  <si>
    <t>AP45/0</t>
  </si>
  <si>
    <t xml:space="preserve"> 46° 42' 2"RT</t>
  </si>
  <si>
    <t>75°41'50.95"E</t>
  </si>
  <si>
    <t>29°20'15.177"N</t>
  </si>
  <si>
    <t>75°42'1.508"E</t>
  </si>
  <si>
    <t>29°20'24.166"N</t>
  </si>
  <si>
    <t>75°42'11.64"E</t>
  </si>
  <si>
    <t>29°20'32.793"N</t>
  </si>
  <si>
    <t>11kV lines, LT line, Metal road, Cart track</t>
  </si>
  <si>
    <t>AP46/0</t>
  </si>
  <si>
    <t xml:space="preserve"> 36° 9' 44"LT</t>
  </si>
  <si>
    <t>75°42'22.503"E</t>
  </si>
  <si>
    <t>29°20'42.041"N</t>
  </si>
  <si>
    <t>11kV line, Cart track, Canal, Pump house, Bore, Nala, LT line</t>
  </si>
  <si>
    <t>75°42'25.173"E</t>
  </si>
  <si>
    <t>29°20'55.781"N</t>
  </si>
  <si>
    <t>11kV line, Cart track, Bore</t>
  </si>
  <si>
    <t>AP47/0</t>
  </si>
  <si>
    <t xml:space="preserve"> 21° 54' 38"RT</t>
  </si>
  <si>
    <t>75°42'27.42"E</t>
  </si>
  <si>
    <t>29°21'7.341"N</t>
  </si>
  <si>
    <t>SOLAR PANEL HT-4M/LT LINE/NALI/BORE/NALI/CART TRACK/CART TRACK/CANAL/PH HT-4.2M</t>
  </si>
  <si>
    <t>75°42'35.828"E</t>
  </si>
  <si>
    <t>29°21'19.326"N</t>
  </si>
  <si>
    <t>75°42'43.731"E</t>
  </si>
  <si>
    <t>29°21'30.592"N</t>
  </si>
  <si>
    <t>75°42'50.917"E</t>
  </si>
  <si>
    <t>29°21'40.833"N</t>
  </si>
  <si>
    <t>METAL ROAD/SOLAR PANEL HT-4M/CART TRACK</t>
  </si>
  <si>
    <t>75°42'58.2"E</t>
  </si>
  <si>
    <t>29°21'51.213"N</t>
  </si>
  <si>
    <t>SOLAR PANEL HT-4M/NALI/PH HT-4.2M/BORE/NALI</t>
  </si>
  <si>
    <t>75°43'6.358"E</t>
  </si>
  <si>
    <t>29°22'2.838"N</t>
  </si>
  <si>
    <t>11 KV LINE /NALI/BORE/</t>
  </si>
  <si>
    <t>75°43'14.128"E</t>
  </si>
  <si>
    <t>29°22'13.909"N</t>
  </si>
  <si>
    <t>BORE/BRICK ROAD/BORE/CART TRACK/HUT HT-2.3M</t>
  </si>
  <si>
    <t>AP48/0</t>
  </si>
  <si>
    <t xml:space="preserve"> 4° 34' 39"RT</t>
  </si>
  <si>
    <t>75°43'22.256"E</t>
  </si>
  <si>
    <t>29°22'25.492"N</t>
  </si>
  <si>
    <t>75°43'28.757"E</t>
  </si>
  <si>
    <t>29°22'33.282"N</t>
  </si>
  <si>
    <t>AP49/0</t>
  </si>
  <si>
    <t xml:space="preserve"> 20° 14' 3"LT</t>
  </si>
  <si>
    <t>75°43'38.693"E</t>
  </si>
  <si>
    <t>29°22'45.191"N</t>
  </si>
  <si>
    <t>RC=2M</t>
  </si>
  <si>
    <t>400 KV DC KDR-FTP TL HVPN</t>
  </si>
  <si>
    <t>AP50/0</t>
  </si>
  <si>
    <t xml:space="preserve"> 24° 32' 20"RT</t>
  </si>
  <si>
    <t>75°43'40.892"E</t>
  </si>
  <si>
    <t>29°22'51.939"N</t>
  </si>
  <si>
    <t>BRICK ROAD/11 KV LINE /METAL ROAD/11 KV LINE/HUT HT-2.3M/NALI/CART TRACK</t>
  </si>
  <si>
    <t xml:space="preserve"> 75°43'51.51"E</t>
  </si>
  <si>
    <t xml:space="preserve"> 29°23'2.86"N</t>
  </si>
  <si>
    <t xml:space="preserve">BORE/CANALBORE/CART TRACK/11 KV LINE </t>
  </si>
  <si>
    <t>75°44'0.827"E</t>
  </si>
  <si>
    <t>29°23'12.405"N</t>
  </si>
  <si>
    <t>CART TRACK/11 KV LINE/SOLAR PANEL HT-4M/PH HT-4.2M</t>
  </si>
  <si>
    <t>75°44'10.145"E</t>
  </si>
  <si>
    <t>29°23'21.97"N</t>
  </si>
  <si>
    <t>SOLAR PANEL HT-4M/NALI/11 KV LINE /BRICK ROAD/METAL ROAD</t>
  </si>
  <si>
    <t>AP51/0</t>
  </si>
  <si>
    <t xml:space="preserve"> 10° 35' 5"LT</t>
  </si>
  <si>
    <t>75°44'19.425"E</t>
  </si>
  <si>
    <t>29°23'31.495"N</t>
  </si>
  <si>
    <t>BORE/NALI/CART TRACK</t>
  </si>
  <si>
    <t>75°44'26.986"E</t>
  </si>
  <si>
    <t>29°23'43.016"N</t>
  </si>
  <si>
    <t>HUT HT-2.3M/CART TRACK/CANAL</t>
  </si>
  <si>
    <t>75°44'34.104"E</t>
  </si>
  <si>
    <t>29°23'53.861"N</t>
  </si>
  <si>
    <t>BORE/PH HT-4M/NALI</t>
  </si>
  <si>
    <t>75°44'40.871"E</t>
  </si>
  <si>
    <t>29°24'4.17"N</t>
  </si>
  <si>
    <t xml:space="preserve">CART TRACK/11 KV LINE </t>
  </si>
  <si>
    <t>75°44'48.23"E</t>
  </si>
  <si>
    <t>29°24'15.381"N</t>
  </si>
  <si>
    <t>CART TRACK/SOLAR PANEL HT-4M/NALI/METAL ROAD/BORE/SOLAR PANEL HT-4M</t>
  </si>
  <si>
    <t>75°44'56.292"E</t>
  </si>
  <si>
    <t>29°24'27.662"N</t>
  </si>
  <si>
    <t xml:space="preserve">TEMPLE HT-2M/METAL ROAD/11 KV LINE </t>
  </si>
  <si>
    <t>AP52/0</t>
  </si>
  <si>
    <t xml:space="preserve"> 6° 52' 47"RT</t>
  </si>
  <si>
    <t>75°45'3.329"E</t>
  </si>
  <si>
    <t>29°24'38.38"N</t>
  </si>
  <si>
    <t>CART TRACK/BRICK ROAD/CART TRACK</t>
  </si>
  <si>
    <t>75°45'11.837"E</t>
  </si>
  <si>
    <t>29°24'48.347"N</t>
  </si>
  <si>
    <t>NALI/BORE/BRICK ROAD/PIPAL TREE HT-12M</t>
  </si>
  <si>
    <t>0°42'21"RT</t>
  </si>
  <si>
    <t>75°45'19.888"E</t>
  </si>
  <si>
    <t>29°24'57.779"N</t>
  </si>
  <si>
    <t>TEMPLE HT-1.5M/</t>
  </si>
  <si>
    <t>75°45'28.299"E</t>
  </si>
  <si>
    <t>29°25'7.631"N</t>
  </si>
  <si>
    <t>BORE/CART TRACK/NALI/CART TRACK/SOLAR PANEL HT-4M</t>
  </si>
  <si>
    <t>75°45'36.319"E</t>
  </si>
  <si>
    <t>29°25'17.025"N</t>
  </si>
  <si>
    <t>75°45'44.585"E</t>
  </si>
  <si>
    <t>29°25'26.705"N</t>
  </si>
  <si>
    <t xml:space="preserve">CART TRACK/NALI/METAL ROAD/CART TRACK/LT NEW POL </t>
  </si>
  <si>
    <t>AP53/0</t>
  </si>
  <si>
    <t xml:space="preserve"> 18° 17' 30"RT</t>
  </si>
  <si>
    <t>75°45'54.434"E</t>
  </si>
  <si>
    <t>29°25'38.24"N</t>
  </si>
  <si>
    <r>
      <t>NALI/CART TRACK/</t>
    </r>
    <r>
      <rPr>
        <b/>
        <sz val="14"/>
        <rFont val="Calibri"/>
        <family val="2"/>
        <scheme val="minor"/>
      </rPr>
      <t>220 KV D/C KIRORI-BHUNA TL HVPN</t>
    </r>
  </si>
  <si>
    <t>AP54/0</t>
  </si>
  <si>
    <t xml:space="preserve"> 30° 0' 31"LT</t>
  </si>
  <si>
    <t>75°46'0.118"E</t>
  </si>
  <si>
    <t>29°25'41.715"N</t>
  </si>
  <si>
    <t>11 KV LINE/</t>
  </si>
  <si>
    <t>75°46'6.769"E</t>
  </si>
  <si>
    <t>29°25'54.164"N</t>
  </si>
  <si>
    <t>NALI/BORE/SOLAR PANEL HT-4M</t>
  </si>
  <si>
    <t>75°46'12.398"E</t>
  </si>
  <si>
    <t>29°26'4.7"N</t>
  </si>
  <si>
    <t>75°46'18.514"E</t>
  </si>
  <si>
    <t>29°26'16.148"N</t>
  </si>
  <si>
    <t>NALI/CART TRACK/NALI</t>
  </si>
  <si>
    <t>75°46'25.229"E</t>
  </si>
  <si>
    <t>29°26'28.714"N</t>
  </si>
  <si>
    <t>75°46'31.441"E</t>
  </si>
  <si>
    <t>29°26'40.338"N</t>
  </si>
  <si>
    <t>75°46'37.307"E</t>
  </si>
  <si>
    <t>29°26'51.315"N</t>
  </si>
  <si>
    <t>METAL ROAD/BORE/PH HT-4M</t>
  </si>
  <si>
    <t>75°46'43.473"E</t>
  </si>
  <si>
    <t>29°27'2.851"N</t>
  </si>
  <si>
    <t>75°46'49.733"E</t>
  </si>
  <si>
    <t>29°27'14.564"N</t>
  </si>
  <si>
    <t>CART TRACK/NALI/SOLAR PANEL HT-4M</t>
  </si>
  <si>
    <t>AP55/0</t>
  </si>
  <si>
    <t xml:space="preserve"> 9° 2' 14"LT</t>
  </si>
  <si>
    <t>75°46'55.894"E</t>
  </si>
  <si>
    <t>29°27'26.089"N</t>
  </si>
  <si>
    <t>CART TRACK/11 KV LINE/METAL ROAD/CART TRACK/PH HT-4M/NALI</t>
  </si>
  <si>
    <t>75°47'0.098"E</t>
  </si>
  <si>
    <t>29°27'38.891"N</t>
  </si>
  <si>
    <t>NALI/HPCL (RAMANMANDI-BAHADURGARH ) PIPE LINE/SOLAR PANEL HT-4M/CART TRACK</t>
  </si>
  <si>
    <t>75°47'4.508"E</t>
  </si>
  <si>
    <t>29°27'52.318"N</t>
  </si>
  <si>
    <t>SOLAR PANEL HT-4M/BRICK ROAD/NALI</t>
  </si>
  <si>
    <t>75°47'8.528"E</t>
  </si>
  <si>
    <t>29°28'4.558"N</t>
  </si>
  <si>
    <t>BORE/PH HT-4M/SOLAR PANEL HT-4M/CART TRACK</t>
  </si>
  <si>
    <t>75°47'12.334"E</t>
  </si>
  <si>
    <t>29°28'16.145"N</t>
  </si>
  <si>
    <t>BORE/SOLAR PANEL HT-4M/BORE</t>
  </si>
  <si>
    <t>75°47'16.395"E</t>
  </si>
  <si>
    <t>29°28'28.507"N</t>
  </si>
  <si>
    <t>75°47'20.611"E</t>
  </si>
  <si>
    <t>29°28'41.34"N</t>
  </si>
  <si>
    <t>BORE/SOLAR PANEL HT-4M</t>
  </si>
  <si>
    <t>75°47'24.817"E</t>
  </si>
  <si>
    <t>29°28'54.142"N</t>
  </si>
  <si>
    <t xml:space="preserve">NALI/11 KV LINE/METAL ROAD/BORE/11 KV LINE </t>
  </si>
  <si>
    <t>AP56/0</t>
  </si>
  <si>
    <t xml:space="preserve"> 1° 59' 22"LT</t>
  </si>
  <si>
    <t>75°47'29.011"E</t>
  </si>
  <si>
    <t>29°29'6.904"N</t>
  </si>
  <si>
    <t>75°47'32.797"E</t>
  </si>
  <si>
    <t>29°29'20.141"N</t>
  </si>
  <si>
    <t>BORE/CART TRACK</t>
  </si>
  <si>
    <t>75°47'36.529"E</t>
  </si>
  <si>
    <t>29°29'33.189"N</t>
  </si>
  <si>
    <t>NALI/PH HT-4M/BRICK ROAD</t>
  </si>
  <si>
    <t>75°47'40.127"E</t>
  </si>
  <si>
    <t>29°29'45.764"N</t>
  </si>
  <si>
    <t>CART TRACK/11 KV LINE /NALI/SOLAR PANEL HT-4M</t>
  </si>
  <si>
    <t>75°47'43.752"E</t>
  </si>
  <si>
    <t>29°29'58.433"N</t>
  </si>
  <si>
    <t>CART TRACK/BORE/11 KV LINE</t>
  </si>
  <si>
    <t>AP57/0</t>
  </si>
  <si>
    <t xml:space="preserve"> 39° 15' 3"RT</t>
  </si>
  <si>
    <t>75°47'47.03"E</t>
  </si>
  <si>
    <t>29°30'9.89"N</t>
  </si>
  <si>
    <t>400 KV DC MGA-HISAR (I) TL PGCIL</t>
  </si>
  <si>
    <t>AP58/0</t>
  </si>
  <si>
    <t xml:space="preserve"> 37° 31' 19"LT</t>
  </si>
  <si>
    <t>75°47'53.004"E</t>
  </si>
  <si>
    <t>29°30'13.784"N</t>
  </si>
  <si>
    <t>75°47'57.347"E</t>
  </si>
  <si>
    <t>29°30'27.228"N</t>
  </si>
  <si>
    <t>11kV lines, Metal road, Nala</t>
  </si>
  <si>
    <t>75°48'1.015"E</t>
  </si>
  <si>
    <t>29°30'38.577"N</t>
  </si>
  <si>
    <t>75°48'4.126"E</t>
  </si>
  <si>
    <t>29°30'48.206"N</t>
  </si>
  <si>
    <t>75°48'7.632"E</t>
  </si>
  <si>
    <t>29°30'59.054"N</t>
  </si>
  <si>
    <t>AP59/0</t>
  </si>
  <si>
    <t xml:space="preserve"> 1° 30' 23"LT</t>
  </si>
  <si>
    <t>75°48'11.202"E</t>
  </si>
  <si>
    <t>29°31'10.099"N</t>
  </si>
  <si>
    <t>220kV line, 11kV line, Cart track</t>
  </si>
  <si>
    <t>AP60/0</t>
  </si>
  <si>
    <t xml:space="preserve"> 6° 38' 6"RT</t>
  </si>
  <si>
    <t>75°48'13.674"E</t>
  </si>
  <si>
    <t>29°31'18.593"N</t>
  </si>
  <si>
    <t>132kv line, Metal road, Brick road, cart track</t>
  </si>
  <si>
    <t>AP61/0</t>
  </si>
  <si>
    <t xml:space="preserve"> 3° 54' 29"LT</t>
  </si>
  <si>
    <t>75°48'17.163"E</t>
  </si>
  <si>
    <t>29°31'26.58"N</t>
  </si>
  <si>
    <t>11kV lines, cart track, canal</t>
  </si>
  <si>
    <t>75°48'21.422"E</t>
  </si>
  <si>
    <t>29°31'38.758"N</t>
  </si>
  <si>
    <t>Cart track, Pump house</t>
  </si>
  <si>
    <t>75°48'26.182"E</t>
  </si>
  <si>
    <t>29°31'52.366"N</t>
  </si>
  <si>
    <t>11kV line, SH-2</t>
  </si>
  <si>
    <t>AP62/0</t>
  </si>
  <si>
    <t xml:space="preserve"> 7° 1' 9"RT</t>
  </si>
  <si>
    <t>75°48'30.202"E</t>
  </si>
  <si>
    <t>29°32'3.86"N</t>
  </si>
  <si>
    <t>11kV line, LT line, Metal road, Brick road, Nala</t>
  </si>
  <si>
    <t>75°48'34.892"E</t>
  </si>
  <si>
    <t>29°32'13.059"N</t>
  </si>
  <si>
    <t>Pump house, Nala</t>
  </si>
  <si>
    <t>AP63/0</t>
  </si>
  <si>
    <t xml:space="preserve"> 34° 25' 54"RT</t>
  </si>
  <si>
    <t>75°48'40.771"E</t>
  </si>
  <si>
    <t>29°32'24.59"N</t>
  </si>
  <si>
    <t>400kV line, Nala</t>
  </si>
  <si>
    <t>AP64/0</t>
  </si>
  <si>
    <t xml:space="preserve"> 18° 41' 42"LT</t>
  </si>
  <si>
    <t>75°48'47.208"E</t>
  </si>
  <si>
    <t>29°32'28.045"N</t>
  </si>
  <si>
    <t>75°48'56.643"E</t>
  </si>
  <si>
    <t>29°32'37.959"N</t>
  </si>
  <si>
    <t>11kV line, LT line, Metal road, Cart track</t>
  </si>
  <si>
    <t>75°49'6.364"E</t>
  </si>
  <si>
    <t>29°32'48.173"N</t>
  </si>
  <si>
    <t>75°49'14.945"E</t>
  </si>
  <si>
    <t>29°32'57.187"N</t>
  </si>
  <si>
    <t>LT line</t>
  </si>
  <si>
    <t>75°49'23.811"E</t>
  </si>
  <si>
    <t>29°33'6.501"N</t>
  </si>
  <si>
    <t>75°49'33.319"E</t>
  </si>
  <si>
    <t>29°33'16.489"N</t>
  </si>
  <si>
    <t>Brick road, Solar panel</t>
  </si>
  <si>
    <t>75°49'42.9"E</t>
  </si>
  <si>
    <t>29°33'26.552"N</t>
  </si>
  <si>
    <t>AP65/0</t>
  </si>
  <si>
    <t xml:space="preserve"> 20° 17' 54"LT</t>
  </si>
  <si>
    <t>75°49'51.852"E</t>
  </si>
  <si>
    <t>29°33'35.954"N</t>
  </si>
  <si>
    <t>Bosti</t>
  </si>
  <si>
    <t>75°49'56.597"E</t>
  </si>
  <si>
    <t>29°33'47.685"N</t>
  </si>
  <si>
    <t>Parta</t>
  </si>
  <si>
    <t>75°50'1.232"E</t>
  </si>
  <si>
    <t>29°33'59.14"N</t>
  </si>
  <si>
    <t>11kV line,Metal road, Cart track, Canal</t>
  </si>
  <si>
    <t>AP66/0</t>
  </si>
  <si>
    <t xml:space="preserve"> 31° 0' 55"RT</t>
  </si>
  <si>
    <t>75°50'6.228"E</t>
  </si>
  <si>
    <t>29°34'11.488"N</t>
  </si>
  <si>
    <t>11kV line, Metal road, Nala</t>
  </si>
  <si>
    <t>75°50'17.698"E</t>
  </si>
  <si>
    <t>29°34'19.755"N</t>
  </si>
  <si>
    <t>11kV line, Cart track, Solar panel, Bore, Pump house</t>
  </si>
  <si>
    <t>AP67/0</t>
  </si>
  <si>
    <t xml:space="preserve"> 9° 49' 9"LT</t>
  </si>
  <si>
    <t>75°50'28.215"E</t>
  </si>
  <si>
    <t>29°34'27.334"N</t>
  </si>
  <si>
    <t>11kV line, Solar panel</t>
  </si>
  <si>
    <t>75°50'38.075"E</t>
  </si>
  <si>
    <t>29°34'37.362"N</t>
  </si>
  <si>
    <t>11kV lines, LT line, Brick road, Cart track, Bore, Pump house, Nala</t>
  </si>
  <si>
    <t>AP68/0</t>
  </si>
  <si>
    <t xml:space="preserve"> 11° 27' 3"RT</t>
  </si>
  <si>
    <t>75°50'46.898"E</t>
  </si>
  <si>
    <t>29°34'46.334"N</t>
  </si>
  <si>
    <t xml:space="preserve">33kV line, 11kV lines, Metal road, Nala, </t>
  </si>
  <si>
    <t>75°50'57.079"E</t>
  </si>
  <si>
    <t>29°34'53.254"N</t>
  </si>
  <si>
    <t>11kV line, Cart track, Nala, Pump house</t>
  </si>
  <si>
    <t>AP69/0</t>
  </si>
  <si>
    <t xml:space="preserve"> 6° 41' 51"LT</t>
  </si>
  <si>
    <t>75°51'8.232"E</t>
  </si>
  <si>
    <t>29°35'0.834"N</t>
  </si>
  <si>
    <t>Pirthla</t>
  </si>
  <si>
    <t>75°51'18.507"E</t>
  </si>
  <si>
    <t>29°35'9.679"N</t>
  </si>
  <si>
    <t>75°51'28.333"E</t>
  </si>
  <si>
    <t>29°35'18.136"N</t>
  </si>
  <si>
    <t>Nala, Pump house</t>
  </si>
  <si>
    <t>75°51'37.973"E</t>
  </si>
  <si>
    <t>29°35'26.433"N</t>
  </si>
  <si>
    <t>11kV lins, Nala, Brick road, Solar panel</t>
  </si>
  <si>
    <t>75°51'46.873"E</t>
  </si>
  <si>
    <t>29°35'34.092"N</t>
  </si>
  <si>
    <t>Cart track, Canal, Nala, LT lines, Metal road</t>
  </si>
  <si>
    <t>75°51'57.944"E</t>
  </si>
  <si>
    <t>29°35'43.62"N</t>
  </si>
  <si>
    <t>AP70/0</t>
  </si>
  <si>
    <t xml:space="preserve"> 37° 55' 5"RT</t>
  </si>
  <si>
    <t>75°52'9.094"E</t>
  </si>
  <si>
    <t>29°35'53.215"N</t>
  </si>
  <si>
    <t>Railway track, cart track, Nala</t>
  </si>
  <si>
    <t>AP71/0</t>
  </si>
  <si>
    <t xml:space="preserve"> 57° 22' 30"LT</t>
  </si>
  <si>
    <t>75°52'17.139"E</t>
  </si>
  <si>
    <t>29°35'54.032"N</t>
  </si>
  <si>
    <t>11kV line, LT line, Metal road, Nala</t>
  </si>
  <si>
    <t>AP72/0</t>
  </si>
  <si>
    <t xml:space="preserve"> 17° 1' 37"LT</t>
  </si>
  <si>
    <t>75°52'23.228"E</t>
  </si>
  <si>
    <t>29°36'4.948"N</t>
  </si>
  <si>
    <t>11kV lines</t>
  </si>
  <si>
    <t>75°52'25.174"E</t>
  </si>
  <si>
    <t>29°36'15.731"N</t>
  </si>
  <si>
    <t>AP73/0</t>
  </si>
  <si>
    <t xml:space="preserve"> 30° 18' 22"RT</t>
  </si>
  <si>
    <t>75°52'27.234"E</t>
  </si>
  <si>
    <t>29°36'27.141"N</t>
  </si>
  <si>
    <t>Nagla</t>
  </si>
  <si>
    <t>75°52'31.211"E</t>
  </si>
  <si>
    <t>29°36'31.391"N</t>
  </si>
  <si>
    <t>765kV line, Nala</t>
  </si>
  <si>
    <t>75°52'33.117"E</t>
  </si>
  <si>
    <t>29°36'33.428"N</t>
  </si>
  <si>
    <t>AP74/0</t>
  </si>
  <si>
    <t xml:space="preserve"> 12° 40' 21"LT</t>
  </si>
  <si>
    <t>75°52'35.019"E</t>
  </si>
  <si>
    <t>29°36'35.461"N</t>
  </si>
  <si>
    <t>11kV line, LT line, Brick road, Cart track, Pump House</t>
  </si>
  <si>
    <t>75°52'41.378"E</t>
  </si>
  <si>
    <t>29°36'46.557"N</t>
  </si>
  <si>
    <t>75°52'48.37"E</t>
  </si>
  <si>
    <t>29°36'58.758"N</t>
  </si>
  <si>
    <t>75°52'55.096"E</t>
  </si>
  <si>
    <t>29°37'10.493"N</t>
  </si>
  <si>
    <t xml:space="preserve">11kV lines, Cart track, Water tank, Pipal tree, </t>
  </si>
  <si>
    <t>75°53'2.306"E</t>
  </si>
  <si>
    <t>29°37'23.071"N</t>
  </si>
  <si>
    <t>11kV lines, LT lines, Pump house</t>
  </si>
  <si>
    <t>75°53'8.783"E</t>
  </si>
  <si>
    <t>29°37'34.371"N</t>
  </si>
  <si>
    <t>LT lines, Cart track, Nala</t>
  </si>
  <si>
    <t>75°53'15.943"E</t>
  </si>
  <si>
    <t>29°37'46.861"N</t>
  </si>
  <si>
    <t>75°53'21.889"E</t>
  </si>
  <si>
    <t>29°37'57.231"N</t>
  </si>
  <si>
    <t>75°53'28.034"E</t>
  </si>
  <si>
    <t>29°38'7.95"N</t>
  </si>
  <si>
    <t>11kV line, Cart track, Metal road</t>
  </si>
  <si>
    <t>75°53'32.931"E</t>
  </si>
  <si>
    <t>29°38'16.49"N</t>
  </si>
  <si>
    <t>11kV line, Brick road, Pump house</t>
  </si>
  <si>
    <t>AP75/0</t>
  </si>
  <si>
    <t xml:space="preserve"> 2° 48' 47"RT</t>
  </si>
  <si>
    <t>75°53'39.216"E</t>
  </si>
  <si>
    <t>29°38'27.45"N</t>
  </si>
  <si>
    <t>132kV line</t>
  </si>
  <si>
    <t>AP76/0</t>
  </si>
  <si>
    <t xml:space="preserve"> 9° 32' 9"RT</t>
  </si>
  <si>
    <t>75°53'43.226"E</t>
  </si>
  <si>
    <t>29°38'33.662"N</t>
  </si>
  <si>
    <t>11kV line, Guava Garden</t>
  </si>
  <si>
    <t>75°53'52.346"E</t>
  </si>
  <si>
    <t>29°38'43.515"N</t>
  </si>
  <si>
    <t>11kV line, Brick road, Nala</t>
  </si>
  <si>
    <t>AP77/0</t>
  </si>
  <si>
    <t xml:space="preserve"> 19° 51' 24"LT</t>
  </si>
  <si>
    <t>75°54'1.905"E</t>
  </si>
  <si>
    <t>29°38'53.84"N</t>
  </si>
  <si>
    <t>Bidhai Khera</t>
  </si>
  <si>
    <t>33kV line, 11kV line, Guava Garden, Pump house, Cart track</t>
  </si>
  <si>
    <t>75°54'6.932"E</t>
  </si>
  <si>
    <t>29°39'6.519"N</t>
  </si>
  <si>
    <t>Metal road, Cart track, Brick road</t>
  </si>
  <si>
    <t>75°54'11.753"E</t>
  </si>
  <si>
    <t>29°39'18.675"N</t>
  </si>
  <si>
    <t>11kV line, LT line, Brick road, Nala</t>
  </si>
  <si>
    <t>75°54'16.074"E</t>
  </si>
  <si>
    <t>29°39'29.573"N</t>
  </si>
  <si>
    <t>AP78/0</t>
  </si>
  <si>
    <t xml:space="preserve"> 14° 52' 42"RT</t>
  </si>
  <si>
    <t>75°54'21.141"E</t>
  </si>
  <si>
    <t>29°39'42.348"N</t>
  </si>
  <si>
    <t>Loha Khera</t>
  </si>
  <si>
    <t>11kV lines, Metal road, Cart track, Nala</t>
  </si>
  <si>
    <t>75°54'29.167"E</t>
  </si>
  <si>
    <t>29°39'52.746"N</t>
  </si>
  <si>
    <t>11kv line, Nala, Bore, Pump house</t>
  </si>
  <si>
    <t>AP79/0</t>
  </si>
  <si>
    <t xml:space="preserve"> 12° 18' 31"LT</t>
  </si>
  <si>
    <t>75°54'37.857"E</t>
  </si>
  <si>
    <t>29°40'4.003"N</t>
  </si>
  <si>
    <t>75°54'43.45"E</t>
  </si>
  <si>
    <t>29°40'16.29"N</t>
  </si>
  <si>
    <t>11KkV line, Metal road, Nala</t>
  </si>
  <si>
    <t>75°54'49.016"E</t>
  </si>
  <si>
    <t>29°40'28.517"N</t>
  </si>
  <si>
    <t>75°54'54.568"E</t>
  </si>
  <si>
    <t>29°40'40.713"N</t>
  </si>
  <si>
    <t>75°55'0.204"E</t>
  </si>
  <si>
    <t>29°40'53.09"N</t>
  </si>
  <si>
    <t>AP80/0</t>
  </si>
  <si>
    <t xml:space="preserve"> 28° 21' 51"RT</t>
  </si>
  <si>
    <t>75°55'4.882"E</t>
  </si>
  <si>
    <t>29°41'3.365"N</t>
  </si>
  <si>
    <t>11kV lines, NH-148B, Cart track</t>
  </si>
  <si>
    <t>AP81/0</t>
  </si>
  <si>
    <t xml:space="preserve"> 18° 41' 7"RT</t>
  </si>
  <si>
    <t>75°55'11.905"E</t>
  </si>
  <si>
    <t>29°41'8.502"N</t>
  </si>
  <si>
    <t>AP82/0</t>
  </si>
  <si>
    <t xml:space="preserve"> 7° 35' 11"RT</t>
  </si>
  <si>
    <t>75°55'25.188"E</t>
  </si>
  <si>
    <t>29°41'13.015"N</t>
  </si>
  <si>
    <t>RC 1Mtr</t>
  </si>
  <si>
    <t>Kamalwala</t>
  </si>
  <si>
    <t>132kV line,11kV line, Nala</t>
  </si>
  <si>
    <t>AP83/0</t>
  </si>
  <si>
    <t xml:space="preserve"> 4° 18' 27"RT</t>
  </si>
  <si>
    <t>75°55'33.174"E</t>
  </si>
  <si>
    <t>29°41'14.713"N</t>
  </si>
  <si>
    <t>11kV line, Metal road, Cart track</t>
  </si>
  <si>
    <t>AP84/0</t>
  </si>
  <si>
    <t xml:space="preserve"> 18° 17' 47"LT</t>
  </si>
  <si>
    <t>75°55'47.215"E</t>
  </si>
  <si>
    <t>29°41'16.735"N</t>
  </si>
  <si>
    <t>220kV line, Cart track</t>
  </si>
  <si>
    <t>AP85/0</t>
  </si>
  <si>
    <t xml:space="preserve"> 14° 23' 16"LT</t>
  </si>
  <si>
    <t>75°55'55.49"E</t>
  </si>
  <si>
    <t>29°41'20.523"N</t>
  </si>
  <si>
    <t>11kV line, Cart track, Nala</t>
  </si>
  <si>
    <t>AP86/0</t>
  </si>
  <si>
    <t xml:space="preserve"> 15° 11' 4"LT</t>
  </si>
  <si>
    <t>75°56'6.695"E</t>
  </si>
  <si>
    <t>29°41'29.347"N</t>
  </si>
  <si>
    <t>75°56'14.629"E</t>
  </si>
  <si>
    <t>29°41'40.11"N</t>
  </si>
  <si>
    <t>11kV lines, Metal road, Cart track</t>
  </si>
  <si>
    <t>75°56'21.496"E</t>
  </si>
  <si>
    <t>29°41'49.425"N</t>
  </si>
  <si>
    <t>11kV line, Cart track, Pump house</t>
  </si>
  <si>
    <t>75°56'28.445"E</t>
  </si>
  <si>
    <t>29°41'58.85"N</t>
  </si>
  <si>
    <t>LT line, Cart track, Pump house</t>
  </si>
  <si>
    <t>AP87/0</t>
  </si>
  <si>
    <t xml:space="preserve"> 4° 21' 5"LT</t>
  </si>
  <si>
    <t>75°56'36.892"E</t>
  </si>
  <si>
    <t>29°42'10.307"N</t>
  </si>
  <si>
    <t>Balianwala</t>
  </si>
  <si>
    <t>Railway track, Cart track, Nala</t>
  </si>
  <si>
    <t>AP88/0</t>
  </si>
  <si>
    <t xml:space="preserve"> 3° 39' 58"LT</t>
  </si>
  <si>
    <t>75°56'41.274"E</t>
  </si>
  <si>
    <t>29°42'17.375"N</t>
  </si>
  <si>
    <t>Balianwala/Kalwan</t>
  </si>
  <si>
    <t>AP89/0</t>
  </si>
  <si>
    <t xml:space="preserve"> 8° 18' 53"LT</t>
  </si>
  <si>
    <t>75°56'45.021"E</t>
  </si>
  <si>
    <t>29°42'24.469"N</t>
  </si>
  <si>
    <t>Kalwan</t>
  </si>
  <si>
    <t>11kV lines, LT line, MDR-111</t>
  </si>
  <si>
    <t>AP90/0</t>
  </si>
  <si>
    <t xml:space="preserve"> 13° 3' 21"LT</t>
  </si>
  <si>
    <t>75°56'49.234"E</t>
  </si>
  <si>
    <t>29°42'36.935"N</t>
  </si>
  <si>
    <t>AP91/0</t>
  </si>
  <si>
    <t xml:space="preserve"> 6° 17' 59"LT</t>
  </si>
  <si>
    <t>75°56'49.986"E</t>
  </si>
  <si>
    <t>29°42'48.029"N</t>
  </si>
  <si>
    <t>132kV line, 11kV line</t>
  </si>
  <si>
    <t>AP92/0</t>
  </si>
  <si>
    <t xml:space="preserve"> 30° 13' 17"RT</t>
  </si>
  <si>
    <t>75°56'49.554"E</t>
  </si>
  <si>
    <t>29°42'55.43"N</t>
  </si>
  <si>
    <t>75°56'56.025"E</t>
  </si>
  <si>
    <t>29°43'6.371"N</t>
  </si>
  <si>
    <t>11kV line, LT line, Cart track, Pump house</t>
  </si>
  <si>
    <t>75°57'2.974"E</t>
  </si>
  <si>
    <t>29°43'18.119"N</t>
  </si>
  <si>
    <t>75°57'10.368"E</t>
  </si>
  <si>
    <t>29°43'30.618"N</t>
  </si>
  <si>
    <t>75°57'16.741"E</t>
  </si>
  <si>
    <t>29°43'41.456"N</t>
  </si>
  <si>
    <t>75°57'23.718"E</t>
  </si>
  <si>
    <t>29°43'53.266"N</t>
  </si>
  <si>
    <t>Hari Garh Gehlan</t>
  </si>
  <si>
    <t>11kV lines, Cart track, Pump house</t>
  </si>
  <si>
    <t>75°57'30.252"E</t>
  </si>
  <si>
    <t>29°44'4.324"N</t>
  </si>
  <si>
    <t>11kV lines, Pump house</t>
  </si>
  <si>
    <t>75°57'36.787"E</t>
  </si>
  <si>
    <t>29°44'15.383"N</t>
  </si>
  <si>
    <t>AP92A/0</t>
  </si>
  <si>
    <t xml:space="preserve"> 13° 56' 45"LT</t>
  </si>
  <si>
    <t>75°57'43.621"E</t>
  </si>
  <si>
    <t>29°44'26.948"N</t>
  </si>
  <si>
    <t>11kV lines, Canal, Metal road, Cart track</t>
  </si>
  <si>
    <t>AP93/0</t>
  </si>
  <si>
    <t xml:space="preserve"> 24° 20' 39"RT</t>
  </si>
  <si>
    <t>75°57'47.21"E</t>
  </si>
  <si>
    <t>29°44'40.161"N</t>
  </si>
  <si>
    <t>75°57'55.538"E</t>
  </si>
  <si>
    <t>29°44'49.571"N</t>
  </si>
  <si>
    <t>75°58'4.504"E</t>
  </si>
  <si>
    <t>29°44'59.701"N</t>
  </si>
  <si>
    <t>75°58'13.403"E</t>
  </si>
  <si>
    <t>29°45'9.753"N</t>
  </si>
  <si>
    <t>Khokhhar</t>
  </si>
  <si>
    <t>11kV lines, LT line, Metal road</t>
  </si>
  <si>
    <t>AP94/0</t>
  </si>
  <si>
    <t xml:space="preserve"> 1° 20' 15"RT</t>
  </si>
  <si>
    <t>75°58'22.183"E</t>
  </si>
  <si>
    <t>29°45'19.671"N</t>
  </si>
  <si>
    <t>Fatheghar</t>
  </si>
  <si>
    <t>75°58'31.091"E</t>
  </si>
  <si>
    <t>29°45'29.262"N</t>
  </si>
  <si>
    <t>75°58'40.538"E</t>
  </si>
  <si>
    <t>29°45'39.433"N</t>
  </si>
  <si>
    <t>75°58'49.33"E</t>
  </si>
  <si>
    <t>29°45'48.897"N</t>
  </si>
  <si>
    <t>LT line, Metal road, Pump house</t>
  </si>
  <si>
    <t>75°58'59.013"E</t>
  </si>
  <si>
    <t>29°45'59.32"N</t>
  </si>
  <si>
    <t>75°59'8.814"E</t>
  </si>
  <si>
    <t>29°46'9.868"N</t>
  </si>
  <si>
    <t>Ramgarh Gujjaran</t>
  </si>
  <si>
    <t>75°59'18.428"E</t>
  </si>
  <si>
    <t>29°46'20.215"N</t>
  </si>
  <si>
    <t>11kV lines, LT line, Metal road, Cart track, Pump house</t>
  </si>
  <si>
    <t>75°59'28.066"E</t>
  </si>
  <si>
    <t>29°46'30.587"N</t>
  </si>
  <si>
    <t>75°59'37.751"E</t>
  </si>
  <si>
    <t>29°46'41.009"N</t>
  </si>
  <si>
    <t>11kV line, Pump house</t>
  </si>
  <si>
    <t>75°59'46.64"E</t>
  </si>
  <si>
    <t>29°46'50.573"N</t>
  </si>
  <si>
    <t>Mandavi B</t>
  </si>
  <si>
    <t>11kV lines, Metal road, Cart track, Pump house</t>
  </si>
  <si>
    <t>AP95/0</t>
  </si>
  <si>
    <t xml:space="preserve"> 3° 9' 49"LT</t>
  </si>
  <si>
    <t>75°59'56.053"E</t>
  </si>
  <si>
    <t>29°47'0.7"N</t>
  </si>
  <si>
    <t>11kV lines, Brick road</t>
  </si>
  <si>
    <t>76°0'4.673"E</t>
  </si>
  <si>
    <t>29°47'11.098"N</t>
  </si>
  <si>
    <t>AP96/0</t>
  </si>
  <si>
    <t xml:space="preserve"> 22° 36' 3"LT</t>
  </si>
  <si>
    <t>76°0'11.634"E</t>
  </si>
  <si>
    <t>29°47'19.495"N</t>
  </si>
  <si>
    <t>66kV line, 11kV line</t>
  </si>
  <si>
    <t>AP97/0</t>
  </si>
  <si>
    <t xml:space="preserve"> 11° 41' 10"RT</t>
  </si>
  <si>
    <t>76°0'13.571"E</t>
  </si>
  <si>
    <t>29°47'26.656"N</t>
  </si>
  <si>
    <t>76°0'19.481"E</t>
  </si>
  <si>
    <t>29°47'37.73"N</t>
  </si>
  <si>
    <t>AP98/0</t>
  </si>
  <si>
    <t xml:space="preserve"> 13° 14' 28"RT</t>
  </si>
  <si>
    <t>76°0'25.494"E</t>
  </si>
  <si>
    <t>29°47'48.998"N</t>
  </si>
  <si>
    <t>76°0'34.754"E</t>
  </si>
  <si>
    <t>29°47'59.26"N</t>
  </si>
  <si>
    <t>76°0'42.54"E</t>
  </si>
  <si>
    <t>29°48'7.888"N</t>
  </si>
  <si>
    <t>76°0'50.304"E</t>
  </si>
  <si>
    <t>29°48'16.491"N</t>
  </si>
  <si>
    <t>76°0'59.128"E</t>
  </si>
  <si>
    <t>29°48'26.268"N</t>
  </si>
  <si>
    <t>76°1'7.975"E</t>
  </si>
  <si>
    <t>29°48'36.07"N</t>
  </si>
  <si>
    <t>Andana</t>
  </si>
  <si>
    <t>76°1'16.915"E</t>
  </si>
  <si>
    <t>29°48'45.974"N</t>
  </si>
  <si>
    <t>11kV line, cart track</t>
  </si>
  <si>
    <t>AP99/0</t>
  </si>
  <si>
    <t xml:space="preserve"> 15° 33' 44"LT</t>
  </si>
  <si>
    <t>76°1'25.894"E</t>
  </si>
  <si>
    <t>29°48'55.92"N</t>
  </si>
  <si>
    <t>Cart track, Metal road</t>
  </si>
  <si>
    <t>76°1'31.761"E</t>
  </si>
  <si>
    <t>29°49'8.181"N</t>
  </si>
  <si>
    <t>AP100/0</t>
  </si>
  <si>
    <t xml:space="preserve"> 0° 42' 29"LT</t>
  </si>
  <si>
    <t>76°1'37.242"E</t>
  </si>
  <si>
    <t>29°49'19.634"N</t>
  </si>
  <si>
    <t>76°1'42.519"E</t>
  </si>
  <si>
    <t>29°49'31.055"N</t>
  </si>
  <si>
    <t>76°1'46.306"E</t>
  </si>
  <si>
    <t>29°49'39.25"N</t>
  </si>
  <si>
    <t>Ghagger river, Cart track, 11kV line</t>
  </si>
  <si>
    <t>76°1'50.859"E</t>
  </si>
  <si>
    <t>29°49'49.104"N</t>
  </si>
  <si>
    <t>11kV lines, Cart track</t>
  </si>
  <si>
    <t>76°1'54.966"E</t>
  </si>
  <si>
    <t>29°49'57.992"N</t>
  </si>
  <si>
    <t>76°2'0.397"E</t>
  </si>
  <si>
    <t>29°50'9.744"N</t>
  </si>
  <si>
    <t>Nawan Gaon</t>
  </si>
  <si>
    <t>76°2'6.135"E</t>
  </si>
  <si>
    <t>29°50'22.158"N</t>
  </si>
  <si>
    <t>11kV line, LT line</t>
  </si>
  <si>
    <t>76°2'11.093"E</t>
  </si>
  <si>
    <t>29°50'32.884"N</t>
  </si>
  <si>
    <t>AP101/0</t>
  </si>
  <si>
    <t xml:space="preserve"> 6° 4' 53"LT</t>
  </si>
  <si>
    <t>76°2'15.778"E</t>
  </si>
  <si>
    <t>29°50'43.021"N</t>
  </si>
  <si>
    <t>66 KV DC TL PSPCL</t>
  </si>
  <si>
    <t>AP102/0</t>
  </si>
  <si>
    <t xml:space="preserve"> 0° 2' 33"LT</t>
  </si>
  <si>
    <t>76°2'18.052"E</t>
  </si>
  <si>
    <t>29°50'49.997"N</t>
  </si>
  <si>
    <t>11 KV LINE/METAL ROAD/LT LINE/PUMP HOUSE/CART TRACK/11KV LINE</t>
  </si>
  <si>
    <t>76°2'21.894"E</t>
  </si>
  <si>
    <t>29°51'1.811"N</t>
  </si>
  <si>
    <t>AP103/0</t>
  </si>
  <si>
    <t xml:space="preserve"> 3° 28' 33"LT</t>
  </si>
  <si>
    <t>76°2'26.125"E</t>
  </si>
  <si>
    <t>29°51'14.823"N</t>
  </si>
  <si>
    <t>Jaswant Pur Hotipur</t>
  </si>
  <si>
    <t>PUMP HOUSE/11 KV LINE/PUMP HOUSE/LT LINE</t>
  </si>
  <si>
    <t>76°2'29.338"E</t>
  </si>
  <si>
    <t>29°51'27.612"N</t>
  </si>
  <si>
    <t>LT LINE/PUMP HOUSE/METAL ROAD/11KV LINE/CART TRACK/11KV LINE/LT LINE</t>
  </si>
  <si>
    <t>AP104/0</t>
  </si>
  <si>
    <t xml:space="preserve"> 13° 51' 39"RT</t>
  </si>
  <si>
    <t>76°2'32.637"E</t>
  </si>
  <si>
    <t>29°51'40.747"N</t>
  </si>
  <si>
    <t>11KV LINE/METAL ROAD/11KV LINE</t>
  </si>
  <si>
    <t>AP105/0</t>
  </si>
  <si>
    <t xml:space="preserve"> 12° 29' 43"RT</t>
  </si>
  <si>
    <t>76°2'38.25"E</t>
  </si>
  <si>
    <t>29°51'50.684"N</t>
  </si>
  <si>
    <t>LT LINE/CART TRACK/NALA/METAL ROAD</t>
  </si>
  <si>
    <t>76°2'46.315"E</t>
  </si>
  <si>
    <t>29°51'59.455"N</t>
  </si>
  <si>
    <t>CART TRACK END/11KV LINE/LT LINE</t>
  </si>
  <si>
    <t>76°2'55.242"E</t>
  </si>
  <si>
    <t>29°52'9.163"N</t>
  </si>
  <si>
    <t>Khang</t>
  </si>
  <si>
    <t>11KV LINE</t>
  </si>
  <si>
    <t>76°3'5.359"E</t>
  </si>
  <si>
    <t>29°52'20.164"N</t>
  </si>
  <si>
    <t>Gulhar</t>
  </si>
  <si>
    <t>CART TRACK/11KV LINE/CART TRACK</t>
  </si>
  <si>
    <t>76°3'14.684"E</t>
  </si>
  <si>
    <t>29°52'30.304"N</t>
  </si>
  <si>
    <t>CART TRACK/11KV LINE/11KV LINE/CART TRACK/CART TRACK</t>
  </si>
  <si>
    <t>76°3'24.172"E</t>
  </si>
  <si>
    <t>29°52'40.62"N</t>
  </si>
  <si>
    <t>METAL ROAD/11KV LINE/LT LINE</t>
  </si>
  <si>
    <t>AP106/0</t>
  </si>
  <si>
    <t xml:space="preserve"> 10° 46' 18"LT</t>
  </si>
  <si>
    <t>76°3'34.095"E</t>
  </si>
  <si>
    <t>29°52'51.407"N</t>
  </si>
  <si>
    <t>11KV LINE/CART TRACK</t>
  </si>
  <si>
    <t>76°3'40.75"E</t>
  </si>
  <si>
    <t>29°53'2.341"N</t>
  </si>
  <si>
    <t>76°3'46.987"E</t>
  </si>
  <si>
    <t>29°53'12.586"N</t>
  </si>
  <si>
    <t>Molviwala</t>
  </si>
  <si>
    <t>76°3'53.399"E</t>
  </si>
  <si>
    <t>29°53'23.117"N</t>
  </si>
  <si>
    <t>METAL ROAD/PUMP HOUSE/11KV LINE</t>
  </si>
  <si>
    <t>76°3'58.221"E</t>
  </si>
  <si>
    <t>29°53'31.038"N</t>
  </si>
  <si>
    <t>76°4'4.022"E</t>
  </si>
  <si>
    <t>29°53'40.565"N</t>
  </si>
  <si>
    <t>PUMP HOUSE /11KV LINE/CART TRACK/11KV LINE</t>
  </si>
  <si>
    <t>76°4'9.614"E</t>
  </si>
  <si>
    <t>29°53'49.747"N</t>
  </si>
  <si>
    <t>76°4'16.027"E</t>
  </si>
  <si>
    <t>29°54'0.279"N</t>
  </si>
  <si>
    <t>PUMP HOUSE/4 NOS. 11 KV LINE/CART TRACK</t>
  </si>
  <si>
    <t>AP107/0</t>
  </si>
  <si>
    <t xml:space="preserve"> 23° 41' 2"RT</t>
  </si>
  <si>
    <t>76°4'23.299"E</t>
  </si>
  <si>
    <t>29°54'12.219"N</t>
  </si>
  <si>
    <t>11KV LINE/METAL ROAD/LT LINE/CART TRACK</t>
  </si>
  <si>
    <t>AP108/0</t>
  </si>
  <si>
    <t xml:space="preserve"> 42° 55' 20"RT</t>
  </si>
  <si>
    <t>76°4'33.545"E</t>
  </si>
  <si>
    <t>29°54'19.285"N</t>
  </si>
  <si>
    <t>400 KV DC  PTR-KTL TL PGCIL</t>
  </si>
  <si>
    <t>AP109/0</t>
  </si>
  <si>
    <t xml:space="preserve"> 35° 10' 35"LT</t>
  </si>
  <si>
    <t>76°4'40.949"E</t>
  </si>
  <si>
    <t>29°54'18.771"N</t>
  </si>
  <si>
    <t>76°4'54.843"E</t>
  </si>
  <si>
    <t>29°54'25.934"N</t>
  </si>
  <si>
    <t>11KV LINE/BRICK ROAD/LT LINE/BRICK ROAD/PUMP HOUSE</t>
  </si>
  <si>
    <t>76°5'5.786"E</t>
  </si>
  <si>
    <t>29°54'31.575"N</t>
  </si>
  <si>
    <t>BRICK ROAD/11KV LINE</t>
  </si>
  <si>
    <t>AP110/0</t>
  </si>
  <si>
    <t xml:space="preserve"> 14° 39' 60"LT</t>
  </si>
  <si>
    <t>76°5'16.429"E</t>
  </si>
  <si>
    <t>29°54'37.062"N</t>
  </si>
  <si>
    <t>2 NOS. 66 KV SC LINE PSEB/11KV LINE</t>
  </si>
  <si>
    <t>AP111/0</t>
  </si>
  <si>
    <t>34°35'50"LT</t>
  </si>
  <si>
    <t>76°5'22.867"E</t>
  </si>
  <si>
    <t>29°54'42.725"N</t>
  </si>
  <si>
    <t>shutrana</t>
  </si>
  <si>
    <t>3 NOS. 11KV LINE/</t>
  </si>
  <si>
    <t>76°5'24.178"E</t>
  </si>
  <si>
    <t>29°54'50.535"N</t>
  </si>
  <si>
    <t>AP112/0</t>
  </si>
  <si>
    <t>31°35'22"RT</t>
  </si>
  <si>
    <t>76°5'25.494"E</t>
  </si>
  <si>
    <t>29°54'58.365"N</t>
  </si>
  <si>
    <t>11KV LINE/NH52/11KV LINE</t>
  </si>
  <si>
    <t>AP113/0</t>
  </si>
  <si>
    <t xml:space="preserve"> 9° 48' 37"RT</t>
  </si>
  <si>
    <t>76°5'30.956"E</t>
  </si>
  <si>
    <t>29°55'3.721"N</t>
  </si>
  <si>
    <t>11KV LINE NEED TO BE SHIFTED/11KV LINE /CART TRACK/PUMP HOUSE</t>
  </si>
  <si>
    <t>76°5'40.869"E</t>
  </si>
  <si>
    <t>29°55'10.607"N</t>
  </si>
  <si>
    <t>CART TRACK/11 KV LINE /CART TRACK</t>
  </si>
  <si>
    <t>AP114/0</t>
  </si>
  <si>
    <t xml:space="preserve"> 25° 53' 54"LT</t>
  </si>
  <si>
    <t>76°5'53.169"E</t>
  </si>
  <si>
    <t>29°55'19.15"N</t>
  </si>
  <si>
    <t xml:space="preserve"> </t>
  </si>
  <si>
    <t>11 KV LINE /PUMP HOUSE/11 KV LINE /CART TRACK</t>
  </si>
  <si>
    <t>76°6'0.103"E</t>
  </si>
  <si>
    <t>29°55'31.792"N</t>
  </si>
  <si>
    <t>CART TRACK/2 NOS. BRICK ROAD/11KV LINE</t>
  </si>
  <si>
    <t>AP115/0</t>
  </si>
  <si>
    <t xml:space="preserve"> 9° 46' 28"RT</t>
  </si>
  <si>
    <t>76°6'5.622"E</t>
  </si>
  <si>
    <t>29°55'41.853"N</t>
  </si>
  <si>
    <t>33KV LINE/LT LINE/NALA/CART TRACK</t>
  </si>
  <si>
    <t>76°6'12.563"E</t>
  </si>
  <si>
    <t>29°55'50.388"N</t>
  </si>
  <si>
    <t>11KV LINE/CART TRACK/11KV LINE/NALI/11KV LINE/METAL ROAD/CART TRACK/11KV LINE</t>
  </si>
  <si>
    <t>76°6'20.324"E</t>
  </si>
  <si>
    <t>29°55'59.93"N</t>
  </si>
  <si>
    <t>11KV LINE/PUMP HOUSE/CART TRACK</t>
  </si>
  <si>
    <t>AP116/0</t>
  </si>
  <si>
    <t xml:space="preserve"> 14° 59' 32"RT</t>
  </si>
  <si>
    <t>76°6'28.245"E</t>
  </si>
  <si>
    <t>29°56'9.668"N</t>
  </si>
  <si>
    <t>EXPRESSWAY</t>
  </si>
  <si>
    <t>AP117/0</t>
  </si>
  <si>
    <t xml:space="preserve"> 39° 48' 46"LT</t>
  </si>
  <si>
    <t>76°6'35.629"E</t>
  </si>
  <si>
    <t>29°56'15.005"N</t>
  </si>
  <si>
    <t>76°6'38.415"E</t>
  </si>
  <si>
    <t>29°56'28.101"N</t>
  </si>
  <si>
    <t>METAL ROAD/11K V LINE/LT LINE/BRICK ROAD/PUMP HOSE</t>
  </si>
  <si>
    <t>AP118/0</t>
  </si>
  <si>
    <t xml:space="preserve"> 6° 9' 58"LT</t>
  </si>
  <si>
    <t>76°6'41.146"E</t>
  </si>
  <si>
    <t>29°56'40.938"N</t>
  </si>
  <si>
    <t>METAL ROAD/LT LINE/11KV LINE/</t>
  </si>
  <si>
    <t>76°6'42.14"E</t>
  </si>
  <si>
    <t>29°56'52.372"N</t>
  </si>
  <si>
    <t>76°6'43.089"E</t>
  </si>
  <si>
    <t>29°57'3.288"N</t>
  </si>
  <si>
    <t>Bishanpur Alias banwala</t>
  </si>
  <si>
    <t>11KV LINE/METAL ROAD</t>
  </si>
  <si>
    <t>76°6'43.808"E</t>
  </si>
  <si>
    <t>29°57'11.548"N</t>
  </si>
  <si>
    <t>CART TRACK/LT LINE</t>
  </si>
  <si>
    <t>AP119/0</t>
  </si>
  <si>
    <t xml:space="preserve"> 57° 4' 0"LT</t>
  </si>
  <si>
    <t>76°6'44.766"E</t>
  </si>
  <si>
    <t>29°57'22.562"N</t>
  </si>
  <si>
    <t>AP120/0</t>
  </si>
  <si>
    <t xml:space="preserve"> 25° 25' 48"LT</t>
  </si>
  <si>
    <t>76°6'39.248"E</t>
  </si>
  <si>
    <t>29°57'26.218"N</t>
  </si>
  <si>
    <t xml:space="preserve">LT LINE/400 KV DC PTL-PTR TL PGCIL/SS BOUNDARY </t>
  </si>
  <si>
    <t>AP121/0</t>
  </si>
  <si>
    <t xml:space="preserve"> 12° 15' 32"LT</t>
  </si>
  <si>
    <t>76°6'35.11"E</t>
  </si>
  <si>
    <t>29°57'26.973"N</t>
  </si>
  <si>
    <t>RC=1.5M</t>
  </si>
  <si>
    <t>76°6'32.773"E</t>
  </si>
  <si>
    <t>29°57'26.958"N</t>
  </si>
  <si>
    <t>For  Kec International Limited</t>
  </si>
  <si>
    <t>M/s, Powergrid Bikaner IV Transmission Limited</t>
  </si>
  <si>
    <t>Surveyed By</t>
  </si>
  <si>
    <t>Checked By</t>
  </si>
  <si>
    <t>submitted by</t>
  </si>
  <si>
    <t>Recommended By</t>
  </si>
  <si>
    <t>Approved By</t>
  </si>
  <si>
    <t xml:space="preserve">Package TL03 for (a) Siwani– Fatehabad (PG) 400kV D/C Transmission Line </t>
  </si>
  <si>
    <t>TOWER SCHEDULE - SIWANI GANTRY to FATEHABAD GANTRY (WZ-4 &amp; WZ-5)</t>
  </si>
  <si>
    <t xml:space="preserve">Client : POWERGRID BIKANER IV TRANSMISSION LIMITED  (A 100% WHOLLY OWNED SUBSIDIARY OF POWER GRID) </t>
  </si>
  <si>
    <t>DT.</t>
  </si>
  <si>
    <t>SECTION LENGTH (Mtr)</t>
  </si>
  <si>
    <t>LEG EXTENSION</t>
  </si>
  <si>
    <t>RAISED CHIMNEY</t>
  </si>
  <si>
    <t>BENCHING VOLUME (Cum)</t>
  </si>
  <si>
    <t>REVETMENT VOLUME (Cum)</t>
  </si>
  <si>
    <t>NAME OF VILLAGE</t>
  </si>
  <si>
    <t>NAME OF TEHSIL</t>
  </si>
  <si>
    <t>NAME OF POLICE STATION</t>
  </si>
  <si>
    <t>VILLAGE NAME</t>
  </si>
  <si>
    <t>TEHSIL/CIRCLE</t>
  </si>
  <si>
    <t>B</t>
  </si>
  <si>
    <t>C</t>
  </si>
  <si>
    <t>D</t>
  </si>
  <si>
    <t>Y  Northing (m)</t>
  </si>
  <si>
    <t>S/S GANTRY</t>
  </si>
  <si>
    <t>75º 32' 54.538" E</t>
  </si>
  <si>
    <t>28º 47' 32.703" N</t>
  </si>
  <si>
    <t>Jhumpa Kalan</t>
  </si>
  <si>
    <t>No count</t>
  </si>
  <si>
    <t xml:space="preserve"> 7° 37' 35"RT</t>
  </si>
  <si>
    <t>75º 32' 54.563" E</t>
  </si>
  <si>
    <t>28º 47' 37.642" N</t>
  </si>
  <si>
    <t>Raw Road 2nos</t>
  </si>
  <si>
    <t>75º 32' 56.64" E</t>
  </si>
  <si>
    <t>28º 47' 50.807" N</t>
  </si>
  <si>
    <t xml:space="preserve"> 54° 8' 46"LT</t>
  </si>
  <si>
    <t>75º 32' 58.814" E</t>
  </si>
  <si>
    <t>28º 48' 4.662" N</t>
  </si>
  <si>
    <t>11KV,NH-52</t>
  </si>
  <si>
    <t xml:space="preserve"> 10° 52' 60"LT</t>
  </si>
  <si>
    <t>75º 32' 52.731" E</t>
  </si>
  <si>
    <t>28º 48' 9.79" N</t>
  </si>
  <si>
    <t>RAILWAY LINE</t>
  </si>
  <si>
    <t xml:space="preserve"> 54° 25' 27"RT</t>
  </si>
  <si>
    <t>75º 32' 45.575" E</t>
  </si>
  <si>
    <t>28º 48' 13.861" N</t>
  </si>
  <si>
    <t>Cart Track</t>
  </si>
  <si>
    <t xml:space="preserve"> 20° 23' 46"RT</t>
  </si>
  <si>
    <t>75º 32' 44.922" E</t>
  </si>
  <si>
    <t>28º 48' 25.971" N</t>
  </si>
  <si>
    <t>Cart Track, Water pipe line</t>
  </si>
  <si>
    <t>75º 32' 48.765" E</t>
  </si>
  <si>
    <t>28º 48' 36.589" N</t>
  </si>
  <si>
    <t>75º 32' 53.404" E</t>
  </si>
  <si>
    <t>28º 48' 49.406" N</t>
  </si>
  <si>
    <t>75º 32' 57.852" E</t>
  </si>
  <si>
    <t>28º 49' 1.697" N</t>
  </si>
  <si>
    <t xml:space="preserve"> 14° 48' 37"LT</t>
  </si>
  <si>
    <t>75º 33' 1.777" E</t>
  </si>
  <si>
    <t>28º 49' 12.541" N</t>
  </si>
  <si>
    <t>LT Line 2nos</t>
  </si>
  <si>
    <t>75º 33' 2.401" E</t>
  </si>
  <si>
    <t>28º 49' 23.51" N</t>
  </si>
  <si>
    <t>Metal Road</t>
  </si>
  <si>
    <t xml:space="preserve"> 49° 11' 44"LT</t>
  </si>
  <si>
    <t>75º 33' 3.036" E</t>
  </si>
  <si>
    <t>28º 49' 34.649" N</t>
  </si>
  <si>
    <t>132KV S/C line (Hisar-Rajgarh)</t>
  </si>
  <si>
    <t xml:space="preserve"> 54° 36' 16"RT</t>
  </si>
  <si>
    <t>75º 32' 58.958" E</t>
  </si>
  <si>
    <t>28º 49' 38.078" N</t>
  </si>
  <si>
    <t>Well, Solar Plate</t>
  </si>
  <si>
    <t>75º 33' 1.323" E</t>
  </si>
  <si>
    <t>28º 49' 52.387" N</t>
  </si>
  <si>
    <t>75º 33' 3.358" E</t>
  </si>
  <si>
    <t>28º 50' 4.702" N</t>
  </si>
  <si>
    <t>Solar plate, Nala, Bore well</t>
  </si>
  <si>
    <t>75º 33' 5.317" E</t>
  </si>
  <si>
    <t>28º 50' 16.555" N</t>
  </si>
  <si>
    <t>AP2D/4</t>
  </si>
  <si>
    <t xml:space="preserve"> 0° 51' 45"RT</t>
  </si>
  <si>
    <t>75º 33' 7.176" E</t>
  </si>
  <si>
    <t>28º 50' 27.805" N</t>
  </si>
  <si>
    <t>75º 33' 9.61" E</t>
  </si>
  <si>
    <t>28º 50' 41.118" N</t>
  </si>
  <si>
    <t>Metal Road, 11kv Line</t>
  </si>
  <si>
    <t xml:space="preserve"> 1° 55' 54"RT</t>
  </si>
  <si>
    <t>75º 33' 11.982" E</t>
  </si>
  <si>
    <t>28º 50' 54.094" N</t>
  </si>
  <si>
    <t>75°33'14.286"E</t>
  </si>
  <si>
    <t>28°51'4.458"N</t>
  </si>
  <si>
    <t>75°33'17.023"E</t>
  </si>
  <si>
    <t>28°51'16.766"N</t>
  </si>
  <si>
    <t>75°33'20.1"E</t>
  </si>
  <si>
    <t>28°51'30.606"N</t>
  </si>
  <si>
    <t>75°33'22.88"E</t>
  </si>
  <si>
    <t>28°51'43.105"N</t>
  </si>
  <si>
    <t>75°33'25.745"E</t>
  </si>
  <si>
    <t>28°51'55.988"N</t>
  </si>
  <si>
    <t>75°33'28.568"E</t>
  </si>
  <si>
    <t>28°52'8.679"N</t>
  </si>
  <si>
    <t>75°33'31.696"E</t>
  </si>
  <si>
    <t>28°52'22.742"N</t>
  </si>
  <si>
    <t>75°33'34.427"E</t>
  </si>
  <si>
    <t>28°52'35.018"N</t>
  </si>
  <si>
    <t>75°33'37.505"E</t>
  </si>
  <si>
    <t>28°52'48.857"N</t>
  </si>
  <si>
    <t>75°33'40.357"E</t>
  </si>
  <si>
    <t>28°53'1.676"N</t>
  </si>
  <si>
    <t xml:space="preserve"> 13° 1' 47"RT</t>
  </si>
  <si>
    <t>75°33'43.132"E</t>
  </si>
  <si>
    <t>28°53'14.147"N</t>
  </si>
  <si>
    <t>Devsar 2</t>
  </si>
  <si>
    <t>75°33'49.044"E</t>
  </si>
  <si>
    <t>28°53'25.773"N</t>
  </si>
  <si>
    <t>75°33'55.077"E</t>
  </si>
  <si>
    <t>28°53'37.636"N</t>
  </si>
  <si>
    <t>Kikral</t>
  </si>
  <si>
    <t>11kV lines, Cart track, Canal, Pump house</t>
  </si>
  <si>
    <t>75°34'1.125"E</t>
  </si>
  <si>
    <t>28°53'49.529"N</t>
  </si>
  <si>
    <t>Solar panel, Nala, Cart track</t>
  </si>
  <si>
    <t>75°34'6.948"E</t>
  </si>
  <si>
    <t>28°54'0.976"N</t>
  </si>
  <si>
    <t>Cart track, 11kV line</t>
  </si>
  <si>
    <t>75°34'11.805"E</t>
  </si>
  <si>
    <t>28°54'10.526"N</t>
  </si>
  <si>
    <t>75°34'16.346"E</t>
  </si>
  <si>
    <t>28°54'19.453"N</t>
  </si>
  <si>
    <t>Pump house, Bore</t>
  </si>
  <si>
    <t xml:space="preserve"> 28° 2' 29"LT</t>
  </si>
  <si>
    <t>75°34'21.997"E</t>
  </si>
  <si>
    <t>28°54'30.561"N</t>
  </si>
  <si>
    <t>11kV lines, Cart track, Metal road</t>
  </si>
  <si>
    <t>75°34'20.909"E</t>
  </si>
  <si>
    <t>28°54'44.5"N</t>
  </si>
  <si>
    <t>75°34'19.895"E</t>
  </si>
  <si>
    <t>28°54'57.499"N</t>
  </si>
  <si>
    <t>Cart track, Bore</t>
  </si>
  <si>
    <t>75°34'18.881"E</t>
  </si>
  <si>
    <t>28°55'10.498"N</t>
  </si>
  <si>
    <t>11kV line, Solar panel, Cart track, Metal road, Pump house, Pond, Canal</t>
  </si>
  <si>
    <t>75°34'17.771"E</t>
  </si>
  <si>
    <t>28°55'24.729"N</t>
  </si>
  <si>
    <t>75°34'16.855"E</t>
  </si>
  <si>
    <t>28°55'36.463"N</t>
  </si>
  <si>
    <t>75°34'15.851"E</t>
  </si>
  <si>
    <t>28°55'49.333"N</t>
  </si>
  <si>
    <t>75°34'14.998"E</t>
  </si>
  <si>
    <t>28°56'0.257"N</t>
  </si>
  <si>
    <t>Solar panel, Nala</t>
  </si>
  <si>
    <t>AP6/0</t>
  </si>
  <si>
    <t xml:space="preserve"> 4° 11' 46"RT</t>
  </si>
  <si>
    <t>75°34'14.127"E</t>
  </si>
  <si>
    <t>28°56'11.417"N</t>
  </si>
  <si>
    <t>75°34'14.198"E</t>
  </si>
  <si>
    <t>28°56'24.706"N</t>
  </si>
  <si>
    <t>75°34'14.273"E</t>
  </si>
  <si>
    <t>28°56'38.743"N</t>
  </si>
  <si>
    <t>75°34'14.341"E</t>
  </si>
  <si>
    <t>28°56'51.512"N</t>
  </si>
  <si>
    <t>75°34'14.419"E</t>
  </si>
  <si>
    <t>28°57'6.166"N</t>
  </si>
  <si>
    <t>75°34'14.487"E</t>
  </si>
  <si>
    <t>28°57'18.74"N</t>
  </si>
  <si>
    <t>33kV line, 11kV line, Metal road, Cart track</t>
  </si>
  <si>
    <t>75°34'14.553"E</t>
  </si>
  <si>
    <t>28°57'31.152"N</t>
  </si>
  <si>
    <t>75°34'14.625"E</t>
  </si>
  <si>
    <t>28°57'44.604"N</t>
  </si>
  <si>
    <t>75°34'14.692"E</t>
  </si>
  <si>
    <t>28°57'57.113"N</t>
  </si>
  <si>
    <t>75°34'14.767"E</t>
  </si>
  <si>
    <t>28°58'11.313"N</t>
  </si>
  <si>
    <t>75°34'14.833"E</t>
  </si>
  <si>
    <t>28°58'23.53"N</t>
  </si>
  <si>
    <t>11kV ;ine, Metal road, Nala, Bore</t>
  </si>
  <si>
    <t xml:space="preserve"> 6° 20' 14"RT</t>
  </si>
  <si>
    <t>75°34'14.888"E</t>
  </si>
  <si>
    <t>28°58'33.804"N</t>
  </si>
  <si>
    <t>75°34'16.52"E</t>
  </si>
  <si>
    <t>28°58'46.198"N</t>
  </si>
  <si>
    <t>75°34'18.165"E</t>
  </si>
  <si>
    <t>28°58'58.689"N</t>
  </si>
  <si>
    <t>75°34'19.819"E</t>
  </si>
  <si>
    <t>28°59'11.245"N</t>
  </si>
  <si>
    <t>75°34'21.622"E</t>
  </si>
  <si>
    <t>28°59'24.93"N</t>
  </si>
  <si>
    <t xml:space="preserve"> 10° 28' 15"LT</t>
  </si>
  <si>
    <t>75°34'23.392"E</t>
  </si>
  <si>
    <t>28°59'38.359"N</t>
  </si>
  <si>
    <t>75°34'22.485"E</t>
  </si>
  <si>
    <t>28°59'50.16"N</t>
  </si>
  <si>
    <t>75°34'21.646"E</t>
  </si>
  <si>
    <t>29°0'1.085"N</t>
  </si>
  <si>
    <t>Solar panel, Cart track, Nala, Bore</t>
  </si>
  <si>
    <t>75°34'20.566"E</t>
  </si>
  <si>
    <t>29°0'15.154"N</t>
  </si>
  <si>
    <t>75°34'19.567"E</t>
  </si>
  <si>
    <t>29°0'28.154"N</t>
  </si>
  <si>
    <t>75°34'18.641"E</t>
  </si>
  <si>
    <t>29°0'40.214"N</t>
  </si>
  <si>
    <t>75°34'17.724"E</t>
  </si>
  <si>
    <t>29°0'52.144"N</t>
  </si>
  <si>
    <t>75°34'16.678"E</t>
  </si>
  <si>
    <t>29°1'5.759"N</t>
  </si>
  <si>
    <t>75°34'15.654"E</t>
  </si>
  <si>
    <t>29°1'19.083"N</t>
  </si>
  <si>
    <t>Cart track, Nala, Pump house, Bore</t>
  </si>
  <si>
    <t>75°34'14.6"E</t>
  </si>
  <si>
    <t>29°1'32.796"N</t>
  </si>
  <si>
    <t xml:space="preserve"> 29° 23' 56"RT</t>
  </si>
  <si>
    <t>75°34'13.563"E</t>
  </si>
  <si>
    <t>29°1'46.294"N</t>
  </si>
  <si>
    <t>Metal road</t>
  </si>
  <si>
    <t>75°34'19.97"E</t>
  </si>
  <si>
    <t>29°1'58.08"N</t>
  </si>
  <si>
    <t>Nala, Metal road</t>
  </si>
  <si>
    <t>75°34'26.154"E</t>
  </si>
  <si>
    <t>29°2'9.455"N</t>
  </si>
  <si>
    <t xml:space="preserve"> 32° 24' 39"LT</t>
  </si>
  <si>
    <t>75°34'32.249"E</t>
  </si>
  <si>
    <t>29°2'20.668"N</t>
  </si>
  <si>
    <t>75°34'30.457"E</t>
  </si>
  <si>
    <t>29°2'33.732"N</t>
  </si>
  <si>
    <t>75°34'28.617"E</t>
  </si>
  <si>
    <t>29°2'47.152"N</t>
  </si>
  <si>
    <t>11kV line, Gas pipeline, Nala</t>
  </si>
  <si>
    <t>75°34'26.815"E</t>
  </si>
  <si>
    <t>29°3'0.281"N</t>
  </si>
  <si>
    <t xml:space="preserve"> 28° 0' 48"LT</t>
  </si>
  <si>
    <t>75°34'25.107"E</t>
  </si>
  <si>
    <t>29°3'12.731"N</t>
  </si>
  <si>
    <t>Rawalwas Kalan</t>
  </si>
  <si>
    <t>75°34'16.689"E</t>
  </si>
  <si>
    <t>29°3'23.338"N</t>
  </si>
  <si>
    <t>Metal road, Cart track, Nala</t>
  </si>
  <si>
    <t xml:space="preserve"> 28° 4' 23"RT</t>
  </si>
  <si>
    <t>75°34'7.966"E</t>
  </si>
  <si>
    <t>29°3'34.329"N</t>
  </si>
  <si>
    <t>75°34'6.162"E</t>
  </si>
  <si>
    <t>29°3'47.589"N</t>
  </si>
  <si>
    <t>11kV line, Metal road, Pump house</t>
  </si>
  <si>
    <t>75°34'4.266"E</t>
  </si>
  <si>
    <t>29°4'1.526"N</t>
  </si>
  <si>
    <t>75°34'2.646"E</t>
  </si>
  <si>
    <t>29°4'13.431"N</t>
  </si>
  <si>
    <t>75°34'0.78"E</t>
  </si>
  <si>
    <t>29°4'27.143"N</t>
  </si>
  <si>
    <t>LT line, Brick road</t>
  </si>
  <si>
    <t xml:space="preserve"> 15° 59' 4"LT</t>
  </si>
  <si>
    <t>75°33'59.093"E</t>
  </si>
  <si>
    <t>29°4'39.54"N</t>
  </si>
  <si>
    <t>33kV line, 11kV lines, MDR 107</t>
  </si>
  <si>
    <t xml:space="preserve"> 21° 21' 47"RT</t>
  </si>
  <si>
    <t>75°33'53.351"E</t>
  </si>
  <si>
    <t>29°4'51.537"N</t>
  </si>
  <si>
    <t>75°33'52.967"E</t>
  </si>
  <si>
    <t>29°5'4.952"N</t>
  </si>
  <si>
    <t>Cart track, Canal, Pump house</t>
  </si>
  <si>
    <t xml:space="preserve"> 27° 14' 32"RT</t>
  </si>
  <si>
    <t>75°33'52.606"E</t>
  </si>
  <si>
    <t>29°5'17.587"N</t>
  </si>
  <si>
    <t>11kV lines, LT line, Pump house, Nala, Metal road</t>
  </si>
  <si>
    <t>75°33'59.578"E</t>
  </si>
  <si>
    <t>29°5'30.253"N</t>
  </si>
  <si>
    <t>Cart track, Bore, LT line</t>
  </si>
  <si>
    <t>75°34'6.148"E</t>
  </si>
  <si>
    <t>29°5'42.188"N</t>
  </si>
  <si>
    <t>Well</t>
  </si>
  <si>
    <t>75°34'12.058"E</t>
  </si>
  <si>
    <t>29°5'52.924"N</t>
  </si>
  <si>
    <t xml:space="preserve"> 25° 32' 54"LT</t>
  </si>
  <si>
    <t>75°34'18.369"E</t>
  </si>
  <si>
    <t>29°6'4.386"N</t>
  </si>
  <si>
    <t>75°34'18.436"E</t>
  </si>
  <si>
    <t>29°6'17.578"N</t>
  </si>
  <si>
    <t>75°34'18.503"E</t>
  </si>
  <si>
    <t>29°6'30.639"N</t>
  </si>
  <si>
    <t>75°34'18.571"E</t>
  </si>
  <si>
    <t>29°6'43.928"N</t>
  </si>
  <si>
    <t>75°34'18.643"E</t>
  </si>
  <si>
    <t>29°6'57.964"N</t>
  </si>
  <si>
    <t>Siswala</t>
  </si>
  <si>
    <t>75°34'18.71"E</t>
  </si>
  <si>
    <t>29°7'10.993"N</t>
  </si>
  <si>
    <t>75°34'18.781"E</t>
  </si>
  <si>
    <t>29°7'24.77"N</t>
  </si>
  <si>
    <t>75°34'18.846"E</t>
  </si>
  <si>
    <t>29°7'37.506"N</t>
  </si>
  <si>
    <t>Cart track, Canal, 11kV line</t>
  </si>
  <si>
    <t>75°34'18.907"E</t>
  </si>
  <si>
    <t>29°7'49.431"N</t>
  </si>
  <si>
    <t xml:space="preserve"> 10° 35' 46"RT</t>
  </si>
  <si>
    <t>75°34'18.968"E</t>
  </si>
  <si>
    <t>29°8'1.224"N</t>
  </si>
  <si>
    <t>75°34'21.379"E</t>
  </si>
  <si>
    <t>29°8'12.265"N</t>
  </si>
  <si>
    <t>Bore, Nala, Cart track</t>
  </si>
  <si>
    <t>75°34'24.055"E</t>
  </si>
  <si>
    <t>29°8'24.518"N</t>
  </si>
  <si>
    <t>Solar panel, Pond, Pump house, Cart track</t>
  </si>
  <si>
    <t>75°34'26.885"E</t>
  </si>
  <si>
    <t>29°8'37.474"N</t>
  </si>
  <si>
    <t>75°34'29.806"E</t>
  </si>
  <si>
    <t>29°8'50.844"N</t>
  </si>
  <si>
    <t>75°34'32.462"E</t>
  </si>
  <si>
    <t>29°9'3.002"N</t>
  </si>
  <si>
    <t>75°34'35.306"E</t>
  </si>
  <si>
    <t>29°9'16.021"N</t>
  </si>
  <si>
    <t>75°34'38.081"E</t>
  </si>
  <si>
    <t>29°9'28.721"N</t>
  </si>
  <si>
    <t>AP18/0</t>
  </si>
  <si>
    <t xml:space="preserve"> 3° 55' 26"LT</t>
  </si>
  <si>
    <t>75°34'40.906"E</t>
  </si>
  <si>
    <t>29°9'41.65"N</t>
  </si>
  <si>
    <t>Cart track, Canal, Nala, Solar panel, Pump house,  Bore</t>
  </si>
  <si>
    <t>75°34'42.676"E</t>
  </si>
  <si>
    <t>29°9'54.423"N</t>
  </si>
  <si>
    <t>75°34'44.401"E</t>
  </si>
  <si>
    <t>29°10'6.873"N</t>
  </si>
  <si>
    <t>Solar Panel, Nala, Cart track</t>
  </si>
  <si>
    <t>75°34'46.068"E</t>
  </si>
  <si>
    <t>29°10'18.904"N</t>
  </si>
  <si>
    <t>75°34'47.69"E</t>
  </si>
  <si>
    <t>29°10'30.612"N</t>
  </si>
  <si>
    <t>Cart track, Canal, Solar panel, Pump house,  Bore, 11kV line, LT line</t>
  </si>
  <si>
    <t xml:space="preserve"> 23° 0' 27"RT</t>
  </si>
  <si>
    <t>75°34'49.402"E</t>
  </si>
  <si>
    <t>29°10'42.966"N</t>
  </si>
  <si>
    <t>75°34'57.256"E</t>
  </si>
  <si>
    <t>29°10'54.932"N</t>
  </si>
  <si>
    <t>75°35'4.427"E</t>
  </si>
  <si>
    <t>29°11'5.856"N</t>
  </si>
  <si>
    <t xml:space="preserve"> 23° 22' 34"LT</t>
  </si>
  <si>
    <t>75°35'10.924"E</t>
  </si>
  <si>
    <t>29°11'15.753"N</t>
  </si>
  <si>
    <t xml:space="preserve"> 12° 26' 36"RT</t>
  </si>
  <si>
    <t>75°35'12.505"E</t>
  </si>
  <si>
    <t>29°11'27.798"N</t>
  </si>
  <si>
    <t>Cart track, 11kV line, Nala, LT line</t>
  </si>
  <si>
    <t>75°35'16.655"E</t>
  </si>
  <si>
    <t>29°11'38.365"N</t>
  </si>
  <si>
    <t>75°35'20.479"E</t>
  </si>
  <si>
    <t>29°11'48.103"N</t>
  </si>
  <si>
    <t>75°35'24.364"E</t>
  </si>
  <si>
    <t>29°11'57.994"N</t>
  </si>
  <si>
    <t>AP22/0</t>
  </si>
  <si>
    <t xml:space="preserve"> 1° 46' 15"RT</t>
  </si>
  <si>
    <t>75°35'28.952"E</t>
  </si>
  <si>
    <t>29°12'9.676"N</t>
  </si>
  <si>
    <t>Railway track, Cart track, Railway boundary,  Metal road</t>
  </si>
  <si>
    <t xml:space="preserve"> 15° 5' 38"LT</t>
  </si>
  <si>
    <t>75°35'32.244"E</t>
  </si>
  <si>
    <t>29°12'17.285"N</t>
  </si>
  <si>
    <t>75°35'33.691"E</t>
  </si>
  <si>
    <t>29°12'30.023"N</t>
  </si>
  <si>
    <t>75°35'35.098"E</t>
  </si>
  <si>
    <t>29°12'42.406"N</t>
  </si>
  <si>
    <t>Cart track, Nala, Pump house</t>
  </si>
  <si>
    <t>75°35'36.612"E</t>
  </si>
  <si>
    <t>29°12'55.726"N</t>
  </si>
  <si>
    <t>75°35'38.067"E</t>
  </si>
  <si>
    <t>29°13'8.529"N</t>
  </si>
  <si>
    <t>75°35'39.665"E</t>
  </si>
  <si>
    <t>29°13'22.593"N</t>
  </si>
  <si>
    <t>11kV line, LT line, Nala, Pump house</t>
  </si>
  <si>
    <t>75°35'41.168"E</t>
  </si>
  <si>
    <t>29°13'35.817"N</t>
  </si>
  <si>
    <t xml:space="preserve"> 5° 35' 15"LT</t>
  </si>
  <si>
    <t>75°35'42.491"E</t>
  </si>
  <si>
    <t>29°13'47.455"N</t>
  </si>
  <si>
    <t>75°35'42.518"E</t>
  </si>
  <si>
    <t>29°14'0.257"N</t>
  </si>
  <si>
    <t>75°35'42.545"E</t>
  </si>
  <si>
    <t>29°14'13.026"N</t>
  </si>
  <si>
    <t>75°35'42.574"E</t>
  </si>
  <si>
    <t>29°14'26.217"N</t>
  </si>
  <si>
    <t>75°35'42.601"E</t>
  </si>
  <si>
    <t>29°14'39.311"N</t>
  </si>
  <si>
    <t>Cart Track/HUT HT-4M</t>
  </si>
  <si>
    <t xml:space="preserve"> 9° 57' 24"RT</t>
  </si>
  <si>
    <t>75°35'42.629"E</t>
  </si>
  <si>
    <t>29°14'52.428"N</t>
  </si>
  <si>
    <t>Cart Track/NALI</t>
  </si>
  <si>
    <t>75°35'45.238"E</t>
  </si>
  <si>
    <t>29°15'5.321"N</t>
  </si>
  <si>
    <t>75°35'47.809"E</t>
  </si>
  <si>
    <t>29°15'18.021"N</t>
  </si>
  <si>
    <t xml:space="preserve"> 17° 43' 23"LT</t>
  </si>
  <si>
    <t>75°35'50.23"E</t>
  </si>
  <si>
    <t>29°15'29.986"N</t>
  </si>
  <si>
    <t>75°35'48.314"E</t>
  </si>
  <si>
    <t>29°15'42.48"N</t>
  </si>
  <si>
    <t>75°35'46.161"E</t>
  </si>
  <si>
    <t>29°15'56.52"N</t>
  </si>
  <si>
    <t>CART TRACK/11 KV LINE/11 KV LINE</t>
  </si>
  <si>
    <t xml:space="preserve"> 16° 3' 58"RT</t>
  </si>
  <si>
    <t>75°35'44.278"E</t>
  </si>
  <si>
    <t>29°16'8.798"N</t>
  </si>
  <si>
    <t xml:space="preserve"> 17° 19' 57"LT</t>
  </si>
  <si>
    <t>75°35'45.806"E</t>
  </si>
  <si>
    <t>29°16'17.861"N</t>
  </si>
  <si>
    <t>LT LINE /PH HT-4.3M/NALI/11KV LINE/CART TRACK/11KV LINE/CART TRACK</t>
  </si>
  <si>
    <t>75°35'43.587"E</t>
  </si>
  <si>
    <t>29°16'30.25"N</t>
  </si>
  <si>
    <t xml:space="preserve"> 12° 59' 54"LT</t>
  </si>
  <si>
    <t>29°16'41.466"N</t>
  </si>
  <si>
    <t>11 KV LINE/132 KV SC KIRORI-BARWALA TL HVPNL/132 KV SC KIRORI-BARWALA TL HVPNL/CART TRACK/11 KV LINE</t>
  </si>
  <si>
    <t xml:space="preserve"> 21° 39' 35"LT</t>
  </si>
  <si>
    <t>75°35'38.174"E</t>
  </si>
  <si>
    <t>29°16'48.88"N</t>
  </si>
  <si>
    <t>11 KV LINE/CART TRACK/CANAL/NALA/PH HT-4.3M</t>
  </si>
  <si>
    <t>75°35'28.848"E</t>
  </si>
  <si>
    <t>29°16'57.47"N</t>
  </si>
  <si>
    <t>CART TRACK/PH HT-4.3M</t>
  </si>
  <si>
    <t>75°35'20.493"E</t>
  </si>
  <si>
    <t>29°17'5.167"N</t>
  </si>
  <si>
    <t xml:space="preserve"> 39° 21' 6"RT</t>
  </si>
  <si>
    <t>75°35'10.686"E</t>
  </si>
  <si>
    <t>29°17'14.198"N</t>
  </si>
  <si>
    <t>75°35'9.749"E</t>
  </si>
  <si>
    <t>29°17'25.28"N</t>
  </si>
  <si>
    <t>PH HT-4.3M/CART TRACK</t>
  </si>
  <si>
    <t>75°35'8.687"E</t>
  </si>
  <si>
    <t>29°17'37.852"N</t>
  </si>
  <si>
    <t>NALI/BORE/SOLAR/CART TRACK</t>
  </si>
  <si>
    <t xml:space="preserve"> 12° 54' 20"LT</t>
  </si>
  <si>
    <t>75°35'7.57"E</t>
  </si>
  <si>
    <t>29°17'51.072"N</t>
  </si>
  <si>
    <t>METAL ROAD/LT LINE/11 KV LINE</t>
  </si>
  <si>
    <t>AP32A/0</t>
  </si>
  <si>
    <t xml:space="preserve"> 11° 3' 8"LT</t>
  </si>
  <si>
    <t>75°35'2.862"E</t>
  </si>
  <si>
    <t>29°18'4.455"N</t>
  </si>
  <si>
    <t>33 KV LINE/11 KV LINE/SH-10/33 KV LINE</t>
  </si>
  <si>
    <t>AP32B/0</t>
  </si>
  <si>
    <t xml:space="preserve"> 14° 5' 52"RT</t>
  </si>
  <si>
    <t>75°34'56.861"E</t>
  </si>
  <si>
    <t>29°18'14.267"N</t>
  </si>
  <si>
    <t>PLOT</t>
  </si>
  <si>
    <t>75°34'53.07"E</t>
  </si>
  <si>
    <t>29°18'27.503"N</t>
  </si>
  <si>
    <t>METAL ROAD/</t>
  </si>
  <si>
    <t>75°34'49.476"E</t>
  </si>
  <si>
    <t>29°18'40.045"N</t>
  </si>
  <si>
    <t>NALI/BORE/LT LINE/NALI</t>
  </si>
  <si>
    <t xml:space="preserve"> 0° 3' 53"LT</t>
  </si>
  <si>
    <t>75°34'45.716"E</t>
  </si>
  <si>
    <t>29°18'53.169"N</t>
  </si>
  <si>
    <t>LT LINE /11 KV LINE /NALI/PH HT-4M/CART TRACK/BORE/SOLAR/</t>
  </si>
  <si>
    <t>75°34'42.224"E</t>
  </si>
  <si>
    <t>29°19'5.298"N</t>
  </si>
  <si>
    <t>NALI/LT LINE</t>
  </si>
  <si>
    <t xml:space="preserve"> 19° 48' 6"LT</t>
  </si>
  <si>
    <t>75°34'38.45"E</t>
  </si>
  <si>
    <t>29°19'18.408"N</t>
  </si>
  <si>
    <t>NALI/CART TRACK/SOLAR</t>
  </si>
  <si>
    <t>75°34'30.434"E</t>
  </si>
  <si>
    <t>29°19'28.837"N</t>
  </si>
  <si>
    <t>BORE/33 KV LINE  /CART TRACK/CANAL/CART TRACK/CANAL</t>
  </si>
  <si>
    <t xml:space="preserve"> 32° 10' 18"RT</t>
  </si>
  <si>
    <t>75°34'21.576"E</t>
  </si>
  <si>
    <t>29°19'40.359"N</t>
  </si>
  <si>
    <t>khasa Mahajan</t>
  </si>
  <si>
    <t>11 KV LINE/CART TRACK/BORE/SOLAR/WELL/SOLAR/BORE/SOLAR</t>
  </si>
  <si>
    <t>75°34'21.114"E</t>
  </si>
  <si>
    <t>29°19'53.284"N</t>
  </si>
  <si>
    <t>LT LINE /CART TRACK/11 KV LINE /NALI/BORE</t>
  </si>
  <si>
    <t>75°34'20.677"E</t>
  </si>
  <si>
    <t>29°20'5.527"N</t>
  </si>
  <si>
    <t>NALI/11 KV LINE /METAL ROAD/LT LINE/NALI/BORE/SOLAR</t>
  </si>
  <si>
    <t xml:space="preserve"> 20° 33' 35"LT</t>
  </si>
  <si>
    <t>75°34'20.243"E</t>
  </si>
  <si>
    <t>29°20'17.655"N</t>
  </si>
  <si>
    <t>SOLAR/NALI</t>
  </si>
  <si>
    <t xml:space="preserve"> 27° 50' 36"RT</t>
  </si>
  <si>
    <t>75°34'15.028"E</t>
  </si>
  <si>
    <t>29°20'28.766"N</t>
  </si>
  <si>
    <t>75°34'16.387"E</t>
  </si>
  <si>
    <t>29°20'41.153"N</t>
  </si>
  <si>
    <t xml:space="preserve"> 12° 43' 59"LT</t>
  </si>
  <si>
    <t>29°20'53.342"N</t>
  </si>
  <si>
    <t>75°34'16.115"E</t>
  </si>
  <si>
    <t>29°21'4.429"N</t>
  </si>
  <si>
    <t>NALI/11 KV LINE /CART TRACK</t>
  </si>
  <si>
    <t xml:space="preserve"> 5° 40' 51"LT</t>
  </si>
  <si>
    <t>75°34'14.331"E</t>
  </si>
  <si>
    <t>29°21'16.727"N</t>
  </si>
  <si>
    <t>NALI/TEMP.BOUNDARY WALL HT.7M/NALI/CART TRACK/NALI</t>
  </si>
  <si>
    <t>75°34'11.062"E</t>
  </si>
  <si>
    <t>29°21'29.203"N</t>
  </si>
  <si>
    <t>BORE/NALI/CANAL/CART TRACK</t>
  </si>
  <si>
    <t>12°8'51"RT</t>
  </si>
  <si>
    <t>75°34'7.751"E</t>
  </si>
  <si>
    <t>29°21'41.84"N</t>
  </si>
  <si>
    <t>Nala, Solar</t>
  </si>
  <si>
    <t>75°34'7.726"E</t>
  </si>
  <si>
    <t>29°21'54.934"N</t>
  </si>
  <si>
    <t>75°34'7.701"E</t>
  </si>
  <si>
    <t>29°22'7.93"N</t>
  </si>
  <si>
    <t>AP40A/0</t>
  </si>
  <si>
    <t>3°54'21"LT</t>
  </si>
  <si>
    <t>75°34'7.679"E</t>
  </si>
  <si>
    <t>29°22'19.756"N</t>
  </si>
  <si>
    <t>WZ-5 start from Excluding AP40A to Fatehabad Gantry</t>
  </si>
  <si>
    <t>Cart track, Pump house, Nala</t>
  </si>
  <si>
    <t>0°58'20"LT</t>
  </si>
  <si>
    <t>75°34'6.087"E</t>
  </si>
  <si>
    <t>29°22'32.645"N</t>
  </si>
  <si>
    <t>21°23'15"RT</t>
  </si>
  <si>
    <t>75°34'4.447"E</t>
  </si>
  <si>
    <t>29°22'45.916"N</t>
  </si>
  <si>
    <t>Nala, Cart track, 11kV line</t>
  </si>
  <si>
    <t>75°34'8.521"E</t>
  </si>
  <si>
    <t>29°22'58.582"N</t>
  </si>
  <si>
    <t xml:space="preserve"> 42° 21' 48"RT</t>
  </si>
  <si>
    <t>75°34'12.282"E</t>
  </si>
  <si>
    <t>29°23'10.276"N</t>
  </si>
  <si>
    <t>11kV lines, Nala, NH-9</t>
  </si>
  <si>
    <t xml:space="preserve"> 49° 36' 47"LT</t>
  </si>
  <si>
    <t>75°34'20.014"E</t>
  </si>
  <si>
    <t>29°23'14.492"N</t>
  </si>
  <si>
    <t xml:space="preserve"> 13° 32' 37"LT</t>
  </si>
  <si>
    <t>75°34'22.225"E</t>
  </si>
  <si>
    <t>29°23'27.474"N</t>
  </si>
  <si>
    <t>75°34'20.951"E</t>
  </si>
  <si>
    <t>29°23'40.063"N</t>
  </si>
  <si>
    <t>Orange garden, Nala, Cart track</t>
  </si>
  <si>
    <t xml:space="preserve"> 23° 58' 18"LT</t>
  </si>
  <si>
    <t>75°34'19.605"E</t>
  </si>
  <si>
    <t>29°23'53.382"N</t>
  </si>
  <si>
    <t>Badopal</t>
  </si>
  <si>
    <t>11kV line, LT line, Cart track, Brick road, Nala</t>
  </si>
  <si>
    <t xml:space="preserve"> 32° 12' 39"LT</t>
  </si>
  <si>
    <t>75°34'11.975"E</t>
  </si>
  <si>
    <t>29°24'5.419"N</t>
  </si>
  <si>
    <t>75°33'58.931"E</t>
  </si>
  <si>
    <t>29°24'11.686"N</t>
  </si>
  <si>
    <t>Solar panel</t>
  </si>
  <si>
    <t xml:space="preserve"> 42° 12' 11"RT</t>
  </si>
  <si>
    <t>75°33'45.911"E</t>
  </si>
  <si>
    <t>29°24'17.942"N</t>
  </si>
  <si>
    <t>Brick road, LT line</t>
  </si>
  <si>
    <t>75°33'40.79"E</t>
  </si>
  <si>
    <t>29°24'30.933"N</t>
  </si>
  <si>
    <t>75°33'36.224"E</t>
  </si>
  <si>
    <t>29°24'42.511"N</t>
  </si>
  <si>
    <t>LT lines</t>
  </si>
  <si>
    <t>75°33'31.356"E</t>
  </si>
  <si>
    <t>29°24'54.857"N</t>
  </si>
  <si>
    <t>11kV line, LT line, Cart track, Metal road, Nala</t>
  </si>
  <si>
    <t xml:space="preserve"> 7° 6' 24"LT</t>
  </si>
  <si>
    <t>75°33'27.3"E</t>
  </si>
  <si>
    <t>29°25'5.143"N</t>
  </si>
  <si>
    <t>11kV lines, Cart track, Metal road, Nala</t>
  </si>
  <si>
    <t>75°33'21.166"E</t>
  </si>
  <si>
    <t>29°25'16.08"N</t>
  </si>
  <si>
    <t>75°33'14.59"E</t>
  </si>
  <si>
    <t>29°25'27.803"N</t>
  </si>
  <si>
    <t>11kV lines, LT lines, Metal road, Brick road</t>
  </si>
  <si>
    <t xml:space="preserve"> 25° 28' 34"LT</t>
  </si>
  <si>
    <t>75°33'7.417"E</t>
  </si>
  <si>
    <t>29°25'40.59"N</t>
  </si>
  <si>
    <t>11kV line, LT line, Solar panel</t>
  </si>
  <si>
    <t>75°32'56.475"E</t>
  </si>
  <si>
    <t>29°25'48.173"N</t>
  </si>
  <si>
    <t>Cart track, Canal, Nala, 11kV line, Brick road</t>
  </si>
  <si>
    <t>75°32'44.748"E</t>
  </si>
  <si>
    <t>29°25'56.3"N</t>
  </si>
  <si>
    <t xml:space="preserve">Pump house, 11kV lines, Metal road, </t>
  </si>
  <si>
    <t xml:space="preserve"> 25° 43' 31"RT</t>
  </si>
  <si>
    <t>75°32'34.626"E</t>
  </si>
  <si>
    <t>29°26'3.313"N</t>
  </si>
  <si>
    <t>AP50A/0</t>
  </si>
  <si>
    <t xml:space="preserve"> 4° 54' 4"RT</t>
  </si>
  <si>
    <t>75°32'27.716"E</t>
  </si>
  <si>
    <t>29°26'15.764"N</t>
  </si>
  <si>
    <t>75°32'23.138"E</t>
  </si>
  <si>
    <t>29°26'26.196"N</t>
  </si>
  <si>
    <t>Brick road, Cart track, Nala</t>
  </si>
  <si>
    <t xml:space="preserve"> 34° 27' 52"RT</t>
  </si>
  <si>
    <t>75°32'17.681"E</t>
  </si>
  <si>
    <t>29°26'38.631"N</t>
  </si>
  <si>
    <t>220kV OHTL, 11kV line</t>
  </si>
  <si>
    <t xml:space="preserve"> 35° 52' 18"LT</t>
  </si>
  <si>
    <t>75°32'19.325"E</t>
  </si>
  <si>
    <t>29°26'44.647"N</t>
  </si>
  <si>
    <t>RC=1M</t>
  </si>
  <si>
    <t>75°32'15.928"E</t>
  </si>
  <si>
    <t>29°26'51.856"N</t>
  </si>
  <si>
    <t xml:space="preserve"> 36° 48' 6"RT</t>
  </si>
  <si>
    <t>75°32'10.574"E</t>
  </si>
  <si>
    <t>29°27'3.213"N</t>
  </si>
  <si>
    <t xml:space="preserve">132 KV DC TL HVPNL </t>
  </si>
  <si>
    <t xml:space="preserve"> 42° 25' 37"LT</t>
  </si>
  <si>
    <t>75°32'13.204"E</t>
  </si>
  <si>
    <t>29°27'12.193"N</t>
  </si>
  <si>
    <t>75°32'6.223"E</t>
  </si>
  <si>
    <t>29°27'23.663"N</t>
  </si>
  <si>
    <t>75°31'59.24"E</t>
  </si>
  <si>
    <t>29°27'35.133"N</t>
  </si>
  <si>
    <t>33kV line, Solar Panel</t>
  </si>
  <si>
    <t xml:space="preserve"> 13° 49' 25"RT</t>
  </si>
  <si>
    <t>75°31'53.872"E</t>
  </si>
  <si>
    <t>29°27'43.95"N</t>
  </si>
  <si>
    <t>Solar panel, Cart track, 11kV line</t>
  </si>
  <si>
    <t>75°31'50.725"E</t>
  </si>
  <si>
    <t>29°27'54.815"N</t>
  </si>
  <si>
    <t>75°31'48.353"E</t>
  </si>
  <si>
    <t>29°28'3.004"N</t>
  </si>
  <si>
    <t>Brick road</t>
  </si>
  <si>
    <t xml:space="preserve"> 31° 29' 44"LT</t>
  </si>
  <si>
    <t>75°31'45.367"E</t>
  </si>
  <si>
    <t>29°28'13.311"N</t>
  </si>
  <si>
    <t>75°31'38.296"E</t>
  </si>
  <si>
    <t>29°28'19.344"N</t>
  </si>
  <si>
    <t xml:space="preserve"> 8° 56' 5"RT</t>
  </si>
  <si>
    <t>75°31'32.12"E</t>
  </si>
  <si>
    <t>29°28'24.613"N</t>
  </si>
  <si>
    <t>Metal road, LT line, Cart track</t>
  </si>
  <si>
    <t xml:space="preserve"> 23° 14' 37"LT</t>
  </si>
  <si>
    <t>75°31'24.3"E</t>
  </si>
  <si>
    <t>29°28'33.764"N</t>
  </si>
  <si>
    <t>11kV line, LT line, Cart track</t>
  </si>
  <si>
    <t xml:space="preserve"> 12° 28' 21"RT</t>
  </si>
  <si>
    <t>75°31'11.451"E</t>
  </si>
  <si>
    <t>29°28'40.246"N</t>
  </si>
  <si>
    <t>75°31'1.312"E</t>
  </si>
  <si>
    <t>29°28'48.358"N</t>
  </si>
  <si>
    <t xml:space="preserve"> 34° 7' 17"LT</t>
  </si>
  <si>
    <t>75°30'49.484"E</t>
  </si>
  <si>
    <t>29°28'57.82"N</t>
  </si>
  <si>
    <t>75°30'40.298"E</t>
  </si>
  <si>
    <t>29°28'58.994"N</t>
  </si>
  <si>
    <t xml:space="preserve"> 18° 7' 21"RT</t>
  </si>
  <si>
    <t>75°30'29.206"E</t>
  </si>
  <si>
    <t>29°29'0.412"N</t>
  </si>
  <si>
    <t>11kV line, Cart track, Canal</t>
  </si>
  <si>
    <t>75°30'15.989"E</t>
  </si>
  <si>
    <t>29°29'6.16"N</t>
  </si>
  <si>
    <t>(Matana)Basti Bhawan</t>
  </si>
  <si>
    <t>AP61A/0</t>
  </si>
  <si>
    <t xml:space="preserve"> 6° 35' 19"RT</t>
  </si>
  <si>
    <t>75°30'8.476"E</t>
  </si>
  <si>
    <t>29°29'9.428"N</t>
  </si>
  <si>
    <t xml:space="preserve"> 35° 25' 24"LT</t>
  </si>
  <si>
    <t>75°30'0.883"E</t>
  </si>
  <si>
    <t>29°29'13.745"N</t>
  </si>
  <si>
    <t>NH-9, 11kV line</t>
  </si>
  <si>
    <t xml:space="preserve"> 28° 15' 16"LT</t>
  </si>
  <si>
    <t>75°29'51.691"E</t>
  </si>
  <si>
    <t>29°29'13.408"N</t>
  </si>
  <si>
    <t>Cart track, Canal, LT line</t>
  </si>
  <si>
    <t xml:space="preserve"> 14° 25' 59"LT</t>
  </si>
  <si>
    <t>75°29'47.155"E</t>
  </si>
  <si>
    <t>29°29'11.055"N</t>
  </si>
  <si>
    <t>LT line, SS gantry</t>
  </si>
  <si>
    <t>FATEHABAD GANTRY</t>
  </si>
  <si>
    <t>75°29'44.521"E</t>
  </si>
  <si>
    <t>29°29'8.743"N</t>
  </si>
  <si>
    <t>Length=</t>
  </si>
  <si>
    <t>For KEC International Ltd</t>
  </si>
  <si>
    <t>Submitted By</t>
  </si>
  <si>
    <t>TOWER QUENTATY WZ-4</t>
  </si>
  <si>
    <t>TOWER QUENTATY WZ-5</t>
  </si>
  <si>
    <t>TOWER TYPE</t>
  </si>
  <si>
    <t>QUENTATY</t>
  </si>
  <si>
    <t>₌</t>
  </si>
  <si>
    <t>DD602+3</t>
  </si>
  <si>
    <t>TOTAL</t>
  </si>
  <si>
    <t>Tower Type</t>
  </si>
  <si>
    <t>Tower Qty</t>
  </si>
  <si>
    <t>DA TYPE</t>
  </si>
  <si>
    <t>DB1 TYPE</t>
  </si>
  <si>
    <t>DB2 TYPE</t>
  </si>
  <si>
    <t>DC1 TYPE</t>
  </si>
  <si>
    <t>DC2 TYPE</t>
  </si>
  <si>
    <t>DD45 TYPE</t>
  </si>
  <si>
    <t>DD60 TYPE</t>
  </si>
  <si>
    <t>NOTE: - SIWANI GANTRY AND FATEHABAD GANTRY  NOT INCLUDED  THIS TOWER QTY.</t>
  </si>
  <si>
    <t>Approval/NOC Obtained</t>
  </si>
  <si>
    <t>POWERLINE CROSSINGS</t>
  </si>
  <si>
    <t>NATIONAL HIGHWAY CROSSINGS</t>
  </si>
  <si>
    <t>RAILWAY CROSSING</t>
  </si>
  <si>
    <t xml:space="preserve">OIL Pipeline </t>
  </si>
  <si>
    <t>FOREST CLEARANCE</t>
  </si>
  <si>
    <t>Line Description</t>
  </si>
  <si>
    <t xml:space="preserve">State </t>
  </si>
  <si>
    <t>Total Forest(Ha)</t>
  </si>
  <si>
    <t>Forest(Ha)</t>
  </si>
  <si>
    <t>Status As on Dated</t>
  </si>
  <si>
    <t>KEC/TA-513/PGCIL/029 Dated 20.03.2025</t>
  </si>
  <si>
    <t>Siwani To Patran</t>
  </si>
  <si>
    <t>Siwani To Fatehabad TL</t>
  </si>
  <si>
    <t xml:space="preserve">Wind - Zone </t>
  </si>
  <si>
    <t>Length</t>
  </si>
  <si>
    <t xml:space="preserve">PL Xing </t>
  </si>
  <si>
    <t>NH Xing</t>
  </si>
  <si>
    <t>Railway Xng</t>
  </si>
  <si>
    <t>Forest visit done on dated-17.06.2025</t>
  </si>
  <si>
    <t>Gantry to AP-7</t>
  </si>
  <si>
    <t>AP-7 to AP-38</t>
  </si>
  <si>
    <t>AP38-AP41</t>
  </si>
  <si>
    <t>AP 41 to AP-64/Gantry</t>
  </si>
  <si>
    <t>Gantry To AP12</t>
  </si>
  <si>
    <t>AP12 To AP35</t>
  </si>
  <si>
    <t>AP35 To AP62</t>
  </si>
  <si>
    <t>AP62 To AP87</t>
  </si>
  <si>
    <t>AP87 To  AP92</t>
  </si>
  <si>
    <t>Sanrur</t>
  </si>
  <si>
    <t>AP92 To AP121,Gantry</t>
  </si>
  <si>
    <t>M/S KEC International Limited</t>
  </si>
  <si>
    <t>27-6-2026</t>
  </si>
  <si>
    <t>27.06.2026</t>
  </si>
  <si>
    <t>Mr.Lavkush</t>
  </si>
  <si>
    <t>Mr.Deepak kumar</t>
  </si>
  <si>
    <t>SF Line</t>
  </si>
  <si>
    <t>Client not available</t>
  </si>
  <si>
    <t>29.06.2026</t>
  </si>
  <si>
    <t>S. No.</t>
  </si>
  <si>
    <t>Type of</t>
  </si>
  <si>
    <t>Wind Zone</t>
  </si>
  <si>
    <t>Span</t>
  </si>
  <si>
    <t>Foundation compl</t>
  </si>
  <si>
    <t>Earthing Complete</t>
  </si>
  <si>
    <t>Erection Compl</t>
  </si>
  <si>
    <t>Jhuppa Kalan</t>
  </si>
  <si>
    <t>Bhadwa</t>
  </si>
  <si>
    <t>Nangla</t>
  </si>
  <si>
    <t>Hari Garh  Gehlan</t>
  </si>
  <si>
    <t>Bishanpura nauabad alias khokhar</t>
  </si>
  <si>
    <t>Fatheghar nauabad alias wala</t>
  </si>
  <si>
    <t>Ramghar Gujjaran</t>
  </si>
  <si>
    <t>Shahpur Nauabad urf Their</t>
  </si>
  <si>
    <t>Nawan Goan</t>
  </si>
  <si>
    <t>PATRAN</t>
  </si>
  <si>
    <t>Shutrana</t>
  </si>
  <si>
    <t>Bishan pura alias banwala</t>
  </si>
  <si>
    <t>Siwani-Patran Village Wise</t>
  </si>
  <si>
    <t>compl</t>
  </si>
  <si>
    <t>Erection compl</t>
  </si>
  <si>
    <t>Devsar</t>
  </si>
  <si>
    <t>Khara Kheri</t>
  </si>
  <si>
    <t xml:space="preserve">Badopal </t>
  </si>
  <si>
    <t>Basti bhiwan</t>
  </si>
  <si>
    <t xml:space="preserve"> (Siwani-Fatehabad TL)Village Wise</t>
  </si>
  <si>
    <t xml:space="preserve"> Loc-46/1-Excavation WIP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</si>
</sst>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164" formatCode="0.000"/>
    <numFmt numFmtId="165" formatCode="0.0"/>
    <numFmt numFmtId="166" formatCode="[$-409]d\-mmm\-yyyy"/>
    <numFmt numFmtId="167" formatCode="d/m/yyyy"/>
    <numFmt numFmtId="168" formatCode="[$-409]d\-mmm\-yy"/>
    <numFmt numFmtId="169" formatCode="_ * #,##0.00_ ;_ * \-#,##0.00_ ;_ * &quot;-&quot;??_ ;_ @_ "/>
    <numFmt numFmtId="170" formatCode="_-* #,##0.00_-;\-* #,##0.00_-;_-* &quot;-&quot;??_-;_-@_-"/>
    <numFmt numFmtId="171" formatCode="0\ &quot;Month&quot;"/>
    <numFmt numFmtId="172" formatCode="dd/mmm/yyyy"/>
    <numFmt numFmtId="175" formatCode="dd/mm/yyyy;@"/>
    <numFmt numFmtId="177" formatCode="dd/mm/yy;@"/>
  </numFmts>
  <fonts count="125">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color theme="1"/>
      <name val="Calibri"/>
      <family val="2"/>
    </font>
    <font>
      <sz val="10"/>
      <color theme="1"/>
      <name val="Calibri"/>
      <family val="2"/>
    </font>
    <font>
      <sz val="11"/>
      <name val="Calibri"/>
      <family val="2"/>
    </font>
    <font>
      <b/>
      <sz val="11"/>
      <color theme="1"/>
      <name val="Calibri"/>
      <family val="2"/>
    </font>
    <font>
      <b/>
      <sz val="12"/>
      <color rgb="FFFF0000"/>
      <name val="Calibri"/>
      <family val="2"/>
    </font>
    <font>
      <sz val="11"/>
      <color theme="1"/>
      <name val="Calibri"/>
      <family val="2"/>
    </font>
    <font>
      <sz val="14"/>
      <color theme="1"/>
      <name val="Calibri"/>
      <family val="2"/>
    </font>
    <font>
      <b/>
      <sz val="14"/>
      <color theme="1"/>
      <name val="Calibri"/>
      <family val="2"/>
    </font>
    <font>
      <sz val="9"/>
      <color theme="1"/>
      <name val="Calibri"/>
      <family val="2"/>
    </font>
    <font>
      <b/>
      <sz val="12"/>
      <color theme="1"/>
      <name val="Calibri"/>
      <family val="2"/>
    </font>
    <font>
      <sz val="11"/>
      <color rgb="FFFF0000"/>
      <name val="Calibri"/>
      <family val="2"/>
    </font>
    <font>
      <sz val="12"/>
      <color theme="1"/>
      <name val="Calibri"/>
      <family val="2"/>
    </font>
    <font>
      <sz val="8"/>
      <color theme="0"/>
      <name val="Calibri"/>
      <family val="2"/>
    </font>
    <font>
      <sz val="8"/>
      <color theme="1"/>
      <name val="Calibri"/>
      <family val="2"/>
    </font>
    <font>
      <sz val="8"/>
      <color theme="1"/>
      <name val="Cambria"/>
      <family val="1"/>
    </font>
    <font>
      <b/>
      <sz val="14"/>
      <color theme="0"/>
      <name val="Calibri"/>
      <family val="2"/>
    </font>
    <font>
      <sz val="14"/>
      <color theme="0"/>
      <name val="Calibri"/>
      <family val="2"/>
    </font>
    <font>
      <b/>
      <sz val="18"/>
      <color theme="0"/>
      <name val="Calibri"/>
      <family val="2"/>
    </font>
    <font>
      <b/>
      <sz val="16"/>
      <color theme="0"/>
      <name val="Calibri"/>
      <family val="2"/>
    </font>
    <font>
      <b/>
      <sz val="12"/>
      <color theme="0"/>
      <name val="Calibri"/>
      <family val="2"/>
    </font>
    <font>
      <sz val="16"/>
      <color theme="0"/>
      <name val="Calibri"/>
      <family val="2"/>
    </font>
    <font>
      <b/>
      <sz val="8"/>
      <color theme="1"/>
      <name val="Calibri"/>
      <family val="2"/>
    </font>
    <font>
      <b/>
      <sz val="12"/>
      <color theme="1"/>
      <name val="Play"/>
    </font>
    <font>
      <sz val="12"/>
      <color theme="1"/>
      <name val="Play"/>
    </font>
    <font>
      <b/>
      <sz val="11"/>
      <color theme="1"/>
      <name val="Calibri"/>
      <family val="2"/>
      <scheme val="minor"/>
    </font>
    <font>
      <sz val="8"/>
      <name val="Calibri"/>
      <family val="2"/>
      <scheme val="minor"/>
    </font>
    <font>
      <b/>
      <i/>
      <sz val="11"/>
      <color rgb="FF000000"/>
      <name val="Calibri"/>
      <family val="2"/>
    </font>
    <font>
      <i/>
      <sz val="11"/>
      <color rgb="FF000000"/>
      <name val="Calibri"/>
      <family val="2"/>
    </font>
    <font>
      <sz val="11"/>
      <name val="Calibri"/>
      <family val="2"/>
      <scheme val="minor"/>
    </font>
    <font>
      <sz val="10"/>
      <name val="Arial"/>
      <family val="2"/>
    </font>
    <font>
      <sz val="10"/>
      <name val="Arial"/>
      <family val="2"/>
    </font>
    <font>
      <sz val="16"/>
      <name val="Calibri"/>
      <family val="2"/>
      <scheme val="major"/>
    </font>
    <font>
      <sz val="16"/>
      <color indexed="12"/>
      <name val="Calibri"/>
      <family val="2"/>
      <scheme val="major"/>
    </font>
    <font>
      <u/>
      <sz val="16"/>
      <name val="Calibri"/>
      <family val="2"/>
      <scheme val="major"/>
    </font>
    <font>
      <sz val="14"/>
      <color indexed="12"/>
      <name val="Calibri"/>
      <family val="2"/>
      <scheme val="minor"/>
    </font>
    <font>
      <sz val="14"/>
      <name val="Calibri"/>
      <family val="2"/>
      <scheme val="minor"/>
    </font>
    <font>
      <b/>
      <sz val="14"/>
      <name val="Calibri"/>
      <family val="2"/>
      <scheme val="minor"/>
    </font>
    <font>
      <b/>
      <u/>
      <sz val="14"/>
      <name val="Calibri"/>
      <family val="2"/>
      <scheme val="minor"/>
    </font>
    <font>
      <sz val="14"/>
      <color theme="1"/>
      <name val="Calibri"/>
      <family val="2"/>
      <scheme val="minor"/>
    </font>
    <font>
      <b/>
      <sz val="14"/>
      <color rgb="FFFF0000"/>
      <name val="Calibri"/>
      <family val="2"/>
      <scheme val="minor"/>
    </font>
    <font>
      <u/>
      <sz val="11"/>
      <color theme="10"/>
      <name val="Calibri"/>
      <family val="2"/>
      <scheme val="minor"/>
    </font>
    <font>
      <sz val="11"/>
      <color theme="1"/>
      <name val="Calibri"/>
      <family val="2"/>
      <scheme val="minor"/>
    </font>
    <font>
      <b/>
      <sz val="9"/>
      <color rgb="FF000000"/>
      <name val="Cambria"/>
      <family val="1"/>
    </font>
    <font>
      <sz val="9"/>
      <color rgb="FF000000"/>
      <name val="Cambria"/>
      <family val="1"/>
    </font>
    <font>
      <b/>
      <sz val="9"/>
      <color theme="1"/>
      <name val="Cambria"/>
      <family val="1"/>
    </font>
    <font>
      <sz val="9"/>
      <color theme="1"/>
      <name val="Cambria"/>
      <family val="1"/>
    </font>
    <font>
      <b/>
      <sz val="9"/>
      <name val="Cambria"/>
      <family val="1"/>
    </font>
    <font>
      <sz val="9"/>
      <name val="Cambria"/>
      <family val="1"/>
    </font>
    <font>
      <sz val="12"/>
      <name val="Calibri"/>
      <family val="2"/>
      <scheme val="minor"/>
    </font>
    <font>
      <b/>
      <sz val="16"/>
      <name val="Calibri"/>
      <family val="2"/>
      <scheme val="minor"/>
    </font>
    <font>
      <b/>
      <sz val="11"/>
      <color theme="1" tint="0.14999847407452621"/>
      <name val="Calibri"/>
      <family val="2"/>
      <scheme val="minor"/>
    </font>
    <font>
      <sz val="11"/>
      <color theme="9" tint="-0.499984740745262"/>
      <name val="Calibri"/>
      <family val="2"/>
      <scheme val="minor"/>
    </font>
    <font>
      <u/>
      <sz val="11"/>
      <color theme="9" tint="-0.499984740745262"/>
      <name val="Calibri"/>
      <family val="2"/>
      <scheme val="minor"/>
    </font>
    <font>
      <sz val="11"/>
      <color theme="2" tint="-0.89999084444715716"/>
      <name val="Calibri"/>
      <family val="2"/>
      <scheme val="minor"/>
    </font>
    <font>
      <b/>
      <sz val="11"/>
      <color theme="2" tint="-0.89999084444715716"/>
      <name val="Calibri"/>
      <family val="2"/>
      <scheme val="minor"/>
    </font>
    <font>
      <b/>
      <sz val="11"/>
      <name val="Calibri"/>
      <family val="2"/>
      <scheme val="minor"/>
    </font>
    <font>
      <b/>
      <sz val="11"/>
      <color theme="9" tint="-0.499984740745262"/>
      <name val="Calibri"/>
      <family val="2"/>
      <scheme val="minor"/>
    </font>
    <font>
      <b/>
      <u/>
      <sz val="11"/>
      <color theme="9" tint="-0.499984740745262"/>
      <name val="Calibri"/>
      <family val="2"/>
      <scheme val="minor"/>
    </font>
    <font>
      <b/>
      <u/>
      <sz val="11"/>
      <name val="Calibri"/>
      <family val="2"/>
      <scheme val="minor"/>
    </font>
    <font>
      <b/>
      <u/>
      <sz val="11"/>
      <color theme="4" tint="-0.249977111117893"/>
      <name val="Calibri"/>
      <family val="2"/>
      <scheme val="minor"/>
    </font>
    <font>
      <sz val="11"/>
      <name val="Calibri"/>
      <family val="1"/>
      <scheme val="major"/>
    </font>
    <font>
      <sz val="12"/>
      <color rgb="FF000000"/>
      <name val="Aptos"/>
      <family val="2"/>
    </font>
    <font>
      <i/>
      <sz val="11"/>
      <name val="Calibri"/>
      <family val="2"/>
      <scheme val="minor"/>
    </font>
    <font>
      <sz val="11"/>
      <color rgb="FFFF0000"/>
      <name val="Calibri"/>
      <family val="2"/>
      <scheme val="minor"/>
    </font>
    <font>
      <sz val="11"/>
      <color theme="0"/>
      <name val="Calibri"/>
      <family val="2"/>
      <scheme val="minor"/>
    </font>
    <font>
      <b/>
      <u/>
      <sz val="24"/>
      <name val="Calibri"/>
      <family val="2"/>
      <scheme val="minor"/>
    </font>
    <font>
      <sz val="10"/>
      <name val="Calibri"/>
      <family val="2"/>
      <scheme val="minor"/>
    </font>
    <font>
      <sz val="14"/>
      <color theme="0"/>
      <name val="Calibri"/>
      <family val="2"/>
      <scheme val="minor"/>
    </font>
    <font>
      <sz val="12"/>
      <color theme="1"/>
      <name val="Calibri"/>
      <family val="2"/>
      <scheme val="minor"/>
    </font>
    <font>
      <b/>
      <sz val="12"/>
      <name val="Calibri"/>
      <family val="2"/>
      <scheme val="minor"/>
    </font>
    <font>
      <sz val="10"/>
      <color theme="0"/>
      <name val="Calibri"/>
      <family val="2"/>
      <scheme val="minor"/>
    </font>
    <font>
      <b/>
      <sz val="16"/>
      <color theme="1"/>
      <name val="Calibri"/>
      <family val="2"/>
      <scheme val="minor"/>
    </font>
    <font>
      <sz val="18"/>
      <color rgb="FF212529"/>
      <name val="Segoe UI"/>
      <family val="2"/>
    </font>
    <font>
      <sz val="16"/>
      <name val="Calibri"/>
      <family val="2"/>
    </font>
    <font>
      <sz val="14"/>
      <name val="Calibri"/>
      <family val="2"/>
    </font>
    <font>
      <sz val="22"/>
      <name val="Calibri"/>
      <family val="2"/>
    </font>
    <font>
      <b/>
      <sz val="12"/>
      <color rgb="FFFF0000"/>
      <name val="Calibri"/>
      <family val="2"/>
      <scheme val="minor"/>
    </font>
    <font>
      <b/>
      <sz val="10"/>
      <color rgb="FFFF0000"/>
      <name val="Calibri"/>
      <family val="2"/>
      <scheme val="minor"/>
    </font>
    <font>
      <b/>
      <sz val="11"/>
      <color rgb="FFFF0000"/>
      <name val="Calibri"/>
      <family val="2"/>
      <scheme val="minor"/>
    </font>
    <font>
      <b/>
      <sz val="10"/>
      <name val="Calibri"/>
      <family val="2"/>
      <scheme val="minor"/>
    </font>
    <font>
      <sz val="12"/>
      <color rgb="FFFF0000"/>
      <name val="Calibri"/>
      <family val="2"/>
      <scheme val="minor"/>
    </font>
    <font>
      <sz val="14"/>
      <color rgb="FFFF0000"/>
      <name val="Calibri"/>
      <family val="2"/>
      <scheme val="minor"/>
    </font>
    <font>
      <sz val="9"/>
      <color theme="1"/>
      <name val="Calibri"/>
      <family val="2"/>
      <scheme val="minor"/>
    </font>
    <font>
      <sz val="10"/>
      <color theme="1"/>
      <name val="Calibri"/>
      <family val="2"/>
      <scheme val="minor"/>
    </font>
    <font>
      <sz val="10"/>
      <color rgb="FFFF0000"/>
      <name val="Calibri"/>
      <family val="2"/>
      <scheme val="minor"/>
    </font>
    <font>
      <sz val="16"/>
      <name val="Calibri"/>
      <family val="2"/>
      <scheme val="minor"/>
    </font>
    <font>
      <sz val="10"/>
      <color rgb="FF000000"/>
      <name val="Calibri"/>
      <family val="2"/>
      <scheme val="minor"/>
    </font>
    <font>
      <b/>
      <sz val="10"/>
      <color theme="1"/>
      <name val="Calibri"/>
      <family val="2"/>
      <scheme val="minor"/>
    </font>
    <font>
      <sz val="9"/>
      <name val="Calibri"/>
      <family val="2"/>
    </font>
    <font>
      <b/>
      <sz val="9"/>
      <color theme="1"/>
      <name val="Calibri"/>
      <family val="2"/>
      <scheme val="minor"/>
    </font>
    <font>
      <b/>
      <sz val="8"/>
      <color theme="1"/>
      <name val="Calibri"/>
      <family val="2"/>
      <scheme val="major"/>
    </font>
    <font>
      <sz val="9"/>
      <name val="Calibri"/>
      <family val="2"/>
      <scheme val="major"/>
    </font>
    <font>
      <b/>
      <sz val="9"/>
      <color rgb="FF4E515E"/>
      <name val="Calibri"/>
      <family val="2"/>
      <scheme val="major"/>
    </font>
    <font>
      <sz val="9"/>
      <color rgb="FF000000"/>
      <name val="Calibri"/>
      <family val="2"/>
      <scheme val="major"/>
    </font>
    <font>
      <sz val="9"/>
      <color theme="1"/>
      <name val="Calibri"/>
      <family val="2"/>
      <scheme val="major"/>
    </font>
    <font>
      <b/>
      <sz val="9"/>
      <color rgb="FF000000"/>
      <name val="Calibri"/>
      <family val="2"/>
      <scheme val="major"/>
    </font>
    <font>
      <b/>
      <sz val="9"/>
      <color theme="1"/>
      <name val="Calibri"/>
      <family val="2"/>
      <scheme val="major"/>
    </font>
    <font>
      <b/>
      <sz val="9"/>
      <color theme="1"/>
      <name val="Calibri"/>
      <family val="2"/>
    </font>
    <font>
      <sz val="9"/>
      <name val="Calibri"/>
      <family val="2"/>
      <scheme val="minor"/>
    </font>
    <font>
      <sz val="12"/>
      <color indexed="8"/>
      <name val="Verdana"/>
      <family val="2"/>
    </font>
    <font>
      <u/>
      <sz val="10"/>
      <color theme="10"/>
      <name val="Arial"/>
      <family val="2"/>
    </font>
    <font>
      <sz val="11"/>
      <color rgb="FF000000"/>
      <name val="Calibri"/>
      <family val="2"/>
    </font>
    <font>
      <sz val="10"/>
      <color rgb="FF000000"/>
      <name val="Times New Roman"/>
      <family val="1"/>
    </font>
    <font>
      <u/>
      <sz val="10"/>
      <color indexed="12"/>
      <name val="Arial"/>
      <family val="2"/>
    </font>
    <font>
      <sz val="9"/>
      <color indexed="81"/>
      <name val="Tahoma"/>
      <family val="2"/>
    </font>
    <font>
      <b/>
      <sz val="9"/>
      <name val="Calibri"/>
      <family val="2"/>
      <scheme val="minor"/>
    </font>
    <font>
      <u/>
      <sz val="9"/>
      <color theme="10"/>
      <name val="Calibri"/>
      <family val="2"/>
      <scheme val="minor"/>
    </font>
  </fonts>
  <fills count="31">
    <fill>
      <patternFill patternType="none"/>
    </fill>
    <fill>
      <patternFill patternType="gray125"/>
    </fill>
    <fill>
      <patternFill patternType="solid">
        <fgColor rgb="FFFFFF00"/>
        <bgColor rgb="FFFFFF00"/>
      </patternFill>
    </fill>
    <fill>
      <patternFill patternType="solid">
        <fgColor theme="0"/>
        <bgColor theme="0"/>
      </patternFill>
    </fill>
    <fill>
      <patternFill patternType="solid">
        <fgColor rgb="FF002060"/>
        <bgColor rgb="FF002060"/>
      </patternFill>
    </fill>
    <fill>
      <patternFill patternType="solid">
        <fgColor rgb="FFDEEAF6"/>
        <bgColor rgb="FFDEEAF6"/>
      </patternFill>
    </fill>
    <fill>
      <patternFill patternType="solid">
        <fgColor rgb="FFFBE4D5"/>
        <bgColor rgb="FFFBE4D5"/>
      </patternFill>
    </fill>
    <fill>
      <patternFill patternType="solid">
        <fgColor rgb="FFA8D08D"/>
        <bgColor rgb="FFA8D08D"/>
      </patternFill>
    </fill>
    <fill>
      <patternFill patternType="solid">
        <fgColor rgb="FFFEF2CB"/>
        <bgColor rgb="FFFEF2CB"/>
      </patternFill>
    </fill>
    <fill>
      <patternFill patternType="solid">
        <fgColor rgb="FFFFFF00"/>
        <bgColor theme="0"/>
      </patternFill>
    </fill>
    <fill>
      <patternFill patternType="solid">
        <fgColor rgb="FF0070C0"/>
        <bgColor theme="0"/>
      </patternFill>
    </fill>
    <fill>
      <patternFill patternType="solid">
        <fgColor rgb="FF0070C0"/>
        <bgColor indexed="64"/>
      </patternFill>
    </fill>
    <fill>
      <patternFill patternType="solid">
        <fgColor theme="0"/>
        <bgColor indexed="64"/>
      </patternFill>
    </fill>
    <fill>
      <patternFill patternType="solid">
        <fgColor theme="0"/>
        <bgColor rgb="FF00B050"/>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indexed="9"/>
        <bgColor indexed="64"/>
      </patternFill>
    </fill>
    <fill>
      <patternFill patternType="solid">
        <fgColor theme="9" tint="0.79998168889431442"/>
        <bgColor indexed="64"/>
      </patternFill>
    </fill>
    <fill>
      <patternFill patternType="solid">
        <fgColor rgb="FFDAF2D0"/>
        <bgColor indexed="64"/>
      </patternFill>
    </fill>
    <fill>
      <patternFill patternType="solid">
        <fgColor rgb="FFDAE9F8"/>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FFFCC"/>
      </patternFill>
    </fill>
    <fill>
      <patternFill patternType="solid">
        <fgColor rgb="FFE6B9B8"/>
        <bgColor indexed="64"/>
      </patternFill>
    </fill>
    <fill>
      <patternFill patternType="solid">
        <fgColor rgb="FFFFF2CC"/>
        <bgColor indexed="64"/>
      </patternFill>
    </fill>
    <fill>
      <patternFill patternType="solid">
        <fgColor theme="9" tint="0.59999389629810485"/>
        <bgColor theme="0"/>
      </patternFill>
    </fill>
  </fills>
  <borders count="205">
    <border>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thin">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diagonal/>
    </border>
    <border>
      <left style="thin">
        <color rgb="FF000000"/>
      </left>
      <right style="medium">
        <color rgb="FF000000"/>
      </right>
      <top/>
      <bottom/>
      <diagonal/>
    </border>
    <border>
      <left style="thin">
        <color rgb="FF000000"/>
      </left>
      <right style="medium">
        <color rgb="FF000000"/>
      </right>
      <top style="thin">
        <color rgb="FF000000"/>
      </top>
      <bottom/>
      <diagonal/>
    </border>
    <border>
      <left style="thin">
        <color rgb="FF000000"/>
      </left>
      <right style="thin">
        <color rgb="FF000000"/>
      </right>
      <top/>
      <bottom style="thin">
        <color rgb="FF000000"/>
      </bottom>
      <diagonal/>
    </border>
    <border>
      <left/>
      <right/>
      <top style="medium">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style="thin">
        <color rgb="FF000000"/>
      </left>
      <right style="thin">
        <color rgb="FF000000"/>
      </right>
      <top/>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theme="1"/>
      </left>
      <right style="thin">
        <color theme="1"/>
      </right>
      <top style="thin">
        <color theme="1"/>
      </top>
      <bottom style="thin">
        <color theme="1"/>
      </bottom>
      <diagonal/>
    </border>
    <border>
      <left style="thin">
        <color rgb="FF000000"/>
      </left>
      <right style="thin">
        <color rgb="FF000000"/>
      </right>
      <top/>
      <bottom style="medium">
        <color rgb="FF000000"/>
      </bottom>
      <diagonal/>
    </border>
    <border>
      <left style="medium">
        <color rgb="FF000000"/>
      </left>
      <right/>
      <top/>
      <bottom/>
      <diagonal/>
    </border>
    <border>
      <left style="medium">
        <color rgb="FF000000"/>
      </left>
      <right style="medium">
        <color rgb="FF000000"/>
      </right>
      <top style="medium">
        <color rgb="FF000000"/>
      </top>
      <bottom/>
      <diagonal/>
    </border>
    <border>
      <left style="thin">
        <color rgb="FF000000"/>
      </left>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rgb="FF000000"/>
      </right>
      <top/>
      <bottom/>
      <diagonal/>
    </border>
    <border>
      <left style="thin">
        <color theme="0"/>
      </left>
      <right style="thin">
        <color theme="0"/>
      </right>
      <top/>
      <bottom style="thin">
        <color theme="0"/>
      </bottom>
      <diagonal/>
    </border>
    <border>
      <left/>
      <right style="thin">
        <color rgb="FF000000"/>
      </right>
      <top/>
      <bottom style="thin">
        <color rgb="FF000000"/>
      </bottom>
      <diagonal/>
    </border>
    <border>
      <left/>
      <right/>
      <top style="thin">
        <color theme="1"/>
      </top>
      <bottom style="thin">
        <color theme="1"/>
      </bottom>
      <diagonal/>
    </border>
    <border>
      <left/>
      <right/>
      <top style="thin">
        <color theme="0"/>
      </top>
      <bottom style="thin">
        <color theme="0"/>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top style="thin">
        <color theme="0"/>
      </top>
      <bottom style="thin">
        <color theme="0"/>
      </bottom>
      <diagonal/>
    </border>
    <border>
      <left style="thin">
        <color theme="1"/>
      </left>
      <right style="thin">
        <color theme="1"/>
      </right>
      <top/>
      <bottom style="thin">
        <color theme="1"/>
      </bottom>
      <diagonal/>
    </border>
    <border>
      <left style="medium">
        <color theme="1"/>
      </left>
      <right/>
      <top/>
      <bottom style="thin">
        <color theme="0"/>
      </bottom>
      <diagonal/>
    </border>
    <border>
      <left style="thin">
        <color rgb="FF000000"/>
      </left>
      <right/>
      <top/>
      <bottom style="thin">
        <color rgb="FF000000"/>
      </bottom>
      <diagonal/>
    </border>
    <border>
      <left style="medium">
        <color theme="1"/>
      </left>
      <right/>
      <top style="thin">
        <color theme="0"/>
      </top>
      <bottom style="thin">
        <color theme="0"/>
      </bottom>
      <diagonal/>
    </border>
    <border>
      <left style="medium">
        <color theme="1"/>
      </left>
      <right style="thin">
        <color rgb="FF000000"/>
      </right>
      <top/>
      <bottom style="medium">
        <color theme="1"/>
      </bottom>
      <diagonal/>
    </border>
    <border>
      <left style="thin">
        <color rgb="FF000000"/>
      </left>
      <right style="thin">
        <color rgb="FF000000"/>
      </right>
      <top/>
      <bottom style="medium">
        <color theme="1"/>
      </bottom>
      <diagonal/>
    </border>
    <border>
      <left style="thin">
        <color rgb="FF000000"/>
      </left>
      <right style="medium">
        <color theme="1"/>
      </right>
      <top/>
      <bottom style="medium">
        <color theme="1"/>
      </bottom>
      <diagonal/>
    </border>
    <border>
      <left style="medium">
        <color theme="0"/>
      </left>
      <right style="thin">
        <color theme="0"/>
      </right>
      <top style="medium">
        <color theme="0"/>
      </top>
      <bottom style="thin">
        <color theme="0"/>
      </bottom>
      <diagonal/>
    </border>
    <border>
      <left style="thin">
        <color theme="0"/>
      </left>
      <right style="thin">
        <color theme="0"/>
      </right>
      <top style="medium">
        <color theme="0"/>
      </top>
      <bottom style="thin">
        <color theme="0"/>
      </bottom>
      <diagonal/>
    </border>
    <border>
      <left style="thin">
        <color theme="0"/>
      </left>
      <right/>
      <top style="medium">
        <color theme="0"/>
      </top>
      <bottom style="thin">
        <color theme="0"/>
      </bottom>
      <diagonal/>
    </border>
    <border>
      <left/>
      <right/>
      <top style="medium">
        <color theme="0"/>
      </top>
      <bottom style="thin">
        <color theme="0"/>
      </bottom>
      <diagonal/>
    </border>
    <border>
      <left style="thin">
        <color theme="0"/>
      </left>
      <right style="medium">
        <color theme="0"/>
      </right>
      <top style="medium">
        <color theme="0"/>
      </top>
      <bottom style="thin">
        <color theme="0"/>
      </bottom>
      <diagonal/>
    </border>
    <border>
      <left style="medium">
        <color theme="0"/>
      </left>
      <right style="thin">
        <color theme="0"/>
      </right>
      <top style="thin">
        <color theme="0"/>
      </top>
      <bottom style="medium">
        <color theme="0"/>
      </bottom>
      <diagonal/>
    </border>
    <border>
      <left style="thin">
        <color theme="0"/>
      </left>
      <right style="thin">
        <color theme="0"/>
      </right>
      <top style="thin">
        <color theme="0"/>
      </top>
      <bottom style="medium">
        <color theme="0"/>
      </bottom>
      <diagonal/>
    </border>
    <border>
      <left style="thin">
        <color theme="0"/>
      </left>
      <right style="medium">
        <color theme="0"/>
      </right>
      <top style="thin">
        <color theme="0"/>
      </top>
      <bottom style="medium">
        <color theme="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medium">
        <color rgb="FF000000"/>
      </left>
      <right/>
      <top style="thin">
        <color rgb="FF000000"/>
      </top>
      <bottom/>
      <diagonal/>
    </border>
    <border>
      <left style="medium">
        <color rgb="FF000000"/>
      </left>
      <right/>
      <top/>
      <bottom style="thin">
        <color rgb="FF000000"/>
      </bottom>
      <diagonal/>
    </border>
    <border>
      <left style="medium">
        <color theme="1"/>
      </left>
      <right style="thin">
        <color theme="0"/>
      </right>
      <top style="medium">
        <color theme="1"/>
      </top>
      <bottom style="thin">
        <color theme="0"/>
      </bottom>
      <diagonal/>
    </border>
    <border>
      <left style="thin">
        <color theme="0"/>
      </left>
      <right style="thin">
        <color theme="0"/>
      </right>
      <top style="medium">
        <color theme="1"/>
      </top>
      <bottom style="thin">
        <color theme="0"/>
      </bottom>
      <diagonal/>
    </border>
    <border>
      <left style="thin">
        <color theme="0"/>
      </left>
      <right style="medium">
        <color theme="1"/>
      </right>
      <top style="medium">
        <color theme="1"/>
      </top>
      <bottom style="thin">
        <color theme="0"/>
      </bottom>
      <diagonal/>
    </border>
    <border>
      <left style="medium">
        <color theme="1"/>
      </left>
      <right style="thin">
        <color rgb="FF000000"/>
      </right>
      <top/>
      <bottom style="thin">
        <color rgb="FF000000"/>
      </bottom>
      <diagonal/>
    </border>
    <border>
      <left style="thin">
        <color rgb="FF000000"/>
      </left>
      <right style="medium">
        <color theme="1"/>
      </right>
      <top/>
      <bottom style="thin">
        <color rgb="FF000000"/>
      </bottom>
      <diagonal/>
    </border>
    <border>
      <left style="medium">
        <color theme="1"/>
      </left>
      <right style="thin">
        <color rgb="FF000000"/>
      </right>
      <top style="thin">
        <color rgb="FF000000"/>
      </top>
      <bottom style="thin">
        <color rgb="FF000000"/>
      </bottom>
      <diagonal/>
    </border>
    <border>
      <left style="thin">
        <color rgb="FF000000"/>
      </left>
      <right style="medium">
        <color theme="1"/>
      </right>
      <top style="thin">
        <color rgb="FF000000"/>
      </top>
      <bottom style="thin">
        <color rgb="FF000000"/>
      </bottom>
      <diagonal/>
    </border>
    <border>
      <left style="medium">
        <color theme="1"/>
      </left>
      <right style="thin">
        <color rgb="FF000000"/>
      </right>
      <top/>
      <bottom/>
      <diagonal/>
    </border>
    <border>
      <left style="thin">
        <color rgb="FF000000"/>
      </left>
      <right style="medium">
        <color theme="1"/>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thin">
        <color rgb="FF000000"/>
      </bottom>
      <diagonal/>
    </border>
    <border>
      <left/>
      <right style="medium">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theme="0"/>
      </left>
      <right style="thin">
        <color theme="0"/>
      </right>
      <top style="medium">
        <color theme="0"/>
      </top>
      <bottom/>
      <diagonal/>
    </border>
    <border>
      <left style="thin">
        <color theme="0"/>
      </left>
      <right style="thin">
        <color theme="0"/>
      </right>
      <top/>
      <bottom style="medium">
        <color theme="0"/>
      </bottom>
      <diagonal/>
    </border>
    <border>
      <left style="thin">
        <color indexed="64"/>
      </left>
      <right style="medium">
        <color indexed="64"/>
      </right>
      <top/>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style="medium">
        <color indexed="64"/>
      </left>
      <right/>
      <top style="thin">
        <color rgb="FF000000"/>
      </top>
      <bottom style="thin">
        <color rgb="FF000000"/>
      </bottom>
      <diagonal/>
    </border>
    <border>
      <left style="thin">
        <color rgb="FF000000"/>
      </left>
      <right style="medium">
        <color indexed="64"/>
      </right>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rgb="FF00B0F0"/>
      </left>
      <right/>
      <top style="thin">
        <color rgb="FF00B0F0"/>
      </top>
      <bottom style="thin">
        <color rgb="FF00B0F0"/>
      </bottom>
      <diagonal/>
    </border>
    <border>
      <left/>
      <right/>
      <top style="thin">
        <color rgb="FF00B0F0"/>
      </top>
      <bottom style="thin">
        <color rgb="FF00B0F0"/>
      </bottom>
      <diagonal/>
    </border>
    <border>
      <left/>
      <right style="thin">
        <color rgb="FF00B0F0"/>
      </right>
      <top style="thin">
        <color rgb="FF00B0F0"/>
      </top>
      <bottom style="thin">
        <color rgb="FF00B0F0"/>
      </bottom>
      <diagonal/>
    </border>
    <border>
      <left style="thin">
        <color rgb="FF00B0F0"/>
      </left>
      <right style="thin">
        <color rgb="FF00B0F0"/>
      </right>
      <top style="thin">
        <color rgb="FF00B0F0"/>
      </top>
      <bottom/>
      <diagonal/>
    </border>
    <border>
      <left style="thin">
        <color rgb="FF00B0F0"/>
      </left>
      <right style="thin">
        <color rgb="FF00B0F0"/>
      </right>
      <top/>
      <bottom style="thin">
        <color rgb="FF00B0F0"/>
      </bottom>
      <diagonal/>
    </border>
    <border>
      <left style="thin">
        <color rgb="FF00B0F0"/>
      </left>
      <right style="thin">
        <color rgb="FF00B0F0"/>
      </right>
      <top style="thin">
        <color rgb="FF00B0F0"/>
      </top>
      <bottom style="thin">
        <color rgb="FF00B0F0"/>
      </bottom>
      <diagonal/>
    </border>
    <border>
      <left style="thin">
        <color rgb="FF00B0F0"/>
      </left>
      <right/>
      <top style="thin">
        <color rgb="FF00B0F0"/>
      </top>
      <bottom/>
      <diagonal/>
    </border>
    <border>
      <left/>
      <right/>
      <top style="thin">
        <color rgb="FF00B0F0"/>
      </top>
      <bottom/>
      <diagonal/>
    </border>
    <border>
      <left/>
      <right style="thin">
        <color rgb="FF00B0F0"/>
      </right>
      <top style="thin">
        <color rgb="FF00B0F0"/>
      </top>
      <bottom/>
      <diagonal/>
    </border>
    <border>
      <left style="medium">
        <color indexed="64"/>
      </left>
      <right style="thin">
        <color rgb="FF000000"/>
      </right>
      <top style="thin">
        <color rgb="FF000000"/>
      </top>
      <bottom/>
      <diagonal/>
    </border>
    <border>
      <left style="medium">
        <color indexed="64"/>
      </left>
      <right/>
      <top style="thin">
        <color rgb="FF000000"/>
      </top>
      <bottom style="medium">
        <color indexed="64"/>
      </bottom>
      <diagonal/>
    </border>
    <border>
      <left/>
      <right/>
      <top style="thin">
        <color rgb="FF000000"/>
      </top>
      <bottom style="medium">
        <color indexed="64"/>
      </bottom>
      <diagonal/>
    </border>
    <border>
      <left/>
      <right style="thin">
        <color rgb="FF000000"/>
      </right>
      <top style="thin">
        <color rgb="FF000000"/>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medium">
        <color indexed="64"/>
      </left>
      <right style="thin">
        <color rgb="FF000000"/>
      </right>
      <top/>
      <bottom/>
      <diagonal/>
    </border>
    <border>
      <left/>
      <right style="medium">
        <color rgb="FF000000"/>
      </right>
      <top style="medium">
        <color indexed="64"/>
      </top>
      <bottom style="thin">
        <color rgb="FF000000"/>
      </bottom>
      <diagonal/>
    </border>
    <border>
      <left style="thin">
        <color rgb="FF000000"/>
      </left>
      <right style="medium">
        <color indexed="64"/>
      </right>
      <top/>
      <bottom/>
      <diagonal/>
    </border>
    <border>
      <left style="medium">
        <color indexed="64"/>
      </left>
      <right style="thin">
        <color theme="1"/>
      </right>
      <top style="thin">
        <color theme="1"/>
      </top>
      <bottom style="thin">
        <color theme="1"/>
      </bottom>
      <diagonal/>
    </border>
    <border>
      <left style="thin">
        <color theme="1"/>
      </left>
      <right style="medium">
        <color indexed="64"/>
      </right>
      <top style="thin">
        <color theme="1"/>
      </top>
      <bottom style="thin">
        <color theme="1"/>
      </bottom>
      <diagonal/>
    </border>
    <border>
      <left style="thin">
        <color rgb="FF000000"/>
      </left>
      <right style="thin">
        <color rgb="FF000000"/>
      </right>
      <top/>
      <bottom style="medium">
        <color indexed="64"/>
      </bottom>
      <diagonal/>
    </border>
    <border>
      <left style="thin">
        <color rgb="FF000000"/>
      </left>
      <right style="medium">
        <color rgb="FF000000"/>
      </right>
      <top/>
      <bottom style="medium">
        <color indexed="64"/>
      </bottom>
      <diagonal/>
    </border>
    <border>
      <left style="medium">
        <color rgb="FF000000"/>
      </left>
      <right/>
      <top/>
      <bottom style="medium">
        <color indexed="64"/>
      </bottom>
      <diagonal/>
    </border>
    <border>
      <left/>
      <right style="thin">
        <color indexed="64"/>
      </right>
      <top/>
      <bottom style="medium">
        <color indexed="64"/>
      </bottom>
      <diagonal/>
    </border>
    <border>
      <left/>
      <right style="thin">
        <color indexed="64"/>
      </right>
      <top style="medium">
        <color indexed="64"/>
      </top>
      <bottom style="thin">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medium">
        <color indexed="64"/>
      </left>
      <right style="medium">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thin">
        <color indexed="64"/>
      </left>
      <right style="thin">
        <color indexed="64"/>
      </right>
      <top style="medium">
        <color indexed="64"/>
      </top>
      <bottom/>
      <diagonal/>
    </border>
    <border>
      <left style="medium">
        <color indexed="64"/>
      </left>
      <right/>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hair">
        <color indexed="64"/>
      </right>
      <top style="hair">
        <color indexed="64"/>
      </top>
      <bottom/>
      <diagonal/>
    </border>
    <border>
      <left/>
      <right style="thin">
        <color indexed="64"/>
      </right>
      <top style="thin">
        <color indexed="64"/>
      </top>
      <bottom/>
      <diagonal/>
    </border>
    <border>
      <left style="thick">
        <color indexed="64"/>
      </left>
      <right style="thick">
        <color indexed="64"/>
      </right>
      <top/>
      <bottom/>
      <diagonal/>
    </border>
    <border>
      <left style="thick">
        <color indexed="64"/>
      </left>
      <right style="thick">
        <color indexed="64"/>
      </right>
      <top/>
      <bottom style="medium">
        <color indexed="64"/>
      </bottom>
      <diagonal/>
    </border>
    <border>
      <left style="medium">
        <color indexed="64"/>
      </left>
      <right style="thick">
        <color indexed="64"/>
      </right>
      <top style="thin">
        <color indexed="64"/>
      </top>
      <bottom/>
      <diagonal/>
    </border>
    <border>
      <left style="thick">
        <color indexed="64"/>
      </left>
      <right style="thick">
        <color indexed="64"/>
      </right>
      <top style="thin">
        <color indexed="64"/>
      </top>
      <bottom/>
      <diagonal/>
    </border>
    <border>
      <left style="dashed">
        <color indexed="64"/>
      </left>
      <right/>
      <top/>
      <bottom/>
      <diagonal/>
    </border>
    <border>
      <left/>
      <right style="dashed">
        <color indexed="64"/>
      </right>
      <top/>
      <bottom/>
      <diagonal/>
    </border>
    <border>
      <left style="dashed">
        <color indexed="64"/>
      </left>
      <right style="thick">
        <color indexed="64"/>
      </right>
      <top/>
      <bottom/>
      <diagonal/>
    </border>
    <border>
      <left style="thick">
        <color indexed="64"/>
      </left>
      <right style="dashed">
        <color indexed="64"/>
      </right>
      <top/>
      <bottom/>
      <diagonal/>
    </border>
    <border>
      <left style="thick">
        <color auto="1"/>
      </left>
      <right/>
      <top style="thin">
        <color indexed="64"/>
      </top>
      <bottom/>
      <diagonal/>
    </border>
    <border>
      <left style="dashed">
        <color indexed="64"/>
      </left>
      <right style="thick">
        <color indexed="64"/>
      </right>
      <top/>
      <bottom style="medium">
        <color indexed="64"/>
      </bottom>
      <diagonal/>
    </border>
    <border>
      <left style="thick">
        <color indexed="64"/>
      </left>
      <right style="dashed">
        <color indexed="64"/>
      </right>
      <top/>
      <bottom style="medium">
        <color indexed="64"/>
      </bottom>
      <diagonal/>
    </border>
    <border>
      <left/>
      <right style="thick">
        <color indexed="64"/>
      </right>
      <top style="thin">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ck">
        <color indexed="64"/>
      </right>
      <top/>
      <bottom style="thin">
        <color indexed="64"/>
      </bottom>
      <diagonal/>
    </border>
    <border>
      <left style="thin">
        <color indexed="64"/>
      </left>
      <right style="thin">
        <color indexed="64"/>
      </right>
      <top style="thin">
        <color theme="1"/>
      </top>
      <bottom/>
      <diagonal/>
    </border>
    <border>
      <left style="medium">
        <color indexed="64"/>
      </left>
      <right style="thick">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rgb="FFB2B2B2"/>
      </left>
      <right style="thin">
        <color rgb="FFB2B2B2"/>
      </right>
      <top style="thin">
        <color rgb="FFB2B2B2"/>
      </top>
      <bottom style="thin">
        <color rgb="FFB2B2B2"/>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style="double">
        <color indexed="64"/>
      </bottom>
      <diagonal/>
    </border>
    <border>
      <left style="hair">
        <color indexed="64"/>
      </left>
      <right/>
      <top/>
      <bottom style="hair">
        <color indexed="64"/>
      </bottom>
      <diagonal/>
    </border>
  </borders>
  <cellStyleXfs count="192">
    <xf numFmtId="0" fontId="0" fillId="0" borderId="0"/>
    <xf numFmtId="0" fontId="17" fillId="0" borderId="33"/>
    <xf numFmtId="0" fontId="16" fillId="0" borderId="33"/>
    <xf numFmtId="0" fontId="15" fillId="0" borderId="33"/>
    <xf numFmtId="0" fontId="14" fillId="0" borderId="33"/>
    <xf numFmtId="0" fontId="13" fillId="0" borderId="33"/>
    <xf numFmtId="0" fontId="47" fillId="0" borderId="33"/>
    <xf numFmtId="0" fontId="48" fillId="0" borderId="33"/>
    <xf numFmtId="0" fontId="12" fillId="0" borderId="33"/>
    <xf numFmtId="0" fontId="12" fillId="0" borderId="33"/>
    <xf numFmtId="0" fontId="11" fillId="0" borderId="33"/>
    <xf numFmtId="0" fontId="58" fillId="0" borderId="33" applyNumberFormat="0" applyFill="0" applyBorder="0" applyAlignment="0" applyProtection="0"/>
    <xf numFmtId="9" fontId="59" fillId="0" borderId="0" applyFont="0" applyFill="0" applyBorder="0" applyAlignment="0" applyProtection="0"/>
    <xf numFmtId="0" fontId="10" fillId="0" borderId="33"/>
    <xf numFmtId="0" fontId="47" fillId="0" borderId="33"/>
    <xf numFmtId="0" fontId="9" fillId="0" borderId="33"/>
    <xf numFmtId="0" fontId="20" fillId="0" borderId="33">
      <alignment vertical="center"/>
    </xf>
    <xf numFmtId="9" fontId="9" fillId="0" borderId="33" applyFont="0" applyFill="0" applyBorder="0" applyAlignment="0" applyProtection="0"/>
    <xf numFmtId="9" fontId="20" fillId="0" borderId="33" applyFont="0" applyFill="0" applyBorder="0" applyAlignment="0" applyProtection="0"/>
    <xf numFmtId="0" fontId="47" fillId="0" borderId="33"/>
    <xf numFmtId="0" fontId="8" fillId="0" borderId="33"/>
    <xf numFmtId="0" fontId="7" fillId="0" borderId="33"/>
    <xf numFmtId="0" fontId="6" fillId="0" borderId="33"/>
    <xf numFmtId="0" fontId="6" fillId="0" borderId="33"/>
    <xf numFmtId="0" fontId="6" fillId="0" borderId="33"/>
    <xf numFmtId="0" fontId="6" fillId="0" borderId="33"/>
    <xf numFmtId="0" fontId="6" fillId="0" borderId="33"/>
    <xf numFmtId="0" fontId="6" fillId="0" borderId="33"/>
    <xf numFmtId="0" fontId="6" fillId="0" borderId="33"/>
    <xf numFmtId="0" fontId="6" fillId="0" borderId="33"/>
    <xf numFmtId="0" fontId="6" fillId="0" borderId="33"/>
    <xf numFmtId="0" fontId="104" fillId="0" borderId="33"/>
    <xf numFmtId="0" fontId="5" fillId="0" borderId="33"/>
    <xf numFmtId="169" fontId="5" fillId="0" borderId="33" applyFont="0" applyFill="0" applyBorder="0" applyAlignment="0" applyProtection="0"/>
    <xf numFmtId="169" fontId="5" fillId="0" borderId="33" applyFont="0" applyFill="0" applyBorder="0" applyAlignment="0" applyProtection="0"/>
    <xf numFmtId="169" fontId="5" fillId="0" borderId="33" applyFont="0" applyFill="0" applyBorder="0" applyAlignment="0" applyProtection="0"/>
    <xf numFmtId="169" fontId="5" fillId="0" borderId="33" applyFont="0" applyFill="0" applyBorder="0" applyAlignment="0" applyProtection="0"/>
    <xf numFmtId="169" fontId="5" fillId="0" borderId="33" applyFont="0" applyFill="0" applyBorder="0" applyAlignment="0" applyProtection="0"/>
    <xf numFmtId="169" fontId="5" fillId="0" borderId="33" applyFont="0" applyFill="0" applyBorder="0" applyAlignment="0" applyProtection="0"/>
    <xf numFmtId="169" fontId="5" fillId="0" borderId="33" applyFont="0" applyFill="0" applyBorder="0" applyAlignment="0" applyProtection="0"/>
    <xf numFmtId="169" fontId="47" fillId="0" borderId="33" applyFont="0" applyFill="0" applyBorder="0" applyAlignment="0" applyProtection="0"/>
    <xf numFmtId="169" fontId="47" fillId="0" borderId="33" applyFont="0" applyFill="0" applyBorder="0" applyAlignment="0" applyProtection="0"/>
    <xf numFmtId="169" fontId="5" fillId="0" borderId="33" applyFont="0" applyFill="0" applyBorder="0" applyAlignment="0" applyProtection="0"/>
    <xf numFmtId="169" fontId="5" fillId="0" borderId="33" applyFont="0" applyFill="0" applyBorder="0" applyAlignment="0" applyProtection="0"/>
    <xf numFmtId="169" fontId="5" fillId="0" borderId="33" applyFont="0" applyFill="0" applyBorder="0" applyAlignment="0" applyProtection="0"/>
    <xf numFmtId="169" fontId="5" fillId="0" borderId="33" applyFont="0" applyFill="0" applyBorder="0" applyAlignment="0" applyProtection="0"/>
    <xf numFmtId="169" fontId="5" fillId="0" borderId="33" applyFont="0" applyFill="0" applyBorder="0" applyAlignment="0" applyProtection="0"/>
    <xf numFmtId="169" fontId="5" fillId="0" borderId="33" applyFont="0" applyFill="0" applyBorder="0" applyAlignment="0" applyProtection="0"/>
    <xf numFmtId="164" fontId="5" fillId="0" borderId="33" applyFont="0" applyFill="0" applyBorder="0" applyAlignment="0" applyProtection="0"/>
    <xf numFmtId="0" fontId="118" fillId="0" borderId="33" applyNumberFormat="0" applyFill="0" applyBorder="0" applyAlignment="0" applyProtection="0"/>
    <xf numFmtId="0" fontId="5" fillId="0" borderId="33"/>
    <xf numFmtId="0" fontId="5" fillId="0" borderId="33"/>
    <xf numFmtId="0" fontId="5" fillId="0" borderId="33"/>
    <xf numFmtId="0" fontId="5" fillId="0" borderId="33"/>
    <xf numFmtId="0" fontId="5" fillId="0" borderId="33"/>
    <xf numFmtId="0" fontId="5" fillId="0" borderId="33"/>
    <xf numFmtId="0" fontId="5" fillId="0" borderId="33"/>
    <xf numFmtId="0" fontId="5" fillId="0" borderId="33"/>
    <xf numFmtId="0" fontId="5" fillId="0" borderId="33"/>
    <xf numFmtId="0" fontId="5" fillId="0" borderId="33"/>
    <xf numFmtId="0" fontId="5" fillId="0" borderId="33"/>
    <xf numFmtId="0" fontId="5" fillId="0" borderId="33"/>
    <xf numFmtId="0" fontId="5" fillId="0" borderId="33"/>
    <xf numFmtId="0" fontId="47" fillId="0" borderId="33"/>
    <xf numFmtId="0" fontId="5" fillId="0" borderId="33"/>
    <xf numFmtId="0" fontId="5" fillId="0" borderId="33"/>
    <xf numFmtId="0" fontId="47" fillId="0" borderId="33"/>
    <xf numFmtId="0" fontId="47" fillId="0" borderId="33"/>
    <xf numFmtId="0" fontId="117" fillId="0" borderId="33" applyNumberFormat="0" applyFill="0" applyBorder="0" applyProtection="0">
      <alignment vertical="top" wrapText="1"/>
    </xf>
    <xf numFmtId="0" fontId="20" fillId="0" borderId="33">
      <protection locked="0"/>
    </xf>
    <xf numFmtId="0" fontId="117" fillId="0" borderId="33" applyNumberFormat="0" applyFill="0" applyBorder="0" applyProtection="0">
      <alignment vertical="top" wrapText="1"/>
    </xf>
    <xf numFmtId="0" fontId="20" fillId="0" borderId="33">
      <protection locked="0"/>
    </xf>
    <xf numFmtId="0" fontId="20" fillId="0" borderId="33">
      <alignment vertical="center"/>
    </xf>
    <xf numFmtId="0" fontId="5" fillId="0" borderId="33"/>
    <xf numFmtId="0" fontId="5" fillId="0" borderId="33"/>
    <xf numFmtId="0" fontId="5" fillId="0" borderId="33"/>
    <xf numFmtId="0" fontId="5" fillId="0" borderId="33"/>
    <xf numFmtId="0" fontId="20" fillId="0" borderId="33">
      <protection locked="0"/>
    </xf>
    <xf numFmtId="0" fontId="5" fillId="0" borderId="33"/>
    <xf numFmtId="0" fontId="5" fillId="0" borderId="33"/>
    <xf numFmtId="0" fontId="5" fillId="0" borderId="33"/>
    <xf numFmtId="0" fontId="20" fillId="0" borderId="33">
      <alignment vertical="center"/>
    </xf>
    <xf numFmtId="0" fontId="47" fillId="0" borderId="33"/>
    <xf numFmtId="0" fontId="5" fillId="0" borderId="33"/>
    <xf numFmtId="0" fontId="5" fillId="0" borderId="33"/>
    <xf numFmtId="0" fontId="5" fillId="0" borderId="33"/>
    <xf numFmtId="0" fontId="5" fillId="0" borderId="33"/>
    <xf numFmtId="0" fontId="5" fillId="0" borderId="33"/>
    <xf numFmtId="0" fontId="20" fillId="0" borderId="33">
      <alignment vertical="center"/>
    </xf>
    <xf numFmtId="0" fontId="47" fillId="0" borderId="33"/>
    <xf numFmtId="0" fontId="5" fillId="0" borderId="33"/>
    <xf numFmtId="0" fontId="5" fillId="0" borderId="33"/>
    <xf numFmtId="0" fontId="5" fillId="0" borderId="33"/>
    <xf numFmtId="0" fontId="5" fillId="0" borderId="33"/>
    <xf numFmtId="0" fontId="5" fillId="0" borderId="33"/>
    <xf numFmtId="0" fontId="5" fillId="0" borderId="33"/>
    <xf numFmtId="0" fontId="5" fillId="0" borderId="33"/>
    <xf numFmtId="0" fontId="5" fillId="0" borderId="33"/>
    <xf numFmtId="0" fontId="5" fillId="0" borderId="33"/>
    <xf numFmtId="0" fontId="5" fillId="0" borderId="33"/>
    <xf numFmtId="0" fontId="5" fillId="0" borderId="33"/>
    <xf numFmtId="0" fontId="5" fillId="0" borderId="33"/>
    <xf numFmtId="0" fontId="47" fillId="0" borderId="33"/>
    <xf numFmtId="0" fontId="5" fillId="0" borderId="33"/>
    <xf numFmtId="0" fontId="5" fillId="0" borderId="33"/>
    <xf numFmtId="0" fontId="5" fillId="0" borderId="33"/>
    <xf numFmtId="0" fontId="20" fillId="0" borderId="33">
      <alignment vertical="center"/>
    </xf>
    <xf numFmtId="0" fontId="5" fillId="0" borderId="33"/>
    <xf numFmtId="0" fontId="5" fillId="0" borderId="33"/>
    <xf numFmtId="0" fontId="5" fillId="0" borderId="33"/>
    <xf numFmtId="0" fontId="5" fillId="0" borderId="33"/>
    <xf numFmtId="0" fontId="5" fillId="0" borderId="33"/>
    <xf numFmtId="0" fontId="5" fillId="0" borderId="33"/>
    <xf numFmtId="0" fontId="20" fillId="0" borderId="33">
      <alignment vertical="center"/>
    </xf>
    <xf numFmtId="9" fontId="5" fillId="0" borderId="33" applyFont="0" applyFill="0" applyBorder="0" applyAlignment="0" applyProtection="0"/>
    <xf numFmtId="9" fontId="5" fillId="0" borderId="33" applyFont="0" applyFill="0" applyBorder="0" applyAlignment="0" applyProtection="0"/>
    <xf numFmtId="9" fontId="5" fillId="0" borderId="33" applyFont="0" applyFill="0" applyBorder="0" applyAlignment="0" applyProtection="0"/>
    <xf numFmtId="9" fontId="5" fillId="0" borderId="33" applyFont="0" applyFill="0" applyBorder="0" applyAlignment="0" applyProtection="0"/>
    <xf numFmtId="9" fontId="5" fillId="0" borderId="33" applyFont="0" applyFill="0" applyBorder="0" applyAlignment="0" applyProtection="0"/>
    <xf numFmtId="9" fontId="5" fillId="0" borderId="33" applyFont="0" applyFill="0" applyBorder="0" applyAlignment="0" applyProtection="0"/>
    <xf numFmtId="9" fontId="5" fillId="0" borderId="33" applyFont="0" applyFill="0" applyBorder="0" applyAlignment="0" applyProtection="0"/>
    <xf numFmtId="9" fontId="5" fillId="0" borderId="33" applyFont="0" applyFill="0" applyBorder="0" applyAlignment="0" applyProtection="0"/>
    <xf numFmtId="9" fontId="20" fillId="0" borderId="33" applyFont="0" applyFill="0" applyBorder="0" applyAlignment="0" applyProtection="0"/>
    <xf numFmtId="0" fontId="119" fillId="0" borderId="33"/>
    <xf numFmtId="0" fontId="5" fillId="0" borderId="33"/>
    <xf numFmtId="0" fontId="5" fillId="27" borderId="200" applyNumberFormat="0" applyFont="0" applyAlignment="0" applyProtection="0"/>
    <xf numFmtId="169" fontId="5" fillId="0" borderId="33" applyFont="0" applyFill="0" applyBorder="0" applyAlignment="0" applyProtection="0"/>
    <xf numFmtId="0" fontId="5" fillId="0" borderId="33"/>
    <xf numFmtId="169" fontId="5" fillId="0" borderId="33" applyFont="0" applyFill="0" applyBorder="0" applyAlignment="0" applyProtection="0"/>
    <xf numFmtId="9" fontId="5" fillId="0" borderId="33" applyFont="0" applyFill="0" applyBorder="0" applyAlignment="0" applyProtection="0"/>
    <xf numFmtId="0" fontId="5" fillId="0" borderId="33"/>
    <xf numFmtId="0" fontId="5" fillId="0" borderId="33"/>
    <xf numFmtId="0" fontId="20" fillId="0" borderId="33">
      <alignment vertical="center"/>
    </xf>
    <xf numFmtId="0" fontId="5" fillId="0" borderId="33"/>
    <xf numFmtId="9" fontId="5" fillId="0" borderId="33" applyFont="0" applyFill="0" applyBorder="0" applyAlignment="0" applyProtection="0"/>
    <xf numFmtId="0" fontId="20" fillId="0" borderId="33">
      <protection locked="0"/>
    </xf>
    <xf numFmtId="0" fontId="20" fillId="0" borderId="33">
      <protection locked="0"/>
    </xf>
    <xf numFmtId="0" fontId="20" fillId="0" borderId="33">
      <alignment vertical="center"/>
    </xf>
    <xf numFmtId="0" fontId="20" fillId="0" borderId="33">
      <protection locked="0"/>
    </xf>
    <xf numFmtId="0" fontId="20" fillId="0" borderId="33">
      <alignment vertical="center"/>
    </xf>
    <xf numFmtId="0" fontId="20" fillId="0" borderId="33">
      <alignment vertical="center"/>
    </xf>
    <xf numFmtId="0" fontId="20" fillId="0" borderId="33">
      <alignment vertical="center"/>
    </xf>
    <xf numFmtId="0" fontId="20" fillId="0" borderId="33">
      <alignment vertical="center"/>
    </xf>
    <xf numFmtId="0" fontId="20" fillId="0" borderId="33">
      <alignment vertical="center"/>
    </xf>
    <xf numFmtId="0" fontId="5" fillId="0" borderId="33"/>
    <xf numFmtId="0" fontId="47" fillId="0" borderId="33"/>
    <xf numFmtId="0" fontId="5" fillId="0" borderId="33"/>
    <xf numFmtId="0" fontId="120" fillId="0" borderId="33"/>
    <xf numFmtId="169" fontId="120" fillId="0" borderId="33" applyFont="0" applyFill="0" applyBorder="0" applyAlignment="0" applyProtection="0"/>
    <xf numFmtId="170" fontId="47" fillId="0" borderId="33" applyFont="0" applyFill="0" applyBorder="0" applyAlignment="0" applyProtection="0"/>
    <xf numFmtId="0" fontId="5" fillId="0" borderId="33"/>
    <xf numFmtId="0" fontId="47" fillId="0" borderId="33"/>
    <xf numFmtId="170" fontId="47" fillId="0" borderId="33" applyFont="0" applyFill="0" applyBorder="0" applyAlignment="0" applyProtection="0"/>
    <xf numFmtId="0" fontId="47" fillId="0" borderId="33"/>
    <xf numFmtId="170" fontId="47" fillId="0" borderId="33" applyFont="0" applyFill="0" applyBorder="0" applyAlignment="0" applyProtection="0"/>
    <xf numFmtId="0" fontId="47" fillId="0" borderId="33"/>
    <xf numFmtId="9" fontId="47" fillId="0" borderId="33" applyFont="0" applyFill="0" applyBorder="0" applyAlignment="0" applyProtection="0"/>
    <xf numFmtId="9" fontId="5" fillId="0" borderId="33" applyFont="0" applyFill="0" applyBorder="0" applyAlignment="0" applyProtection="0"/>
    <xf numFmtId="0" fontId="120" fillId="0" borderId="33"/>
    <xf numFmtId="0" fontId="5" fillId="0" borderId="33"/>
    <xf numFmtId="0" fontId="5" fillId="0" borderId="33"/>
    <xf numFmtId="0" fontId="47" fillId="0" borderId="33"/>
    <xf numFmtId="0" fontId="5" fillId="0" borderId="33"/>
    <xf numFmtId="0" fontId="47" fillId="0" borderId="33"/>
    <xf numFmtId="0" fontId="58" fillId="0" borderId="33" applyNumberFormat="0" applyFill="0" applyBorder="0" applyAlignment="0" applyProtection="0"/>
    <xf numFmtId="0" fontId="5" fillId="0" borderId="33"/>
    <xf numFmtId="0" fontId="5" fillId="0" borderId="33"/>
    <xf numFmtId="0" fontId="47" fillId="0" borderId="33"/>
    <xf numFmtId="0" fontId="121" fillId="0" borderId="33" applyNumberFormat="0" applyFill="0" applyBorder="0" applyAlignment="0" applyProtection="0">
      <alignment vertical="top"/>
      <protection locked="0"/>
    </xf>
    <xf numFmtId="0" fontId="5" fillId="0" borderId="33"/>
    <xf numFmtId="169" fontId="5" fillId="0" borderId="33" applyFont="0" applyFill="0" applyBorder="0" applyAlignment="0" applyProtection="0"/>
    <xf numFmtId="169" fontId="5" fillId="0" borderId="33" applyFont="0" applyFill="0" applyBorder="0" applyAlignment="0" applyProtection="0"/>
    <xf numFmtId="169" fontId="5" fillId="0" borderId="33" applyFont="0" applyFill="0" applyBorder="0" applyAlignment="0" applyProtection="0"/>
    <xf numFmtId="169" fontId="5" fillId="0" borderId="33" applyFont="0" applyFill="0" applyBorder="0" applyAlignment="0" applyProtection="0"/>
    <xf numFmtId="169" fontId="5" fillId="0" borderId="33" applyFont="0" applyFill="0" applyBorder="0" applyAlignment="0" applyProtection="0"/>
    <xf numFmtId="169" fontId="5" fillId="0" borderId="33" applyFont="0" applyFill="0" applyBorder="0" applyAlignment="0" applyProtection="0"/>
    <xf numFmtId="169" fontId="5" fillId="0" borderId="33" applyFont="0" applyFill="0" applyBorder="0" applyAlignment="0" applyProtection="0"/>
    <xf numFmtId="169" fontId="47" fillId="0" borderId="33" applyFont="0" applyFill="0" applyBorder="0" applyAlignment="0" applyProtection="0"/>
    <xf numFmtId="169" fontId="47" fillId="0" borderId="33" applyFont="0" applyFill="0" applyBorder="0" applyAlignment="0" applyProtection="0"/>
    <xf numFmtId="169" fontId="5" fillId="0" borderId="33" applyFont="0" applyFill="0" applyBorder="0" applyAlignment="0" applyProtection="0"/>
    <xf numFmtId="169" fontId="5" fillId="0" borderId="33" applyFont="0" applyFill="0" applyBorder="0" applyAlignment="0" applyProtection="0"/>
    <xf numFmtId="169" fontId="5" fillId="0" borderId="33" applyFont="0" applyFill="0" applyBorder="0" applyAlignment="0" applyProtection="0"/>
    <xf numFmtId="169" fontId="5" fillId="0" borderId="33" applyFont="0" applyFill="0" applyBorder="0" applyAlignment="0" applyProtection="0"/>
    <xf numFmtId="169" fontId="5" fillId="0" borderId="33" applyFont="0" applyFill="0" applyBorder="0" applyAlignment="0" applyProtection="0"/>
    <xf numFmtId="169" fontId="5" fillId="0" borderId="33" applyFont="0" applyFill="0" applyBorder="0" applyAlignment="0" applyProtection="0"/>
    <xf numFmtId="0" fontId="20" fillId="0" borderId="33">
      <protection locked="0"/>
    </xf>
    <xf numFmtId="0" fontId="20" fillId="0" borderId="33">
      <alignment vertical="center"/>
    </xf>
    <xf numFmtId="169" fontId="5" fillId="0" borderId="33" applyFont="0" applyFill="0" applyBorder="0" applyAlignment="0" applyProtection="0"/>
    <xf numFmtId="169" fontId="5" fillId="0" borderId="33" applyFont="0" applyFill="0" applyBorder="0" applyAlignment="0" applyProtection="0"/>
    <xf numFmtId="169" fontId="120" fillId="0" borderId="33" applyFont="0" applyFill="0" applyBorder="0" applyAlignment="0" applyProtection="0"/>
    <xf numFmtId="0" fontId="58" fillId="0" borderId="33" applyNumberFormat="0" applyFill="0" applyBorder="0" applyAlignment="0" applyProtection="0"/>
    <xf numFmtId="0" fontId="1" fillId="0" borderId="33"/>
  </cellStyleXfs>
  <cellXfs count="1406">
    <xf numFmtId="0" fontId="0" fillId="0" borderId="0" xfId="0"/>
    <xf numFmtId="0" fontId="21" fillId="0" borderId="1" xfId="0" applyFont="1" applyBorder="1" applyAlignment="1">
      <alignment horizontal="center" vertical="center" wrapText="1"/>
    </xf>
    <xf numFmtId="0" fontId="21" fillId="0" borderId="1" xfId="0" applyFont="1" applyBorder="1" applyAlignment="1">
      <alignment vertical="center"/>
    </xf>
    <xf numFmtId="0" fontId="23" fillId="3" borderId="1" xfId="0" applyFont="1" applyFill="1" applyBorder="1" applyAlignment="1">
      <alignment vertical="center" wrapText="1"/>
    </xf>
    <xf numFmtId="0" fontId="23" fillId="0" borderId="0" xfId="0" applyFont="1" applyAlignment="1">
      <alignment horizontal="center"/>
    </xf>
    <xf numFmtId="0" fontId="23" fillId="0" borderId="1" xfId="0" applyFont="1" applyBorder="1"/>
    <xf numFmtId="0" fontId="23" fillId="0" borderId="1" xfId="0" applyFont="1" applyBorder="1" applyAlignment="1">
      <alignment horizontal="center"/>
    </xf>
    <xf numFmtId="0" fontId="21" fillId="0" borderId="1" xfId="0" applyFont="1" applyBorder="1" applyAlignment="1">
      <alignment horizontal="center"/>
    </xf>
    <xf numFmtId="0" fontId="21" fillId="3" borderId="1" xfId="0" applyFont="1" applyFill="1" applyBorder="1" applyAlignment="1">
      <alignment horizontal="center" vertical="center" wrapText="1"/>
    </xf>
    <xf numFmtId="0" fontId="23" fillId="3" borderId="1" xfId="0" applyFont="1" applyFill="1" applyBorder="1" applyAlignment="1">
      <alignment horizontal="center" vertical="center"/>
    </xf>
    <xf numFmtId="0" fontId="23" fillId="0" borderId="1" xfId="0" applyFont="1" applyBorder="1" applyAlignment="1">
      <alignment horizontal="center" vertical="center"/>
    </xf>
    <xf numFmtId="0" fontId="23" fillId="3" borderId="13" xfId="0" applyFont="1" applyFill="1" applyBorder="1" applyAlignment="1">
      <alignment horizontal="center" vertical="center"/>
    </xf>
    <xf numFmtId="0" fontId="27" fillId="3" borderId="1" xfId="0" applyFont="1" applyFill="1" applyBorder="1" applyAlignment="1">
      <alignment horizontal="center" vertical="center"/>
    </xf>
    <xf numFmtId="0" fontId="23" fillId="0" borderId="0" xfId="0" applyFont="1" applyAlignment="1">
      <alignment vertical="center"/>
    </xf>
    <xf numFmtId="49" fontId="21" fillId="3" borderId="1" xfId="0" applyNumberFormat="1" applyFont="1" applyFill="1" applyBorder="1" applyAlignment="1">
      <alignment horizontal="center" vertical="center" wrapText="1"/>
    </xf>
    <xf numFmtId="168" fontId="21" fillId="3" borderId="1" xfId="0" applyNumberFormat="1" applyFont="1" applyFill="1" applyBorder="1" applyAlignment="1">
      <alignment horizontal="center" vertical="center"/>
    </xf>
    <xf numFmtId="17" fontId="23" fillId="2" borderId="1" xfId="0" applyNumberFormat="1" applyFont="1" applyFill="1" applyBorder="1" applyAlignment="1">
      <alignment horizontal="center" vertical="center"/>
    </xf>
    <xf numFmtId="0" fontId="23" fillId="2" borderId="1" xfId="0" applyFont="1" applyFill="1" applyBorder="1" applyAlignment="1">
      <alignment horizontal="center" vertical="center"/>
    </xf>
    <xf numFmtId="49" fontId="23" fillId="2" borderId="1" xfId="0" applyNumberFormat="1" applyFont="1" applyFill="1" applyBorder="1" applyAlignment="1">
      <alignment horizontal="center" vertical="center"/>
    </xf>
    <xf numFmtId="0" fontId="26" fillId="0" borderId="1" xfId="0" applyFont="1" applyBorder="1" applyAlignment="1">
      <alignment horizontal="center" vertical="center"/>
    </xf>
    <xf numFmtId="16" fontId="26" fillId="0" borderId="1" xfId="0" quotePrefix="1" applyNumberFormat="1" applyFont="1" applyBorder="1" applyAlignment="1">
      <alignment horizontal="center" vertical="center"/>
    </xf>
    <xf numFmtId="167" fontId="26" fillId="0" borderId="1" xfId="0" applyNumberFormat="1" applyFont="1" applyBorder="1" applyAlignment="1">
      <alignment horizontal="center" vertical="center"/>
    </xf>
    <xf numFmtId="15" fontId="26" fillId="0" borderId="1" xfId="0" applyNumberFormat="1" applyFont="1" applyBorder="1" applyAlignment="1">
      <alignment horizontal="center" vertical="center"/>
    </xf>
    <xf numFmtId="0" fontId="23" fillId="0" borderId="0" xfId="0" applyFont="1" applyAlignment="1">
      <alignment horizontal="center" vertical="center" wrapText="1"/>
    </xf>
    <xf numFmtId="0" fontId="23" fillId="0" borderId="1" xfId="0" applyFont="1" applyBorder="1" applyAlignment="1">
      <alignment vertical="center"/>
    </xf>
    <xf numFmtId="1" fontId="23" fillId="0" borderId="1" xfId="0" applyNumberFormat="1" applyFont="1" applyBorder="1" applyAlignment="1">
      <alignment horizontal="center"/>
    </xf>
    <xf numFmtId="1" fontId="23" fillId="0" borderId="1" xfId="0" applyNumberFormat="1" applyFont="1" applyBorder="1" applyAlignment="1">
      <alignment horizontal="center" vertical="center"/>
    </xf>
    <xf numFmtId="167" fontId="18" fillId="5" borderId="1" xfId="0" applyNumberFormat="1" applyFont="1" applyFill="1" applyBorder="1" applyAlignment="1">
      <alignment horizontal="center" vertical="center"/>
    </xf>
    <xf numFmtId="0" fontId="19" fillId="0" borderId="0" xfId="0" applyFont="1" applyAlignment="1">
      <alignment vertical="center"/>
    </xf>
    <xf numFmtId="0" fontId="18" fillId="5" borderId="1" xfId="0" applyFont="1" applyFill="1" applyBorder="1" applyAlignment="1">
      <alignment vertical="center" wrapText="1"/>
    </xf>
    <xf numFmtId="0" fontId="18" fillId="5" borderId="1" xfId="0" applyFont="1" applyFill="1" applyBorder="1" applyAlignment="1">
      <alignment horizontal="center" vertical="center" wrapText="1"/>
    </xf>
    <xf numFmtId="0" fontId="30" fillId="4" borderId="1" xfId="0" applyFont="1" applyFill="1" applyBorder="1" applyAlignment="1">
      <alignment horizontal="center" vertical="center" wrapText="1"/>
    </xf>
    <xf numFmtId="167" fontId="30" fillId="4" borderId="1" xfId="0" applyNumberFormat="1" applyFont="1" applyFill="1" applyBorder="1" applyAlignment="1">
      <alignment horizontal="center" vertical="center" wrapText="1"/>
    </xf>
    <xf numFmtId="0" fontId="32" fillId="0" borderId="1" xfId="0" applyFont="1" applyBorder="1" applyAlignment="1">
      <alignment horizontal="center" vertical="center" wrapText="1"/>
    </xf>
    <xf numFmtId="167" fontId="32" fillId="0" borderId="1" xfId="0" applyNumberFormat="1" applyFont="1" applyBorder="1" applyAlignment="1">
      <alignment horizontal="center" vertical="center" wrapText="1"/>
    </xf>
    <xf numFmtId="0" fontId="32" fillId="0" borderId="1" xfId="0" quotePrefix="1" applyFont="1" applyBorder="1" applyAlignment="1">
      <alignment horizontal="center" vertical="center" wrapText="1"/>
    </xf>
    <xf numFmtId="16" fontId="32" fillId="0" borderId="1" xfId="0" quotePrefix="1" applyNumberFormat="1" applyFont="1" applyBorder="1" applyAlignment="1">
      <alignment horizontal="center" vertical="center" wrapText="1"/>
    </xf>
    <xf numFmtId="167" fontId="24" fillId="3" borderId="1" xfId="0" applyNumberFormat="1" applyFont="1" applyFill="1" applyBorder="1" applyAlignment="1">
      <alignment horizontal="center" vertical="center"/>
    </xf>
    <xf numFmtId="0" fontId="23" fillId="0" borderId="0" xfId="0" applyFont="1" applyAlignment="1">
      <alignment wrapText="1"/>
    </xf>
    <xf numFmtId="0" fontId="30" fillId="4" borderId="70" xfId="0" applyFont="1" applyFill="1" applyBorder="1" applyAlignment="1">
      <alignment horizontal="center" vertical="center" wrapText="1"/>
    </xf>
    <xf numFmtId="0" fontId="30" fillId="4" borderId="71" xfId="0" applyFont="1" applyFill="1" applyBorder="1" applyAlignment="1">
      <alignment horizontal="center" vertical="center" wrapText="1"/>
    </xf>
    <xf numFmtId="167" fontId="30" fillId="4" borderId="71" xfId="0" applyNumberFormat="1" applyFont="1" applyFill="1" applyBorder="1" applyAlignment="1">
      <alignment horizontal="center" vertical="center" wrapText="1"/>
    </xf>
    <xf numFmtId="0" fontId="30" fillId="4" borderId="72" xfId="0" applyFont="1" applyFill="1" applyBorder="1" applyAlignment="1">
      <alignment horizontal="center" vertical="center" wrapText="1"/>
    </xf>
    <xf numFmtId="0" fontId="32" fillId="0" borderId="73" xfId="0" applyFont="1" applyBorder="1" applyAlignment="1">
      <alignment horizontal="center" vertical="center" wrapText="1"/>
    </xf>
    <xf numFmtId="0" fontId="32" fillId="0" borderId="74" xfId="0" applyFont="1" applyBorder="1" applyAlignment="1">
      <alignment horizontal="center" vertical="center" wrapText="1"/>
    </xf>
    <xf numFmtId="0" fontId="32" fillId="0" borderId="75" xfId="0" applyFont="1" applyBorder="1" applyAlignment="1">
      <alignment horizontal="center" vertical="center" wrapText="1"/>
    </xf>
    <xf numFmtId="0" fontId="32" fillId="0" borderId="76" xfId="0" applyFont="1" applyBorder="1" applyAlignment="1">
      <alignment horizontal="center" vertical="center" wrapText="1"/>
    </xf>
    <xf numFmtId="0" fontId="32" fillId="0" borderId="77" xfId="0" applyFont="1" applyBorder="1" applyAlignment="1">
      <alignment horizontal="center" vertical="center" wrapText="1"/>
    </xf>
    <xf numFmtId="0" fontId="32" fillId="0" borderId="78" xfId="0" applyFont="1" applyBorder="1" applyAlignment="1">
      <alignment horizontal="center" vertical="center" wrapText="1"/>
    </xf>
    <xf numFmtId="0" fontId="31" fillId="0" borderId="26" xfId="0" applyFont="1" applyBorder="1" applyAlignment="1">
      <alignment horizontal="center"/>
    </xf>
    <xf numFmtId="0" fontId="31" fillId="0" borderId="26" xfId="0" applyFont="1" applyBorder="1" applyAlignment="1">
      <alignment horizontal="center" vertical="center"/>
    </xf>
    <xf numFmtId="167" fontId="31" fillId="0" borderId="26" xfId="0" applyNumberFormat="1" applyFont="1" applyBorder="1" applyAlignment="1">
      <alignment horizontal="center"/>
    </xf>
    <xf numFmtId="0" fontId="31" fillId="0" borderId="26" xfId="0" applyFont="1" applyBorder="1" applyAlignment="1">
      <alignment horizontal="center" vertical="center" wrapText="1"/>
    </xf>
    <xf numFmtId="0" fontId="31" fillId="0" borderId="26" xfId="0" applyFont="1" applyBorder="1" applyAlignment="1">
      <alignment horizontal="center" wrapText="1"/>
    </xf>
    <xf numFmtId="167" fontId="31" fillId="0" borderId="26" xfId="0" applyNumberFormat="1" applyFont="1" applyBorder="1" applyAlignment="1">
      <alignment horizontal="center" vertical="center"/>
    </xf>
    <xf numFmtId="0" fontId="31" fillId="0" borderId="1" xfId="0" applyFont="1" applyBorder="1" applyAlignment="1">
      <alignment horizontal="center"/>
    </xf>
    <xf numFmtId="167" fontId="31" fillId="0" borderId="1" xfId="0" applyNumberFormat="1" applyFont="1" applyBorder="1" applyAlignment="1">
      <alignment horizontal="center" vertical="center"/>
    </xf>
    <xf numFmtId="167" fontId="31" fillId="0" borderId="1" xfId="0" applyNumberFormat="1" applyFont="1" applyBorder="1"/>
    <xf numFmtId="0" fontId="31" fillId="0" borderId="46" xfId="0" applyFont="1" applyBorder="1" applyAlignment="1">
      <alignment horizontal="center"/>
    </xf>
    <xf numFmtId="2" fontId="23" fillId="0" borderId="0" xfId="0" applyNumberFormat="1" applyFont="1" applyAlignment="1">
      <alignment horizontal="center"/>
    </xf>
    <xf numFmtId="0" fontId="23" fillId="0" borderId="0" xfId="0" applyFont="1" applyAlignment="1">
      <alignment horizontal="center" wrapText="1"/>
    </xf>
    <xf numFmtId="0" fontId="21" fillId="6" borderId="1" xfId="0" applyFont="1" applyFill="1" applyBorder="1" applyAlignment="1">
      <alignment horizontal="center" vertical="center"/>
    </xf>
    <xf numFmtId="0" fontId="21" fillId="8" borderId="1" xfId="0" applyFont="1" applyFill="1" applyBorder="1" applyAlignment="1">
      <alignment horizontal="center" vertical="center"/>
    </xf>
    <xf numFmtId="0" fontId="23" fillId="3" borderId="10" xfId="0" applyFont="1" applyFill="1" applyBorder="1" applyAlignment="1">
      <alignment horizontal="center" vertical="center"/>
    </xf>
    <xf numFmtId="0" fontId="23" fillId="3" borderId="79" xfId="0" applyFont="1" applyFill="1" applyBorder="1" applyAlignment="1">
      <alignment horizontal="center" vertical="center"/>
    </xf>
    <xf numFmtId="0" fontId="23" fillId="3" borderId="80" xfId="0" applyFont="1" applyFill="1" applyBorder="1" applyAlignment="1">
      <alignment horizontal="center" vertical="center"/>
    </xf>
    <xf numFmtId="0" fontId="23" fillId="3" borderId="81" xfId="0" applyFont="1" applyFill="1" applyBorder="1" applyAlignment="1">
      <alignment horizontal="center" vertical="center"/>
    </xf>
    <xf numFmtId="0" fontId="23" fillId="3" borderId="52" xfId="0" applyFont="1" applyFill="1" applyBorder="1" applyAlignment="1">
      <alignment horizontal="center" vertical="center"/>
    </xf>
    <xf numFmtId="0" fontId="23" fillId="3" borderId="67" xfId="0" applyFont="1" applyFill="1" applyBorder="1" applyAlignment="1">
      <alignment horizontal="center" vertical="center"/>
    </xf>
    <xf numFmtId="0" fontId="23" fillId="3" borderId="1" xfId="0" applyFont="1" applyFill="1" applyBorder="1" applyAlignment="1">
      <alignment horizontal="left" vertical="center" wrapText="1"/>
    </xf>
    <xf numFmtId="0" fontId="21" fillId="2" borderId="1" xfId="0" applyFont="1" applyFill="1" applyBorder="1" applyAlignment="1">
      <alignment horizontal="center" vertical="center"/>
    </xf>
    <xf numFmtId="0" fontId="21" fillId="0" borderId="1" xfId="0" applyFont="1" applyBorder="1" applyAlignment="1">
      <alignment vertical="center" wrapText="1"/>
    </xf>
    <xf numFmtId="0" fontId="23" fillId="0" borderId="0" xfId="0" applyFont="1" applyAlignment="1">
      <alignment vertical="center" wrapText="1"/>
    </xf>
    <xf numFmtId="0" fontId="23" fillId="0" borderId="1" xfId="0" applyFont="1" applyBorder="1" applyAlignment="1">
      <alignment wrapText="1"/>
    </xf>
    <xf numFmtId="0" fontId="21" fillId="0" borderId="3" xfId="0" applyFont="1" applyBorder="1"/>
    <xf numFmtId="0" fontId="21" fillId="0" borderId="3" xfId="0" applyFont="1" applyBorder="1" applyAlignment="1">
      <alignment horizontal="center"/>
    </xf>
    <xf numFmtId="165" fontId="23" fillId="0" borderId="1" xfId="0" applyNumberFormat="1" applyFont="1" applyBorder="1" applyAlignment="1">
      <alignment horizontal="center"/>
    </xf>
    <xf numFmtId="0" fontId="23" fillId="0" borderId="9" xfId="0" applyFont="1" applyBorder="1"/>
    <xf numFmtId="0" fontId="23" fillId="0" borderId="9" xfId="0" applyFont="1" applyBorder="1" applyAlignment="1">
      <alignment horizontal="center"/>
    </xf>
    <xf numFmtId="165" fontId="23" fillId="0" borderId="9" xfId="0" applyNumberFormat="1" applyFont="1" applyBorder="1" applyAlignment="1">
      <alignment horizontal="center"/>
    </xf>
    <xf numFmtId="0" fontId="40" fillId="3" borderId="66" xfId="0" applyFont="1" applyFill="1" applyBorder="1" applyAlignment="1">
      <alignment horizontal="center" vertical="center"/>
    </xf>
    <xf numFmtId="1" fontId="40" fillId="3" borderId="10" xfId="0" applyNumberFormat="1" applyFont="1" applyFill="1" applyBorder="1" applyAlignment="1">
      <alignment horizontal="center" vertical="center"/>
    </xf>
    <xf numFmtId="0" fontId="21" fillId="0" borderId="1" xfId="0" applyFont="1" applyBorder="1"/>
    <xf numFmtId="1" fontId="41" fillId="3" borderId="66" xfId="0" applyNumberFormat="1" applyFont="1" applyFill="1" applyBorder="1" applyAlignment="1">
      <alignment horizontal="center" vertical="center"/>
    </xf>
    <xf numFmtId="0" fontId="41" fillId="3" borderId="86" xfId="0" applyFont="1" applyFill="1" applyBorder="1" applyAlignment="1">
      <alignment horizontal="center" vertical="center" textRotation="90"/>
    </xf>
    <xf numFmtId="1" fontId="21" fillId="2" borderId="1" xfId="0" applyNumberFormat="1" applyFont="1" applyFill="1" applyBorder="1" applyAlignment="1">
      <alignment horizontal="center"/>
    </xf>
    <xf numFmtId="0" fontId="21" fillId="2" borderId="1" xfId="0" applyFont="1" applyFill="1" applyBorder="1" applyAlignment="1">
      <alignment horizontal="center"/>
    </xf>
    <xf numFmtId="0" fontId="23" fillId="0" borderId="87" xfId="0" applyFont="1" applyBorder="1" applyAlignment="1">
      <alignment horizontal="center" vertical="center"/>
    </xf>
    <xf numFmtId="49" fontId="23" fillId="0" borderId="87" xfId="0" applyNumberFormat="1" applyFont="1" applyBorder="1" applyAlignment="1">
      <alignment horizontal="center" vertical="center"/>
    </xf>
    <xf numFmtId="167" fontId="18" fillId="5" borderId="66" xfId="0" applyNumberFormat="1" applyFont="1" applyFill="1" applyBorder="1" applyAlignment="1">
      <alignment horizontal="center" vertical="center"/>
    </xf>
    <xf numFmtId="0" fontId="24" fillId="3" borderId="33" xfId="1" applyFont="1" applyFill="1" applyAlignment="1">
      <alignment horizontal="center"/>
    </xf>
    <xf numFmtId="0" fontId="24" fillId="3" borderId="33" xfId="1" applyFont="1" applyFill="1"/>
    <xf numFmtId="0" fontId="24" fillId="3" borderId="33" xfId="1" applyFont="1" applyFill="1" applyAlignment="1">
      <alignment horizontal="left"/>
    </xf>
    <xf numFmtId="0" fontId="17" fillId="0" borderId="33" xfId="1"/>
    <xf numFmtId="0" fontId="24" fillId="0" borderId="33" xfId="1" applyFont="1"/>
    <xf numFmtId="0" fontId="24" fillId="3" borderId="1" xfId="1" applyFont="1" applyFill="1" applyBorder="1" applyAlignment="1">
      <alignment horizontal="center" vertical="center" wrapText="1"/>
    </xf>
    <xf numFmtId="0" fontId="25" fillId="3" borderId="1" xfId="1" applyFont="1" applyFill="1" applyBorder="1" applyAlignment="1">
      <alignment horizontal="center" vertical="center"/>
    </xf>
    <xf numFmtId="0" fontId="24" fillId="3" borderId="1" xfId="1" applyFont="1" applyFill="1" applyBorder="1" applyAlignment="1">
      <alignment horizontal="center" vertical="center"/>
    </xf>
    <xf numFmtId="0" fontId="34" fillId="4" borderId="47" xfId="1" applyFont="1" applyFill="1" applyBorder="1" applyAlignment="1">
      <alignment horizontal="center"/>
    </xf>
    <xf numFmtId="0" fontId="34" fillId="4" borderId="49" xfId="1" applyFont="1" applyFill="1" applyBorder="1" applyAlignment="1">
      <alignment horizontal="center"/>
    </xf>
    <xf numFmtId="0" fontId="34" fillId="4" borderId="38" xfId="1" applyFont="1" applyFill="1" applyBorder="1" applyAlignment="1">
      <alignment horizontal="center"/>
    </xf>
    <xf numFmtId="0" fontId="34" fillId="4" borderId="26" xfId="1" applyFont="1" applyFill="1" applyBorder="1" applyAlignment="1">
      <alignment horizontal="center"/>
    </xf>
    <xf numFmtId="0" fontId="34" fillId="4" borderId="51" xfId="1" applyFont="1" applyFill="1" applyBorder="1" applyAlignment="1">
      <alignment horizontal="center" vertical="center"/>
    </xf>
    <xf numFmtId="0" fontId="24" fillId="3" borderId="26" xfId="1" applyFont="1" applyFill="1" applyBorder="1" applyAlignment="1">
      <alignment horizontal="center" vertical="center"/>
    </xf>
    <xf numFmtId="0" fontId="24" fillId="3" borderId="26" xfId="1" applyFont="1" applyFill="1" applyBorder="1" applyAlignment="1">
      <alignment horizontal="center"/>
    </xf>
    <xf numFmtId="0" fontId="25" fillId="3" borderId="26" xfId="1" applyFont="1" applyFill="1" applyBorder="1" applyAlignment="1">
      <alignment horizontal="center" vertical="center"/>
    </xf>
    <xf numFmtId="0" fontId="35" fillId="4" borderId="1" xfId="1" applyFont="1" applyFill="1" applyBorder="1" applyAlignment="1">
      <alignment horizontal="center" vertical="center"/>
    </xf>
    <xf numFmtId="0" fontId="25" fillId="3" borderId="13" xfId="1" applyFont="1" applyFill="1" applyBorder="1" applyAlignment="1">
      <alignment horizontal="center"/>
    </xf>
    <xf numFmtId="0" fontId="24" fillId="3" borderId="13" xfId="1" applyFont="1" applyFill="1" applyBorder="1" applyAlignment="1">
      <alignment horizontal="center"/>
    </xf>
    <xf numFmtId="0" fontId="24" fillId="3" borderId="52" xfId="1" applyFont="1" applyFill="1" applyBorder="1" applyAlignment="1">
      <alignment horizontal="center"/>
    </xf>
    <xf numFmtId="0" fontId="24" fillId="3" borderId="26" xfId="1" applyFont="1" applyFill="1" applyBorder="1"/>
    <xf numFmtId="0" fontId="34" fillId="4" borderId="53" xfId="1" applyFont="1" applyFill="1" applyBorder="1" applyAlignment="1">
      <alignment horizontal="center" vertical="center"/>
    </xf>
    <xf numFmtId="0" fontId="24" fillId="3" borderId="1" xfId="1" applyFont="1" applyFill="1" applyBorder="1" applyAlignment="1">
      <alignment horizontal="center"/>
    </xf>
    <xf numFmtId="0" fontId="25" fillId="3" borderId="1" xfId="1" applyFont="1" applyFill="1" applyBorder="1" applyAlignment="1">
      <alignment horizontal="center"/>
    </xf>
    <xf numFmtId="0" fontId="25" fillId="0" borderId="1" xfId="1" applyFont="1" applyBorder="1" applyAlignment="1">
      <alignment horizontal="center"/>
    </xf>
    <xf numFmtId="0" fontId="24" fillId="3" borderId="4" xfId="1" applyFont="1" applyFill="1" applyBorder="1" applyAlignment="1">
      <alignment horizontal="center"/>
    </xf>
    <xf numFmtId="0" fontId="24" fillId="3" borderId="54" xfId="1" applyFont="1" applyFill="1" applyBorder="1" applyAlignment="1">
      <alignment horizontal="center" vertical="center"/>
    </xf>
    <xf numFmtId="0" fontId="25" fillId="3" borderId="55" xfId="1" applyFont="1" applyFill="1" applyBorder="1" applyAlignment="1">
      <alignment horizontal="center" vertical="center"/>
    </xf>
    <xf numFmtId="0" fontId="24" fillId="3" borderId="56" xfId="1" applyFont="1" applyFill="1" applyBorder="1" applyAlignment="1">
      <alignment horizontal="center" vertical="center"/>
    </xf>
    <xf numFmtId="0" fontId="25" fillId="3" borderId="4" xfId="1" applyFont="1" applyFill="1" applyBorder="1" applyAlignment="1">
      <alignment horizontal="center"/>
    </xf>
    <xf numFmtId="0" fontId="25" fillId="3" borderId="26" xfId="1" applyFont="1" applyFill="1" applyBorder="1" applyAlignment="1">
      <alignment horizontal="center"/>
    </xf>
    <xf numFmtId="0" fontId="24" fillId="0" borderId="33" xfId="1" applyFont="1" applyAlignment="1">
      <alignment horizontal="center" wrapText="1"/>
    </xf>
    <xf numFmtId="0" fontId="33" fillId="4" borderId="57" xfId="1" applyFont="1" applyFill="1" applyBorder="1" applyAlignment="1">
      <alignment horizontal="center" vertical="center"/>
    </xf>
    <xf numFmtId="0" fontId="33" fillId="4" borderId="58" xfId="1" applyFont="1" applyFill="1" applyBorder="1" applyAlignment="1">
      <alignment horizontal="center" vertical="center" wrapText="1"/>
    </xf>
    <xf numFmtId="0" fontId="34" fillId="4" borderId="58" xfId="1" applyFont="1" applyFill="1" applyBorder="1" applyAlignment="1">
      <alignment horizontal="center" vertical="center" wrapText="1"/>
    </xf>
    <xf numFmtId="0" fontId="33" fillId="4" borderId="58" xfId="1" applyFont="1" applyFill="1" applyBorder="1" applyAlignment="1">
      <alignment vertical="center"/>
    </xf>
    <xf numFmtId="0" fontId="33" fillId="4" borderId="61" xfId="1" applyFont="1" applyFill="1" applyBorder="1" applyAlignment="1">
      <alignment horizontal="left" vertical="center"/>
    </xf>
    <xf numFmtId="0" fontId="33" fillId="4" borderId="62" xfId="1" applyFont="1" applyFill="1" applyBorder="1" applyAlignment="1">
      <alignment horizontal="center" vertical="center"/>
    </xf>
    <xf numFmtId="0" fontId="33" fillId="4" borderId="63" xfId="1" applyFont="1" applyFill="1" applyBorder="1" applyAlignment="1">
      <alignment horizontal="center" vertical="center" wrapText="1"/>
    </xf>
    <xf numFmtId="0" fontId="34" fillId="4" borderId="63" xfId="1" applyFont="1" applyFill="1" applyBorder="1" applyAlignment="1">
      <alignment horizontal="center" vertical="center" wrapText="1"/>
    </xf>
    <xf numFmtId="0" fontId="33" fillId="4" borderId="63" xfId="1" applyFont="1" applyFill="1" applyBorder="1" applyAlignment="1">
      <alignment horizontal="center" vertical="center"/>
    </xf>
    <xf numFmtId="0" fontId="33" fillId="4" borderId="64" xfId="1" applyFont="1" applyFill="1" applyBorder="1" applyAlignment="1">
      <alignment horizontal="left" vertical="center"/>
    </xf>
    <xf numFmtId="0" fontId="29" fillId="3" borderId="1" xfId="1" applyFont="1" applyFill="1" applyBorder="1" applyAlignment="1">
      <alignment horizontal="center" vertical="center" wrapText="1"/>
    </xf>
    <xf numFmtId="0" fontId="29" fillId="3" borderId="13" xfId="1" applyFont="1" applyFill="1" applyBorder="1" applyAlignment="1">
      <alignment horizontal="center" vertical="center" wrapText="1"/>
    </xf>
    <xf numFmtId="0" fontId="27" fillId="3" borderId="13" xfId="1" applyFont="1" applyFill="1" applyBorder="1" applyAlignment="1">
      <alignment horizontal="left" vertical="center" wrapText="1"/>
    </xf>
    <xf numFmtId="0" fontId="29" fillId="7" borderId="1" xfId="1" applyFont="1" applyFill="1" applyBorder="1" applyAlignment="1">
      <alignment horizontal="center" vertical="center" wrapText="1"/>
    </xf>
    <xf numFmtId="0" fontId="27" fillId="7" borderId="1" xfId="1" applyFont="1" applyFill="1" applyBorder="1" applyAlignment="1">
      <alignment horizontal="left" vertical="center" wrapText="1"/>
    </xf>
    <xf numFmtId="0" fontId="27" fillId="3" borderId="1" xfId="1" applyFont="1" applyFill="1" applyBorder="1" applyAlignment="1">
      <alignment horizontal="left" vertical="center" wrapText="1"/>
    </xf>
    <xf numFmtId="0" fontId="37" fillId="4" borderId="4" xfId="1" applyFont="1" applyFill="1" applyBorder="1" applyAlignment="1">
      <alignment vertical="center"/>
    </xf>
    <xf numFmtId="0" fontId="37" fillId="4" borderId="65" xfId="1" applyFont="1" applyFill="1" applyBorder="1" applyAlignment="1">
      <alignment vertical="center"/>
    </xf>
    <xf numFmtId="0" fontId="37" fillId="4" borderId="1" xfId="1" applyFont="1" applyFill="1" applyBorder="1" applyAlignment="1">
      <alignment vertical="center"/>
    </xf>
    <xf numFmtId="0" fontId="37" fillId="4" borderId="1" xfId="1" applyFont="1" applyFill="1" applyBorder="1" applyAlignment="1">
      <alignment horizontal="center" vertical="center" wrapText="1"/>
    </xf>
    <xf numFmtId="0" fontId="37" fillId="4" borderId="1" xfId="1" applyFont="1" applyFill="1" applyBorder="1" applyAlignment="1">
      <alignment horizontal="left" vertical="center"/>
    </xf>
    <xf numFmtId="0" fontId="29" fillId="0" borderId="1" xfId="1" applyFont="1" applyBorder="1" applyAlignment="1">
      <alignment horizontal="center" vertical="center" wrapText="1"/>
    </xf>
    <xf numFmtId="0" fontId="27" fillId="0" borderId="1" xfId="1" applyFont="1" applyBorder="1" applyAlignment="1">
      <alignment horizontal="left" vertical="center" wrapText="1"/>
    </xf>
    <xf numFmtId="0" fontId="29" fillId="13" borderId="1" xfId="1" applyFont="1" applyFill="1" applyBorder="1" applyAlignment="1">
      <alignment horizontal="center" vertical="center" wrapText="1"/>
    </xf>
    <xf numFmtId="0" fontId="29" fillId="13" borderId="1" xfId="1" applyFont="1" applyFill="1" applyBorder="1" applyAlignment="1">
      <alignment horizontal="left" vertical="center" wrapText="1"/>
    </xf>
    <xf numFmtId="0" fontId="17" fillId="12" borderId="33" xfId="1" applyFill="1"/>
    <xf numFmtId="0" fontId="29" fillId="0" borderId="1" xfId="1" applyFont="1" applyBorder="1" applyAlignment="1">
      <alignment horizontal="left" vertical="center" wrapText="1"/>
    </xf>
    <xf numFmtId="0" fontId="37" fillId="4" borderId="10" xfId="1" applyFont="1" applyFill="1" applyBorder="1" applyAlignment="1">
      <alignment vertical="center"/>
    </xf>
    <xf numFmtId="0" fontId="37" fillId="4" borderId="52" xfId="1" applyFont="1" applyFill="1" applyBorder="1" applyAlignment="1">
      <alignment vertical="center"/>
    </xf>
    <xf numFmtId="0" fontId="37" fillId="4" borderId="67" xfId="1" applyFont="1" applyFill="1" applyBorder="1" applyAlignment="1">
      <alignment vertical="center"/>
    </xf>
    <xf numFmtId="0" fontId="37" fillId="4" borderId="13" xfId="1" applyFont="1" applyFill="1" applyBorder="1" applyAlignment="1">
      <alignment vertical="center"/>
    </xf>
    <xf numFmtId="17" fontId="29" fillId="0" borderId="1" xfId="1" quotePrefix="1" applyNumberFormat="1" applyFont="1" applyBorder="1" applyAlignment="1">
      <alignment horizontal="center" vertical="center" wrapText="1"/>
    </xf>
    <xf numFmtId="0" fontId="27" fillId="0" borderId="1" xfId="1" applyFont="1" applyBorder="1" applyAlignment="1">
      <alignment horizontal="center" vertical="center" wrapText="1"/>
    </xf>
    <xf numFmtId="16" fontId="27" fillId="0" borderId="1" xfId="1" quotePrefix="1" applyNumberFormat="1" applyFont="1" applyBorder="1" applyAlignment="1">
      <alignment horizontal="center" vertical="center" wrapText="1"/>
    </xf>
    <xf numFmtId="0" fontId="29" fillId="3" borderId="1" xfId="1" applyFont="1" applyFill="1" applyBorder="1" applyAlignment="1">
      <alignment horizontal="center"/>
    </xf>
    <xf numFmtId="0" fontId="27" fillId="0" borderId="1" xfId="1" quotePrefix="1" applyFont="1" applyBorder="1" applyAlignment="1">
      <alignment horizontal="center" vertical="center" wrapText="1"/>
    </xf>
    <xf numFmtId="0" fontId="29" fillId="3" borderId="33" xfId="1" applyFont="1" applyFill="1"/>
    <xf numFmtId="0" fontId="29" fillId="0" borderId="33" xfId="1" applyFont="1" applyAlignment="1">
      <alignment horizontal="center" wrapText="1"/>
    </xf>
    <xf numFmtId="0" fontId="29" fillId="3" borderId="33" xfId="1" applyFont="1" applyFill="1" applyAlignment="1">
      <alignment horizontal="center"/>
    </xf>
    <xf numFmtId="0" fontId="29" fillId="3" borderId="33" xfId="1" applyFont="1" applyFill="1" applyAlignment="1">
      <alignment horizontal="left"/>
    </xf>
    <xf numFmtId="0" fontId="25" fillId="0" borderId="1" xfId="1" applyFont="1" applyBorder="1" applyAlignment="1">
      <alignment horizontal="center" wrapText="1"/>
    </xf>
    <xf numFmtId="0" fontId="24" fillId="0" borderId="1" xfId="1" applyFont="1" applyBorder="1" applyAlignment="1">
      <alignment horizontal="center" vertical="center" wrapText="1"/>
    </xf>
    <xf numFmtId="0" fontId="24" fillId="3" borderId="33" xfId="1" applyFont="1" applyFill="1" applyAlignment="1">
      <alignment vertical="center"/>
    </xf>
    <xf numFmtId="0" fontId="24" fillId="3" borderId="33" xfId="1" applyFont="1" applyFill="1" applyAlignment="1">
      <alignment horizontal="center" vertical="center"/>
    </xf>
    <xf numFmtId="0" fontId="24" fillId="3" borderId="33" xfId="1" applyFont="1" applyFill="1" applyAlignment="1">
      <alignment horizontal="left" vertical="center"/>
    </xf>
    <xf numFmtId="0" fontId="24" fillId="0" borderId="1" xfId="1" applyFont="1" applyBorder="1" applyAlignment="1">
      <alignment horizontal="center" wrapText="1"/>
    </xf>
    <xf numFmtId="0" fontId="24" fillId="3" borderId="1" xfId="1" applyFont="1" applyFill="1" applyBorder="1" applyAlignment="1">
      <alignment vertical="center"/>
    </xf>
    <xf numFmtId="0" fontId="24" fillId="3" borderId="1" xfId="1" applyFont="1" applyFill="1" applyBorder="1"/>
    <xf numFmtId="0" fontId="24" fillId="0" borderId="9" xfId="1" applyFont="1" applyBorder="1" applyAlignment="1">
      <alignment horizontal="center" wrapText="1"/>
    </xf>
    <xf numFmtId="0" fontId="25" fillId="3" borderId="91" xfId="1" applyFont="1" applyFill="1" applyBorder="1" applyAlignment="1">
      <alignment horizontal="center" vertical="center"/>
    </xf>
    <xf numFmtId="0" fontId="25" fillId="3" borderId="87" xfId="1" applyFont="1" applyFill="1" applyBorder="1" applyAlignment="1">
      <alignment horizontal="center" vertical="center"/>
    </xf>
    <xf numFmtId="0" fontId="24" fillId="0" borderId="87" xfId="1" applyFont="1" applyBorder="1" applyAlignment="1">
      <alignment horizontal="center" vertical="center" wrapText="1"/>
    </xf>
    <xf numFmtId="0" fontId="24" fillId="3" borderId="93" xfId="1" applyFont="1" applyFill="1" applyBorder="1" applyAlignment="1">
      <alignment horizontal="center" vertical="center"/>
    </xf>
    <xf numFmtId="0" fontId="24" fillId="0" borderId="94" xfId="1" applyFont="1" applyBorder="1" applyAlignment="1">
      <alignment horizontal="center" vertical="center" wrapText="1"/>
    </xf>
    <xf numFmtId="0" fontId="24" fillId="9" borderId="94" xfId="1" applyFont="1" applyFill="1" applyBorder="1" applyAlignment="1">
      <alignment horizontal="center" vertical="center"/>
    </xf>
    <xf numFmtId="0" fontId="25" fillId="3" borderId="96" xfId="1" applyFont="1" applyFill="1" applyBorder="1" applyAlignment="1">
      <alignment horizontal="center" vertical="center"/>
    </xf>
    <xf numFmtId="0" fontId="25" fillId="3" borderId="97" xfId="1" applyFont="1" applyFill="1" applyBorder="1" applyAlignment="1">
      <alignment horizontal="center" vertical="center"/>
    </xf>
    <xf numFmtId="0" fontId="24" fillId="0" borderId="97" xfId="1" applyFont="1" applyBorder="1" applyAlignment="1">
      <alignment horizontal="center" vertical="center" wrapText="1"/>
    </xf>
    <xf numFmtId="0" fontId="21" fillId="3" borderId="87" xfId="0" applyFont="1" applyFill="1" applyBorder="1" applyAlignment="1">
      <alignment horizontal="center" vertical="center" wrapText="1"/>
    </xf>
    <xf numFmtId="168" fontId="21" fillId="3" borderId="87" xfId="0" applyNumberFormat="1" applyFont="1" applyFill="1" applyBorder="1" applyAlignment="1">
      <alignment horizontal="center" vertical="center"/>
    </xf>
    <xf numFmtId="0" fontId="26" fillId="0" borderId="87" xfId="0" applyFont="1" applyBorder="1" applyAlignment="1">
      <alignment horizontal="center" vertical="center"/>
    </xf>
    <xf numFmtId="16" fontId="26" fillId="0" borderId="87" xfId="0" quotePrefix="1" applyNumberFormat="1" applyFont="1" applyBorder="1" applyAlignment="1">
      <alignment horizontal="center" vertical="center"/>
    </xf>
    <xf numFmtId="16" fontId="26" fillId="0" borderId="66" xfId="0" quotePrefix="1" applyNumberFormat="1" applyFont="1" applyBorder="1" applyAlignment="1">
      <alignment horizontal="center" vertical="center"/>
    </xf>
    <xf numFmtId="0" fontId="26" fillId="0" borderId="4" xfId="0" quotePrefix="1" applyFont="1" applyBorder="1" applyAlignment="1">
      <alignment horizontal="center" vertical="center"/>
    </xf>
    <xf numFmtId="0" fontId="25" fillId="2" borderId="4" xfId="1" applyFont="1" applyFill="1" applyBorder="1" applyAlignment="1">
      <alignment horizontal="center" vertical="center"/>
    </xf>
    <xf numFmtId="0" fontId="24" fillId="3" borderId="4" xfId="1" applyFont="1" applyFill="1" applyBorder="1" applyAlignment="1">
      <alignment horizontal="center" vertical="center"/>
    </xf>
    <xf numFmtId="0" fontId="24" fillId="3" borderId="41" xfId="1" applyFont="1" applyFill="1" applyBorder="1" applyAlignment="1">
      <alignment horizontal="center"/>
    </xf>
    <xf numFmtId="0" fontId="24" fillId="3" borderId="87" xfId="1" applyFont="1" applyFill="1" applyBorder="1" applyAlignment="1">
      <alignment vertical="center" wrapText="1"/>
    </xf>
    <xf numFmtId="0" fontId="24" fillId="3" borderId="87" xfId="1" applyFont="1" applyFill="1" applyBorder="1" applyAlignment="1">
      <alignment wrapText="1"/>
    </xf>
    <xf numFmtId="0" fontId="24" fillId="3" borderId="87" xfId="1" applyFont="1" applyFill="1" applyBorder="1" applyAlignment="1">
      <alignment horizontal="center"/>
    </xf>
    <xf numFmtId="0" fontId="33" fillId="4" borderId="13" xfId="1" applyFont="1" applyFill="1" applyBorder="1" applyAlignment="1">
      <alignment horizontal="center" vertical="center" wrapText="1"/>
    </xf>
    <xf numFmtId="0" fontId="33" fillId="4" borderId="23" xfId="1" applyFont="1" applyFill="1" applyBorder="1" applyAlignment="1">
      <alignment horizontal="center" vertical="center" wrapText="1"/>
    </xf>
    <xf numFmtId="0" fontId="15" fillId="0" borderId="33" xfId="3"/>
    <xf numFmtId="0" fontId="44" fillId="12" borderId="126" xfId="3" applyFont="1" applyFill="1" applyBorder="1" applyAlignment="1">
      <alignment horizontal="center" vertical="center" wrapText="1" readingOrder="1"/>
    </xf>
    <xf numFmtId="0" fontId="44" fillId="12" borderId="127" xfId="3" applyFont="1" applyFill="1" applyBorder="1" applyAlignment="1">
      <alignment horizontal="center" vertical="center" wrapText="1" readingOrder="1"/>
    </xf>
    <xf numFmtId="0" fontId="44" fillId="12" borderId="128" xfId="3" applyFont="1" applyFill="1" applyBorder="1" applyAlignment="1">
      <alignment horizontal="center" vertical="center" wrapText="1" readingOrder="1"/>
    </xf>
    <xf numFmtId="0" fontId="45" fillId="12" borderId="128" xfId="3" applyFont="1" applyFill="1" applyBorder="1" applyAlignment="1">
      <alignment horizontal="center" vertical="center" wrapText="1" readingOrder="1"/>
    </xf>
    <xf numFmtId="0" fontId="24" fillId="3" borderId="33" xfId="1" applyFont="1" applyFill="1" applyAlignment="1">
      <alignment wrapText="1"/>
    </xf>
    <xf numFmtId="0" fontId="17" fillId="0" borderId="33" xfId="1" applyAlignment="1">
      <alignment wrapText="1"/>
    </xf>
    <xf numFmtId="14" fontId="26" fillId="0" borderId="1" xfId="0" quotePrefix="1" applyNumberFormat="1" applyFont="1" applyBorder="1" applyAlignment="1">
      <alignment horizontal="center" vertical="center"/>
    </xf>
    <xf numFmtId="0" fontId="26" fillId="0" borderId="87" xfId="0" quotePrefix="1" applyFont="1" applyBorder="1" applyAlignment="1">
      <alignment horizontal="center" vertical="center"/>
    </xf>
    <xf numFmtId="0" fontId="0" fillId="0" borderId="0" xfId="0" applyAlignment="1">
      <alignment horizontal="center" vertical="center"/>
    </xf>
    <xf numFmtId="0" fontId="27" fillId="3" borderId="87" xfId="0" applyFont="1" applyFill="1" applyBorder="1" applyAlignment="1">
      <alignment horizontal="center" vertical="center"/>
    </xf>
    <xf numFmtId="49" fontId="21" fillId="3" borderId="87" xfId="0" applyNumberFormat="1" applyFont="1" applyFill="1" applyBorder="1" applyAlignment="1">
      <alignment horizontal="center" vertical="center"/>
    </xf>
    <xf numFmtId="49" fontId="23" fillId="0" borderId="87" xfId="0" quotePrefix="1" applyNumberFormat="1" applyFont="1" applyBorder="1" applyAlignment="1">
      <alignment horizontal="center" vertical="center"/>
    </xf>
    <xf numFmtId="167" fontId="23" fillId="0" borderId="87" xfId="0" applyNumberFormat="1" applyFont="1" applyBorder="1" applyAlignment="1">
      <alignment horizontal="center" vertical="center"/>
    </xf>
    <xf numFmtId="0" fontId="27" fillId="3" borderId="87" xfId="0" applyFont="1" applyFill="1" applyBorder="1" applyAlignment="1">
      <alignment horizontal="center" vertical="center" wrapText="1"/>
    </xf>
    <xf numFmtId="0" fontId="23" fillId="0" borderId="87" xfId="0" applyFont="1" applyBorder="1" applyAlignment="1">
      <alignment horizontal="center" vertical="center" wrapText="1"/>
    </xf>
    <xf numFmtId="0" fontId="0" fillId="0" borderId="0" xfId="0" applyAlignment="1">
      <alignment horizontal="center"/>
    </xf>
    <xf numFmtId="0" fontId="27" fillId="3" borderId="13" xfId="0" applyFont="1" applyFill="1" applyBorder="1" applyAlignment="1">
      <alignment horizontal="center"/>
    </xf>
    <xf numFmtId="0" fontId="27" fillId="3" borderId="87" xfId="0" applyFont="1" applyFill="1" applyBorder="1" applyAlignment="1">
      <alignment horizontal="center" wrapText="1"/>
    </xf>
    <xf numFmtId="0" fontId="21" fillId="3" borderId="10" xfId="0" applyFont="1" applyFill="1" applyBorder="1" applyAlignment="1">
      <alignment horizontal="center" wrapText="1"/>
    </xf>
    <xf numFmtId="49" fontId="21" fillId="3" borderId="10" xfId="0" applyNumberFormat="1" applyFont="1" applyFill="1" applyBorder="1" applyAlignment="1">
      <alignment horizontal="center"/>
    </xf>
    <xf numFmtId="168" fontId="21" fillId="3" borderId="10" xfId="0" applyNumberFormat="1" applyFont="1" applyFill="1" applyBorder="1" applyAlignment="1">
      <alignment horizontal="center"/>
    </xf>
    <xf numFmtId="0" fontId="23" fillId="0" borderId="11" xfId="0" applyFont="1" applyBorder="1" applyAlignment="1">
      <alignment horizontal="center"/>
    </xf>
    <xf numFmtId="0" fontId="23" fillId="0" borderId="6" xfId="0" applyFont="1" applyBorder="1" applyAlignment="1">
      <alignment horizontal="center"/>
    </xf>
    <xf numFmtId="49" fontId="23" fillId="0" borderId="1" xfId="0" quotePrefix="1" applyNumberFormat="1" applyFont="1" applyBorder="1" applyAlignment="1">
      <alignment horizontal="center"/>
    </xf>
    <xf numFmtId="167" fontId="23" fillId="0" borderId="1" xfId="0" applyNumberFormat="1" applyFont="1" applyBorder="1" applyAlignment="1">
      <alignment horizontal="center"/>
    </xf>
    <xf numFmtId="2" fontId="23" fillId="0" borderId="87" xfId="0" applyNumberFormat="1" applyFont="1" applyBorder="1" applyAlignment="1">
      <alignment horizontal="center" wrapText="1"/>
    </xf>
    <xf numFmtId="0" fontId="23" fillId="0" borderId="7" xfId="0" applyFont="1" applyBorder="1" applyAlignment="1">
      <alignment horizontal="center"/>
    </xf>
    <xf numFmtId="49" fontId="23" fillId="0" borderId="1" xfId="0" applyNumberFormat="1" applyFont="1" applyBorder="1" applyAlignment="1">
      <alignment horizontal="center"/>
    </xf>
    <xf numFmtId="0" fontId="0" fillId="0" borderId="0" xfId="0" applyAlignment="1">
      <alignment horizontal="center" vertical="center" wrapText="1"/>
    </xf>
    <xf numFmtId="0" fontId="49" fillId="0" borderId="87" xfId="6" applyFont="1" applyBorder="1" applyAlignment="1">
      <alignment horizontal="center"/>
    </xf>
    <xf numFmtId="0" fontId="49" fillId="0" borderId="33" xfId="6" applyFont="1" applyAlignment="1">
      <alignment vertical="center"/>
    </xf>
    <xf numFmtId="0" fontId="49" fillId="0" borderId="87" xfId="6" applyFont="1" applyBorder="1" applyAlignment="1">
      <alignment horizontal="center" vertical="center"/>
    </xf>
    <xf numFmtId="0" fontId="49" fillId="0" borderId="87" xfId="6" applyFont="1" applyBorder="1" applyAlignment="1">
      <alignment horizontal="right" vertical="center"/>
    </xf>
    <xf numFmtId="0" fontId="49" fillId="0" borderId="87" xfId="6" applyFont="1" applyBorder="1" applyAlignment="1">
      <alignment vertical="center"/>
    </xf>
    <xf numFmtId="0" fontId="50" fillId="0" borderId="87" xfId="6" applyFont="1" applyBorder="1" applyAlignment="1">
      <alignment horizontal="left" vertical="center"/>
    </xf>
    <xf numFmtId="0" fontId="49" fillId="0" borderId="87" xfId="6" applyFont="1" applyBorder="1" applyAlignment="1">
      <alignment horizontal="center" vertical="center" wrapText="1"/>
    </xf>
    <xf numFmtId="0" fontId="49" fillId="0" borderId="88" xfId="6" applyFont="1" applyBorder="1" applyAlignment="1">
      <alignment horizontal="center" vertical="center" wrapText="1"/>
    </xf>
    <xf numFmtId="0" fontId="49" fillId="0" borderId="87" xfId="6" applyFont="1" applyBorder="1" applyAlignment="1">
      <alignment horizontal="center" wrapText="1"/>
    </xf>
    <xf numFmtId="0" fontId="49" fillId="0" borderId="33" xfId="6" applyFont="1" applyAlignment="1">
      <alignment vertical="center" wrapText="1"/>
    </xf>
    <xf numFmtId="164" fontId="49" fillId="0" borderId="87" xfId="6" applyNumberFormat="1" applyFont="1" applyBorder="1" applyAlignment="1">
      <alignment horizontal="center" vertical="center" wrapText="1"/>
    </xf>
    <xf numFmtId="2" fontId="49" fillId="0" borderId="87" xfId="6" applyNumberFormat="1" applyFont="1" applyBorder="1" applyAlignment="1">
      <alignment horizontal="center" vertical="center" wrapText="1"/>
    </xf>
    <xf numFmtId="164" fontId="49" fillId="0" borderId="87" xfId="6" applyNumberFormat="1" applyFont="1" applyBorder="1" applyAlignment="1">
      <alignment horizontal="center" wrapText="1"/>
    </xf>
    <xf numFmtId="0" fontId="49" fillId="0" borderId="122" xfId="6" applyFont="1" applyBorder="1" applyAlignment="1">
      <alignment horizontal="center" vertical="center"/>
    </xf>
    <xf numFmtId="164" fontId="49" fillId="0" borderId="87" xfId="6" applyNumberFormat="1" applyFont="1" applyBorder="1" applyAlignment="1">
      <alignment horizontal="center"/>
    </xf>
    <xf numFmtId="2" fontId="49" fillId="0" borderId="87" xfId="6" applyNumberFormat="1" applyFont="1" applyBorder="1" applyAlignment="1">
      <alignment horizontal="center"/>
    </xf>
    <xf numFmtId="0" fontId="49" fillId="0" borderId="87" xfId="6" applyFont="1" applyBorder="1"/>
    <xf numFmtId="0" fontId="49" fillId="0" borderId="33" xfId="6" applyFont="1"/>
    <xf numFmtId="0" fontId="49" fillId="14" borderId="87" xfId="6" applyFont="1" applyFill="1" applyBorder="1" applyAlignment="1">
      <alignment horizontal="center" vertical="center"/>
    </xf>
    <xf numFmtId="0" fontId="49" fillId="0" borderId="87" xfId="6" applyFont="1" applyBorder="1" applyAlignment="1">
      <alignment vertical="center" wrapText="1"/>
    </xf>
    <xf numFmtId="0" fontId="49" fillId="14" borderId="87" xfId="6" applyFont="1" applyFill="1" applyBorder="1" applyAlignment="1">
      <alignment horizontal="center" vertical="center" wrapText="1"/>
    </xf>
    <xf numFmtId="164" fontId="49" fillId="0" borderId="87" xfId="6" applyNumberFormat="1" applyFont="1" applyBorder="1" applyAlignment="1">
      <alignment horizontal="left"/>
    </xf>
    <xf numFmtId="2" fontId="49" fillId="0" borderId="87" xfId="6" applyNumberFormat="1" applyFont="1" applyBorder="1" applyAlignment="1">
      <alignment horizontal="left"/>
    </xf>
    <xf numFmtId="0" fontId="49" fillId="0" borderId="102" xfId="6" applyFont="1" applyBorder="1" applyAlignment="1">
      <alignment horizontal="center" vertical="center"/>
    </xf>
    <xf numFmtId="0" fontId="49" fillId="0" borderId="33" xfId="6" applyFont="1" applyAlignment="1">
      <alignment horizontal="center" vertical="center"/>
    </xf>
    <xf numFmtId="0" fontId="49" fillId="0" borderId="33" xfId="6" applyFont="1" applyAlignment="1">
      <alignment wrapText="1"/>
    </xf>
    <xf numFmtId="0" fontId="49" fillId="0" borderId="87" xfId="7" applyFont="1" applyBorder="1" applyAlignment="1">
      <alignment horizontal="center" wrapText="1"/>
    </xf>
    <xf numFmtId="0" fontId="49" fillId="0" borderId="87" xfId="7" applyFont="1" applyBorder="1" applyAlignment="1">
      <alignment horizontal="center"/>
    </xf>
    <xf numFmtId="0" fontId="49" fillId="0" borderId="121" xfId="7" applyFont="1" applyBorder="1"/>
    <xf numFmtId="0" fontId="49" fillId="0" borderId="87" xfId="7" applyFont="1" applyBorder="1"/>
    <xf numFmtId="0" fontId="49" fillId="0" borderId="33" xfId="6" applyFont="1" applyAlignment="1">
      <alignment horizontal="center"/>
    </xf>
    <xf numFmtId="14" fontId="26" fillId="0" borderId="87" xfId="0" quotePrefix="1" applyNumberFormat="1" applyFont="1" applyBorder="1" applyAlignment="1">
      <alignment horizontal="center" vertical="center"/>
    </xf>
    <xf numFmtId="0" fontId="53" fillId="0" borderId="33" xfId="7" applyFont="1" applyAlignment="1">
      <alignment vertical="center"/>
    </xf>
    <xf numFmtId="0" fontId="54" fillId="0" borderId="87" xfId="7" applyFont="1" applyBorder="1" applyAlignment="1">
      <alignment horizontal="center" wrapText="1"/>
    </xf>
    <xf numFmtId="0" fontId="54" fillId="0" borderId="87" xfId="7" applyFont="1" applyBorder="1" applyAlignment="1">
      <alignment horizontal="center" vertical="center" wrapText="1"/>
    </xf>
    <xf numFmtId="0" fontId="52" fillId="0" borderId="121" xfId="7" applyFont="1" applyBorder="1" applyAlignment="1">
      <alignment horizontal="left" vertical="center"/>
    </xf>
    <xf numFmtId="0" fontId="54" fillId="0" borderId="139" xfId="7" applyFont="1" applyBorder="1" applyAlignment="1">
      <alignment horizontal="center" vertical="center"/>
    </xf>
    <xf numFmtId="0" fontId="54" fillId="0" borderId="140" xfId="7" applyFont="1" applyBorder="1" applyAlignment="1">
      <alignment horizontal="center" vertical="center"/>
    </xf>
    <xf numFmtId="0" fontId="54" fillId="0" borderId="33" xfId="7" applyFont="1" applyAlignment="1">
      <alignment horizontal="center" vertical="center"/>
    </xf>
    <xf numFmtId="0" fontId="53" fillId="0" borderId="33" xfId="7" applyFont="1" applyAlignment="1">
      <alignment horizontal="center" vertical="center"/>
    </xf>
    <xf numFmtId="0" fontId="54" fillId="0" borderId="97" xfId="7" applyFont="1" applyBorder="1" applyAlignment="1">
      <alignment horizontal="center" vertical="center"/>
    </xf>
    <xf numFmtId="0" fontId="54" fillId="0" borderId="88" xfId="7" applyFont="1" applyBorder="1" applyAlignment="1">
      <alignment horizontal="center" vertical="center"/>
    </xf>
    <xf numFmtId="0" fontId="54" fillId="0" borderId="88" xfId="7" applyFont="1" applyBorder="1" applyAlignment="1">
      <alignment horizontal="center" vertical="center" wrapText="1"/>
    </xf>
    <xf numFmtId="0" fontId="53" fillId="0" borderId="33" xfId="7" applyFont="1" applyAlignment="1">
      <alignment vertical="center" wrapText="1"/>
    </xf>
    <xf numFmtId="0" fontId="56" fillId="0" borderId="87" xfId="8" applyFont="1" applyBorder="1" applyAlignment="1">
      <alignment horizontal="center"/>
    </xf>
    <xf numFmtId="0" fontId="56" fillId="0" borderId="33" xfId="8" applyFont="1" applyAlignment="1">
      <alignment horizontal="center"/>
    </xf>
    <xf numFmtId="2" fontId="56" fillId="0" borderId="87" xfId="8" applyNumberFormat="1" applyFont="1" applyBorder="1" applyAlignment="1">
      <alignment horizontal="center"/>
    </xf>
    <xf numFmtId="164" fontId="56" fillId="0" borderId="87" xfId="8" applyNumberFormat="1" applyFont="1" applyBorder="1" applyAlignment="1">
      <alignment horizontal="center"/>
    </xf>
    <xf numFmtId="0" fontId="56" fillId="0" borderId="87" xfId="8" applyFont="1" applyBorder="1" applyAlignment="1">
      <alignment wrapText="1"/>
    </xf>
    <xf numFmtId="0" fontId="53" fillId="0" borderId="87" xfId="8" applyFont="1" applyBorder="1"/>
    <xf numFmtId="0" fontId="54" fillId="0" borderId="122" xfId="7" applyFont="1" applyBorder="1" applyAlignment="1">
      <alignment horizontal="center" vertical="center"/>
    </xf>
    <xf numFmtId="0" fontId="54" fillId="0" borderId="87" xfId="8" applyFont="1" applyBorder="1" applyAlignment="1">
      <alignment wrapText="1"/>
    </xf>
    <xf numFmtId="0" fontId="53" fillId="0" borderId="33" xfId="8" applyFont="1" applyAlignment="1">
      <alignment wrapText="1"/>
    </xf>
    <xf numFmtId="0" fontId="53" fillId="0" borderId="87" xfId="8" applyFont="1" applyBorder="1" applyAlignment="1">
      <alignment wrapText="1"/>
    </xf>
    <xf numFmtId="0" fontId="56" fillId="0" borderId="33" xfId="8" applyFont="1" applyAlignment="1">
      <alignment wrapText="1"/>
    </xf>
    <xf numFmtId="0" fontId="56" fillId="0" borderId="140" xfId="8" applyFont="1" applyBorder="1" applyAlignment="1">
      <alignment wrapText="1"/>
    </xf>
    <xf numFmtId="0" fontId="53" fillId="15" borderId="87" xfId="7" applyFont="1" applyFill="1" applyBorder="1" applyAlignment="1">
      <alignment horizontal="center"/>
    </xf>
    <xf numFmtId="0" fontId="53" fillId="0" borderId="87" xfId="7" applyFont="1" applyBorder="1" applyAlignment="1">
      <alignment horizontal="center"/>
    </xf>
    <xf numFmtId="2" fontId="53" fillId="0" borderId="87" xfId="7" applyNumberFormat="1" applyFont="1" applyBorder="1" applyAlignment="1">
      <alignment horizontal="center"/>
    </xf>
    <xf numFmtId="164" fontId="53" fillId="0" borderId="87" xfId="7" applyNumberFormat="1" applyFont="1" applyBorder="1" applyAlignment="1">
      <alignment horizontal="center"/>
    </xf>
    <xf numFmtId="0" fontId="53" fillId="0" borderId="87" xfId="7" applyFont="1" applyBorder="1" applyAlignment="1">
      <alignment horizontal="center" wrapText="1"/>
    </xf>
    <xf numFmtId="0" fontId="53" fillId="0" borderId="87" xfId="7" applyFont="1" applyBorder="1" applyAlignment="1">
      <alignment horizontal="center" vertical="center" wrapText="1"/>
    </xf>
    <xf numFmtId="0" fontId="53" fillId="0" borderId="33" xfId="7" applyFont="1"/>
    <xf numFmtId="49" fontId="53" fillId="0" borderId="87" xfId="7" applyNumberFormat="1" applyFont="1" applyBorder="1" applyAlignment="1">
      <alignment horizontal="center"/>
    </xf>
    <xf numFmtId="0" fontId="53" fillId="0" borderId="87" xfId="7" applyFont="1" applyBorder="1" applyAlignment="1">
      <alignment wrapText="1"/>
    </xf>
    <xf numFmtId="0" fontId="53" fillId="0" borderId="87" xfId="7" applyFont="1" applyBorder="1"/>
    <xf numFmtId="0" fontId="53" fillId="0" borderId="87" xfId="7" applyFont="1" applyBorder="1" applyAlignment="1">
      <alignment horizontal="center" vertical="center"/>
    </xf>
    <xf numFmtId="0" fontId="53" fillId="0" borderId="97" xfId="7" applyFont="1" applyBorder="1" applyAlignment="1">
      <alignment horizontal="center"/>
    </xf>
    <xf numFmtId="2" fontId="53" fillId="0" borderId="97" xfId="7" applyNumberFormat="1" applyFont="1" applyBorder="1" applyAlignment="1">
      <alignment horizontal="center"/>
    </xf>
    <xf numFmtId="164" fontId="53" fillId="0" borderId="87" xfId="7" applyNumberFormat="1" applyFont="1" applyBorder="1" applyAlignment="1">
      <alignment horizontal="center" vertical="center"/>
    </xf>
    <xf numFmtId="0" fontId="53" fillId="14" borderId="87" xfId="7" applyFont="1" applyFill="1" applyBorder="1" applyAlignment="1">
      <alignment horizontal="center"/>
    </xf>
    <xf numFmtId="0" fontId="53" fillId="0" borderId="33" xfId="7" applyFont="1" applyAlignment="1">
      <alignment horizontal="center"/>
    </xf>
    <xf numFmtId="0" fontId="53" fillId="14" borderId="33" xfId="7" applyFont="1" applyFill="1"/>
    <xf numFmtId="0" fontId="54" fillId="14" borderId="87" xfId="7" applyFont="1" applyFill="1" applyBorder="1" applyAlignment="1">
      <alignment wrapText="1"/>
    </xf>
    <xf numFmtId="0" fontId="54" fillId="0" borderId="87" xfId="7" applyFont="1" applyBorder="1" applyAlignment="1">
      <alignment wrapText="1"/>
    </xf>
    <xf numFmtId="0" fontId="53" fillId="0" borderId="33" xfId="7" applyFont="1" applyAlignment="1">
      <alignment wrapText="1"/>
    </xf>
    <xf numFmtId="164" fontId="53" fillId="12" borderId="87" xfId="7" applyNumberFormat="1" applyFont="1" applyFill="1" applyBorder="1" applyAlignment="1">
      <alignment horizontal="center" vertical="center"/>
    </xf>
    <xf numFmtId="164" fontId="53" fillId="12" borderId="87" xfId="7" applyNumberFormat="1" applyFont="1" applyFill="1" applyBorder="1" applyAlignment="1">
      <alignment horizontal="center"/>
    </xf>
    <xf numFmtId="1" fontId="53" fillId="0" borderId="87" xfId="7" applyNumberFormat="1" applyFont="1" applyBorder="1" applyAlignment="1">
      <alignment horizontal="center"/>
    </xf>
    <xf numFmtId="2" fontId="53" fillId="0" borderId="87" xfId="7" applyNumberFormat="1" applyFont="1" applyBorder="1" applyAlignment="1">
      <alignment horizontal="center" vertical="center"/>
    </xf>
    <xf numFmtId="0" fontId="53" fillId="14" borderId="33" xfId="7" applyFont="1" applyFill="1" applyAlignment="1">
      <alignment horizontal="center"/>
    </xf>
    <xf numFmtId="0" fontId="57" fillId="0" borderId="87" xfId="7" applyFont="1" applyBorder="1" applyAlignment="1">
      <alignment horizontal="center" vertical="center" wrapText="1"/>
    </xf>
    <xf numFmtId="2" fontId="53" fillId="0" borderId="33" xfId="7" applyNumberFormat="1" applyFont="1"/>
    <xf numFmtId="1" fontId="53" fillId="0" borderId="87" xfId="7" applyNumberFormat="1" applyFont="1" applyBorder="1" applyAlignment="1">
      <alignment horizontal="center" vertical="center"/>
    </xf>
    <xf numFmtId="0" fontId="53" fillId="12" borderId="33" xfId="7" applyFont="1" applyFill="1"/>
    <xf numFmtId="2" fontId="56" fillId="0" borderId="33" xfId="9" applyNumberFormat="1" applyFont="1" applyAlignment="1">
      <alignment horizontal="center"/>
    </xf>
    <xf numFmtId="2" fontId="53" fillId="0" borderId="33" xfId="7" applyNumberFormat="1" applyFont="1" applyAlignment="1">
      <alignment horizontal="center" vertical="center"/>
    </xf>
    <xf numFmtId="0" fontId="53" fillId="0" borderId="33" xfId="7" applyFont="1" applyAlignment="1">
      <alignment horizontal="center" vertical="center" wrapText="1"/>
    </xf>
    <xf numFmtId="0" fontId="53" fillId="16" borderId="87" xfId="7" applyFont="1" applyFill="1" applyBorder="1" applyAlignment="1">
      <alignment horizontal="center"/>
    </xf>
    <xf numFmtId="0" fontId="53" fillId="14" borderId="87" xfId="7" applyFont="1" applyFill="1" applyBorder="1" applyAlignment="1">
      <alignment horizontal="center" vertical="center" wrapText="1"/>
    </xf>
    <xf numFmtId="164" fontId="53" fillId="0" borderId="33" xfId="7" applyNumberFormat="1" applyFont="1"/>
    <xf numFmtId="2" fontId="54" fillId="0" borderId="97" xfId="7" applyNumberFormat="1" applyFont="1" applyBorder="1" applyAlignment="1">
      <alignment horizontal="center" vertical="center"/>
    </xf>
    <xf numFmtId="0" fontId="53" fillId="0" borderId="121" xfId="7" applyFont="1" applyBorder="1" applyAlignment="1">
      <alignment horizontal="center"/>
    </xf>
    <xf numFmtId="164" fontId="53" fillId="0" borderId="121" xfId="7" applyNumberFormat="1" applyFont="1" applyBorder="1" applyAlignment="1">
      <alignment horizontal="center"/>
    </xf>
    <xf numFmtId="0" fontId="53" fillId="0" borderId="140" xfId="7" applyFont="1" applyBorder="1" applyAlignment="1">
      <alignment horizontal="left"/>
    </xf>
    <xf numFmtId="0" fontId="53" fillId="0" borderId="139" xfId="7" applyFont="1" applyBorder="1" applyAlignment="1">
      <alignment wrapText="1"/>
    </xf>
    <xf numFmtId="0" fontId="53" fillId="0" borderId="140" xfId="7" applyFont="1" applyBorder="1" applyAlignment="1">
      <alignment wrapText="1"/>
    </xf>
    <xf numFmtId="0" fontId="0" fillId="0" borderId="87" xfId="0" applyBorder="1"/>
    <xf numFmtId="0" fontId="27" fillId="0" borderId="128" xfId="1" applyFont="1" applyBorder="1" applyAlignment="1">
      <alignment horizontal="center" vertical="center" wrapText="1"/>
    </xf>
    <xf numFmtId="0" fontId="60" fillId="0" borderId="87" xfId="0" applyFont="1" applyBorder="1" applyAlignment="1">
      <alignment horizontal="center" vertical="center" wrapText="1"/>
    </xf>
    <xf numFmtId="0" fontId="61" fillId="0" borderId="87" xfId="0" applyFont="1" applyBorder="1" applyAlignment="1">
      <alignment horizontal="center" vertical="center" wrapText="1"/>
    </xf>
    <xf numFmtId="2" fontId="61" fillId="14" borderId="87" xfId="0" applyNumberFormat="1" applyFont="1" applyFill="1" applyBorder="1" applyAlignment="1">
      <alignment horizontal="center" vertical="center" wrapText="1"/>
    </xf>
    <xf numFmtId="0" fontId="61" fillId="14" borderId="87" xfId="0" applyFont="1" applyFill="1" applyBorder="1" applyAlignment="1">
      <alignment horizontal="center" vertical="center" wrapText="1"/>
    </xf>
    <xf numFmtId="2" fontId="61" fillId="0" borderId="87" xfId="0" applyNumberFormat="1" applyFont="1" applyBorder="1" applyAlignment="1">
      <alignment horizontal="center" vertical="center" wrapText="1"/>
    </xf>
    <xf numFmtId="0" fontId="60" fillId="19" borderId="87" xfId="0" applyFont="1" applyFill="1" applyBorder="1" applyAlignment="1">
      <alignment horizontal="center" vertical="center" wrapText="1"/>
    </xf>
    <xf numFmtId="0" fontId="60" fillId="19" borderId="87" xfId="0" applyFont="1" applyFill="1" applyBorder="1" applyAlignment="1">
      <alignment vertical="center" wrapText="1"/>
    </xf>
    <xf numFmtId="2" fontId="60" fillId="19" borderId="87" xfId="0" applyNumberFormat="1" applyFont="1" applyFill="1" applyBorder="1" applyAlignment="1">
      <alignment horizontal="center" vertical="center" wrapText="1"/>
    </xf>
    <xf numFmtId="0" fontId="61" fillId="0" borderId="87" xfId="0" applyFont="1" applyBorder="1" applyAlignment="1">
      <alignment horizontal="left" vertical="center" wrapText="1"/>
    </xf>
    <xf numFmtId="0" fontId="61" fillId="19" borderId="87" xfId="0" applyFont="1" applyFill="1" applyBorder="1" applyAlignment="1">
      <alignment horizontal="center" wrapText="1"/>
    </xf>
    <xf numFmtId="0" fontId="60" fillId="19" borderId="92" xfId="0" applyFont="1" applyFill="1" applyBorder="1" applyAlignment="1">
      <alignment horizontal="center" vertical="center" wrapText="1"/>
    </xf>
    <xf numFmtId="0" fontId="60" fillId="20" borderId="93" xfId="0" applyFont="1" applyFill="1" applyBorder="1" applyAlignment="1">
      <alignment horizontal="center" vertical="center" wrapText="1"/>
    </xf>
    <xf numFmtId="0" fontId="60" fillId="20" borderId="94" xfId="0" applyFont="1" applyFill="1" applyBorder="1" applyAlignment="1">
      <alignment horizontal="center" wrapText="1"/>
    </xf>
    <xf numFmtId="0" fontId="60" fillId="20" borderId="94" xfId="0" applyFont="1" applyFill="1" applyBorder="1" applyAlignment="1">
      <alignment vertical="center" wrapText="1"/>
    </xf>
    <xf numFmtId="2" fontId="60" fillId="20" borderId="94" xfId="0" applyNumberFormat="1" applyFont="1" applyFill="1" applyBorder="1" applyAlignment="1">
      <alignment horizontal="center" vertical="center" wrapText="1"/>
    </xf>
    <xf numFmtId="2" fontId="60" fillId="20" borderId="95" xfId="0" applyNumberFormat="1" applyFont="1" applyFill="1" applyBorder="1" applyAlignment="1">
      <alignment horizontal="center" vertical="center" wrapText="1"/>
    </xf>
    <xf numFmtId="0" fontId="62" fillId="0" borderId="0" xfId="0" applyFont="1"/>
    <xf numFmtId="0" fontId="63" fillId="0" borderId="0" xfId="0" applyFont="1"/>
    <xf numFmtId="0" fontId="63" fillId="0" borderId="0" xfId="0" applyFont="1" applyAlignment="1">
      <alignment wrapText="1"/>
    </xf>
    <xf numFmtId="0" fontId="64" fillId="0" borderId="89" xfId="0" applyFont="1" applyBorder="1" applyAlignment="1">
      <alignment horizontal="center" vertical="center"/>
    </xf>
    <xf numFmtId="0" fontId="64" fillId="0" borderId="88" xfId="0" applyFont="1" applyBorder="1" applyAlignment="1">
      <alignment horizontal="center" vertical="center" wrapText="1"/>
    </xf>
    <xf numFmtId="0" fontId="64" fillId="0" borderId="90" xfId="0" applyFont="1" applyBorder="1" applyAlignment="1">
      <alignment horizontal="center" vertical="center" wrapText="1"/>
    </xf>
    <xf numFmtId="0" fontId="64" fillId="0" borderId="91" xfId="0" applyFont="1" applyBorder="1" applyAlignment="1">
      <alignment horizontal="center" vertical="center"/>
    </xf>
    <xf numFmtId="0" fontId="64" fillId="0" borderId="87" xfId="0" applyFont="1" applyBorder="1" applyAlignment="1">
      <alignment horizontal="center" vertical="center" wrapText="1"/>
    </xf>
    <xf numFmtId="0" fontId="64" fillId="0" borderId="92" xfId="0" applyFont="1" applyBorder="1" applyAlignment="1">
      <alignment horizontal="center" vertical="center" wrapText="1"/>
    </xf>
    <xf numFmtId="0" fontId="65" fillId="0" borderId="91" xfId="0" applyFont="1" applyBorder="1" applyAlignment="1">
      <alignment horizontal="center"/>
    </xf>
    <xf numFmtId="0" fontId="64" fillId="0" borderId="87" xfId="0" applyFont="1" applyBorder="1" applyAlignment="1">
      <alignment horizontal="center"/>
    </xf>
    <xf numFmtId="0" fontId="65" fillId="0" borderId="87" xfId="0" applyFont="1" applyBorder="1" applyAlignment="1">
      <alignment horizontal="center"/>
    </xf>
    <xf numFmtId="164" fontId="65" fillId="0" borderId="87" xfId="0" applyNumberFormat="1" applyFont="1" applyBorder="1" applyAlignment="1">
      <alignment horizontal="center"/>
    </xf>
    <xf numFmtId="0" fontId="65" fillId="0" borderId="92" xfId="0" applyFont="1" applyBorder="1" applyAlignment="1">
      <alignment horizontal="center"/>
    </xf>
    <xf numFmtId="164" fontId="64" fillId="0" borderId="87" xfId="0" applyNumberFormat="1" applyFont="1" applyBorder="1" applyAlignment="1">
      <alignment horizontal="center" vertical="center" wrapText="1"/>
    </xf>
    <xf numFmtId="0" fontId="63" fillId="0" borderId="87" xfId="0" applyFont="1" applyBorder="1" applyAlignment="1">
      <alignment horizontal="center"/>
    </xf>
    <xf numFmtId="0" fontId="65" fillId="0" borderId="92" xfId="0" applyFont="1" applyBorder="1"/>
    <xf numFmtId="164" fontId="64" fillId="0" borderId="87" xfId="0" applyNumberFormat="1" applyFont="1" applyBorder="1" applyAlignment="1">
      <alignment horizontal="center"/>
    </xf>
    <xf numFmtId="0" fontId="65" fillId="0" borderId="93" xfId="0" applyFont="1" applyBorder="1" applyAlignment="1">
      <alignment horizontal="center"/>
    </xf>
    <xf numFmtId="0" fontId="63" fillId="0" borderId="94" xfId="0" applyFont="1" applyBorder="1" applyAlignment="1">
      <alignment horizontal="center"/>
    </xf>
    <xf numFmtId="2" fontId="63" fillId="0" borderId="0" xfId="0" applyNumberFormat="1" applyFont="1"/>
    <xf numFmtId="0" fontId="63" fillId="0" borderId="0" xfId="0" applyFont="1" applyAlignment="1">
      <alignment horizontal="center"/>
    </xf>
    <xf numFmtId="0" fontId="63" fillId="12" borderId="92" xfId="0" applyFont="1" applyFill="1" applyBorder="1" applyAlignment="1">
      <alignment horizontal="center"/>
    </xf>
    <xf numFmtId="0" fontId="63" fillId="0" borderId="0" xfId="0" applyFont="1" applyAlignment="1">
      <alignment vertical="center"/>
    </xf>
    <xf numFmtId="0" fontId="62" fillId="0" borderId="91" xfId="0" applyFont="1" applyBorder="1" applyAlignment="1">
      <alignment horizontal="center" vertical="center"/>
    </xf>
    <xf numFmtId="0" fontId="62" fillId="0" borderId="87" xfId="0" applyFont="1" applyBorder="1" applyAlignment="1">
      <alignment horizontal="center" vertical="center"/>
    </xf>
    <xf numFmtId="0" fontId="62" fillId="0" borderId="92" xfId="0" applyFont="1" applyBorder="1" applyAlignment="1">
      <alignment horizontal="center" vertical="center" wrapText="1"/>
    </xf>
    <xf numFmtId="0" fontId="63" fillId="0" borderId="87" xfId="0" applyFont="1" applyBorder="1" applyAlignment="1">
      <alignment horizontal="center" vertical="center"/>
    </xf>
    <xf numFmtId="0" fontId="63" fillId="0" borderId="92" xfId="0" applyFont="1" applyBorder="1" applyAlignment="1">
      <alignment horizontal="center" vertical="center" wrapText="1"/>
    </xf>
    <xf numFmtId="16" fontId="62" fillId="0" borderId="87" xfId="0" quotePrefix="1" applyNumberFormat="1" applyFont="1" applyBorder="1" applyAlignment="1">
      <alignment horizontal="center"/>
    </xf>
    <xf numFmtId="16" fontId="62" fillId="0" borderId="87" xfId="0" quotePrefix="1" applyNumberFormat="1" applyFont="1" applyBorder="1" applyAlignment="1">
      <alignment horizontal="center" vertical="center"/>
    </xf>
    <xf numFmtId="165" fontId="62" fillId="0" borderId="94" xfId="0" applyNumberFormat="1" applyFont="1" applyBorder="1" applyAlignment="1">
      <alignment horizontal="center"/>
    </xf>
    <xf numFmtId="0" fontId="63" fillId="0" borderId="95" xfId="0" applyFont="1" applyBorder="1" applyAlignment="1">
      <alignment horizontal="center" wrapText="1"/>
    </xf>
    <xf numFmtId="0" fontId="63" fillId="3" borderId="22" xfId="0" applyFont="1" applyFill="1" applyBorder="1" applyAlignment="1">
      <alignment vertical="center"/>
    </xf>
    <xf numFmtId="0" fontId="63" fillId="3" borderId="33" xfId="0" applyFont="1" applyFill="1" applyBorder="1" applyAlignment="1">
      <alignment vertical="center"/>
    </xf>
    <xf numFmtId="0" fontId="62" fillId="3" borderId="87" xfId="0" applyFont="1" applyFill="1" applyBorder="1" applyAlignment="1">
      <alignment horizontal="center" vertical="center" wrapText="1"/>
    </xf>
    <xf numFmtId="0" fontId="62" fillId="3" borderId="1" xfId="0" applyFont="1" applyFill="1" applyBorder="1" applyAlignment="1">
      <alignment horizontal="center" vertical="center" wrapText="1"/>
    </xf>
    <xf numFmtId="0" fontId="63" fillId="3" borderId="7" xfId="0" applyFont="1" applyFill="1" applyBorder="1" applyAlignment="1">
      <alignment horizontal="center" vertical="center"/>
    </xf>
    <xf numFmtId="0" fontId="63" fillId="3" borderId="87" xfId="0" applyFont="1" applyFill="1" applyBorder="1" applyAlignment="1">
      <alignment horizontal="center" vertical="center"/>
    </xf>
    <xf numFmtId="2" fontId="63" fillId="3" borderId="87" xfId="0" applyNumberFormat="1" applyFont="1" applyFill="1" applyBorder="1" applyAlignment="1">
      <alignment horizontal="center" vertical="center"/>
    </xf>
    <xf numFmtId="0" fontId="63" fillId="3" borderId="7" xfId="0" applyFont="1" applyFill="1" applyBorder="1" applyAlignment="1">
      <alignment horizontal="center" vertical="center" wrapText="1"/>
    </xf>
    <xf numFmtId="0" fontId="63" fillId="0" borderId="1" xfId="0" applyFont="1" applyBorder="1" applyAlignment="1">
      <alignment horizontal="center" vertical="center"/>
    </xf>
    <xf numFmtId="166" fontId="63" fillId="0" borderId="1" xfId="0" applyNumberFormat="1" applyFont="1" applyBorder="1" applyAlignment="1">
      <alignment horizontal="center" vertical="center"/>
    </xf>
    <xf numFmtId="0" fontId="63" fillId="3" borderId="1" xfId="0" applyFont="1" applyFill="1" applyBorder="1" applyAlignment="1">
      <alignment horizontal="center" vertical="center"/>
    </xf>
    <xf numFmtId="167" fontId="63" fillId="3" borderId="87" xfId="0" applyNumberFormat="1" applyFont="1" applyFill="1" applyBorder="1" applyAlignment="1">
      <alignment horizontal="center" vertical="center"/>
    </xf>
    <xf numFmtId="0" fontId="63" fillId="3" borderId="1" xfId="0" applyFont="1" applyFill="1" applyBorder="1" applyAlignment="1">
      <alignment horizontal="center" vertical="center" wrapText="1"/>
    </xf>
    <xf numFmtId="17" fontId="63" fillId="3" borderId="1" xfId="0" applyNumberFormat="1" applyFont="1" applyFill="1" applyBorder="1" applyAlignment="1">
      <alignment horizontal="center" vertical="center" wrapText="1"/>
    </xf>
    <xf numFmtId="164" fontId="63" fillId="3" borderId="1" xfId="0" applyNumberFormat="1" applyFont="1" applyFill="1" applyBorder="1" applyAlignment="1">
      <alignment horizontal="center" vertical="center" wrapText="1"/>
    </xf>
    <xf numFmtId="166" fontId="63" fillId="3" borderId="1" xfId="0" applyNumberFormat="1" applyFont="1" applyFill="1" applyBorder="1" applyAlignment="1">
      <alignment horizontal="center" vertical="center"/>
    </xf>
    <xf numFmtId="0" fontId="63" fillId="3" borderId="87" xfId="0" applyFont="1" applyFill="1" applyBorder="1" applyAlignment="1">
      <alignment vertical="center"/>
    </xf>
    <xf numFmtId="0" fontId="63" fillId="3" borderId="13" xfId="0" applyFont="1" applyFill="1" applyBorder="1" applyAlignment="1">
      <alignment vertical="center"/>
    </xf>
    <xf numFmtId="0" fontId="63" fillId="3" borderId="13" xfId="0" applyFont="1" applyFill="1" applyBorder="1" applyAlignment="1">
      <alignment horizontal="center" vertical="center"/>
    </xf>
    <xf numFmtId="0" fontId="63" fillId="3" borderId="16" xfId="0" applyFont="1" applyFill="1" applyBorder="1" applyAlignment="1">
      <alignment horizontal="center" vertical="center"/>
    </xf>
    <xf numFmtId="165" fontId="63" fillId="3" borderId="87" xfId="0" applyNumberFormat="1" applyFont="1" applyFill="1" applyBorder="1" applyAlignment="1">
      <alignment horizontal="center" vertical="center"/>
    </xf>
    <xf numFmtId="0" fontId="62" fillId="3" borderId="28" xfId="0" applyFont="1" applyFill="1" applyBorder="1" applyAlignment="1">
      <alignment horizontal="center" vertical="center"/>
    </xf>
    <xf numFmtId="0" fontId="65" fillId="0" borderId="33" xfId="0" applyFont="1" applyBorder="1"/>
    <xf numFmtId="2" fontId="62" fillId="3" borderId="33" xfId="0" applyNumberFormat="1" applyFont="1" applyFill="1" applyBorder="1" applyAlignment="1">
      <alignment horizontal="center" vertical="center"/>
    </xf>
    <xf numFmtId="0" fontId="63" fillId="3" borderId="33" xfId="0" applyFont="1" applyFill="1" applyBorder="1" applyAlignment="1">
      <alignment horizontal="center" vertical="center"/>
    </xf>
    <xf numFmtId="0" fontId="63" fillId="3" borderId="84" xfId="0" applyFont="1" applyFill="1" applyBorder="1" applyAlignment="1">
      <alignment horizontal="center" vertical="center"/>
    </xf>
    <xf numFmtId="0" fontId="63" fillId="3" borderId="105" xfId="0" applyFont="1" applyFill="1" applyBorder="1" applyAlignment="1">
      <alignment vertical="center"/>
    </xf>
    <xf numFmtId="16" fontId="62" fillId="0" borderId="7" xfId="0" applyNumberFormat="1" applyFont="1" applyBorder="1" applyAlignment="1">
      <alignment horizontal="center" vertical="center"/>
    </xf>
    <xf numFmtId="0" fontId="63" fillId="3" borderId="106" xfId="0" applyFont="1" applyFill="1" applyBorder="1" applyAlignment="1">
      <alignment vertical="center"/>
    </xf>
    <xf numFmtId="0" fontId="62" fillId="0" borderId="1" xfId="0" applyFont="1" applyBorder="1" applyAlignment="1">
      <alignment horizontal="center" vertical="center" wrapText="1"/>
    </xf>
    <xf numFmtId="0" fontId="62" fillId="3" borderId="1" xfId="0" applyFont="1" applyFill="1" applyBorder="1" applyAlignment="1">
      <alignment vertical="center"/>
    </xf>
    <xf numFmtId="0" fontId="62" fillId="0" borderId="118" xfId="0" applyFont="1" applyBorder="1" applyAlignment="1">
      <alignment horizontal="center" vertical="center" wrapText="1"/>
    </xf>
    <xf numFmtId="0" fontId="62" fillId="0" borderId="13" xfId="0" applyFont="1" applyBorder="1" applyAlignment="1">
      <alignment horizontal="center" vertical="center" wrapText="1"/>
    </xf>
    <xf numFmtId="0" fontId="62" fillId="0" borderId="7" xfId="0" applyFont="1" applyBorder="1" applyAlignment="1">
      <alignment horizontal="center" vertical="center" wrapText="1"/>
    </xf>
    <xf numFmtId="0" fontId="63" fillId="0" borderId="66" xfId="0" applyFont="1" applyBorder="1" applyAlignment="1">
      <alignment horizontal="center" vertical="center"/>
    </xf>
    <xf numFmtId="0" fontId="63" fillId="0" borderId="1" xfId="0" applyFont="1" applyBorder="1" applyAlignment="1">
      <alignment horizontal="center" vertical="center" wrapText="1"/>
    </xf>
    <xf numFmtId="17" fontId="63" fillId="0" borderId="1" xfId="0" quotePrefix="1" applyNumberFormat="1" applyFont="1" applyBorder="1" applyAlignment="1">
      <alignment horizontal="center" vertical="center" wrapText="1"/>
    </xf>
    <xf numFmtId="164" fontId="63" fillId="0" borderId="1" xfId="0" applyNumberFormat="1" applyFont="1" applyBorder="1" applyAlignment="1">
      <alignment horizontal="center" vertical="center"/>
    </xf>
    <xf numFmtId="0" fontId="63" fillId="0" borderId="117" xfId="0" applyFont="1" applyBorder="1" applyAlignment="1">
      <alignment horizontal="center" vertical="center"/>
    </xf>
    <xf numFmtId="0" fontId="62" fillId="0" borderId="7" xfId="0" applyFont="1" applyBorder="1" applyAlignment="1">
      <alignment horizontal="left" vertical="center" wrapText="1"/>
    </xf>
    <xf numFmtId="0" fontId="63" fillId="0" borderId="118" xfId="0" applyFont="1" applyBorder="1" applyAlignment="1">
      <alignment horizontal="center" vertical="center"/>
    </xf>
    <xf numFmtId="0" fontId="63" fillId="0" borderId="13" xfId="0" applyFont="1" applyBorder="1" applyAlignment="1">
      <alignment horizontal="center" vertical="center" wrapText="1"/>
    </xf>
    <xf numFmtId="0" fontId="63" fillId="0" borderId="7" xfId="0" applyFont="1" applyBorder="1" applyAlignment="1">
      <alignment horizontal="center" vertical="center"/>
    </xf>
    <xf numFmtId="0" fontId="63" fillId="0" borderId="1" xfId="0" quotePrefix="1" applyFont="1" applyBorder="1" applyAlignment="1">
      <alignment horizontal="center" vertical="center" wrapText="1"/>
    </xf>
    <xf numFmtId="0" fontId="63" fillId="0" borderId="142" xfId="0" applyFont="1" applyBorder="1" applyAlignment="1">
      <alignment horizontal="center" vertical="center"/>
    </xf>
    <xf numFmtId="0" fontId="63" fillId="0" borderId="23" xfId="0" applyFont="1" applyBorder="1" applyAlignment="1">
      <alignment horizontal="center" vertical="center" wrapText="1"/>
    </xf>
    <xf numFmtId="17" fontId="63" fillId="0" borderId="10" xfId="0" quotePrefix="1" applyNumberFormat="1" applyFont="1" applyBorder="1" applyAlignment="1">
      <alignment horizontal="center" vertical="center" wrapText="1"/>
    </xf>
    <xf numFmtId="166" fontId="63" fillId="0" borderId="10" xfId="0" applyNumberFormat="1" applyFont="1" applyBorder="1" applyAlignment="1">
      <alignment horizontal="center" vertical="center"/>
    </xf>
    <xf numFmtId="0" fontId="63" fillId="0" borderId="12" xfId="0" applyFont="1" applyBorder="1" applyAlignment="1">
      <alignment horizontal="center" vertical="center"/>
    </xf>
    <xf numFmtId="0" fontId="63" fillId="0" borderId="145" xfId="0" applyFont="1" applyBorder="1" applyAlignment="1">
      <alignment horizontal="center" vertical="center"/>
    </xf>
    <xf numFmtId="0" fontId="63" fillId="0" borderId="26" xfId="0" applyFont="1" applyBorder="1" applyAlignment="1">
      <alignment horizontal="center" vertical="center" wrapText="1"/>
    </xf>
    <xf numFmtId="17" fontId="63" fillId="0" borderId="26" xfId="0" quotePrefix="1" applyNumberFormat="1" applyFont="1" applyBorder="1" applyAlignment="1">
      <alignment horizontal="center" vertical="center" wrapText="1"/>
    </xf>
    <xf numFmtId="166" fontId="63" fillId="0" borderId="26" xfId="0" applyNumberFormat="1" applyFont="1" applyBorder="1" applyAlignment="1">
      <alignment horizontal="center" vertical="center"/>
    </xf>
    <xf numFmtId="0" fontId="63" fillId="0" borderId="26" xfId="0" applyFont="1" applyBorder="1" applyAlignment="1">
      <alignment horizontal="center" vertical="center"/>
    </xf>
    <xf numFmtId="0" fontId="62" fillId="0" borderId="117" xfId="0" applyFont="1" applyBorder="1" applyAlignment="1">
      <alignment horizontal="center" vertical="center"/>
    </xf>
    <xf numFmtId="0" fontId="63" fillId="0" borderId="26" xfId="0" quotePrefix="1" applyFont="1" applyBorder="1" applyAlignment="1">
      <alignment horizontal="center" vertical="center" wrapText="1"/>
    </xf>
    <xf numFmtId="0" fontId="62" fillId="0" borderId="117" xfId="0" applyFont="1" applyBorder="1" applyAlignment="1">
      <alignment horizontal="center" vertical="center" wrapText="1"/>
    </xf>
    <xf numFmtId="0" fontId="62" fillId="0" borderId="26" xfId="0" applyFont="1" applyBorder="1" applyAlignment="1">
      <alignment horizontal="center" vertical="center"/>
    </xf>
    <xf numFmtId="164" fontId="63" fillId="0" borderId="26" xfId="0" applyNumberFormat="1" applyFont="1" applyBorder="1" applyAlignment="1">
      <alignment horizontal="center" vertical="center"/>
    </xf>
    <xf numFmtId="0" fontId="62" fillId="0" borderId="26" xfId="0" applyFont="1" applyBorder="1" applyAlignment="1">
      <alignment horizontal="center" vertical="center" wrapText="1"/>
    </xf>
    <xf numFmtId="0" fontId="63" fillId="9" borderId="66" xfId="0" applyFont="1" applyFill="1" applyBorder="1" applyAlignment="1">
      <alignment horizontal="center" vertical="center"/>
    </xf>
    <xf numFmtId="0" fontId="63" fillId="9" borderId="1" xfId="0" applyFont="1" applyFill="1" applyBorder="1" applyAlignment="1">
      <alignment horizontal="center" vertical="center"/>
    </xf>
    <xf numFmtId="166" fontId="63" fillId="14" borderId="146" xfId="0" applyNumberFormat="1" applyFont="1" applyFill="1" applyBorder="1" applyAlignment="1">
      <alignment horizontal="center" vertical="center" wrapText="1"/>
    </xf>
    <xf numFmtId="0" fontId="63" fillId="14" borderId="145" xfId="0" applyFont="1" applyFill="1" applyBorder="1" applyAlignment="1">
      <alignment horizontal="center" vertical="center"/>
    </xf>
    <xf numFmtId="17" fontId="63" fillId="14" borderId="26" xfId="0" quotePrefix="1" applyNumberFormat="1" applyFont="1" applyFill="1" applyBorder="1" applyAlignment="1">
      <alignment horizontal="center" vertical="center" wrapText="1"/>
    </xf>
    <xf numFmtId="0" fontId="63" fillId="14" borderId="26" xfId="0" quotePrefix="1" applyFont="1" applyFill="1" applyBorder="1" applyAlignment="1">
      <alignment horizontal="center" vertical="center" wrapText="1"/>
    </xf>
    <xf numFmtId="164" fontId="63" fillId="14" borderId="26" xfId="0" applyNumberFormat="1" applyFont="1" applyFill="1" applyBorder="1" applyAlignment="1">
      <alignment horizontal="center" vertical="center"/>
    </xf>
    <xf numFmtId="166" fontId="63" fillId="14" borderId="26" xfId="0" applyNumberFormat="1" applyFont="1" applyFill="1" applyBorder="1" applyAlignment="1">
      <alignment horizontal="center" vertical="center"/>
    </xf>
    <xf numFmtId="166" fontId="63" fillId="14" borderId="26" xfId="0" applyNumberFormat="1" applyFont="1" applyFill="1" applyBorder="1" applyAlignment="1">
      <alignment horizontal="center" vertical="center" wrapText="1"/>
    </xf>
    <xf numFmtId="0" fontId="63" fillId="0" borderId="106" xfId="0" applyFont="1" applyBorder="1" applyAlignment="1">
      <alignment vertical="center"/>
    </xf>
    <xf numFmtId="17" fontId="63" fillId="0" borderId="1" xfId="0" applyNumberFormat="1" applyFont="1" applyBorder="1" applyAlignment="1">
      <alignment horizontal="center" vertical="center" wrapText="1"/>
    </xf>
    <xf numFmtId="165" fontId="62" fillId="0" borderId="147" xfId="0" applyNumberFormat="1" applyFont="1" applyBorder="1" applyAlignment="1">
      <alignment horizontal="center" vertical="center"/>
    </xf>
    <xf numFmtId="0" fontId="63" fillId="0" borderId="147" xfId="0" applyFont="1" applyBorder="1" applyAlignment="1">
      <alignment horizontal="center" vertical="center"/>
    </xf>
    <xf numFmtId="0" fontId="63" fillId="0" borderId="148" xfId="0" applyFont="1" applyBorder="1" applyAlignment="1">
      <alignment horizontal="center" vertical="center"/>
    </xf>
    <xf numFmtId="0" fontId="63" fillId="3" borderId="109" xfId="0" applyFont="1" applyFill="1" applyBorder="1" applyAlignment="1">
      <alignment vertical="center"/>
    </xf>
    <xf numFmtId="165" fontId="62" fillId="3" borderId="119" xfId="0" applyNumberFormat="1" applyFont="1" applyFill="1" applyBorder="1" applyAlignment="1">
      <alignment horizontal="center" vertical="center"/>
    </xf>
    <xf numFmtId="0" fontId="63" fillId="3" borderId="119" xfId="0" applyFont="1" applyFill="1" applyBorder="1" applyAlignment="1">
      <alignment vertical="center"/>
    </xf>
    <xf numFmtId="0" fontId="63" fillId="3" borderId="120" xfId="0" applyFont="1" applyFill="1" applyBorder="1" applyAlignment="1">
      <alignment vertical="center"/>
    </xf>
    <xf numFmtId="0" fontId="63" fillId="3" borderId="1" xfId="0" applyFont="1" applyFill="1" applyBorder="1" applyAlignment="1">
      <alignment vertical="center"/>
    </xf>
    <xf numFmtId="0" fontId="25" fillId="3" borderId="87" xfId="1" applyFont="1" applyFill="1" applyBorder="1" applyAlignment="1">
      <alignment horizontal="center" vertical="center" wrapText="1"/>
    </xf>
    <xf numFmtId="0" fontId="24" fillId="10" borderId="159" xfId="1" applyFont="1" applyFill="1" applyBorder="1" applyAlignment="1">
      <alignment horizontal="center" vertical="center"/>
    </xf>
    <xf numFmtId="0" fontId="25" fillId="10" borderId="122" xfId="1" applyFont="1" applyFill="1" applyBorder="1" applyAlignment="1">
      <alignment horizontal="center" vertical="center"/>
    </xf>
    <xf numFmtId="0" fontId="24" fillId="11" borderId="122" xfId="1" applyFont="1" applyFill="1" applyBorder="1" applyAlignment="1">
      <alignment horizontal="center" vertical="center" wrapText="1"/>
    </xf>
    <xf numFmtId="0" fontId="24" fillId="10" borderId="122" xfId="1" applyFont="1" applyFill="1" applyBorder="1" applyAlignment="1">
      <alignment horizontal="center" vertical="center"/>
    </xf>
    <xf numFmtId="0" fontId="25" fillId="10" borderId="112" xfId="1" applyFont="1" applyFill="1" applyBorder="1" applyAlignment="1">
      <alignment wrapText="1"/>
    </xf>
    <xf numFmtId="0" fontId="42" fillId="0" borderId="87" xfId="1" applyFont="1" applyBorder="1" applyAlignment="1">
      <alignment horizontal="center" vertical="center" wrapText="1"/>
    </xf>
    <xf numFmtId="0" fontId="25" fillId="0" borderId="87" xfId="1" applyFont="1" applyBorder="1" applyAlignment="1">
      <alignment horizontal="center" vertical="center" wrapText="1"/>
    </xf>
    <xf numFmtId="0" fontId="24" fillId="3" borderId="87" xfId="1" applyFont="1" applyFill="1" applyBorder="1" applyAlignment="1">
      <alignment horizontal="center" vertical="center"/>
    </xf>
    <xf numFmtId="0" fontId="24" fillId="9" borderId="87" xfId="1" applyFont="1" applyFill="1" applyBorder="1" applyAlignment="1">
      <alignment horizontal="center" vertical="center"/>
    </xf>
    <xf numFmtId="0" fontId="10" fillId="0" borderId="33" xfId="13" applyAlignment="1">
      <alignment horizontal="center" vertical="center"/>
    </xf>
    <xf numFmtId="0" fontId="42" fillId="0" borderId="104" xfId="13" applyFont="1" applyBorder="1" applyAlignment="1">
      <alignment horizontal="center" vertical="center"/>
    </xf>
    <xf numFmtId="0" fontId="10" fillId="0" borderId="87" xfId="13" applyBorder="1" applyAlignment="1">
      <alignment horizontal="center" vertical="center"/>
    </xf>
    <xf numFmtId="0" fontId="46" fillId="14" borderId="162" xfId="14" applyFont="1" applyFill="1" applyBorder="1" applyAlignment="1">
      <alignment horizontal="center" vertical="center"/>
    </xf>
    <xf numFmtId="0" fontId="46" fillId="14" borderId="163" xfId="14" applyFont="1" applyFill="1" applyBorder="1" applyAlignment="1">
      <alignment horizontal="center" vertical="center"/>
    </xf>
    <xf numFmtId="0" fontId="46" fillId="14" borderId="87" xfId="14" applyFont="1" applyFill="1" applyBorder="1" applyAlignment="1">
      <alignment horizontal="center" vertical="center"/>
    </xf>
    <xf numFmtId="0" fontId="66" fillId="18" borderId="164" xfId="14" quotePrefix="1" applyFont="1" applyFill="1" applyBorder="1" applyAlignment="1">
      <alignment horizontal="center" vertical="center"/>
    </xf>
    <xf numFmtId="0" fontId="66" fillId="18" borderId="165" xfId="14" applyFont="1" applyFill="1" applyBorder="1" applyAlignment="1">
      <alignment horizontal="center" vertical="center"/>
    </xf>
    <xf numFmtId="0" fontId="66" fillId="18" borderId="166" xfId="14" quotePrefix="1" applyFont="1" applyFill="1" applyBorder="1" applyAlignment="1">
      <alignment horizontal="center" vertical="center"/>
    </xf>
    <xf numFmtId="0" fontId="66" fillId="18" borderId="167" xfId="14" quotePrefix="1" applyFont="1" applyFill="1" applyBorder="1" applyAlignment="1">
      <alignment horizontal="center" vertical="center"/>
    </xf>
    <xf numFmtId="0" fontId="42" fillId="0" borderId="87" xfId="13" applyFont="1" applyBorder="1" applyAlignment="1">
      <alignment horizontal="center" vertical="center"/>
    </xf>
    <xf numFmtId="0" fontId="66" fillId="18" borderId="168" xfId="14" applyFont="1" applyFill="1" applyBorder="1" applyAlignment="1">
      <alignment horizontal="center" vertical="center"/>
    </xf>
    <xf numFmtId="0" fontId="66" fillId="21" borderId="166" xfId="14" quotePrefix="1" applyFont="1" applyFill="1" applyBorder="1" applyAlignment="1">
      <alignment horizontal="center" vertical="center"/>
    </xf>
    <xf numFmtId="0" fontId="66" fillId="21" borderId="168" xfId="14" applyFont="1" applyFill="1" applyBorder="1" applyAlignment="1">
      <alignment horizontal="center" vertical="center"/>
    </xf>
    <xf numFmtId="0" fontId="66" fillId="22" borderId="166" xfId="14" quotePrefix="1" applyFont="1" applyFill="1" applyBorder="1" applyAlignment="1">
      <alignment horizontal="center" vertical="center"/>
    </xf>
    <xf numFmtId="0" fontId="66" fillId="22" borderId="168" xfId="14" applyFont="1" applyFill="1" applyBorder="1" applyAlignment="1">
      <alignment horizontal="center" vertical="center"/>
    </xf>
    <xf numFmtId="0" fontId="66" fillId="22" borderId="166" xfId="14" applyFont="1" applyFill="1" applyBorder="1" applyAlignment="1">
      <alignment horizontal="center" vertical="center"/>
    </xf>
    <xf numFmtId="0" fontId="66" fillId="22" borderId="33" xfId="14" applyFont="1" applyFill="1" applyAlignment="1">
      <alignment horizontal="center" vertical="center"/>
    </xf>
    <xf numFmtId="0" fontId="66" fillId="23" borderId="166" xfId="14" applyFont="1" applyFill="1" applyBorder="1" applyAlignment="1">
      <alignment horizontal="center" vertical="center"/>
    </xf>
    <xf numFmtId="0" fontId="66" fillId="23" borderId="168" xfId="14" applyFont="1" applyFill="1" applyBorder="1" applyAlignment="1">
      <alignment horizontal="center" vertical="center"/>
    </xf>
    <xf numFmtId="0" fontId="66" fillId="24" borderId="166" xfId="14" applyFont="1" applyFill="1" applyBorder="1" applyAlignment="1">
      <alignment horizontal="center" vertical="center"/>
    </xf>
    <xf numFmtId="0" fontId="66" fillId="24" borderId="168" xfId="14" applyFont="1" applyFill="1" applyBorder="1" applyAlignment="1">
      <alignment horizontal="center" vertical="center"/>
    </xf>
    <xf numFmtId="0" fontId="66" fillId="24" borderId="102" xfId="14" applyFont="1" applyFill="1" applyBorder="1" applyAlignment="1">
      <alignment horizontal="center" vertical="center"/>
    </xf>
    <xf numFmtId="0" fontId="66" fillId="24" borderId="106" xfId="14" applyFont="1" applyFill="1" applyBorder="1" applyAlignment="1">
      <alignment horizontal="center" vertical="center"/>
    </xf>
    <xf numFmtId="0" fontId="10" fillId="0" borderId="107" xfId="13" applyBorder="1" applyAlignment="1">
      <alignment horizontal="center" vertical="center"/>
    </xf>
    <xf numFmtId="0" fontId="10" fillId="0" borderId="95" xfId="13" applyBorder="1" applyAlignment="1">
      <alignment horizontal="center" vertical="center"/>
    </xf>
    <xf numFmtId="0" fontId="10" fillId="0" borderId="93" xfId="13" applyBorder="1" applyAlignment="1">
      <alignment horizontal="center" vertical="center"/>
    </xf>
    <xf numFmtId="0" fontId="10" fillId="0" borderId="108" xfId="13" applyBorder="1" applyAlignment="1">
      <alignment horizontal="center" vertical="center"/>
    </xf>
    <xf numFmtId="0" fontId="10" fillId="12" borderId="33" xfId="13" applyFill="1" applyAlignment="1">
      <alignment horizontal="center" vertical="center"/>
    </xf>
    <xf numFmtId="0" fontId="9" fillId="0" borderId="33" xfId="15"/>
    <xf numFmtId="0" fontId="68" fillId="12" borderId="87" xfId="15" applyFont="1" applyFill="1" applyBorder="1" applyAlignment="1">
      <alignment horizontal="center" vertical="center" wrapText="1"/>
    </xf>
    <xf numFmtId="0" fontId="9" fillId="0" borderId="87" xfId="15" applyBorder="1" applyAlignment="1">
      <alignment horizontal="center" vertical="center"/>
    </xf>
    <xf numFmtId="0" fontId="9" fillId="0" borderId="92" xfId="15" applyBorder="1"/>
    <xf numFmtId="0" fontId="71" fillId="0" borderId="87" xfId="15" applyFont="1" applyBorder="1" applyAlignment="1" applyProtection="1">
      <alignment horizontal="center" vertical="center"/>
      <protection hidden="1"/>
    </xf>
    <xf numFmtId="0" fontId="72" fillId="0" borderId="87" xfId="15" applyFont="1" applyBorder="1" applyAlignment="1" applyProtection="1">
      <alignment horizontal="center" vertical="center"/>
      <protection hidden="1"/>
    </xf>
    <xf numFmtId="1" fontId="73" fillId="0" borderId="87" xfId="15" applyNumberFormat="1" applyFont="1" applyBorder="1" applyAlignment="1" applyProtection="1">
      <alignment horizontal="center" vertical="center"/>
      <protection hidden="1"/>
    </xf>
    <xf numFmtId="1" fontId="46" fillId="0" borderId="87" xfId="15" applyNumberFormat="1" applyFont="1" applyBorder="1" applyAlignment="1" applyProtection="1">
      <alignment horizontal="center" vertical="center"/>
      <protection hidden="1"/>
    </xf>
    <xf numFmtId="1" fontId="46" fillId="12" borderId="87" xfId="16" applyNumberFormat="1" applyFont="1" applyFill="1" applyBorder="1" applyAlignment="1" applyProtection="1">
      <alignment horizontal="center" vertical="center"/>
      <protection hidden="1"/>
    </xf>
    <xf numFmtId="1" fontId="9" fillId="0" borderId="33" xfId="15" applyNumberFormat="1"/>
    <xf numFmtId="1" fontId="46" fillId="0" borderId="87" xfId="17" applyNumberFormat="1" applyFont="1" applyBorder="1" applyAlignment="1" applyProtection="1">
      <alignment horizontal="center" vertical="center"/>
      <protection hidden="1"/>
    </xf>
    <xf numFmtId="9" fontId="73" fillId="0" borderId="87" xfId="17" applyFont="1" applyBorder="1" applyAlignment="1" applyProtection="1">
      <alignment horizontal="center" vertical="center"/>
      <protection hidden="1"/>
    </xf>
    <xf numFmtId="9" fontId="46" fillId="0" borderId="87" xfId="17" applyFont="1" applyBorder="1" applyAlignment="1" applyProtection="1">
      <alignment horizontal="center" vertical="center"/>
      <protection hidden="1"/>
    </xf>
    <xf numFmtId="1" fontId="73" fillId="0" borderId="87" xfId="17" applyNumberFormat="1" applyFont="1" applyBorder="1" applyAlignment="1" applyProtection="1">
      <alignment horizontal="center" vertical="center"/>
      <protection hidden="1"/>
    </xf>
    <xf numFmtId="0" fontId="42" fillId="0" borderId="92" xfId="15" applyFont="1" applyBorder="1"/>
    <xf numFmtId="165" fontId="73" fillId="0" borderId="87" xfId="17" applyNumberFormat="1" applyFont="1" applyBorder="1" applyAlignment="1" applyProtection="1">
      <alignment horizontal="center" vertical="center"/>
      <protection hidden="1"/>
    </xf>
    <xf numFmtId="1" fontId="46" fillId="0" borderId="87" xfId="17" quotePrefix="1" applyNumberFormat="1" applyFont="1" applyBorder="1" applyAlignment="1" applyProtection="1">
      <alignment horizontal="center" vertical="center"/>
      <protection hidden="1"/>
    </xf>
    <xf numFmtId="0" fontId="71" fillId="0" borderId="94" xfId="15" applyFont="1" applyBorder="1" applyAlignment="1" applyProtection="1">
      <alignment horizontal="center" vertical="center"/>
      <protection hidden="1"/>
    </xf>
    <xf numFmtId="9" fontId="73" fillId="0" borderId="94" xfId="17" applyFont="1" applyBorder="1" applyAlignment="1" applyProtection="1">
      <alignment horizontal="center" vertical="center"/>
      <protection hidden="1"/>
    </xf>
    <xf numFmtId="9" fontId="46" fillId="0" borderId="94" xfId="17" applyFont="1" applyBorder="1" applyAlignment="1" applyProtection="1">
      <alignment horizontal="center" vertical="center"/>
      <protection hidden="1"/>
    </xf>
    <xf numFmtId="1" fontId="46" fillId="0" borderId="94" xfId="17" quotePrefix="1" applyNumberFormat="1" applyFont="1" applyBorder="1" applyAlignment="1" applyProtection="1">
      <alignment horizontal="center" vertical="center"/>
      <protection hidden="1"/>
    </xf>
    <xf numFmtId="1" fontId="46" fillId="12" borderId="94" xfId="16" applyNumberFormat="1" applyFont="1" applyFill="1" applyBorder="1" applyAlignment="1" applyProtection="1">
      <alignment horizontal="center" vertical="center"/>
      <protection hidden="1"/>
    </xf>
    <xf numFmtId="0" fontId="9" fillId="0" borderId="33" xfId="15" applyAlignment="1">
      <alignment horizontal="center"/>
    </xf>
    <xf numFmtId="164" fontId="71" fillId="0" borderId="87" xfId="15" applyNumberFormat="1" applyFont="1" applyBorder="1" applyAlignment="1">
      <alignment horizontal="left" vertical="center"/>
    </xf>
    <xf numFmtId="165" fontId="9" fillId="0" borderId="87" xfId="15" applyNumberFormat="1" applyBorder="1" applyAlignment="1">
      <alignment horizontal="center"/>
    </xf>
    <xf numFmtId="165" fontId="9" fillId="0" borderId="122" xfId="15" applyNumberFormat="1" applyBorder="1"/>
    <xf numFmtId="0" fontId="74" fillId="0" borderId="162" xfId="15" applyFont="1" applyBorder="1" applyAlignment="1">
      <alignment horizontal="center" vertical="center"/>
    </xf>
    <xf numFmtId="0" fontId="75" fillId="0" borderId="169" xfId="15" applyFont="1" applyBorder="1" applyAlignment="1" applyProtection="1">
      <alignment horizontal="left" vertical="center"/>
      <protection hidden="1"/>
    </xf>
    <xf numFmtId="0" fontId="71" fillId="0" borderId="169" xfId="15" applyFont="1" applyBorder="1" applyAlignment="1" applyProtection="1">
      <alignment horizontal="center" vertical="center"/>
      <protection hidden="1"/>
    </xf>
    <xf numFmtId="0" fontId="46" fillId="0" borderId="169" xfId="15" applyFont="1" applyBorder="1" applyAlignment="1" applyProtection="1">
      <alignment horizontal="center" vertical="center"/>
      <protection hidden="1"/>
    </xf>
    <xf numFmtId="0" fontId="73" fillId="0" borderId="169" xfId="15" applyFont="1" applyBorder="1" applyAlignment="1" applyProtection="1">
      <alignment horizontal="center" vertical="center"/>
      <protection hidden="1"/>
    </xf>
    <xf numFmtId="0" fontId="76" fillId="12" borderId="169" xfId="15" applyFont="1" applyFill="1" applyBorder="1" applyAlignment="1">
      <alignment horizontal="center" vertical="center"/>
    </xf>
    <xf numFmtId="0" fontId="77" fillId="0" borderId="169" xfId="15" applyFont="1" applyBorder="1" applyAlignment="1">
      <alignment horizontal="center" vertical="center"/>
    </xf>
    <xf numFmtId="0" fontId="74" fillId="26" borderId="91" xfId="15" applyFont="1" applyFill="1" applyBorder="1" applyAlignment="1">
      <alignment horizontal="center" vertical="center"/>
    </xf>
    <xf numFmtId="0" fontId="74" fillId="26" borderId="87" xfId="15" applyFont="1" applyFill="1" applyBorder="1" applyAlignment="1" applyProtection="1">
      <alignment horizontal="left" vertical="center"/>
      <protection hidden="1"/>
    </xf>
    <xf numFmtId="0" fontId="46" fillId="26" borderId="87" xfId="15" applyFont="1" applyFill="1" applyBorder="1" applyAlignment="1" applyProtection="1">
      <alignment horizontal="center" vertical="center"/>
      <protection hidden="1"/>
    </xf>
    <xf numFmtId="1" fontId="74" fillId="26" borderId="87" xfId="15" applyNumberFormat="1" applyFont="1" applyFill="1" applyBorder="1" applyAlignment="1" applyProtection="1">
      <alignment horizontal="center" vertical="center"/>
      <protection hidden="1"/>
    </xf>
    <xf numFmtId="1" fontId="71" fillId="0" borderId="91" xfId="15" applyNumberFormat="1" applyFont="1" applyBorder="1" applyAlignment="1">
      <alignment horizontal="center" vertical="center"/>
    </xf>
    <xf numFmtId="0" fontId="46" fillId="0" borderId="87" xfId="15" applyFont="1" applyBorder="1" applyAlignment="1" applyProtection="1">
      <alignment horizontal="center" vertical="center"/>
      <protection hidden="1"/>
    </xf>
    <xf numFmtId="0" fontId="46" fillId="0" borderId="87" xfId="15" applyFont="1" applyBorder="1" applyAlignment="1">
      <alignment horizontal="center" vertical="center"/>
    </xf>
    <xf numFmtId="0" fontId="78" fillId="12" borderId="87" xfId="15" applyFont="1" applyFill="1" applyBorder="1" applyAlignment="1">
      <alignment horizontal="center" vertical="center" wrapText="1"/>
    </xf>
    <xf numFmtId="0" fontId="46" fillId="14" borderId="87" xfId="15" applyFont="1" applyFill="1" applyBorder="1" applyAlignment="1">
      <alignment horizontal="center" vertical="center"/>
    </xf>
    <xf numFmtId="0" fontId="46" fillId="12" borderId="87" xfId="15" applyFont="1" applyFill="1" applyBorder="1" applyAlignment="1" applyProtection="1">
      <alignment horizontal="center" vertical="center"/>
      <protection hidden="1"/>
    </xf>
    <xf numFmtId="0" fontId="73" fillId="12" borderId="87" xfId="15" applyFont="1" applyFill="1" applyBorder="1" applyAlignment="1" applyProtection="1">
      <alignment horizontal="center" vertical="center"/>
      <protection hidden="1"/>
    </xf>
    <xf numFmtId="0" fontId="46" fillId="12" borderId="87" xfId="15" applyFont="1" applyFill="1" applyBorder="1" applyAlignment="1">
      <alignment horizontal="center" vertical="center"/>
    </xf>
    <xf numFmtId="0" fontId="73" fillId="14" borderId="87" xfId="15" applyFont="1" applyFill="1" applyBorder="1" applyAlignment="1" applyProtection="1">
      <alignment horizontal="center" vertical="center"/>
      <protection hidden="1"/>
    </xf>
    <xf numFmtId="0" fontId="46" fillId="14" borderId="91" xfId="15" applyFont="1" applyFill="1" applyBorder="1" applyAlignment="1">
      <alignment horizontal="center" vertical="center"/>
    </xf>
    <xf numFmtId="0" fontId="74" fillId="14" borderId="87" xfId="15" applyFont="1" applyFill="1" applyBorder="1" applyAlignment="1" applyProtection="1">
      <alignment horizontal="left" vertical="center"/>
      <protection hidden="1"/>
    </xf>
    <xf numFmtId="0" fontId="46" fillId="14" borderId="87" xfId="15" applyFont="1" applyFill="1" applyBorder="1" applyAlignment="1" applyProtection="1">
      <alignment horizontal="center" vertical="center"/>
      <protection hidden="1"/>
    </xf>
    <xf numFmtId="0" fontId="46" fillId="0" borderId="91" xfId="15" applyFont="1" applyBorder="1" applyAlignment="1">
      <alignment horizontal="center" vertical="center"/>
    </xf>
    <xf numFmtId="0" fontId="46" fillId="0" borderId="87" xfId="15" applyFont="1" applyBorder="1" applyAlignment="1" applyProtection="1">
      <alignment vertical="center"/>
      <protection hidden="1"/>
    </xf>
    <xf numFmtId="0" fontId="74" fillId="12" borderId="91" xfId="15" applyFont="1" applyFill="1" applyBorder="1" applyAlignment="1">
      <alignment horizontal="center" vertical="center"/>
    </xf>
    <xf numFmtId="0" fontId="74" fillId="12" borderId="87" xfId="15" applyFont="1" applyFill="1" applyBorder="1" applyAlignment="1" applyProtection="1">
      <alignment horizontal="left" vertical="center"/>
      <protection hidden="1"/>
    </xf>
    <xf numFmtId="0" fontId="73" fillId="12" borderId="87" xfId="15" applyFont="1" applyFill="1" applyBorder="1" applyAlignment="1">
      <alignment horizontal="center" vertical="center"/>
    </xf>
    <xf numFmtId="164" fontId="71" fillId="0" borderId="91" xfId="15" applyNumberFormat="1" applyFont="1" applyBorder="1" applyAlignment="1">
      <alignment horizontal="center" vertical="center"/>
    </xf>
    <xf numFmtId="0" fontId="74" fillId="0" borderId="91" xfId="15" applyFont="1" applyBorder="1" applyAlignment="1">
      <alignment horizontal="center" vertical="center"/>
    </xf>
    <xf numFmtId="164" fontId="74" fillId="0" borderId="87" xfId="15" applyNumberFormat="1" applyFont="1" applyBorder="1" applyAlignment="1">
      <alignment horizontal="left" vertical="center"/>
    </xf>
    <xf numFmtId="0" fontId="73" fillId="0" borderId="87" xfId="15" applyFont="1" applyBorder="1" applyAlignment="1">
      <alignment horizontal="center" vertical="center"/>
    </xf>
    <xf numFmtId="164" fontId="71" fillId="0" borderId="87" xfId="15" applyNumberFormat="1" applyFont="1" applyBorder="1" applyAlignment="1">
      <alignment horizontal="left" vertical="center" wrapText="1"/>
    </xf>
    <xf numFmtId="10" fontId="23" fillId="0" borderId="1" xfId="15" applyNumberFormat="1" applyFont="1" applyBorder="1" applyAlignment="1">
      <alignment horizontal="left" wrapText="1"/>
    </xf>
    <xf numFmtId="0" fontId="23" fillId="0" borderId="1" xfId="15" applyFont="1" applyBorder="1" applyAlignment="1">
      <alignment horizontal="center" vertical="center"/>
    </xf>
    <xf numFmtId="0" fontId="23" fillId="0" borderId="1" xfId="15" applyFont="1" applyBorder="1" applyAlignment="1">
      <alignment horizontal="center"/>
    </xf>
    <xf numFmtId="0" fontId="46" fillId="0" borderId="87" xfId="15" applyFont="1" applyBorder="1" applyAlignment="1">
      <alignment horizontal="left" vertical="center" wrapText="1"/>
    </xf>
    <xf numFmtId="0" fontId="74" fillId="0" borderId="91" xfId="15" applyFont="1" applyBorder="1" applyAlignment="1">
      <alignment horizontal="center" vertical="center" wrapText="1"/>
    </xf>
    <xf numFmtId="0" fontId="74" fillId="12" borderId="87" xfId="15" applyFont="1" applyFill="1" applyBorder="1" applyAlignment="1" applyProtection="1">
      <alignment horizontal="left" vertical="center" wrapText="1"/>
      <protection hidden="1"/>
    </xf>
    <xf numFmtId="0" fontId="46" fillId="0" borderId="87" xfId="15" applyFont="1" applyBorder="1" applyAlignment="1" applyProtection="1">
      <alignment horizontal="center" vertical="center" wrapText="1"/>
      <protection hidden="1"/>
    </xf>
    <xf numFmtId="0" fontId="46" fillId="12" borderId="87" xfId="15" applyFont="1" applyFill="1" applyBorder="1" applyAlignment="1" applyProtection="1">
      <alignment horizontal="center" vertical="center" wrapText="1"/>
      <protection hidden="1"/>
    </xf>
    <xf numFmtId="1" fontId="46" fillId="0" borderId="87" xfId="15" applyNumberFormat="1" applyFont="1" applyBorder="1" applyAlignment="1">
      <alignment horizontal="center" vertical="center" wrapText="1"/>
    </xf>
    <xf numFmtId="0" fontId="9" fillId="0" borderId="33" xfId="15" applyAlignment="1">
      <alignment wrapText="1"/>
    </xf>
    <xf numFmtId="0" fontId="46" fillId="0" borderId="91" xfId="15" applyFont="1" applyBorder="1" applyAlignment="1">
      <alignment horizontal="center" vertical="center" wrapText="1"/>
    </xf>
    <xf numFmtId="0" fontId="46" fillId="0" borderId="87" xfId="15" applyFont="1" applyBorder="1" applyAlignment="1">
      <alignment horizontal="left" vertical="center"/>
    </xf>
    <xf numFmtId="0" fontId="46" fillId="0" borderId="87" xfId="15" applyFont="1" applyBorder="1" applyAlignment="1">
      <alignment horizontal="center" vertical="center" wrapText="1"/>
    </xf>
    <xf numFmtId="0" fontId="46" fillId="12" borderId="87" xfId="15" applyFont="1" applyFill="1" applyBorder="1" applyAlignment="1">
      <alignment horizontal="center" vertical="center" wrapText="1"/>
    </xf>
    <xf numFmtId="1" fontId="46" fillId="12" borderId="87" xfId="15" applyNumberFormat="1" applyFont="1" applyFill="1" applyBorder="1" applyAlignment="1" applyProtection="1">
      <alignment horizontal="center" vertical="center" wrapText="1"/>
      <protection hidden="1"/>
    </xf>
    <xf numFmtId="0" fontId="74" fillId="0" borderId="93" xfId="15" applyFont="1" applyBorder="1" applyAlignment="1">
      <alignment horizontal="center" vertical="center" wrapText="1"/>
    </xf>
    <xf numFmtId="164" fontId="71" fillId="0" borderId="94" xfId="15" applyNumberFormat="1" applyFont="1" applyBorder="1" applyAlignment="1">
      <alignment horizontal="left" vertical="center" wrapText="1"/>
    </xf>
    <xf numFmtId="0" fontId="46" fillId="0" borderId="94" xfId="15" applyFont="1" applyBorder="1" applyAlignment="1" applyProtection="1">
      <alignment horizontal="center" vertical="center" wrapText="1"/>
      <protection hidden="1"/>
    </xf>
    <xf numFmtId="0" fontId="46" fillId="12" borderId="94" xfId="15" applyFont="1" applyFill="1" applyBorder="1" applyAlignment="1">
      <alignment horizontal="center" vertical="center" wrapText="1"/>
    </xf>
    <xf numFmtId="1" fontId="46" fillId="0" borderId="104" xfId="15" applyNumberFormat="1" applyFont="1" applyBorder="1" applyAlignment="1">
      <alignment horizontal="center" vertical="center"/>
    </xf>
    <xf numFmtId="1" fontId="46" fillId="26" borderId="139" xfId="15" applyNumberFormat="1" applyFont="1" applyFill="1" applyBorder="1" applyAlignment="1">
      <alignment horizontal="center" vertical="center" wrapText="1"/>
    </xf>
    <xf numFmtId="1" fontId="46" fillId="12" borderId="121" xfId="15" applyNumberFormat="1" applyFont="1" applyFill="1" applyBorder="1" applyAlignment="1">
      <alignment horizontal="center" vertical="center" wrapText="1"/>
    </xf>
    <xf numFmtId="1" fontId="71" fillId="26" borderId="121" xfId="15" applyNumberFormat="1" applyFont="1" applyFill="1" applyBorder="1" applyAlignment="1">
      <alignment horizontal="center" vertical="center"/>
    </xf>
    <xf numFmtId="0" fontId="79" fillId="14" borderId="121" xfId="15" applyFont="1" applyFill="1" applyBorder="1" applyAlignment="1">
      <alignment vertical="center" wrapText="1"/>
    </xf>
    <xf numFmtId="1" fontId="71" fillId="14" borderId="121" xfId="15" applyNumberFormat="1" applyFont="1" applyFill="1" applyBorder="1" applyAlignment="1">
      <alignment horizontal="center" vertical="center" wrapText="1"/>
    </xf>
    <xf numFmtId="1" fontId="46" fillId="12" borderId="121" xfId="15" applyNumberFormat="1" applyFont="1" applyFill="1" applyBorder="1" applyAlignment="1">
      <alignment vertical="center"/>
    </xf>
    <xf numFmtId="1" fontId="80" fillId="0" borderId="121" xfId="15" applyNumberFormat="1" applyFont="1" applyBorder="1" applyAlignment="1">
      <alignment vertical="center"/>
    </xf>
    <xf numFmtId="1" fontId="46" fillId="0" borderId="121" xfId="15" applyNumberFormat="1" applyFont="1" applyBorder="1" applyAlignment="1">
      <alignment vertical="center" wrapText="1"/>
    </xf>
    <xf numFmtId="1" fontId="46" fillId="0" borderId="121" xfId="15" applyNumberFormat="1" applyFont="1" applyBorder="1" applyAlignment="1">
      <alignment vertical="center"/>
    </xf>
    <xf numFmtId="1" fontId="46" fillId="0" borderId="171" xfId="15" applyNumberFormat="1" applyFont="1" applyBorder="1" applyAlignment="1">
      <alignment vertical="center" wrapText="1"/>
    </xf>
    <xf numFmtId="0" fontId="9" fillId="0" borderId="87" xfId="15" applyBorder="1"/>
    <xf numFmtId="0" fontId="24" fillId="3" borderId="81" xfId="1" applyFont="1" applyFill="1" applyBorder="1" applyAlignment="1">
      <alignment horizontal="center"/>
    </xf>
    <xf numFmtId="0" fontId="0" fillId="0" borderId="87" xfId="0" applyBorder="1" applyAlignment="1">
      <alignment horizontal="center"/>
    </xf>
    <xf numFmtId="0" fontId="24" fillId="3" borderId="10" xfId="1" applyFont="1" applyFill="1" applyBorder="1" applyAlignment="1">
      <alignment horizontal="center" vertical="center"/>
    </xf>
    <xf numFmtId="0" fontId="25" fillId="3" borderId="87" xfId="1" applyFont="1" applyFill="1" applyBorder="1" applyAlignment="1">
      <alignment vertical="center" wrapText="1"/>
    </xf>
    <xf numFmtId="0" fontId="25" fillId="3" borderId="4" xfId="1" applyFont="1" applyFill="1" applyBorder="1" applyAlignment="1">
      <alignment horizontal="center" vertical="center"/>
    </xf>
    <xf numFmtId="0" fontId="24" fillId="3" borderId="79" xfId="1" applyFont="1" applyFill="1" applyBorder="1" applyAlignment="1">
      <alignment horizontal="center" vertical="center"/>
    </xf>
    <xf numFmtId="0" fontId="25" fillId="2" borderId="87" xfId="1" applyFont="1" applyFill="1" applyBorder="1" applyAlignment="1">
      <alignment horizontal="center" vertical="center"/>
    </xf>
    <xf numFmtId="164" fontId="72" fillId="18" borderId="87" xfId="5" applyNumberFormat="1" applyFont="1" applyFill="1" applyBorder="1" applyAlignment="1">
      <alignment horizontal="left" vertical="center"/>
    </xf>
    <xf numFmtId="0" fontId="72" fillId="18" borderId="87" xfId="5" applyFont="1" applyFill="1" applyBorder="1" applyAlignment="1" applyProtection="1">
      <alignment horizontal="center" vertical="center"/>
      <protection hidden="1"/>
    </xf>
    <xf numFmtId="1" fontId="46" fillId="18" borderId="87" xfId="5" applyNumberFormat="1" applyFont="1" applyFill="1" applyBorder="1" applyAlignment="1" applyProtection="1">
      <alignment horizontal="center" vertical="center"/>
      <protection hidden="1"/>
    </xf>
    <xf numFmtId="1" fontId="46" fillId="18" borderId="87" xfId="15" applyNumberFormat="1" applyFont="1" applyFill="1" applyBorder="1" applyAlignment="1" applyProtection="1">
      <alignment horizontal="center" vertical="center"/>
      <protection hidden="1"/>
    </xf>
    <xf numFmtId="0" fontId="71" fillId="18" borderId="87" xfId="5" applyFont="1" applyFill="1" applyBorder="1" applyAlignment="1" applyProtection="1">
      <alignment horizontal="center" vertical="center"/>
      <protection hidden="1"/>
    </xf>
    <xf numFmtId="1" fontId="73" fillId="18" borderId="87" xfId="5" applyNumberFormat="1" applyFont="1" applyFill="1" applyBorder="1" applyAlignment="1" applyProtection="1">
      <alignment horizontal="center" vertical="center"/>
      <protection hidden="1"/>
    </xf>
    <xf numFmtId="1" fontId="46" fillId="18" borderId="87" xfId="16" applyNumberFormat="1" applyFont="1" applyFill="1" applyBorder="1" applyAlignment="1" applyProtection="1">
      <alignment horizontal="center" vertical="center"/>
      <protection hidden="1"/>
    </xf>
    <xf numFmtId="0" fontId="42" fillId="0" borderId="92" xfId="15" applyFont="1" applyBorder="1" applyAlignment="1">
      <alignment vertical="center"/>
    </xf>
    <xf numFmtId="2" fontId="66" fillId="12" borderId="87" xfId="14" quotePrefix="1" applyNumberFormat="1" applyFont="1" applyFill="1" applyBorder="1" applyAlignment="1">
      <alignment horizontal="center" vertical="center"/>
    </xf>
    <xf numFmtId="0" fontId="46" fillId="12" borderId="88" xfId="15" applyFont="1" applyFill="1" applyBorder="1" applyAlignment="1">
      <alignment horizontal="center" vertical="center"/>
    </xf>
    <xf numFmtId="0" fontId="46" fillId="0" borderId="89" xfId="15" applyFont="1" applyBorder="1" applyAlignment="1">
      <alignment horizontal="center" vertical="center"/>
    </xf>
    <xf numFmtId="164" fontId="71" fillId="0" borderId="88" xfId="15" applyNumberFormat="1" applyFont="1" applyBorder="1" applyAlignment="1">
      <alignment horizontal="left" vertical="center"/>
    </xf>
    <xf numFmtId="0" fontId="46" fillId="12" borderId="88" xfId="15" applyFont="1" applyFill="1" applyBorder="1" applyAlignment="1" applyProtection="1">
      <alignment horizontal="center" vertical="center"/>
      <protection hidden="1"/>
    </xf>
    <xf numFmtId="0" fontId="73" fillId="12" borderId="88" xfId="15" applyFont="1" applyFill="1" applyBorder="1" applyAlignment="1" applyProtection="1">
      <alignment horizontal="center" vertical="center"/>
      <protection hidden="1"/>
    </xf>
    <xf numFmtId="0" fontId="46" fillId="0" borderId="88" xfId="15" applyFont="1" applyBorder="1" applyAlignment="1">
      <alignment horizontal="center" vertical="center"/>
    </xf>
    <xf numFmtId="1" fontId="71" fillId="12" borderId="172" xfId="15" applyNumberFormat="1" applyFont="1" applyFill="1" applyBorder="1" applyAlignment="1">
      <alignment horizontal="center" vertical="center" wrapText="1"/>
    </xf>
    <xf numFmtId="0" fontId="9" fillId="0" borderId="88" xfId="15" applyBorder="1"/>
    <xf numFmtId="0" fontId="9" fillId="0" borderId="138" xfId="15" applyBorder="1"/>
    <xf numFmtId="0" fontId="73" fillId="12" borderId="92" xfId="15" applyFont="1" applyFill="1" applyBorder="1" applyAlignment="1" applyProtection="1">
      <alignment horizontal="center" vertical="center"/>
      <protection hidden="1"/>
    </xf>
    <xf numFmtId="0" fontId="46" fillId="0" borderId="93" xfId="15" applyFont="1" applyBorder="1" applyAlignment="1">
      <alignment horizontal="center" vertical="center"/>
    </xf>
    <xf numFmtId="164" fontId="71" fillId="0" borderId="94" xfId="15" applyNumberFormat="1" applyFont="1" applyBorder="1" applyAlignment="1">
      <alignment horizontal="left" vertical="center"/>
    </xf>
    <xf numFmtId="0" fontId="46" fillId="12" borderId="94" xfId="15" applyFont="1" applyFill="1" applyBorder="1" applyAlignment="1" applyProtection="1">
      <alignment horizontal="center" vertical="center"/>
      <protection hidden="1"/>
    </xf>
    <xf numFmtId="0" fontId="73" fillId="12" borderId="94" xfId="15" applyFont="1" applyFill="1" applyBorder="1" applyAlignment="1" applyProtection="1">
      <alignment horizontal="center" vertical="center"/>
      <protection hidden="1"/>
    </xf>
    <xf numFmtId="0" fontId="9" fillId="0" borderId="95" xfId="15" applyBorder="1"/>
    <xf numFmtId="16" fontId="62" fillId="0" borderId="87" xfId="0" applyNumberFormat="1" applyFont="1" applyBorder="1" applyAlignment="1">
      <alignment horizontal="center" vertical="center"/>
    </xf>
    <xf numFmtId="165" fontId="63" fillId="0" borderId="87" xfId="0" applyNumberFormat="1" applyFont="1" applyBorder="1" applyAlignment="1">
      <alignment horizontal="center"/>
    </xf>
    <xf numFmtId="0" fontId="62" fillId="0" borderId="87" xfId="0" applyFont="1" applyBorder="1" applyAlignment="1">
      <alignment horizontal="center"/>
    </xf>
    <xf numFmtId="0" fontId="84" fillId="12" borderId="33" xfId="21" applyFont="1" applyFill="1" applyAlignment="1">
      <alignment horizontal="center"/>
    </xf>
    <xf numFmtId="0" fontId="84" fillId="12" borderId="33" xfId="21" applyFont="1" applyFill="1"/>
    <xf numFmtId="0" fontId="54" fillId="12" borderId="33" xfId="21" applyFont="1" applyFill="1"/>
    <xf numFmtId="0" fontId="53" fillId="12" borderId="33" xfId="21" applyFont="1" applyFill="1"/>
    <xf numFmtId="0" fontId="85" fillId="12" borderId="33" xfId="21" applyFont="1" applyFill="1"/>
    <xf numFmtId="0" fontId="23" fillId="12" borderId="33" xfId="21" applyFont="1" applyFill="1" applyAlignment="1">
      <alignment horizontal="center" vertical="center"/>
    </xf>
    <xf numFmtId="0" fontId="28" fillId="12" borderId="33" xfId="21" applyFont="1" applyFill="1" applyAlignment="1">
      <alignment horizontal="center" vertical="center"/>
    </xf>
    <xf numFmtId="0" fontId="23" fillId="12" borderId="33" xfId="21" applyFont="1" applyFill="1"/>
    <xf numFmtId="0" fontId="21" fillId="12" borderId="33" xfId="21" applyFont="1" applyFill="1" applyAlignment="1">
      <alignment horizontal="center" vertical="center"/>
    </xf>
    <xf numFmtId="0" fontId="20" fillId="12" borderId="33" xfId="21" applyFont="1" applyFill="1"/>
    <xf numFmtId="0" fontId="21" fillId="3" borderId="33" xfId="21" applyFont="1" applyFill="1" applyAlignment="1">
      <alignment horizontal="left"/>
    </xf>
    <xf numFmtId="0" fontId="66" fillId="12" borderId="33" xfId="21" applyFont="1" applyFill="1" applyAlignment="1">
      <alignment horizontal="center" vertical="center" wrapText="1"/>
    </xf>
    <xf numFmtId="1" fontId="66" fillId="12" borderId="33" xfId="21" applyNumberFormat="1" applyFont="1" applyFill="1" applyAlignment="1">
      <alignment vertical="center" wrapText="1"/>
    </xf>
    <xf numFmtId="0" fontId="66" fillId="12" borderId="33" xfId="21" applyFont="1" applyFill="1" applyAlignment="1">
      <alignment vertical="center" wrapText="1"/>
    </xf>
    <xf numFmtId="0" fontId="86" fillId="12" borderId="33" xfId="21" applyFont="1" applyFill="1" applyAlignment="1">
      <alignment vertical="center" wrapText="1"/>
    </xf>
    <xf numFmtId="0" fontId="56" fillId="12" borderId="33" xfId="21" applyFont="1" applyFill="1" applyAlignment="1">
      <alignment horizontal="center" vertical="center"/>
    </xf>
    <xf numFmtId="0" fontId="56" fillId="12" borderId="106" xfId="21" applyFont="1" applyFill="1" applyBorder="1" applyAlignment="1">
      <alignment horizontal="center" vertical="center"/>
    </xf>
    <xf numFmtId="0" fontId="88" fillId="12" borderId="33" xfId="21" applyFont="1" applyFill="1"/>
    <xf numFmtId="0" fontId="87" fillId="12" borderId="33" xfId="21" applyFont="1" applyFill="1" applyAlignment="1">
      <alignment horizontal="center" vertical="center"/>
    </xf>
    <xf numFmtId="0" fontId="7" fillId="12" borderId="33" xfId="21" applyFill="1" applyAlignment="1">
      <alignment horizontal="center" vertical="center"/>
    </xf>
    <xf numFmtId="0" fontId="21" fillId="12" borderId="33" xfId="21" applyFont="1" applyFill="1" applyAlignment="1">
      <alignment vertical="center"/>
    </xf>
    <xf numFmtId="0" fontId="86" fillId="12" borderId="33" xfId="21" applyFont="1" applyFill="1" applyAlignment="1">
      <alignment horizontal="center" vertical="center"/>
    </xf>
    <xf numFmtId="0" fontId="86" fillId="12" borderId="106" xfId="21" applyFont="1" applyFill="1" applyBorder="1" applyAlignment="1">
      <alignment horizontal="center" vertical="center"/>
    </xf>
    <xf numFmtId="0" fontId="82" fillId="12" borderId="33" xfId="21" applyFont="1" applyFill="1" applyAlignment="1">
      <alignment horizontal="center" vertical="center"/>
    </xf>
    <xf numFmtId="0" fontId="23" fillId="12" borderId="33" xfId="21" applyFont="1" applyFill="1" applyAlignment="1">
      <alignment vertical="center"/>
    </xf>
    <xf numFmtId="0" fontId="7" fillId="0" borderId="33" xfId="21" applyAlignment="1">
      <alignment horizontal="center" vertical="center"/>
    </xf>
    <xf numFmtId="0" fontId="86" fillId="12" borderId="33" xfId="21" applyFont="1" applyFill="1" applyAlignment="1">
      <alignment horizontal="left" vertical="center"/>
    </xf>
    <xf numFmtId="0" fontId="93" fillId="12" borderId="33" xfId="21" applyFont="1" applyFill="1"/>
    <xf numFmtId="0" fontId="23" fillId="3" borderId="33" xfId="21" applyFont="1" applyFill="1" applyAlignment="1">
      <alignment horizontal="center" vertical="center"/>
    </xf>
    <xf numFmtId="0" fontId="23" fillId="3" borderId="33" xfId="21" applyFont="1" applyFill="1"/>
    <xf numFmtId="0" fontId="21" fillId="3" borderId="33" xfId="21" applyFont="1" applyFill="1" applyAlignment="1">
      <alignment horizontal="center"/>
    </xf>
    <xf numFmtId="0" fontId="21" fillId="3" borderId="33" xfId="21" applyFont="1" applyFill="1" applyAlignment="1">
      <alignment horizontal="center" vertical="center"/>
    </xf>
    <xf numFmtId="0" fontId="7" fillId="12" borderId="102" xfId="21" applyFill="1" applyBorder="1" applyAlignment="1">
      <alignment horizontal="center" vertical="center"/>
    </xf>
    <xf numFmtId="0" fontId="46" fillId="12" borderId="33" xfId="21" applyFont="1" applyFill="1"/>
    <xf numFmtId="0" fontId="66" fillId="12" borderId="33" xfId="21" applyFont="1" applyFill="1"/>
    <xf numFmtId="0" fontId="66" fillId="12" borderId="33" xfId="21" applyFont="1" applyFill="1" applyAlignment="1">
      <alignment horizontal="center"/>
    </xf>
    <xf numFmtId="0" fontId="46" fillId="12" borderId="33" xfId="21" applyFont="1" applyFill="1" applyAlignment="1">
      <alignment horizontal="center"/>
    </xf>
    <xf numFmtId="0" fontId="54" fillId="12" borderId="162" xfId="21" applyFont="1" applyFill="1" applyBorder="1" applyAlignment="1">
      <alignment horizontal="center" vertical="center" wrapText="1"/>
    </xf>
    <xf numFmtId="0" fontId="54" fillId="12" borderId="169" xfId="21" applyFont="1" applyFill="1" applyBorder="1" applyAlignment="1">
      <alignment horizontal="center" vertical="center" wrapText="1"/>
    </xf>
    <xf numFmtId="1" fontId="54" fillId="12" borderId="169" xfId="21" applyNumberFormat="1" applyFont="1" applyFill="1" applyBorder="1" applyAlignment="1">
      <alignment horizontal="center" vertical="center" wrapText="1"/>
    </xf>
    <xf numFmtId="0" fontId="54" fillId="12" borderId="163" xfId="21" applyFont="1" applyFill="1" applyBorder="1" applyAlignment="1">
      <alignment horizontal="center" vertical="center" wrapText="1"/>
    </xf>
    <xf numFmtId="49" fontId="46" fillId="12" borderId="102" xfId="21" applyNumberFormat="1" applyFont="1" applyFill="1" applyBorder="1" applyAlignment="1">
      <alignment horizontal="center" vertical="center"/>
    </xf>
    <xf numFmtId="0" fontId="66" fillId="12" borderId="159" xfId="21" applyFont="1" applyFill="1" applyBorder="1" applyAlignment="1">
      <alignment horizontal="center" vertical="center"/>
    </xf>
    <xf numFmtId="0" fontId="46" fillId="12" borderId="122" xfId="21" applyFont="1" applyFill="1" applyBorder="1" applyAlignment="1">
      <alignment horizontal="center" vertical="center"/>
    </xf>
    <xf numFmtId="1" fontId="66" fillId="12" borderId="122" xfId="21" applyNumberFormat="1" applyFont="1" applyFill="1" applyBorder="1" applyAlignment="1">
      <alignment horizontal="center" vertical="center"/>
    </xf>
    <xf numFmtId="0" fontId="66" fillId="12" borderId="112" xfId="21" applyFont="1" applyFill="1" applyBorder="1" applyAlignment="1">
      <alignment horizontal="center" vertical="center"/>
    </xf>
    <xf numFmtId="1" fontId="46" fillId="12" borderId="179" xfId="21" applyNumberFormat="1" applyFont="1" applyFill="1" applyBorder="1" applyAlignment="1">
      <alignment horizontal="center" vertical="center"/>
    </xf>
    <xf numFmtId="1" fontId="66" fillId="12" borderId="159" xfId="21" applyNumberFormat="1" applyFont="1" applyFill="1" applyBorder="1" applyAlignment="1">
      <alignment horizontal="center" vertical="center"/>
    </xf>
    <xf numFmtId="1" fontId="46" fillId="12" borderId="122" xfId="21" applyNumberFormat="1" applyFont="1" applyFill="1" applyBorder="1" applyAlignment="1">
      <alignment horizontal="center" vertical="center"/>
    </xf>
    <xf numFmtId="1" fontId="84" fillId="12" borderId="122" xfId="21" applyNumberFormat="1" applyFont="1" applyFill="1" applyBorder="1" applyAlignment="1">
      <alignment horizontal="center" vertical="center"/>
    </xf>
    <xf numFmtId="1" fontId="66" fillId="12" borderId="112" xfId="21" applyNumberFormat="1" applyFont="1" applyFill="1" applyBorder="1" applyAlignment="1">
      <alignment horizontal="center" vertical="center"/>
    </xf>
    <xf numFmtId="0" fontId="46" fillId="12" borderId="180" xfId="21" applyFont="1" applyFill="1" applyBorder="1" applyAlignment="1">
      <alignment horizontal="center" vertical="center"/>
    </xf>
    <xf numFmtId="2" fontId="46" fillId="12" borderId="180" xfId="21" applyNumberFormat="1" applyFont="1" applyFill="1" applyBorder="1" applyAlignment="1">
      <alignment horizontal="center" vertical="center"/>
    </xf>
    <xf numFmtId="1" fontId="66" fillId="12" borderId="87" xfId="21" applyNumberFormat="1" applyFont="1" applyFill="1" applyBorder="1" applyAlignment="1">
      <alignment horizontal="center" vertical="center"/>
    </xf>
    <xf numFmtId="2" fontId="46" fillId="12" borderId="102" xfId="21" applyNumberFormat="1" applyFont="1" applyFill="1" applyBorder="1" applyAlignment="1">
      <alignment horizontal="center" vertical="center"/>
    </xf>
    <xf numFmtId="0" fontId="94" fillId="12" borderId="33" xfId="21" applyFont="1" applyFill="1" applyAlignment="1">
      <alignment horizontal="center" vertical="center"/>
    </xf>
    <xf numFmtId="0" fontId="66" fillId="12" borderId="159" xfId="21" applyFont="1" applyFill="1" applyBorder="1" applyAlignment="1">
      <alignment wrapText="1"/>
    </xf>
    <xf numFmtId="49" fontId="46" fillId="12" borderId="181" xfId="21" applyNumberFormat="1" applyFont="1" applyFill="1" applyBorder="1" applyAlignment="1">
      <alignment horizontal="center" vertical="center"/>
    </xf>
    <xf numFmtId="49" fontId="46" fillId="12" borderId="182" xfId="21" applyNumberFormat="1" applyFont="1" applyFill="1" applyBorder="1" applyAlignment="1">
      <alignment horizontal="center" vertical="center"/>
    </xf>
    <xf numFmtId="0" fontId="66" fillId="12" borderId="159" xfId="21" applyFont="1" applyFill="1" applyBorder="1"/>
    <xf numFmtId="2" fontId="46" fillId="12" borderId="179" xfId="21" applyNumberFormat="1" applyFont="1" applyFill="1" applyBorder="1" applyAlignment="1">
      <alignment horizontal="center" vertical="center"/>
    </xf>
    <xf numFmtId="2" fontId="46" fillId="12" borderId="182" xfId="21" applyNumberFormat="1" applyFont="1" applyFill="1" applyBorder="1" applyAlignment="1">
      <alignment horizontal="center" vertical="center"/>
    </xf>
    <xf numFmtId="2" fontId="46" fillId="16" borderId="179" xfId="21" applyNumberFormat="1" applyFont="1" applyFill="1" applyBorder="1" applyAlignment="1">
      <alignment horizontal="center" vertical="center"/>
    </xf>
    <xf numFmtId="2" fontId="46" fillId="16" borderId="180" xfId="21" applyNumberFormat="1" applyFont="1" applyFill="1" applyBorder="1" applyAlignment="1">
      <alignment horizontal="center" vertical="center"/>
    </xf>
    <xf numFmtId="0" fontId="7" fillId="12" borderId="170" xfId="21" applyFill="1" applyBorder="1" applyAlignment="1">
      <alignment horizontal="center" vertical="center"/>
    </xf>
    <xf numFmtId="0" fontId="7" fillId="12" borderId="160" xfId="21" applyFill="1" applyBorder="1" applyAlignment="1">
      <alignment horizontal="center" vertical="center"/>
    </xf>
    <xf numFmtId="2" fontId="7" fillId="12" borderId="160" xfId="21" applyNumberFormat="1" applyFill="1" applyBorder="1" applyAlignment="1">
      <alignment horizontal="center" vertical="center"/>
    </xf>
    <xf numFmtId="0" fontId="66" fillId="12" borderId="89" xfId="21" applyFont="1" applyFill="1" applyBorder="1" applyAlignment="1">
      <alignment horizontal="center" vertical="center"/>
    </xf>
    <xf numFmtId="1" fontId="46" fillId="12" borderId="88" xfId="21" applyNumberFormat="1" applyFont="1" applyFill="1" applyBorder="1" applyAlignment="1">
      <alignment horizontal="center" vertical="center"/>
    </xf>
    <xf numFmtId="1" fontId="66" fillId="12" borderId="88" xfId="21" applyNumberFormat="1" applyFont="1" applyFill="1" applyBorder="1" applyAlignment="1">
      <alignment horizontal="center" vertical="center"/>
    </xf>
    <xf numFmtId="1" fontId="66" fillId="12" borderId="90" xfId="21" applyNumberFormat="1" applyFont="1" applyFill="1" applyBorder="1" applyAlignment="1">
      <alignment horizontal="center" vertical="center"/>
    </xf>
    <xf numFmtId="1" fontId="46" fillId="16" borderId="179" xfId="21" applyNumberFormat="1" applyFont="1" applyFill="1" applyBorder="1" applyAlignment="1">
      <alignment horizontal="center" vertical="center"/>
    </xf>
    <xf numFmtId="2" fontId="46" fillId="12" borderId="183" xfId="21" applyNumberFormat="1" applyFont="1" applyFill="1" applyBorder="1" applyAlignment="1">
      <alignment horizontal="center" vertical="center"/>
    </xf>
    <xf numFmtId="2" fontId="46" fillId="12" borderId="184" xfId="21" applyNumberFormat="1" applyFont="1" applyFill="1" applyBorder="1" applyAlignment="1">
      <alignment horizontal="center" vertical="center"/>
    </xf>
    <xf numFmtId="1" fontId="66" fillId="16" borderId="179" xfId="21" applyNumberFormat="1" applyFont="1" applyFill="1" applyBorder="1" applyAlignment="1">
      <alignment horizontal="center" vertical="center"/>
    </xf>
    <xf numFmtId="1" fontId="66" fillId="16" borderId="185" xfId="21" applyNumberFormat="1" applyFont="1" applyFill="1" applyBorder="1" applyAlignment="1">
      <alignment horizontal="center" vertical="center"/>
    </xf>
    <xf numFmtId="1" fontId="66" fillId="16" borderId="186" xfId="21" applyNumberFormat="1" applyFont="1" applyFill="1" applyBorder="1" applyAlignment="1">
      <alignment horizontal="center" vertical="center"/>
    </xf>
    <xf numFmtId="1" fontId="66" fillId="12" borderId="179" xfId="21" applyNumberFormat="1" applyFont="1" applyFill="1" applyBorder="1" applyAlignment="1">
      <alignment horizontal="center" vertical="center"/>
    </xf>
    <xf numFmtId="0" fontId="46" fillId="16" borderId="180" xfId="21" applyFont="1" applyFill="1" applyBorder="1" applyAlignment="1">
      <alignment horizontal="center" vertical="center"/>
    </xf>
    <xf numFmtId="2" fontId="46" fillId="12" borderId="187" xfId="21" applyNumberFormat="1" applyFont="1" applyFill="1" applyBorder="1" applyAlignment="1">
      <alignment horizontal="center" vertical="center"/>
    </xf>
    <xf numFmtId="2" fontId="46" fillId="16" borderId="188" xfId="21" applyNumberFormat="1" applyFont="1" applyFill="1" applyBorder="1" applyAlignment="1">
      <alignment horizontal="center" vertical="center"/>
    </xf>
    <xf numFmtId="2" fontId="46" fillId="16" borderId="189" xfId="21" applyNumberFormat="1" applyFont="1" applyFill="1" applyBorder="1" applyAlignment="1">
      <alignment horizontal="center" vertical="center"/>
    </xf>
    <xf numFmtId="2" fontId="46" fillId="12" borderId="190" xfId="21" applyNumberFormat="1" applyFont="1" applyFill="1" applyBorder="1" applyAlignment="1">
      <alignment horizontal="center" vertical="center"/>
    </xf>
    <xf numFmtId="2" fontId="7" fillId="12" borderId="191" xfId="21" applyNumberFormat="1" applyFill="1" applyBorder="1" applyAlignment="1">
      <alignment horizontal="center" vertical="center"/>
    </xf>
    <xf numFmtId="2" fontId="7" fillId="12" borderId="192" xfId="21" applyNumberFormat="1" applyFill="1" applyBorder="1" applyAlignment="1">
      <alignment horizontal="center" vertical="center"/>
    </xf>
    <xf numFmtId="2" fontId="7" fillId="12" borderId="193" xfId="21" applyNumberFormat="1" applyFill="1" applyBorder="1" applyAlignment="1">
      <alignment horizontal="center" vertical="center"/>
    </xf>
    <xf numFmtId="165" fontId="66" fillId="12" borderId="179" xfId="21" applyNumberFormat="1" applyFont="1" applyFill="1" applyBorder="1" applyAlignment="1">
      <alignment horizontal="center" vertical="center"/>
    </xf>
    <xf numFmtId="165" fontId="66" fillId="16" borderId="179" xfId="21" applyNumberFormat="1" applyFont="1" applyFill="1" applyBorder="1" applyAlignment="1">
      <alignment horizontal="center" vertical="center"/>
    </xf>
    <xf numFmtId="2" fontId="7" fillId="12" borderId="108" xfId="21" applyNumberFormat="1" applyFill="1" applyBorder="1" applyAlignment="1">
      <alignment horizontal="center" vertical="center"/>
    </xf>
    <xf numFmtId="0" fontId="7" fillId="12" borderId="108" xfId="21" applyFill="1" applyBorder="1" applyAlignment="1">
      <alignment horizontal="center" vertical="center"/>
    </xf>
    <xf numFmtId="0" fontId="7" fillId="12" borderId="99" xfId="21" applyFill="1" applyBorder="1" applyAlignment="1">
      <alignment horizontal="center" vertical="center"/>
    </xf>
    <xf numFmtId="1" fontId="86" fillId="12" borderId="100" xfId="21" applyNumberFormat="1" applyFont="1" applyFill="1" applyBorder="1" applyAlignment="1">
      <alignment horizontal="center" vertical="center"/>
    </xf>
    <xf numFmtId="1" fontId="7" fillId="12" borderId="100" xfId="21" applyNumberFormat="1" applyFill="1" applyBorder="1" applyAlignment="1">
      <alignment horizontal="center" vertical="center"/>
    </xf>
    <xf numFmtId="1" fontId="86" fillId="12" borderId="101" xfId="21" applyNumberFormat="1" applyFont="1" applyFill="1" applyBorder="1" applyAlignment="1">
      <alignment horizontal="center" vertical="center"/>
    </xf>
    <xf numFmtId="1" fontId="86" fillId="12" borderId="33" xfId="21" applyNumberFormat="1" applyFont="1" applyFill="1" applyAlignment="1">
      <alignment horizontal="center" vertical="center"/>
    </xf>
    <xf numFmtId="0" fontId="7" fillId="12" borderId="107" xfId="21" applyFill="1" applyBorder="1" applyAlignment="1">
      <alignment horizontal="center" vertical="center"/>
    </xf>
    <xf numFmtId="0" fontId="86" fillId="12" borderId="108" xfId="21" applyFont="1" applyFill="1" applyBorder="1" applyAlignment="1">
      <alignment horizontal="center" vertical="center"/>
    </xf>
    <xf numFmtId="0" fontId="86" fillId="12" borderId="109" xfId="21" applyFont="1" applyFill="1" applyBorder="1" applyAlignment="1">
      <alignment horizontal="center" vertical="center"/>
    </xf>
    <xf numFmtId="0" fontId="46" fillId="12" borderId="33" xfId="21" applyFont="1" applyFill="1" applyAlignment="1">
      <alignment horizontal="center" vertical="center"/>
    </xf>
    <xf numFmtId="0" fontId="66" fillId="12" borderId="26" xfId="21" applyFont="1" applyFill="1" applyBorder="1" applyAlignment="1">
      <alignment horizontal="center" wrapText="1"/>
    </xf>
    <xf numFmtId="1" fontId="87" fillId="12" borderId="141" xfId="21" applyNumberFormat="1" applyFont="1" applyFill="1" applyBorder="1" applyAlignment="1">
      <alignment horizontal="center" vertical="center" wrapText="1"/>
    </xf>
    <xf numFmtId="49" fontId="84" fillId="12" borderId="102" xfId="21" applyNumberFormat="1" applyFont="1" applyFill="1" applyBorder="1" applyAlignment="1">
      <alignment horizontal="center" vertical="center"/>
    </xf>
    <xf numFmtId="49" fontId="84" fillId="12" borderId="33" xfId="21" applyNumberFormat="1" applyFont="1" applyFill="1" applyAlignment="1">
      <alignment horizontal="center" vertical="center"/>
    </xf>
    <xf numFmtId="1" fontId="84" fillId="12" borderId="194" xfId="21" applyNumberFormat="1" applyFont="1" applyFill="1" applyBorder="1" applyAlignment="1">
      <alignment horizontal="center" vertical="center"/>
    </xf>
    <xf numFmtId="1" fontId="84" fillId="12" borderId="179" xfId="21" applyNumberFormat="1" applyFont="1" applyFill="1" applyBorder="1" applyAlignment="1">
      <alignment horizontal="center" vertical="center"/>
    </xf>
    <xf numFmtId="1" fontId="84" fillId="12" borderId="194" xfId="21" applyNumberFormat="1" applyFont="1" applyFill="1" applyBorder="1" applyAlignment="1">
      <alignment horizontal="right" vertical="center"/>
    </xf>
    <xf numFmtId="1" fontId="84" fillId="12" borderId="33" xfId="21" applyNumberFormat="1" applyFont="1" applyFill="1" applyAlignment="1">
      <alignment horizontal="center" vertical="center"/>
    </xf>
    <xf numFmtId="0" fontId="84" fillId="12" borderId="180" xfId="21" applyFont="1" applyFill="1" applyBorder="1" applyAlignment="1">
      <alignment horizontal="center" vertical="center"/>
    </xf>
    <xf numFmtId="2" fontId="84" fillId="12" borderId="180" xfId="21" applyNumberFormat="1" applyFont="1" applyFill="1" applyBorder="1" applyAlignment="1">
      <alignment horizontal="center" vertical="center"/>
    </xf>
    <xf numFmtId="1" fontId="66" fillId="12" borderId="195" xfId="21" applyNumberFormat="1" applyFont="1" applyFill="1" applyBorder="1" applyAlignment="1">
      <alignment horizontal="center" vertical="center"/>
    </xf>
    <xf numFmtId="2" fontId="66" fillId="12" borderId="33" xfId="21" applyNumberFormat="1" applyFont="1" applyFill="1" applyAlignment="1">
      <alignment horizontal="center" vertical="center"/>
    </xf>
    <xf numFmtId="2" fontId="66" fillId="12" borderId="102" xfId="21" applyNumberFormat="1" applyFont="1" applyFill="1" applyBorder="1" applyAlignment="1">
      <alignment horizontal="center" vertical="center"/>
    </xf>
    <xf numFmtId="1" fontId="84" fillId="12" borderId="102" xfId="21" applyNumberFormat="1" applyFont="1" applyFill="1" applyBorder="1" applyAlignment="1">
      <alignment horizontal="center" vertical="center" wrapText="1"/>
    </xf>
    <xf numFmtId="1" fontId="84" fillId="12" borderId="33" xfId="21" applyNumberFormat="1" applyFont="1" applyFill="1" applyAlignment="1">
      <alignment horizontal="center" vertical="center" wrapText="1"/>
    </xf>
    <xf numFmtId="1" fontId="84" fillId="12" borderId="33" xfId="21" applyNumberFormat="1" applyFont="1" applyFill="1" applyAlignment="1">
      <alignment horizontal="right" vertical="center" wrapText="1"/>
    </xf>
    <xf numFmtId="1" fontId="84" fillId="16" borderId="179" xfId="21" applyNumberFormat="1" applyFont="1" applyFill="1" applyBorder="1" applyAlignment="1">
      <alignment horizontal="center" vertical="center"/>
    </xf>
    <xf numFmtId="49" fontId="84" fillId="12" borderId="181" xfId="21" applyNumberFormat="1" applyFont="1" applyFill="1" applyBorder="1" applyAlignment="1">
      <alignment horizontal="center" vertical="center"/>
    </xf>
    <xf numFmtId="49" fontId="84" fillId="12" borderId="182" xfId="21" applyNumberFormat="1" applyFont="1" applyFill="1" applyBorder="1" applyAlignment="1">
      <alignment horizontal="center" vertical="center"/>
    </xf>
    <xf numFmtId="0" fontId="66" fillId="16" borderId="180" xfId="21" applyFont="1" applyFill="1" applyBorder="1" applyAlignment="1">
      <alignment horizontal="center" vertical="center"/>
    </xf>
    <xf numFmtId="0" fontId="98" fillId="12" borderId="33" xfId="21" applyFont="1" applyFill="1" applyAlignment="1">
      <alignment horizontal="center" vertical="center"/>
    </xf>
    <xf numFmtId="1" fontId="97" fillId="12" borderId="196" xfId="21" applyNumberFormat="1" applyFont="1" applyFill="1" applyBorder="1" applyAlignment="1">
      <alignment horizontal="center" vertical="center" wrapText="1"/>
    </xf>
    <xf numFmtId="1" fontId="97" fillId="12" borderId="181" xfId="21" applyNumberFormat="1" applyFont="1" applyFill="1" applyBorder="1" applyAlignment="1">
      <alignment horizontal="center" vertical="center" wrapText="1"/>
    </xf>
    <xf numFmtId="1" fontId="97" fillId="12" borderId="190" xfId="21" applyNumberFormat="1" applyFont="1" applyFill="1" applyBorder="1" applyAlignment="1">
      <alignment horizontal="center" vertical="center" wrapText="1"/>
    </xf>
    <xf numFmtId="0" fontId="86" fillId="12" borderId="102" xfId="21" applyFont="1" applyFill="1" applyBorder="1" applyAlignment="1">
      <alignment horizontal="center" vertical="center"/>
    </xf>
    <xf numFmtId="1" fontId="84" fillId="16" borderId="179" xfId="21" applyNumberFormat="1" applyFont="1" applyFill="1" applyBorder="1" applyAlignment="1">
      <alignment horizontal="center"/>
    </xf>
    <xf numFmtId="0" fontId="99" fillId="12" borderId="33" xfId="21" applyFont="1" applyFill="1" applyAlignment="1">
      <alignment horizontal="center" vertical="center"/>
    </xf>
    <xf numFmtId="0" fontId="100" fillId="12" borderId="33" xfId="21" applyFont="1" applyFill="1" applyAlignment="1">
      <alignment horizontal="center" vertical="center"/>
    </xf>
    <xf numFmtId="0" fontId="95" fillId="12" borderId="33" xfId="21" applyFont="1" applyFill="1" applyAlignment="1">
      <alignment horizontal="center" vertical="center"/>
    </xf>
    <xf numFmtId="0" fontId="101" fillId="12" borderId="33" xfId="21" applyFont="1" applyFill="1" applyAlignment="1">
      <alignment horizontal="center" vertical="center"/>
    </xf>
    <xf numFmtId="1" fontId="84" fillId="14" borderId="179" xfId="21" applyNumberFormat="1" applyFont="1" applyFill="1" applyBorder="1" applyAlignment="1">
      <alignment horizontal="center" vertical="center"/>
    </xf>
    <xf numFmtId="2" fontId="84" fillId="14" borderId="180" xfId="21" applyNumberFormat="1" applyFont="1" applyFill="1" applyBorder="1" applyAlignment="1">
      <alignment horizontal="center" vertical="center"/>
    </xf>
    <xf numFmtId="0" fontId="102" fillId="12" borderId="33" xfId="21" applyFont="1" applyFill="1" applyAlignment="1">
      <alignment horizontal="center" vertical="center"/>
    </xf>
    <xf numFmtId="0" fontId="66" fillId="12" borderId="197" xfId="21" applyFont="1" applyFill="1" applyBorder="1" applyAlignment="1">
      <alignment horizontal="center" vertical="center"/>
    </xf>
    <xf numFmtId="1" fontId="46" fillId="12" borderId="198" xfId="21" applyNumberFormat="1" applyFont="1" applyFill="1" applyBorder="1" applyAlignment="1">
      <alignment horizontal="center" vertical="center"/>
    </xf>
    <xf numFmtId="1" fontId="66" fillId="12" borderId="198" xfId="21" applyNumberFormat="1" applyFont="1" applyFill="1" applyBorder="1" applyAlignment="1">
      <alignment horizontal="center" vertical="center"/>
    </xf>
    <xf numFmtId="1" fontId="66" fillId="12" borderId="199" xfId="21" applyNumberFormat="1" applyFont="1" applyFill="1" applyBorder="1" applyAlignment="1">
      <alignment horizontal="center" vertical="center"/>
    </xf>
    <xf numFmtId="1" fontId="103" fillId="12" borderId="33" xfId="21" applyNumberFormat="1" applyFont="1" applyFill="1"/>
    <xf numFmtId="1" fontId="67" fillId="12" borderId="33" xfId="21" applyNumberFormat="1" applyFont="1" applyFill="1" applyAlignment="1">
      <alignment horizontal="right" vertical="center"/>
    </xf>
    <xf numFmtId="1" fontId="67" fillId="12" borderId="97" xfId="21" applyNumberFormat="1" applyFont="1" applyFill="1" applyBorder="1" applyAlignment="1">
      <alignment horizontal="center" vertical="center"/>
    </xf>
    <xf numFmtId="164" fontId="67" fillId="12" borderId="98" xfId="21" applyNumberFormat="1" applyFont="1" applyFill="1" applyBorder="1" applyAlignment="1">
      <alignment horizontal="center" vertical="center"/>
    </xf>
    <xf numFmtId="2" fontId="84" fillId="12" borderId="33" xfId="21" applyNumberFormat="1" applyFont="1" applyFill="1" applyAlignment="1">
      <alignment horizontal="center" vertical="center"/>
    </xf>
    <xf numFmtId="0" fontId="23" fillId="0" borderId="1" xfId="22" applyFont="1" applyBorder="1" applyAlignment="1">
      <alignment horizontal="center"/>
    </xf>
    <xf numFmtId="0" fontId="46" fillId="0" borderId="121" xfId="15" applyFont="1" applyBorder="1" applyAlignment="1">
      <alignment horizontal="center" vertical="center"/>
    </xf>
    <xf numFmtId="0" fontId="46" fillId="12" borderId="121" xfId="15" applyFont="1" applyFill="1" applyBorder="1" applyAlignment="1" applyProtection="1">
      <alignment horizontal="center" vertical="center"/>
      <protection hidden="1"/>
    </xf>
    <xf numFmtId="1" fontId="46" fillId="0" borderId="172" xfId="15" applyNumberFormat="1" applyFont="1" applyBorder="1" applyAlignment="1">
      <alignment vertical="center" wrapText="1"/>
    </xf>
    <xf numFmtId="0" fontId="9" fillId="0" borderId="87" xfId="15" applyBorder="1" applyAlignment="1">
      <alignment wrapText="1"/>
    </xf>
    <xf numFmtId="2" fontId="87" fillId="0" borderId="33" xfId="21" applyNumberFormat="1" applyFont="1" applyAlignment="1">
      <alignment vertical="center"/>
    </xf>
    <xf numFmtId="2" fontId="84" fillId="16" borderId="180" xfId="21" applyNumberFormat="1" applyFont="1" applyFill="1" applyBorder="1" applyAlignment="1">
      <alignment horizontal="center" vertical="center"/>
    </xf>
    <xf numFmtId="16" fontId="26" fillId="0" borderId="87" xfId="0" applyNumberFormat="1" applyFont="1" applyBorder="1" applyAlignment="1">
      <alignment horizontal="center" vertical="center"/>
    </xf>
    <xf numFmtId="14" fontId="26" fillId="0" borderId="87" xfId="0" applyNumberFormat="1" applyFont="1" applyBorder="1" applyAlignment="1">
      <alignment horizontal="center" vertical="center"/>
    </xf>
    <xf numFmtId="0" fontId="29" fillId="16" borderId="1" xfId="1" applyFont="1" applyFill="1" applyBorder="1" applyAlignment="1">
      <alignment horizontal="center" vertical="center" wrapText="1"/>
    </xf>
    <xf numFmtId="0" fontId="29" fillId="16" borderId="1" xfId="1" applyFont="1" applyFill="1" applyBorder="1" applyAlignment="1">
      <alignment horizontal="left" vertical="center" wrapText="1"/>
    </xf>
    <xf numFmtId="1" fontId="46" fillId="12" borderId="121" xfId="16" applyNumberFormat="1" applyFont="1" applyFill="1" applyBorder="1" applyAlignment="1" applyProtection="1">
      <alignment horizontal="center" vertical="center"/>
      <protection hidden="1"/>
    </xf>
    <xf numFmtId="0" fontId="78" fillId="12" borderId="121" xfId="15" applyFont="1" applyFill="1" applyBorder="1" applyAlignment="1">
      <alignment horizontal="center" vertical="center" wrapText="1"/>
    </xf>
    <xf numFmtId="1" fontId="9" fillId="0" borderId="92" xfId="15" applyNumberFormat="1" applyBorder="1"/>
    <xf numFmtId="1" fontId="9" fillId="0" borderId="87" xfId="15" applyNumberFormat="1" applyBorder="1"/>
    <xf numFmtId="1" fontId="73" fillId="12" borderId="94" xfId="15" applyNumberFormat="1" applyFont="1" applyFill="1" applyBorder="1" applyAlignment="1" applyProtection="1">
      <alignment horizontal="center" vertical="center"/>
      <protection hidden="1"/>
    </xf>
    <xf numFmtId="0" fontId="54" fillId="12" borderId="87" xfId="21" applyFont="1" applyFill="1" applyBorder="1" applyAlignment="1">
      <alignment horizontal="center" vertical="center"/>
    </xf>
    <xf numFmtId="0" fontId="54" fillId="12" borderId="87" xfId="21" applyFont="1" applyFill="1" applyBorder="1" applyAlignment="1">
      <alignment horizontal="center"/>
    </xf>
    <xf numFmtId="0" fontId="92" fillId="12" borderId="33" xfId="21" applyFont="1" applyFill="1"/>
    <xf numFmtId="0" fontId="20" fillId="12" borderId="103" xfId="21" applyFont="1" applyFill="1" applyBorder="1"/>
    <xf numFmtId="0" fontId="89" fillId="0" borderId="104" xfId="21" applyFont="1" applyBorder="1"/>
    <xf numFmtId="0" fontId="21" fillId="3" borderId="104" xfId="21" applyFont="1" applyFill="1" applyBorder="1" applyAlignment="1">
      <alignment horizontal="left"/>
    </xf>
    <xf numFmtId="0" fontId="7" fillId="12" borderId="104" xfId="21" applyFill="1" applyBorder="1" applyAlignment="1">
      <alignment horizontal="center" vertical="center"/>
    </xf>
    <xf numFmtId="0" fontId="86" fillId="12" borderId="104" xfId="21" applyFont="1" applyFill="1" applyBorder="1" applyAlignment="1">
      <alignment horizontal="center" vertical="center"/>
    </xf>
    <xf numFmtId="0" fontId="7" fillId="12" borderId="105" xfId="21" applyFill="1" applyBorder="1" applyAlignment="1">
      <alignment horizontal="center" vertical="center"/>
    </xf>
    <xf numFmtId="0" fontId="92" fillId="12" borderId="106" xfId="21" applyFont="1" applyFill="1" applyBorder="1"/>
    <xf numFmtId="0" fontId="92" fillId="12" borderId="33" xfId="21" applyFont="1" applyFill="1" applyAlignment="1">
      <alignment horizontal="left"/>
    </xf>
    <xf numFmtId="0" fontId="92" fillId="12" borderId="106" xfId="21" applyFont="1" applyFill="1" applyBorder="1" applyAlignment="1">
      <alignment horizontal="left"/>
    </xf>
    <xf numFmtId="0" fontId="7" fillId="12" borderId="106" xfId="21" applyFill="1" applyBorder="1" applyAlignment="1">
      <alignment horizontal="left" vertical="center"/>
    </xf>
    <xf numFmtId="0" fontId="92" fillId="12" borderId="102" xfId="21" applyFont="1" applyFill="1" applyBorder="1"/>
    <xf numFmtId="0" fontId="21" fillId="3" borderId="107" xfId="21" applyFont="1" applyFill="1" applyBorder="1" applyAlignment="1">
      <alignment horizontal="center" vertical="center"/>
    </xf>
    <xf numFmtId="0" fontId="21" fillId="3" borderId="108" xfId="21" applyFont="1" applyFill="1" applyBorder="1" applyAlignment="1">
      <alignment horizontal="center" vertical="center"/>
    </xf>
    <xf numFmtId="0" fontId="21" fillId="3" borderId="108" xfId="21" applyFont="1" applyFill="1" applyBorder="1" applyAlignment="1">
      <alignment horizontal="left"/>
    </xf>
    <xf numFmtId="0" fontId="42" fillId="12" borderId="108" xfId="21" applyFont="1" applyFill="1" applyBorder="1" applyAlignment="1">
      <alignment horizontal="center" vertical="center"/>
    </xf>
    <xf numFmtId="0" fontId="92" fillId="12" borderId="108" xfId="21" applyFont="1" applyFill="1" applyBorder="1" applyAlignment="1">
      <alignment horizontal="left"/>
    </xf>
    <xf numFmtId="0" fontId="7" fillId="12" borderId="109" xfId="21" applyFill="1" applyBorder="1" applyAlignment="1">
      <alignment horizontal="left" vertical="center"/>
    </xf>
    <xf numFmtId="0" fontId="54" fillId="12" borderId="94" xfId="21" applyFont="1" applyFill="1" applyBorder="1" applyAlignment="1">
      <alignment horizontal="center"/>
    </xf>
    <xf numFmtId="1" fontId="71" fillId="18" borderId="87" xfId="5" applyNumberFormat="1" applyFont="1" applyFill="1" applyBorder="1" applyAlignment="1" applyProtection="1">
      <alignment horizontal="center" vertical="center"/>
      <protection hidden="1"/>
    </xf>
    <xf numFmtId="0" fontId="84" fillId="14" borderId="180" xfId="21" applyFont="1" applyFill="1" applyBorder="1" applyAlignment="1">
      <alignment horizontal="center" vertical="center"/>
    </xf>
    <xf numFmtId="0" fontId="70" fillId="0" borderId="87" xfId="15" applyFont="1" applyBorder="1" applyAlignment="1" applyProtection="1">
      <alignment horizontal="left" vertical="center"/>
      <protection hidden="1"/>
    </xf>
    <xf numFmtId="0" fontId="9" fillId="0" borderId="87" xfId="15" applyBorder="1" applyAlignment="1">
      <alignment vertical="center"/>
    </xf>
    <xf numFmtId="1" fontId="71" fillId="0" borderId="87" xfId="15" applyNumberFormat="1" applyFont="1" applyBorder="1" applyAlignment="1">
      <alignment horizontal="center" vertical="center"/>
    </xf>
    <xf numFmtId="9" fontId="71" fillId="0" borderId="87" xfId="12" applyFont="1" applyBorder="1" applyAlignment="1">
      <alignment horizontal="center" vertical="center"/>
    </xf>
    <xf numFmtId="0" fontId="69" fillId="0" borderId="91" xfId="15" applyFont="1" applyBorder="1" applyAlignment="1">
      <alignment horizontal="center" vertical="center"/>
    </xf>
    <xf numFmtId="0" fontId="71" fillId="0" borderId="91" xfId="15" applyFont="1" applyBorder="1" applyAlignment="1">
      <alignment horizontal="center" vertical="center"/>
    </xf>
    <xf numFmtId="0" fontId="71" fillId="0" borderId="93" xfId="15" applyFont="1" applyBorder="1" applyAlignment="1">
      <alignment horizontal="center" vertical="center"/>
    </xf>
    <xf numFmtId="9" fontId="71" fillId="0" borderId="94" xfId="12" applyFont="1" applyBorder="1" applyAlignment="1">
      <alignment horizontal="center" vertical="center"/>
    </xf>
    <xf numFmtId="0" fontId="24" fillId="3" borderId="121" xfId="1" applyFont="1" applyFill="1" applyBorder="1" applyAlignment="1">
      <alignment horizontal="center" vertical="center"/>
    </xf>
    <xf numFmtId="0" fontId="24" fillId="3" borderId="140" xfId="1" applyFont="1" applyFill="1" applyBorder="1" applyAlignment="1">
      <alignment wrapText="1"/>
    </xf>
    <xf numFmtId="0" fontId="24" fillId="3" borderId="140" xfId="1" applyFont="1" applyFill="1" applyBorder="1" applyAlignment="1">
      <alignment vertical="center"/>
    </xf>
    <xf numFmtId="0" fontId="20" fillId="0" borderId="140" xfId="1" applyFont="1" applyBorder="1"/>
    <xf numFmtId="0" fontId="24" fillId="3" borderId="52" xfId="1" applyFont="1" applyFill="1" applyBorder="1" applyAlignment="1">
      <alignment horizontal="center" vertical="center"/>
    </xf>
    <xf numFmtId="0" fontId="42" fillId="0" borderId="87" xfId="0" applyFont="1" applyBorder="1" applyAlignment="1">
      <alignment horizontal="center" vertical="center"/>
    </xf>
    <xf numFmtId="0" fontId="27" fillId="16" borderId="1" xfId="1" applyFont="1" applyFill="1" applyBorder="1" applyAlignment="1">
      <alignment horizontal="left" vertical="center" wrapText="1"/>
    </xf>
    <xf numFmtId="0" fontId="54" fillId="12" borderId="103" xfId="21" applyFont="1" applyFill="1" applyBorder="1"/>
    <xf numFmtId="0" fontId="53" fillId="12" borderId="104" xfId="21" applyFont="1" applyFill="1" applyBorder="1"/>
    <xf numFmtId="0" fontId="85" fillId="12" borderId="104" xfId="21" applyFont="1" applyFill="1" applyBorder="1"/>
    <xf numFmtId="0" fontId="23" fillId="12" borderId="104" xfId="21" applyFont="1" applyFill="1" applyBorder="1" applyAlignment="1">
      <alignment horizontal="center" vertical="center"/>
    </xf>
    <xf numFmtId="0" fontId="28" fillId="12" borderId="104" xfId="21" applyFont="1" applyFill="1" applyBorder="1" applyAlignment="1">
      <alignment horizontal="center" vertical="center"/>
    </xf>
    <xf numFmtId="0" fontId="23" fillId="12" borderId="104" xfId="21" applyFont="1" applyFill="1" applyBorder="1"/>
    <xf numFmtId="0" fontId="21" fillId="12" borderId="104" xfId="21" applyFont="1" applyFill="1" applyBorder="1" applyAlignment="1">
      <alignment horizontal="center" vertical="center"/>
    </xf>
    <xf numFmtId="0" fontId="20" fillId="12" borderId="104" xfId="21" applyFont="1" applyFill="1" applyBorder="1"/>
    <xf numFmtId="0" fontId="66" fillId="12" borderId="104" xfId="21" applyFont="1" applyFill="1" applyBorder="1" applyAlignment="1">
      <alignment horizontal="center" vertical="center" wrapText="1"/>
    </xf>
    <xf numFmtId="1" fontId="66" fillId="12" borderId="104" xfId="21" applyNumberFormat="1" applyFont="1" applyFill="1" applyBorder="1" applyAlignment="1">
      <alignment vertical="center" wrapText="1"/>
    </xf>
    <xf numFmtId="0" fontId="66" fillId="12" borderId="104" xfId="21" applyFont="1" applyFill="1" applyBorder="1" applyAlignment="1">
      <alignment vertical="center" wrapText="1"/>
    </xf>
    <xf numFmtId="0" fontId="86" fillId="12" borderId="104" xfId="21" applyFont="1" applyFill="1" applyBorder="1" applyAlignment="1">
      <alignment vertical="center" wrapText="1"/>
    </xf>
    <xf numFmtId="0" fontId="56" fillId="12" borderId="104" xfId="21" applyFont="1" applyFill="1" applyBorder="1" applyAlignment="1">
      <alignment horizontal="center" vertical="center"/>
    </xf>
    <xf numFmtId="0" fontId="56" fillId="12" borderId="105" xfId="21" applyFont="1" applyFill="1" applyBorder="1" applyAlignment="1">
      <alignment horizontal="center" vertical="center"/>
    </xf>
    <xf numFmtId="49" fontId="46" fillId="12" borderId="33" xfId="21" applyNumberFormat="1" applyFont="1" applyFill="1" applyAlignment="1">
      <alignment horizontal="center" vertical="center"/>
    </xf>
    <xf numFmtId="1" fontId="46" fillId="12" borderId="33" xfId="21" applyNumberFormat="1" applyFont="1" applyFill="1" applyAlignment="1">
      <alignment horizontal="center" vertical="center"/>
    </xf>
    <xf numFmtId="1" fontId="46" fillId="12" borderId="33" xfId="21" applyNumberFormat="1" applyFont="1" applyFill="1" applyAlignment="1">
      <alignment horizontal="right" vertical="center"/>
    </xf>
    <xf numFmtId="2" fontId="46" fillId="12" borderId="33" xfId="21" applyNumberFormat="1" applyFont="1" applyFill="1" applyAlignment="1">
      <alignment horizontal="center" vertical="center"/>
    </xf>
    <xf numFmtId="2" fontId="95" fillId="12" borderId="33" xfId="21" applyNumberFormat="1" applyFont="1" applyFill="1" applyAlignment="1">
      <alignment horizontal="center" vertical="center"/>
    </xf>
    <xf numFmtId="2" fontId="46" fillId="0" borderId="33" xfId="21" applyNumberFormat="1" applyFont="1" applyAlignment="1">
      <alignment horizontal="center" vertical="center"/>
    </xf>
    <xf numFmtId="2" fontId="7" fillId="12" borderId="33" xfId="21" applyNumberFormat="1" applyFill="1" applyAlignment="1">
      <alignment horizontal="center" vertical="center"/>
    </xf>
    <xf numFmtId="1" fontId="46" fillId="12" borderId="102" xfId="21" applyNumberFormat="1" applyFont="1" applyFill="1" applyBorder="1" applyAlignment="1">
      <alignment horizontal="center" vertical="center"/>
    </xf>
    <xf numFmtId="2" fontId="96" fillId="12" borderId="33" xfId="21" applyNumberFormat="1" applyFont="1" applyFill="1" applyAlignment="1">
      <alignment horizontal="center" vertical="center"/>
    </xf>
    <xf numFmtId="1" fontId="66" fillId="12" borderId="102" xfId="21" applyNumberFormat="1" applyFont="1" applyFill="1" applyBorder="1" applyAlignment="1">
      <alignment horizontal="center" vertical="center"/>
    </xf>
    <xf numFmtId="1" fontId="66" fillId="12" borderId="33" xfId="21" applyNumberFormat="1" applyFont="1" applyFill="1" applyAlignment="1">
      <alignment horizontal="center" vertical="center"/>
    </xf>
    <xf numFmtId="1" fontId="66" fillId="12" borderId="33" xfId="21" applyNumberFormat="1" applyFont="1" applyFill="1" applyAlignment="1">
      <alignment horizontal="right" vertical="center"/>
    </xf>
    <xf numFmtId="2" fontId="81" fillId="12" borderId="33" xfId="21" applyNumberFormat="1" applyFont="1" applyFill="1" applyAlignment="1">
      <alignment horizontal="center" vertical="center"/>
    </xf>
    <xf numFmtId="165" fontId="66" fillId="12" borderId="102" xfId="21" applyNumberFormat="1" applyFont="1" applyFill="1" applyBorder="1" applyAlignment="1">
      <alignment horizontal="center" vertical="center"/>
    </xf>
    <xf numFmtId="165" fontId="66" fillId="12" borderId="33" xfId="21" applyNumberFormat="1" applyFont="1" applyFill="1" applyAlignment="1">
      <alignment horizontal="center" vertical="center"/>
    </xf>
    <xf numFmtId="2" fontId="96" fillId="12" borderId="33" xfId="21" applyNumberFormat="1" applyFont="1" applyFill="1" applyAlignment="1">
      <alignment vertical="center"/>
    </xf>
    <xf numFmtId="0" fontId="62" fillId="0" borderId="173" xfId="0" applyFont="1" applyBorder="1" applyAlignment="1">
      <alignment vertical="center"/>
    </xf>
    <xf numFmtId="0" fontId="62" fillId="0" borderId="174" xfId="0" applyFont="1" applyBorder="1" applyAlignment="1">
      <alignment vertical="center"/>
    </xf>
    <xf numFmtId="0" fontId="62" fillId="0" borderId="175" xfId="0" applyFont="1" applyBorder="1" applyAlignment="1">
      <alignment vertical="center"/>
    </xf>
    <xf numFmtId="0" fontId="62" fillId="0" borderId="102" xfId="0" applyFont="1" applyBorder="1" applyAlignment="1">
      <alignment vertical="center"/>
    </xf>
    <xf numFmtId="0" fontId="62" fillId="0" borderId="33" xfId="0" applyFont="1" applyBorder="1" applyAlignment="1">
      <alignment vertical="center"/>
    </xf>
    <xf numFmtId="0" fontId="62" fillId="0" borderId="106" xfId="0" applyFont="1" applyBorder="1" applyAlignment="1">
      <alignment vertical="center"/>
    </xf>
    <xf numFmtId="0" fontId="62" fillId="0" borderId="170" xfId="0" applyFont="1" applyBorder="1" applyAlignment="1">
      <alignment vertical="center"/>
    </xf>
    <xf numFmtId="0" fontId="62" fillId="0" borderId="160" xfId="0" applyFont="1" applyBorder="1" applyAlignment="1">
      <alignment vertical="center"/>
    </xf>
    <xf numFmtId="0" fontId="62" fillId="0" borderId="176" xfId="0" applyFont="1" applyBorder="1" applyAlignment="1">
      <alignment vertical="center"/>
    </xf>
    <xf numFmtId="0" fontId="84" fillId="16" borderId="180" xfId="21" applyFont="1" applyFill="1" applyBorder="1" applyAlignment="1">
      <alignment horizontal="center" vertical="center"/>
    </xf>
    <xf numFmtId="0" fontId="104" fillId="0" borderId="87" xfId="31" applyBorder="1" applyAlignment="1">
      <alignment horizontal="center" vertical="center"/>
    </xf>
    <xf numFmtId="0" fontId="68" fillId="12" borderId="137" xfId="15" applyFont="1" applyFill="1" applyBorder="1" applyAlignment="1">
      <alignment horizontal="center" vertical="center" wrapText="1"/>
    </xf>
    <xf numFmtId="165" fontId="9" fillId="0" borderId="33" xfId="15" applyNumberFormat="1"/>
    <xf numFmtId="0" fontId="46" fillId="12" borderId="121" xfId="15" applyFont="1" applyFill="1" applyBorder="1" applyAlignment="1">
      <alignment horizontal="center" vertical="center"/>
    </xf>
    <xf numFmtId="0" fontId="46" fillId="12" borderId="121" xfId="15" applyFont="1" applyFill="1" applyBorder="1" applyAlignment="1" applyProtection="1">
      <alignment horizontal="center" vertical="center" wrapText="1"/>
      <protection hidden="1"/>
    </xf>
    <xf numFmtId="0" fontId="46" fillId="12" borderId="121" xfId="15" applyFont="1" applyFill="1" applyBorder="1" applyAlignment="1">
      <alignment horizontal="center" vertical="center" wrapText="1"/>
    </xf>
    <xf numFmtId="0" fontId="46" fillId="12" borderId="97" xfId="15" applyFont="1" applyFill="1" applyBorder="1" applyAlignment="1">
      <alignment horizontal="center" vertical="center" wrapText="1"/>
    </xf>
    <xf numFmtId="0" fontId="23" fillId="0" borderId="4" xfId="15" applyFont="1" applyBorder="1" applyAlignment="1">
      <alignment horizontal="center"/>
    </xf>
    <xf numFmtId="0" fontId="23" fillId="0" borderId="4" xfId="15" applyFont="1" applyBorder="1"/>
    <xf numFmtId="0" fontId="23" fillId="0" borderId="4" xfId="22" applyFont="1" applyBorder="1" applyAlignment="1">
      <alignment horizontal="center"/>
    </xf>
    <xf numFmtId="0" fontId="23" fillId="0" borderId="87" xfId="15" applyFont="1" applyBorder="1" applyAlignment="1">
      <alignment horizontal="center" vertical="center"/>
    </xf>
    <xf numFmtId="0" fontId="23" fillId="0" borderId="87" xfId="15" applyFont="1" applyBorder="1" applyAlignment="1">
      <alignment vertical="center"/>
    </xf>
    <xf numFmtId="0" fontId="23" fillId="0" borderId="87" xfId="22" applyFont="1" applyBorder="1" applyAlignment="1">
      <alignment horizontal="center" vertical="center"/>
    </xf>
    <xf numFmtId="0" fontId="78" fillId="0" borderId="87" xfId="15" applyFont="1" applyBorder="1" applyAlignment="1">
      <alignment horizontal="center" vertical="center" wrapText="1"/>
    </xf>
    <xf numFmtId="164" fontId="63" fillId="0" borderId="10" xfId="0" applyNumberFormat="1" applyFont="1" applyBorder="1" applyAlignment="1">
      <alignment horizontal="center" vertical="center"/>
    </xf>
    <xf numFmtId="0" fontId="100" fillId="0" borderId="0" xfId="0" applyFont="1"/>
    <xf numFmtId="0" fontId="100" fillId="0" borderId="87" xfId="0" applyFont="1" applyBorder="1"/>
    <xf numFmtId="0" fontId="109" fillId="17" borderId="33" xfId="2" applyFont="1" applyFill="1" applyAlignment="1">
      <alignment horizontal="center" vertical="center" wrapText="1"/>
    </xf>
    <xf numFmtId="0" fontId="110" fillId="28" borderId="87" xfId="4" applyFont="1" applyFill="1" applyBorder="1" applyAlignment="1">
      <alignment horizontal="center" vertical="center" wrapText="1"/>
    </xf>
    <xf numFmtId="0" fontId="111" fillId="0" borderId="87" xfId="4" applyFont="1" applyBorder="1" applyAlignment="1">
      <alignment horizontal="center" vertical="center" wrapText="1"/>
    </xf>
    <xf numFmtId="1" fontId="111" fillId="0" borderId="87" xfId="4" applyNumberFormat="1" applyFont="1" applyBorder="1" applyAlignment="1">
      <alignment horizontal="center" vertical="center" wrapText="1"/>
    </xf>
    <xf numFmtId="0" fontId="111" fillId="29" borderId="87" xfId="4" applyFont="1" applyFill="1" applyBorder="1" applyAlignment="1">
      <alignment horizontal="center" vertical="center" wrapText="1"/>
    </xf>
    <xf numFmtId="165" fontId="111" fillId="29" borderId="87" xfId="4" applyNumberFormat="1" applyFont="1" applyFill="1" applyBorder="1" applyAlignment="1">
      <alignment horizontal="center" vertical="center" wrapText="1"/>
    </xf>
    <xf numFmtId="0" fontId="113" fillId="0" borderId="87" xfId="4" applyFont="1" applyBorder="1" applyAlignment="1">
      <alignment horizontal="center" vertical="center" wrapText="1"/>
    </xf>
    <xf numFmtId="0" fontId="109" fillId="0" borderId="87" xfId="4" applyFont="1" applyBorder="1" applyAlignment="1">
      <alignment horizontal="center" vertical="center" wrapText="1"/>
    </xf>
    <xf numFmtId="0" fontId="109" fillId="29" borderId="87" xfId="4" applyFont="1" applyFill="1" applyBorder="1" applyAlignment="1">
      <alignment horizontal="center" vertical="center" wrapText="1"/>
    </xf>
    <xf numFmtId="0" fontId="113" fillId="0" borderId="87" xfId="4" applyFont="1" applyBorder="1" applyAlignment="1">
      <alignment horizontal="center" wrapText="1"/>
    </xf>
    <xf numFmtId="0" fontId="111" fillId="29" borderId="87" xfId="4" applyFont="1" applyFill="1" applyBorder="1" applyAlignment="1">
      <alignment horizontal="center" wrapText="1"/>
    </xf>
    <xf numFmtId="0" fontId="111" fillId="0" borderId="87" xfId="4" applyFont="1" applyBorder="1" applyAlignment="1">
      <alignment horizontal="center" wrapText="1"/>
    </xf>
    <xf numFmtId="0" fontId="111" fillId="24" borderId="87" xfId="4" applyFont="1" applyFill="1" applyBorder="1" applyAlignment="1">
      <alignment horizontal="center" vertical="center" wrapText="1"/>
    </xf>
    <xf numFmtId="165" fontId="111" fillId="24" borderId="87" xfId="4" applyNumberFormat="1" applyFont="1" applyFill="1" applyBorder="1" applyAlignment="1">
      <alignment horizontal="center" vertical="center" wrapText="1"/>
    </xf>
    <xf numFmtId="1" fontId="113" fillId="0" borderId="87" xfId="4" applyNumberFormat="1" applyFont="1" applyBorder="1" applyAlignment="1">
      <alignment horizontal="center" vertical="center" wrapText="1"/>
    </xf>
    <xf numFmtId="0" fontId="113" fillId="24" borderId="87" xfId="4" applyFont="1" applyFill="1" applyBorder="1" applyAlignment="1">
      <alignment horizontal="center" vertical="center" wrapText="1"/>
    </xf>
    <xf numFmtId="0" fontId="107" fillId="0" borderId="0" xfId="0" applyFont="1"/>
    <xf numFmtId="1" fontId="109" fillId="0" borderId="87" xfId="4" applyNumberFormat="1" applyFont="1" applyBorder="1" applyAlignment="1">
      <alignment horizontal="center" vertical="center" wrapText="1"/>
    </xf>
    <xf numFmtId="0" fontId="109" fillId="24" borderId="87" xfId="4" applyFont="1" applyFill="1" applyBorder="1" applyAlignment="1">
      <alignment horizontal="center" vertical="center" wrapText="1"/>
    </xf>
    <xf numFmtId="1" fontId="113" fillId="0" borderId="87" xfId="4" applyNumberFormat="1" applyFont="1" applyBorder="1" applyAlignment="1">
      <alignment horizontal="center" wrapText="1"/>
    </xf>
    <xf numFmtId="0" fontId="113" fillId="24" borderId="87" xfId="4" applyFont="1" applyFill="1" applyBorder="1" applyAlignment="1">
      <alignment horizontal="center" wrapText="1"/>
    </xf>
    <xf numFmtId="165" fontId="111" fillId="0" borderId="87" xfId="4" applyNumberFormat="1" applyFont="1" applyBorder="1" applyAlignment="1">
      <alignment horizontal="center" wrapText="1"/>
    </xf>
    <xf numFmtId="0" fontId="111" fillId="24" borderId="87" xfId="4" applyFont="1" applyFill="1" applyBorder="1" applyAlignment="1">
      <alignment horizontal="center" wrapText="1"/>
    </xf>
    <xf numFmtId="165" fontId="113" fillId="0" borderId="87" xfId="4" applyNumberFormat="1" applyFont="1" applyBorder="1" applyAlignment="1">
      <alignment horizontal="center" wrapText="1"/>
    </xf>
    <xf numFmtId="2" fontId="111" fillId="0" borderId="87" xfId="4" applyNumberFormat="1" applyFont="1" applyBorder="1" applyAlignment="1">
      <alignment horizontal="center" vertical="center" wrapText="1"/>
    </xf>
    <xf numFmtId="0" fontId="113" fillId="29" borderId="87" xfId="4" applyFont="1" applyFill="1" applyBorder="1" applyAlignment="1">
      <alignment horizontal="center" vertical="center" wrapText="1"/>
    </xf>
    <xf numFmtId="0" fontId="113" fillId="29" borderId="87" xfId="4" applyFont="1" applyFill="1" applyBorder="1" applyAlignment="1">
      <alignment horizontal="center" wrapText="1"/>
    </xf>
    <xf numFmtId="0" fontId="26" fillId="0" borderId="0" xfId="0" applyFont="1" applyAlignment="1">
      <alignment horizontal="center" vertical="center"/>
    </xf>
    <xf numFmtId="0" fontId="26" fillId="0" borderId="6" xfId="0" applyFont="1" applyBorder="1" applyAlignment="1">
      <alignment horizontal="center" vertical="center"/>
    </xf>
    <xf numFmtId="49" fontId="26" fillId="3" borderId="1" xfId="0" applyNumberFormat="1" applyFont="1" applyFill="1" applyBorder="1" applyAlignment="1">
      <alignment horizontal="center" vertical="center"/>
    </xf>
    <xf numFmtId="0" fontId="115" fillId="0" borderId="87" xfId="0" applyFont="1" applyBorder="1" applyAlignment="1">
      <alignment horizontal="center" vertical="center"/>
    </xf>
    <xf numFmtId="17" fontId="26" fillId="2" borderId="6" xfId="0" applyNumberFormat="1" applyFont="1" applyFill="1" applyBorder="1" applyAlignment="1">
      <alignment horizontal="center" vertical="center"/>
    </xf>
    <xf numFmtId="0" fontId="26" fillId="2" borderId="1" xfId="0" applyFont="1" applyFill="1" applyBorder="1" applyAlignment="1">
      <alignment horizontal="center" vertical="center"/>
    </xf>
    <xf numFmtId="49" fontId="26" fillId="2" borderId="1" xfId="0" applyNumberFormat="1" applyFont="1" applyFill="1" applyBorder="1" applyAlignment="1">
      <alignment horizontal="center" vertical="center"/>
    </xf>
    <xf numFmtId="15" fontId="26" fillId="2" borderId="4" xfId="0" applyNumberFormat="1" applyFont="1" applyFill="1" applyBorder="1" applyAlignment="1">
      <alignment horizontal="center" vertical="center"/>
    </xf>
    <xf numFmtId="0" fontId="115" fillId="0" borderId="87" xfId="0" quotePrefix="1" applyFont="1" applyBorder="1" applyAlignment="1">
      <alignment horizontal="center" vertical="center"/>
    </xf>
    <xf numFmtId="49" fontId="26" fillId="3" borderId="1" xfId="0" quotePrefix="1" applyNumberFormat="1" applyFont="1" applyFill="1" applyBorder="1" applyAlignment="1">
      <alignment horizontal="center" vertical="center"/>
    </xf>
    <xf numFmtId="49" fontId="26" fillId="0" borderId="1" xfId="0" applyNumberFormat="1" applyFont="1" applyBorder="1" applyAlignment="1">
      <alignment horizontal="center" vertical="center"/>
    </xf>
    <xf numFmtId="49" fontId="26" fillId="0" borderId="1" xfId="0" quotePrefix="1" applyNumberFormat="1" applyFont="1" applyBorder="1" applyAlignment="1">
      <alignment horizontal="center" vertical="center"/>
    </xf>
    <xf numFmtId="0" fontId="26" fillId="0" borderId="4" xfId="0" applyFont="1" applyBorder="1" applyAlignment="1">
      <alignment horizontal="center" vertical="center"/>
    </xf>
    <xf numFmtId="0" fontId="26" fillId="0" borderId="10" xfId="0" applyFont="1" applyBorder="1" applyAlignment="1">
      <alignment horizontal="center" vertical="center"/>
    </xf>
    <xf numFmtId="15" fontId="26" fillId="2" borderId="87" xfId="0" applyNumberFormat="1" applyFont="1" applyFill="1" applyBorder="1" applyAlignment="1">
      <alignment horizontal="center" vertical="center"/>
    </xf>
    <xf numFmtId="49" fontId="26" fillId="0" borderId="10" xfId="0" applyNumberFormat="1" applyFont="1" applyBorder="1" applyAlignment="1">
      <alignment horizontal="center" vertical="center"/>
    </xf>
    <xf numFmtId="49" fontId="26" fillId="0" borderId="87" xfId="0" applyNumberFormat="1" applyFont="1" applyBorder="1" applyAlignment="1">
      <alignment horizontal="center" vertical="center"/>
    </xf>
    <xf numFmtId="17" fontId="26" fillId="2" borderId="17" xfId="0" applyNumberFormat="1" applyFont="1" applyFill="1" applyBorder="1" applyAlignment="1">
      <alignment horizontal="center" vertical="center"/>
    </xf>
    <xf numFmtId="0" fontId="26" fillId="2" borderId="10" xfId="0" applyFont="1" applyFill="1" applyBorder="1" applyAlignment="1">
      <alignment horizontal="center" vertical="center"/>
    </xf>
    <xf numFmtId="49" fontId="26" fillId="2" borderId="10" xfId="0" applyNumberFormat="1" applyFont="1" applyFill="1" applyBorder="1" applyAlignment="1">
      <alignment horizontal="center" vertical="center"/>
    </xf>
    <xf numFmtId="15" fontId="26" fillId="2" borderId="79" xfId="0" applyNumberFormat="1" applyFont="1" applyFill="1" applyBorder="1" applyAlignment="1">
      <alignment horizontal="center" vertical="center"/>
    </xf>
    <xf numFmtId="15" fontId="26" fillId="2" borderId="97" xfId="0" applyNumberFormat="1" applyFont="1" applyFill="1" applyBorder="1" applyAlignment="1">
      <alignment horizontal="center" vertical="center"/>
    </xf>
    <xf numFmtId="0" fontId="100" fillId="0" borderId="87" xfId="0" applyFont="1" applyBorder="1" applyAlignment="1">
      <alignment horizontal="center"/>
    </xf>
    <xf numFmtId="0" fontId="100" fillId="0" borderId="97" xfId="0" applyFont="1" applyBorder="1" applyAlignment="1">
      <alignment horizontal="center"/>
    </xf>
    <xf numFmtId="49" fontId="26" fillId="0" borderId="97" xfId="0" applyNumberFormat="1" applyFont="1" applyBorder="1" applyAlignment="1">
      <alignment horizontal="center" vertical="center"/>
    </xf>
    <xf numFmtId="0" fontId="26" fillId="0" borderId="97" xfId="0" applyFont="1" applyBorder="1" applyAlignment="1">
      <alignment horizontal="center" vertical="center"/>
    </xf>
    <xf numFmtId="2" fontId="116" fillId="12" borderId="177" xfId="14" quotePrefix="1" applyNumberFormat="1" applyFont="1" applyFill="1" applyBorder="1" applyAlignment="1">
      <alignment horizontal="center" vertical="center"/>
    </xf>
    <xf numFmtId="2" fontId="116" fillId="12" borderId="87" xfId="14" quotePrefix="1" applyNumberFormat="1" applyFont="1" applyFill="1" applyBorder="1" applyAlignment="1">
      <alignment horizontal="center" vertical="center"/>
    </xf>
    <xf numFmtId="165" fontId="111" fillId="0" borderId="87" xfId="4" applyNumberFormat="1" applyFont="1" applyBorder="1" applyAlignment="1">
      <alignment horizontal="center" vertical="center" wrapText="1"/>
    </xf>
    <xf numFmtId="14" fontId="105" fillId="14" borderId="138" xfId="4" applyNumberFormat="1" applyFont="1" applyFill="1" applyBorder="1" applyAlignment="1">
      <alignment vertical="center"/>
    </xf>
    <xf numFmtId="0" fontId="110" fillId="28" borderId="91" xfId="4" applyFont="1" applyFill="1" applyBorder="1" applyAlignment="1">
      <alignment horizontal="center" vertical="center" wrapText="1"/>
    </xf>
    <xf numFmtId="0" fontId="110" fillId="28" borderId="92" xfId="4" applyFont="1" applyFill="1" applyBorder="1" applyAlignment="1">
      <alignment horizontal="center" vertical="center" wrapText="1"/>
    </xf>
    <xf numFmtId="0" fontId="111" fillId="0" borderId="91" xfId="4" applyFont="1" applyBorder="1" applyAlignment="1">
      <alignment horizontal="center" vertical="center" wrapText="1"/>
    </xf>
    <xf numFmtId="0" fontId="112" fillId="0" borderId="92" xfId="4" applyFont="1" applyBorder="1" applyAlignment="1">
      <alignment horizontal="left" vertical="center" wrapText="1"/>
    </xf>
    <xf numFmtId="0" fontId="114" fillId="0" borderId="92" xfId="4" applyFont="1" applyBorder="1" applyAlignment="1">
      <alignment horizontal="left" vertical="center" wrapText="1"/>
    </xf>
    <xf numFmtId="0" fontId="113" fillId="0" borderId="91" xfId="4" applyFont="1" applyBorder="1" applyAlignment="1">
      <alignment horizontal="center" vertical="center" wrapText="1"/>
    </xf>
    <xf numFmtId="0" fontId="109" fillId="0" borderId="91" xfId="4" applyFont="1" applyBorder="1" applyAlignment="1">
      <alignment horizontal="center" vertical="center" wrapText="1"/>
    </xf>
    <xf numFmtId="0" fontId="113" fillId="0" borderId="91" xfId="4" applyFont="1" applyBorder="1" applyAlignment="1">
      <alignment horizontal="center" wrapText="1"/>
    </xf>
    <xf numFmtId="0" fontId="113" fillId="0" borderId="92" xfId="4" applyFont="1" applyBorder="1" applyAlignment="1">
      <alignment horizontal="left" wrapText="1"/>
    </xf>
    <xf numFmtId="0" fontId="111" fillId="0" borderId="91" xfId="4" applyFont="1" applyBorder="1" applyAlignment="1">
      <alignment horizontal="center" wrapText="1"/>
    </xf>
    <xf numFmtId="0" fontId="111" fillId="0" borderId="92" xfId="4" applyFont="1" applyBorder="1" applyAlignment="1">
      <alignment horizontal="center" wrapText="1"/>
    </xf>
    <xf numFmtId="0" fontId="113" fillId="0" borderId="92" xfId="4" applyFont="1" applyBorder="1" applyAlignment="1">
      <alignment horizontal="center" wrapText="1"/>
    </xf>
    <xf numFmtId="0" fontId="100" fillId="0" borderId="102" xfId="0" applyFont="1" applyBorder="1"/>
    <xf numFmtId="0" fontId="100" fillId="0" borderId="33" xfId="0" applyFont="1" applyBorder="1"/>
    <xf numFmtId="0" fontId="100" fillId="0" borderId="106" xfId="0" applyFont="1" applyBorder="1"/>
    <xf numFmtId="0" fontId="108" fillId="0" borderId="92" xfId="4" applyFont="1" applyBorder="1" applyAlignment="1">
      <alignment horizontal="left" vertical="center" wrapText="1"/>
    </xf>
    <xf numFmtId="0" fontId="111" fillId="0" borderId="93" xfId="4" applyFont="1" applyBorder="1" applyAlignment="1">
      <alignment horizontal="center" wrapText="1"/>
    </xf>
    <xf numFmtId="0" fontId="111" fillId="0" borderId="94" xfId="4" applyFont="1" applyBorder="1" applyAlignment="1">
      <alignment horizontal="center" wrapText="1"/>
    </xf>
    <xf numFmtId="1" fontId="111" fillId="0" borderId="94" xfId="4" applyNumberFormat="1" applyFont="1" applyBorder="1" applyAlignment="1">
      <alignment horizontal="center" vertical="center" wrapText="1"/>
    </xf>
    <xf numFmtId="165" fontId="111" fillId="0" borderId="94" xfId="4" applyNumberFormat="1" applyFont="1" applyBorder="1" applyAlignment="1">
      <alignment horizontal="center" wrapText="1"/>
    </xf>
    <xf numFmtId="0" fontId="111" fillId="29" borderId="94" xfId="4" applyFont="1" applyFill="1" applyBorder="1" applyAlignment="1">
      <alignment horizontal="center" wrapText="1"/>
    </xf>
    <xf numFmtId="0" fontId="111" fillId="0" borderId="94" xfId="4" applyFont="1" applyBorder="1" applyAlignment="1">
      <alignment horizontal="center" vertical="center" wrapText="1"/>
    </xf>
    <xf numFmtId="0" fontId="111" fillId="0" borderId="95" xfId="4" applyFont="1" applyBorder="1" applyAlignment="1">
      <alignment horizontal="center" wrapText="1"/>
    </xf>
    <xf numFmtId="0" fontId="115" fillId="3" borderId="87" xfId="0" applyFont="1" applyFill="1" applyBorder="1" applyAlignment="1">
      <alignment horizontal="center" vertical="center"/>
    </xf>
    <xf numFmtId="0" fontId="115" fillId="30" borderId="87" xfId="0" applyFont="1" applyFill="1" applyBorder="1" applyAlignment="1">
      <alignment horizontal="center" vertical="center" wrapText="1"/>
    </xf>
    <xf numFmtId="49" fontId="115" fillId="30" borderId="87" xfId="0" applyNumberFormat="1" applyFont="1" applyFill="1" applyBorder="1" applyAlignment="1">
      <alignment horizontal="center" vertical="center" wrapText="1"/>
    </xf>
    <xf numFmtId="168" fontId="115" fillId="30" borderId="87" xfId="0" applyNumberFormat="1" applyFont="1" applyFill="1" applyBorder="1" applyAlignment="1">
      <alignment horizontal="center" vertical="center"/>
    </xf>
    <xf numFmtId="167" fontId="26" fillId="0" borderId="87" xfId="0" applyNumberFormat="1" applyFont="1" applyBorder="1" applyAlignment="1">
      <alignment horizontal="center" vertical="center"/>
    </xf>
    <xf numFmtId="15" fontId="26" fillId="3" borderId="87" xfId="0" applyNumberFormat="1" applyFont="1" applyFill="1" applyBorder="1" applyAlignment="1">
      <alignment horizontal="center" vertical="center"/>
    </xf>
    <xf numFmtId="15" fontId="26" fillId="0" borderId="87" xfId="0" applyNumberFormat="1" applyFont="1" applyBorder="1" applyAlignment="1">
      <alignment horizontal="center" vertical="center"/>
    </xf>
    <xf numFmtId="17" fontId="115" fillId="2" borderId="87" xfId="0" applyNumberFormat="1" applyFont="1" applyFill="1" applyBorder="1" applyAlignment="1">
      <alignment horizontal="center" vertical="center"/>
    </xf>
    <xf numFmtId="0" fontId="26" fillId="2" borderId="87" xfId="0" applyFont="1" applyFill="1" applyBorder="1" applyAlignment="1">
      <alignment horizontal="center" vertical="center"/>
    </xf>
    <xf numFmtId="49" fontId="26" fillId="2" borderId="87" xfId="0" applyNumberFormat="1" applyFont="1" applyFill="1" applyBorder="1" applyAlignment="1">
      <alignment horizontal="center" vertical="center"/>
    </xf>
    <xf numFmtId="167" fontId="26" fillId="2" borderId="87" xfId="0" applyNumberFormat="1" applyFont="1" applyFill="1" applyBorder="1" applyAlignment="1">
      <alignment horizontal="center" vertical="center"/>
    </xf>
    <xf numFmtId="0" fontId="115" fillId="3" borderId="1" xfId="0" applyFont="1" applyFill="1" applyBorder="1" applyAlignment="1">
      <alignment horizontal="center" vertical="center"/>
    </xf>
    <xf numFmtId="0" fontId="115" fillId="3" borderId="1" xfId="0" applyFont="1" applyFill="1" applyBorder="1" applyAlignment="1">
      <alignment horizontal="center" vertical="center" wrapText="1"/>
    </xf>
    <xf numFmtId="49" fontId="115" fillId="3" borderId="1" xfId="0" applyNumberFormat="1" applyFont="1" applyFill="1" applyBorder="1" applyAlignment="1">
      <alignment horizontal="center" vertical="center" wrapText="1"/>
    </xf>
    <xf numFmtId="168" fontId="115" fillId="3" borderId="1" xfId="0" applyNumberFormat="1" applyFont="1" applyFill="1" applyBorder="1" applyAlignment="1">
      <alignment horizontal="center" vertical="center"/>
    </xf>
    <xf numFmtId="17" fontId="26" fillId="2" borderId="1" xfId="0" applyNumberFormat="1" applyFont="1" applyFill="1" applyBorder="1" applyAlignment="1">
      <alignment horizontal="center" vertical="center"/>
    </xf>
    <xf numFmtId="17" fontId="26" fillId="2" borderId="10" xfId="0" applyNumberFormat="1" applyFont="1" applyFill="1" applyBorder="1" applyAlignment="1">
      <alignment horizontal="center" vertical="center"/>
    </xf>
    <xf numFmtId="0" fontId="26" fillId="2" borderId="23" xfId="0" applyFont="1" applyFill="1" applyBorder="1" applyAlignment="1">
      <alignment horizontal="center" vertical="center"/>
    </xf>
    <xf numFmtId="17" fontId="26" fillId="2" borderId="13" xfId="0" applyNumberFormat="1" applyFont="1" applyFill="1" applyBorder="1" applyAlignment="1">
      <alignment horizontal="center" vertical="center"/>
    </xf>
    <xf numFmtId="0" fontId="26" fillId="2" borderId="13" xfId="0" applyFont="1" applyFill="1" applyBorder="1" applyAlignment="1">
      <alignment horizontal="center" vertical="center"/>
    </xf>
    <xf numFmtId="17" fontId="26" fillId="2" borderId="23" xfId="0" applyNumberFormat="1" applyFont="1" applyFill="1" applyBorder="1" applyAlignment="1">
      <alignment horizontal="center" vertical="center"/>
    </xf>
    <xf numFmtId="17" fontId="26" fillId="2" borderId="87" xfId="0" applyNumberFormat="1" applyFont="1" applyFill="1" applyBorder="1" applyAlignment="1">
      <alignment horizontal="center" vertical="center"/>
    </xf>
    <xf numFmtId="14" fontId="100" fillId="0" borderId="87" xfId="0" applyNumberFormat="1" applyFont="1" applyBorder="1"/>
    <xf numFmtId="0" fontId="65" fillId="0" borderId="87" xfId="32" applyFont="1" applyBorder="1" applyAlignment="1">
      <alignment wrapText="1"/>
    </xf>
    <xf numFmtId="172" fontId="63" fillId="18" borderId="87" xfId="32" applyNumberFormat="1" applyFont="1" applyFill="1" applyBorder="1" applyAlignment="1" applyProtection="1">
      <alignment vertical="center" wrapText="1"/>
      <protection hidden="1"/>
    </xf>
    <xf numFmtId="0" fontId="63" fillId="21" borderId="87" xfId="32" applyFont="1" applyFill="1" applyBorder="1" applyAlignment="1">
      <alignment vertical="center" readingOrder="1"/>
    </xf>
    <xf numFmtId="14" fontId="63" fillId="21" borderId="87" xfId="32" applyNumberFormat="1" applyFont="1" applyFill="1" applyBorder="1" applyAlignment="1">
      <alignment vertical="center" readingOrder="1"/>
    </xf>
    <xf numFmtId="171" fontId="63" fillId="21" borderId="87" xfId="32" applyNumberFormat="1" applyFont="1" applyFill="1" applyBorder="1" applyAlignment="1" applyProtection="1">
      <alignment vertical="center"/>
      <protection locked="0"/>
    </xf>
    <xf numFmtId="171" fontId="63" fillId="21" borderId="87" xfId="32" applyNumberFormat="1" applyFont="1" applyFill="1" applyBorder="1" applyAlignment="1" applyProtection="1">
      <alignment vertical="center" wrapText="1"/>
      <protection locked="0"/>
    </xf>
    <xf numFmtId="0" fontId="63" fillId="21" borderId="87" xfId="32" applyFont="1" applyFill="1" applyBorder="1" applyAlignment="1">
      <alignment horizontal="center" vertical="center" wrapText="1" readingOrder="1"/>
    </xf>
    <xf numFmtId="172" fontId="63" fillId="21" borderId="87" xfId="32" applyNumberFormat="1" applyFont="1" applyFill="1" applyBorder="1" applyAlignment="1" applyProtection="1">
      <alignment vertical="center" wrapText="1"/>
      <protection hidden="1"/>
    </xf>
    <xf numFmtId="0" fontId="109" fillId="21" borderId="87" xfId="2" applyFont="1" applyFill="1" applyBorder="1" applyAlignment="1">
      <alignment horizontal="center" vertical="center" wrapText="1"/>
    </xf>
    <xf numFmtId="0" fontId="63" fillId="21" borderId="87" xfId="32" applyFont="1" applyFill="1" applyBorder="1" applyAlignment="1">
      <alignment horizontal="left" vertical="top" wrapText="1" readingOrder="1"/>
    </xf>
    <xf numFmtId="14" fontId="63" fillId="21" borderId="87" xfId="32" applyNumberFormat="1" applyFont="1" applyFill="1" applyBorder="1" applyAlignment="1">
      <alignment horizontal="center" vertical="top" wrapText="1" readingOrder="1"/>
    </xf>
    <xf numFmtId="0" fontId="5" fillId="0" borderId="87" xfId="0" applyFont="1" applyBorder="1" applyAlignment="1">
      <alignment horizontal="center"/>
    </xf>
    <xf numFmtId="0" fontId="5" fillId="0" borderId="87" xfId="0" applyFont="1" applyBorder="1"/>
    <xf numFmtId="17" fontId="63" fillId="0" borderId="80" xfId="0" quotePrefix="1" applyNumberFormat="1" applyFont="1" applyBorder="1" applyAlignment="1">
      <alignment horizontal="center" vertical="center" wrapText="1"/>
    </xf>
    <xf numFmtId="0" fontId="63" fillId="0" borderId="81" xfId="0" quotePrefix="1" applyFont="1" applyBorder="1" applyAlignment="1">
      <alignment horizontal="center" vertical="center" wrapText="1"/>
    </xf>
    <xf numFmtId="2" fontId="62" fillId="3" borderId="27" xfId="0" applyNumberFormat="1" applyFont="1" applyFill="1" applyBorder="1" applyAlignment="1">
      <alignment horizontal="center" vertical="center"/>
    </xf>
    <xf numFmtId="0" fontId="63" fillId="0" borderId="33" xfId="0" applyFont="1" applyBorder="1" applyAlignment="1">
      <alignment vertical="center"/>
    </xf>
    <xf numFmtId="0" fontId="63" fillId="3" borderId="33" xfId="0" applyFont="1" applyFill="1" applyBorder="1" applyAlignment="1">
      <alignment vertical="center" wrapText="1"/>
    </xf>
    <xf numFmtId="0" fontId="26" fillId="0" borderId="66" xfId="0" applyFont="1" applyBorder="1" applyAlignment="1">
      <alignment horizontal="center" vertical="center"/>
    </xf>
    <xf numFmtId="0" fontId="27" fillId="3" borderId="18" xfId="0" applyFont="1" applyFill="1" applyBorder="1" applyAlignment="1">
      <alignment horizontal="center"/>
    </xf>
    <xf numFmtId="0" fontId="23" fillId="0" borderId="84" xfId="0" applyFont="1" applyBorder="1" applyAlignment="1">
      <alignment horizontal="center"/>
    </xf>
    <xf numFmtId="0" fontId="21" fillId="3" borderId="17" xfId="0" applyFont="1" applyFill="1" applyBorder="1" applyAlignment="1">
      <alignment horizontal="center" wrapText="1"/>
    </xf>
    <xf numFmtId="0" fontId="31" fillId="3" borderId="33" xfId="0" applyFont="1" applyFill="1" applyBorder="1" applyAlignment="1">
      <alignment horizontal="center"/>
    </xf>
    <xf numFmtId="0" fontId="32" fillId="0" borderId="65" xfId="0" applyFont="1" applyBorder="1" applyAlignment="1">
      <alignment horizontal="center" vertical="center" wrapText="1"/>
    </xf>
    <xf numFmtId="0" fontId="24" fillId="3" borderId="33" xfId="0" applyFont="1" applyFill="1" applyBorder="1" applyAlignment="1">
      <alignment horizontal="center"/>
    </xf>
    <xf numFmtId="0" fontId="32" fillId="0" borderId="13" xfId="0" applyFont="1" applyBorder="1" applyAlignment="1">
      <alignment horizontal="center" vertical="center" wrapText="1"/>
    </xf>
    <xf numFmtId="167" fontId="32" fillId="0" borderId="13" xfId="0" applyNumberFormat="1" applyFont="1" applyBorder="1" applyAlignment="1">
      <alignment horizontal="center" vertical="center" wrapText="1"/>
    </xf>
    <xf numFmtId="0" fontId="32" fillId="0" borderId="10" xfId="0" applyFont="1" applyBorder="1" applyAlignment="1">
      <alignment horizontal="center" vertical="center" wrapText="1"/>
    </xf>
    <xf numFmtId="167" fontId="32" fillId="0" borderId="10" xfId="0" applyNumberFormat="1" applyFont="1" applyBorder="1" applyAlignment="1">
      <alignment horizontal="center" vertical="center" wrapText="1"/>
    </xf>
    <xf numFmtId="0" fontId="31" fillId="0" borderId="10" xfId="0" applyFont="1" applyBorder="1" applyAlignment="1">
      <alignment horizontal="center"/>
    </xf>
    <xf numFmtId="167" fontId="31" fillId="0" borderId="10" xfId="0" applyNumberFormat="1" applyFont="1" applyBorder="1" applyAlignment="1">
      <alignment horizontal="center" vertical="center"/>
    </xf>
    <xf numFmtId="167" fontId="31" fillId="0" borderId="10" xfId="0" applyNumberFormat="1" applyFont="1" applyBorder="1"/>
    <xf numFmtId="0" fontId="23" fillId="3" borderId="41" xfId="0" applyFont="1" applyFill="1" applyBorder="1" applyAlignment="1">
      <alignment horizontal="center" vertical="center"/>
    </xf>
    <xf numFmtId="0" fontId="21" fillId="0" borderId="4" xfId="0" applyFont="1" applyBorder="1" applyAlignment="1">
      <alignment horizontal="center" vertical="center" wrapText="1"/>
    </xf>
    <xf numFmtId="0" fontId="23" fillId="0" borderId="4" xfId="0" applyFont="1" applyBorder="1" applyAlignment="1">
      <alignment horizontal="center" wrapText="1"/>
    </xf>
    <xf numFmtId="0" fontId="23" fillId="0" borderId="4" xfId="0" applyFont="1" applyBorder="1" applyAlignment="1">
      <alignment horizontal="center"/>
    </xf>
    <xf numFmtId="0" fontId="23" fillId="0" borderId="13" xfId="0" applyFont="1" applyBorder="1"/>
    <xf numFmtId="0" fontId="23" fillId="0" borderId="13" xfId="0" applyFont="1" applyBorder="1" applyAlignment="1">
      <alignment horizontal="center"/>
    </xf>
    <xf numFmtId="165" fontId="23" fillId="0" borderId="13" xfId="0" applyNumberFormat="1" applyFont="1" applyBorder="1" applyAlignment="1">
      <alignment horizontal="center"/>
    </xf>
    <xf numFmtId="0" fontId="21" fillId="2" borderId="34" xfId="0" applyFont="1" applyFill="1" applyBorder="1" applyAlignment="1">
      <alignment horizontal="center"/>
    </xf>
    <xf numFmtId="0" fontId="21" fillId="2" borderId="35" xfId="0" applyFont="1" applyFill="1" applyBorder="1" applyAlignment="1">
      <alignment horizontal="center"/>
    </xf>
    <xf numFmtId="0" fontId="21" fillId="2" borderId="36" xfId="0" applyFont="1" applyFill="1" applyBorder="1" applyAlignment="1">
      <alignment horizontal="center"/>
    </xf>
    <xf numFmtId="0" fontId="21" fillId="0" borderId="4" xfId="0" applyFont="1" applyBorder="1" applyAlignment="1">
      <alignment horizontal="center"/>
    </xf>
    <xf numFmtId="0" fontId="23" fillId="0" borderId="13" xfId="0" applyFont="1" applyBorder="1" applyAlignment="1">
      <alignment horizontal="center" vertical="center"/>
    </xf>
    <xf numFmtId="164" fontId="23" fillId="0" borderId="4" xfId="0" applyNumberFormat="1" applyFont="1" applyBorder="1" applyAlignment="1">
      <alignment horizontal="center"/>
    </xf>
    <xf numFmtId="0" fontId="42" fillId="22" borderId="87" xfId="0" applyFont="1" applyFill="1" applyBorder="1" applyAlignment="1">
      <alignment horizontal="center" vertical="center"/>
    </xf>
    <xf numFmtId="0" fontId="42" fillId="22" borderId="87" xfId="0" applyFont="1" applyFill="1" applyBorder="1" applyAlignment="1">
      <alignment horizontal="center" vertical="center" wrapText="1"/>
    </xf>
    <xf numFmtId="0" fontId="4" fillId="0" borderId="87" xfId="0" applyFont="1" applyBorder="1" applyAlignment="1">
      <alignment horizontal="center" vertical="center"/>
    </xf>
    <xf numFmtId="15" fontId="110" fillId="28" borderId="87" xfId="4" applyNumberFormat="1" applyFont="1" applyFill="1" applyBorder="1" applyAlignment="1">
      <alignment horizontal="center" vertical="center" wrapText="1"/>
    </xf>
    <xf numFmtId="15" fontId="100" fillId="0" borderId="0" xfId="0" applyNumberFormat="1" applyFont="1"/>
    <xf numFmtId="0" fontId="3" fillId="0" borderId="87" xfId="0" applyFont="1" applyBorder="1" applyAlignment="1">
      <alignment horizontal="center"/>
    </xf>
    <xf numFmtId="0" fontId="3" fillId="0" borderId="87" xfId="0" quotePrefix="1" applyFont="1" applyBorder="1" applyAlignment="1">
      <alignment horizontal="center"/>
    </xf>
    <xf numFmtId="0" fontId="2" fillId="0" borderId="87" xfId="0" applyFont="1" applyBorder="1" applyAlignment="1">
      <alignment horizontal="center"/>
    </xf>
    <xf numFmtId="0" fontId="2" fillId="0" borderId="87" xfId="0" quotePrefix="1" applyFont="1" applyBorder="1" applyAlignment="1">
      <alignment horizontal="center"/>
    </xf>
    <xf numFmtId="0" fontId="107" fillId="14" borderId="91" xfId="4" applyFont="1" applyFill="1" applyBorder="1" applyAlignment="1">
      <alignment horizontal="center"/>
    </xf>
    <xf numFmtId="0" fontId="107" fillId="14" borderId="87" xfId="4" applyFont="1" applyFill="1" applyBorder="1" applyAlignment="1">
      <alignment horizontal="center"/>
    </xf>
    <xf numFmtId="0" fontId="107" fillId="14" borderId="92" xfId="4" applyFont="1" applyFill="1" applyBorder="1" applyAlignment="1">
      <alignment horizontal="center"/>
    </xf>
    <xf numFmtId="0" fontId="105" fillId="14" borderId="160" xfId="0" applyFont="1" applyFill="1" applyBorder="1" applyAlignment="1">
      <alignment horizontal="center" vertical="center"/>
    </xf>
    <xf numFmtId="0" fontId="105" fillId="14" borderId="161" xfId="0" applyFont="1" applyFill="1" applyBorder="1" applyAlignment="1">
      <alignment horizontal="center" vertical="center"/>
    </xf>
    <xf numFmtId="172" fontId="63" fillId="21" borderId="171" xfId="32" applyNumberFormat="1" applyFont="1" applyFill="1" applyBorder="1" applyAlignment="1" applyProtection="1">
      <alignment horizontal="center" vertical="center" wrapText="1"/>
      <protection hidden="1"/>
    </xf>
    <xf numFmtId="172" fontId="63" fillId="21" borderId="154" xfId="32" applyNumberFormat="1" applyFont="1" applyFill="1" applyBorder="1" applyAlignment="1" applyProtection="1">
      <alignment horizontal="center" vertical="center" wrapText="1"/>
      <protection hidden="1"/>
    </xf>
    <xf numFmtId="2" fontId="109" fillId="21" borderId="171" xfId="2" applyNumberFormat="1" applyFont="1" applyFill="1" applyBorder="1" applyAlignment="1">
      <alignment horizontal="center" vertical="center" wrapText="1"/>
    </xf>
    <xf numFmtId="2" fontId="109" fillId="21" borderId="154" xfId="2" applyNumberFormat="1" applyFont="1" applyFill="1" applyBorder="1" applyAlignment="1">
      <alignment horizontal="center" vertical="center" wrapText="1"/>
    </xf>
    <xf numFmtId="0" fontId="105" fillId="14" borderId="156" xfId="4" applyFont="1" applyFill="1" applyBorder="1" applyAlignment="1">
      <alignment horizontal="center" vertical="center"/>
    </xf>
    <xf numFmtId="0" fontId="105" fillId="14" borderId="157" xfId="4" applyFont="1" applyFill="1" applyBorder="1" applyAlignment="1">
      <alignment horizontal="center" vertical="center"/>
    </xf>
    <xf numFmtId="0" fontId="105" fillId="14" borderId="151" xfId="4" applyFont="1" applyFill="1" applyBorder="1" applyAlignment="1">
      <alignment horizontal="center" vertical="center"/>
    </xf>
    <xf numFmtId="0" fontId="62" fillId="0" borderId="136" xfId="0" applyFont="1" applyBorder="1" applyAlignment="1">
      <alignment horizontal="center" vertical="center"/>
    </xf>
    <xf numFmtId="0" fontId="62" fillId="0" borderId="91" xfId="0" applyFont="1" applyBorder="1" applyAlignment="1">
      <alignment horizontal="center" vertical="center"/>
    </xf>
    <xf numFmtId="0" fontId="62" fillId="0" borderId="137" xfId="0" applyFont="1" applyBorder="1" applyAlignment="1">
      <alignment horizontal="center" vertical="center" wrapText="1"/>
    </xf>
    <xf numFmtId="0" fontId="62" fillId="0" borderId="87" xfId="0" applyFont="1" applyBorder="1" applyAlignment="1">
      <alignment horizontal="center" vertical="center" wrapText="1"/>
    </xf>
    <xf numFmtId="0" fontId="62" fillId="0" borderId="138" xfId="0" applyFont="1" applyBorder="1" applyAlignment="1">
      <alignment horizontal="center" vertical="center" wrapText="1"/>
    </xf>
    <xf numFmtId="0" fontId="62" fillId="0" borderId="92" xfId="0" applyFont="1" applyBorder="1" applyAlignment="1">
      <alignment horizontal="center" vertical="center" wrapText="1"/>
    </xf>
    <xf numFmtId="0" fontId="63" fillId="0" borderId="153" xfId="0" applyFont="1" applyBorder="1" applyAlignment="1">
      <alignment horizontal="center"/>
    </xf>
    <xf numFmtId="0" fontId="63" fillId="0" borderId="152" xfId="0" applyFont="1" applyBorder="1" applyAlignment="1">
      <alignment horizontal="center"/>
    </xf>
    <xf numFmtId="0" fontId="63" fillId="0" borderId="154" xfId="0" applyFont="1" applyBorder="1" applyAlignment="1">
      <alignment horizontal="center"/>
    </xf>
    <xf numFmtId="0" fontId="62" fillId="0" borderId="99" xfId="0" applyFont="1" applyBorder="1" applyAlignment="1">
      <alignment horizontal="center"/>
    </xf>
    <xf numFmtId="0" fontId="62" fillId="0" borderId="100" xfId="0" applyFont="1" applyBorder="1" applyAlignment="1">
      <alignment horizontal="center"/>
    </xf>
    <xf numFmtId="0" fontId="62" fillId="0" borderId="101" xfId="0" applyFont="1" applyBorder="1" applyAlignment="1">
      <alignment horizontal="center"/>
    </xf>
    <xf numFmtId="0" fontId="62" fillId="0" borderId="155" xfId="0" applyFont="1" applyBorder="1" applyAlignment="1">
      <alignment horizontal="center" vertical="center"/>
    </xf>
    <xf numFmtId="0" fontId="62" fillId="0" borderId="151" xfId="0" applyFont="1" applyBorder="1" applyAlignment="1">
      <alignment horizontal="center" vertical="center"/>
    </xf>
    <xf numFmtId="0" fontId="54" fillId="12" borderId="91" xfId="21" applyFont="1" applyFill="1" applyBorder="1" applyAlignment="1">
      <alignment horizontal="left" vertical="center"/>
    </xf>
    <xf numFmtId="0" fontId="54" fillId="12" borderId="87" xfId="21" applyFont="1" applyFill="1" applyBorder="1" applyAlignment="1">
      <alignment horizontal="left" vertical="center"/>
    </xf>
    <xf numFmtId="0" fontId="54" fillId="12" borderId="87" xfId="21" applyFont="1" applyFill="1" applyBorder="1" applyAlignment="1">
      <alignment horizontal="center"/>
    </xf>
    <xf numFmtId="0" fontId="54" fillId="12" borderId="92" xfId="21" applyFont="1" applyFill="1" applyBorder="1" applyAlignment="1">
      <alignment horizontal="center"/>
    </xf>
    <xf numFmtId="0" fontId="92" fillId="12" borderId="33" xfId="21" applyFont="1" applyFill="1" applyAlignment="1">
      <alignment horizontal="center"/>
    </xf>
    <xf numFmtId="2" fontId="96" fillId="12" borderId="33" xfId="21" applyNumberFormat="1" applyFont="1" applyFill="1" applyAlignment="1">
      <alignment horizontal="center" vertical="center" wrapText="1"/>
    </xf>
    <xf numFmtId="2" fontId="96" fillId="12" borderId="33" xfId="21" applyNumberFormat="1" applyFont="1" applyFill="1" applyAlignment="1">
      <alignment horizontal="center" vertical="center"/>
    </xf>
    <xf numFmtId="2" fontId="46" fillId="14" borderId="99" xfId="21" applyNumberFormat="1" applyFont="1" applyFill="1" applyBorder="1" applyAlignment="1">
      <alignment horizontal="center" vertical="center"/>
    </xf>
    <xf numFmtId="2" fontId="46" fillId="14" borderId="100" xfId="21" applyNumberFormat="1" applyFont="1" applyFill="1" applyBorder="1" applyAlignment="1">
      <alignment horizontal="center" vertical="center"/>
    </xf>
    <xf numFmtId="2" fontId="46" fillId="14" borderId="101" xfId="21" applyNumberFormat="1" applyFont="1" applyFill="1" applyBorder="1" applyAlignment="1">
      <alignment horizontal="center" vertical="center"/>
    </xf>
    <xf numFmtId="0" fontId="54" fillId="12" borderId="93" xfId="21" applyFont="1" applyFill="1" applyBorder="1" applyAlignment="1">
      <alignment horizontal="left" vertical="center"/>
    </xf>
    <xf numFmtId="0" fontId="54" fillId="12" borderId="94" xfId="21" applyFont="1" applyFill="1" applyBorder="1" applyAlignment="1">
      <alignment horizontal="left" vertical="center"/>
    </xf>
    <xf numFmtId="0" fontId="54" fillId="12" borderId="94" xfId="21" applyFont="1" applyFill="1" applyBorder="1" applyAlignment="1">
      <alignment horizontal="center"/>
    </xf>
    <xf numFmtId="0" fontId="54" fillId="12" borderId="95" xfId="21" applyFont="1" applyFill="1" applyBorder="1" applyAlignment="1">
      <alignment horizontal="center"/>
    </xf>
    <xf numFmtId="1" fontId="73" fillId="12" borderId="173" xfId="21" applyNumberFormat="1" applyFont="1" applyFill="1" applyBorder="1" applyAlignment="1">
      <alignment horizontal="center" vertical="center" wrapText="1"/>
    </xf>
    <xf numFmtId="1" fontId="73" fillId="12" borderId="178" xfId="21" applyNumberFormat="1" applyFont="1" applyFill="1" applyBorder="1" applyAlignment="1">
      <alignment horizontal="center" vertical="center" wrapText="1"/>
    </xf>
    <xf numFmtId="1" fontId="73" fillId="12" borderId="170" xfId="21" applyNumberFormat="1" applyFont="1" applyFill="1" applyBorder="1" applyAlignment="1">
      <alignment horizontal="center" vertical="center" wrapText="1"/>
    </xf>
    <xf numFmtId="1" fontId="73" fillId="12" borderId="161" xfId="21" applyNumberFormat="1" applyFont="1" applyFill="1" applyBorder="1" applyAlignment="1">
      <alignment horizontal="center" vertical="center" wrapText="1"/>
    </xf>
    <xf numFmtId="2" fontId="46" fillId="12" borderId="173" xfId="21" applyNumberFormat="1" applyFont="1" applyFill="1" applyBorder="1" applyAlignment="1">
      <alignment horizontal="center" vertical="center"/>
    </xf>
    <xf numFmtId="2" fontId="46" fillId="12" borderId="174" xfId="21" applyNumberFormat="1" applyFont="1" applyFill="1" applyBorder="1" applyAlignment="1">
      <alignment horizontal="center" vertical="center"/>
    </xf>
    <xf numFmtId="2" fontId="57" fillId="12" borderId="33" xfId="21" applyNumberFormat="1" applyFont="1" applyFill="1" applyAlignment="1">
      <alignment horizontal="center" vertical="center"/>
    </xf>
    <xf numFmtId="0" fontId="94" fillId="12" borderId="33" xfId="21" applyFont="1" applyFill="1" applyAlignment="1">
      <alignment horizontal="center" vertical="center" wrapText="1"/>
    </xf>
    <xf numFmtId="0" fontId="94" fillId="12" borderId="33" xfId="21" applyFont="1" applyFill="1" applyAlignment="1">
      <alignment horizontal="center" vertical="center"/>
    </xf>
    <xf numFmtId="2" fontId="46" fillId="12" borderId="102" xfId="21" applyNumberFormat="1" applyFont="1" applyFill="1" applyBorder="1" applyAlignment="1">
      <alignment horizontal="center" vertical="center"/>
    </xf>
    <xf numFmtId="2" fontId="46" fillId="12" borderId="33" xfId="21" applyNumberFormat="1" applyFont="1" applyFill="1" applyAlignment="1">
      <alignment horizontal="center" vertical="center"/>
    </xf>
    <xf numFmtId="0" fontId="90" fillId="0" borderId="93" xfId="21" applyFont="1" applyBorder="1" applyAlignment="1">
      <alignment horizontal="center"/>
    </xf>
    <xf numFmtId="0" fontId="90" fillId="0" borderId="94" xfId="21" applyFont="1" applyBorder="1" applyAlignment="1">
      <alignment horizontal="center"/>
    </xf>
    <xf numFmtId="0" fontId="90" fillId="0" borderId="95" xfId="21" applyFont="1" applyBorder="1" applyAlignment="1">
      <alignment horizontal="center"/>
    </xf>
    <xf numFmtId="0" fontId="90" fillId="0" borderId="91" xfId="21" applyFont="1" applyBorder="1" applyAlignment="1">
      <alignment horizontal="center"/>
    </xf>
    <xf numFmtId="0" fontId="90" fillId="0" borderId="87" xfId="21" applyFont="1" applyBorder="1" applyAlignment="1">
      <alignment horizontal="center"/>
    </xf>
    <xf numFmtId="0" fontId="90" fillId="0" borderId="92" xfId="21" applyFont="1" applyBorder="1" applyAlignment="1">
      <alignment horizontal="center"/>
    </xf>
    <xf numFmtId="0" fontId="87" fillId="12" borderId="136" xfId="21" applyFont="1" applyFill="1" applyBorder="1" applyAlignment="1">
      <alignment horizontal="center"/>
    </xf>
    <xf numFmtId="0" fontId="87" fillId="12" borderId="137" xfId="21" applyFont="1" applyFill="1" applyBorder="1" applyAlignment="1">
      <alignment horizontal="center"/>
    </xf>
    <xf numFmtId="0" fontId="87" fillId="12" borderId="138" xfId="21" applyFont="1" applyFill="1" applyBorder="1" applyAlignment="1">
      <alignment horizontal="center"/>
    </xf>
    <xf numFmtId="0" fontId="21" fillId="12" borderId="33" xfId="21" applyFont="1" applyFill="1" applyAlignment="1">
      <alignment horizontal="center" vertical="center"/>
    </xf>
    <xf numFmtId="0" fontId="90" fillId="0" borderId="136" xfId="21" applyFont="1" applyBorder="1" applyAlignment="1">
      <alignment horizontal="center"/>
    </xf>
    <xf numFmtId="0" fontId="90" fillId="0" borderId="137" xfId="21" applyFont="1" applyBorder="1" applyAlignment="1">
      <alignment horizontal="center"/>
    </xf>
    <xf numFmtId="0" fontId="90" fillId="0" borderId="138" xfId="21" applyFont="1" applyBorder="1" applyAlignment="1">
      <alignment horizontal="center"/>
    </xf>
    <xf numFmtId="0" fontId="91" fillId="12" borderId="33" xfId="21" applyFont="1" applyFill="1" applyAlignment="1">
      <alignment horizontal="left"/>
    </xf>
    <xf numFmtId="0" fontId="91" fillId="12" borderId="106" xfId="21" applyFont="1" applyFill="1" applyBorder="1" applyAlignment="1">
      <alignment horizontal="left"/>
    </xf>
    <xf numFmtId="1" fontId="83" fillId="12" borderId="100" xfId="21" applyNumberFormat="1" applyFont="1" applyFill="1" applyBorder="1" applyAlignment="1">
      <alignment horizontal="center" vertical="center"/>
    </xf>
    <xf numFmtId="1" fontId="83" fillId="12" borderId="101" xfId="21" applyNumberFormat="1" applyFont="1" applyFill="1" applyBorder="1" applyAlignment="1">
      <alignment horizontal="center" vertical="center"/>
    </xf>
    <xf numFmtId="2" fontId="98" fillId="12" borderId="33" xfId="21" applyNumberFormat="1" applyFont="1" applyFill="1" applyAlignment="1">
      <alignment horizontal="center" vertical="center" wrapText="1"/>
    </xf>
    <xf numFmtId="2" fontId="98" fillId="12" borderId="33" xfId="21" applyNumberFormat="1" applyFont="1" applyFill="1" applyAlignment="1">
      <alignment horizontal="center" vertical="center"/>
    </xf>
    <xf numFmtId="2" fontId="87" fillId="0" borderId="33" xfId="21" applyNumberFormat="1" applyFont="1" applyAlignment="1">
      <alignment horizontal="center" vertical="center"/>
    </xf>
    <xf numFmtId="2" fontId="94" fillId="12" borderId="33" xfId="21" applyNumberFormat="1" applyFont="1" applyFill="1" applyAlignment="1">
      <alignment horizontal="center" vertical="center" wrapText="1"/>
    </xf>
    <xf numFmtId="2" fontId="66" fillId="12" borderId="102" xfId="21" applyNumberFormat="1" applyFont="1" applyFill="1" applyBorder="1" applyAlignment="1">
      <alignment horizontal="center" vertical="center"/>
    </xf>
    <xf numFmtId="2" fontId="66" fillId="12" borderId="33" xfId="21" applyNumberFormat="1" applyFont="1" applyFill="1" applyAlignment="1">
      <alignment horizontal="center" vertical="center"/>
    </xf>
    <xf numFmtId="0" fontId="7" fillId="12" borderId="33" xfId="21" applyFill="1" applyAlignment="1">
      <alignment horizontal="center" vertical="center"/>
    </xf>
    <xf numFmtId="2" fontId="87" fillId="0" borderId="99" xfId="21" applyNumberFormat="1" applyFont="1" applyBorder="1" applyAlignment="1">
      <alignment horizontal="center" vertical="center"/>
    </xf>
    <xf numFmtId="2" fontId="87" fillId="0" borderId="100" xfId="21" applyNumberFormat="1" applyFont="1" applyBorder="1" applyAlignment="1">
      <alignment horizontal="center" vertical="center"/>
    </xf>
    <xf numFmtId="2" fontId="87" fillId="0" borderId="101" xfId="21" applyNumberFormat="1" applyFont="1" applyBorder="1" applyAlignment="1">
      <alignment horizontal="center" vertical="center"/>
    </xf>
    <xf numFmtId="1" fontId="97" fillId="12" borderId="173" xfId="21" applyNumberFormat="1" applyFont="1" applyFill="1" applyBorder="1" applyAlignment="1">
      <alignment horizontal="center" vertical="center" wrapText="1"/>
    </xf>
    <xf numFmtId="1" fontId="97" fillId="12" borderId="178" xfId="21" applyNumberFormat="1" applyFont="1" applyFill="1" applyBorder="1" applyAlignment="1">
      <alignment horizontal="center" vertical="center" wrapText="1"/>
    </xf>
    <xf numFmtId="1" fontId="97" fillId="12" borderId="170" xfId="21" applyNumberFormat="1" applyFont="1" applyFill="1" applyBorder="1" applyAlignment="1">
      <alignment horizontal="center" vertical="center" wrapText="1"/>
    </xf>
    <xf numFmtId="1" fontId="97" fillId="12" borderId="161" xfId="21" applyNumberFormat="1" applyFont="1" applyFill="1" applyBorder="1" applyAlignment="1">
      <alignment horizontal="center" vertical="center" wrapText="1"/>
    </xf>
    <xf numFmtId="2" fontId="66" fillId="12" borderId="173" xfId="21" applyNumberFormat="1" applyFont="1" applyFill="1" applyBorder="1" applyAlignment="1">
      <alignment horizontal="center" vertical="center"/>
    </xf>
    <xf numFmtId="2" fontId="66" fillId="12" borderId="174" xfId="21" applyNumberFormat="1" applyFont="1" applyFill="1" applyBorder="1" applyAlignment="1">
      <alignment horizontal="center" vertical="center"/>
    </xf>
    <xf numFmtId="0" fontId="60" fillId="0" borderId="87" xfId="0" applyFont="1" applyBorder="1" applyAlignment="1">
      <alignment horizontal="center" vertical="center" wrapText="1"/>
    </xf>
    <xf numFmtId="0" fontId="62" fillId="18" borderId="156" xfId="0" applyFont="1" applyFill="1" applyBorder="1" applyAlignment="1">
      <alignment horizontal="center"/>
    </xf>
    <xf numFmtId="0" fontId="62" fillId="18" borderId="157" xfId="0" applyFont="1" applyFill="1" applyBorder="1" applyAlignment="1">
      <alignment horizontal="center"/>
    </xf>
    <xf numFmtId="0" fontId="62" fillId="18" borderId="158" xfId="0" applyFont="1" applyFill="1" applyBorder="1" applyAlignment="1">
      <alignment horizontal="center"/>
    </xf>
    <xf numFmtId="0" fontId="60" fillId="0" borderId="91" xfId="0" applyFont="1" applyBorder="1" applyAlignment="1">
      <alignment horizontal="center" vertical="center" wrapText="1"/>
    </xf>
    <xf numFmtId="0" fontId="60" fillId="0" borderId="92" xfId="0" applyFont="1" applyBorder="1" applyAlignment="1">
      <alignment horizontal="center" vertical="center" wrapText="1"/>
    </xf>
    <xf numFmtId="0" fontId="60" fillId="0" borderId="91" xfId="0" applyFont="1" applyBorder="1" applyAlignment="1">
      <alignment wrapText="1"/>
    </xf>
    <xf numFmtId="0" fontId="62" fillId="0" borderId="21" xfId="0" applyFont="1" applyBorder="1" applyAlignment="1">
      <alignment horizontal="center" vertical="center"/>
    </xf>
    <xf numFmtId="0" fontId="65" fillId="0" borderId="22" xfId="0" applyFont="1" applyBorder="1"/>
    <xf numFmtId="0" fontId="65" fillId="0" borderId="83" xfId="0" applyFont="1" applyBorder="1"/>
    <xf numFmtId="0" fontId="62" fillId="0" borderId="28" xfId="0" applyFont="1" applyBorder="1" applyAlignment="1">
      <alignment horizontal="center" vertical="center"/>
    </xf>
    <xf numFmtId="0" fontId="63" fillId="0" borderId="0" xfId="0" applyFont="1"/>
    <xf numFmtId="0" fontId="65" fillId="0" borderId="84" xfId="0" applyFont="1" applyBorder="1"/>
    <xf numFmtId="0" fontId="62" fillId="3" borderId="87" xfId="0" applyFont="1" applyFill="1" applyBorder="1" applyAlignment="1">
      <alignment horizontal="center" vertical="center" wrapText="1"/>
    </xf>
    <xf numFmtId="0" fontId="65" fillId="0" borderId="87" xfId="0" applyFont="1" applyBorder="1"/>
    <xf numFmtId="0" fontId="62" fillId="3" borderId="10" xfId="0" applyFont="1" applyFill="1" applyBorder="1" applyAlignment="1">
      <alignment horizontal="center" vertical="center" wrapText="1"/>
    </xf>
    <xf numFmtId="0" fontId="65" fillId="0" borderId="13" xfId="0" applyFont="1" applyBorder="1"/>
    <xf numFmtId="0" fontId="62" fillId="3" borderId="12" xfId="0" applyFont="1" applyFill="1" applyBorder="1" applyAlignment="1">
      <alignment horizontal="center" vertical="center"/>
    </xf>
    <xf numFmtId="0" fontId="65" fillId="0" borderId="16" xfId="0" applyFont="1" applyBorder="1"/>
    <xf numFmtId="0" fontId="62" fillId="3" borderId="4" xfId="0" applyFont="1" applyFill="1" applyBorder="1" applyAlignment="1">
      <alignment horizontal="center" vertical="center" wrapText="1"/>
    </xf>
    <xf numFmtId="0" fontId="65" fillId="0" borderId="66" xfId="0" applyFont="1" applyBorder="1"/>
    <xf numFmtId="0" fontId="65" fillId="0" borderId="23" xfId="0" applyFont="1" applyBorder="1"/>
    <xf numFmtId="0" fontId="62" fillId="3" borderId="121" xfId="0" applyFont="1" applyFill="1" applyBorder="1" applyAlignment="1">
      <alignment horizontal="center" vertical="center"/>
    </xf>
    <xf numFmtId="0" fontId="62" fillId="3" borderId="139" xfId="0" applyFont="1" applyFill="1" applyBorder="1" applyAlignment="1">
      <alignment horizontal="center" vertical="center"/>
    </xf>
    <xf numFmtId="0" fontId="62" fillId="3" borderId="140" xfId="0" applyFont="1" applyFill="1" applyBorder="1" applyAlignment="1">
      <alignment horizontal="center" vertical="center"/>
    </xf>
    <xf numFmtId="164" fontId="63" fillId="0" borderId="10" xfId="0" applyNumberFormat="1" applyFont="1" applyBorder="1" applyAlignment="1">
      <alignment horizontal="center" vertical="center"/>
    </xf>
    <xf numFmtId="0" fontId="62" fillId="0" borderId="144" xfId="0" applyFont="1" applyBorder="1" applyAlignment="1">
      <alignment horizontal="center" vertical="center" wrapText="1"/>
    </xf>
    <xf numFmtId="0" fontId="65" fillId="0" borderId="116" xfId="0" applyFont="1" applyBorder="1"/>
    <xf numFmtId="0" fontId="62" fillId="0" borderId="23" xfId="0" applyFont="1" applyBorder="1" applyAlignment="1">
      <alignment horizontal="center" vertical="center" wrapText="1"/>
    </xf>
    <xf numFmtId="0" fontId="62" fillId="0" borderId="52" xfId="0" applyFont="1" applyBorder="1" applyAlignment="1">
      <alignment horizontal="center" vertical="center" wrapText="1"/>
    </xf>
    <xf numFmtId="0" fontId="65" fillId="0" borderId="41" xfId="0" applyFont="1" applyBorder="1"/>
    <xf numFmtId="0" fontId="62" fillId="3" borderId="23" xfId="0" applyFont="1" applyFill="1" applyBorder="1" applyAlignment="1">
      <alignment horizontal="center" vertical="center" wrapText="1"/>
    </xf>
    <xf numFmtId="0" fontId="62" fillId="3" borderId="133" xfId="0" applyFont="1" applyFill="1" applyBorder="1" applyAlignment="1">
      <alignment horizontal="center" vertical="center"/>
    </xf>
    <xf numFmtId="0" fontId="65" fillId="0" borderId="134" xfId="0" applyFont="1" applyBorder="1"/>
    <xf numFmtId="0" fontId="65" fillId="0" borderId="135" xfId="0" applyFont="1" applyBorder="1"/>
    <xf numFmtId="0" fontId="62" fillId="3" borderId="134" xfId="0" applyFont="1" applyFill="1" applyBorder="1" applyAlignment="1">
      <alignment horizontal="center" vertical="center"/>
    </xf>
    <xf numFmtId="0" fontId="62" fillId="3" borderId="4" xfId="0" applyFont="1" applyFill="1" applyBorder="1" applyAlignment="1">
      <alignment horizontal="center" vertical="center"/>
    </xf>
    <xf numFmtId="0" fontId="65" fillId="0" borderId="65" xfId="0" applyFont="1" applyBorder="1"/>
    <xf numFmtId="0" fontId="62" fillId="3" borderId="5" xfId="0" applyFont="1" applyFill="1" applyBorder="1" applyAlignment="1">
      <alignment horizontal="center" vertical="center"/>
    </xf>
    <xf numFmtId="0" fontId="62" fillId="0" borderId="10" xfId="0" applyFont="1" applyBorder="1" applyAlignment="1">
      <alignment horizontal="center" vertical="center" wrapText="1"/>
    </xf>
    <xf numFmtId="0" fontId="63" fillId="3" borderId="10" xfId="0" applyFont="1" applyFill="1" applyBorder="1" applyAlignment="1">
      <alignment horizontal="center" vertical="center"/>
    </xf>
    <xf numFmtId="0" fontId="62" fillId="3" borderId="113" xfId="0" applyFont="1" applyFill="1" applyBorder="1" applyAlignment="1">
      <alignment horizontal="center" vertical="center"/>
    </xf>
    <xf numFmtId="0" fontId="65" fillId="0" borderId="114" xfId="0" applyFont="1" applyBorder="1"/>
    <xf numFmtId="0" fontId="65" fillId="0" borderId="143" xfId="0" applyFont="1" applyBorder="1"/>
    <xf numFmtId="0" fontId="62" fillId="0" borderId="115" xfId="0" applyFont="1" applyBorder="1" applyAlignment="1">
      <alignment horizontal="center" vertical="center"/>
    </xf>
    <xf numFmtId="0" fontId="62" fillId="0" borderId="39" xfId="0" applyFont="1" applyBorder="1" applyAlignment="1">
      <alignment horizontal="center" vertical="center" wrapText="1"/>
    </xf>
    <xf numFmtId="0" fontId="62" fillId="0" borderId="12" xfId="0" applyFont="1" applyBorder="1" applyAlignment="1">
      <alignment horizontal="center" vertical="center" wrapText="1"/>
    </xf>
    <xf numFmtId="0" fontId="62" fillId="3" borderId="151" xfId="0" applyFont="1" applyFill="1" applyBorder="1" applyAlignment="1">
      <alignment horizontal="center" vertical="center"/>
    </xf>
    <xf numFmtId="0" fontId="62" fillId="3" borderId="137" xfId="0" applyFont="1" applyFill="1" applyBorder="1" applyAlignment="1">
      <alignment horizontal="center" vertical="center"/>
    </xf>
    <xf numFmtId="0" fontId="62" fillId="3" borderId="138" xfId="0" applyFont="1" applyFill="1" applyBorder="1" applyAlignment="1">
      <alignment horizontal="center" vertical="center"/>
    </xf>
    <xf numFmtId="0" fontId="62" fillId="0" borderId="140" xfId="0" applyFont="1" applyBorder="1" applyAlignment="1">
      <alignment horizontal="center" vertical="center"/>
    </xf>
    <xf numFmtId="0" fontId="62" fillId="0" borderId="87" xfId="0" applyFont="1" applyBorder="1" applyAlignment="1">
      <alignment horizontal="center" vertical="center"/>
    </xf>
    <xf numFmtId="0" fontId="62" fillId="0" borderId="92" xfId="0" applyFont="1" applyBorder="1" applyAlignment="1">
      <alignment horizontal="center" vertical="center"/>
    </xf>
    <xf numFmtId="0" fontId="62" fillId="0" borderId="132" xfId="0" applyFont="1" applyBorder="1" applyAlignment="1">
      <alignment horizontal="center" vertical="center" wrapText="1"/>
    </xf>
    <xf numFmtId="0" fontId="65" fillId="0" borderId="118" xfId="0" applyFont="1" applyBorder="1"/>
    <xf numFmtId="0" fontId="62" fillId="0" borderId="4" xfId="0" applyFont="1" applyBorder="1" applyAlignment="1">
      <alignment horizontal="center" vertical="center" wrapText="1"/>
    </xf>
    <xf numFmtId="0" fontId="62" fillId="3" borderId="8" xfId="0" applyFont="1" applyFill="1" applyBorder="1" applyAlignment="1">
      <alignment horizontal="center" vertical="center"/>
    </xf>
    <xf numFmtId="0" fontId="65" fillId="0" borderId="24" xfId="0" applyFont="1" applyBorder="1"/>
    <xf numFmtId="0" fontId="65" fillId="0" borderId="25" xfId="0" applyFont="1" applyBorder="1"/>
    <xf numFmtId="0" fontId="62" fillId="3" borderId="17" xfId="0" applyFont="1" applyFill="1" applyBorder="1" applyAlignment="1">
      <alignment horizontal="center" vertical="center" wrapText="1"/>
    </xf>
    <xf numFmtId="0" fontId="65" fillId="0" borderId="18" xfId="0" applyFont="1" applyBorder="1"/>
    <xf numFmtId="0" fontId="62" fillId="0" borderId="149" xfId="0" applyFont="1" applyBorder="1" applyAlignment="1">
      <alignment horizontal="center" vertical="center"/>
    </xf>
    <xf numFmtId="0" fontId="62" fillId="0" borderId="108" xfId="0" applyFont="1" applyBorder="1" applyAlignment="1">
      <alignment horizontal="center" vertical="center"/>
    </xf>
    <xf numFmtId="0" fontId="62" fillId="0" borderId="150" xfId="0" applyFont="1" applyBorder="1" applyAlignment="1">
      <alignment horizontal="center" vertical="center"/>
    </xf>
    <xf numFmtId="0" fontId="62" fillId="3" borderId="87" xfId="0" applyFont="1" applyFill="1" applyBorder="1" applyAlignment="1">
      <alignment horizontal="center" vertical="center"/>
    </xf>
    <xf numFmtId="0" fontId="115" fillId="0" borderId="87" xfId="0" applyFont="1" applyBorder="1" applyAlignment="1">
      <alignment horizontal="center" vertical="center"/>
    </xf>
    <xf numFmtId="0" fontId="115" fillId="0" borderId="97" xfId="0" applyFont="1" applyBorder="1" applyAlignment="1">
      <alignment horizontal="center" vertical="center"/>
    </xf>
    <xf numFmtId="0" fontId="115" fillId="0" borderId="88" xfId="0" applyFont="1" applyBorder="1" applyAlignment="1">
      <alignment horizontal="center" vertical="center"/>
    </xf>
    <xf numFmtId="0" fontId="115" fillId="3" borderId="4" xfId="0" applyFont="1" applyFill="1" applyBorder="1" applyAlignment="1">
      <alignment horizontal="center"/>
    </xf>
    <xf numFmtId="0" fontId="106" fillId="0" borderId="65" xfId="0" applyFont="1" applyBorder="1"/>
    <xf numFmtId="0" fontId="106" fillId="0" borderId="66" xfId="0" applyFont="1" applyBorder="1"/>
    <xf numFmtId="0" fontId="62" fillId="0" borderId="87" xfId="0" applyFont="1" applyBorder="1" applyAlignment="1">
      <alignment horizontal="left" vertical="center"/>
    </xf>
    <xf numFmtId="0" fontId="115" fillId="3" borderId="87" xfId="0" applyFont="1" applyFill="1" applyBorder="1" applyAlignment="1">
      <alignment horizontal="center"/>
    </xf>
    <xf numFmtId="0" fontId="106" fillId="0" borderId="87" xfId="0" applyFont="1" applyBorder="1"/>
    <xf numFmtId="0" fontId="115" fillId="3" borderId="87" xfId="0" applyFont="1" applyFill="1" applyBorder="1" applyAlignment="1">
      <alignment horizontal="center" vertical="center"/>
    </xf>
    <xf numFmtId="0" fontId="42" fillId="0" borderId="92" xfId="15" applyFont="1" applyBorder="1" applyAlignment="1">
      <alignment horizontal="center" vertical="center"/>
    </xf>
    <xf numFmtId="0" fontId="42" fillId="0" borderId="92" xfId="15" applyFont="1" applyBorder="1" applyAlignment="1">
      <alignment horizontal="center" vertical="center" wrapText="1"/>
    </xf>
    <xf numFmtId="0" fontId="42" fillId="0" borderId="95" xfId="15" applyFont="1" applyBorder="1" applyAlignment="1">
      <alignment horizontal="center" vertical="center" wrapText="1"/>
    </xf>
    <xf numFmtId="0" fontId="46" fillId="12" borderId="97" xfId="15" applyFont="1" applyFill="1" applyBorder="1" applyAlignment="1">
      <alignment horizontal="center" vertical="center"/>
    </xf>
    <xf numFmtId="0" fontId="46" fillId="12" borderId="122" xfId="15" applyFont="1" applyFill="1" applyBorder="1" applyAlignment="1">
      <alignment horizontal="center" vertical="center"/>
    </xf>
    <xf numFmtId="0" fontId="46" fillId="12" borderId="88" xfId="15" applyFont="1" applyFill="1" applyBorder="1" applyAlignment="1">
      <alignment horizontal="center" vertical="center"/>
    </xf>
    <xf numFmtId="0" fontId="67" fillId="25" borderId="103" xfId="15" applyFont="1" applyFill="1" applyBorder="1" applyAlignment="1">
      <alignment horizontal="center" vertical="center"/>
    </xf>
    <xf numFmtId="0" fontId="67" fillId="25" borderId="104" xfId="15" applyFont="1" applyFill="1" applyBorder="1" applyAlignment="1">
      <alignment horizontal="center" vertical="center"/>
    </xf>
    <xf numFmtId="0" fontId="67" fillId="25" borderId="105" xfId="15" applyFont="1" applyFill="1" applyBorder="1" applyAlignment="1">
      <alignment horizontal="center" vertical="center"/>
    </xf>
    <xf numFmtId="0" fontId="68" fillId="12" borderId="136" xfId="15" applyFont="1" applyFill="1" applyBorder="1" applyAlignment="1">
      <alignment horizontal="center" vertical="center" wrapText="1"/>
    </xf>
    <xf numFmtId="0" fontId="68" fillId="12" borderId="91" xfId="15" applyFont="1" applyFill="1" applyBorder="1" applyAlignment="1">
      <alignment horizontal="center" vertical="center" wrapText="1"/>
    </xf>
    <xf numFmtId="0" fontId="68" fillId="12" borderId="137" xfId="15" applyFont="1" applyFill="1" applyBorder="1" applyAlignment="1">
      <alignment horizontal="center" vertical="center" wrapText="1"/>
    </xf>
    <xf numFmtId="0" fontId="68" fillId="12" borderId="87" xfId="15" applyFont="1" applyFill="1" applyBorder="1" applyAlignment="1">
      <alignment horizontal="center" vertical="center" wrapText="1"/>
    </xf>
    <xf numFmtId="0" fontId="68" fillId="12" borderId="138" xfId="15" applyFont="1" applyFill="1" applyBorder="1" applyAlignment="1">
      <alignment horizontal="center" vertical="center" wrapText="1"/>
    </xf>
    <xf numFmtId="0" fontId="68" fillId="12" borderId="92" xfId="15" applyFont="1" applyFill="1" applyBorder="1" applyAlignment="1">
      <alignment horizontal="center" vertical="center" wrapText="1"/>
    </xf>
    <xf numFmtId="0" fontId="27" fillId="3" borderId="4" xfId="0" applyFont="1" applyFill="1" applyBorder="1" applyAlignment="1">
      <alignment horizontal="center"/>
    </xf>
    <xf numFmtId="0" fontId="20" fillId="0" borderId="65" xfId="0" applyFont="1" applyBorder="1"/>
    <xf numFmtId="0" fontId="20" fillId="0" borderId="66" xfId="0" applyFont="1" applyBorder="1"/>
    <xf numFmtId="0" fontId="27" fillId="3" borderId="4" xfId="0" applyFont="1" applyFill="1" applyBorder="1" applyAlignment="1">
      <alignment horizontal="center" vertical="center"/>
    </xf>
    <xf numFmtId="0" fontId="115" fillId="3" borderId="4" xfId="0" applyFont="1" applyFill="1" applyBorder="1" applyAlignment="1">
      <alignment horizontal="center" vertical="center"/>
    </xf>
    <xf numFmtId="0" fontId="42" fillId="12" borderId="99" xfId="13" applyFont="1" applyFill="1" applyBorder="1" applyAlignment="1">
      <alignment horizontal="center" vertical="center"/>
    </xf>
    <xf numFmtId="0" fontId="42" fillId="12" borderId="100" xfId="13" applyFont="1" applyFill="1" applyBorder="1" applyAlignment="1">
      <alignment horizontal="center" vertical="center"/>
    </xf>
    <xf numFmtId="0" fontId="42" fillId="12" borderId="101" xfId="13" applyFont="1" applyFill="1" applyBorder="1" applyAlignment="1">
      <alignment horizontal="center" vertical="center"/>
    </xf>
    <xf numFmtId="0" fontId="10" fillId="0" borderId="87" xfId="13" applyBorder="1" applyAlignment="1">
      <alignment horizontal="center" vertical="center"/>
    </xf>
    <xf numFmtId="0" fontId="10" fillId="0" borderId="160" xfId="13" applyBorder="1" applyAlignment="1">
      <alignment horizontal="center" vertical="center"/>
    </xf>
    <xf numFmtId="0" fontId="10" fillId="0" borderId="161" xfId="13" applyBorder="1" applyAlignment="1">
      <alignment horizontal="center" vertical="center"/>
    </xf>
    <xf numFmtId="0" fontId="27" fillId="3" borderId="21" xfId="0" applyFont="1" applyFill="1" applyBorder="1" applyAlignment="1">
      <alignment horizontal="center" vertical="center"/>
    </xf>
    <xf numFmtId="0" fontId="20" fillId="0" borderId="22" xfId="0" applyFont="1" applyBorder="1" applyAlignment="1">
      <alignment horizontal="center" vertical="center"/>
    </xf>
    <xf numFmtId="0" fontId="20" fillId="0" borderId="83" xfId="0" applyFont="1" applyBorder="1" applyAlignment="1">
      <alignment horizontal="center" vertical="center"/>
    </xf>
    <xf numFmtId="0" fontId="27" fillId="3" borderId="5" xfId="0" applyFont="1" applyFill="1" applyBorder="1" applyAlignment="1">
      <alignment horizontal="center" vertical="center"/>
    </xf>
    <xf numFmtId="0" fontId="20" fillId="0" borderId="65" xfId="0" applyFont="1" applyBorder="1" applyAlignment="1">
      <alignment horizontal="center" vertical="center"/>
    </xf>
    <xf numFmtId="0" fontId="20" fillId="0" borderId="15" xfId="0" applyFont="1" applyBorder="1" applyAlignment="1">
      <alignment horizontal="center" vertical="center"/>
    </xf>
    <xf numFmtId="0" fontId="27" fillId="3" borderId="28" xfId="0" applyFont="1" applyFill="1" applyBorder="1" applyAlignment="1">
      <alignment horizontal="center" vertical="center"/>
    </xf>
    <xf numFmtId="0" fontId="20" fillId="0" borderId="33" xfId="0" applyFont="1" applyBorder="1" applyAlignment="1">
      <alignment horizontal="center" vertical="center"/>
    </xf>
    <xf numFmtId="0" fontId="20" fillId="0" borderId="84" xfId="0" applyFont="1" applyBorder="1" applyAlignment="1">
      <alignment horizontal="center" vertical="center"/>
    </xf>
    <xf numFmtId="0" fontId="27" fillId="3" borderId="87" xfId="0" applyFont="1" applyFill="1" applyBorder="1" applyAlignment="1">
      <alignment horizontal="center" vertical="center" wrapText="1"/>
    </xf>
    <xf numFmtId="0" fontId="44" fillId="0" borderId="126" xfId="3" applyFont="1" applyBorder="1" applyAlignment="1">
      <alignment horizontal="center" vertical="center" wrapText="1" readingOrder="1"/>
    </xf>
    <xf numFmtId="0" fontId="44" fillId="0" borderId="127" xfId="3" applyFont="1" applyBorder="1" applyAlignment="1">
      <alignment horizontal="center" vertical="center" wrapText="1" readingOrder="1"/>
    </xf>
    <xf numFmtId="0" fontId="44" fillId="12" borderId="126" xfId="3" applyFont="1" applyFill="1" applyBorder="1" applyAlignment="1">
      <alignment horizontal="center" vertical="center" wrapText="1" readingOrder="1"/>
    </xf>
    <xf numFmtId="0" fontId="44" fillId="12" borderId="127" xfId="3" applyFont="1" applyFill="1" applyBorder="1" applyAlignment="1">
      <alignment horizontal="center" vertical="center" wrapText="1" readingOrder="1"/>
    </xf>
    <xf numFmtId="0" fontId="44" fillId="12" borderId="123" xfId="3" applyFont="1" applyFill="1" applyBorder="1" applyAlignment="1">
      <alignment horizontal="center" vertical="center" wrapText="1" readingOrder="1"/>
    </xf>
    <xf numFmtId="0" fontId="44" fillId="12" borderId="124" xfId="3" applyFont="1" applyFill="1" applyBorder="1" applyAlignment="1">
      <alignment horizontal="center" vertical="center" wrapText="1" readingOrder="1"/>
    </xf>
    <xf numFmtId="0" fontId="44" fillId="12" borderId="125" xfId="3" applyFont="1" applyFill="1" applyBorder="1" applyAlignment="1">
      <alignment horizontal="center" vertical="center" wrapText="1" readingOrder="1"/>
    </xf>
    <xf numFmtId="0" fontId="44" fillId="12" borderId="129" xfId="3" applyFont="1" applyFill="1" applyBorder="1" applyAlignment="1">
      <alignment horizontal="center" vertical="center" wrapText="1" readingOrder="1"/>
    </xf>
    <xf numFmtId="0" fontId="44" fillId="12" borderId="130" xfId="3" applyFont="1" applyFill="1" applyBorder="1" applyAlignment="1">
      <alignment horizontal="center" vertical="center" wrapText="1" readingOrder="1"/>
    </xf>
    <xf numFmtId="0" fontId="44" fillId="12" borderId="131" xfId="3" applyFont="1" applyFill="1" applyBorder="1" applyAlignment="1">
      <alignment horizontal="center" vertical="center" wrapText="1" readingOrder="1"/>
    </xf>
    <xf numFmtId="0" fontId="44" fillId="12" borderId="128" xfId="3" applyFont="1" applyFill="1" applyBorder="1" applyAlignment="1">
      <alignment horizontal="center" vertical="center" wrapText="1" readingOrder="1"/>
    </xf>
    <xf numFmtId="0" fontId="27" fillId="3" borderId="21" xfId="0" applyFont="1" applyFill="1" applyBorder="1" applyAlignment="1">
      <alignment horizontal="center"/>
    </xf>
    <xf numFmtId="0" fontId="20" fillId="0" borderId="22" xfId="0" applyFont="1" applyBorder="1" applyAlignment="1">
      <alignment horizontal="center"/>
    </xf>
    <xf numFmtId="0" fontId="20" fillId="0" borderId="83" xfId="0" applyFont="1" applyBorder="1" applyAlignment="1">
      <alignment horizontal="center"/>
    </xf>
    <xf numFmtId="0" fontId="27" fillId="3" borderId="5" xfId="0" applyFont="1" applyFill="1" applyBorder="1" applyAlignment="1">
      <alignment horizontal="center"/>
    </xf>
    <xf numFmtId="0" fontId="20" fillId="0" borderId="65" xfId="0" applyFont="1" applyBorder="1" applyAlignment="1">
      <alignment horizontal="center"/>
    </xf>
    <xf numFmtId="0" fontId="20" fillId="0" borderId="15" xfId="0" applyFont="1" applyBorder="1" applyAlignment="1">
      <alignment horizontal="center"/>
    </xf>
    <xf numFmtId="0" fontId="27" fillId="3" borderId="34" xfId="0" applyFont="1" applyFill="1" applyBorder="1" applyAlignment="1">
      <alignment horizontal="center"/>
    </xf>
    <xf numFmtId="0" fontId="20" fillId="0" borderId="35" xfId="0" applyFont="1" applyBorder="1" applyAlignment="1">
      <alignment horizontal="center"/>
    </xf>
    <xf numFmtId="0" fontId="20" fillId="0" borderId="36" xfId="0" applyFont="1" applyBorder="1" applyAlignment="1">
      <alignment horizontal="center"/>
    </xf>
    <xf numFmtId="0" fontId="27" fillId="3" borderId="87" xfId="0" applyFont="1" applyFill="1" applyBorder="1" applyAlignment="1">
      <alignment horizontal="center" wrapText="1"/>
    </xf>
    <xf numFmtId="0" fontId="34" fillId="0" borderId="33" xfId="1" applyFont="1" applyAlignment="1">
      <alignment horizontal="center"/>
    </xf>
    <xf numFmtId="0" fontId="17" fillId="0" borderId="33" xfId="1"/>
    <xf numFmtId="0" fontId="24" fillId="3" borderId="10" xfId="1" applyFont="1" applyFill="1" applyBorder="1" applyAlignment="1">
      <alignment horizontal="center" vertical="center"/>
    </xf>
    <xf numFmtId="0" fontId="20" fillId="0" borderId="13" xfId="1" applyFont="1" applyBorder="1"/>
    <xf numFmtId="0" fontId="24" fillId="3" borderId="10" xfId="1" applyFont="1" applyFill="1" applyBorder="1" applyAlignment="1">
      <alignment horizontal="center" vertical="center" wrapText="1"/>
    </xf>
    <xf numFmtId="0" fontId="25" fillId="0" borderId="87" xfId="1" applyFont="1" applyBorder="1" applyAlignment="1">
      <alignment horizontal="center" vertical="center"/>
    </xf>
    <xf numFmtId="0" fontId="33" fillId="4" borderId="47" xfId="1" applyFont="1" applyFill="1" applyBorder="1" applyAlignment="1">
      <alignment horizontal="center" vertical="center"/>
    </xf>
    <xf numFmtId="0" fontId="20" fillId="0" borderId="48" xfId="1" applyFont="1" applyBorder="1"/>
    <xf numFmtId="0" fontId="34" fillId="4" borderId="47" xfId="1" applyFont="1" applyFill="1" applyBorder="1" applyAlignment="1">
      <alignment horizontal="center"/>
    </xf>
    <xf numFmtId="0" fontId="20" fillId="0" borderId="40" xfId="1" applyFont="1" applyBorder="1"/>
    <xf numFmtId="0" fontId="34" fillId="4" borderId="49" xfId="1" applyFont="1" applyFill="1" applyBorder="1" applyAlignment="1">
      <alignment horizontal="center"/>
    </xf>
    <xf numFmtId="0" fontId="20" fillId="0" borderId="43" xfId="1" applyFont="1" applyBorder="1"/>
    <xf numFmtId="0" fontId="34" fillId="4" borderId="44" xfId="1" applyFont="1" applyFill="1" applyBorder="1" applyAlignment="1">
      <alignment horizontal="center"/>
    </xf>
    <xf numFmtId="0" fontId="20" fillId="0" borderId="42" xfId="1" applyFont="1" applyBorder="1"/>
    <xf numFmtId="0" fontId="20" fillId="0" borderId="45" xfId="1" applyFont="1" applyBorder="1"/>
    <xf numFmtId="0" fontId="34" fillId="4" borderId="46" xfId="1" applyFont="1" applyFill="1" applyBorder="1" applyAlignment="1">
      <alignment horizontal="center" wrapText="1"/>
    </xf>
    <xf numFmtId="0" fontId="20" fillId="0" borderId="50" xfId="1" applyFont="1" applyBorder="1"/>
    <xf numFmtId="0" fontId="34" fillId="4" borderId="46" xfId="1" applyFont="1" applyFill="1" applyBorder="1" applyAlignment="1">
      <alignment horizontal="center"/>
    </xf>
    <xf numFmtId="0" fontId="34" fillId="4" borderId="47" xfId="1" applyFont="1" applyFill="1" applyBorder="1" applyAlignment="1">
      <alignment horizontal="center" vertical="center"/>
    </xf>
    <xf numFmtId="0" fontId="33" fillId="4" borderId="49" xfId="1" applyFont="1" applyFill="1" applyBorder="1" applyAlignment="1">
      <alignment horizontal="center" vertical="center"/>
    </xf>
    <xf numFmtId="0" fontId="20" fillId="0" borderId="37" xfId="1" applyFont="1" applyBorder="1"/>
    <xf numFmtId="0" fontId="35" fillId="4" borderId="10" xfId="1" applyFont="1" applyFill="1" applyBorder="1" applyAlignment="1">
      <alignment horizontal="center" vertical="center"/>
    </xf>
    <xf numFmtId="0" fontId="35" fillId="4" borderId="4" xfId="1" applyFont="1" applyFill="1" applyBorder="1" applyAlignment="1">
      <alignment horizontal="center" vertical="center"/>
    </xf>
    <xf numFmtId="0" fontId="20" fillId="0" borderId="66" xfId="1" applyFont="1" applyBorder="1"/>
    <xf numFmtId="0" fontId="36" fillId="4" borderId="10" xfId="1" applyFont="1" applyFill="1" applyBorder="1" applyAlignment="1">
      <alignment horizontal="center" vertical="center"/>
    </xf>
    <xf numFmtId="0" fontId="33" fillId="4" borderId="59" xfId="1" applyFont="1" applyFill="1" applyBorder="1" applyAlignment="1">
      <alignment horizontal="center" vertical="center"/>
    </xf>
    <xf numFmtId="0" fontId="20" fillId="0" borderId="60" xfId="1" applyFont="1" applyBorder="1"/>
    <xf numFmtId="0" fontId="25" fillId="3" borderId="140" xfId="1" applyFont="1" applyFill="1" applyBorder="1" applyAlignment="1">
      <alignment vertical="center" wrapText="1"/>
    </xf>
    <xf numFmtId="0" fontId="25" fillId="3" borderId="87" xfId="1" applyFont="1" applyFill="1" applyBorder="1" applyAlignment="1">
      <alignment vertical="center" wrapText="1"/>
    </xf>
    <xf numFmtId="0" fontId="24" fillId="3" borderId="87" xfId="1" applyFont="1" applyFill="1" applyBorder="1" applyAlignment="1">
      <alignment horizontal="center" vertical="center" wrapText="1"/>
    </xf>
    <xf numFmtId="0" fontId="25" fillId="2" borderId="4" xfId="1" applyFont="1" applyFill="1" applyBorder="1" applyAlignment="1">
      <alignment horizontal="center" vertical="center"/>
    </xf>
    <xf numFmtId="0" fontId="20" fillId="0" borderId="65" xfId="1" applyFont="1" applyBorder="1"/>
    <xf numFmtId="0" fontId="25" fillId="3" borderId="5" xfId="1" applyFont="1" applyFill="1" applyBorder="1" applyAlignment="1">
      <alignment horizontal="center" wrapText="1"/>
    </xf>
    <xf numFmtId="0" fontId="25" fillId="3" borderId="5" xfId="1" applyFont="1" applyFill="1" applyBorder="1" applyAlignment="1">
      <alignment horizontal="center" vertical="center"/>
    </xf>
    <xf numFmtId="0" fontId="24" fillId="3" borderId="33" xfId="1" applyFont="1" applyFill="1" applyAlignment="1">
      <alignment horizontal="center" vertical="center" wrapText="1"/>
    </xf>
    <xf numFmtId="0" fontId="25" fillId="3" borderId="87" xfId="1" applyFont="1" applyFill="1" applyBorder="1" applyAlignment="1">
      <alignment horizontal="center" vertical="center" wrapText="1"/>
    </xf>
    <xf numFmtId="0" fontId="33" fillId="4" borderId="110" xfId="1" applyFont="1" applyFill="1" applyBorder="1" applyAlignment="1">
      <alignment horizontal="center" vertical="center" wrapText="1"/>
    </xf>
    <xf numFmtId="0" fontId="33" fillId="4" borderId="111" xfId="1" applyFont="1" applyFill="1" applyBorder="1" applyAlignment="1">
      <alignment horizontal="center" vertical="center" wrapText="1"/>
    </xf>
    <xf numFmtId="0" fontId="37" fillId="4" borderId="79" xfId="1" applyFont="1" applyFill="1" applyBorder="1" applyAlignment="1">
      <alignment horizontal="left" vertical="center"/>
    </xf>
    <xf numFmtId="0" fontId="20" fillId="0" borderId="80" xfId="1" applyFont="1" applyBorder="1"/>
    <xf numFmtId="0" fontId="37" fillId="4" borderId="4" xfId="1" applyFont="1" applyFill="1" applyBorder="1" applyAlignment="1">
      <alignment horizontal="left" vertical="center"/>
    </xf>
    <xf numFmtId="0" fontId="25" fillId="3" borderId="5" xfId="1" applyFont="1" applyFill="1" applyBorder="1" applyAlignment="1">
      <alignment horizontal="center"/>
    </xf>
    <xf numFmtId="0" fontId="27" fillId="0" borderId="4" xfId="1" applyFont="1" applyBorder="1" applyAlignment="1">
      <alignment horizontal="center" vertical="center" wrapText="1"/>
    </xf>
    <xf numFmtId="0" fontId="22" fillId="0" borderId="4" xfId="1" applyFont="1" applyBorder="1" applyAlignment="1">
      <alignment horizontal="center" vertical="center" wrapText="1"/>
    </xf>
    <xf numFmtId="0" fontId="38" fillId="4" borderId="2" xfId="1" applyFont="1" applyFill="1" applyBorder="1" applyAlignment="1">
      <alignment horizontal="center"/>
    </xf>
    <xf numFmtId="0" fontId="20" fillId="0" borderId="14" xfId="1" applyFont="1" applyBorder="1"/>
    <xf numFmtId="0" fontId="25" fillId="3" borderId="68" xfId="1" applyFont="1" applyFill="1" applyBorder="1" applyAlignment="1">
      <alignment horizontal="center" vertical="center"/>
    </xf>
    <xf numFmtId="0" fontId="20" fillId="0" borderId="81" xfId="1" applyFont="1" applyBorder="1"/>
    <xf numFmtId="0" fontId="20" fillId="0" borderId="69" xfId="1" applyFont="1" applyBorder="1"/>
    <xf numFmtId="0" fontId="20" fillId="0" borderId="41" xfId="1" applyFont="1" applyBorder="1"/>
    <xf numFmtId="0" fontId="25" fillId="3" borderId="10" xfId="1" applyFont="1" applyFill="1" applyBorder="1" applyAlignment="1">
      <alignment horizontal="center"/>
    </xf>
    <xf numFmtId="0" fontId="25" fillId="0" borderId="4" xfId="1" applyFont="1" applyBorder="1" applyAlignment="1">
      <alignment horizontal="center" wrapText="1"/>
    </xf>
    <xf numFmtId="0" fontId="25" fillId="3" borderId="4" xfId="1" applyFont="1" applyFill="1" applyBorder="1" applyAlignment="1">
      <alignment horizontal="center"/>
    </xf>
    <xf numFmtId="0" fontId="37" fillId="4" borderId="102" xfId="1" applyFont="1" applyFill="1" applyBorder="1" applyAlignment="1">
      <alignment horizontal="center" vertical="center"/>
    </xf>
    <xf numFmtId="0" fontId="37" fillId="4" borderId="33" xfId="1" applyFont="1" applyFill="1" applyAlignment="1">
      <alignment horizontal="center" vertical="center"/>
    </xf>
    <xf numFmtId="0" fontId="25" fillId="0" borderId="10" xfId="1" applyFont="1" applyBorder="1" applyAlignment="1">
      <alignment horizontal="center" vertical="center" wrapText="1"/>
    </xf>
    <xf numFmtId="0" fontId="25" fillId="0" borderId="23" xfId="1" applyFont="1" applyBorder="1" applyAlignment="1">
      <alignment horizontal="center" vertical="center" wrapText="1"/>
    </xf>
    <xf numFmtId="0" fontId="25" fillId="0" borderId="13" xfId="1" applyFont="1" applyBorder="1" applyAlignment="1">
      <alignment horizontal="center" vertical="center" wrapText="1"/>
    </xf>
    <xf numFmtId="0" fontId="25" fillId="3" borderId="87" xfId="1" applyFont="1" applyFill="1" applyBorder="1" applyAlignment="1">
      <alignment horizontal="center" vertical="center"/>
    </xf>
    <xf numFmtId="0" fontId="25" fillId="3" borderId="97" xfId="1" applyFont="1" applyFill="1" applyBorder="1" applyAlignment="1">
      <alignment horizontal="center" vertical="center"/>
    </xf>
    <xf numFmtId="0" fontId="25" fillId="3" borderId="94" xfId="1" applyFont="1" applyFill="1" applyBorder="1" applyAlignment="1">
      <alignment horizontal="center" vertical="center"/>
    </xf>
    <xf numFmtId="0" fontId="25" fillId="3" borderId="8" xfId="1" applyFont="1" applyFill="1" applyBorder="1" applyAlignment="1">
      <alignment horizontal="center"/>
    </xf>
    <xf numFmtId="0" fontId="20" fillId="0" borderId="24" xfId="1" applyFont="1" applyBorder="1"/>
    <xf numFmtId="0" fontId="20" fillId="0" borderId="25" xfId="1" applyFont="1" applyBorder="1"/>
    <xf numFmtId="0" fontId="18" fillId="5" borderId="4" xfId="0" applyFont="1" applyFill="1" applyBorder="1" applyAlignment="1">
      <alignment horizontal="center" vertical="center" wrapText="1"/>
    </xf>
    <xf numFmtId="0" fontId="39" fillId="5" borderId="4" xfId="0" applyFont="1" applyFill="1" applyBorder="1" applyAlignment="1">
      <alignment horizontal="center" vertical="center" wrapText="1"/>
    </xf>
    <xf numFmtId="0" fontId="54" fillId="0" borderId="87" xfId="7" applyFont="1" applyBorder="1" applyAlignment="1">
      <alignment horizontal="center" vertical="center" wrapText="1"/>
    </xf>
    <xf numFmtId="0" fontId="52" fillId="0" borderId="87" xfId="7" applyFont="1" applyBorder="1" applyAlignment="1">
      <alignment horizontal="center" vertical="center"/>
    </xf>
    <xf numFmtId="0" fontId="54" fillId="0" borderId="87" xfId="7" applyFont="1" applyBorder="1" applyAlignment="1">
      <alignment horizontal="center" wrapText="1"/>
    </xf>
    <xf numFmtId="0" fontId="54" fillId="0" borderId="87" xfId="7" applyFont="1" applyBorder="1" applyAlignment="1">
      <alignment horizontal="center"/>
    </xf>
    <xf numFmtId="0" fontId="54" fillId="0" borderId="87" xfId="7" applyFont="1" applyBorder="1" applyAlignment="1">
      <alignment horizontal="center" vertical="center"/>
    </xf>
    <xf numFmtId="0" fontId="55" fillId="0" borderId="87" xfId="7" applyFont="1" applyBorder="1" applyAlignment="1">
      <alignment horizontal="center" vertical="center"/>
    </xf>
    <xf numFmtId="0" fontId="55" fillId="0" borderId="97" xfId="7" applyFont="1" applyBorder="1" applyAlignment="1">
      <alignment horizontal="center" vertical="center"/>
    </xf>
    <xf numFmtId="0" fontId="54" fillId="0" borderId="33" xfId="7" applyFont="1" applyAlignment="1">
      <alignment horizontal="left" vertical="center"/>
    </xf>
    <xf numFmtId="0" fontId="54" fillId="0" borderId="141" xfId="7" applyFont="1" applyBorder="1" applyAlignment="1">
      <alignment horizontal="left" vertical="center"/>
    </xf>
    <xf numFmtId="0" fontId="54" fillId="0" borderId="97" xfId="7" applyFont="1" applyBorder="1" applyAlignment="1">
      <alignment horizontal="center" vertical="center"/>
    </xf>
    <xf numFmtId="0" fontId="54" fillId="0" borderId="88" xfId="7" applyFont="1" applyBorder="1" applyAlignment="1">
      <alignment horizontal="center" vertical="center"/>
    </xf>
    <xf numFmtId="0" fontId="53" fillId="0" borderId="122" xfId="7" applyFont="1" applyBorder="1" applyAlignment="1">
      <alignment horizontal="center" vertical="center" wrapText="1"/>
    </xf>
    <xf numFmtId="0" fontId="53" fillId="0" borderId="88" xfId="7" applyFont="1" applyBorder="1" applyAlignment="1">
      <alignment horizontal="center" vertical="center" wrapText="1"/>
    </xf>
    <xf numFmtId="0" fontId="54" fillId="0" borderId="97" xfId="7" applyFont="1" applyBorder="1" applyAlignment="1">
      <alignment horizontal="center" vertical="center" wrapText="1"/>
    </xf>
    <xf numFmtId="0" fontId="54" fillId="0" borderId="88" xfId="7" applyFont="1" applyBorder="1" applyAlignment="1">
      <alignment horizontal="center" vertical="center" wrapText="1"/>
    </xf>
    <xf numFmtId="0" fontId="53" fillId="0" borderId="97" xfId="7" applyFont="1" applyBorder="1" applyAlignment="1">
      <alignment horizontal="center" vertical="center"/>
    </xf>
    <xf numFmtId="0" fontId="53" fillId="0" borderId="122" xfId="7" applyFont="1" applyBorder="1" applyAlignment="1">
      <alignment horizontal="center" vertical="center"/>
    </xf>
    <xf numFmtId="0" fontId="53" fillId="0" borderId="88" xfId="7" applyFont="1" applyBorder="1" applyAlignment="1">
      <alignment horizontal="center" vertical="center"/>
    </xf>
    <xf numFmtId="0" fontId="53" fillId="0" borderId="97" xfId="7" applyFont="1" applyBorder="1" applyAlignment="1">
      <alignment horizontal="center" vertical="center" wrapText="1"/>
    </xf>
    <xf numFmtId="0" fontId="53" fillId="0" borderId="87" xfId="7" applyFont="1" applyBorder="1" applyAlignment="1">
      <alignment horizontal="center" wrapText="1"/>
    </xf>
    <xf numFmtId="0" fontId="53" fillId="0" borderId="87" xfId="7" applyFont="1" applyBorder="1" applyAlignment="1">
      <alignment horizontal="center"/>
    </xf>
    <xf numFmtId="0" fontId="49" fillId="0" borderId="33" xfId="6" applyFont="1" applyAlignment="1">
      <alignment horizontal="center" wrapText="1"/>
    </xf>
    <xf numFmtId="0" fontId="49" fillId="0" borderId="87" xfId="6" applyFont="1" applyBorder="1" applyAlignment="1">
      <alignment horizontal="center"/>
    </xf>
    <xf numFmtId="0" fontId="49" fillId="0" borderId="87" xfId="6" applyFont="1" applyBorder="1" applyAlignment="1">
      <alignment horizontal="center" vertical="center"/>
    </xf>
    <xf numFmtId="0" fontId="49" fillId="0" borderId="87" xfId="6" applyFont="1" applyBorder="1" applyAlignment="1">
      <alignment horizontal="center" vertical="center" wrapText="1"/>
    </xf>
    <xf numFmtId="0" fontId="49" fillId="0" borderId="87" xfId="7" applyFont="1" applyBorder="1" applyAlignment="1">
      <alignment horizontal="center" vertical="center" wrapText="1"/>
    </xf>
    <xf numFmtId="0" fontId="49" fillId="0" borderId="87" xfId="7" applyFont="1" applyBorder="1" applyAlignment="1">
      <alignment horizontal="center" wrapText="1"/>
    </xf>
    <xf numFmtId="1" fontId="49" fillId="0" borderId="87" xfId="6" applyNumberFormat="1" applyFont="1" applyBorder="1" applyAlignment="1">
      <alignment horizontal="center" vertical="center"/>
    </xf>
    <xf numFmtId="0" fontId="49" fillId="0" borderId="97" xfId="6" applyFont="1" applyBorder="1" applyAlignment="1">
      <alignment horizontal="center" vertical="center" wrapText="1"/>
    </xf>
    <xf numFmtId="0" fontId="49" fillId="0" borderId="122" xfId="6" applyFont="1" applyBorder="1" applyAlignment="1">
      <alignment horizontal="center" vertical="center" wrapText="1"/>
    </xf>
    <xf numFmtId="0" fontId="49" fillId="0" borderId="88" xfId="6" applyFont="1" applyBorder="1" applyAlignment="1">
      <alignment horizontal="center" vertical="center" wrapText="1"/>
    </xf>
    <xf numFmtId="0" fontId="49" fillId="0" borderId="97" xfId="6" applyFont="1" applyBorder="1" applyAlignment="1">
      <alignment horizontal="center" vertical="center"/>
    </xf>
    <xf numFmtId="0" fontId="49" fillId="0" borderId="88" xfId="6" applyFont="1" applyBorder="1" applyAlignment="1">
      <alignment horizontal="center" vertical="center"/>
    </xf>
    <xf numFmtId="0" fontId="50" fillId="0" borderId="87" xfId="6" applyFont="1" applyBorder="1" applyAlignment="1">
      <alignment horizontal="center" vertical="center"/>
    </xf>
    <xf numFmtId="0" fontId="49" fillId="0" borderId="121" xfId="6" applyFont="1" applyBorder="1" applyAlignment="1">
      <alignment horizontal="center" wrapText="1"/>
    </xf>
    <xf numFmtId="0" fontId="49" fillId="0" borderId="139" xfId="6" applyFont="1" applyBorder="1" applyAlignment="1">
      <alignment horizontal="center" wrapText="1"/>
    </xf>
    <xf numFmtId="0" fontId="49" fillId="0" borderId="140" xfId="6" applyFont="1" applyBorder="1" applyAlignment="1">
      <alignment horizontal="center" wrapText="1"/>
    </xf>
    <xf numFmtId="0" fontId="49" fillId="0" borderId="121" xfId="6" applyFont="1" applyBorder="1" applyAlignment="1">
      <alignment horizontal="center" vertical="center" wrapText="1"/>
    </xf>
    <xf numFmtId="0" fontId="49" fillId="0" borderId="139" xfId="6" applyFont="1" applyBorder="1" applyAlignment="1">
      <alignment horizontal="center" vertical="center" wrapText="1"/>
    </xf>
    <xf numFmtId="0" fontId="49" fillId="0" borderId="140" xfId="6" applyFont="1" applyBorder="1" applyAlignment="1">
      <alignment horizontal="center" vertical="center" wrapText="1"/>
    </xf>
    <xf numFmtId="0" fontId="51" fillId="0" borderId="121" xfId="6" applyFont="1" applyBorder="1" applyAlignment="1">
      <alignment horizontal="center" vertical="center"/>
    </xf>
    <xf numFmtId="0" fontId="51" fillId="0" borderId="139" xfId="6" applyFont="1" applyBorder="1" applyAlignment="1">
      <alignment horizontal="center" vertical="center"/>
    </xf>
    <xf numFmtId="0" fontId="51" fillId="0" borderId="140" xfId="6" applyFont="1" applyBorder="1" applyAlignment="1">
      <alignment horizontal="center" vertical="center"/>
    </xf>
    <xf numFmtId="0" fontId="49" fillId="0" borderId="87" xfId="6" applyFont="1" applyBorder="1" applyAlignment="1">
      <alignment horizontal="left" vertical="center"/>
    </xf>
    <xf numFmtId="0" fontId="21" fillId="6" borderId="4" xfId="0" applyFont="1" applyFill="1" applyBorder="1" applyAlignment="1">
      <alignment horizontal="center" vertical="center"/>
    </xf>
    <xf numFmtId="0" fontId="21" fillId="2" borderId="4" xfId="0" applyFont="1" applyFill="1" applyBorder="1" applyAlignment="1">
      <alignment horizontal="center" vertical="center"/>
    </xf>
    <xf numFmtId="0" fontId="23" fillId="0" borderId="10" xfId="0" applyFont="1" applyBorder="1" applyAlignment="1">
      <alignment horizontal="center" vertical="center" wrapText="1"/>
    </xf>
    <xf numFmtId="0" fontId="20" fillId="0" borderId="23" xfId="0" applyFont="1" applyBorder="1"/>
    <xf numFmtId="0" fontId="20" fillId="0" borderId="13" xfId="0" applyFont="1" applyBorder="1"/>
    <xf numFmtId="0" fontId="23" fillId="0" borderId="10" xfId="0" applyFont="1" applyBorder="1" applyAlignment="1">
      <alignment horizontal="center" vertical="center"/>
    </xf>
    <xf numFmtId="0" fontId="23" fillId="0" borderId="82" xfId="0" applyFont="1" applyBorder="1" applyAlignment="1">
      <alignment horizontal="center" vertical="center" wrapText="1"/>
    </xf>
    <xf numFmtId="0" fontId="20" fillId="0" borderId="19" xfId="0" applyFont="1" applyBorder="1"/>
    <xf numFmtId="0" fontId="20" fillId="0" borderId="20" xfId="0" applyFont="1" applyBorder="1"/>
    <xf numFmtId="0" fontId="23" fillId="0" borderId="30" xfId="0" applyFont="1" applyBorder="1" applyAlignment="1">
      <alignment horizontal="center" wrapText="1"/>
    </xf>
    <xf numFmtId="0" fontId="0" fillId="0" borderId="0" xfId="0"/>
    <xf numFmtId="0" fontId="20" fillId="0" borderId="30" xfId="0" applyFont="1" applyBorder="1"/>
    <xf numFmtId="0" fontId="23" fillId="0" borderId="23" xfId="0" applyFont="1" applyBorder="1" applyAlignment="1">
      <alignment horizontal="center" vertical="center"/>
    </xf>
    <xf numFmtId="0" fontId="20" fillId="0" borderId="27" xfId="0" applyFont="1" applyBorder="1"/>
    <xf numFmtId="0" fontId="23" fillId="0" borderId="29" xfId="0" applyFont="1" applyBorder="1" applyAlignment="1">
      <alignment horizontal="center" vertical="center"/>
    </xf>
    <xf numFmtId="0" fontId="20" fillId="0" borderId="31" xfId="0" applyFont="1" applyBorder="1"/>
    <xf numFmtId="0" fontId="20" fillId="0" borderId="32" xfId="0" applyFont="1" applyBorder="1"/>
    <xf numFmtId="0" fontId="41" fillId="3" borderId="83" xfId="0" applyFont="1" applyFill="1" applyBorder="1" applyAlignment="1">
      <alignment horizontal="center" vertical="center" textRotation="90"/>
    </xf>
    <xf numFmtId="0" fontId="20" fillId="0" borderId="84" xfId="0" applyFont="1" applyBorder="1"/>
    <xf numFmtId="0" fontId="20" fillId="0" borderId="85" xfId="0" applyFont="1" applyBorder="1"/>
    <xf numFmtId="175" fontId="67" fillId="12" borderId="99" xfId="21" applyNumberFormat="1" applyFont="1" applyFill="1" applyBorder="1" applyAlignment="1">
      <alignment horizontal="center" vertical="center"/>
    </xf>
    <xf numFmtId="175" fontId="67" fillId="12" borderId="100" xfId="21" applyNumberFormat="1" applyFont="1" applyFill="1" applyBorder="1" applyAlignment="1">
      <alignment horizontal="center" vertical="center"/>
    </xf>
    <xf numFmtId="175" fontId="67" fillId="12" borderId="101" xfId="21" applyNumberFormat="1" applyFont="1" applyFill="1" applyBorder="1" applyAlignment="1">
      <alignment horizontal="center" vertical="center"/>
    </xf>
    <xf numFmtId="177" fontId="26" fillId="0" borderId="87" xfId="0" applyNumberFormat="1" applyFont="1" applyBorder="1" applyAlignment="1">
      <alignment horizontal="center" vertical="center"/>
    </xf>
    <xf numFmtId="175" fontId="26" fillId="0" borderId="1" xfId="0" applyNumberFormat="1" applyFont="1" applyBorder="1" applyAlignment="1">
      <alignment horizontal="center" vertical="center"/>
    </xf>
    <xf numFmtId="175" fontId="26" fillId="3" borderId="1" xfId="0" applyNumberFormat="1" applyFont="1" applyFill="1" applyBorder="1" applyAlignment="1">
      <alignment horizontal="center" vertical="center"/>
    </xf>
    <xf numFmtId="175" fontId="26" fillId="2" borderId="1" xfId="0" applyNumberFormat="1" applyFont="1" applyFill="1" applyBorder="1" applyAlignment="1">
      <alignment horizontal="center" vertical="center"/>
    </xf>
    <xf numFmtId="175" fontId="26" fillId="0" borderId="10" xfId="0" applyNumberFormat="1" applyFont="1" applyBorder="1" applyAlignment="1">
      <alignment horizontal="center" vertical="center"/>
    </xf>
    <xf numFmtId="175" fontId="26" fillId="0" borderId="87" xfId="0" applyNumberFormat="1" applyFont="1" applyBorder="1" applyAlignment="1">
      <alignment horizontal="center" vertical="center"/>
    </xf>
    <xf numFmtId="175" fontId="26" fillId="2" borderId="10" xfId="0" applyNumberFormat="1" applyFont="1" applyFill="1" applyBorder="1" applyAlignment="1">
      <alignment horizontal="center" vertical="center"/>
    </xf>
    <xf numFmtId="175" fontId="26" fillId="0" borderId="97" xfId="0" applyNumberFormat="1" applyFont="1" applyBorder="1" applyAlignment="1">
      <alignment horizontal="center" vertical="center"/>
    </xf>
    <xf numFmtId="0" fontId="1" fillId="0" borderId="87" xfId="0" applyFont="1" applyBorder="1" applyAlignment="1">
      <alignment horizontal="center"/>
    </xf>
    <xf numFmtId="2" fontId="116" fillId="0" borderId="201" xfId="14" quotePrefix="1" applyNumberFormat="1" applyFont="1" applyFill="1" applyBorder="1" applyAlignment="1">
      <alignment horizontal="center" vertical="center"/>
    </xf>
    <xf numFmtId="0" fontId="116" fillId="0" borderId="201" xfId="14" quotePrefix="1" applyFont="1" applyFill="1" applyBorder="1" applyAlignment="1">
      <alignment horizontal="center" vertical="center"/>
    </xf>
    <xf numFmtId="0" fontId="124" fillId="0" borderId="33" xfId="11" applyFont="1" applyFill="1" applyAlignment="1">
      <alignment horizontal="center"/>
    </xf>
    <xf numFmtId="0" fontId="116" fillId="0" borderId="33" xfId="14" applyFont="1" applyFill="1"/>
    <xf numFmtId="0" fontId="116" fillId="0" borderId="33" xfId="14" applyFont="1" applyFill="1" applyAlignment="1">
      <alignment horizontal="left" indent="1"/>
    </xf>
    <xf numFmtId="0" fontId="116" fillId="0" borderId="33" xfId="14" applyFont="1" applyFill="1" applyAlignment="1">
      <alignment horizontal="center" vertical="center"/>
    </xf>
    <xf numFmtId="0" fontId="123" fillId="21" borderId="87" xfId="14" applyFont="1" applyFill="1" applyBorder="1" applyAlignment="1">
      <alignment horizontal="center" vertical="center"/>
    </xf>
    <xf numFmtId="0" fontId="123" fillId="21" borderId="87" xfId="14" applyFont="1" applyFill="1" applyBorder="1" applyAlignment="1">
      <alignment horizontal="left" vertical="center"/>
    </xf>
    <xf numFmtId="0" fontId="116" fillId="21" borderId="87" xfId="14" applyFont="1" applyFill="1" applyBorder="1"/>
    <xf numFmtId="0" fontId="116" fillId="21" borderId="87" xfId="14" applyFont="1" applyFill="1" applyBorder="1" applyAlignment="1">
      <alignment horizontal="center" vertical="center"/>
    </xf>
    <xf numFmtId="0" fontId="123" fillId="21" borderId="87" xfId="14" applyFont="1" applyFill="1" applyBorder="1" applyAlignment="1">
      <alignment horizontal="center" vertical="center" wrapText="1"/>
    </xf>
    <xf numFmtId="0" fontId="123" fillId="21" borderId="97" xfId="14" applyFont="1" applyFill="1" applyBorder="1" applyAlignment="1">
      <alignment horizontal="center" vertical="center" wrapText="1"/>
    </xf>
    <xf numFmtId="2" fontId="116" fillId="0" borderId="202" xfId="14" quotePrefix="1" applyNumberFormat="1" applyFont="1" applyFill="1" applyBorder="1" applyAlignment="1">
      <alignment horizontal="center" vertical="center"/>
    </xf>
    <xf numFmtId="2" fontId="116" fillId="0" borderId="202" xfId="14" quotePrefix="1" applyNumberFormat="1" applyFont="1" applyFill="1" applyBorder="1" applyAlignment="1">
      <alignment horizontal="center" vertical="center" wrapText="1"/>
    </xf>
    <xf numFmtId="2" fontId="116" fillId="0" borderId="203" xfId="14" quotePrefix="1" applyNumberFormat="1" applyFont="1" applyFill="1" applyBorder="1" applyAlignment="1">
      <alignment horizontal="center" vertical="center"/>
    </xf>
    <xf numFmtId="2" fontId="116" fillId="0" borderId="204" xfId="14" quotePrefix="1" applyNumberFormat="1" applyFont="1" applyFill="1" applyBorder="1" applyAlignment="1">
      <alignment horizontal="center" vertical="center"/>
    </xf>
    <xf numFmtId="0" fontId="116" fillId="0" borderId="33" xfId="19" applyFont="1" applyFill="1" applyBorder="1" applyAlignment="1">
      <alignment horizontal="center"/>
    </xf>
    <xf numFmtId="0" fontId="116" fillId="0" borderId="33" xfId="14" quotePrefix="1" applyFont="1" applyFill="1" applyBorder="1" applyAlignment="1">
      <alignment horizontal="center" vertical="center"/>
    </xf>
    <xf numFmtId="0" fontId="116" fillId="0" borderId="201" xfId="19" applyFont="1" applyFill="1" applyBorder="1" applyAlignment="1">
      <alignment horizontal="center"/>
    </xf>
    <xf numFmtId="2" fontId="116" fillId="0" borderId="33" xfId="14" quotePrefix="1" applyNumberFormat="1" applyFont="1" applyFill="1" applyBorder="1" applyAlignment="1">
      <alignment horizontal="center" vertical="center"/>
    </xf>
    <xf numFmtId="0" fontId="116" fillId="0" borderId="33" xfId="14" applyFont="1" applyFill="1" applyBorder="1" applyAlignment="1">
      <alignment horizontal="center" vertical="center"/>
    </xf>
    <xf numFmtId="2" fontId="116" fillId="0" borderId="33" xfId="14" quotePrefix="1" applyNumberFormat="1" applyFont="1" applyFill="1" applyBorder="1" applyAlignment="1">
      <alignment horizontal="center" vertical="center" wrapText="1"/>
    </xf>
    <xf numFmtId="0" fontId="116" fillId="0" borderId="33" xfId="14" applyFont="1" applyFill="1" applyBorder="1"/>
    <xf numFmtId="0" fontId="116" fillId="0" borderId="33" xfId="14" applyFont="1" applyFill="1" applyBorder="1" applyAlignment="1">
      <alignment horizontal="left" indent="1"/>
    </xf>
    <xf numFmtId="2" fontId="116" fillId="15" borderId="201" xfId="14" quotePrefix="1" applyNumberFormat="1" applyFont="1" applyFill="1" applyBorder="1" applyAlignment="1">
      <alignment horizontal="center" vertical="center"/>
    </xf>
  </cellXfs>
  <cellStyles count="192">
    <cellStyle name="Comma 10" xfId="33" xr:uid="{F6EFF4EB-7774-4EA7-BA47-61B39F7B18C9}"/>
    <cellStyle name="Comma 2" xfId="34" xr:uid="{8773FDD0-9651-436F-B53E-31D095AA21B8}"/>
    <cellStyle name="Comma 2 2" xfId="35" xr:uid="{825D4BA6-6DD1-4680-9C3A-8A2B16DE00D9}"/>
    <cellStyle name="Comma 2 2 2" xfId="36" xr:uid="{8B8283BB-7597-4B3B-ABD3-ED543975B825}"/>
    <cellStyle name="Comma 2 2 2 2" xfId="173" xr:uid="{03586B19-9DB8-4894-85B3-5245EC5CFA65}"/>
    <cellStyle name="Comma 2 2 3" xfId="37" xr:uid="{DC0FB6F0-4593-45F9-B291-2FC5B950A082}"/>
    <cellStyle name="Comma 2 2 3 2" xfId="174" xr:uid="{14AA3056-34CA-4796-896F-C0F501E06B8A}"/>
    <cellStyle name="Comma 2 2 4" xfId="172" xr:uid="{29E051B1-C4D5-464F-902B-50514268542A}"/>
    <cellStyle name="Comma 2 3" xfId="38" xr:uid="{9500AF79-894C-48B1-B35A-2E0A81DDB8EF}"/>
    <cellStyle name="Comma 2 3 2" xfId="175" xr:uid="{334CFDF1-7EDA-4734-A0BA-E01173CE8C2B}"/>
    <cellStyle name="Comma 2 4" xfId="39" xr:uid="{37E65438-11AD-4592-B3AE-F55B92347676}"/>
    <cellStyle name="Comma 2 4 2" xfId="176" xr:uid="{AC79AAF7-5EF1-4248-BE86-BBA8067B25CC}"/>
    <cellStyle name="Comma 2 5" xfId="40" xr:uid="{EA1293A7-DAB2-4881-8893-7940162DE3D6}"/>
    <cellStyle name="Comma 2 5 2" xfId="177" xr:uid="{46836CBE-A7B0-4108-B19B-2B8F25E09382}"/>
    <cellStyle name="Comma 2 6" xfId="152" xr:uid="{8D8ABA78-99D3-4493-BBFA-AD05BCC42E8D}"/>
    <cellStyle name="Comma 2 7" xfId="171" xr:uid="{3D798DD4-1295-44B7-8E5E-E05421B5B5E5}"/>
    <cellStyle name="Comma 3" xfId="41" xr:uid="{1E512CD1-D2C4-4BE6-8391-BDFBE07C421D}"/>
    <cellStyle name="Comma 3 2" xfId="149" xr:uid="{CB10A895-754F-4EB1-A9E2-58C463A863C0}"/>
    <cellStyle name="Comma 3 3" xfId="178" xr:uid="{2B8B7C20-964C-4EA0-950A-D92F0E44780F}"/>
    <cellStyle name="Comma 4" xfId="42" xr:uid="{D5C92426-338D-4F98-A546-5BEF5EFE4FB9}"/>
    <cellStyle name="Comma 4 2" xfId="43" xr:uid="{CDD5104C-E377-47FC-BACA-19B1F31451F5}"/>
    <cellStyle name="Comma 4 2 2" xfId="180" xr:uid="{77198DB3-F28A-48A4-BF34-FFA1C6535880}"/>
    <cellStyle name="Comma 4 3" xfId="44" xr:uid="{FAD57D73-F90D-46DA-82E7-93F03DAE4145}"/>
    <cellStyle name="Comma 4 3 2" xfId="181" xr:uid="{AB6F132A-D084-4E97-B660-4539C9A23269}"/>
    <cellStyle name="Comma 4 4" xfId="45" xr:uid="{1E98B035-1311-4DD0-B53D-58010F96BD3D}"/>
    <cellStyle name="Comma 4 4 2" xfId="182" xr:uid="{90A04989-CE4D-4C39-AFFA-01FB7D82D813}"/>
    <cellStyle name="Comma 4 5" xfId="148" xr:uid="{7BCD6ABD-F976-4C0C-ACFB-4DE47157BDD8}"/>
    <cellStyle name="Comma 4 5 2" xfId="189" xr:uid="{765AF478-2BE9-4FF9-B015-F6A2ADD3458B}"/>
    <cellStyle name="Comma 4 6" xfId="179" xr:uid="{AA67B2E3-EADF-4CB8-9D48-CA2FDF00F533}"/>
    <cellStyle name="Comma 5" xfId="46" xr:uid="{A5E0E787-C1AD-428F-A59E-81D04B8EB4FB}"/>
    <cellStyle name="Comma 5 2" xfId="154" xr:uid="{0C4EB39C-A8C8-433E-AFE0-FD2B0840BBE2}"/>
    <cellStyle name="Comma 5 3" xfId="183" xr:uid="{CCC7C7B0-7E0C-4E3F-84BB-73BB56C9FA48}"/>
    <cellStyle name="Comma 6" xfId="47" xr:uid="{EE7400AD-528B-404F-9CAF-753B669D7083}"/>
    <cellStyle name="Comma 6 2" xfId="184" xr:uid="{A2E6C6BB-680A-4F82-976C-EAE2CA73D229}"/>
    <cellStyle name="Comma 7" xfId="126" xr:uid="{D9D3EC4F-CCAB-4449-9FA7-7EC88B3C9F74}"/>
    <cellStyle name="Comma 7 2" xfId="187" xr:uid="{23EB5F92-3540-46F4-929E-3F0746B39DD5}"/>
    <cellStyle name="Comma 8" xfId="128" xr:uid="{EA2244E7-533F-4C33-8A3F-608AFA7B5A2D}"/>
    <cellStyle name="Comma 8 2" xfId="188" xr:uid="{455D112A-AFC1-4D6B-ABB3-729D6FBB861D}"/>
    <cellStyle name="Comma 9" xfId="170" xr:uid="{A1FF40FF-05E7-4A99-98EA-3CCCBE1306C6}"/>
    <cellStyle name="Comma 9 3" xfId="48" xr:uid="{DD9ABE82-3093-4045-A9E3-62A6AA016425}"/>
    <cellStyle name="Hyperlink 2" xfId="11" xr:uid="{1AF923C1-3D01-4AE7-B51B-5457E8DB31B1}"/>
    <cellStyle name="Hyperlink 2 2" xfId="164" xr:uid="{0DF3DC3D-83EB-483F-9E65-73C36738C2F4}"/>
    <cellStyle name="Hyperlink 2 3" xfId="49" xr:uid="{832A681F-4623-40BA-AAC8-31891E689341}"/>
    <cellStyle name="Hyperlink 3" xfId="168" xr:uid="{6FA13210-ACDD-4ED5-84E7-53A4A863B0D1}"/>
    <cellStyle name="Hyperlink 4" xfId="190" xr:uid="{685B8854-D0AC-4974-AA30-859BF907C754}"/>
    <cellStyle name="Normal" xfId="0" builtinId="0"/>
    <cellStyle name="Normal 10" xfId="21" xr:uid="{DD57A6D4-F0B7-4159-8594-BCEADF5B64E1}"/>
    <cellStyle name="Normal 10 2" xfId="51" xr:uid="{D78D0DFF-D53C-4C65-B274-B96CE898CA2D}"/>
    <cellStyle name="Normal 10 2 2" xfId="52" xr:uid="{FD439F83-2808-49B4-B5AC-224BD9DA2C30}"/>
    <cellStyle name="Normal 10 2 2 2" xfId="53" xr:uid="{74D33BA9-D5BA-40A8-A784-570F460B410D}"/>
    <cellStyle name="Normal 10 2 3" xfId="54" xr:uid="{2A0CC134-9000-4C84-9E4B-82CFD6E828AF}"/>
    <cellStyle name="Normal 10 3" xfId="55" xr:uid="{DB27B6AB-DCAC-425A-9F9E-E1A306C02CF8}"/>
    <cellStyle name="Normal 10 3 2" xfId="56" xr:uid="{A20CF4CD-9B7E-44AE-B504-B2F3221C6657}"/>
    <cellStyle name="Normal 10 4" xfId="57" xr:uid="{8E4B311B-35ED-461E-B870-543AC0F2226F}"/>
    <cellStyle name="Normal 10 5" xfId="50" xr:uid="{124B183D-02BE-47A0-8B97-5084BC91743E}"/>
    <cellStyle name="Normal 11" xfId="22" xr:uid="{5CD1C27C-21C2-4674-BA1E-BB73FF7FCB4A}"/>
    <cellStyle name="Normal 11 2" xfId="59" xr:uid="{0CB1DE6B-00B6-42E6-BE2E-7923FEBB9302}"/>
    <cellStyle name="Normal 11 2 2" xfId="60" xr:uid="{ABB60D01-49FA-4BC1-9B44-7F70CB2700D6}"/>
    <cellStyle name="Normal 11 3" xfId="61" xr:uid="{60EC7598-49E9-40C9-8308-E21566D77435}"/>
    <cellStyle name="Normal 11 4" xfId="58" xr:uid="{815E2D08-AAD5-400C-8103-310E5B0075D5}"/>
    <cellStyle name="Normal 12" xfId="31" xr:uid="{396A3660-D92C-4AD9-A194-B1139FBAC3AE}"/>
    <cellStyle name="Normal 12 2" xfId="63" xr:uid="{BC103418-1D8C-45F0-AD7A-DDE5E206AEF1}"/>
    <cellStyle name="Normal 12 3" xfId="62" xr:uid="{DCE5CFA7-0843-4E56-9F2B-B799ABE4F6CA}"/>
    <cellStyle name="Normal 13" xfId="64" xr:uid="{D1B26787-FAB7-4696-B50C-924DF11CC7E3}"/>
    <cellStyle name="Normal 14" xfId="65" xr:uid="{3D4438A2-9FE9-4F01-BBB9-99E4FF3CABBE}"/>
    <cellStyle name="Normal 14 2 2" xfId="66" xr:uid="{FA2F66F8-FC12-487A-B2A4-DA56D65FD819}"/>
    <cellStyle name="Normal 15" xfId="16" xr:uid="{B4065485-9305-401A-B6E7-817F8FF0CC42}"/>
    <cellStyle name="Normal 16" xfId="132" xr:uid="{A76850C4-266E-4F10-B5D2-257764D777C2}"/>
    <cellStyle name="Normal 16 2" xfId="143" xr:uid="{5A673971-8133-4D54-A321-4111F76DCB5F}"/>
    <cellStyle name="Normal 17" xfId="159" xr:uid="{13A99893-C9C3-4101-BBAD-75D6BB5167B5}"/>
    <cellStyle name="Normal 17 2" xfId="160" xr:uid="{CB31C8C2-E85E-4EF7-A5D1-6BF869912E01}"/>
    <cellStyle name="Normal 18" xfId="162" xr:uid="{46539F58-7835-446D-AC43-5BB75775E75D}"/>
    <cellStyle name="Normal 19" xfId="167" xr:uid="{0AC36B85-EEDB-402C-8119-1DDCAA89FD3D}"/>
    <cellStyle name="Normal 197" xfId="67" xr:uid="{FAB1308C-50B9-4146-A4C5-E30FACACF0F6}"/>
    <cellStyle name="Normal 2" xfId="2" xr:uid="{A9FB364C-D467-473C-8D4D-32F7228E43EB}"/>
    <cellStyle name="Normal 2 10" xfId="145" xr:uid="{B4687027-D943-4C6E-9C33-C47EF00CB50E}"/>
    <cellStyle name="Normal 2 2" xfId="24" xr:uid="{4EC344AF-1AC4-4CBB-BE6F-032F6764C45A}"/>
    <cellStyle name="Normal 2 2 2" xfId="69" xr:uid="{391AB029-F256-4C3E-AE78-7F4E6E46EE3B}"/>
    <cellStyle name="Normal 2 2 2 2" xfId="135" xr:uid="{13E61FEB-B964-4C0D-A0EE-6473B4792F99}"/>
    <cellStyle name="Normal 2 2 2 3" xfId="169" xr:uid="{AF836BA0-FC33-4F56-9D44-B12151B04A4A}"/>
    <cellStyle name="Normal 2 2 2 4" xfId="185" xr:uid="{34646749-08A8-494A-9F57-1CE9597E9A39}"/>
    <cellStyle name="Normal 2 2 3" xfId="70" xr:uid="{D21D8B2A-C730-4DE3-9F5B-2D8B01126E25}"/>
    <cellStyle name="Normal 2 2 4" xfId="71" xr:uid="{2078D9FA-B8BA-4FA7-A1AE-C3D2C209CD7A}"/>
    <cellStyle name="Normal 2 2 4 2" xfId="136" xr:uid="{4C57DB96-C559-4F09-B70A-A9BB26D98682}"/>
    <cellStyle name="Normal 2 2 5" xfId="68" xr:uid="{C8C71ABF-9674-4E16-854E-CA782A07BFCB}"/>
    <cellStyle name="Normal 2 28" xfId="161" xr:uid="{BA0F421B-7752-4DF1-B51E-729B511F943B}"/>
    <cellStyle name="Normal 2 3" xfId="7" xr:uid="{9E336197-55BD-4FAB-9BB8-56E1B028311C}"/>
    <cellStyle name="Normal 2 3 2" xfId="19" xr:uid="{0B392625-7ABF-4DF5-940F-9DCE534E46FB}"/>
    <cellStyle name="Normal 2 3 3" xfId="72" xr:uid="{0711DB07-282D-4EC5-AFBF-5065E9F5E356}"/>
    <cellStyle name="Normal 2 3 3 2" xfId="137" xr:uid="{E373DA6D-C459-48C6-BA30-5BB316DF4FB2}"/>
    <cellStyle name="Normal 2 4" xfId="14" xr:uid="{2B3EA140-F8F8-40DC-AB53-D48AD9A62861}"/>
    <cellStyle name="Normal 2 5" xfId="73" xr:uid="{8EB918E9-C916-46FC-B7BA-8F5D336B20EB}"/>
    <cellStyle name="Normal 2 5 2" xfId="74" xr:uid="{88D134DF-4226-4EDF-83D0-175FFB7849A5}"/>
    <cellStyle name="Normal 2 5 2 2" xfId="75" xr:uid="{DE326984-3A2D-409F-A570-37F9AD1471D3}"/>
    <cellStyle name="Normal 2 5 3" xfId="76" xr:uid="{572FF26A-BB3D-4B60-A4FD-B8D7BA39B8DA}"/>
    <cellStyle name="Normal 2 6" xfId="77" xr:uid="{B9B54379-3ADB-40EA-AD73-8F9A874C8338}"/>
    <cellStyle name="Normal 2 6 2" xfId="138" xr:uid="{9A50F87A-D9F6-488D-9FF8-BBBB9D5DD665}"/>
    <cellStyle name="Normal 20" xfId="32" xr:uid="{630BC249-9231-41DC-AA47-1E1ED8653515}"/>
    <cellStyle name="Normal 21" xfId="191" xr:uid="{10D3E1A0-EB73-4C48-83C8-CF2E34355F66}"/>
    <cellStyle name="Normal 23 3" xfId="78" xr:uid="{C5CA627B-221A-4B7D-B330-11BDA3421444}"/>
    <cellStyle name="Normal 23 3 2" xfId="79" xr:uid="{18E48475-0A99-471E-8915-F1EF01F77118}"/>
    <cellStyle name="Normal 23 3 3" xfId="80" xr:uid="{F7EAA274-D3C9-4DEE-99CA-B6624E546618}"/>
    <cellStyle name="Normal 3" xfId="3" xr:uid="{ACEAB02F-11A1-4A74-BA2B-47F91DF32A6E}"/>
    <cellStyle name="Normal 3 10" xfId="82" xr:uid="{DF8B2E3D-DADD-4975-A61F-365E08D9D0A1}"/>
    <cellStyle name="Normal 3 2" xfId="9" xr:uid="{766B08F1-BAE8-466E-B8F9-1C1A5EED5CCE}"/>
    <cellStyle name="Normal 3 2 2" xfId="29" xr:uid="{0CCB21D6-6911-46EA-BAB4-A8DE3CF047FC}"/>
    <cellStyle name="Normal 3 2 2 2" xfId="84" xr:uid="{4386CEC1-222B-4388-91E2-F2FB0CBEFF3F}"/>
    <cellStyle name="Normal 3 2 3" xfId="85" xr:uid="{BD9C9E22-19AB-4FDD-9653-BC24F363A613}"/>
    <cellStyle name="Normal 3 2 4" xfId="86" xr:uid="{757B514A-06F4-4B50-A361-3FC92920AE47}"/>
    <cellStyle name="Normal 3 2 5" xfId="155" xr:uid="{C547EE1E-9453-4418-9325-1CC43BBC6FAB}"/>
    <cellStyle name="Normal 3 2 6" xfId="83" xr:uid="{67091E7B-76BC-41D0-821B-CD270E675BAE}"/>
    <cellStyle name="Normal 3 3" xfId="25" xr:uid="{DC182FD7-5968-4440-A25F-F53ED6272779}"/>
    <cellStyle name="Normal 3 3 2" xfId="87" xr:uid="{D4D95666-0471-49D9-90DB-B234D1BB7273}"/>
    <cellStyle name="Normal 3 4" xfId="88" xr:uid="{B5E42F48-6572-448B-B101-2CFE2325A477}"/>
    <cellStyle name="Normal 3 4 2" xfId="140" xr:uid="{ACDA185C-4751-4399-B07F-D34CEED983B5}"/>
    <cellStyle name="Normal 3 5" xfId="139" xr:uid="{44027799-228A-4BFB-99B2-1315C588AB98}"/>
    <cellStyle name="Normal 3 6" xfId="147" xr:uid="{F11F9F0C-9109-45B1-8FAE-C3B5F1B24843}"/>
    <cellStyle name="Normal 3 6 2" xfId="158" xr:uid="{2FE4F55F-FF79-4B93-B1E4-819810478560}"/>
    <cellStyle name="Normal 3 7" xfId="186" xr:uid="{704A5E29-C583-45B3-BB85-FAF2BC8AC070}"/>
    <cellStyle name="Normal 3 8" xfId="81" xr:uid="{BF2070EC-A06A-439D-8982-82957DA6F626}"/>
    <cellStyle name="Normal 31 2" xfId="89" xr:uid="{99A27465-C72A-453E-ADBC-90553043A8D4}"/>
    <cellStyle name="Normal 4" xfId="4" xr:uid="{7BD61894-D538-4908-9286-6FF88C02381A}"/>
    <cellStyle name="Normal 4 2" xfId="26" xr:uid="{7CF6B9E0-1A47-4167-8F4E-94595401FCC5}"/>
    <cellStyle name="Normal 4 2 2" xfId="92" xr:uid="{7B0EA810-2B38-48EC-A3CF-434CF7763D47}"/>
    <cellStyle name="Normal 4 2 2 2" xfId="130" xr:uid="{3C4429A4-53EB-4467-A39B-161830C53ADD}"/>
    <cellStyle name="Normal 4 2 3" xfId="93" xr:uid="{DA248ABC-5C76-4B4A-B1C5-2014B0CA27A6}"/>
    <cellStyle name="Normal 4 2 4" xfId="94" xr:uid="{B402BA0C-2356-4585-8D2A-FEEA438A3DA8}"/>
    <cellStyle name="Normal 4 2 5" xfId="91" xr:uid="{A7FEDB5D-7781-4E0A-8803-20CEEFA4FE4C}"/>
    <cellStyle name="Normal 4 2 5 2" xfId="131" xr:uid="{184DF440-E56A-471C-B64E-C20385060B7F}"/>
    <cellStyle name="Normal 4 2 6" xfId="127" xr:uid="{A03EE612-62C6-41B6-902A-21CFB9DAEAEE}"/>
    <cellStyle name="Normal 4 2 7" xfId="144" xr:uid="{D4DFD135-F5E7-4D66-88AA-C7D452D825A2}"/>
    <cellStyle name="Normal 4 3" xfId="95" xr:uid="{715AEC20-DAF5-4882-9378-4C8B7EFBCDCE}"/>
    <cellStyle name="Normal 4 4" xfId="5" xr:uid="{4F09639A-CB20-4C7F-8D2D-4F4758179512}"/>
    <cellStyle name="Normal 4 4 2" xfId="15" xr:uid="{5B11FEAA-7522-47A9-8ED3-BD10FBCD7AB4}"/>
    <cellStyle name="Normal 4 4 2 2" xfId="165" xr:uid="{9C30BC8A-70D9-4AD5-977E-4B7033DB95E7}"/>
    <cellStyle name="Normal 4 4 3" xfId="27" xr:uid="{7AB861C1-48C9-4A68-8EC5-A8196678B61F}"/>
    <cellStyle name="Normal 4 4 4" xfId="133" xr:uid="{73D4355E-9274-45CA-B9D5-3FB5A39875E8}"/>
    <cellStyle name="Normal 4 5" xfId="153" xr:uid="{7F25B6EF-CCD0-4CC0-9933-FC52D2B31300}"/>
    <cellStyle name="Normal 4 6" xfId="90" xr:uid="{CF2F713A-D15F-4116-BA4A-C6D29891AA4C}"/>
    <cellStyle name="Normal 40" xfId="124" xr:uid="{6F846BBA-81E7-4097-BE58-6BE1B31B3D4A}"/>
    <cellStyle name="Normal 42" xfId="150" xr:uid="{EE85F9C7-2A99-4141-B3B1-2B0134DAD9E1}"/>
    <cellStyle name="Normal 48" xfId="151" xr:uid="{EB59C7D1-B944-4549-8613-98F5BE231B6B}"/>
    <cellStyle name="Normal 5" xfId="6" xr:uid="{C1FC2D6E-6ABF-4155-AE11-B6F13D9D16D7}"/>
    <cellStyle name="Normal 5 2" xfId="97" xr:uid="{A5A80601-FEB6-4563-AC99-952CD0646BE5}"/>
    <cellStyle name="Normal 5 2 2" xfId="98" xr:uid="{E3377F57-7E82-4956-B73C-542D0C1EB4AC}"/>
    <cellStyle name="Normal 5 3" xfId="99" xr:uid="{12EDE5C8-9DA2-4E84-8511-8CD89790E951}"/>
    <cellStyle name="Normal 5 4" xfId="100" xr:uid="{B7EA6854-74C0-4869-9049-CF5DA457DF2F}"/>
    <cellStyle name="Normal 5 5" xfId="101" xr:uid="{EA74DB37-43E2-4BAF-B546-025D9012B8A3}"/>
    <cellStyle name="Normal 5 6" xfId="163" xr:uid="{E6945454-2187-4563-B2A9-31C72B5D726A}"/>
    <cellStyle name="Normal 5 7" xfId="96" xr:uid="{7873CAE6-F9CE-4D8E-BD7A-D237751B8810}"/>
    <cellStyle name="Normal 6" xfId="8" xr:uid="{1C5C381A-5AD7-4B3D-BA59-A93EE6CB9BEB}"/>
    <cellStyle name="Normal 6 2" xfId="28" xr:uid="{FCAF94D2-B8A1-4F30-976D-78484534BB63}"/>
    <cellStyle name="Normal 6 2 2" xfId="146" xr:uid="{0C215AB8-9F48-43C4-B32C-827C8DBF451C}"/>
    <cellStyle name="Normal 6 3" xfId="102" xr:uid="{61BFEA97-7612-4BBD-B467-659768ED546F}"/>
    <cellStyle name="Normal 7" xfId="10" xr:uid="{5A5EAB61-124E-44D0-B6ED-BEC4CB74494F}"/>
    <cellStyle name="Normal 7 2" xfId="30" xr:uid="{D872E93D-FF43-42BF-96A2-447C1BD3D573}"/>
    <cellStyle name="Normal 7 2 2" xfId="104" xr:uid="{E93C41E9-8D95-4FDF-A326-CD682CE04D83}"/>
    <cellStyle name="Normal 7 3" xfId="105" xr:uid="{6FFABD8D-E296-4202-860B-B40B1EB55422}"/>
    <cellStyle name="Normal 7 4" xfId="106" xr:uid="{EE9BC977-0AC3-4403-8C70-FAB1114496F2}"/>
    <cellStyle name="Normal 7 4 2" xfId="141" xr:uid="{23AC1E55-15D1-444D-9C5B-A870B6673051}"/>
    <cellStyle name="Normal 7 5" xfId="103" xr:uid="{6AB73606-2AF8-4D09-83F6-35599B59AFA0}"/>
    <cellStyle name="Normal 8" xfId="13" xr:uid="{C64B6F07-6ACB-48D5-8B0D-98A4CA4705ED}"/>
    <cellStyle name="Normal 8 2" xfId="1" xr:uid="{97EAD283-F7F6-437D-B759-5EF28FC7246C}"/>
    <cellStyle name="Normal 8 2 2" xfId="23" xr:uid="{0117F3B9-DB30-4761-996C-C4400EB4CEB0}"/>
    <cellStyle name="Normal 8 2 2 2" xfId="109" xr:uid="{97E91E1D-0E36-47A1-BFFE-74147190C403}"/>
    <cellStyle name="Normal 8 2 3" xfId="108" xr:uid="{81BA6770-3636-4069-A584-78AF4FEF5586}"/>
    <cellStyle name="Normal 8 3" xfId="110" xr:uid="{2684FB14-64D1-4270-9185-AA2FAB62FED6}"/>
    <cellStyle name="Normal 8 4" xfId="111" xr:uid="{1C2012C7-5E42-4676-9686-2F89E8C25C32}"/>
    <cellStyle name="Normal 8 5" xfId="112" xr:uid="{A7240F29-0C88-48D5-A1DC-52858E02E39C}"/>
    <cellStyle name="Normal 8 6" xfId="107" xr:uid="{1332492C-CCDD-4C2D-8D38-4B3B540E934D}"/>
    <cellStyle name="Normal 9" xfId="20" xr:uid="{6A1F80F6-6067-45FA-BDC6-F6831391ED6E}"/>
    <cellStyle name="Normal 9 2" xfId="142" xr:uid="{147928F7-F03E-4B77-9A08-1C80129B007F}"/>
    <cellStyle name="Normal 9 3" xfId="166" xr:uid="{A9017654-F3CA-48B0-A8A5-8802A03F82EF}"/>
    <cellStyle name="Normal 9 4" xfId="113" xr:uid="{FD4F0AD3-3E3F-4AA5-AB0F-90434401FC62}"/>
    <cellStyle name="Note 4" xfId="125" xr:uid="{68E91755-12BE-4A7B-BB31-CF0F5BFCC6DB}"/>
    <cellStyle name="Percent" xfId="12" builtinId="5"/>
    <cellStyle name="Percent 2" xfId="114" xr:uid="{C3F2280A-69A5-4946-922A-2C8CA4279183}"/>
    <cellStyle name="Percent 2 2" xfId="115" xr:uid="{CFEB4B4E-B330-41DD-8C68-8A206F9FE87E}"/>
    <cellStyle name="Percent 2 2 2" xfId="116" xr:uid="{91956073-F7B9-4D05-BFF6-3247B509D7CB}"/>
    <cellStyle name="Percent 2 2 2 2" xfId="117" xr:uid="{90A1987B-284A-4873-9080-2931344BC592}"/>
    <cellStyle name="Percent 2 2 3" xfId="118" xr:uid="{1BA5C7F4-4372-44C1-8480-A7DE4DB5E738}"/>
    <cellStyle name="Percent 2 3" xfId="119" xr:uid="{650CEF3E-733E-4BCB-A4A6-78997952E77A}"/>
    <cellStyle name="Percent 2 3 2" xfId="120" xr:uid="{C793CC09-E233-46D0-90B7-15FF8875A575}"/>
    <cellStyle name="Percent 2 4" xfId="121" xr:uid="{40D4AD34-1B66-404D-8DEF-4B47B1649EE9}"/>
    <cellStyle name="Percent 2 5" xfId="17" xr:uid="{4986228E-BFE7-40F1-A242-3D68A0962DFC}"/>
    <cellStyle name="Percent 2 5 2" xfId="134" xr:uid="{3349BA4E-5368-44E9-8B7E-17CD42B01577}"/>
    <cellStyle name="Percent 2 6" xfId="156" xr:uid="{9A24E78E-0756-4AA2-9A9B-32E65258EA20}"/>
    <cellStyle name="Percent 3" xfId="122" xr:uid="{7E3F9DA6-F395-46A7-B67E-043218CA4C3A}"/>
    <cellStyle name="Percent 3 2" xfId="18" xr:uid="{8572EDE4-9488-4935-898B-B716DD159AC6}"/>
    <cellStyle name="Percent 4" xfId="129" xr:uid="{3D01D7DB-8B0E-42A3-8A74-2D74BC5B3381}"/>
    <cellStyle name="Percent 5" xfId="157" xr:uid="{29851088-9F6E-43B8-B7AF-B6A954647587}"/>
    <cellStyle name="TableStyleLight1" xfId="123" xr:uid="{1112912A-F0B3-4BD1-B48B-6042D939F265}"/>
  </cellStyles>
  <dxfs count="80">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ill>
        <patternFill patternType="solid">
          <fgColor rgb="FF92D050"/>
          <bgColor rgb="FF92D050"/>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9C0006"/>
      </font>
      <fill>
        <patternFill>
          <bgColor rgb="FFFFC7CE"/>
        </patternFill>
      </fill>
    </dxf>
    <dxf>
      <font>
        <color rgb="FF9C0006"/>
      </font>
      <fill>
        <patternFill>
          <bgColor rgb="FFFFC7CE"/>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9C0006"/>
      </font>
      <fill>
        <patternFill>
          <bgColor rgb="FFFFC7CE"/>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Slicer Style 1" pivot="0" table="0" count="0" xr9:uid="{FF50785D-F519-4958-AEC4-4D15C07C1BF5}"/>
  </tableStyles>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91.xml"/><Relationship Id="rId299" Type="http://schemas.openxmlformats.org/officeDocument/2006/relationships/externalLink" Target="externalLinks/externalLink273.xml"/><Relationship Id="rId21" Type="http://schemas.openxmlformats.org/officeDocument/2006/relationships/worksheet" Target="worksheets/sheet21.xml"/><Relationship Id="rId63" Type="http://schemas.openxmlformats.org/officeDocument/2006/relationships/externalLink" Target="externalLinks/externalLink37.xml"/><Relationship Id="rId159" Type="http://schemas.openxmlformats.org/officeDocument/2006/relationships/externalLink" Target="externalLinks/externalLink133.xml"/><Relationship Id="rId324" Type="http://schemas.openxmlformats.org/officeDocument/2006/relationships/sharedStrings" Target="sharedStrings.xml"/><Relationship Id="rId170" Type="http://schemas.openxmlformats.org/officeDocument/2006/relationships/externalLink" Target="externalLinks/externalLink144.xml"/><Relationship Id="rId226" Type="http://schemas.openxmlformats.org/officeDocument/2006/relationships/externalLink" Target="externalLinks/externalLink200.xml"/><Relationship Id="rId268" Type="http://schemas.openxmlformats.org/officeDocument/2006/relationships/externalLink" Target="externalLinks/externalLink242.xml"/><Relationship Id="rId32" Type="http://schemas.openxmlformats.org/officeDocument/2006/relationships/externalLink" Target="externalLinks/externalLink6.xml"/><Relationship Id="rId74" Type="http://schemas.openxmlformats.org/officeDocument/2006/relationships/externalLink" Target="externalLinks/externalLink48.xml"/><Relationship Id="rId128" Type="http://schemas.openxmlformats.org/officeDocument/2006/relationships/externalLink" Target="externalLinks/externalLink102.xml"/><Relationship Id="rId5" Type="http://schemas.openxmlformats.org/officeDocument/2006/relationships/worksheet" Target="worksheets/sheet5.xml"/><Relationship Id="rId181" Type="http://schemas.openxmlformats.org/officeDocument/2006/relationships/externalLink" Target="externalLinks/externalLink155.xml"/><Relationship Id="rId237" Type="http://schemas.openxmlformats.org/officeDocument/2006/relationships/externalLink" Target="externalLinks/externalLink211.xml"/><Relationship Id="rId279" Type="http://schemas.openxmlformats.org/officeDocument/2006/relationships/externalLink" Target="externalLinks/externalLink253.xml"/><Relationship Id="rId43" Type="http://schemas.openxmlformats.org/officeDocument/2006/relationships/externalLink" Target="externalLinks/externalLink17.xml"/><Relationship Id="rId139" Type="http://schemas.openxmlformats.org/officeDocument/2006/relationships/externalLink" Target="externalLinks/externalLink113.xml"/><Relationship Id="rId290" Type="http://schemas.openxmlformats.org/officeDocument/2006/relationships/externalLink" Target="externalLinks/externalLink264.xml"/><Relationship Id="rId304" Type="http://schemas.openxmlformats.org/officeDocument/2006/relationships/externalLink" Target="externalLinks/externalLink278.xml"/><Relationship Id="rId85" Type="http://schemas.openxmlformats.org/officeDocument/2006/relationships/externalLink" Target="externalLinks/externalLink59.xml"/><Relationship Id="rId150" Type="http://schemas.openxmlformats.org/officeDocument/2006/relationships/externalLink" Target="externalLinks/externalLink124.xml"/><Relationship Id="rId192" Type="http://schemas.openxmlformats.org/officeDocument/2006/relationships/externalLink" Target="externalLinks/externalLink166.xml"/><Relationship Id="rId206" Type="http://schemas.openxmlformats.org/officeDocument/2006/relationships/externalLink" Target="externalLinks/externalLink180.xml"/><Relationship Id="rId248" Type="http://schemas.openxmlformats.org/officeDocument/2006/relationships/externalLink" Target="externalLinks/externalLink222.xml"/><Relationship Id="rId12" Type="http://schemas.openxmlformats.org/officeDocument/2006/relationships/worksheet" Target="worksheets/sheet12.xml"/><Relationship Id="rId108" Type="http://schemas.openxmlformats.org/officeDocument/2006/relationships/externalLink" Target="externalLinks/externalLink82.xml"/><Relationship Id="rId315" Type="http://schemas.openxmlformats.org/officeDocument/2006/relationships/externalLink" Target="externalLinks/externalLink289.xml"/><Relationship Id="rId54" Type="http://schemas.openxmlformats.org/officeDocument/2006/relationships/externalLink" Target="externalLinks/externalLink28.xml"/><Relationship Id="rId96" Type="http://schemas.openxmlformats.org/officeDocument/2006/relationships/externalLink" Target="externalLinks/externalLink70.xml"/><Relationship Id="rId161" Type="http://schemas.openxmlformats.org/officeDocument/2006/relationships/externalLink" Target="externalLinks/externalLink135.xml"/><Relationship Id="rId217" Type="http://schemas.openxmlformats.org/officeDocument/2006/relationships/externalLink" Target="externalLinks/externalLink191.xml"/><Relationship Id="rId259" Type="http://schemas.openxmlformats.org/officeDocument/2006/relationships/externalLink" Target="externalLinks/externalLink233.xml"/><Relationship Id="rId23" Type="http://schemas.openxmlformats.org/officeDocument/2006/relationships/worksheet" Target="worksheets/sheet23.xml"/><Relationship Id="rId119" Type="http://schemas.openxmlformats.org/officeDocument/2006/relationships/externalLink" Target="externalLinks/externalLink93.xml"/><Relationship Id="rId270" Type="http://schemas.openxmlformats.org/officeDocument/2006/relationships/externalLink" Target="externalLinks/externalLink244.xml"/><Relationship Id="rId326" Type="http://schemas.microsoft.com/office/2022/10/relationships/richValueRel" Target="richData/richValueRel.xml"/><Relationship Id="rId65" Type="http://schemas.openxmlformats.org/officeDocument/2006/relationships/externalLink" Target="externalLinks/externalLink39.xml"/><Relationship Id="rId130" Type="http://schemas.openxmlformats.org/officeDocument/2006/relationships/externalLink" Target="externalLinks/externalLink104.xml"/><Relationship Id="rId172" Type="http://schemas.openxmlformats.org/officeDocument/2006/relationships/externalLink" Target="externalLinks/externalLink146.xml"/><Relationship Id="rId228" Type="http://schemas.openxmlformats.org/officeDocument/2006/relationships/externalLink" Target="externalLinks/externalLink202.xml"/><Relationship Id="rId281" Type="http://schemas.openxmlformats.org/officeDocument/2006/relationships/externalLink" Target="externalLinks/externalLink255.xml"/><Relationship Id="rId34" Type="http://schemas.openxmlformats.org/officeDocument/2006/relationships/externalLink" Target="externalLinks/externalLink8.xml"/><Relationship Id="rId76" Type="http://schemas.openxmlformats.org/officeDocument/2006/relationships/externalLink" Target="externalLinks/externalLink50.xml"/><Relationship Id="rId141" Type="http://schemas.openxmlformats.org/officeDocument/2006/relationships/externalLink" Target="externalLinks/externalLink115.xml"/><Relationship Id="rId7" Type="http://schemas.openxmlformats.org/officeDocument/2006/relationships/worksheet" Target="worksheets/sheet7.xml"/><Relationship Id="rId183" Type="http://schemas.openxmlformats.org/officeDocument/2006/relationships/externalLink" Target="externalLinks/externalLink157.xml"/><Relationship Id="rId239" Type="http://schemas.openxmlformats.org/officeDocument/2006/relationships/externalLink" Target="externalLinks/externalLink213.xml"/><Relationship Id="rId250" Type="http://schemas.openxmlformats.org/officeDocument/2006/relationships/externalLink" Target="externalLinks/externalLink224.xml"/><Relationship Id="rId271" Type="http://schemas.openxmlformats.org/officeDocument/2006/relationships/externalLink" Target="externalLinks/externalLink245.xml"/><Relationship Id="rId292" Type="http://schemas.openxmlformats.org/officeDocument/2006/relationships/externalLink" Target="externalLinks/externalLink266.xml"/><Relationship Id="rId306" Type="http://schemas.openxmlformats.org/officeDocument/2006/relationships/externalLink" Target="externalLinks/externalLink280.xml"/><Relationship Id="rId24" Type="http://schemas.openxmlformats.org/officeDocument/2006/relationships/worksheet" Target="worksheets/sheet24.xml"/><Relationship Id="rId45" Type="http://schemas.openxmlformats.org/officeDocument/2006/relationships/externalLink" Target="externalLinks/externalLink19.xml"/><Relationship Id="rId66" Type="http://schemas.openxmlformats.org/officeDocument/2006/relationships/externalLink" Target="externalLinks/externalLink40.xml"/><Relationship Id="rId87" Type="http://schemas.openxmlformats.org/officeDocument/2006/relationships/externalLink" Target="externalLinks/externalLink61.xml"/><Relationship Id="rId110" Type="http://schemas.openxmlformats.org/officeDocument/2006/relationships/externalLink" Target="externalLinks/externalLink84.xml"/><Relationship Id="rId131" Type="http://schemas.openxmlformats.org/officeDocument/2006/relationships/externalLink" Target="externalLinks/externalLink105.xml"/><Relationship Id="rId327" Type="http://schemas.microsoft.com/office/2017/06/relationships/rdRichValue" Target="richData/rdrichvalue.xml"/><Relationship Id="rId152" Type="http://schemas.openxmlformats.org/officeDocument/2006/relationships/externalLink" Target="externalLinks/externalLink126.xml"/><Relationship Id="rId173" Type="http://schemas.openxmlformats.org/officeDocument/2006/relationships/externalLink" Target="externalLinks/externalLink147.xml"/><Relationship Id="rId194" Type="http://schemas.openxmlformats.org/officeDocument/2006/relationships/externalLink" Target="externalLinks/externalLink168.xml"/><Relationship Id="rId208" Type="http://schemas.openxmlformats.org/officeDocument/2006/relationships/externalLink" Target="externalLinks/externalLink182.xml"/><Relationship Id="rId229" Type="http://schemas.openxmlformats.org/officeDocument/2006/relationships/externalLink" Target="externalLinks/externalLink203.xml"/><Relationship Id="rId240" Type="http://schemas.openxmlformats.org/officeDocument/2006/relationships/externalLink" Target="externalLinks/externalLink214.xml"/><Relationship Id="rId261" Type="http://schemas.openxmlformats.org/officeDocument/2006/relationships/externalLink" Target="externalLinks/externalLink235.xml"/><Relationship Id="rId14" Type="http://schemas.openxmlformats.org/officeDocument/2006/relationships/worksheet" Target="worksheets/sheet14.xml"/><Relationship Id="rId35" Type="http://schemas.openxmlformats.org/officeDocument/2006/relationships/externalLink" Target="externalLinks/externalLink9.xml"/><Relationship Id="rId56" Type="http://schemas.openxmlformats.org/officeDocument/2006/relationships/externalLink" Target="externalLinks/externalLink30.xml"/><Relationship Id="rId77" Type="http://schemas.openxmlformats.org/officeDocument/2006/relationships/externalLink" Target="externalLinks/externalLink51.xml"/><Relationship Id="rId100" Type="http://schemas.openxmlformats.org/officeDocument/2006/relationships/externalLink" Target="externalLinks/externalLink74.xml"/><Relationship Id="rId282" Type="http://schemas.openxmlformats.org/officeDocument/2006/relationships/externalLink" Target="externalLinks/externalLink256.xml"/><Relationship Id="rId317" Type="http://schemas.openxmlformats.org/officeDocument/2006/relationships/externalLink" Target="externalLinks/externalLink291.xml"/><Relationship Id="rId8" Type="http://schemas.openxmlformats.org/officeDocument/2006/relationships/worksheet" Target="worksheets/sheet8.xml"/><Relationship Id="rId98" Type="http://schemas.openxmlformats.org/officeDocument/2006/relationships/externalLink" Target="externalLinks/externalLink72.xml"/><Relationship Id="rId121" Type="http://schemas.openxmlformats.org/officeDocument/2006/relationships/externalLink" Target="externalLinks/externalLink95.xml"/><Relationship Id="rId142" Type="http://schemas.openxmlformats.org/officeDocument/2006/relationships/externalLink" Target="externalLinks/externalLink116.xml"/><Relationship Id="rId163" Type="http://schemas.openxmlformats.org/officeDocument/2006/relationships/externalLink" Target="externalLinks/externalLink137.xml"/><Relationship Id="rId184" Type="http://schemas.openxmlformats.org/officeDocument/2006/relationships/externalLink" Target="externalLinks/externalLink158.xml"/><Relationship Id="rId219" Type="http://schemas.openxmlformats.org/officeDocument/2006/relationships/externalLink" Target="externalLinks/externalLink193.xml"/><Relationship Id="rId230" Type="http://schemas.openxmlformats.org/officeDocument/2006/relationships/externalLink" Target="externalLinks/externalLink204.xml"/><Relationship Id="rId251" Type="http://schemas.openxmlformats.org/officeDocument/2006/relationships/externalLink" Target="externalLinks/externalLink225.xml"/><Relationship Id="rId25" Type="http://schemas.openxmlformats.org/officeDocument/2006/relationships/worksheet" Target="worksheets/sheet25.xml"/><Relationship Id="rId46" Type="http://schemas.openxmlformats.org/officeDocument/2006/relationships/externalLink" Target="externalLinks/externalLink20.xml"/><Relationship Id="rId67" Type="http://schemas.openxmlformats.org/officeDocument/2006/relationships/externalLink" Target="externalLinks/externalLink41.xml"/><Relationship Id="rId272" Type="http://schemas.openxmlformats.org/officeDocument/2006/relationships/externalLink" Target="externalLinks/externalLink246.xml"/><Relationship Id="rId293" Type="http://schemas.openxmlformats.org/officeDocument/2006/relationships/externalLink" Target="externalLinks/externalLink267.xml"/><Relationship Id="rId307" Type="http://schemas.openxmlformats.org/officeDocument/2006/relationships/externalLink" Target="externalLinks/externalLink281.xml"/><Relationship Id="rId328" Type="http://schemas.microsoft.com/office/2017/06/relationships/rdRichValueStructure" Target="richData/rdrichvaluestructure.xml"/><Relationship Id="rId88" Type="http://schemas.openxmlformats.org/officeDocument/2006/relationships/externalLink" Target="externalLinks/externalLink62.xml"/><Relationship Id="rId111" Type="http://schemas.openxmlformats.org/officeDocument/2006/relationships/externalLink" Target="externalLinks/externalLink85.xml"/><Relationship Id="rId132" Type="http://schemas.openxmlformats.org/officeDocument/2006/relationships/externalLink" Target="externalLinks/externalLink106.xml"/><Relationship Id="rId153" Type="http://schemas.openxmlformats.org/officeDocument/2006/relationships/externalLink" Target="externalLinks/externalLink127.xml"/><Relationship Id="rId174" Type="http://schemas.openxmlformats.org/officeDocument/2006/relationships/externalLink" Target="externalLinks/externalLink148.xml"/><Relationship Id="rId195" Type="http://schemas.openxmlformats.org/officeDocument/2006/relationships/externalLink" Target="externalLinks/externalLink169.xml"/><Relationship Id="rId209" Type="http://schemas.openxmlformats.org/officeDocument/2006/relationships/externalLink" Target="externalLinks/externalLink183.xml"/><Relationship Id="rId220" Type="http://schemas.openxmlformats.org/officeDocument/2006/relationships/externalLink" Target="externalLinks/externalLink194.xml"/><Relationship Id="rId241" Type="http://schemas.openxmlformats.org/officeDocument/2006/relationships/externalLink" Target="externalLinks/externalLink215.xml"/><Relationship Id="rId15" Type="http://schemas.openxmlformats.org/officeDocument/2006/relationships/worksheet" Target="worksheets/sheet15.xml"/><Relationship Id="rId36" Type="http://schemas.openxmlformats.org/officeDocument/2006/relationships/externalLink" Target="externalLinks/externalLink10.xml"/><Relationship Id="rId57" Type="http://schemas.openxmlformats.org/officeDocument/2006/relationships/externalLink" Target="externalLinks/externalLink31.xml"/><Relationship Id="rId262" Type="http://schemas.openxmlformats.org/officeDocument/2006/relationships/externalLink" Target="externalLinks/externalLink236.xml"/><Relationship Id="rId283" Type="http://schemas.openxmlformats.org/officeDocument/2006/relationships/externalLink" Target="externalLinks/externalLink257.xml"/><Relationship Id="rId318" Type="http://schemas.openxmlformats.org/officeDocument/2006/relationships/externalLink" Target="externalLinks/externalLink292.xml"/><Relationship Id="rId78" Type="http://schemas.openxmlformats.org/officeDocument/2006/relationships/externalLink" Target="externalLinks/externalLink52.xml"/><Relationship Id="rId99" Type="http://schemas.openxmlformats.org/officeDocument/2006/relationships/externalLink" Target="externalLinks/externalLink73.xml"/><Relationship Id="rId101" Type="http://schemas.openxmlformats.org/officeDocument/2006/relationships/externalLink" Target="externalLinks/externalLink75.xml"/><Relationship Id="rId122" Type="http://schemas.openxmlformats.org/officeDocument/2006/relationships/externalLink" Target="externalLinks/externalLink96.xml"/><Relationship Id="rId143" Type="http://schemas.openxmlformats.org/officeDocument/2006/relationships/externalLink" Target="externalLinks/externalLink117.xml"/><Relationship Id="rId164" Type="http://schemas.openxmlformats.org/officeDocument/2006/relationships/externalLink" Target="externalLinks/externalLink138.xml"/><Relationship Id="rId185" Type="http://schemas.openxmlformats.org/officeDocument/2006/relationships/externalLink" Target="externalLinks/externalLink159.xml"/><Relationship Id="rId9" Type="http://schemas.openxmlformats.org/officeDocument/2006/relationships/worksheet" Target="worksheets/sheet9.xml"/><Relationship Id="rId210" Type="http://schemas.openxmlformats.org/officeDocument/2006/relationships/externalLink" Target="externalLinks/externalLink184.xml"/><Relationship Id="rId26" Type="http://schemas.openxmlformats.org/officeDocument/2006/relationships/worksheet" Target="worksheets/sheet26.xml"/><Relationship Id="rId231" Type="http://schemas.openxmlformats.org/officeDocument/2006/relationships/externalLink" Target="externalLinks/externalLink205.xml"/><Relationship Id="rId252" Type="http://schemas.openxmlformats.org/officeDocument/2006/relationships/externalLink" Target="externalLinks/externalLink226.xml"/><Relationship Id="rId273" Type="http://schemas.openxmlformats.org/officeDocument/2006/relationships/externalLink" Target="externalLinks/externalLink247.xml"/><Relationship Id="rId294" Type="http://schemas.openxmlformats.org/officeDocument/2006/relationships/externalLink" Target="externalLinks/externalLink268.xml"/><Relationship Id="rId308" Type="http://schemas.openxmlformats.org/officeDocument/2006/relationships/externalLink" Target="externalLinks/externalLink282.xml"/><Relationship Id="rId329" Type="http://schemas.microsoft.com/office/2017/06/relationships/rdRichValueTypes" Target="richData/rdRichValueTypes.xml"/><Relationship Id="rId47" Type="http://schemas.openxmlformats.org/officeDocument/2006/relationships/externalLink" Target="externalLinks/externalLink21.xml"/><Relationship Id="rId68" Type="http://schemas.openxmlformats.org/officeDocument/2006/relationships/externalLink" Target="externalLinks/externalLink42.xml"/><Relationship Id="rId89" Type="http://schemas.openxmlformats.org/officeDocument/2006/relationships/externalLink" Target="externalLinks/externalLink63.xml"/><Relationship Id="rId112" Type="http://schemas.openxmlformats.org/officeDocument/2006/relationships/externalLink" Target="externalLinks/externalLink86.xml"/><Relationship Id="rId133" Type="http://schemas.openxmlformats.org/officeDocument/2006/relationships/externalLink" Target="externalLinks/externalLink107.xml"/><Relationship Id="rId154" Type="http://schemas.openxmlformats.org/officeDocument/2006/relationships/externalLink" Target="externalLinks/externalLink128.xml"/><Relationship Id="rId175" Type="http://schemas.openxmlformats.org/officeDocument/2006/relationships/externalLink" Target="externalLinks/externalLink149.xml"/><Relationship Id="rId196" Type="http://schemas.openxmlformats.org/officeDocument/2006/relationships/externalLink" Target="externalLinks/externalLink170.xml"/><Relationship Id="rId200" Type="http://schemas.openxmlformats.org/officeDocument/2006/relationships/externalLink" Target="externalLinks/externalLink174.xml"/><Relationship Id="rId16" Type="http://schemas.openxmlformats.org/officeDocument/2006/relationships/worksheet" Target="worksheets/sheet16.xml"/><Relationship Id="rId221" Type="http://schemas.openxmlformats.org/officeDocument/2006/relationships/externalLink" Target="externalLinks/externalLink195.xml"/><Relationship Id="rId242" Type="http://schemas.openxmlformats.org/officeDocument/2006/relationships/externalLink" Target="externalLinks/externalLink216.xml"/><Relationship Id="rId263" Type="http://schemas.openxmlformats.org/officeDocument/2006/relationships/externalLink" Target="externalLinks/externalLink237.xml"/><Relationship Id="rId284" Type="http://schemas.openxmlformats.org/officeDocument/2006/relationships/externalLink" Target="externalLinks/externalLink258.xml"/><Relationship Id="rId319" Type="http://schemas.openxmlformats.org/officeDocument/2006/relationships/externalLink" Target="externalLinks/externalLink293.xml"/><Relationship Id="rId37" Type="http://schemas.openxmlformats.org/officeDocument/2006/relationships/externalLink" Target="externalLinks/externalLink11.xml"/><Relationship Id="rId58" Type="http://schemas.openxmlformats.org/officeDocument/2006/relationships/externalLink" Target="externalLinks/externalLink32.xml"/><Relationship Id="rId79" Type="http://schemas.openxmlformats.org/officeDocument/2006/relationships/externalLink" Target="externalLinks/externalLink53.xml"/><Relationship Id="rId102" Type="http://schemas.openxmlformats.org/officeDocument/2006/relationships/externalLink" Target="externalLinks/externalLink76.xml"/><Relationship Id="rId123" Type="http://schemas.openxmlformats.org/officeDocument/2006/relationships/externalLink" Target="externalLinks/externalLink97.xml"/><Relationship Id="rId144" Type="http://schemas.openxmlformats.org/officeDocument/2006/relationships/externalLink" Target="externalLinks/externalLink118.xml"/><Relationship Id="rId330" Type="http://schemas.microsoft.com/office/2017/10/relationships/person" Target="persons/person.xml"/><Relationship Id="rId90" Type="http://schemas.openxmlformats.org/officeDocument/2006/relationships/externalLink" Target="externalLinks/externalLink64.xml"/><Relationship Id="rId165" Type="http://schemas.openxmlformats.org/officeDocument/2006/relationships/externalLink" Target="externalLinks/externalLink139.xml"/><Relationship Id="rId186" Type="http://schemas.openxmlformats.org/officeDocument/2006/relationships/externalLink" Target="externalLinks/externalLink160.xml"/><Relationship Id="rId211" Type="http://schemas.openxmlformats.org/officeDocument/2006/relationships/externalLink" Target="externalLinks/externalLink185.xml"/><Relationship Id="rId232" Type="http://schemas.openxmlformats.org/officeDocument/2006/relationships/externalLink" Target="externalLinks/externalLink206.xml"/><Relationship Id="rId253" Type="http://schemas.openxmlformats.org/officeDocument/2006/relationships/externalLink" Target="externalLinks/externalLink227.xml"/><Relationship Id="rId274" Type="http://schemas.openxmlformats.org/officeDocument/2006/relationships/externalLink" Target="externalLinks/externalLink248.xml"/><Relationship Id="rId295" Type="http://schemas.openxmlformats.org/officeDocument/2006/relationships/externalLink" Target="externalLinks/externalLink269.xml"/><Relationship Id="rId309" Type="http://schemas.openxmlformats.org/officeDocument/2006/relationships/externalLink" Target="externalLinks/externalLink283.xml"/><Relationship Id="rId27" Type="http://schemas.openxmlformats.org/officeDocument/2006/relationships/externalLink" Target="externalLinks/externalLink1.xml"/><Relationship Id="rId48" Type="http://schemas.openxmlformats.org/officeDocument/2006/relationships/externalLink" Target="externalLinks/externalLink22.xml"/><Relationship Id="rId69" Type="http://schemas.openxmlformats.org/officeDocument/2006/relationships/externalLink" Target="externalLinks/externalLink43.xml"/><Relationship Id="rId113" Type="http://schemas.openxmlformats.org/officeDocument/2006/relationships/externalLink" Target="externalLinks/externalLink87.xml"/><Relationship Id="rId134" Type="http://schemas.openxmlformats.org/officeDocument/2006/relationships/externalLink" Target="externalLinks/externalLink108.xml"/><Relationship Id="rId320" Type="http://schemas.openxmlformats.org/officeDocument/2006/relationships/externalLink" Target="externalLinks/externalLink294.xml"/><Relationship Id="rId80" Type="http://schemas.openxmlformats.org/officeDocument/2006/relationships/externalLink" Target="externalLinks/externalLink54.xml"/><Relationship Id="rId155" Type="http://schemas.openxmlformats.org/officeDocument/2006/relationships/externalLink" Target="externalLinks/externalLink129.xml"/><Relationship Id="rId176" Type="http://schemas.openxmlformats.org/officeDocument/2006/relationships/externalLink" Target="externalLinks/externalLink150.xml"/><Relationship Id="rId197" Type="http://schemas.openxmlformats.org/officeDocument/2006/relationships/externalLink" Target="externalLinks/externalLink171.xml"/><Relationship Id="rId201" Type="http://schemas.openxmlformats.org/officeDocument/2006/relationships/externalLink" Target="externalLinks/externalLink175.xml"/><Relationship Id="rId222" Type="http://schemas.openxmlformats.org/officeDocument/2006/relationships/externalLink" Target="externalLinks/externalLink196.xml"/><Relationship Id="rId243" Type="http://schemas.openxmlformats.org/officeDocument/2006/relationships/externalLink" Target="externalLinks/externalLink217.xml"/><Relationship Id="rId264" Type="http://schemas.openxmlformats.org/officeDocument/2006/relationships/externalLink" Target="externalLinks/externalLink238.xml"/><Relationship Id="rId285" Type="http://schemas.openxmlformats.org/officeDocument/2006/relationships/externalLink" Target="externalLinks/externalLink259.xml"/><Relationship Id="rId17" Type="http://schemas.openxmlformats.org/officeDocument/2006/relationships/worksheet" Target="worksheets/sheet17.xml"/><Relationship Id="rId38" Type="http://schemas.openxmlformats.org/officeDocument/2006/relationships/externalLink" Target="externalLinks/externalLink12.xml"/><Relationship Id="rId59" Type="http://schemas.openxmlformats.org/officeDocument/2006/relationships/externalLink" Target="externalLinks/externalLink33.xml"/><Relationship Id="rId103" Type="http://schemas.openxmlformats.org/officeDocument/2006/relationships/externalLink" Target="externalLinks/externalLink77.xml"/><Relationship Id="rId124" Type="http://schemas.openxmlformats.org/officeDocument/2006/relationships/externalLink" Target="externalLinks/externalLink98.xml"/><Relationship Id="rId310" Type="http://schemas.openxmlformats.org/officeDocument/2006/relationships/externalLink" Target="externalLinks/externalLink284.xml"/><Relationship Id="rId70" Type="http://schemas.openxmlformats.org/officeDocument/2006/relationships/externalLink" Target="externalLinks/externalLink44.xml"/><Relationship Id="rId91" Type="http://schemas.openxmlformats.org/officeDocument/2006/relationships/externalLink" Target="externalLinks/externalLink65.xml"/><Relationship Id="rId145" Type="http://schemas.openxmlformats.org/officeDocument/2006/relationships/externalLink" Target="externalLinks/externalLink119.xml"/><Relationship Id="rId166" Type="http://schemas.openxmlformats.org/officeDocument/2006/relationships/externalLink" Target="externalLinks/externalLink140.xml"/><Relationship Id="rId187" Type="http://schemas.openxmlformats.org/officeDocument/2006/relationships/externalLink" Target="externalLinks/externalLink161.xml"/><Relationship Id="rId331" Type="http://schemas.openxmlformats.org/officeDocument/2006/relationships/calcChain" Target="calcChain.xml"/><Relationship Id="rId1" Type="http://schemas.openxmlformats.org/officeDocument/2006/relationships/worksheet" Target="worksheets/sheet1.xml"/><Relationship Id="rId212" Type="http://schemas.openxmlformats.org/officeDocument/2006/relationships/externalLink" Target="externalLinks/externalLink186.xml"/><Relationship Id="rId233" Type="http://schemas.openxmlformats.org/officeDocument/2006/relationships/externalLink" Target="externalLinks/externalLink207.xml"/><Relationship Id="rId254" Type="http://schemas.openxmlformats.org/officeDocument/2006/relationships/externalLink" Target="externalLinks/externalLink228.xml"/><Relationship Id="rId28" Type="http://schemas.openxmlformats.org/officeDocument/2006/relationships/externalLink" Target="externalLinks/externalLink2.xml"/><Relationship Id="rId49" Type="http://schemas.openxmlformats.org/officeDocument/2006/relationships/externalLink" Target="externalLinks/externalLink23.xml"/><Relationship Id="rId114" Type="http://schemas.openxmlformats.org/officeDocument/2006/relationships/externalLink" Target="externalLinks/externalLink88.xml"/><Relationship Id="rId275" Type="http://schemas.openxmlformats.org/officeDocument/2006/relationships/externalLink" Target="externalLinks/externalLink249.xml"/><Relationship Id="rId296" Type="http://schemas.openxmlformats.org/officeDocument/2006/relationships/externalLink" Target="externalLinks/externalLink270.xml"/><Relationship Id="rId300" Type="http://schemas.openxmlformats.org/officeDocument/2006/relationships/externalLink" Target="externalLinks/externalLink274.xml"/><Relationship Id="rId60" Type="http://schemas.openxmlformats.org/officeDocument/2006/relationships/externalLink" Target="externalLinks/externalLink34.xml"/><Relationship Id="rId81" Type="http://schemas.openxmlformats.org/officeDocument/2006/relationships/externalLink" Target="externalLinks/externalLink55.xml"/><Relationship Id="rId135" Type="http://schemas.openxmlformats.org/officeDocument/2006/relationships/externalLink" Target="externalLinks/externalLink109.xml"/><Relationship Id="rId156" Type="http://schemas.openxmlformats.org/officeDocument/2006/relationships/externalLink" Target="externalLinks/externalLink130.xml"/><Relationship Id="rId177" Type="http://schemas.openxmlformats.org/officeDocument/2006/relationships/externalLink" Target="externalLinks/externalLink151.xml"/><Relationship Id="rId198" Type="http://schemas.openxmlformats.org/officeDocument/2006/relationships/externalLink" Target="externalLinks/externalLink172.xml"/><Relationship Id="rId321" Type="http://schemas.openxmlformats.org/officeDocument/2006/relationships/externalLink" Target="externalLinks/externalLink295.xml"/><Relationship Id="rId202" Type="http://schemas.openxmlformats.org/officeDocument/2006/relationships/externalLink" Target="externalLinks/externalLink176.xml"/><Relationship Id="rId223" Type="http://schemas.openxmlformats.org/officeDocument/2006/relationships/externalLink" Target="externalLinks/externalLink197.xml"/><Relationship Id="rId244" Type="http://schemas.openxmlformats.org/officeDocument/2006/relationships/externalLink" Target="externalLinks/externalLink218.xml"/><Relationship Id="rId18" Type="http://schemas.openxmlformats.org/officeDocument/2006/relationships/worksheet" Target="worksheets/sheet18.xml"/><Relationship Id="rId39" Type="http://schemas.openxmlformats.org/officeDocument/2006/relationships/externalLink" Target="externalLinks/externalLink13.xml"/><Relationship Id="rId265" Type="http://schemas.openxmlformats.org/officeDocument/2006/relationships/externalLink" Target="externalLinks/externalLink239.xml"/><Relationship Id="rId286" Type="http://schemas.openxmlformats.org/officeDocument/2006/relationships/externalLink" Target="externalLinks/externalLink260.xml"/><Relationship Id="rId50" Type="http://schemas.openxmlformats.org/officeDocument/2006/relationships/externalLink" Target="externalLinks/externalLink24.xml"/><Relationship Id="rId104" Type="http://schemas.openxmlformats.org/officeDocument/2006/relationships/externalLink" Target="externalLinks/externalLink78.xml"/><Relationship Id="rId125" Type="http://schemas.openxmlformats.org/officeDocument/2006/relationships/externalLink" Target="externalLinks/externalLink99.xml"/><Relationship Id="rId146" Type="http://schemas.openxmlformats.org/officeDocument/2006/relationships/externalLink" Target="externalLinks/externalLink120.xml"/><Relationship Id="rId167" Type="http://schemas.openxmlformats.org/officeDocument/2006/relationships/externalLink" Target="externalLinks/externalLink141.xml"/><Relationship Id="rId188" Type="http://schemas.openxmlformats.org/officeDocument/2006/relationships/externalLink" Target="externalLinks/externalLink162.xml"/><Relationship Id="rId311" Type="http://schemas.openxmlformats.org/officeDocument/2006/relationships/externalLink" Target="externalLinks/externalLink285.xml"/><Relationship Id="rId71" Type="http://schemas.openxmlformats.org/officeDocument/2006/relationships/externalLink" Target="externalLinks/externalLink45.xml"/><Relationship Id="rId92" Type="http://schemas.openxmlformats.org/officeDocument/2006/relationships/externalLink" Target="externalLinks/externalLink66.xml"/><Relationship Id="rId213" Type="http://schemas.openxmlformats.org/officeDocument/2006/relationships/externalLink" Target="externalLinks/externalLink187.xml"/><Relationship Id="rId234" Type="http://schemas.openxmlformats.org/officeDocument/2006/relationships/externalLink" Target="externalLinks/externalLink208.xml"/><Relationship Id="rId2" Type="http://schemas.openxmlformats.org/officeDocument/2006/relationships/worksheet" Target="worksheets/sheet2.xml"/><Relationship Id="rId29" Type="http://schemas.openxmlformats.org/officeDocument/2006/relationships/externalLink" Target="externalLinks/externalLink3.xml"/><Relationship Id="rId255" Type="http://schemas.openxmlformats.org/officeDocument/2006/relationships/externalLink" Target="externalLinks/externalLink229.xml"/><Relationship Id="rId276" Type="http://schemas.openxmlformats.org/officeDocument/2006/relationships/externalLink" Target="externalLinks/externalLink250.xml"/><Relationship Id="rId297" Type="http://schemas.openxmlformats.org/officeDocument/2006/relationships/externalLink" Target="externalLinks/externalLink271.xml"/><Relationship Id="rId40" Type="http://schemas.openxmlformats.org/officeDocument/2006/relationships/externalLink" Target="externalLinks/externalLink14.xml"/><Relationship Id="rId115" Type="http://schemas.openxmlformats.org/officeDocument/2006/relationships/externalLink" Target="externalLinks/externalLink89.xml"/><Relationship Id="rId136" Type="http://schemas.openxmlformats.org/officeDocument/2006/relationships/externalLink" Target="externalLinks/externalLink110.xml"/><Relationship Id="rId157" Type="http://schemas.openxmlformats.org/officeDocument/2006/relationships/externalLink" Target="externalLinks/externalLink131.xml"/><Relationship Id="rId178" Type="http://schemas.openxmlformats.org/officeDocument/2006/relationships/externalLink" Target="externalLinks/externalLink152.xml"/><Relationship Id="rId301" Type="http://schemas.openxmlformats.org/officeDocument/2006/relationships/externalLink" Target="externalLinks/externalLink275.xml"/><Relationship Id="rId322" Type="http://schemas.openxmlformats.org/officeDocument/2006/relationships/theme" Target="theme/theme1.xml"/><Relationship Id="rId61" Type="http://schemas.openxmlformats.org/officeDocument/2006/relationships/externalLink" Target="externalLinks/externalLink35.xml"/><Relationship Id="rId82" Type="http://schemas.openxmlformats.org/officeDocument/2006/relationships/externalLink" Target="externalLinks/externalLink56.xml"/><Relationship Id="rId199" Type="http://schemas.openxmlformats.org/officeDocument/2006/relationships/externalLink" Target="externalLinks/externalLink173.xml"/><Relationship Id="rId203" Type="http://schemas.openxmlformats.org/officeDocument/2006/relationships/externalLink" Target="externalLinks/externalLink177.xml"/><Relationship Id="rId19" Type="http://schemas.openxmlformats.org/officeDocument/2006/relationships/worksheet" Target="worksheets/sheet19.xml"/><Relationship Id="rId224" Type="http://schemas.openxmlformats.org/officeDocument/2006/relationships/externalLink" Target="externalLinks/externalLink198.xml"/><Relationship Id="rId245" Type="http://schemas.openxmlformats.org/officeDocument/2006/relationships/externalLink" Target="externalLinks/externalLink219.xml"/><Relationship Id="rId266" Type="http://schemas.openxmlformats.org/officeDocument/2006/relationships/externalLink" Target="externalLinks/externalLink240.xml"/><Relationship Id="rId287" Type="http://schemas.openxmlformats.org/officeDocument/2006/relationships/externalLink" Target="externalLinks/externalLink261.xml"/><Relationship Id="rId30" Type="http://schemas.openxmlformats.org/officeDocument/2006/relationships/externalLink" Target="externalLinks/externalLink4.xml"/><Relationship Id="rId105" Type="http://schemas.openxmlformats.org/officeDocument/2006/relationships/externalLink" Target="externalLinks/externalLink79.xml"/><Relationship Id="rId126" Type="http://schemas.openxmlformats.org/officeDocument/2006/relationships/externalLink" Target="externalLinks/externalLink100.xml"/><Relationship Id="rId147" Type="http://schemas.openxmlformats.org/officeDocument/2006/relationships/externalLink" Target="externalLinks/externalLink121.xml"/><Relationship Id="rId168" Type="http://schemas.openxmlformats.org/officeDocument/2006/relationships/externalLink" Target="externalLinks/externalLink142.xml"/><Relationship Id="rId312" Type="http://schemas.openxmlformats.org/officeDocument/2006/relationships/externalLink" Target="externalLinks/externalLink286.xml"/><Relationship Id="rId51" Type="http://schemas.openxmlformats.org/officeDocument/2006/relationships/externalLink" Target="externalLinks/externalLink25.xml"/><Relationship Id="rId72" Type="http://schemas.openxmlformats.org/officeDocument/2006/relationships/externalLink" Target="externalLinks/externalLink46.xml"/><Relationship Id="rId93" Type="http://schemas.openxmlformats.org/officeDocument/2006/relationships/externalLink" Target="externalLinks/externalLink67.xml"/><Relationship Id="rId189" Type="http://schemas.openxmlformats.org/officeDocument/2006/relationships/externalLink" Target="externalLinks/externalLink163.xml"/><Relationship Id="rId3" Type="http://schemas.openxmlformats.org/officeDocument/2006/relationships/worksheet" Target="worksheets/sheet3.xml"/><Relationship Id="rId214" Type="http://schemas.openxmlformats.org/officeDocument/2006/relationships/externalLink" Target="externalLinks/externalLink188.xml"/><Relationship Id="rId235" Type="http://schemas.openxmlformats.org/officeDocument/2006/relationships/externalLink" Target="externalLinks/externalLink209.xml"/><Relationship Id="rId256" Type="http://schemas.openxmlformats.org/officeDocument/2006/relationships/externalLink" Target="externalLinks/externalLink230.xml"/><Relationship Id="rId277" Type="http://schemas.openxmlformats.org/officeDocument/2006/relationships/externalLink" Target="externalLinks/externalLink251.xml"/><Relationship Id="rId298" Type="http://schemas.openxmlformats.org/officeDocument/2006/relationships/externalLink" Target="externalLinks/externalLink272.xml"/><Relationship Id="rId116" Type="http://schemas.openxmlformats.org/officeDocument/2006/relationships/externalLink" Target="externalLinks/externalLink90.xml"/><Relationship Id="rId137" Type="http://schemas.openxmlformats.org/officeDocument/2006/relationships/externalLink" Target="externalLinks/externalLink111.xml"/><Relationship Id="rId158" Type="http://schemas.openxmlformats.org/officeDocument/2006/relationships/externalLink" Target="externalLinks/externalLink132.xml"/><Relationship Id="rId302" Type="http://schemas.openxmlformats.org/officeDocument/2006/relationships/externalLink" Target="externalLinks/externalLink276.xml"/><Relationship Id="rId323"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5.xml"/><Relationship Id="rId62" Type="http://schemas.openxmlformats.org/officeDocument/2006/relationships/externalLink" Target="externalLinks/externalLink36.xml"/><Relationship Id="rId83" Type="http://schemas.openxmlformats.org/officeDocument/2006/relationships/externalLink" Target="externalLinks/externalLink57.xml"/><Relationship Id="rId179" Type="http://schemas.openxmlformats.org/officeDocument/2006/relationships/externalLink" Target="externalLinks/externalLink153.xml"/><Relationship Id="rId190" Type="http://schemas.openxmlformats.org/officeDocument/2006/relationships/externalLink" Target="externalLinks/externalLink164.xml"/><Relationship Id="rId204" Type="http://schemas.openxmlformats.org/officeDocument/2006/relationships/externalLink" Target="externalLinks/externalLink178.xml"/><Relationship Id="rId225" Type="http://schemas.openxmlformats.org/officeDocument/2006/relationships/externalLink" Target="externalLinks/externalLink199.xml"/><Relationship Id="rId246" Type="http://schemas.openxmlformats.org/officeDocument/2006/relationships/externalLink" Target="externalLinks/externalLink220.xml"/><Relationship Id="rId267" Type="http://schemas.openxmlformats.org/officeDocument/2006/relationships/externalLink" Target="externalLinks/externalLink241.xml"/><Relationship Id="rId288" Type="http://schemas.openxmlformats.org/officeDocument/2006/relationships/externalLink" Target="externalLinks/externalLink262.xml"/><Relationship Id="rId106" Type="http://schemas.openxmlformats.org/officeDocument/2006/relationships/externalLink" Target="externalLinks/externalLink80.xml"/><Relationship Id="rId127" Type="http://schemas.openxmlformats.org/officeDocument/2006/relationships/externalLink" Target="externalLinks/externalLink101.xml"/><Relationship Id="rId313" Type="http://schemas.openxmlformats.org/officeDocument/2006/relationships/externalLink" Target="externalLinks/externalLink287.xml"/><Relationship Id="rId10" Type="http://schemas.openxmlformats.org/officeDocument/2006/relationships/worksheet" Target="worksheets/sheet10.xml"/><Relationship Id="rId31" Type="http://schemas.openxmlformats.org/officeDocument/2006/relationships/externalLink" Target="externalLinks/externalLink5.xml"/><Relationship Id="rId52" Type="http://schemas.openxmlformats.org/officeDocument/2006/relationships/externalLink" Target="externalLinks/externalLink26.xml"/><Relationship Id="rId73" Type="http://schemas.openxmlformats.org/officeDocument/2006/relationships/externalLink" Target="externalLinks/externalLink47.xml"/><Relationship Id="rId94" Type="http://schemas.openxmlformats.org/officeDocument/2006/relationships/externalLink" Target="externalLinks/externalLink68.xml"/><Relationship Id="rId148" Type="http://schemas.openxmlformats.org/officeDocument/2006/relationships/externalLink" Target="externalLinks/externalLink122.xml"/><Relationship Id="rId169" Type="http://schemas.openxmlformats.org/officeDocument/2006/relationships/externalLink" Target="externalLinks/externalLink143.xml"/><Relationship Id="rId4" Type="http://schemas.openxmlformats.org/officeDocument/2006/relationships/worksheet" Target="worksheets/sheet4.xml"/><Relationship Id="rId180" Type="http://schemas.openxmlformats.org/officeDocument/2006/relationships/externalLink" Target="externalLinks/externalLink154.xml"/><Relationship Id="rId215" Type="http://schemas.openxmlformats.org/officeDocument/2006/relationships/externalLink" Target="externalLinks/externalLink189.xml"/><Relationship Id="rId236" Type="http://schemas.openxmlformats.org/officeDocument/2006/relationships/externalLink" Target="externalLinks/externalLink210.xml"/><Relationship Id="rId257" Type="http://schemas.openxmlformats.org/officeDocument/2006/relationships/externalLink" Target="externalLinks/externalLink231.xml"/><Relationship Id="rId278" Type="http://schemas.openxmlformats.org/officeDocument/2006/relationships/externalLink" Target="externalLinks/externalLink252.xml"/><Relationship Id="rId303" Type="http://schemas.openxmlformats.org/officeDocument/2006/relationships/externalLink" Target="externalLinks/externalLink277.xml"/><Relationship Id="rId42" Type="http://schemas.openxmlformats.org/officeDocument/2006/relationships/externalLink" Target="externalLinks/externalLink16.xml"/><Relationship Id="rId84" Type="http://schemas.openxmlformats.org/officeDocument/2006/relationships/externalLink" Target="externalLinks/externalLink58.xml"/><Relationship Id="rId138" Type="http://schemas.openxmlformats.org/officeDocument/2006/relationships/externalLink" Target="externalLinks/externalLink112.xml"/><Relationship Id="rId191" Type="http://schemas.openxmlformats.org/officeDocument/2006/relationships/externalLink" Target="externalLinks/externalLink165.xml"/><Relationship Id="rId205" Type="http://schemas.openxmlformats.org/officeDocument/2006/relationships/externalLink" Target="externalLinks/externalLink179.xml"/><Relationship Id="rId247" Type="http://schemas.openxmlformats.org/officeDocument/2006/relationships/externalLink" Target="externalLinks/externalLink221.xml"/><Relationship Id="rId107" Type="http://schemas.openxmlformats.org/officeDocument/2006/relationships/externalLink" Target="externalLinks/externalLink81.xml"/><Relationship Id="rId289" Type="http://schemas.openxmlformats.org/officeDocument/2006/relationships/externalLink" Target="externalLinks/externalLink263.xml"/><Relationship Id="rId11" Type="http://schemas.openxmlformats.org/officeDocument/2006/relationships/worksheet" Target="worksheets/sheet11.xml"/><Relationship Id="rId53" Type="http://schemas.openxmlformats.org/officeDocument/2006/relationships/externalLink" Target="externalLinks/externalLink27.xml"/><Relationship Id="rId149" Type="http://schemas.openxmlformats.org/officeDocument/2006/relationships/externalLink" Target="externalLinks/externalLink123.xml"/><Relationship Id="rId314" Type="http://schemas.openxmlformats.org/officeDocument/2006/relationships/externalLink" Target="externalLinks/externalLink288.xml"/><Relationship Id="rId95" Type="http://schemas.openxmlformats.org/officeDocument/2006/relationships/externalLink" Target="externalLinks/externalLink69.xml"/><Relationship Id="rId160" Type="http://schemas.openxmlformats.org/officeDocument/2006/relationships/externalLink" Target="externalLinks/externalLink134.xml"/><Relationship Id="rId216" Type="http://schemas.openxmlformats.org/officeDocument/2006/relationships/externalLink" Target="externalLinks/externalLink190.xml"/><Relationship Id="rId258" Type="http://schemas.openxmlformats.org/officeDocument/2006/relationships/externalLink" Target="externalLinks/externalLink232.xml"/><Relationship Id="rId22" Type="http://schemas.openxmlformats.org/officeDocument/2006/relationships/worksheet" Target="worksheets/sheet22.xml"/><Relationship Id="rId64" Type="http://schemas.openxmlformats.org/officeDocument/2006/relationships/externalLink" Target="externalLinks/externalLink38.xml"/><Relationship Id="rId118" Type="http://schemas.openxmlformats.org/officeDocument/2006/relationships/externalLink" Target="externalLinks/externalLink92.xml"/><Relationship Id="rId325" Type="http://schemas.openxmlformats.org/officeDocument/2006/relationships/sheetMetadata" Target="metadata.xml"/><Relationship Id="rId171" Type="http://schemas.openxmlformats.org/officeDocument/2006/relationships/externalLink" Target="externalLinks/externalLink145.xml"/><Relationship Id="rId227" Type="http://schemas.openxmlformats.org/officeDocument/2006/relationships/externalLink" Target="externalLinks/externalLink201.xml"/><Relationship Id="rId269" Type="http://schemas.openxmlformats.org/officeDocument/2006/relationships/externalLink" Target="externalLinks/externalLink243.xml"/><Relationship Id="rId33" Type="http://schemas.openxmlformats.org/officeDocument/2006/relationships/externalLink" Target="externalLinks/externalLink7.xml"/><Relationship Id="rId129" Type="http://schemas.openxmlformats.org/officeDocument/2006/relationships/externalLink" Target="externalLinks/externalLink103.xml"/><Relationship Id="rId280" Type="http://schemas.openxmlformats.org/officeDocument/2006/relationships/externalLink" Target="externalLinks/externalLink254.xml"/><Relationship Id="rId75" Type="http://schemas.openxmlformats.org/officeDocument/2006/relationships/externalLink" Target="externalLinks/externalLink49.xml"/><Relationship Id="rId140" Type="http://schemas.openxmlformats.org/officeDocument/2006/relationships/externalLink" Target="externalLinks/externalLink114.xml"/><Relationship Id="rId182" Type="http://schemas.openxmlformats.org/officeDocument/2006/relationships/externalLink" Target="externalLinks/externalLink156.xml"/><Relationship Id="rId6" Type="http://schemas.openxmlformats.org/officeDocument/2006/relationships/worksheet" Target="worksheets/sheet6.xml"/><Relationship Id="rId238" Type="http://schemas.openxmlformats.org/officeDocument/2006/relationships/externalLink" Target="externalLinks/externalLink212.xml"/><Relationship Id="rId291" Type="http://schemas.openxmlformats.org/officeDocument/2006/relationships/externalLink" Target="externalLinks/externalLink265.xml"/><Relationship Id="rId305" Type="http://schemas.openxmlformats.org/officeDocument/2006/relationships/externalLink" Target="externalLinks/externalLink279.xml"/><Relationship Id="rId44" Type="http://schemas.openxmlformats.org/officeDocument/2006/relationships/externalLink" Target="externalLinks/externalLink18.xml"/><Relationship Id="rId86" Type="http://schemas.openxmlformats.org/officeDocument/2006/relationships/externalLink" Target="externalLinks/externalLink60.xml"/><Relationship Id="rId151" Type="http://schemas.openxmlformats.org/officeDocument/2006/relationships/externalLink" Target="externalLinks/externalLink125.xml"/><Relationship Id="rId193" Type="http://schemas.openxmlformats.org/officeDocument/2006/relationships/externalLink" Target="externalLinks/externalLink167.xml"/><Relationship Id="rId207" Type="http://schemas.openxmlformats.org/officeDocument/2006/relationships/externalLink" Target="externalLinks/externalLink181.xml"/><Relationship Id="rId249" Type="http://schemas.openxmlformats.org/officeDocument/2006/relationships/externalLink" Target="externalLinks/externalLink223.xml"/><Relationship Id="rId13" Type="http://schemas.openxmlformats.org/officeDocument/2006/relationships/worksheet" Target="worksheets/sheet13.xml"/><Relationship Id="rId109" Type="http://schemas.openxmlformats.org/officeDocument/2006/relationships/externalLink" Target="externalLinks/externalLink83.xml"/><Relationship Id="rId260" Type="http://schemas.openxmlformats.org/officeDocument/2006/relationships/externalLink" Target="externalLinks/externalLink234.xml"/><Relationship Id="rId316" Type="http://schemas.openxmlformats.org/officeDocument/2006/relationships/externalLink" Target="externalLinks/externalLink290.xml"/><Relationship Id="rId55" Type="http://schemas.openxmlformats.org/officeDocument/2006/relationships/externalLink" Target="externalLinks/externalLink29.xml"/><Relationship Id="rId97" Type="http://schemas.openxmlformats.org/officeDocument/2006/relationships/externalLink" Target="externalLinks/externalLink71.xml"/><Relationship Id="rId120" Type="http://schemas.openxmlformats.org/officeDocument/2006/relationships/externalLink" Target="externalLinks/externalLink94.xml"/><Relationship Id="rId162" Type="http://schemas.openxmlformats.org/officeDocument/2006/relationships/externalLink" Target="externalLinks/externalLink136.xml"/><Relationship Id="rId218" Type="http://schemas.openxmlformats.org/officeDocument/2006/relationships/externalLink" Target="externalLinks/externalLink192.xml"/></Relationships>
</file>

<file path=xl/drawings/_rels/drawing1.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jpg"/><Relationship Id="rId1" Type="http://schemas.openxmlformats.org/officeDocument/2006/relationships/image" Target="../media/image4.jpe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jpg"/><Relationship Id="rId1" Type="http://schemas.openxmlformats.org/officeDocument/2006/relationships/image" Target="../media/image4.jpe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4</xdr:col>
      <xdr:colOff>0</xdr:colOff>
      <xdr:row>11</xdr:row>
      <xdr:rowOff>19050</xdr:rowOff>
    </xdr:from>
    <xdr:to>
      <xdr:col>5</xdr:col>
      <xdr:colOff>9525</xdr:colOff>
      <xdr:row>13</xdr:row>
      <xdr:rowOff>0</xdr:rowOff>
    </xdr:to>
    <xdr:sp macro="" textlink="">
      <xdr:nvSpPr>
        <xdr:cNvPr id="2" name="AutoShape 25">
          <a:extLst>
            <a:ext uri="{FF2B5EF4-FFF2-40B4-BE49-F238E27FC236}">
              <a16:creationId xmlns:a16="http://schemas.microsoft.com/office/drawing/2014/main" id="{F61D5F05-B937-42C4-8BCF-FB2CB69491BC}"/>
            </a:ext>
          </a:extLst>
        </xdr:cNvPr>
        <xdr:cNvSpPr>
          <a:spLocks noChangeArrowheads="1"/>
        </xdr:cNvSpPr>
      </xdr:nvSpPr>
      <xdr:spPr bwMode="auto">
        <a:xfrm>
          <a:off x="2152650" y="34861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6</xdr:col>
      <xdr:colOff>488</xdr:colOff>
      <xdr:row>11</xdr:row>
      <xdr:rowOff>19049</xdr:rowOff>
    </xdr:from>
    <xdr:to>
      <xdr:col>7</xdr:col>
      <xdr:colOff>0</xdr:colOff>
      <xdr:row>13</xdr:row>
      <xdr:rowOff>2924</xdr:rowOff>
    </xdr:to>
    <xdr:sp macro="" textlink="">
      <xdr:nvSpPr>
        <xdr:cNvPr id="3" name="AutoShape 26">
          <a:extLst>
            <a:ext uri="{FF2B5EF4-FFF2-40B4-BE49-F238E27FC236}">
              <a16:creationId xmlns:a16="http://schemas.microsoft.com/office/drawing/2014/main" id="{7B602A82-1C82-4B9E-B3EB-43027269FFE1}"/>
            </a:ext>
          </a:extLst>
        </xdr:cNvPr>
        <xdr:cNvSpPr>
          <a:spLocks noChangeArrowheads="1"/>
        </xdr:cNvSpPr>
      </xdr:nvSpPr>
      <xdr:spPr bwMode="auto">
        <a:xfrm>
          <a:off x="3181838" y="34861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8</xdr:col>
      <xdr:colOff>0</xdr:colOff>
      <xdr:row>11</xdr:row>
      <xdr:rowOff>19050</xdr:rowOff>
    </xdr:from>
    <xdr:to>
      <xdr:col>9</xdr:col>
      <xdr:colOff>9525</xdr:colOff>
      <xdr:row>13</xdr:row>
      <xdr:rowOff>0</xdr:rowOff>
    </xdr:to>
    <xdr:sp macro="" textlink="">
      <xdr:nvSpPr>
        <xdr:cNvPr id="4" name="AutoShape 25">
          <a:extLst>
            <a:ext uri="{FF2B5EF4-FFF2-40B4-BE49-F238E27FC236}">
              <a16:creationId xmlns:a16="http://schemas.microsoft.com/office/drawing/2014/main" id="{DC03967F-4B16-4978-8C47-2A1D47BF2B8C}"/>
            </a:ext>
          </a:extLst>
        </xdr:cNvPr>
        <xdr:cNvSpPr>
          <a:spLocks noChangeArrowheads="1"/>
        </xdr:cNvSpPr>
      </xdr:nvSpPr>
      <xdr:spPr bwMode="auto">
        <a:xfrm>
          <a:off x="4210050" y="34861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10</xdr:col>
      <xdr:colOff>488</xdr:colOff>
      <xdr:row>11</xdr:row>
      <xdr:rowOff>19049</xdr:rowOff>
    </xdr:from>
    <xdr:to>
      <xdr:col>11</xdr:col>
      <xdr:colOff>0</xdr:colOff>
      <xdr:row>13</xdr:row>
      <xdr:rowOff>2924</xdr:rowOff>
    </xdr:to>
    <xdr:sp macro="" textlink="">
      <xdr:nvSpPr>
        <xdr:cNvPr id="5" name="AutoShape 26">
          <a:extLst>
            <a:ext uri="{FF2B5EF4-FFF2-40B4-BE49-F238E27FC236}">
              <a16:creationId xmlns:a16="http://schemas.microsoft.com/office/drawing/2014/main" id="{4036C5A2-A702-450F-83F9-B792399AC601}"/>
            </a:ext>
          </a:extLst>
        </xdr:cNvPr>
        <xdr:cNvSpPr>
          <a:spLocks noChangeArrowheads="1"/>
        </xdr:cNvSpPr>
      </xdr:nvSpPr>
      <xdr:spPr bwMode="auto">
        <a:xfrm>
          <a:off x="5239238" y="34861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12</xdr:col>
      <xdr:colOff>0</xdr:colOff>
      <xdr:row>11</xdr:row>
      <xdr:rowOff>19050</xdr:rowOff>
    </xdr:from>
    <xdr:to>
      <xdr:col>13</xdr:col>
      <xdr:colOff>9525</xdr:colOff>
      <xdr:row>13</xdr:row>
      <xdr:rowOff>0</xdr:rowOff>
    </xdr:to>
    <xdr:sp macro="" textlink="">
      <xdr:nvSpPr>
        <xdr:cNvPr id="6" name="AutoShape 25">
          <a:extLst>
            <a:ext uri="{FF2B5EF4-FFF2-40B4-BE49-F238E27FC236}">
              <a16:creationId xmlns:a16="http://schemas.microsoft.com/office/drawing/2014/main" id="{76A50E4F-F3B0-4253-999E-B68404D015CF}"/>
            </a:ext>
          </a:extLst>
        </xdr:cNvPr>
        <xdr:cNvSpPr>
          <a:spLocks noChangeArrowheads="1"/>
        </xdr:cNvSpPr>
      </xdr:nvSpPr>
      <xdr:spPr bwMode="auto">
        <a:xfrm>
          <a:off x="6267450" y="34861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14</xdr:col>
      <xdr:colOff>488</xdr:colOff>
      <xdr:row>11</xdr:row>
      <xdr:rowOff>19049</xdr:rowOff>
    </xdr:from>
    <xdr:to>
      <xdr:col>15</xdr:col>
      <xdr:colOff>0</xdr:colOff>
      <xdr:row>13</xdr:row>
      <xdr:rowOff>2924</xdr:rowOff>
    </xdr:to>
    <xdr:sp macro="" textlink="">
      <xdr:nvSpPr>
        <xdr:cNvPr id="7" name="AutoShape 26">
          <a:extLst>
            <a:ext uri="{FF2B5EF4-FFF2-40B4-BE49-F238E27FC236}">
              <a16:creationId xmlns:a16="http://schemas.microsoft.com/office/drawing/2014/main" id="{1F8B1319-F09F-4F00-A37C-A2F89CC8AEDB}"/>
            </a:ext>
          </a:extLst>
        </xdr:cNvPr>
        <xdr:cNvSpPr>
          <a:spLocks noChangeArrowheads="1"/>
        </xdr:cNvSpPr>
      </xdr:nvSpPr>
      <xdr:spPr bwMode="auto">
        <a:xfrm>
          <a:off x="7296638" y="3486149"/>
          <a:ext cx="513862" cy="383925"/>
        </a:xfrm>
        <a:prstGeom prst="flowChartExtract">
          <a:avLst/>
        </a:prstGeom>
        <a:noFill/>
        <a:ln w="9525">
          <a:solidFill>
            <a:srgbClr val="000000"/>
          </a:solidFill>
          <a:miter lim="800000"/>
          <a:headEnd/>
          <a:tailEnd/>
        </a:ln>
      </xdr:spPr>
      <xdr:txBody>
        <a:bodyPr/>
        <a:lstStyle/>
        <a:p>
          <a:endParaRPr lang="en-IN"/>
        </a:p>
        <a:p>
          <a:endParaRPr lang="en-IN"/>
        </a:p>
      </xdr:txBody>
    </xdr:sp>
    <xdr:clientData/>
  </xdr:twoCellAnchor>
  <xdr:twoCellAnchor>
    <xdr:from>
      <xdr:col>16</xdr:col>
      <xdr:colOff>0</xdr:colOff>
      <xdr:row>10</xdr:row>
      <xdr:rowOff>463550</xdr:rowOff>
    </xdr:from>
    <xdr:to>
      <xdr:col>17</xdr:col>
      <xdr:colOff>9525</xdr:colOff>
      <xdr:row>12</xdr:row>
      <xdr:rowOff>174625</xdr:rowOff>
    </xdr:to>
    <xdr:sp macro="" textlink="">
      <xdr:nvSpPr>
        <xdr:cNvPr id="8" name="AutoShape 25">
          <a:extLst>
            <a:ext uri="{FF2B5EF4-FFF2-40B4-BE49-F238E27FC236}">
              <a16:creationId xmlns:a16="http://schemas.microsoft.com/office/drawing/2014/main" id="{DB50B11D-AB71-412F-9854-334EA9D5A96E}"/>
            </a:ext>
          </a:extLst>
        </xdr:cNvPr>
        <xdr:cNvSpPr>
          <a:spLocks noChangeArrowheads="1"/>
        </xdr:cNvSpPr>
      </xdr:nvSpPr>
      <xdr:spPr bwMode="auto">
        <a:xfrm>
          <a:off x="8223250" y="3416300"/>
          <a:ext cx="517525" cy="393700"/>
        </a:xfrm>
        <a:prstGeom prst="flowChartExtract">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18</xdr:col>
      <xdr:colOff>488</xdr:colOff>
      <xdr:row>11</xdr:row>
      <xdr:rowOff>19049</xdr:rowOff>
    </xdr:from>
    <xdr:to>
      <xdr:col>19</xdr:col>
      <xdr:colOff>0</xdr:colOff>
      <xdr:row>13</xdr:row>
      <xdr:rowOff>2924</xdr:rowOff>
    </xdr:to>
    <xdr:sp macro="" textlink="">
      <xdr:nvSpPr>
        <xdr:cNvPr id="9" name="AutoShape 26">
          <a:extLst>
            <a:ext uri="{FF2B5EF4-FFF2-40B4-BE49-F238E27FC236}">
              <a16:creationId xmlns:a16="http://schemas.microsoft.com/office/drawing/2014/main" id="{2DFC8B71-B244-4EEB-9264-7650F62AD22F}"/>
            </a:ext>
          </a:extLst>
        </xdr:cNvPr>
        <xdr:cNvSpPr>
          <a:spLocks noChangeArrowheads="1"/>
        </xdr:cNvSpPr>
      </xdr:nvSpPr>
      <xdr:spPr bwMode="auto">
        <a:xfrm>
          <a:off x="9354038" y="34861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20</xdr:col>
      <xdr:colOff>0</xdr:colOff>
      <xdr:row>11</xdr:row>
      <xdr:rowOff>19050</xdr:rowOff>
    </xdr:from>
    <xdr:to>
      <xdr:col>21</xdr:col>
      <xdr:colOff>9525</xdr:colOff>
      <xdr:row>13</xdr:row>
      <xdr:rowOff>0</xdr:rowOff>
    </xdr:to>
    <xdr:sp macro="" textlink="">
      <xdr:nvSpPr>
        <xdr:cNvPr id="10" name="AutoShape 25">
          <a:extLst>
            <a:ext uri="{FF2B5EF4-FFF2-40B4-BE49-F238E27FC236}">
              <a16:creationId xmlns:a16="http://schemas.microsoft.com/office/drawing/2014/main" id="{0E75BCBC-1A52-4872-9433-5D5962673DD5}"/>
            </a:ext>
          </a:extLst>
        </xdr:cNvPr>
        <xdr:cNvSpPr>
          <a:spLocks noChangeArrowheads="1"/>
        </xdr:cNvSpPr>
      </xdr:nvSpPr>
      <xdr:spPr bwMode="auto">
        <a:xfrm>
          <a:off x="10382250" y="34861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22</xdr:col>
      <xdr:colOff>488</xdr:colOff>
      <xdr:row>11</xdr:row>
      <xdr:rowOff>19049</xdr:rowOff>
    </xdr:from>
    <xdr:to>
      <xdr:col>23</xdr:col>
      <xdr:colOff>0</xdr:colOff>
      <xdr:row>13</xdr:row>
      <xdr:rowOff>2924</xdr:rowOff>
    </xdr:to>
    <xdr:sp macro="" textlink="">
      <xdr:nvSpPr>
        <xdr:cNvPr id="11" name="AutoShape 26">
          <a:extLst>
            <a:ext uri="{FF2B5EF4-FFF2-40B4-BE49-F238E27FC236}">
              <a16:creationId xmlns:a16="http://schemas.microsoft.com/office/drawing/2014/main" id="{9942E7E3-2A3C-4CBB-8261-DEA215635D5E}"/>
            </a:ext>
          </a:extLst>
        </xdr:cNvPr>
        <xdr:cNvSpPr>
          <a:spLocks noChangeArrowheads="1"/>
        </xdr:cNvSpPr>
      </xdr:nvSpPr>
      <xdr:spPr bwMode="auto">
        <a:xfrm>
          <a:off x="11411438" y="34861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24</xdr:col>
      <xdr:colOff>0</xdr:colOff>
      <xdr:row>11</xdr:row>
      <xdr:rowOff>19050</xdr:rowOff>
    </xdr:from>
    <xdr:to>
      <xdr:col>25</xdr:col>
      <xdr:colOff>9525</xdr:colOff>
      <xdr:row>13</xdr:row>
      <xdr:rowOff>0</xdr:rowOff>
    </xdr:to>
    <xdr:sp macro="" textlink="">
      <xdr:nvSpPr>
        <xdr:cNvPr id="12" name="AutoShape 25">
          <a:extLst>
            <a:ext uri="{FF2B5EF4-FFF2-40B4-BE49-F238E27FC236}">
              <a16:creationId xmlns:a16="http://schemas.microsoft.com/office/drawing/2014/main" id="{895E3C57-B6A1-46DC-B337-1F22B7F539E1}"/>
            </a:ext>
          </a:extLst>
        </xdr:cNvPr>
        <xdr:cNvSpPr>
          <a:spLocks noChangeArrowheads="1"/>
        </xdr:cNvSpPr>
      </xdr:nvSpPr>
      <xdr:spPr bwMode="auto">
        <a:xfrm>
          <a:off x="12439650" y="3486150"/>
          <a:ext cx="523875" cy="381000"/>
        </a:xfrm>
        <a:prstGeom prst="flowChartExtract">
          <a:avLst/>
        </a:prstGeom>
        <a:noFill/>
        <a:ln w="9525">
          <a:solidFill>
            <a:srgbClr val="000000"/>
          </a:solidFill>
          <a:miter lim="800000"/>
          <a:headEnd/>
          <a:tailEnd/>
        </a:ln>
      </xdr:spPr>
    </xdr:sp>
    <xdr:clientData/>
  </xdr:twoCellAnchor>
  <xdr:twoCellAnchor>
    <xdr:from>
      <xdr:col>26</xdr:col>
      <xdr:colOff>488</xdr:colOff>
      <xdr:row>11</xdr:row>
      <xdr:rowOff>19049</xdr:rowOff>
    </xdr:from>
    <xdr:to>
      <xdr:col>27</xdr:col>
      <xdr:colOff>0</xdr:colOff>
      <xdr:row>13</xdr:row>
      <xdr:rowOff>2924</xdr:rowOff>
    </xdr:to>
    <xdr:sp macro="" textlink="">
      <xdr:nvSpPr>
        <xdr:cNvPr id="13" name="AutoShape 26">
          <a:extLst>
            <a:ext uri="{FF2B5EF4-FFF2-40B4-BE49-F238E27FC236}">
              <a16:creationId xmlns:a16="http://schemas.microsoft.com/office/drawing/2014/main" id="{2B12EE19-12B9-4FA5-864A-9E25023DB344}"/>
            </a:ext>
          </a:extLst>
        </xdr:cNvPr>
        <xdr:cNvSpPr>
          <a:spLocks noChangeArrowheads="1"/>
        </xdr:cNvSpPr>
      </xdr:nvSpPr>
      <xdr:spPr bwMode="auto">
        <a:xfrm>
          <a:off x="13468838" y="34861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28</xdr:col>
      <xdr:colOff>0</xdr:colOff>
      <xdr:row>11</xdr:row>
      <xdr:rowOff>19050</xdr:rowOff>
    </xdr:from>
    <xdr:to>
      <xdr:col>29</xdr:col>
      <xdr:colOff>9525</xdr:colOff>
      <xdr:row>13</xdr:row>
      <xdr:rowOff>0</xdr:rowOff>
    </xdr:to>
    <xdr:sp macro="" textlink="">
      <xdr:nvSpPr>
        <xdr:cNvPr id="14" name="AutoShape 25">
          <a:extLst>
            <a:ext uri="{FF2B5EF4-FFF2-40B4-BE49-F238E27FC236}">
              <a16:creationId xmlns:a16="http://schemas.microsoft.com/office/drawing/2014/main" id="{37DEB76D-7A7A-4056-AFA3-A823CA325FB8}"/>
            </a:ext>
          </a:extLst>
        </xdr:cNvPr>
        <xdr:cNvSpPr>
          <a:spLocks noChangeArrowheads="1"/>
        </xdr:cNvSpPr>
      </xdr:nvSpPr>
      <xdr:spPr bwMode="auto">
        <a:xfrm>
          <a:off x="14497050" y="34861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30</xdr:col>
      <xdr:colOff>488</xdr:colOff>
      <xdr:row>11</xdr:row>
      <xdr:rowOff>19049</xdr:rowOff>
    </xdr:from>
    <xdr:to>
      <xdr:col>31</xdr:col>
      <xdr:colOff>0</xdr:colOff>
      <xdr:row>13</xdr:row>
      <xdr:rowOff>2924</xdr:rowOff>
    </xdr:to>
    <xdr:sp macro="" textlink="">
      <xdr:nvSpPr>
        <xdr:cNvPr id="15" name="AutoShape 26">
          <a:extLst>
            <a:ext uri="{FF2B5EF4-FFF2-40B4-BE49-F238E27FC236}">
              <a16:creationId xmlns:a16="http://schemas.microsoft.com/office/drawing/2014/main" id="{91DC7A52-0BD3-435B-B16C-37A2FD6286E0}"/>
            </a:ext>
          </a:extLst>
        </xdr:cNvPr>
        <xdr:cNvSpPr>
          <a:spLocks noChangeArrowheads="1"/>
        </xdr:cNvSpPr>
      </xdr:nvSpPr>
      <xdr:spPr bwMode="auto">
        <a:xfrm>
          <a:off x="15526238" y="348614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32</xdr:col>
      <xdr:colOff>0</xdr:colOff>
      <xdr:row>11</xdr:row>
      <xdr:rowOff>19050</xdr:rowOff>
    </xdr:from>
    <xdr:to>
      <xdr:col>33</xdr:col>
      <xdr:colOff>9525</xdr:colOff>
      <xdr:row>13</xdr:row>
      <xdr:rowOff>0</xdr:rowOff>
    </xdr:to>
    <xdr:sp macro="" textlink="">
      <xdr:nvSpPr>
        <xdr:cNvPr id="16" name="AutoShape 25">
          <a:extLst>
            <a:ext uri="{FF2B5EF4-FFF2-40B4-BE49-F238E27FC236}">
              <a16:creationId xmlns:a16="http://schemas.microsoft.com/office/drawing/2014/main" id="{A019F14A-1E30-40BD-8738-DD0ABE686EF3}"/>
            </a:ext>
          </a:extLst>
        </xdr:cNvPr>
        <xdr:cNvSpPr>
          <a:spLocks noChangeArrowheads="1"/>
        </xdr:cNvSpPr>
      </xdr:nvSpPr>
      <xdr:spPr bwMode="auto">
        <a:xfrm>
          <a:off x="16754475" y="3486150"/>
          <a:ext cx="523875" cy="381000"/>
        </a:xfrm>
        <a:prstGeom prst="flowChartExtract">
          <a:avLst/>
        </a:prstGeom>
        <a:solidFill>
          <a:schemeClr val="bg1"/>
        </a:solidFill>
        <a:ln w="9525">
          <a:solidFill>
            <a:srgbClr val="000000"/>
          </a:solidFill>
          <a:miter lim="800000"/>
          <a:headEnd/>
          <a:tailEnd/>
        </a:ln>
      </xdr:spPr>
      <xdr:txBody>
        <a:bodyPr/>
        <a:lstStyle/>
        <a:p>
          <a:endParaRPr lang="en-IN"/>
        </a:p>
        <a:p>
          <a:endParaRPr lang="en-IN"/>
        </a:p>
      </xdr:txBody>
    </xdr:sp>
    <xdr:clientData/>
  </xdr:twoCellAnchor>
  <xdr:twoCellAnchor>
    <xdr:from>
      <xdr:col>4</xdr:col>
      <xdr:colOff>0</xdr:colOff>
      <xdr:row>19</xdr:row>
      <xdr:rowOff>19050</xdr:rowOff>
    </xdr:from>
    <xdr:to>
      <xdr:col>5</xdr:col>
      <xdr:colOff>9525</xdr:colOff>
      <xdr:row>21</xdr:row>
      <xdr:rowOff>0</xdr:rowOff>
    </xdr:to>
    <xdr:sp macro="" textlink="">
      <xdr:nvSpPr>
        <xdr:cNvPr id="17" name="AutoShape 25">
          <a:extLst>
            <a:ext uri="{FF2B5EF4-FFF2-40B4-BE49-F238E27FC236}">
              <a16:creationId xmlns:a16="http://schemas.microsoft.com/office/drawing/2014/main" id="{B36F6BD8-9531-4D19-83FF-7BABC15E0AE7}"/>
            </a:ext>
          </a:extLst>
        </xdr:cNvPr>
        <xdr:cNvSpPr>
          <a:spLocks noChangeArrowheads="1"/>
        </xdr:cNvSpPr>
      </xdr:nvSpPr>
      <xdr:spPr bwMode="auto">
        <a:xfrm>
          <a:off x="2152650" y="5086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6</xdr:col>
      <xdr:colOff>488</xdr:colOff>
      <xdr:row>19</xdr:row>
      <xdr:rowOff>19049</xdr:rowOff>
    </xdr:from>
    <xdr:to>
      <xdr:col>7</xdr:col>
      <xdr:colOff>0</xdr:colOff>
      <xdr:row>21</xdr:row>
      <xdr:rowOff>2924</xdr:rowOff>
    </xdr:to>
    <xdr:sp macro="" textlink="">
      <xdr:nvSpPr>
        <xdr:cNvPr id="18" name="AutoShape 26">
          <a:extLst>
            <a:ext uri="{FF2B5EF4-FFF2-40B4-BE49-F238E27FC236}">
              <a16:creationId xmlns:a16="http://schemas.microsoft.com/office/drawing/2014/main" id="{0BA347D5-2F84-40B6-A474-49E114EAFA5B}"/>
            </a:ext>
          </a:extLst>
        </xdr:cNvPr>
        <xdr:cNvSpPr>
          <a:spLocks noChangeArrowheads="1"/>
        </xdr:cNvSpPr>
      </xdr:nvSpPr>
      <xdr:spPr bwMode="auto">
        <a:xfrm>
          <a:off x="3181838" y="5086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8</xdr:col>
      <xdr:colOff>0</xdr:colOff>
      <xdr:row>19</xdr:row>
      <xdr:rowOff>19050</xdr:rowOff>
    </xdr:from>
    <xdr:to>
      <xdr:col>9</xdr:col>
      <xdr:colOff>9525</xdr:colOff>
      <xdr:row>21</xdr:row>
      <xdr:rowOff>0</xdr:rowOff>
    </xdr:to>
    <xdr:sp macro="" textlink="">
      <xdr:nvSpPr>
        <xdr:cNvPr id="19" name="AutoShape 25">
          <a:extLst>
            <a:ext uri="{FF2B5EF4-FFF2-40B4-BE49-F238E27FC236}">
              <a16:creationId xmlns:a16="http://schemas.microsoft.com/office/drawing/2014/main" id="{B9D344B2-CE94-416F-A306-36FD2F4A2FB9}"/>
            </a:ext>
          </a:extLst>
        </xdr:cNvPr>
        <xdr:cNvSpPr>
          <a:spLocks noChangeArrowheads="1"/>
        </xdr:cNvSpPr>
      </xdr:nvSpPr>
      <xdr:spPr bwMode="auto">
        <a:xfrm>
          <a:off x="4210050" y="5086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10</xdr:col>
      <xdr:colOff>488</xdr:colOff>
      <xdr:row>19</xdr:row>
      <xdr:rowOff>19049</xdr:rowOff>
    </xdr:from>
    <xdr:to>
      <xdr:col>11</xdr:col>
      <xdr:colOff>0</xdr:colOff>
      <xdr:row>21</xdr:row>
      <xdr:rowOff>2924</xdr:rowOff>
    </xdr:to>
    <xdr:sp macro="" textlink="">
      <xdr:nvSpPr>
        <xdr:cNvPr id="20" name="AutoShape 26">
          <a:extLst>
            <a:ext uri="{FF2B5EF4-FFF2-40B4-BE49-F238E27FC236}">
              <a16:creationId xmlns:a16="http://schemas.microsoft.com/office/drawing/2014/main" id="{28384CD9-49BE-4247-A664-E3A830F1C27F}"/>
            </a:ext>
          </a:extLst>
        </xdr:cNvPr>
        <xdr:cNvSpPr>
          <a:spLocks noChangeArrowheads="1"/>
        </xdr:cNvSpPr>
      </xdr:nvSpPr>
      <xdr:spPr bwMode="auto">
        <a:xfrm>
          <a:off x="5239238" y="5086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12</xdr:col>
      <xdr:colOff>0</xdr:colOff>
      <xdr:row>19</xdr:row>
      <xdr:rowOff>19050</xdr:rowOff>
    </xdr:from>
    <xdr:to>
      <xdr:col>13</xdr:col>
      <xdr:colOff>9525</xdr:colOff>
      <xdr:row>21</xdr:row>
      <xdr:rowOff>0</xdr:rowOff>
    </xdr:to>
    <xdr:sp macro="" textlink="">
      <xdr:nvSpPr>
        <xdr:cNvPr id="21" name="AutoShape 25">
          <a:extLst>
            <a:ext uri="{FF2B5EF4-FFF2-40B4-BE49-F238E27FC236}">
              <a16:creationId xmlns:a16="http://schemas.microsoft.com/office/drawing/2014/main" id="{75D052E0-EA9D-4ADB-9660-B8E48EEFE4DF}"/>
            </a:ext>
          </a:extLst>
        </xdr:cNvPr>
        <xdr:cNvSpPr>
          <a:spLocks noChangeArrowheads="1"/>
        </xdr:cNvSpPr>
      </xdr:nvSpPr>
      <xdr:spPr bwMode="auto">
        <a:xfrm>
          <a:off x="6267450" y="5086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14</xdr:col>
      <xdr:colOff>488</xdr:colOff>
      <xdr:row>19</xdr:row>
      <xdr:rowOff>19049</xdr:rowOff>
    </xdr:from>
    <xdr:to>
      <xdr:col>15</xdr:col>
      <xdr:colOff>0</xdr:colOff>
      <xdr:row>21</xdr:row>
      <xdr:rowOff>2924</xdr:rowOff>
    </xdr:to>
    <xdr:sp macro="" textlink="">
      <xdr:nvSpPr>
        <xdr:cNvPr id="22" name="AutoShape 26">
          <a:extLst>
            <a:ext uri="{FF2B5EF4-FFF2-40B4-BE49-F238E27FC236}">
              <a16:creationId xmlns:a16="http://schemas.microsoft.com/office/drawing/2014/main" id="{E11D178E-C7B1-46E6-89D8-C9C14DE456E4}"/>
            </a:ext>
          </a:extLst>
        </xdr:cNvPr>
        <xdr:cNvSpPr>
          <a:spLocks noChangeArrowheads="1"/>
        </xdr:cNvSpPr>
      </xdr:nvSpPr>
      <xdr:spPr bwMode="auto">
        <a:xfrm>
          <a:off x="7296638" y="5086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16</xdr:col>
      <xdr:colOff>0</xdr:colOff>
      <xdr:row>19</xdr:row>
      <xdr:rowOff>19050</xdr:rowOff>
    </xdr:from>
    <xdr:to>
      <xdr:col>17</xdr:col>
      <xdr:colOff>9525</xdr:colOff>
      <xdr:row>21</xdr:row>
      <xdr:rowOff>0</xdr:rowOff>
    </xdr:to>
    <xdr:sp macro="" textlink="">
      <xdr:nvSpPr>
        <xdr:cNvPr id="23" name="AutoShape 25">
          <a:extLst>
            <a:ext uri="{FF2B5EF4-FFF2-40B4-BE49-F238E27FC236}">
              <a16:creationId xmlns:a16="http://schemas.microsoft.com/office/drawing/2014/main" id="{3482D183-F24D-46FB-AF95-5D5F1320D2DC}"/>
            </a:ext>
          </a:extLst>
        </xdr:cNvPr>
        <xdr:cNvSpPr>
          <a:spLocks noChangeArrowheads="1"/>
        </xdr:cNvSpPr>
      </xdr:nvSpPr>
      <xdr:spPr bwMode="auto">
        <a:xfrm>
          <a:off x="8324850" y="5086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18</xdr:col>
      <xdr:colOff>488</xdr:colOff>
      <xdr:row>19</xdr:row>
      <xdr:rowOff>19049</xdr:rowOff>
    </xdr:from>
    <xdr:to>
      <xdr:col>19</xdr:col>
      <xdr:colOff>0</xdr:colOff>
      <xdr:row>21</xdr:row>
      <xdr:rowOff>2924</xdr:rowOff>
    </xdr:to>
    <xdr:sp macro="" textlink="">
      <xdr:nvSpPr>
        <xdr:cNvPr id="24" name="AutoShape 26">
          <a:extLst>
            <a:ext uri="{FF2B5EF4-FFF2-40B4-BE49-F238E27FC236}">
              <a16:creationId xmlns:a16="http://schemas.microsoft.com/office/drawing/2014/main" id="{E20A8B3D-9CCD-4100-80FF-51361D561DB2}"/>
            </a:ext>
          </a:extLst>
        </xdr:cNvPr>
        <xdr:cNvSpPr>
          <a:spLocks noChangeArrowheads="1"/>
        </xdr:cNvSpPr>
      </xdr:nvSpPr>
      <xdr:spPr bwMode="auto">
        <a:xfrm>
          <a:off x="9354038" y="5086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20</xdr:col>
      <xdr:colOff>0</xdr:colOff>
      <xdr:row>19</xdr:row>
      <xdr:rowOff>19050</xdr:rowOff>
    </xdr:from>
    <xdr:to>
      <xdr:col>21</xdr:col>
      <xdr:colOff>9525</xdr:colOff>
      <xdr:row>21</xdr:row>
      <xdr:rowOff>0</xdr:rowOff>
    </xdr:to>
    <xdr:sp macro="" textlink="">
      <xdr:nvSpPr>
        <xdr:cNvPr id="25" name="AutoShape 25">
          <a:extLst>
            <a:ext uri="{FF2B5EF4-FFF2-40B4-BE49-F238E27FC236}">
              <a16:creationId xmlns:a16="http://schemas.microsoft.com/office/drawing/2014/main" id="{F7D881E6-0544-40CB-B47C-6876883D7998}"/>
            </a:ext>
          </a:extLst>
        </xdr:cNvPr>
        <xdr:cNvSpPr>
          <a:spLocks noChangeArrowheads="1"/>
        </xdr:cNvSpPr>
      </xdr:nvSpPr>
      <xdr:spPr bwMode="auto">
        <a:xfrm>
          <a:off x="10382250" y="5086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22</xdr:col>
      <xdr:colOff>488</xdr:colOff>
      <xdr:row>19</xdr:row>
      <xdr:rowOff>19049</xdr:rowOff>
    </xdr:from>
    <xdr:to>
      <xdr:col>23</xdr:col>
      <xdr:colOff>0</xdr:colOff>
      <xdr:row>21</xdr:row>
      <xdr:rowOff>2924</xdr:rowOff>
    </xdr:to>
    <xdr:sp macro="" textlink="">
      <xdr:nvSpPr>
        <xdr:cNvPr id="26" name="AutoShape 26">
          <a:extLst>
            <a:ext uri="{FF2B5EF4-FFF2-40B4-BE49-F238E27FC236}">
              <a16:creationId xmlns:a16="http://schemas.microsoft.com/office/drawing/2014/main" id="{FAAEF570-21CA-4E50-8629-84E170B3CBC2}"/>
            </a:ext>
          </a:extLst>
        </xdr:cNvPr>
        <xdr:cNvSpPr>
          <a:spLocks noChangeArrowheads="1"/>
        </xdr:cNvSpPr>
      </xdr:nvSpPr>
      <xdr:spPr bwMode="auto">
        <a:xfrm>
          <a:off x="11411438" y="5086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24</xdr:col>
      <xdr:colOff>0</xdr:colOff>
      <xdr:row>19</xdr:row>
      <xdr:rowOff>19050</xdr:rowOff>
    </xdr:from>
    <xdr:to>
      <xdr:col>25</xdr:col>
      <xdr:colOff>9525</xdr:colOff>
      <xdr:row>21</xdr:row>
      <xdr:rowOff>0</xdr:rowOff>
    </xdr:to>
    <xdr:sp macro="" textlink="">
      <xdr:nvSpPr>
        <xdr:cNvPr id="27" name="AutoShape 25">
          <a:extLst>
            <a:ext uri="{FF2B5EF4-FFF2-40B4-BE49-F238E27FC236}">
              <a16:creationId xmlns:a16="http://schemas.microsoft.com/office/drawing/2014/main" id="{9B96CD63-224D-4687-B847-872FA220104D}"/>
            </a:ext>
          </a:extLst>
        </xdr:cNvPr>
        <xdr:cNvSpPr>
          <a:spLocks noChangeArrowheads="1"/>
        </xdr:cNvSpPr>
      </xdr:nvSpPr>
      <xdr:spPr bwMode="auto">
        <a:xfrm>
          <a:off x="12439650" y="5086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26</xdr:col>
      <xdr:colOff>488</xdr:colOff>
      <xdr:row>19</xdr:row>
      <xdr:rowOff>19049</xdr:rowOff>
    </xdr:from>
    <xdr:to>
      <xdr:col>27</xdr:col>
      <xdr:colOff>0</xdr:colOff>
      <xdr:row>21</xdr:row>
      <xdr:rowOff>2924</xdr:rowOff>
    </xdr:to>
    <xdr:sp macro="" textlink="">
      <xdr:nvSpPr>
        <xdr:cNvPr id="28" name="AutoShape 26">
          <a:extLst>
            <a:ext uri="{FF2B5EF4-FFF2-40B4-BE49-F238E27FC236}">
              <a16:creationId xmlns:a16="http://schemas.microsoft.com/office/drawing/2014/main" id="{0D25241B-32CA-4D6B-8434-1CDFFC7D44F4}"/>
            </a:ext>
          </a:extLst>
        </xdr:cNvPr>
        <xdr:cNvSpPr>
          <a:spLocks noChangeArrowheads="1"/>
        </xdr:cNvSpPr>
      </xdr:nvSpPr>
      <xdr:spPr bwMode="auto">
        <a:xfrm>
          <a:off x="13468838" y="5086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28</xdr:col>
      <xdr:colOff>0</xdr:colOff>
      <xdr:row>19</xdr:row>
      <xdr:rowOff>19050</xdr:rowOff>
    </xdr:from>
    <xdr:to>
      <xdr:col>29</xdr:col>
      <xdr:colOff>9525</xdr:colOff>
      <xdr:row>21</xdr:row>
      <xdr:rowOff>0</xdr:rowOff>
    </xdr:to>
    <xdr:sp macro="" textlink="">
      <xdr:nvSpPr>
        <xdr:cNvPr id="29" name="AutoShape 25">
          <a:extLst>
            <a:ext uri="{FF2B5EF4-FFF2-40B4-BE49-F238E27FC236}">
              <a16:creationId xmlns:a16="http://schemas.microsoft.com/office/drawing/2014/main" id="{99FC4FF3-CFE4-48FF-8034-BDC4619ADE37}"/>
            </a:ext>
          </a:extLst>
        </xdr:cNvPr>
        <xdr:cNvSpPr>
          <a:spLocks noChangeArrowheads="1"/>
        </xdr:cNvSpPr>
      </xdr:nvSpPr>
      <xdr:spPr bwMode="auto">
        <a:xfrm>
          <a:off x="14497050" y="5086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30</xdr:col>
      <xdr:colOff>488</xdr:colOff>
      <xdr:row>19</xdr:row>
      <xdr:rowOff>19049</xdr:rowOff>
    </xdr:from>
    <xdr:to>
      <xdr:col>31</xdr:col>
      <xdr:colOff>0</xdr:colOff>
      <xdr:row>21</xdr:row>
      <xdr:rowOff>2924</xdr:rowOff>
    </xdr:to>
    <xdr:sp macro="" textlink="">
      <xdr:nvSpPr>
        <xdr:cNvPr id="30" name="AutoShape 26">
          <a:extLst>
            <a:ext uri="{FF2B5EF4-FFF2-40B4-BE49-F238E27FC236}">
              <a16:creationId xmlns:a16="http://schemas.microsoft.com/office/drawing/2014/main" id="{DB169870-1BD9-446D-984D-1B529AAF5FB3}"/>
            </a:ext>
          </a:extLst>
        </xdr:cNvPr>
        <xdr:cNvSpPr>
          <a:spLocks noChangeArrowheads="1"/>
        </xdr:cNvSpPr>
      </xdr:nvSpPr>
      <xdr:spPr bwMode="auto">
        <a:xfrm>
          <a:off x="15526238" y="508634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32</xdr:col>
      <xdr:colOff>0</xdr:colOff>
      <xdr:row>19</xdr:row>
      <xdr:rowOff>19050</xdr:rowOff>
    </xdr:from>
    <xdr:to>
      <xdr:col>33</xdr:col>
      <xdr:colOff>9525</xdr:colOff>
      <xdr:row>21</xdr:row>
      <xdr:rowOff>0</xdr:rowOff>
    </xdr:to>
    <xdr:sp macro="" textlink="">
      <xdr:nvSpPr>
        <xdr:cNvPr id="31" name="AutoShape 25">
          <a:extLst>
            <a:ext uri="{FF2B5EF4-FFF2-40B4-BE49-F238E27FC236}">
              <a16:creationId xmlns:a16="http://schemas.microsoft.com/office/drawing/2014/main" id="{D0A80592-72F6-428B-90C2-1E83B07433A7}"/>
            </a:ext>
          </a:extLst>
        </xdr:cNvPr>
        <xdr:cNvSpPr>
          <a:spLocks noChangeArrowheads="1"/>
        </xdr:cNvSpPr>
      </xdr:nvSpPr>
      <xdr:spPr bwMode="auto">
        <a:xfrm>
          <a:off x="16754475" y="5086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xdr:col>
      <xdr:colOff>0</xdr:colOff>
      <xdr:row>19</xdr:row>
      <xdr:rowOff>19050</xdr:rowOff>
    </xdr:from>
    <xdr:to>
      <xdr:col>3</xdr:col>
      <xdr:colOff>9525</xdr:colOff>
      <xdr:row>21</xdr:row>
      <xdr:rowOff>0</xdr:rowOff>
    </xdr:to>
    <xdr:sp macro="" textlink="">
      <xdr:nvSpPr>
        <xdr:cNvPr id="32" name="AutoShape 25">
          <a:extLst>
            <a:ext uri="{FF2B5EF4-FFF2-40B4-BE49-F238E27FC236}">
              <a16:creationId xmlns:a16="http://schemas.microsoft.com/office/drawing/2014/main" id="{341B1F2E-6915-43AE-80D2-528299411059}"/>
            </a:ext>
          </a:extLst>
        </xdr:cNvPr>
        <xdr:cNvSpPr>
          <a:spLocks noChangeArrowheads="1"/>
        </xdr:cNvSpPr>
      </xdr:nvSpPr>
      <xdr:spPr bwMode="auto">
        <a:xfrm>
          <a:off x="1123950" y="5086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4</xdr:col>
      <xdr:colOff>0</xdr:colOff>
      <xdr:row>27</xdr:row>
      <xdr:rowOff>19050</xdr:rowOff>
    </xdr:from>
    <xdr:to>
      <xdr:col>5</xdr:col>
      <xdr:colOff>9525</xdr:colOff>
      <xdr:row>29</xdr:row>
      <xdr:rowOff>0</xdr:rowOff>
    </xdr:to>
    <xdr:sp macro="" textlink="">
      <xdr:nvSpPr>
        <xdr:cNvPr id="33" name="AutoShape 25">
          <a:extLst>
            <a:ext uri="{FF2B5EF4-FFF2-40B4-BE49-F238E27FC236}">
              <a16:creationId xmlns:a16="http://schemas.microsoft.com/office/drawing/2014/main" id="{E5797BDC-3A45-45F8-9DD4-62A3F1458574}"/>
            </a:ext>
          </a:extLst>
        </xdr:cNvPr>
        <xdr:cNvSpPr>
          <a:spLocks noChangeArrowheads="1"/>
        </xdr:cNvSpPr>
      </xdr:nvSpPr>
      <xdr:spPr bwMode="auto">
        <a:xfrm>
          <a:off x="2152650" y="6686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6</xdr:col>
      <xdr:colOff>488</xdr:colOff>
      <xdr:row>27</xdr:row>
      <xdr:rowOff>19049</xdr:rowOff>
    </xdr:from>
    <xdr:to>
      <xdr:col>7</xdr:col>
      <xdr:colOff>0</xdr:colOff>
      <xdr:row>29</xdr:row>
      <xdr:rowOff>2924</xdr:rowOff>
    </xdr:to>
    <xdr:sp macro="" textlink="">
      <xdr:nvSpPr>
        <xdr:cNvPr id="34" name="AutoShape 26">
          <a:extLst>
            <a:ext uri="{FF2B5EF4-FFF2-40B4-BE49-F238E27FC236}">
              <a16:creationId xmlns:a16="http://schemas.microsoft.com/office/drawing/2014/main" id="{860D58C4-9D41-41D8-A039-5276D2473703}"/>
            </a:ext>
          </a:extLst>
        </xdr:cNvPr>
        <xdr:cNvSpPr>
          <a:spLocks noChangeArrowheads="1"/>
        </xdr:cNvSpPr>
      </xdr:nvSpPr>
      <xdr:spPr bwMode="auto">
        <a:xfrm>
          <a:off x="3181838" y="66865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8</xdr:col>
      <xdr:colOff>0</xdr:colOff>
      <xdr:row>27</xdr:row>
      <xdr:rowOff>19050</xdr:rowOff>
    </xdr:from>
    <xdr:to>
      <xdr:col>9</xdr:col>
      <xdr:colOff>9525</xdr:colOff>
      <xdr:row>29</xdr:row>
      <xdr:rowOff>0</xdr:rowOff>
    </xdr:to>
    <xdr:sp macro="" textlink="">
      <xdr:nvSpPr>
        <xdr:cNvPr id="35" name="AutoShape 25">
          <a:extLst>
            <a:ext uri="{FF2B5EF4-FFF2-40B4-BE49-F238E27FC236}">
              <a16:creationId xmlns:a16="http://schemas.microsoft.com/office/drawing/2014/main" id="{7B2FDE31-E040-4DFC-88AF-899B1412708F}"/>
            </a:ext>
          </a:extLst>
        </xdr:cNvPr>
        <xdr:cNvSpPr>
          <a:spLocks noChangeArrowheads="1"/>
        </xdr:cNvSpPr>
      </xdr:nvSpPr>
      <xdr:spPr bwMode="auto">
        <a:xfrm>
          <a:off x="4210050" y="6686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10</xdr:col>
      <xdr:colOff>488</xdr:colOff>
      <xdr:row>27</xdr:row>
      <xdr:rowOff>19049</xdr:rowOff>
    </xdr:from>
    <xdr:to>
      <xdr:col>11</xdr:col>
      <xdr:colOff>0</xdr:colOff>
      <xdr:row>29</xdr:row>
      <xdr:rowOff>2924</xdr:rowOff>
    </xdr:to>
    <xdr:sp macro="" textlink="">
      <xdr:nvSpPr>
        <xdr:cNvPr id="36" name="AutoShape 26">
          <a:extLst>
            <a:ext uri="{FF2B5EF4-FFF2-40B4-BE49-F238E27FC236}">
              <a16:creationId xmlns:a16="http://schemas.microsoft.com/office/drawing/2014/main" id="{D6004A43-CA78-44A0-B009-46C58C2B2B4A}"/>
            </a:ext>
          </a:extLst>
        </xdr:cNvPr>
        <xdr:cNvSpPr>
          <a:spLocks noChangeArrowheads="1"/>
        </xdr:cNvSpPr>
      </xdr:nvSpPr>
      <xdr:spPr bwMode="auto">
        <a:xfrm>
          <a:off x="5239238" y="66865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12</xdr:col>
      <xdr:colOff>0</xdr:colOff>
      <xdr:row>27</xdr:row>
      <xdr:rowOff>19050</xdr:rowOff>
    </xdr:from>
    <xdr:to>
      <xdr:col>13</xdr:col>
      <xdr:colOff>9525</xdr:colOff>
      <xdr:row>29</xdr:row>
      <xdr:rowOff>0</xdr:rowOff>
    </xdr:to>
    <xdr:sp macro="" textlink="">
      <xdr:nvSpPr>
        <xdr:cNvPr id="37" name="AutoShape 25">
          <a:extLst>
            <a:ext uri="{FF2B5EF4-FFF2-40B4-BE49-F238E27FC236}">
              <a16:creationId xmlns:a16="http://schemas.microsoft.com/office/drawing/2014/main" id="{599CBC7D-25B9-4F93-A818-0839C242B8C4}"/>
            </a:ext>
          </a:extLst>
        </xdr:cNvPr>
        <xdr:cNvSpPr>
          <a:spLocks noChangeArrowheads="1"/>
        </xdr:cNvSpPr>
      </xdr:nvSpPr>
      <xdr:spPr bwMode="auto">
        <a:xfrm>
          <a:off x="6267450" y="6686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14</xdr:col>
      <xdr:colOff>488</xdr:colOff>
      <xdr:row>27</xdr:row>
      <xdr:rowOff>19049</xdr:rowOff>
    </xdr:from>
    <xdr:to>
      <xdr:col>15</xdr:col>
      <xdr:colOff>0</xdr:colOff>
      <xdr:row>29</xdr:row>
      <xdr:rowOff>2924</xdr:rowOff>
    </xdr:to>
    <xdr:sp macro="" textlink="">
      <xdr:nvSpPr>
        <xdr:cNvPr id="38" name="AutoShape 26">
          <a:extLst>
            <a:ext uri="{FF2B5EF4-FFF2-40B4-BE49-F238E27FC236}">
              <a16:creationId xmlns:a16="http://schemas.microsoft.com/office/drawing/2014/main" id="{CDDBFF8F-3A73-4233-8BF3-BA09F679ED5C}"/>
            </a:ext>
          </a:extLst>
        </xdr:cNvPr>
        <xdr:cNvSpPr>
          <a:spLocks noChangeArrowheads="1"/>
        </xdr:cNvSpPr>
      </xdr:nvSpPr>
      <xdr:spPr bwMode="auto">
        <a:xfrm>
          <a:off x="7296638" y="66865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16</xdr:col>
      <xdr:colOff>0</xdr:colOff>
      <xdr:row>27</xdr:row>
      <xdr:rowOff>19050</xdr:rowOff>
    </xdr:from>
    <xdr:to>
      <xdr:col>17</xdr:col>
      <xdr:colOff>9525</xdr:colOff>
      <xdr:row>29</xdr:row>
      <xdr:rowOff>0</xdr:rowOff>
    </xdr:to>
    <xdr:sp macro="" textlink="">
      <xdr:nvSpPr>
        <xdr:cNvPr id="39" name="AutoShape 25">
          <a:extLst>
            <a:ext uri="{FF2B5EF4-FFF2-40B4-BE49-F238E27FC236}">
              <a16:creationId xmlns:a16="http://schemas.microsoft.com/office/drawing/2014/main" id="{74F0589E-BEFD-4944-9309-A06FC0AE0081}"/>
            </a:ext>
          </a:extLst>
        </xdr:cNvPr>
        <xdr:cNvSpPr>
          <a:spLocks noChangeArrowheads="1"/>
        </xdr:cNvSpPr>
      </xdr:nvSpPr>
      <xdr:spPr bwMode="auto">
        <a:xfrm>
          <a:off x="8324850" y="6686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18</xdr:col>
      <xdr:colOff>488</xdr:colOff>
      <xdr:row>27</xdr:row>
      <xdr:rowOff>19049</xdr:rowOff>
    </xdr:from>
    <xdr:to>
      <xdr:col>19</xdr:col>
      <xdr:colOff>0</xdr:colOff>
      <xdr:row>29</xdr:row>
      <xdr:rowOff>2924</xdr:rowOff>
    </xdr:to>
    <xdr:sp macro="" textlink="">
      <xdr:nvSpPr>
        <xdr:cNvPr id="40" name="AutoShape 26">
          <a:extLst>
            <a:ext uri="{FF2B5EF4-FFF2-40B4-BE49-F238E27FC236}">
              <a16:creationId xmlns:a16="http://schemas.microsoft.com/office/drawing/2014/main" id="{4891B929-9BE8-42D4-A040-8E091C4A988D}"/>
            </a:ext>
          </a:extLst>
        </xdr:cNvPr>
        <xdr:cNvSpPr>
          <a:spLocks noChangeArrowheads="1"/>
        </xdr:cNvSpPr>
      </xdr:nvSpPr>
      <xdr:spPr bwMode="auto">
        <a:xfrm>
          <a:off x="9354038" y="66865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20</xdr:col>
      <xdr:colOff>0</xdr:colOff>
      <xdr:row>27</xdr:row>
      <xdr:rowOff>19050</xdr:rowOff>
    </xdr:from>
    <xdr:to>
      <xdr:col>21</xdr:col>
      <xdr:colOff>9525</xdr:colOff>
      <xdr:row>29</xdr:row>
      <xdr:rowOff>0</xdr:rowOff>
    </xdr:to>
    <xdr:sp macro="" textlink="">
      <xdr:nvSpPr>
        <xdr:cNvPr id="41" name="AutoShape 25">
          <a:extLst>
            <a:ext uri="{FF2B5EF4-FFF2-40B4-BE49-F238E27FC236}">
              <a16:creationId xmlns:a16="http://schemas.microsoft.com/office/drawing/2014/main" id="{9AFD4E36-094E-44A5-AFC8-05ED22ECB93C}"/>
            </a:ext>
          </a:extLst>
        </xdr:cNvPr>
        <xdr:cNvSpPr>
          <a:spLocks noChangeArrowheads="1"/>
        </xdr:cNvSpPr>
      </xdr:nvSpPr>
      <xdr:spPr bwMode="auto">
        <a:xfrm>
          <a:off x="10382250" y="6686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22</xdr:col>
      <xdr:colOff>488</xdr:colOff>
      <xdr:row>27</xdr:row>
      <xdr:rowOff>19049</xdr:rowOff>
    </xdr:from>
    <xdr:to>
      <xdr:col>23</xdr:col>
      <xdr:colOff>0</xdr:colOff>
      <xdr:row>29</xdr:row>
      <xdr:rowOff>2924</xdr:rowOff>
    </xdr:to>
    <xdr:sp macro="" textlink="">
      <xdr:nvSpPr>
        <xdr:cNvPr id="42" name="AutoShape 26">
          <a:extLst>
            <a:ext uri="{FF2B5EF4-FFF2-40B4-BE49-F238E27FC236}">
              <a16:creationId xmlns:a16="http://schemas.microsoft.com/office/drawing/2014/main" id="{7DB99D9A-7604-4104-860B-569D300ABCB7}"/>
            </a:ext>
          </a:extLst>
        </xdr:cNvPr>
        <xdr:cNvSpPr>
          <a:spLocks noChangeArrowheads="1"/>
        </xdr:cNvSpPr>
      </xdr:nvSpPr>
      <xdr:spPr bwMode="auto">
        <a:xfrm>
          <a:off x="11411438" y="66865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24</xdr:col>
      <xdr:colOff>0</xdr:colOff>
      <xdr:row>27</xdr:row>
      <xdr:rowOff>19050</xdr:rowOff>
    </xdr:from>
    <xdr:to>
      <xdr:col>25</xdr:col>
      <xdr:colOff>9525</xdr:colOff>
      <xdr:row>29</xdr:row>
      <xdr:rowOff>0</xdr:rowOff>
    </xdr:to>
    <xdr:sp macro="" textlink="">
      <xdr:nvSpPr>
        <xdr:cNvPr id="43" name="AutoShape 25">
          <a:extLst>
            <a:ext uri="{FF2B5EF4-FFF2-40B4-BE49-F238E27FC236}">
              <a16:creationId xmlns:a16="http://schemas.microsoft.com/office/drawing/2014/main" id="{918B3B92-E31C-4C1B-9424-F00EC3A22B56}"/>
            </a:ext>
          </a:extLst>
        </xdr:cNvPr>
        <xdr:cNvSpPr>
          <a:spLocks noChangeArrowheads="1"/>
        </xdr:cNvSpPr>
      </xdr:nvSpPr>
      <xdr:spPr bwMode="auto">
        <a:xfrm>
          <a:off x="12439650" y="6686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26</xdr:col>
      <xdr:colOff>488</xdr:colOff>
      <xdr:row>27</xdr:row>
      <xdr:rowOff>19049</xdr:rowOff>
    </xdr:from>
    <xdr:to>
      <xdr:col>27</xdr:col>
      <xdr:colOff>0</xdr:colOff>
      <xdr:row>29</xdr:row>
      <xdr:rowOff>2924</xdr:rowOff>
    </xdr:to>
    <xdr:sp macro="" textlink="">
      <xdr:nvSpPr>
        <xdr:cNvPr id="44" name="AutoShape 26">
          <a:extLst>
            <a:ext uri="{FF2B5EF4-FFF2-40B4-BE49-F238E27FC236}">
              <a16:creationId xmlns:a16="http://schemas.microsoft.com/office/drawing/2014/main" id="{45A38D13-EC1A-4A45-81EE-B20A0A22EB51}"/>
            </a:ext>
          </a:extLst>
        </xdr:cNvPr>
        <xdr:cNvSpPr>
          <a:spLocks noChangeArrowheads="1"/>
        </xdr:cNvSpPr>
      </xdr:nvSpPr>
      <xdr:spPr bwMode="auto">
        <a:xfrm>
          <a:off x="13468838" y="66865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28</xdr:col>
      <xdr:colOff>0</xdr:colOff>
      <xdr:row>27</xdr:row>
      <xdr:rowOff>19050</xdr:rowOff>
    </xdr:from>
    <xdr:to>
      <xdr:col>29</xdr:col>
      <xdr:colOff>9525</xdr:colOff>
      <xdr:row>29</xdr:row>
      <xdr:rowOff>0</xdr:rowOff>
    </xdr:to>
    <xdr:sp macro="" textlink="">
      <xdr:nvSpPr>
        <xdr:cNvPr id="45" name="AutoShape 25">
          <a:extLst>
            <a:ext uri="{FF2B5EF4-FFF2-40B4-BE49-F238E27FC236}">
              <a16:creationId xmlns:a16="http://schemas.microsoft.com/office/drawing/2014/main" id="{9A5AD401-0118-4800-878B-73FEA753481E}"/>
            </a:ext>
          </a:extLst>
        </xdr:cNvPr>
        <xdr:cNvSpPr>
          <a:spLocks noChangeArrowheads="1"/>
        </xdr:cNvSpPr>
      </xdr:nvSpPr>
      <xdr:spPr bwMode="auto">
        <a:xfrm>
          <a:off x="14497050" y="6686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30</xdr:col>
      <xdr:colOff>488</xdr:colOff>
      <xdr:row>27</xdr:row>
      <xdr:rowOff>19049</xdr:rowOff>
    </xdr:from>
    <xdr:to>
      <xdr:col>31</xdr:col>
      <xdr:colOff>0</xdr:colOff>
      <xdr:row>29</xdr:row>
      <xdr:rowOff>2924</xdr:rowOff>
    </xdr:to>
    <xdr:sp macro="" textlink="">
      <xdr:nvSpPr>
        <xdr:cNvPr id="46" name="AutoShape 26">
          <a:extLst>
            <a:ext uri="{FF2B5EF4-FFF2-40B4-BE49-F238E27FC236}">
              <a16:creationId xmlns:a16="http://schemas.microsoft.com/office/drawing/2014/main" id="{8CE3D369-5958-4741-A36F-41D5E6621DE7}"/>
            </a:ext>
          </a:extLst>
        </xdr:cNvPr>
        <xdr:cNvSpPr>
          <a:spLocks noChangeArrowheads="1"/>
        </xdr:cNvSpPr>
      </xdr:nvSpPr>
      <xdr:spPr bwMode="auto">
        <a:xfrm>
          <a:off x="15526238" y="668654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32</xdr:col>
      <xdr:colOff>0</xdr:colOff>
      <xdr:row>27</xdr:row>
      <xdr:rowOff>19050</xdr:rowOff>
    </xdr:from>
    <xdr:to>
      <xdr:col>33</xdr:col>
      <xdr:colOff>9525</xdr:colOff>
      <xdr:row>29</xdr:row>
      <xdr:rowOff>0</xdr:rowOff>
    </xdr:to>
    <xdr:sp macro="" textlink="">
      <xdr:nvSpPr>
        <xdr:cNvPr id="47" name="AutoShape 25">
          <a:extLst>
            <a:ext uri="{FF2B5EF4-FFF2-40B4-BE49-F238E27FC236}">
              <a16:creationId xmlns:a16="http://schemas.microsoft.com/office/drawing/2014/main" id="{80E06FC8-E40A-4B38-A6EF-102321D7FF5C}"/>
            </a:ext>
          </a:extLst>
        </xdr:cNvPr>
        <xdr:cNvSpPr>
          <a:spLocks noChangeArrowheads="1"/>
        </xdr:cNvSpPr>
      </xdr:nvSpPr>
      <xdr:spPr bwMode="auto">
        <a:xfrm>
          <a:off x="16754475" y="6686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xdr:col>
      <xdr:colOff>0</xdr:colOff>
      <xdr:row>27</xdr:row>
      <xdr:rowOff>19050</xdr:rowOff>
    </xdr:from>
    <xdr:to>
      <xdr:col>3</xdr:col>
      <xdr:colOff>9525</xdr:colOff>
      <xdr:row>29</xdr:row>
      <xdr:rowOff>0</xdr:rowOff>
    </xdr:to>
    <xdr:sp macro="" textlink="">
      <xdr:nvSpPr>
        <xdr:cNvPr id="48" name="AutoShape 25">
          <a:extLst>
            <a:ext uri="{FF2B5EF4-FFF2-40B4-BE49-F238E27FC236}">
              <a16:creationId xmlns:a16="http://schemas.microsoft.com/office/drawing/2014/main" id="{FA9CFD81-8C90-405B-95AD-4B83BA01A6D5}"/>
            </a:ext>
          </a:extLst>
        </xdr:cNvPr>
        <xdr:cNvSpPr>
          <a:spLocks noChangeArrowheads="1"/>
        </xdr:cNvSpPr>
      </xdr:nvSpPr>
      <xdr:spPr bwMode="auto">
        <a:xfrm>
          <a:off x="1123950" y="6686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4</xdr:col>
      <xdr:colOff>0</xdr:colOff>
      <xdr:row>35</xdr:row>
      <xdr:rowOff>19050</xdr:rowOff>
    </xdr:from>
    <xdr:to>
      <xdr:col>5</xdr:col>
      <xdr:colOff>9525</xdr:colOff>
      <xdr:row>37</xdr:row>
      <xdr:rowOff>0</xdr:rowOff>
    </xdr:to>
    <xdr:sp macro="" textlink="">
      <xdr:nvSpPr>
        <xdr:cNvPr id="49" name="AutoShape 25">
          <a:extLst>
            <a:ext uri="{FF2B5EF4-FFF2-40B4-BE49-F238E27FC236}">
              <a16:creationId xmlns:a16="http://schemas.microsoft.com/office/drawing/2014/main" id="{EF1C7653-9889-4270-B413-2013C9012FDA}"/>
            </a:ext>
          </a:extLst>
        </xdr:cNvPr>
        <xdr:cNvSpPr>
          <a:spLocks noChangeArrowheads="1"/>
        </xdr:cNvSpPr>
      </xdr:nvSpPr>
      <xdr:spPr bwMode="auto">
        <a:xfrm>
          <a:off x="2152650" y="8286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6</xdr:col>
      <xdr:colOff>488</xdr:colOff>
      <xdr:row>35</xdr:row>
      <xdr:rowOff>19049</xdr:rowOff>
    </xdr:from>
    <xdr:to>
      <xdr:col>7</xdr:col>
      <xdr:colOff>0</xdr:colOff>
      <xdr:row>37</xdr:row>
      <xdr:rowOff>2924</xdr:rowOff>
    </xdr:to>
    <xdr:sp macro="" textlink="">
      <xdr:nvSpPr>
        <xdr:cNvPr id="50" name="AutoShape 26">
          <a:extLst>
            <a:ext uri="{FF2B5EF4-FFF2-40B4-BE49-F238E27FC236}">
              <a16:creationId xmlns:a16="http://schemas.microsoft.com/office/drawing/2014/main" id="{C8A66ADD-9B07-4572-9720-E7BF1728653D}"/>
            </a:ext>
          </a:extLst>
        </xdr:cNvPr>
        <xdr:cNvSpPr>
          <a:spLocks noChangeArrowheads="1"/>
        </xdr:cNvSpPr>
      </xdr:nvSpPr>
      <xdr:spPr bwMode="auto">
        <a:xfrm>
          <a:off x="3181838" y="82867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8</xdr:col>
      <xdr:colOff>0</xdr:colOff>
      <xdr:row>35</xdr:row>
      <xdr:rowOff>19050</xdr:rowOff>
    </xdr:from>
    <xdr:to>
      <xdr:col>9</xdr:col>
      <xdr:colOff>9525</xdr:colOff>
      <xdr:row>37</xdr:row>
      <xdr:rowOff>0</xdr:rowOff>
    </xdr:to>
    <xdr:sp macro="" textlink="">
      <xdr:nvSpPr>
        <xdr:cNvPr id="51" name="AutoShape 25">
          <a:extLst>
            <a:ext uri="{FF2B5EF4-FFF2-40B4-BE49-F238E27FC236}">
              <a16:creationId xmlns:a16="http://schemas.microsoft.com/office/drawing/2014/main" id="{23652E85-389C-4351-B3E5-D53AC06BA268}"/>
            </a:ext>
          </a:extLst>
        </xdr:cNvPr>
        <xdr:cNvSpPr>
          <a:spLocks noChangeArrowheads="1"/>
        </xdr:cNvSpPr>
      </xdr:nvSpPr>
      <xdr:spPr bwMode="auto">
        <a:xfrm>
          <a:off x="4210050" y="8286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10</xdr:col>
      <xdr:colOff>488</xdr:colOff>
      <xdr:row>35</xdr:row>
      <xdr:rowOff>19049</xdr:rowOff>
    </xdr:from>
    <xdr:to>
      <xdr:col>11</xdr:col>
      <xdr:colOff>0</xdr:colOff>
      <xdr:row>37</xdr:row>
      <xdr:rowOff>2924</xdr:rowOff>
    </xdr:to>
    <xdr:sp macro="" textlink="">
      <xdr:nvSpPr>
        <xdr:cNvPr id="52" name="AutoShape 26">
          <a:extLst>
            <a:ext uri="{FF2B5EF4-FFF2-40B4-BE49-F238E27FC236}">
              <a16:creationId xmlns:a16="http://schemas.microsoft.com/office/drawing/2014/main" id="{96BBC37E-C408-4134-9E2B-AF6DFD5B6C65}"/>
            </a:ext>
          </a:extLst>
        </xdr:cNvPr>
        <xdr:cNvSpPr>
          <a:spLocks noChangeArrowheads="1"/>
        </xdr:cNvSpPr>
      </xdr:nvSpPr>
      <xdr:spPr bwMode="auto">
        <a:xfrm>
          <a:off x="5239238" y="82867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12</xdr:col>
      <xdr:colOff>0</xdr:colOff>
      <xdr:row>35</xdr:row>
      <xdr:rowOff>19050</xdr:rowOff>
    </xdr:from>
    <xdr:to>
      <xdr:col>13</xdr:col>
      <xdr:colOff>9525</xdr:colOff>
      <xdr:row>37</xdr:row>
      <xdr:rowOff>0</xdr:rowOff>
    </xdr:to>
    <xdr:sp macro="" textlink="">
      <xdr:nvSpPr>
        <xdr:cNvPr id="53" name="AutoShape 25">
          <a:extLst>
            <a:ext uri="{FF2B5EF4-FFF2-40B4-BE49-F238E27FC236}">
              <a16:creationId xmlns:a16="http://schemas.microsoft.com/office/drawing/2014/main" id="{0D435CB7-0AFF-4246-8E9D-ADCE389BD598}"/>
            </a:ext>
          </a:extLst>
        </xdr:cNvPr>
        <xdr:cNvSpPr>
          <a:spLocks noChangeArrowheads="1"/>
        </xdr:cNvSpPr>
      </xdr:nvSpPr>
      <xdr:spPr bwMode="auto">
        <a:xfrm>
          <a:off x="6267450" y="8286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14</xdr:col>
      <xdr:colOff>488</xdr:colOff>
      <xdr:row>35</xdr:row>
      <xdr:rowOff>19049</xdr:rowOff>
    </xdr:from>
    <xdr:to>
      <xdr:col>15</xdr:col>
      <xdr:colOff>0</xdr:colOff>
      <xdr:row>37</xdr:row>
      <xdr:rowOff>2924</xdr:rowOff>
    </xdr:to>
    <xdr:sp macro="" textlink="">
      <xdr:nvSpPr>
        <xdr:cNvPr id="54" name="AutoShape 26">
          <a:extLst>
            <a:ext uri="{FF2B5EF4-FFF2-40B4-BE49-F238E27FC236}">
              <a16:creationId xmlns:a16="http://schemas.microsoft.com/office/drawing/2014/main" id="{E5A757A9-29F6-4C36-A51C-2489E8C5CFC9}"/>
            </a:ext>
          </a:extLst>
        </xdr:cNvPr>
        <xdr:cNvSpPr>
          <a:spLocks noChangeArrowheads="1"/>
        </xdr:cNvSpPr>
      </xdr:nvSpPr>
      <xdr:spPr bwMode="auto">
        <a:xfrm>
          <a:off x="7296638" y="82867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16</xdr:col>
      <xdr:colOff>0</xdr:colOff>
      <xdr:row>35</xdr:row>
      <xdr:rowOff>19050</xdr:rowOff>
    </xdr:from>
    <xdr:to>
      <xdr:col>17</xdr:col>
      <xdr:colOff>9525</xdr:colOff>
      <xdr:row>37</xdr:row>
      <xdr:rowOff>0</xdr:rowOff>
    </xdr:to>
    <xdr:sp macro="" textlink="">
      <xdr:nvSpPr>
        <xdr:cNvPr id="55" name="AutoShape 25">
          <a:extLst>
            <a:ext uri="{FF2B5EF4-FFF2-40B4-BE49-F238E27FC236}">
              <a16:creationId xmlns:a16="http://schemas.microsoft.com/office/drawing/2014/main" id="{0F8D9D57-28C5-41BB-93D7-3A779A2112B9}"/>
            </a:ext>
          </a:extLst>
        </xdr:cNvPr>
        <xdr:cNvSpPr>
          <a:spLocks noChangeArrowheads="1"/>
        </xdr:cNvSpPr>
      </xdr:nvSpPr>
      <xdr:spPr bwMode="auto">
        <a:xfrm>
          <a:off x="8324850" y="8286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18</xdr:col>
      <xdr:colOff>488</xdr:colOff>
      <xdr:row>35</xdr:row>
      <xdr:rowOff>19049</xdr:rowOff>
    </xdr:from>
    <xdr:to>
      <xdr:col>19</xdr:col>
      <xdr:colOff>0</xdr:colOff>
      <xdr:row>37</xdr:row>
      <xdr:rowOff>2924</xdr:rowOff>
    </xdr:to>
    <xdr:sp macro="" textlink="">
      <xdr:nvSpPr>
        <xdr:cNvPr id="56" name="AutoShape 26">
          <a:extLst>
            <a:ext uri="{FF2B5EF4-FFF2-40B4-BE49-F238E27FC236}">
              <a16:creationId xmlns:a16="http://schemas.microsoft.com/office/drawing/2014/main" id="{B7C367C7-D8A5-4EFC-BD01-3A13EBEEC63E}"/>
            </a:ext>
          </a:extLst>
        </xdr:cNvPr>
        <xdr:cNvSpPr>
          <a:spLocks noChangeArrowheads="1"/>
        </xdr:cNvSpPr>
      </xdr:nvSpPr>
      <xdr:spPr bwMode="auto">
        <a:xfrm>
          <a:off x="9354038" y="82867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20</xdr:col>
      <xdr:colOff>0</xdr:colOff>
      <xdr:row>35</xdr:row>
      <xdr:rowOff>19050</xdr:rowOff>
    </xdr:from>
    <xdr:to>
      <xdr:col>21</xdr:col>
      <xdr:colOff>9525</xdr:colOff>
      <xdr:row>37</xdr:row>
      <xdr:rowOff>0</xdr:rowOff>
    </xdr:to>
    <xdr:sp macro="" textlink="">
      <xdr:nvSpPr>
        <xdr:cNvPr id="57" name="AutoShape 25">
          <a:extLst>
            <a:ext uri="{FF2B5EF4-FFF2-40B4-BE49-F238E27FC236}">
              <a16:creationId xmlns:a16="http://schemas.microsoft.com/office/drawing/2014/main" id="{2D3AC2AA-0543-44BB-A2B4-58D2447C906F}"/>
            </a:ext>
          </a:extLst>
        </xdr:cNvPr>
        <xdr:cNvSpPr>
          <a:spLocks noChangeArrowheads="1"/>
        </xdr:cNvSpPr>
      </xdr:nvSpPr>
      <xdr:spPr bwMode="auto">
        <a:xfrm>
          <a:off x="10382250" y="8286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22</xdr:col>
      <xdr:colOff>488</xdr:colOff>
      <xdr:row>35</xdr:row>
      <xdr:rowOff>19049</xdr:rowOff>
    </xdr:from>
    <xdr:to>
      <xdr:col>23</xdr:col>
      <xdr:colOff>0</xdr:colOff>
      <xdr:row>37</xdr:row>
      <xdr:rowOff>2924</xdr:rowOff>
    </xdr:to>
    <xdr:sp macro="" textlink="">
      <xdr:nvSpPr>
        <xdr:cNvPr id="58" name="AutoShape 26">
          <a:extLst>
            <a:ext uri="{FF2B5EF4-FFF2-40B4-BE49-F238E27FC236}">
              <a16:creationId xmlns:a16="http://schemas.microsoft.com/office/drawing/2014/main" id="{ED4114A7-0CDD-4F99-AED2-328C8208AE7C}"/>
            </a:ext>
          </a:extLst>
        </xdr:cNvPr>
        <xdr:cNvSpPr>
          <a:spLocks noChangeArrowheads="1"/>
        </xdr:cNvSpPr>
      </xdr:nvSpPr>
      <xdr:spPr bwMode="auto">
        <a:xfrm>
          <a:off x="11411438" y="82867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24</xdr:col>
      <xdr:colOff>0</xdr:colOff>
      <xdr:row>35</xdr:row>
      <xdr:rowOff>19050</xdr:rowOff>
    </xdr:from>
    <xdr:to>
      <xdr:col>25</xdr:col>
      <xdr:colOff>9525</xdr:colOff>
      <xdr:row>37</xdr:row>
      <xdr:rowOff>0</xdr:rowOff>
    </xdr:to>
    <xdr:sp macro="" textlink="">
      <xdr:nvSpPr>
        <xdr:cNvPr id="59" name="AutoShape 25">
          <a:extLst>
            <a:ext uri="{FF2B5EF4-FFF2-40B4-BE49-F238E27FC236}">
              <a16:creationId xmlns:a16="http://schemas.microsoft.com/office/drawing/2014/main" id="{664643F7-8301-446B-B277-8804B05F5C18}"/>
            </a:ext>
          </a:extLst>
        </xdr:cNvPr>
        <xdr:cNvSpPr>
          <a:spLocks noChangeArrowheads="1"/>
        </xdr:cNvSpPr>
      </xdr:nvSpPr>
      <xdr:spPr bwMode="auto">
        <a:xfrm>
          <a:off x="12439650" y="8286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26</xdr:col>
      <xdr:colOff>488</xdr:colOff>
      <xdr:row>35</xdr:row>
      <xdr:rowOff>19049</xdr:rowOff>
    </xdr:from>
    <xdr:to>
      <xdr:col>27</xdr:col>
      <xdr:colOff>0</xdr:colOff>
      <xdr:row>37</xdr:row>
      <xdr:rowOff>2924</xdr:rowOff>
    </xdr:to>
    <xdr:sp macro="" textlink="">
      <xdr:nvSpPr>
        <xdr:cNvPr id="60" name="AutoShape 26">
          <a:extLst>
            <a:ext uri="{FF2B5EF4-FFF2-40B4-BE49-F238E27FC236}">
              <a16:creationId xmlns:a16="http://schemas.microsoft.com/office/drawing/2014/main" id="{DC2A7EA1-8A6A-482E-AC85-AB466D66075A}"/>
            </a:ext>
          </a:extLst>
        </xdr:cNvPr>
        <xdr:cNvSpPr>
          <a:spLocks noChangeArrowheads="1"/>
        </xdr:cNvSpPr>
      </xdr:nvSpPr>
      <xdr:spPr bwMode="auto">
        <a:xfrm>
          <a:off x="13468838" y="82867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28</xdr:col>
      <xdr:colOff>0</xdr:colOff>
      <xdr:row>35</xdr:row>
      <xdr:rowOff>19050</xdr:rowOff>
    </xdr:from>
    <xdr:to>
      <xdr:col>29</xdr:col>
      <xdr:colOff>9525</xdr:colOff>
      <xdr:row>37</xdr:row>
      <xdr:rowOff>0</xdr:rowOff>
    </xdr:to>
    <xdr:sp macro="" textlink="">
      <xdr:nvSpPr>
        <xdr:cNvPr id="61" name="AutoShape 25">
          <a:extLst>
            <a:ext uri="{FF2B5EF4-FFF2-40B4-BE49-F238E27FC236}">
              <a16:creationId xmlns:a16="http://schemas.microsoft.com/office/drawing/2014/main" id="{D462501F-396A-4B60-8EA1-4A98208DDF1F}"/>
            </a:ext>
          </a:extLst>
        </xdr:cNvPr>
        <xdr:cNvSpPr>
          <a:spLocks noChangeArrowheads="1"/>
        </xdr:cNvSpPr>
      </xdr:nvSpPr>
      <xdr:spPr bwMode="auto">
        <a:xfrm>
          <a:off x="14497050" y="8286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30</xdr:col>
      <xdr:colOff>488</xdr:colOff>
      <xdr:row>35</xdr:row>
      <xdr:rowOff>19049</xdr:rowOff>
    </xdr:from>
    <xdr:to>
      <xdr:col>31</xdr:col>
      <xdr:colOff>0</xdr:colOff>
      <xdr:row>37</xdr:row>
      <xdr:rowOff>2924</xdr:rowOff>
    </xdr:to>
    <xdr:sp macro="" textlink="">
      <xdr:nvSpPr>
        <xdr:cNvPr id="62" name="AutoShape 26">
          <a:extLst>
            <a:ext uri="{FF2B5EF4-FFF2-40B4-BE49-F238E27FC236}">
              <a16:creationId xmlns:a16="http://schemas.microsoft.com/office/drawing/2014/main" id="{3CA73962-161A-45B8-AFD1-2D2A13841CE2}"/>
            </a:ext>
          </a:extLst>
        </xdr:cNvPr>
        <xdr:cNvSpPr>
          <a:spLocks noChangeArrowheads="1"/>
        </xdr:cNvSpPr>
      </xdr:nvSpPr>
      <xdr:spPr bwMode="auto">
        <a:xfrm>
          <a:off x="15526238" y="828674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32</xdr:col>
      <xdr:colOff>0</xdr:colOff>
      <xdr:row>35</xdr:row>
      <xdr:rowOff>19050</xdr:rowOff>
    </xdr:from>
    <xdr:to>
      <xdr:col>33</xdr:col>
      <xdr:colOff>9525</xdr:colOff>
      <xdr:row>37</xdr:row>
      <xdr:rowOff>0</xdr:rowOff>
    </xdr:to>
    <xdr:sp macro="" textlink="">
      <xdr:nvSpPr>
        <xdr:cNvPr id="63" name="AutoShape 25">
          <a:extLst>
            <a:ext uri="{FF2B5EF4-FFF2-40B4-BE49-F238E27FC236}">
              <a16:creationId xmlns:a16="http://schemas.microsoft.com/office/drawing/2014/main" id="{91EBE95C-7333-46C6-AEF6-8A5F6BAB7DCB}"/>
            </a:ext>
          </a:extLst>
        </xdr:cNvPr>
        <xdr:cNvSpPr>
          <a:spLocks noChangeArrowheads="1"/>
        </xdr:cNvSpPr>
      </xdr:nvSpPr>
      <xdr:spPr bwMode="auto">
        <a:xfrm>
          <a:off x="16754475" y="8286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xdr:col>
      <xdr:colOff>0</xdr:colOff>
      <xdr:row>35</xdr:row>
      <xdr:rowOff>19050</xdr:rowOff>
    </xdr:from>
    <xdr:to>
      <xdr:col>3</xdr:col>
      <xdr:colOff>9525</xdr:colOff>
      <xdr:row>37</xdr:row>
      <xdr:rowOff>0</xdr:rowOff>
    </xdr:to>
    <xdr:sp macro="" textlink="">
      <xdr:nvSpPr>
        <xdr:cNvPr id="64" name="AutoShape 25">
          <a:extLst>
            <a:ext uri="{FF2B5EF4-FFF2-40B4-BE49-F238E27FC236}">
              <a16:creationId xmlns:a16="http://schemas.microsoft.com/office/drawing/2014/main" id="{7B3B472C-EDC1-4A74-BF4A-C30850C13E55}"/>
            </a:ext>
          </a:extLst>
        </xdr:cNvPr>
        <xdr:cNvSpPr>
          <a:spLocks noChangeArrowheads="1"/>
        </xdr:cNvSpPr>
      </xdr:nvSpPr>
      <xdr:spPr bwMode="auto">
        <a:xfrm>
          <a:off x="1123950" y="8286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4</xdr:col>
      <xdr:colOff>0</xdr:colOff>
      <xdr:row>43</xdr:row>
      <xdr:rowOff>19050</xdr:rowOff>
    </xdr:from>
    <xdr:to>
      <xdr:col>5</xdr:col>
      <xdr:colOff>9525</xdr:colOff>
      <xdr:row>45</xdr:row>
      <xdr:rowOff>0</xdr:rowOff>
    </xdr:to>
    <xdr:sp macro="" textlink="">
      <xdr:nvSpPr>
        <xdr:cNvPr id="65" name="AutoShape 25">
          <a:extLst>
            <a:ext uri="{FF2B5EF4-FFF2-40B4-BE49-F238E27FC236}">
              <a16:creationId xmlns:a16="http://schemas.microsoft.com/office/drawing/2014/main" id="{0289ED0B-BA0F-456A-82B0-44B08B7050CC}"/>
            </a:ext>
          </a:extLst>
        </xdr:cNvPr>
        <xdr:cNvSpPr>
          <a:spLocks noChangeArrowheads="1"/>
        </xdr:cNvSpPr>
      </xdr:nvSpPr>
      <xdr:spPr bwMode="auto">
        <a:xfrm>
          <a:off x="2152650" y="98869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6</xdr:col>
      <xdr:colOff>488</xdr:colOff>
      <xdr:row>43</xdr:row>
      <xdr:rowOff>19049</xdr:rowOff>
    </xdr:from>
    <xdr:to>
      <xdr:col>7</xdr:col>
      <xdr:colOff>0</xdr:colOff>
      <xdr:row>45</xdr:row>
      <xdr:rowOff>2924</xdr:rowOff>
    </xdr:to>
    <xdr:sp macro="" textlink="">
      <xdr:nvSpPr>
        <xdr:cNvPr id="66" name="AutoShape 26">
          <a:extLst>
            <a:ext uri="{FF2B5EF4-FFF2-40B4-BE49-F238E27FC236}">
              <a16:creationId xmlns:a16="http://schemas.microsoft.com/office/drawing/2014/main" id="{20761C7C-24ED-4241-8A3F-EF8303F16ADE}"/>
            </a:ext>
          </a:extLst>
        </xdr:cNvPr>
        <xdr:cNvSpPr>
          <a:spLocks noChangeArrowheads="1"/>
        </xdr:cNvSpPr>
      </xdr:nvSpPr>
      <xdr:spPr bwMode="auto">
        <a:xfrm>
          <a:off x="3181838" y="98869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8</xdr:col>
      <xdr:colOff>0</xdr:colOff>
      <xdr:row>43</xdr:row>
      <xdr:rowOff>19050</xdr:rowOff>
    </xdr:from>
    <xdr:to>
      <xdr:col>9</xdr:col>
      <xdr:colOff>9525</xdr:colOff>
      <xdr:row>45</xdr:row>
      <xdr:rowOff>0</xdr:rowOff>
    </xdr:to>
    <xdr:sp macro="" textlink="">
      <xdr:nvSpPr>
        <xdr:cNvPr id="67" name="AutoShape 25">
          <a:extLst>
            <a:ext uri="{FF2B5EF4-FFF2-40B4-BE49-F238E27FC236}">
              <a16:creationId xmlns:a16="http://schemas.microsoft.com/office/drawing/2014/main" id="{A25E9B68-D438-4606-BDA5-A937EC850CF3}"/>
            </a:ext>
          </a:extLst>
        </xdr:cNvPr>
        <xdr:cNvSpPr>
          <a:spLocks noChangeArrowheads="1"/>
        </xdr:cNvSpPr>
      </xdr:nvSpPr>
      <xdr:spPr bwMode="auto">
        <a:xfrm>
          <a:off x="4210050" y="98869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10</xdr:col>
      <xdr:colOff>488</xdr:colOff>
      <xdr:row>43</xdr:row>
      <xdr:rowOff>19049</xdr:rowOff>
    </xdr:from>
    <xdr:to>
      <xdr:col>11</xdr:col>
      <xdr:colOff>0</xdr:colOff>
      <xdr:row>45</xdr:row>
      <xdr:rowOff>2924</xdr:rowOff>
    </xdr:to>
    <xdr:sp macro="" textlink="">
      <xdr:nvSpPr>
        <xdr:cNvPr id="68" name="AutoShape 26">
          <a:extLst>
            <a:ext uri="{FF2B5EF4-FFF2-40B4-BE49-F238E27FC236}">
              <a16:creationId xmlns:a16="http://schemas.microsoft.com/office/drawing/2014/main" id="{04ACE250-A2F4-4F5A-8D53-EC24A80AA551}"/>
            </a:ext>
          </a:extLst>
        </xdr:cNvPr>
        <xdr:cNvSpPr>
          <a:spLocks noChangeArrowheads="1"/>
        </xdr:cNvSpPr>
      </xdr:nvSpPr>
      <xdr:spPr bwMode="auto">
        <a:xfrm>
          <a:off x="5239238" y="98869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12</xdr:col>
      <xdr:colOff>0</xdr:colOff>
      <xdr:row>43</xdr:row>
      <xdr:rowOff>19050</xdr:rowOff>
    </xdr:from>
    <xdr:to>
      <xdr:col>13</xdr:col>
      <xdr:colOff>9525</xdr:colOff>
      <xdr:row>45</xdr:row>
      <xdr:rowOff>0</xdr:rowOff>
    </xdr:to>
    <xdr:sp macro="" textlink="">
      <xdr:nvSpPr>
        <xdr:cNvPr id="69" name="AutoShape 25">
          <a:extLst>
            <a:ext uri="{FF2B5EF4-FFF2-40B4-BE49-F238E27FC236}">
              <a16:creationId xmlns:a16="http://schemas.microsoft.com/office/drawing/2014/main" id="{C9491C32-DBB9-4AF1-91A2-EE891636DD46}"/>
            </a:ext>
          </a:extLst>
        </xdr:cNvPr>
        <xdr:cNvSpPr>
          <a:spLocks noChangeArrowheads="1"/>
        </xdr:cNvSpPr>
      </xdr:nvSpPr>
      <xdr:spPr bwMode="auto">
        <a:xfrm>
          <a:off x="6267450" y="98869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14</xdr:col>
      <xdr:colOff>488</xdr:colOff>
      <xdr:row>43</xdr:row>
      <xdr:rowOff>19049</xdr:rowOff>
    </xdr:from>
    <xdr:to>
      <xdr:col>15</xdr:col>
      <xdr:colOff>0</xdr:colOff>
      <xdr:row>45</xdr:row>
      <xdr:rowOff>2924</xdr:rowOff>
    </xdr:to>
    <xdr:sp macro="" textlink="">
      <xdr:nvSpPr>
        <xdr:cNvPr id="70" name="AutoShape 26">
          <a:extLst>
            <a:ext uri="{FF2B5EF4-FFF2-40B4-BE49-F238E27FC236}">
              <a16:creationId xmlns:a16="http://schemas.microsoft.com/office/drawing/2014/main" id="{B60E9D7D-1B9B-485B-B2DE-882741028222}"/>
            </a:ext>
          </a:extLst>
        </xdr:cNvPr>
        <xdr:cNvSpPr>
          <a:spLocks noChangeArrowheads="1"/>
        </xdr:cNvSpPr>
      </xdr:nvSpPr>
      <xdr:spPr bwMode="auto">
        <a:xfrm>
          <a:off x="7296638" y="98869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16</xdr:col>
      <xdr:colOff>0</xdr:colOff>
      <xdr:row>43</xdr:row>
      <xdr:rowOff>19050</xdr:rowOff>
    </xdr:from>
    <xdr:to>
      <xdr:col>17</xdr:col>
      <xdr:colOff>9525</xdr:colOff>
      <xdr:row>45</xdr:row>
      <xdr:rowOff>0</xdr:rowOff>
    </xdr:to>
    <xdr:sp macro="" textlink="">
      <xdr:nvSpPr>
        <xdr:cNvPr id="71" name="AutoShape 25">
          <a:extLst>
            <a:ext uri="{FF2B5EF4-FFF2-40B4-BE49-F238E27FC236}">
              <a16:creationId xmlns:a16="http://schemas.microsoft.com/office/drawing/2014/main" id="{1C1E7A76-A836-4300-9A8A-D1D059361F4F}"/>
            </a:ext>
          </a:extLst>
        </xdr:cNvPr>
        <xdr:cNvSpPr>
          <a:spLocks noChangeArrowheads="1"/>
        </xdr:cNvSpPr>
      </xdr:nvSpPr>
      <xdr:spPr bwMode="auto">
        <a:xfrm>
          <a:off x="8324850" y="98869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18</xdr:col>
      <xdr:colOff>488</xdr:colOff>
      <xdr:row>43</xdr:row>
      <xdr:rowOff>19049</xdr:rowOff>
    </xdr:from>
    <xdr:to>
      <xdr:col>19</xdr:col>
      <xdr:colOff>0</xdr:colOff>
      <xdr:row>45</xdr:row>
      <xdr:rowOff>2924</xdr:rowOff>
    </xdr:to>
    <xdr:sp macro="" textlink="">
      <xdr:nvSpPr>
        <xdr:cNvPr id="72" name="AutoShape 26">
          <a:extLst>
            <a:ext uri="{FF2B5EF4-FFF2-40B4-BE49-F238E27FC236}">
              <a16:creationId xmlns:a16="http://schemas.microsoft.com/office/drawing/2014/main" id="{C5F35652-6BD6-456C-A036-8F26F0C3A9AF}"/>
            </a:ext>
          </a:extLst>
        </xdr:cNvPr>
        <xdr:cNvSpPr>
          <a:spLocks noChangeArrowheads="1"/>
        </xdr:cNvSpPr>
      </xdr:nvSpPr>
      <xdr:spPr bwMode="auto">
        <a:xfrm>
          <a:off x="9354038" y="98869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20</xdr:col>
      <xdr:colOff>0</xdr:colOff>
      <xdr:row>43</xdr:row>
      <xdr:rowOff>19050</xdr:rowOff>
    </xdr:from>
    <xdr:to>
      <xdr:col>21</xdr:col>
      <xdr:colOff>9525</xdr:colOff>
      <xdr:row>45</xdr:row>
      <xdr:rowOff>0</xdr:rowOff>
    </xdr:to>
    <xdr:sp macro="" textlink="">
      <xdr:nvSpPr>
        <xdr:cNvPr id="73" name="AutoShape 25">
          <a:extLst>
            <a:ext uri="{FF2B5EF4-FFF2-40B4-BE49-F238E27FC236}">
              <a16:creationId xmlns:a16="http://schemas.microsoft.com/office/drawing/2014/main" id="{85E7B67C-E246-407A-9CEC-7DCDBCC30DD5}"/>
            </a:ext>
          </a:extLst>
        </xdr:cNvPr>
        <xdr:cNvSpPr>
          <a:spLocks noChangeArrowheads="1"/>
        </xdr:cNvSpPr>
      </xdr:nvSpPr>
      <xdr:spPr bwMode="auto">
        <a:xfrm>
          <a:off x="10382250" y="98869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22</xdr:col>
      <xdr:colOff>488</xdr:colOff>
      <xdr:row>43</xdr:row>
      <xdr:rowOff>19049</xdr:rowOff>
    </xdr:from>
    <xdr:to>
      <xdr:col>23</xdr:col>
      <xdr:colOff>0</xdr:colOff>
      <xdr:row>45</xdr:row>
      <xdr:rowOff>2924</xdr:rowOff>
    </xdr:to>
    <xdr:sp macro="" textlink="">
      <xdr:nvSpPr>
        <xdr:cNvPr id="74" name="AutoShape 26">
          <a:extLst>
            <a:ext uri="{FF2B5EF4-FFF2-40B4-BE49-F238E27FC236}">
              <a16:creationId xmlns:a16="http://schemas.microsoft.com/office/drawing/2014/main" id="{58F538E0-7850-4516-8FFD-DCDB61C8501D}"/>
            </a:ext>
          </a:extLst>
        </xdr:cNvPr>
        <xdr:cNvSpPr>
          <a:spLocks noChangeArrowheads="1"/>
        </xdr:cNvSpPr>
      </xdr:nvSpPr>
      <xdr:spPr bwMode="auto">
        <a:xfrm>
          <a:off x="11411438" y="98869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24</xdr:col>
      <xdr:colOff>0</xdr:colOff>
      <xdr:row>43</xdr:row>
      <xdr:rowOff>19050</xdr:rowOff>
    </xdr:from>
    <xdr:to>
      <xdr:col>25</xdr:col>
      <xdr:colOff>9525</xdr:colOff>
      <xdr:row>45</xdr:row>
      <xdr:rowOff>0</xdr:rowOff>
    </xdr:to>
    <xdr:sp macro="" textlink="">
      <xdr:nvSpPr>
        <xdr:cNvPr id="75" name="AutoShape 25">
          <a:extLst>
            <a:ext uri="{FF2B5EF4-FFF2-40B4-BE49-F238E27FC236}">
              <a16:creationId xmlns:a16="http://schemas.microsoft.com/office/drawing/2014/main" id="{CBAB4330-9873-4588-8ECF-D24EA6F40F3B}"/>
            </a:ext>
          </a:extLst>
        </xdr:cNvPr>
        <xdr:cNvSpPr>
          <a:spLocks noChangeArrowheads="1"/>
        </xdr:cNvSpPr>
      </xdr:nvSpPr>
      <xdr:spPr bwMode="auto">
        <a:xfrm>
          <a:off x="12439650" y="98869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26</xdr:col>
      <xdr:colOff>488</xdr:colOff>
      <xdr:row>43</xdr:row>
      <xdr:rowOff>19049</xdr:rowOff>
    </xdr:from>
    <xdr:to>
      <xdr:col>27</xdr:col>
      <xdr:colOff>0</xdr:colOff>
      <xdr:row>45</xdr:row>
      <xdr:rowOff>2924</xdr:rowOff>
    </xdr:to>
    <xdr:sp macro="" textlink="">
      <xdr:nvSpPr>
        <xdr:cNvPr id="76" name="AutoShape 26">
          <a:extLst>
            <a:ext uri="{FF2B5EF4-FFF2-40B4-BE49-F238E27FC236}">
              <a16:creationId xmlns:a16="http://schemas.microsoft.com/office/drawing/2014/main" id="{EEFEFFAC-93BA-45D1-AF26-560FD3703029}"/>
            </a:ext>
          </a:extLst>
        </xdr:cNvPr>
        <xdr:cNvSpPr>
          <a:spLocks noChangeArrowheads="1"/>
        </xdr:cNvSpPr>
      </xdr:nvSpPr>
      <xdr:spPr bwMode="auto">
        <a:xfrm>
          <a:off x="13468838" y="98869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28</xdr:col>
      <xdr:colOff>0</xdr:colOff>
      <xdr:row>43</xdr:row>
      <xdr:rowOff>19050</xdr:rowOff>
    </xdr:from>
    <xdr:to>
      <xdr:col>29</xdr:col>
      <xdr:colOff>9525</xdr:colOff>
      <xdr:row>45</xdr:row>
      <xdr:rowOff>0</xdr:rowOff>
    </xdr:to>
    <xdr:sp macro="" textlink="">
      <xdr:nvSpPr>
        <xdr:cNvPr id="77" name="AutoShape 25">
          <a:extLst>
            <a:ext uri="{FF2B5EF4-FFF2-40B4-BE49-F238E27FC236}">
              <a16:creationId xmlns:a16="http://schemas.microsoft.com/office/drawing/2014/main" id="{2C4AD6E8-AA32-4639-B4DC-3640DDE4020C}"/>
            </a:ext>
          </a:extLst>
        </xdr:cNvPr>
        <xdr:cNvSpPr>
          <a:spLocks noChangeArrowheads="1"/>
        </xdr:cNvSpPr>
      </xdr:nvSpPr>
      <xdr:spPr bwMode="auto">
        <a:xfrm>
          <a:off x="14497050" y="98869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30</xdr:col>
      <xdr:colOff>488</xdr:colOff>
      <xdr:row>43</xdr:row>
      <xdr:rowOff>19049</xdr:rowOff>
    </xdr:from>
    <xdr:to>
      <xdr:col>31</xdr:col>
      <xdr:colOff>0</xdr:colOff>
      <xdr:row>45</xdr:row>
      <xdr:rowOff>2924</xdr:rowOff>
    </xdr:to>
    <xdr:sp macro="" textlink="">
      <xdr:nvSpPr>
        <xdr:cNvPr id="78" name="AutoShape 26">
          <a:extLst>
            <a:ext uri="{FF2B5EF4-FFF2-40B4-BE49-F238E27FC236}">
              <a16:creationId xmlns:a16="http://schemas.microsoft.com/office/drawing/2014/main" id="{84776197-3271-42CB-857F-7C40A07C0AC4}"/>
            </a:ext>
          </a:extLst>
        </xdr:cNvPr>
        <xdr:cNvSpPr>
          <a:spLocks noChangeArrowheads="1"/>
        </xdr:cNvSpPr>
      </xdr:nvSpPr>
      <xdr:spPr bwMode="auto">
        <a:xfrm>
          <a:off x="15526238" y="988694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32</xdr:col>
      <xdr:colOff>0</xdr:colOff>
      <xdr:row>43</xdr:row>
      <xdr:rowOff>19050</xdr:rowOff>
    </xdr:from>
    <xdr:to>
      <xdr:col>33</xdr:col>
      <xdr:colOff>9525</xdr:colOff>
      <xdr:row>45</xdr:row>
      <xdr:rowOff>0</xdr:rowOff>
    </xdr:to>
    <xdr:sp macro="" textlink="">
      <xdr:nvSpPr>
        <xdr:cNvPr id="79" name="AutoShape 25">
          <a:extLst>
            <a:ext uri="{FF2B5EF4-FFF2-40B4-BE49-F238E27FC236}">
              <a16:creationId xmlns:a16="http://schemas.microsoft.com/office/drawing/2014/main" id="{0B56A444-5821-4A28-B865-1E8921EB4ECE}"/>
            </a:ext>
          </a:extLst>
        </xdr:cNvPr>
        <xdr:cNvSpPr>
          <a:spLocks noChangeArrowheads="1"/>
        </xdr:cNvSpPr>
      </xdr:nvSpPr>
      <xdr:spPr bwMode="auto">
        <a:xfrm>
          <a:off x="16754475" y="98869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xdr:col>
      <xdr:colOff>0</xdr:colOff>
      <xdr:row>43</xdr:row>
      <xdr:rowOff>19050</xdr:rowOff>
    </xdr:from>
    <xdr:to>
      <xdr:col>3</xdr:col>
      <xdr:colOff>9525</xdr:colOff>
      <xdr:row>45</xdr:row>
      <xdr:rowOff>0</xdr:rowOff>
    </xdr:to>
    <xdr:sp macro="" textlink="">
      <xdr:nvSpPr>
        <xdr:cNvPr id="80" name="AutoShape 25">
          <a:extLst>
            <a:ext uri="{FF2B5EF4-FFF2-40B4-BE49-F238E27FC236}">
              <a16:creationId xmlns:a16="http://schemas.microsoft.com/office/drawing/2014/main" id="{C68D0568-3E1E-4F9F-BE6C-8ADDD0E36FB5}"/>
            </a:ext>
          </a:extLst>
        </xdr:cNvPr>
        <xdr:cNvSpPr>
          <a:spLocks noChangeArrowheads="1"/>
        </xdr:cNvSpPr>
      </xdr:nvSpPr>
      <xdr:spPr bwMode="auto">
        <a:xfrm>
          <a:off x="1123950" y="98869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4</xdr:col>
      <xdr:colOff>0</xdr:colOff>
      <xdr:row>51</xdr:row>
      <xdr:rowOff>19050</xdr:rowOff>
    </xdr:from>
    <xdr:to>
      <xdr:col>5</xdr:col>
      <xdr:colOff>9525</xdr:colOff>
      <xdr:row>53</xdr:row>
      <xdr:rowOff>0</xdr:rowOff>
    </xdr:to>
    <xdr:sp macro="" textlink="">
      <xdr:nvSpPr>
        <xdr:cNvPr id="81" name="AutoShape 25">
          <a:extLst>
            <a:ext uri="{FF2B5EF4-FFF2-40B4-BE49-F238E27FC236}">
              <a16:creationId xmlns:a16="http://schemas.microsoft.com/office/drawing/2014/main" id="{0B474F25-39AD-4634-B8B8-A41331EE3C48}"/>
            </a:ext>
          </a:extLst>
        </xdr:cNvPr>
        <xdr:cNvSpPr>
          <a:spLocks noChangeArrowheads="1"/>
        </xdr:cNvSpPr>
      </xdr:nvSpPr>
      <xdr:spPr bwMode="auto">
        <a:xfrm>
          <a:off x="2152650" y="114871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6</xdr:col>
      <xdr:colOff>488</xdr:colOff>
      <xdr:row>51</xdr:row>
      <xdr:rowOff>19049</xdr:rowOff>
    </xdr:from>
    <xdr:to>
      <xdr:col>7</xdr:col>
      <xdr:colOff>0</xdr:colOff>
      <xdr:row>53</xdr:row>
      <xdr:rowOff>2924</xdr:rowOff>
    </xdr:to>
    <xdr:sp macro="" textlink="">
      <xdr:nvSpPr>
        <xdr:cNvPr id="82" name="AutoShape 26">
          <a:extLst>
            <a:ext uri="{FF2B5EF4-FFF2-40B4-BE49-F238E27FC236}">
              <a16:creationId xmlns:a16="http://schemas.microsoft.com/office/drawing/2014/main" id="{758DC79B-5E88-40AB-88D3-B9FC88832F1F}"/>
            </a:ext>
          </a:extLst>
        </xdr:cNvPr>
        <xdr:cNvSpPr>
          <a:spLocks noChangeArrowheads="1"/>
        </xdr:cNvSpPr>
      </xdr:nvSpPr>
      <xdr:spPr bwMode="auto">
        <a:xfrm>
          <a:off x="3181838" y="114871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8</xdr:col>
      <xdr:colOff>0</xdr:colOff>
      <xdr:row>51</xdr:row>
      <xdr:rowOff>19050</xdr:rowOff>
    </xdr:from>
    <xdr:to>
      <xdr:col>9</xdr:col>
      <xdr:colOff>9525</xdr:colOff>
      <xdr:row>53</xdr:row>
      <xdr:rowOff>0</xdr:rowOff>
    </xdr:to>
    <xdr:sp macro="" textlink="">
      <xdr:nvSpPr>
        <xdr:cNvPr id="83" name="AutoShape 25">
          <a:extLst>
            <a:ext uri="{FF2B5EF4-FFF2-40B4-BE49-F238E27FC236}">
              <a16:creationId xmlns:a16="http://schemas.microsoft.com/office/drawing/2014/main" id="{12A7E5F9-F119-45D7-8B67-15D8D9465F53}"/>
            </a:ext>
          </a:extLst>
        </xdr:cNvPr>
        <xdr:cNvSpPr>
          <a:spLocks noChangeArrowheads="1"/>
        </xdr:cNvSpPr>
      </xdr:nvSpPr>
      <xdr:spPr bwMode="auto">
        <a:xfrm>
          <a:off x="4210050" y="114871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10</xdr:col>
      <xdr:colOff>488</xdr:colOff>
      <xdr:row>51</xdr:row>
      <xdr:rowOff>19049</xdr:rowOff>
    </xdr:from>
    <xdr:to>
      <xdr:col>11</xdr:col>
      <xdr:colOff>0</xdr:colOff>
      <xdr:row>53</xdr:row>
      <xdr:rowOff>2924</xdr:rowOff>
    </xdr:to>
    <xdr:sp macro="" textlink="">
      <xdr:nvSpPr>
        <xdr:cNvPr id="84" name="AutoShape 26">
          <a:extLst>
            <a:ext uri="{FF2B5EF4-FFF2-40B4-BE49-F238E27FC236}">
              <a16:creationId xmlns:a16="http://schemas.microsoft.com/office/drawing/2014/main" id="{1C0A14B6-6385-4603-A86A-01317D26E821}"/>
            </a:ext>
          </a:extLst>
        </xdr:cNvPr>
        <xdr:cNvSpPr>
          <a:spLocks noChangeArrowheads="1"/>
        </xdr:cNvSpPr>
      </xdr:nvSpPr>
      <xdr:spPr bwMode="auto">
        <a:xfrm>
          <a:off x="5239238" y="114871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12</xdr:col>
      <xdr:colOff>0</xdr:colOff>
      <xdr:row>51</xdr:row>
      <xdr:rowOff>19050</xdr:rowOff>
    </xdr:from>
    <xdr:to>
      <xdr:col>13</xdr:col>
      <xdr:colOff>9525</xdr:colOff>
      <xdr:row>53</xdr:row>
      <xdr:rowOff>0</xdr:rowOff>
    </xdr:to>
    <xdr:sp macro="" textlink="">
      <xdr:nvSpPr>
        <xdr:cNvPr id="85" name="AutoShape 25">
          <a:extLst>
            <a:ext uri="{FF2B5EF4-FFF2-40B4-BE49-F238E27FC236}">
              <a16:creationId xmlns:a16="http://schemas.microsoft.com/office/drawing/2014/main" id="{9E8C2793-57C0-4A96-88F5-2DF2F636BA79}"/>
            </a:ext>
          </a:extLst>
        </xdr:cNvPr>
        <xdr:cNvSpPr>
          <a:spLocks noChangeArrowheads="1"/>
        </xdr:cNvSpPr>
      </xdr:nvSpPr>
      <xdr:spPr bwMode="auto">
        <a:xfrm>
          <a:off x="6267450" y="114871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14</xdr:col>
      <xdr:colOff>488</xdr:colOff>
      <xdr:row>51</xdr:row>
      <xdr:rowOff>19049</xdr:rowOff>
    </xdr:from>
    <xdr:to>
      <xdr:col>15</xdr:col>
      <xdr:colOff>0</xdr:colOff>
      <xdr:row>53</xdr:row>
      <xdr:rowOff>2924</xdr:rowOff>
    </xdr:to>
    <xdr:sp macro="" textlink="">
      <xdr:nvSpPr>
        <xdr:cNvPr id="86" name="AutoShape 26">
          <a:extLst>
            <a:ext uri="{FF2B5EF4-FFF2-40B4-BE49-F238E27FC236}">
              <a16:creationId xmlns:a16="http://schemas.microsoft.com/office/drawing/2014/main" id="{52114A84-5822-47AB-9846-12FE990D22DF}"/>
            </a:ext>
          </a:extLst>
        </xdr:cNvPr>
        <xdr:cNvSpPr>
          <a:spLocks noChangeArrowheads="1"/>
        </xdr:cNvSpPr>
      </xdr:nvSpPr>
      <xdr:spPr bwMode="auto">
        <a:xfrm>
          <a:off x="7296638" y="114871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16</xdr:col>
      <xdr:colOff>0</xdr:colOff>
      <xdr:row>51</xdr:row>
      <xdr:rowOff>19050</xdr:rowOff>
    </xdr:from>
    <xdr:to>
      <xdr:col>17</xdr:col>
      <xdr:colOff>9525</xdr:colOff>
      <xdr:row>53</xdr:row>
      <xdr:rowOff>0</xdr:rowOff>
    </xdr:to>
    <xdr:sp macro="" textlink="">
      <xdr:nvSpPr>
        <xdr:cNvPr id="87" name="AutoShape 25">
          <a:extLst>
            <a:ext uri="{FF2B5EF4-FFF2-40B4-BE49-F238E27FC236}">
              <a16:creationId xmlns:a16="http://schemas.microsoft.com/office/drawing/2014/main" id="{568AFDF4-524D-412C-8968-120B58CDE092}"/>
            </a:ext>
          </a:extLst>
        </xdr:cNvPr>
        <xdr:cNvSpPr>
          <a:spLocks noChangeArrowheads="1"/>
        </xdr:cNvSpPr>
      </xdr:nvSpPr>
      <xdr:spPr bwMode="auto">
        <a:xfrm>
          <a:off x="8324850" y="114871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18</xdr:col>
      <xdr:colOff>488</xdr:colOff>
      <xdr:row>51</xdr:row>
      <xdr:rowOff>19049</xdr:rowOff>
    </xdr:from>
    <xdr:to>
      <xdr:col>19</xdr:col>
      <xdr:colOff>0</xdr:colOff>
      <xdr:row>53</xdr:row>
      <xdr:rowOff>2924</xdr:rowOff>
    </xdr:to>
    <xdr:sp macro="" textlink="">
      <xdr:nvSpPr>
        <xdr:cNvPr id="88" name="AutoShape 26">
          <a:extLst>
            <a:ext uri="{FF2B5EF4-FFF2-40B4-BE49-F238E27FC236}">
              <a16:creationId xmlns:a16="http://schemas.microsoft.com/office/drawing/2014/main" id="{8DB42BDF-CECC-434C-B130-A62504BBF718}"/>
            </a:ext>
          </a:extLst>
        </xdr:cNvPr>
        <xdr:cNvSpPr>
          <a:spLocks noChangeArrowheads="1"/>
        </xdr:cNvSpPr>
      </xdr:nvSpPr>
      <xdr:spPr bwMode="auto">
        <a:xfrm>
          <a:off x="9354038" y="114871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20</xdr:col>
      <xdr:colOff>0</xdr:colOff>
      <xdr:row>51</xdr:row>
      <xdr:rowOff>19050</xdr:rowOff>
    </xdr:from>
    <xdr:to>
      <xdr:col>21</xdr:col>
      <xdr:colOff>9525</xdr:colOff>
      <xdr:row>53</xdr:row>
      <xdr:rowOff>0</xdr:rowOff>
    </xdr:to>
    <xdr:sp macro="" textlink="">
      <xdr:nvSpPr>
        <xdr:cNvPr id="89" name="AutoShape 25">
          <a:extLst>
            <a:ext uri="{FF2B5EF4-FFF2-40B4-BE49-F238E27FC236}">
              <a16:creationId xmlns:a16="http://schemas.microsoft.com/office/drawing/2014/main" id="{EBE6A87C-5AA6-4E01-AB53-9217E87B71B8}"/>
            </a:ext>
          </a:extLst>
        </xdr:cNvPr>
        <xdr:cNvSpPr>
          <a:spLocks noChangeArrowheads="1"/>
        </xdr:cNvSpPr>
      </xdr:nvSpPr>
      <xdr:spPr bwMode="auto">
        <a:xfrm>
          <a:off x="10382250" y="114871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22</xdr:col>
      <xdr:colOff>488</xdr:colOff>
      <xdr:row>51</xdr:row>
      <xdr:rowOff>19049</xdr:rowOff>
    </xdr:from>
    <xdr:to>
      <xdr:col>23</xdr:col>
      <xdr:colOff>0</xdr:colOff>
      <xdr:row>53</xdr:row>
      <xdr:rowOff>2924</xdr:rowOff>
    </xdr:to>
    <xdr:sp macro="" textlink="">
      <xdr:nvSpPr>
        <xdr:cNvPr id="90" name="AutoShape 26">
          <a:extLst>
            <a:ext uri="{FF2B5EF4-FFF2-40B4-BE49-F238E27FC236}">
              <a16:creationId xmlns:a16="http://schemas.microsoft.com/office/drawing/2014/main" id="{ED7C5E32-DF09-4E82-9577-BAA4537DF337}"/>
            </a:ext>
          </a:extLst>
        </xdr:cNvPr>
        <xdr:cNvSpPr>
          <a:spLocks noChangeArrowheads="1"/>
        </xdr:cNvSpPr>
      </xdr:nvSpPr>
      <xdr:spPr bwMode="auto">
        <a:xfrm>
          <a:off x="11411438" y="114871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24</xdr:col>
      <xdr:colOff>0</xdr:colOff>
      <xdr:row>51</xdr:row>
      <xdr:rowOff>19050</xdr:rowOff>
    </xdr:from>
    <xdr:to>
      <xdr:col>25</xdr:col>
      <xdr:colOff>9525</xdr:colOff>
      <xdr:row>53</xdr:row>
      <xdr:rowOff>0</xdr:rowOff>
    </xdr:to>
    <xdr:sp macro="" textlink="">
      <xdr:nvSpPr>
        <xdr:cNvPr id="91" name="AutoShape 25">
          <a:extLst>
            <a:ext uri="{FF2B5EF4-FFF2-40B4-BE49-F238E27FC236}">
              <a16:creationId xmlns:a16="http://schemas.microsoft.com/office/drawing/2014/main" id="{8E433D8C-CA2C-465E-85E2-9D12E8AA9694}"/>
            </a:ext>
          </a:extLst>
        </xdr:cNvPr>
        <xdr:cNvSpPr>
          <a:spLocks noChangeArrowheads="1"/>
        </xdr:cNvSpPr>
      </xdr:nvSpPr>
      <xdr:spPr bwMode="auto">
        <a:xfrm>
          <a:off x="12439650" y="114871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26</xdr:col>
      <xdr:colOff>488</xdr:colOff>
      <xdr:row>51</xdr:row>
      <xdr:rowOff>19049</xdr:rowOff>
    </xdr:from>
    <xdr:to>
      <xdr:col>27</xdr:col>
      <xdr:colOff>0</xdr:colOff>
      <xdr:row>53</xdr:row>
      <xdr:rowOff>2924</xdr:rowOff>
    </xdr:to>
    <xdr:sp macro="" textlink="">
      <xdr:nvSpPr>
        <xdr:cNvPr id="92" name="AutoShape 26">
          <a:extLst>
            <a:ext uri="{FF2B5EF4-FFF2-40B4-BE49-F238E27FC236}">
              <a16:creationId xmlns:a16="http://schemas.microsoft.com/office/drawing/2014/main" id="{EA499D0C-242D-4CAC-BF4A-E56773BDA808}"/>
            </a:ext>
          </a:extLst>
        </xdr:cNvPr>
        <xdr:cNvSpPr>
          <a:spLocks noChangeArrowheads="1"/>
        </xdr:cNvSpPr>
      </xdr:nvSpPr>
      <xdr:spPr bwMode="auto">
        <a:xfrm>
          <a:off x="13468838" y="114871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28</xdr:col>
      <xdr:colOff>0</xdr:colOff>
      <xdr:row>51</xdr:row>
      <xdr:rowOff>19050</xdr:rowOff>
    </xdr:from>
    <xdr:to>
      <xdr:col>29</xdr:col>
      <xdr:colOff>9525</xdr:colOff>
      <xdr:row>53</xdr:row>
      <xdr:rowOff>0</xdr:rowOff>
    </xdr:to>
    <xdr:sp macro="" textlink="">
      <xdr:nvSpPr>
        <xdr:cNvPr id="93" name="AutoShape 25">
          <a:extLst>
            <a:ext uri="{FF2B5EF4-FFF2-40B4-BE49-F238E27FC236}">
              <a16:creationId xmlns:a16="http://schemas.microsoft.com/office/drawing/2014/main" id="{1C9202F6-D0E1-4168-BAE3-E92BD8630559}"/>
            </a:ext>
          </a:extLst>
        </xdr:cNvPr>
        <xdr:cNvSpPr>
          <a:spLocks noChangeArrowheads="1"/>
        </xdr:cNvSpPr>
      </xdr:nvSpPr>
      <xdr:spPr bwMode="auto">
        <a:xfrm>
          <a:off x="14497050" y="114871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30</xdr:col>
      <xdr:colOff>488</xdr:colOff>
      <xdr:row>51</xdr:row>
      <xdr:rowOff>19049</xdr:rowOff>
    </xdr:from>
    <xdr:to>
      <xdr:col>31</xdr:col>
      <xdr:colOff>0</xdr:colOff>
      <xdr:row>53</xdr:row>
      <xdr:rowOff>2924</xdr:rowOff>
    </xdr:to>
    <xdr:sp macro="" textlink="">
      <xdr:nvSpPr>
        <xdr:cNvPr id="94" name="AutoShape 26">
          <a:extLst>
            <a:ext uri="{FF2B5EF4-FFF2-40B4-BE49-F238E27FC236}">
              <a16:creationId xmlns:a16="http://schemas.microsoft.com/office/drawing/2014/main" id="{462B8AFA-E40D-400C-820E-01B203A26BBD}"/>
            </a:ext>
          </a:extLst>
        </xdr:cNvPr>
        <xdr:cNvSpPr>
          <a:spLocks noChangeArrowheads="1"/>
        </xdr:cNvSpPr>
      </xdr:nvSpPr>
      <xdr:spPr bwMode="auto">
        <a:xfrm>
          <a:off x="15526238" y="1148714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32</xdr:col>
      <xdr:colOff>0</xdr:colOff>
      <xdr:row>51</xdr:row>
      <xdr:rowOff>19050</xdr:rowOff>
    </xdr:from>
    <xdr:to>
      <xdr:col>33</xdr:col>
      <xdr:colOff>9525</xdr:colOff>
      <xdr:row>53</xdr:row>
      <xdr:rowOff>0</xdr:rowOff>
    </xdr:to>
    <xdr:sp macro="" textlink="">
      <xdr:nvSpPr>
        <xdr:cNvPr id="95" name="AutoShape 25">
          <a:extLst>
            <a:ext uri="{FF2B5EF4-FFF2-40B4-BE49-F238E27FC236}">
              <a16:creationId xmlns:a16="http://schemas.microsoft.com/office/drawing/2014/main" id="{57B690E1-6A02-4E95-8D1D-ECD95776BB39}"/>
            </a:ext>
          </a:extLst>
        </xdr:cNvPr>
        <xdr:cNvSpPr>
          <a:spLocks noChangeArrowheads="1"/>
        </xdr:cNvSpPr>
      </xdr:nvSpPr>
      <xdr:spPr bwMode="auto">
        <a:xfrm>
          <a:off x="16754475" y="114871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xdr:col>
      <xdr:colOff>0</xdr:colOff>
      <xdr:row>51</xdr:row>
      <xdr:rowOff>19050</xdr:rowOff>
    </xdr:from>
    <xdr:to>
      <xdr:col>3</xdr:col>
      <xdr:colOff>9525</xdr:colOff>
      <xdr:row>53</xdr:row>
      <xdr:rowOff>0</xdr:rowOff>
    </xdr:to>
    <xdr:sp macro="" textlink="">
      <xdr:nvSpPr>
        <xdr:cNvPr id="96" name="AutoShape 25">
          <a:extLst>
            <a:ext uri="{FF2B5EF4-FFF2-40B4-BE49-F238E27FC236}">
              <a16:creationId xmlns:a16="http://schemas.microsoft.com/office/drawing/2014/main" id="{4DD65B69-6B3A-4DA1-A3F6-6BA73121EABE}"/>
            </a:ext>
          </a:extLst>
        </xdr:cNvPr>
        <xdr:cNvSpPr>
          <a:spLocks noChangeArrowheads="1"/>
        </xdr:cNvSpPr>
      </xdr:nvSpPr>
      <xdr:spPr bwMode="auto">
        <a:xfrm>
          <a:off x="1123950" y="114871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4</xdr:col>
      <xdr:colOff>0</xdr:colOff>
      <xdr:row>59</xdr:row>
      <xdr:rowOff>19050</xdr:rowOff>
    </xdr:from>
    <xdr:to>
      <xdr:col>5</xdr:col>
      <xdr:colOff>9525</xdr:colOff>
      <xdr:row>61</xdr:row>
      <xdr:rowOff>0</xdr:rowOff>
    </xdr:to>
    <xdr:sp macro="" textlink="">
      <xdr:nvSpPr>
        <xdr:cNvPr id="97" name="AutoShape 25">
          <a:extLst>
            <a:ext uri="{FF2B5EF4-FFF2-40B4-BE49-F238E27FC236}">
              <a16:creationId xmlns:a16="http://schemas.microsoft.com/office/drawing/2014/main" id="{748E1908-A4EF-4560-B192-0DA86C9C0C15}"/>
            </a:ext>
          </a:extLst>
        </xdr:cNvPr>
        <xdr:cNvSpPr>
          <a:spLocks noChangeArrowheads="1"/>
        </xdr:cNvSpPr>
      </xdr:nvSpPr>
      <xdr:spPr bwMode="auto">
        <a:xfrm>
          <a:off x="2152650" y="13087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6</xdr:col>
      <xdr:colOff>488</xdr:colOff>
      <xdr:row>59</xdr:row>
      <xdr:rowOff>19049</xdr:rowOff>
    </xdr:from>
    <xdr:to>
      <xdr:col>7</xdr:col>
      <xdr:colOff>0</xdr:colOff>
      <xdr:row>61</xdr:row>
      <xdr:rowOff>2924</xdr:rowOff>
    </xdr:to>
    <xdr:sp macro="" textlink="">
      <xdr:nvSpPr>
        <xdr:cNvPr id="98" name="AutoShape 26">
          <a:extLst>
            <a:ext uri="{FF2B5EF4-FFF2-40B4-BE49-F238E27FC236}">
              <a16:creationId xmlns:a16="http://schemas.microsoft.com/office/drawing/2014/main" id="{1751213F-39E4-4F57-95A1-4C959E4B1A89}"/>
            </a:ext>
          </a:extLst>
        </xdr:cNvPr>
        <xdr:cNvSpPr>
          <a:spLocks noChangeArrowheads="1"/>
        </xdr:cNvSpPr>
      </xdr:nvSpPr>
      <xdr:spPr bwMode="auto">
        <a:xfrm>
          <a:off x="3181838" y="13087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8</xdr:col>
      <xdr:colOff>0</xdr:colOff>
      <xdr:row>59</xdr:row>
      <xdr:rowOff>19050</xdr:rowOff>
    </xdr:from>
    <xdr:to>
      <xdr:col>9</xdr:col>
      <xdr:colOff>9525</xdr:colOff>
      <xdr:row>61</xdr:row>
      <xdr:rowOff>0</xdr:rowOff>
    </xdr:to>
    <xdr:sp macro="" textlink="">
      <xdr:nvSpPr>
        <xdr:cNvPr id="99" name="AutoShape 25">
          <a:extLst>
            <a:ext uri="{FF2B5EF4-FFF2-40B4-BE49-F238E27FC236}">
              <a16:creationId xmlns:a16="http://schemas.microsoft.com/office/drawing/2014/main" id="{DFD6C4A4-5336-4A45-A10F-6C3393B5944F}"/>
            </a:ext>
          </a:extLst>
        </xdr:cNvPr>
        <xdr:cNvSpPr>
          <a:spLocks noChangeArrowheads="1"/>
        </xdr:cNvSpPr>
      </xdr:nvSpPr>
      <xdr:spPr bwMode="auto">
        <a:xfrm>
          <a:off x="4210050" y="13087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10</xdr:col>
      <xdr:colOff>488</xdr:colOff>
      <xdr:row>59</xdr:row>
      <xdr:rowOff>19049</xdr:rowOff>
    </xdr:from>
    <xdr:to>
      <xdr:col>11</xdr:col>
      <xdr:colOff>0</xdr:colOff>
      <xdr:row>61</xdr:row>
      <xdr:rowOff>2924</xdr:rowOff>
    </xdr:to>
    <xdr:sp macro="" textlink="">
      <xdr:nvSpPr>
        <xdr:cNvPr id="100" name="AutoShape 26">
          <a:extLst>
            <a:ext uri="{FF2B5EF4-FFF2-40B4-BE49-F238E27FC236}">
              <a16:creationId xmlns:a16="http://schemas.microsoft.com/office/drawing/2014/main" id="{3526D6F6-E4AD-436D-ADCE-98B470A136B9}"/>
            </a:ext>
          </a:extLst>
        </xdr:cNvPr>
        <xdr:cNvSpPr>
          <a:spLocks noChangeArrowheads="1"/>
        </xdr:cNvSpPr>
      </xdr:nvSpPr>
      <xdr:spPr bwMode="auto">
        <a:xfrm>
          <a:off x="5239238" y="13087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12</xdr:col>
      <xdr:colOff>0</xdr:colOff>
      <xdr:row>59</xdr:row>
      <xdr:rowOff>19050</xdr:rowOff>
    </xdr:from>
    <xdr:to>
      <xdr:col>13</xdr:col>
      <xdr:colOff>9525</xdr:colOff>
      <xdr:row>61</xdr:row>
      <xdr:rowOff>0</xdr:rowOff>
    </xdr:to>
    <xdr:sp macro="" textlink="">
      <xdr:nvSpPr>
        <xdr:cNvPr id="101" name="AutoShape 25">
          <a:extLst>
            <a:ext uri="{FF2B5EF4-FFF2-40B4-BE49-F238E27FC236}">
              <a16:creationId xmlns:a16="http://schemas.microsoft.com/office/drawing/2014/main" id="{51C35597-40A7-4B37-9F24-258710BE7ABA}"/>
            </a:ext>
          </a:extLst>
        </xdr:cNvPr>
        <xdr:cNvSpPr>
          <a:spLocks noChangeArrowheads="1"/>
        </xdr:cNvSpPr>
      </xdr:nvSpPr>
      <xdr:spPr bwMode="auto">
        <a:xfrm>
          <a:off x="6267450" y="13087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14</xdr:col>
      <xdr:colOff>488</xdr:colOff>
      <xdr:row>59</xdr:row>
      <xdr:rowOff>19049</xdr:rowOff>
    </xdr:from>
    <xdr:to>
      <xdr:col>15</xdr:col>
      <xdr:colOff>0</xdr:colOff>
      <xdr:row>61</xdr:row>
      <xdr:rowOff>2924</xdr:rowOff>
    </xdr:to>
    <xdr:sp macro="" textlink="">
      <xdr:nvSpPr>
        <xdr:cNvPr id="102" name="AutoShape 26">
          <a:extLst>
            <a:ext uri="{FF2B5EF4-FFF2-40B4-BE49-F238E27FC236}">
              <a16:creationId xmlns:a16="http://schemas.microsoft.com/office/drawing/2014/main" id="{3221573A-1FBF-42F1-997A-2678977703A3}"/>
            </a:ext>
          </a:extLst>
        </xdr:cNvPr>
        <xdr:cNvSpPr>
          <a:spLocks noChangeArrowheads="1"/>
        </xdr:cNvSpPr>
      </xdr:nvSpPr>
      <xdr:spPr bwMode="auto">
        <a:xfrm>
          <a:off x="7296638" y="13087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16</xdr:col>
      <xdr:colOff>0</xdr:colOff>
      <xdr:row>59</xdr:row>
      <xdr:rowOff>19050</xdr:rowOff>
    </xdr:from>
    <xdr:to>
      <xdr:col>17</xdr:col>
      <xdr:colOff>9525</xdr:colOff>
      <xdr:row>61</xdr:row>
      <xdr:rowOff>0</xdr:rowOff>
    </xdr:to>
    <xdr:sp macro="" textlink="">
      <xdr:nvSpPr>
        <xdr:cNvPr id="103" name="AutoShape 25">
          <a:extLst>
            <a:ext uri="{FF2B5EF4-FFF2-40B4-BE49-F238E27FC236}">
              <a16:creationId xmlns:a16="http://schemas.microsoft.com/office/drawing/2014/main" id="{4DD2F77E-D510-4068-918A-7BFD5EB142F3}"/>
            </a:ext>
          </a:extLst>
        </xdr:cNvPr>
        <xdr:cNvSpPr>
          <a:spLocks noChangeArrowheads="1"/>
        </xdr:cNvSpPr>
      </xdr:nvSpPr>
      <xdr:spPr bwMode="auto">
        <a:xfrm>
          <a:off x="8324850" y="13087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18</xdr:col>
      <xdr:colOff>488</xdr:colOff>
      <xdr:row>59</xdr:row>
      <xdr:rowOff>19049</xdr:rowOff>
    </xdr:from>
    <xdr:to>
      <xdr:col>19</xdr:col>
      <xdr:colOff>0</xdr:colOff>
      <xdr:row>61</xdr:row>
      <xdr:rowOff>2924</xdr:rowOff>
    </xdr:to>
    <xdr:sp macro="" textlink="">
      <xdr:nvSpPr>
        <xdr:cNvPr id="104" name="AutoShape 26">
          <a:extLst>
            <a:ext uri="{FF2B5EF4-FFF2-40B4-BE49-F238E27FC236}">
              <a16:creationId xmlns:a16="http://schemas.microsoft.com/office/drawing/2014/main" id="{8771C683-EA25-4AA7-91B6-445B6BF6C653}"/>
            </a:ext>
          </a:extLst>
        </xdr:cNvPr>
        <xdr:cNvSpPr>
          <a:spLocks noChangeArrowheads="1"/>
        </xdr:cNvSpPr>
      </xdr:nvSpPr>
      <xdr:spPr bwMode="auto">
        <a:xfrm>
          <a:off x="9354038" y="13087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20</xdr:col>
      <xdr:colOff>0</xdr:colOff>
      <xdr:row>59</xdr:row>
      <xdr:rowOff>19050</xdr:rowOff>
    </xdr:from>
    <xdr:to>
      <xdr:col>21</xdr:col>
      <xdr:colOff>9525</xdr:colOff>
      <xdr:row>61</xdr:row>
      <xdr:rowOff>0</xdr:rowOff>
    </xdr:to>
    <xdr:sp macro="" textlink="">
      <xdr:nvSpPr>
        <xdr:cNvPr id="105" name="AutoShape 25">
          <a:extLst>
            <a:ext uri="{FF2B5EF4-FFF2-40B4-BE49-F238E27FC236}">
              <a16:creationId xmlns:a16="http://schemas.microsoft.com/office/drawing/2014/main" id="{B4B59F3E-1E28-4A3D-A082-7BBE2091BE8F}"/>
            </a:ext>
          </a:extLst>
        </xdr:cNvPr>
        <xdr:cNvSpPr>
          <a:spLocks noChangeArrowheads="1"/>
        </xdr:cNvSpPr>
      </xdr:nvSpPr>
      <xdr:spPr bwMode="auto">
        <a:xfrm>
          <a:off x="10382250" y="13087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22</xdr:col>
      <xdr:colOff>488</xdr:colOff>
      <xdr:row>59</xdr:row>
      <xdr:rowOff>19049</xdr:rowOff>
    </xdr:from>
    <xdr:to>
      <xdr:col>23</xdr:col>
      <xdr:colOff>0</xdr:colOff>
      <xdr:row>61</xdr:row>
      <xdr:rowOff>2924</xdr:rowOff>
    </xdr:to>
    <xdr:sp macro="" textlink="">
      <xdr:nvSpPr>
        <xdr:cNvPr id="106" name="AutoShape 26">
          <a:extLst>
            <a:ext uri="{FF2B5EF4-FFF2-40B4-BE49-F238E27FC236}">
              <a16:creationId xmlns:a16="http://schemas.microsoft.com/office/drawing/2014/main" id="{23954E7B-82FF-42FD-8FF4-927229A30C21}"/>
            </a:ext>
          </a:extLst>
        </xdr:cNvPr>
        <xdr:cNvSpPr>
          <a:spLocks noChangeArrowheads="1"/>
        </xdr:cNvSpPr>
      </xdr:nvSpPr>
      <xdr:spPr bwMode="auto">
        <a:xfrm>
          <a:off x="11411438" y="13087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24</xdr:col>
      <xdr:colOff>0</xdr:colOff>
      <xdr:row>59</xdr:row>
      <xdr:rowOff>19050</xdr:rowOff>
    </xdr:from>
    <xdr:to>
      <xdr:col>25</xdr:col>
      <xdr:colOff>9525</xdr:colOff>
      <xdr:row>61</xdr:row>
      <xdr:rowOff>0</xdr:rowOff>
    </xdr:to>
    <xdr:sp macro="" textlink="">
      <xdr:nvSpPr>
        <xdr:cNvPr id="107" name="AutoShape 25">
          <a:extLst>
            <a:ext uri="{FF2B5EF4-FFF2-40B4-BE49-F238E27FC236}">
              <a16:creationId xmlns:a16="http://schemas.microsoft.com/office/drawing/2014/main" id="{FB71FC2A-1E3C-48C8-81A5-4E278FF34508}"/>
            </a:ext>
          </a:extLst>
        </xdr:cNvPr>
        <xdr:cNvSpPr>
          <a:spLocks noChangeArrowheads="1"/>
        </xdr:cNvSpPr>
      </xdr:nvSpPr>
      <xdr:spPr bwMode="auto">
        <a:xfrm>
          <a:off x="12439650" y="13087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26</xdr:col>
      <xdr:colOff>488</xdr:colOff>
      <xdr:row>59</xdr:row>
      <xdr:rowOff>19049</xdr:rowOff>
    </xdr:from>
    <xdr:to>
      <xdr:col>27</xdr:col>
      <xdr:colOff>0</xdr:colOff>
      <xdr:row>61</xdr:row>
      <xdr:rowOff>2924</xdr:rowOff>
    </xdr:to>
    <xdr:sp macro="" textlink="">
      <xdr:nvSpPr>
        <xdr:cNvPr id="108" name="AutoShape 26">
          <a:extLst>
            <a:ext uri="{FF2B5EF4-FFF2-40B4-BE49-F238E27FC236}">
              <a16:creationId xmlns:a16="http://schemas.microsoft.com/office/drawing/2014/main" id="{BB06E865-77D2-46CC-9440-4877C6BE0923}"/>
            </a:ext>
          </a:extLst>
        </xdr:cNvPr>
        <xdr:cNvSpPr>
          <a:spLocks noChangeArrowheads="1"/>
        </xdr:cNvSpPr>
      </xdr:nvSpPr>
      <xdr:spPr bwMode="auto">
        <a:xfrm>
          <a:off x="13468838" y="13087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28</xdr:col>
      <xdr:colOff>0</xdr:colOff>
      <xdr:row>59</xdr:row>
      <xdr:rowOff>19050</xdr:rowOff>
    </xdr:from>
    <xdr:to>
      <xdr:col>29</xdr:col>
      <xdr:colOff>9525</xdr:colOff>
      <xdr:row>61</xdr:row>
      <xdr:rowOff>0</xdr:rowOff>
    </xdr:to>
    <xdr:sp macro="" textlink="">
      <xdr:nvSpPr>
        <xdr:cNvPr id="109" name="AutoShape 25">
          <a:extLst>
            <a:ext uri="{FF2B5EF4-FFF2-40B4-BE49-F238E27FC236}">
              <a16:creationId xmlns:a16="http://schemas.microsoft.com/office/drawing/2014/main" id="{0A37B128-2574-4A08-B25E-FEE8B1989FCC}"/>
            </a:ext>
          </a:extLst>
        </xdr:cNvPr>
        <xdr:cNvSpPr>
          <a:spLocks noChangeArrowheads="1"/>
        </xdr:cNvSpPr>
      </xdr:nvSpPr>
      <xdr:spPr bwMode="auto">
        <a:xfrm>
          <a:off x="14497050" y="13087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30</xdr:col>
      <xdr:colOff>488</xdr:colOff>
      <xdr:row>59</xdr:row>
      <xdr:rowOff>19049</xdr:rowOff>
    </xdr:from>
    <xdr:to>
      <xdr:col>31</xdr:col>
      <xdr:colOff>0</xdr:colOff>
      <xdr:row>61</xdr:row>
      <xdr:rowOff>2924</xdr:rowOff>
    </xdr:to>
    <xdr:sp macro="" textlink="">
      <xdr:nvSpPr>
        <xdr:cNvPr id="110" name="AutoShape 26">
          <a:extLst>
            <a:ext uri="{FF2B5EF4-FFF2-40B4-BE49-F238E27FC236}">
              <a16:creationId xmlns:a16="http://schemas.microsoft.com/office/drawing/2014/main" id="{64E006A2-1A31-4B42-A33A-98988ADC17A3}"/>
            </a:ext>
          </a:extLst>
        </xdr:cNvPr>
        <xdr:cNvSpPr>
          <a:spLocks noChangeArrowheads="1"/>
        </xdr:cNvSpPr>
      </xdr:nvSpPr>
      <xdr:spPr bwMode="auto">
        <a:xfrm>
          <a:off x="15526238" y="1308734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32</xdr:col>
      <xdr:colOff>0</xdr:colOff>
      <xdr:row>59</xdr:row>
      <xdr:rowOff>19050</xdr:rowOff>
    </xdr:from>
    <xdr:to>
      <xdr:col>33</xdr:col>
      <xdr:colOff>9525</xdr:colOff>
      <xdr:row>61</xdr:row>
      <xdr:rowOff>0</xdr:rowOff>
    </xdr:to>
    <xdr:sp macro="" textlink="">
      <xdr:nvSpPr>
        <xdr:cNvPr id="111" name="AutoShape 25">
          <a:extLst>
            <a:ext uri="{FF2B5EF4-FFF2-40B4-BE49-F238E27FC236}">
              <a16:creationId xmlns:a16="http://schemas.microsoft.com/office/drawing/2014/main" id="{919AC0A9-1EC8-4BB7-8CBD-0D52AC99F36D}"/>
            </a:ext>
          </a:extLst>
        </xdr:cNvPr>
        <xdr:cNvSpPr>
          <a:spLocks noChangeArrowheads="1"/>
        </xdr:cNvSpPr>
      </xdr:nvSpPr>
      <xdr:spPr bwMode="auto">
        <a:xfrm>
          <a:off x="16754475" y="13087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xdr:col>
      <xdr:colOff>0</xdr:colOff>
      <xdr:row>59</xdr:row>
      <xdr:rowOff>19050</xdr:rowOff>
    </xdr:from>
    <xdr:to>
      <xdr:col>3</xdr:col>
      <xdr:colOff>9525</xdr:colOff>
      <xdr:row>61</xdr:row>
      <xdr:rowOff>0</xdr:rowOff>
    </xdr:to>
    <xdr:sp macro="" textlink="">
      <xdr:nvSpPr>
        <xdr:cNvPr id="112" name="AutoShape 25">
          <a:extLst>
            <a:ext uri="{FF2B5EF4-FFF2-40B4-BE49-F238E27FC236}">
              <a16:creationId xmlns:a16="http://schemas.microsoft.com/office/drawing/2014/main" id="{36017ACE-C0AC-4A02-9DFC-6E028C4DE717}"/>
            </a:ext>
          </a:extLst>
        </xdr:cNvPr>
        <xdr:cNvSpPr>
          <a:spLocks noChangeArrowheads="1"/>
        </xdr:cNvSpPr>
      </xdr:nvSpPr>
      <xdr:spPr bwMode="auto">
        <a:xfrm>
          <a:off x="1123950" y="13087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4</xdr:col>
      <xdr:colOff>0</xdr:colOff>
      <xdr:row>67</xdr:row>
      <xdr:rowOff>19050</xdr:rowOff>
    </xdr:from>
    <xdr:to>
      <xdr:col>5</xdr:col>
      <xdr:colOff>9525</xdr:colOff>
      <xdr:row>69</xdr:row>
      <xdr:rowOff>0</xdr:rowOff>
    </xdr:to>
    <xdr:sp macro="" textlink="">
      <xdr:nvSpPr>
        <xdr:cNvPr id="113" name="AutoShape 25">
          <a:extLst>
            <a:ext uri="{FF2B5EF4-FFF2-40B4-BE49-F238E27FC236}">
              <a16:creationId xmlns:a16="http://schemas.microsoft.com/office/drawing/2014/main" id="{75F09EE0-1B36-450B-BFED-D1C856173DD4}"/>
            </a:ext>
          </a:extLst>
        </xdr:cNvPr>
        <xdr:cNvSpPr>
          <a:spLocks noChangeArrowheads="1"/>
        </xdr:cNvSpPr>
      </xdr:nvSpPr>
      <xdr:spPr bwMode="auto">
        <a:xfrm>
          <a:off x="2152650" y="14687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6</xdr:col>
      <xdr:colOff>488</xdr:colOff>
      <xdr:row>67</xdr:row>
      <xdr:rowOff>19049</xdr:rowOff>
    </xdr:from>
    <xdr:to>
      <xdr:col>7</xdr:col>
      <xdr:colOff>0</xdr:colOff>
      <xdr:row>69</xdr:row>
      <xdr:rowOff>2924</xdr:rowOff>
    </xdr:to>
    <xdr:sp macro="" textlink="">
      <xdr:nvSpPr>
        <xdr:cNvPr id="114" name="AutoShape 26">
          <a:extLst>
            <a:ext uri="{FF2B5EF4-FFF2-40B4-BE49-F238E27FC236}">
              <a16:creationId xmlns:a16="http://schemas.microsoft.com/office/drawing/2014/main" id="{2DEB0CB3-17FD-4A8C-B5D7-9A067DF8128F}"/>
            </a:ext>
          </a:extLst>
        </xdr:cNvPr>
        <xdr:cNvSpPr>
          <a:spLocks noChangeArrowheads="1"/>
        </xdr:cNvSpPr>
      </xdr:nvSpPr>
      <xdr:spPr bwMode="auto">
        <a:xfrm>
          <a:off x="3181838" y="146875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8</xdr:col>
      <xdr:colOff>0</xdr:colOff>
      <xdr:row>67</xdr:row>
      <xdr:rowOff>19050</xdr:rowOff>
    </xdr:from>
    <xdr:to>
      <xdr:col>9</xdr:col>
      <xdr:colOff>9525</xdr:colOff>
      <xdr:row>69</xdr:row>
      <xdr:rowOff>0</xdr:rowOff>
    </xdr:to>
    <xdr:sp macro="" textlink="">
      <xdr:nvSpPr>
        <xdr:cNvPr id="115" name="AutoShape 25">
          <a:extLst>
            <a:ext uri="{FF2B5EF4-FFF2-40B4-BE49-F238E27FC236}">
              <a16:creationId xmlns:a16="http://schemas.microsoft.com/office/drawing/2014/main" id="{AEEE16D3-DDAD-460A-A1DA-DC105CD459EB}"/>
            </a:ext>
          </a:extLst>
        </xdr:cNvPr>
        <xdr:cNvSpPr>
          <a:spLocks noChangeArrowheads="1"/>
        </xdr:cNvSpPr>
      </xdr:nvSpPr>
      <xdr:spPr bwMode="auto">
        <a:xfrm>
          <a:off x="4210050" y="14687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10</xdr:col>
      <xdr:colOff>488</xdr:colOff>
      <xdr:row>67</xdr:row>
      <xdr:rowOff>19049</xdr:rowOff>
    </xdr:from>
    <xdr:to>
      <xdr:col>11</xdr:col>
      <xdr:colOff>0</xdr:colOff>
      <xdr:row>69</xdr:row>
      <xdr:rowOff>2924</xdr:rowOff>
    </xdr:to>
    <xdr:sp macro="" textlink="">
      <xdr:nvSpPr>
        <xdr:cNvPr id="116" name="AutoShape 26">
          <a:extLst>
            <a:ext uri="{FF2B5EF4-FFF2-40B4-BE49-F238E27FC236}">
              <a16:creationId xmlns:a16="http://schemas.microsoft.com/office/drawing/2014/main" id="{FCAD77A9-29F4-4095-9763-5E67438DA1B0}"/>
            </a:ext>
          </a:extLst>
        </xdr:cNvPr>
        <xdr:cNvSpPr>
          <a:spLocks noChangeArrowheads="1"/>
        </xdr:cNvSpPr>
      </xdr:nvSpPr>
      <xdr:spPr bwMode="auto">
        <a:xfrm>
          <a:off x="5239238" y="146875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12</xdr:col>
      <xdr:colOff>0</xdr:colOff>
      <xdr:row>67</xdr:row>
      <xdr:rowOff>19050</xdr:rowOff>
    </xdr:from>
    <xdr:to>
      <xdr:col>13</xdr:col>
      <xdr:colOff>9525</xdr:colOff>
      <xdr:row>69</xdr:row>
      <xdr:rowOff>0</xdr:rowOff>
    </xdr:to>
    <xdr:sp macro="" textlink="">
      <xdr:nvSpPr>
        <xdr:cNvPr id="117" name="AutoShape 25">
          <a:extLst>
            <a:ext uri="{FF2B5EF4-FFF2-40B4-BE49-F238E27FC236}">
              <a16:creationId xmlns:a16="http://schemas.microsoft.com/office/drawing/2014/main" id="{6193B1FA-119D-498E-B074-DCFA3281BE45}"/>
            </a:ext>
          </a:extLst>
        </xdr:cNvPr>
        <xdr:cNvSpPr>
          <a:spLocks noChangeArrowheads="1"/>
        </xdr:cNvSpPr>
      </xdr:nvSpPr>
      <xdr:spPr bwMode="auto">
        <a:xfrm>
          <a:off x="6267450" y="14687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14</xdr:col>
      <xdr:colOff>488</xdr:colOff>
      <xdr:row>67</xdr:row>
      <xdr:rowOff>19049</xdr:rowOff>
    </xdr:from>
    <xdr:to>
      <xdr:col>15</xdr:col>
      <xdr:colOff>0</xdr:colOff>
      <xdr:row>69</xdr:row>
      <xdr:rowOff>2924</xdr:rowOff>
    </xdr:to>
    <xdr:sp macro="" textlink="">
      <xdr:nvSpPr>
        <xdr:cNvPr id="118" name="AutoShape 26">
          <a:extLst>
            <a:ext uri="{FF2B5EF4-FFF2-40B4-BE49-F238E27FC236}">
              <a16:creationId xmlns:a16="http://schemas.microsoft.com/office/drawing/2014/main" id="{14225FF7-DD44-4242-A1F4-1006468324F8}"/>
            </a:ext>
          </a:extLst>
        </xdr:cNvPr>
        <xdr:cNvSpPr>
          <a:spLocks noChangeArrowheads="1"/>
        </xdr:cNvSpPr>
      </xdr:nvSpPr>
      <xdr:spPr bwMode="auto">
        <a:xfrm>
          <a:off x="7296638" y="146875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16</xdr:col>
      <xdr:colOff>0</xdr:colOff>
      <xdr:row>67</xdr:row>
      <xdr:rowOff>19050</xdr:rowOff>
    </xdr:from>
    <xdr:to>
      <xdr:col>17</xdr:col>
      <xdr:colOff>9525</xdr:colOff>
      <xdr:row>69</xdr:row>
      <xdr:rowOff>0</xdr:rowOff>
    </xdr:to>
    <xdr:sp macro="" textlink="">
      <xdr:nvSpPr>
        <xdr:cNvPr id="119" name="AutoShape 25">
          <a:extLst>
            <a:ext uri="{FF2B5EF4-FFF2-40B4-BE49-F238E27FC236}">
              <a16:creationId xmlns:a16="http://schemas.microsoft.com/office/drawing/2014/main" id="{26EDBC84-4414-4077-B11C-A8B1C5AA0928}"/>
            </a:ext>
          </a:extLst>
        </xdr:cNvPr>
        <xdr:cNvSpPr>
          <a:spLocks noChangeArrowheads="1"/>
        </xdr:cNvSpPr>
      </xdr:nvSpPr>
      <xdr:spPr bwMode="auto">
        <a:xfrm>
          <a:off x="8324850" y="14687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18</xdr:col>
      <xdr:colOff>488</xdr:colOff>
      <xdr:row>67</xdr:row>
      <xdr:rowOff>19049</xdr:rowOff>
    </xdr:from>
    <xdr:to>
      <xdr:col>19</xdr:col>
      <xdr:colOff>0</xdr:colOff>
      <xdr:row>69</xdr:row>
      <xdr:rowOff>2924</xdr:rowOff>
    </xdr:to>
    <xdr:sp macro="" textlink="">
      <xdr:nvSpPr>
        <xdr:cNvPr id="120" name="AutoShape 26">
          <a:extLst>
            <a:ext uri="{FF2B5EF4-FFF2-40B4-BE49-F238E27FC236}">
              <a16:creationId xmlns:a16="http://schemas.microsoft.com/office/drawing/2014/main" id="{7DCC92AD-1AD0-4EEF-AEDB-6D44E9D55EBB}"/>
            </a:ext>
          </a:extLst>
        </xdr:cNvPr>
        <xdr:cNvSpPr>
          <a:spLocks noChangeArrowheads="1"/>
        </xdr:cNvSpPr>
      </xdr:nvSpPr>
      <xdr:spPr bwMode="auto">
        <a:xfrm>
          <a:off x="9354038" y="146875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20</xdr:col>
      <xdr:colOff>0</xdr:colOff>
      <xdr:row>67</xdr:row>
      <xdr:rowOff>19050</xdr:rowOff>
    </xdr:from>
    <xdr:to>
      <xdr:col>21</xdr:col>
      <xdr:colOff>9525</xdr:colOff>
      <xdr:row>69</xdr:row>
      <xdr:rowOff>0</xdr:rowOff>
    </xdr:to>
    <xdr:sp macro="" textlink="">
      <xdr:nvSpPr>
        <xdr:cNvPr id="121" name="AutoShape 25">
          <a:extLst>
            <a:ext uri="{FF2B5EF4-FFF2-40B4-BE49-F238E27FC236}">
              <a16:creationId xmlns:a16="http://schemas.microsoft.com/office/drawing/2014/main" id="{9E8B9F1F-207C-41DE-855F-CE55DBA8115C}"/>
            </a:ext>
          </a:extLst>
        </xdr:cNvPr>
        <xdr:cNvSpPr>
          <a:spLocks noChangeArrowheads="1"/>
        </xdr:cNvSpPr>
      </xdr:nvSpPr>
      <xdr:spPr bwMode="auto">
        <a:xfrm>
          <a:off x="10382250" y="14687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22</xdr:col>
      <xdr:colOff>488</xdr:colOff>
      <xdr:row>67</xdr:row>
      <xdr:rowOff>19049</xdr:rowOff>
    </xdr:from>
    <xdr:to>
      <xdr:col>23</xdr:col>
      <xdr:colOff>0</xdr:colOff>
      <xdr:row>69</xdr:row>
      <xdr:rowOff>2924</xdr:rowOff>
    </xdr:to>
    <xdr:sp macro="" textlink="">
      <xdr:nvSpPr>
        <xdr:cNvPr id="122" name="AutoShape 26">
          <a:extLst>
            <a:ext uri="{FF2B5EF4-FFF2-40B4-BE49-F238E27FC236}">
              <a16:creationId xmlns:a16="http://schemas.microsoft.com/office/drawing/2014/main" id="{E8A9F014-FBA4-498B-A68B-095FD2D153A2}"/>
            </a:ext>
          </a:extLst>
        </xdr:cNvPr>
        <xdr:cNvSpPr>
          <a:spLocks noChangeArrowheads="1"/>
        </xdr:cNvSpPr>
      </xdr:nvSpPr>
      <xdr:spPr bwMode="auto">
        <a:xfrm>
          <a:off x="11411438" y="146875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24</xdr:col>
      <xdr:colOff>0</xdr:colOff>
      <xdr:row>67</xdr:row>
      <xdr:rowOff>19050</xdr:rowOff>
    </xdr:from>
    <xdr:to>
      <xdr:col>25</xdr:col>
      <xdr:colOff>9525</xdr:colOff>
      <xdr:row>69</xdr:row>
      <xdr:rowOff>0</xdr:rowOff>
    </xdr:to>
    <xdr:sp macro="" textlink="">
      <xdr:nvSpPr>
        <xdr:cNvPr id="123" name="AutoShape 25">
          <a:extLst>
            <a:ext uri="{FF2B5EF4-FFF2-40B4-BE49-F238E27FC236}">
              <a16:creationId xmlns:a16="http://schemas.microsoft.com/office/drawing/2014/main" id="{2E22AA77-8299-4EB5-A043-6B65F2E63F21}"/>
            </a:ext>
          </a:extLst>
        </xdr:cNvPr>
        <xdr:cNvSpPr>
          <a:spLocks noChangeArrowheads="1"/>
        </xdr:cNvSpPr>
      </xdr:nvSpPr>
      <xdr:spPr bwMode="auto">
        <a:xfrm>
          <a:off x="12439650" y="14687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26</xdr:col>
      <xdr:colOff>488</xdr:colOff>
      <xdr:row>67</xdr:row>
      <xdr:rowOff>19049</xdr:rowOff>
    </xdr:from>
    <xdr:to>
      <xdr:col>27</xdr:col>
      <xdr:colOff>0</xdr:colOff>
      <xdr:row>69</xdr:row>
      <xdr:rowOff>2924</xdr:rowOff>
    </xdr:to>
    <xdr:sp macro="" textlink="">
      <xdr:nvSpPr>
        <xdr:cNvPr id="124" name="AutoShape 26">
          <a:extLst>
            <a:ext uri="{FF2B5EF4-FFF2-40B4-BE49-F238E27FC236}">
              <a16:creationId xmlns:a16="http://schemas.microsoft.com/office/drawing/2014/main" id="{5FBE6519-FA35-414D-B98D-1903603FA42E}"/>
            </a:ext>
          </a:extLst>
        </xdr:cNvPr>
        <xdr:cNvSpPr>
          <a:spLocks noChangeArrowheads="1"/>
        </xdr:cNvSpPr>
      </xdr:nvSpPr>
      <xdr:spPr bwMode="auto">
        <a:xfrm>
          <a:off x="13468838" y="146875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28</xdr:col>
      <xdr:colOff>0</xdr:colOff>
      <xdr:row>67</xdr:row>
      <xdr:rowOff>19050</xdr:rowOff>
    </xdr:from>
    <xdr:to>
      <xdr:col>29</xdr:col>
      <xdr:colOff>9525</xdr:colOff>
      <xdr:row>69</xdr:row>
      <xdr:rowOff>0</xdr:rowOff>
    </xdr:to>
    <xdr:sp macro="" textlink="">
      <xdr:nvSpPr>
        <xdr:cNvPr id="125" name="AutoShape 25">
          <a:extLst>
            <a:ext uri="{FF2B5EF4-FFF2-40B4-BE49-F238E27FC236}">
              <a16:creationId xmlns:a16="http://schemas.microsoft.com/office/drawing/2014/main" id="{7559F040-1EFB-4AA0-83FB-73FCA2EBA829}"/>
            </a:ext>
          </a:extLst>
        </xdr:cNvPr>
        <xdr:cNvSpPr>
          <a:spLocks noChangeArrowheads="1"/>
        </xdr:cNvSpPr>
      </xdr:nvSpPr>
      <xdr:spPr bwMode="auto">
        <a:xfrm>
          <a:off x="14497050" y="14687550"/>
          <a:ext cx="523875" cy="381000"/>
        </a:xfrm>
        <a:prstGeom prst="flowChartExtract">
          <a:avLst/>
        </a:prstGeom>
        <a:noFill/>
        <a:ln w="9525">
          <a:solidFill>
            <a:srgbClr val="000000"/>
          </a:solidFill>
          <a:miter lim="800000"/>
          <a:headEnd/>
          <a:tailEnd/>
        </a:ln>
      </xdr:spPr>
    </xdr:sp>
    <xdr:clientData/>
  </xdr:twoCellAnchor>
  <xdr:twoCellAnchor>
    <xdr:from>
      <xdr:col>30</xdr:col>
      <xdr:colOff>488</xdr:colOff>
      <xdr:row>67</xdr:row>
      <xdr:rowOff>19049</xdr:rowOff>
    </xdr:from>
    <xdr:to>
      <xdr:col>31</xdr:col>
      <xdr:colOff>0</xdr:colOff>
      <xdr:row>69</xdr:row>
      <xdr:rowOff>2924</xdr:rowOff>
    </xdr:to>
    <xdr:sp macro="" textlink="">
      <xdr:nvSpPr>
        <xdr:cNvPr id="126" name="AutoShape 26">
          <a:extLst>
            <a:ext uri="{FF2B5EF4-FFF2-40B4-BE49-F238E27FC236}">
              <a16:creationId xmlns:a16="http://schemas.microsoft.com/office/drawing/2014/main" id="{A9FEA895-9D4D-4157-ABE9-C49646CB0C5D}"/>
            </a:ext>
          </a:extLst>
        </xdr:cNvPr>
        <xdr:cNvSpPr>
          <a:spLocks noChangeArrowheads="1"/>
        </xdr:cNvSpPr>
      </xdr:nvSpPr>
      <xdr:spPr bwMode="auto">
        <a:xfrm>
          <a:off x="15526238" y="14687549"/>
          <a:ext cx="590062" cy="383925"/>
        </a:xfrm>
        <a:prstGeom prst="flowChartExtract">
          <a:avLst/>
        </a:prstGeom>
        <a:noFill/>
        <a:ln w="9525">
          <a:solidFill>
            <a:srgbClr val="000000"/>
          </a:solidFill>
          <a:miter lim="800000"/>
          <a:headEnd/>
          <a:tailEnd/>
        </a:ln>
      </xdr:spPr>
    </xdr:sp>
    <xdr:clientData/>
  </xdr:twoCellAnchor>
  <xdr:twoCellAnchor>
    <xdr:from>
      <xdr:col>32</xdr:col>
      <xdr:colOff>0</xdr:colOff>
      <xdr:row>67</xdr:row>
      <xdr:rowOff>19050</xdr:rowOff>
    </xdr:from>
    <xdr:to>
      <xdr:col>33</xdr:col>
      <xdr:colOff>9525</xdr:colOff>
      <xdr:row>69</xdr:row>
      <xdr:rowOff>0</xdr:rowOff>
    </xdr:to>
    <xdr:sp macro="" textlink="">
      <xdr:nvSpPr>
        <xdr:cNvPr id="127" name="AutoShape 25">
          <a:extLst>
            <a:ext uri="{FF2B5EF4-FFF2-40B4-BE49-F238E27FC236}">
              <a16:creationId xmlns:a16="http://schemas.microsoft.com/office/drawing/2014/main" id="{C109F186-B6D2-48DD-8CB7-E99606A0F9E6}"/>
            </a:ext>
          </a:extLst>
        </xdr:cNvPr>
        <xdr:cNvSpPr>
          <a:spLocks noChangeArrowheads="1"/>
        </xdr:cNvSpPr>
      </xdr:nvSpPr>
      <xdr:spPr bwMode="auto">
        <a:xfrm>
          <a:off x="16754475" y="14687550"/>
          <a:ext cx="523875" cy="381000"/>
        </a:xfrm>
        <a:prstGeom prst="flowChartExtract">
          <a:avLst/>
        </a:prstGeom>
        <a:noFill/>
        <a:ln w="9525">
          <a:solidFill>
            <a:srgbClr val="000000"/>
          </a:solidFill>
          <a:miter lim="800000"/>
          <a:headEnd/>
          <a:tailEnd/>
        </a:ln>
      </xdr:spPr>
      <xdr:txBody>
        <a:bodyPr/>
        <a:lstStyle/>
        <a:p>
          <a:endParaRPr lang="en-IN"/>
        </a:p>
        <a:p>
          <a:endParaRPr lang="en-IN"/>
        </a:p>
      </xdr:txBody>
    </xdr:sp>
    <xdr:clientData/>
  </xdr:twoCellAnchor>
  <xdr:twoCellAnchor>
    <xdr:from>
      <xdr:col>2</xdr:col>
      <xdr:colOff>0</xdr:colOff>
      <xdr:row>67</xdr:row>
      <xdr:rowOff>19050</xdr:rowOff>
    </xdr:from>
    <xdr:to>
      <xdr:col>3</xdr:col>
      <xdr:colOff>9525</xdr:colOff>
      <xdr:row>69</xdr:row>
      <xdr:rowOff>0</xdr:rowOff>
    </xdr:to>
    <xdr:sp macro="" textlink="">
      <xdr:nvSpPr>
        <xdr:cNvPr id="128" name="AutoShape 25">
          <a:extLst>
            <a:ext uri="{FF2B5EF4-FFF2-40B4-BE49-F238E27FC236}">
              <a16:creationId xmlns:a16="http://schemas.microsoft.com/office/drawing/2014/main" id="{463B62A0-81B3-422F-8389-3D8FBB2882EB}"/>
            </a:ext>
          </a:extLst>
        </xdr:cNvPr>
        <xdr:cNvSpPr>
          <a:spLocks noChangeArrowheads="1"/>
        </xdr:cNvSpPr>
      </xdr:nvSpPr>
      <xdr:spPr bwMode="auto">
        <a:xfrm>
          <a:off x="1123950" y="14687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4</xdr:col>
      <xdr:colOff>0</xdr:colOff>
      <xdr:row>75</xdr:row>
      <xdr:rowOff>19050</xdr:rowOff>
    </xdr:from>
    <xdr:to>
      <xdr:col>5</xdr:col>
      <xdr:colOff>9525</xdr:colOff>
      <xdr:row>77</xdr:row>
      <xdr:rowOff>0</xdr:rowOff>
    </xdr:to>
    <xdr:sp macro="" textlink="">
      <xdr:nvSpPr>
        <xdr:cNvPr id="129" name="AutoShape 25">
          <a:extLst>
            <a:ext uri="{FF2B5EF4-FFF2-40B4-BE49-F238E27FC236}">
              <a16:creationId xmlns:a16="http://schemas.microsoft.com/office/drawing/2014/main" id="{56D17FB1-C05F-4569-B0C6-D967538F0CCB}"/>
            </a:ext>
          </a:extLst>
        </xdr:cNvPr>
        <xdr:cNvSpPr>
          <a:spLocks noChangeArrowheads="1"/>
        </xdr:cNvSpPr>
      </xdr:nvSpPr>
      <xdr:spPr bwMode="auto">
        <a:xfrm>
          <a:off x="2152650" y="16306800"/>
          <a:ext cx="523875" cy="381000"/>
        </a:xfrm>
        <a:prstGeom prst="flowChartExtract">
          <a:avLst/>
        </a:prstGeom>
        <a:noFill/>
        <a:ln w="9525">
          <a:solidFill>
            <a:srgbClr val="000000"/>
          </a:solidFill>
          <a:miter lim="800000"/>
          <a:headEnd/>
          <a:tailEnd/>
        </a:ln>
      </xdr:spPr>
    </xdr:sp>
    <xdr:clientData/>
  </xdr:twoCellAnchor>
  <xdr:twoCellAnchor>
    <xdr:from>
      <xdr:col>6</xdr:col>
      <xdr:colOff>488</xdr:colOff>
      <xdr:row>75</xdr:row>
      <xdr:rowOff>19049</xdr:rowOff>
    </xdr:from>
    <xdr:to>
      <xdr:col>7</xdr:col>
      <xdr:colOff>0</xdr:colOff>
      <xdr:row>77</xdr:row>
      <xdr:rowOff>2924</xdr:rowOff>
    </xdr:to>
    <xdr:sp macro="" textlink="">
      <xdr:nvSpPr>
        <xdr:cNvPr id="130" name="AutoShape 26">
          <a:extLst>
            <a:ext uri="{FF2B5EF4-FFF2-40B4-BE49-F238E27FC236}">
              <a16:creationId xmlns:a16="http://schemas.microsoft.com/office/drawing/2014/main" id="{23EEC712-F511-43F3-9799-C6B4A9F6EDD3}"/>
            </a:ext>
          </a:extLst>
        </xdr:cNvPr>
        <xdr:cNvSpPr>
          <a:spLocks noChangeArrowheads="1"/>
        </xdr:cNvSpPr>
      </xdr:nvSpPr>
      <xdr:spPr bwMode="auto">
        <a:xfrm>
          <a:off x="3181838" y="16306799"/>
          <a:ext cx="513862" cy="383925"/>
        </a:xfrm>
        <a:prstGeom prst="flowChartExtract">
          <a:avLst/>
        </a:prstGeom>
        <a:noFill/>
        <a:ln w="9525">
          <a:solidFill>
            <a:srgbClr val="000000"/>
          </a:solidFill>
          <a:miter lim="800000"/>
          <a:headEnd/>
          <a:tailEnd/>
        </a:ln>
      </xdr:spPr>
    </xdr:sp>
    <xdr:clientData/>
  </xdr:twoCellAnchor>
  <xdr:twoCellAnchor>
    <xdr:from>
      <xdr:col>8</xdr:col>
      <xdr:colOff>0</xdr:colOff>
      <xdr:row>75</xdr:row>
      <xdr:rowOff>19050</xdr:rowOff>
    </xdr:from>
    <xdr:to>
      <xdr:col>9</xdr:col>
      <xdr:colOff>9525</xdr:colOff>
      <xdr:row>77</xdr:row>
      <xdr:rowOff>0</xdr:rowOff>
    </xdr:to>
    <xdr:sp macro="" textlink="">
      <xdr:nvSpPr>
        <xdr:cNvPr id="131" name="AutoShape 25">
          <a:extLst>
            <a:ext uri="{FF2B5EF4-FFF2-40B4-BE49-F238E27FC236}">
              <a16:creationId xmlns:a16="http://schemas.microsoft.com/office/drawing/2014/main" id="{5429CD5C-A63B-4E00-86B9-CFCD781BB0B6}"/>
            </a:ext>
          </a:extLst>
        </xdr:cNvPr>
        <xdr:cNvSpPr>
          <a:spLocks noChangeArrowheads="1"/>
        </xdr:cNvSpPr>
      </xdr:nvSpPr>
      <xdr:spPr bwMode="auto">
        <a:xfrm>
          <a:off x="4210050" y="16306800"/>
          <a:ext cx="523875" cy="381000"/>
        </a:xfrm>
        <a:prstGeom prst="flowChartExtract">
          <a:avLst/>
        </a:prstGeom>
        <a:noFill/>
        <a:ln w="9525">
          <a:solidFill>
            <a:srgbClr val="000000"/>
          </a:solidFill>
          <a:miter lim="800000"/>
          <a:headEnd/>
          <a:tailEnd/>
        </a:ln>
      </xdr:spPr>
    </xdr:sp>
    <xdr:clientData/>
  </xdr:twoCellAnchor>
  <xdr:twoCellAnchor>
    <xdr:from>
      <xdr:col>10</xdr:col>
      <xdr:colOff>488</xdr:colOff>
      <xdr:row>75</xdr:row>
      <xdr:rowOff>19049</xdr:rowOff>
    </xdr:from>
    <xdr:to>
      <xdr:col>11</xdr:col>
      <xdr:colOff>0</xdr:colOff>
      <xdr:row>77</xdr:row>
      <xdr:rowOff>2924</xdr:rowOff>
    </xdr:to>
    <xdr:sp macro="" textlink="">
      <xdr:nvSpPr>
        <xdr:cNvPr id="132" name="AutoShape 26">
          <a:extLst>
            <a:ext uri="{FF2B5EF4-FFF2-40B4-BE49-F238E27FC236}">
              <a16:creationId xmlns:a16="http://schemas.microsoft.com/office/drawing/2014/main" id="{6079F1EE-D998-49D5-956F-1F156A79A498}"/>
            </a:ext>
          </a:extLst>
        </xdr:cNvPr>
        <xdr:cNvSpPr>
          <a:spLocks noChangeArrowheads="1"/>
        </xdr:cNvSpPr>
      </xdr:nvSpPr>
      <xdr:spPr bwMode="auto">
        <a:xfrm>
          <a:off x="5239238" y="16306799"/>
          <a:ext cx="513862" cy="383925"/>
        </a:xfrm>
        <a:prstGeom prst="flowChartExtract">
          <a:avLst/>
        </a:prstGeom>
        <a:noFill/>
        <a:ln w="9525">
          <a:solidFill>
            <a:srgbClr val="000000"/>
          </a:solidFill>
          <a:miter lim="800000"/>
          <a:headEnd/>
          <a:tailEnd/>
        </a:ln>
      </xdr:spPr>
    </xdr:sp>
    <xdr:clientData/>
  </xdr:twoCellAnchor>
  <xdr:twoCellAnchor>
    <xdr:from>
      <xdr:col>12</xdr:col>
      <xdr:colOff>0</xdr:colOff>
      <xdr:row>75</xdr:row>
      <xdr:rowOff>19050</xdr:rowOff>
    </xdr:from>
    <xdr:to>
      <xdr:col>13</xdr:col>
      <xdr:colOff>9525</xdr:colOff>
      <xdr:row>77</xdr:row>
      <xdr:rowOff>0</xdr:rowOff>
    </xdr:to>
    <xdr:sp macro="" textlink="">
      <xdr:nvSpPr>
        <xdr:cNvPr id="133" name="AutoShape 25">
          <a:extLst>
            <a:ext uri="{FF2B5EF4-FFF2-40B4-BE49-F238E27FC236}">
              <a16:creationId xmlns:a16="http://schemas.microsoft.com/office/drawing/2014/main" id="{EC1996D0-16DD-4E54-8D3D-2FF1672D5EF7}"/>
            </a:ext>
          </a:extLst>
        </xdr:cNvPr>
        <xdr:cNvSpPr>
          <a:spLocks noChangeArrowheads="1"/>
        </xdr:cNvSpPr>
      </xdr:nvSpPr>
      <xdr:spPr bwMode="auto">
        <a:xfrm>
          <a:off x="6267450" y="16306800"/>
          <a:ext cx="523875" cy="381000"/>
        </a:xfrm>
        <a:prstGeom prst="flowChartExtract">
          <a:avLst/>
        </a:prstGeom>
        <a:noFill/>
        <a:ln w="9525">
          <a:solidFill>
            <a:srgbClr val="000000"/>
          </a:solidFill>
          <a:miter lim="800000"/>
          <a:headEnd/>
          <a:tailEnd/>
        </a:ln>
      </xdr:spPr>
    </xdr:sp>
    <xdr:clientData/>
  </xdr:twoCellAnchor>
  <xdr:twoCellAnchor>
    <xdr:from>
      <xdr:col>14</xdr:col>
      <xdr:colOff>488</xdr:colOff>
      <xdr:row>75</xdr:row>
      <xdr:rowOff>19049</xdr:rowOff>
    </xdr:from>
    <xdr:to>
      <xdr:col>15</xdr:col>
      <xdr:colOff>0</xdr:colOff>
      <xdr:row>77</xdr:row>
      <xdr:rowOff>2924</xdr:rowOff>
    </xdr:to>
    <xdr:sp macro="" textlink="">
      <xdr:nvSpPr>
        <xdr:cNvPr id="134" name="AutoShape 26">
          <a:extLst>
            <a:ext uri="{FF2B5EF4-FFF2-40B4-BE49-F238E27FC236}">
              <a16:creationId xmlns:a16="http://schemas.microsoft.com/office/drawing/2014/main" id="{B2F0656F-5A84-4E19-9253-B7751007473A}"/>
            </a:ext>
          </a:extLst>
        </xdr:cNvPr>
        <xdr:cNvSpPr>
          <a:spLocks noChangeArrowheads="1"/>
        </xdr:cNvSpPr>
      </xdr:nvSpPr>
      <xdr:spPr bwMode="auto">
        <a:xfrm>
          <a:off x="7296638" y="16306799"/>
          <a:ext cx="513862" cy="383925"/>
        </a:xfrm>
        <a:prstGeom prst="flowChartExtract">
          <a:avLst/>
        </a:prstGeom>
        <a:solidFill>
          <a:srgbClr val="92D050"/>
        </a:solidFill>
        <a:ln w="9525">
          <a:solidFill>
            <a:srgbClr val="000000"/>
          </a:solidFill>
          <a:miter lim="800000"/>
          <a:headEnd/>
          <a:tailEnd/>
        </a:ln>
      </xdr:spPr>
    </xdr:sp>
    <xdr:clientData/>
  </xdr:twoCellAnchor>
  <xdr:twoCellAnchor>
    <xdr:from>
      <xdr:col>16</xdr:col>
      <xdr:colOff>0</xdr:colOff>
      <xdr:row>75</xdr:row>
      <xdr:rowOff>19050</xdr:rowOff>
    </xdr:from>
    <xdr:to>
      <xdr:col>17</xdr:col>
      <xdr:colOff>9525</xdr:colOff>
      <xdr:row>77</xdr:row>
      <xdr:rowOff>0</xdr:rowOff>
    </xdr:to>
    <xdr:sp macro="" textlink="">
      <xdr:nvSpPr>
        <xdr:cNvPr id="135" name="AutoShape 25">
          <a:extLst>
            <a:ext uri="{FF2B5EF4-FFF2-40B4-BE49-F238E27FC236}">
              <a16:creationId xmlns:a16="http://schemas.microsoft.com/office/drawing/2014/main" id="{360F526D-BC7D-46E0-9617-6D1B45622DF4}"/>
            </a:ext>
          </a:extLst>
        </xdr:cNvPr>
        <xdr:cNvSpPr>
          <a:spLocks noChangeArrowheads="1"/>
        </xdr:cNvSpPr>
      </xdr:nvSpPr>
      <xdr:spPr bwMode="auto">
        <a:xfrm>
          <a:off x="8324850" y="16306800"/>
          <a:ext cx="523875" cy="381000"/>
        </a:xfrm>
        <a:prstGeom prst="flowChartExtract">
          <a:avLst/>
        </a:prstGeom>
        <a:solidFill>
          <a:srgbClr val="92D050"/>
        </a:solidFill>
        <a:ln w="9525">
          <a:solidFill>
            <a:srgbClr val="000000"/>
          </a:solidFill>
          <a:miter lim="800000"/>
          <a:headEnd/>
          <a:tailEnd/>
        </a:ln>
      </xdr:spPr>
    </xdr:sp>
    <xdr:clientData/>
  </xdr:twoCellAnchor>
  <xdr:twoCellAnchor>
    <xdr:from>
      <xdr:col>18</xdr:col>
      <xdr:colOff>488</xdr:colOff>
      <xdr:row>75</xdr:row>
      <xdr:rowOff>19049</xdr:rowOff>
    </xdr:from>
    <xdr:to>
      <xdr:col>19</xdr:col>
      <xdr:colOff>0</xdr:colOff>
      <xdr:row>77</xdr:row>
      <xdr:rowOff>2924</xdr:rowOff>
    </xdr:to>
    <xdr:sp macro="" textlink="">
      <xdr:nvSpPr>
        <xdr:cNvPr id="136" name="AutoShape 26">
          <a:extLst>
            <a:ext uri="{FF2B5EF4-FFF2-40B4-BE49-F238E27FC236}">
              <a16:creationId xmlns:a16="http://schemas.microsoft.com/office/drawing/2014/main" id="{82FF9553-E44E-458A-8A11-903321CA2363}"/>
            </a:ext>
          </a:extLst>
        </xdr:cNvPr>
        <xdr:cNvSpPr>
          <a:spLocks noChangeArrowheads="1"/>
        </xdr:cNvSpPr>
      </xdr:nvSpPr>
      <xdr:spPr bwMode="auto">
        <a:xfrm>
          <a:off x="9354038" y="16306799"/>
          <a:ext cx="513862" cy="383925"/>
        </a:xfrm>
        <a:prstGeom prst="flowChartExtract">
          <a:avLst/>
        </a:prstGeom>
        <a:solidFill>
          <a:srgbClr val="92D050"/>
        </a:solidFill>
        <a:ln w="9525">
          <a:solidFill>
            <a:srgbClr val="000000"/>
          </a:solidFill>
          <a:miter lim="800000"/>
          <a:headEnd/>
          <a:tailEnd/>
        </a:ln>
      </xdr:spPr>
    </xdr:sp>
    <xdr:clientData/>
  </xdr:twoCellAnchor>
  <xdr:twoCellAnchor>
    <xdr:from>
      <xdr:col>20</xdr:col>
      <xdr:colOff>0</xdr:colOff>
      <xdr:row>75</xdr:row>
      <xdr:rowOff>19050</xdr:rowOff>
    </xdr:from>
    <xdr:to>
      <xdr:col>21</xdr:col>
      <xdr:colOff>9525</xdr:colOff>
      <xdr:row>77</xdr:row>
      <xdr:rowOff>0</xdr:rowOff>
    </xdr:to>
    <xdr:sp macro="" textlink="">
      <xdr:nvSpPr>
        <xdr:cNvPr id="137" name="AutoShape 25">
          <a:extLst>
            <a:ext uri="{FF2B5EF4-FFF2-40B4-BE49-F238E27FC236}">
              <a16:creationId xmlns:a16="http://schemas.microsoft.com/office/drawing/2014/main" id="{7403B318-B6A0-46BC-93F5-5382BE9ED219}"/>
            </a:ext>
          </a:extLst>
        </xdr:cNvPr>
        <xdr:cNvSpPr>
          <a:spLocks noChangeArrowheads="1"/>
        </xdr:cNvSpPr>
      </xdr:nvSpPr>
      <xdr:spPr bwMode="auto">
        <a:xfrm>
          <a:off x="10382250" y="16306800"/>
          <a:ext cx="523875" cy="381000"/>
        </a:xfrm>
        <a:prstGeom prst="flowChartExtract">
          <a:avLst/>
        </a:prstGeom>
        <a:solidFill>
          <a:srgbClr val="92D050"/>
        </a:solidFill>
        <a:ln w="9525">
          <a:solidFill>
            <a:srgbClr val="000000"/>
          </a:solidFill>
          <a:miter lim="800000"/>
          <a:headEnd/>
          <a:tailEnd/>
        </a:ln>
      </xdr:spPr>
    </xdr:sp>
    <xdr:clientData/>
  </xdr:twoCellAnchor>
  <xdr:twoCellAnchor>
    <xdr:from>
      <xdr:col>22</xdr:col>
      <xdr:colOff>488</xdr:colOff>
      <xdr:row>75</xdr:row>
      <xdr:rowOff>19049</xdr:rowOff>
    </xdr:from>
    <xdr:to>
      <xdr:col>23</xdr:col>
      <xdr:colOff>0</xdr:colOff>
      <xdr:row>77</xdr:row>
      <xdr:rowOff>2924</xdr:rowOff>
    </xdr:to>
    <xdr:sp macro="" textlink="">
      <xdr:nvSpPr>
        <xdr:cNvPr id="138" name="AutoShape 26">
          <a:extLst>
            <a:ext uri="{FF2B5EF4-FFF2-40B4-BE49-F238E27FC236}">
              <a16:creationId xmlns:a16="http://schemas.microsoft.com/office/drawing/2014/main" id="{3E7B1B37-FF20-4D92-A09C-636692D837FA}"/>
            </a:ext>
          </a:extLst>
        </xdr:cNvPr>
        <xdr:cNvSpPr>
          <a:spLocks noChangeArrowheads="1"/>
        </xdr:cNvSpPr>
      </xdr:nvSpPr>
      <xdr:spPr bwMode="auto">
        <a:xfrm>
          <a:off x="11411438" y="16306799"/>
          <a:ext cx="513862" cy="383925"/>
        </a:xfrm>
        <a:prstGeom prst="flowChartExtract">
          <a:avLst/>
        </a:prstGeom>
        <a:solidFill>
          <a:srgbClr val="92D050"/>
        </a:solidFill>
        <a:ln w="9525">
          <a:solidFill>
            <a:srgbClr val="000000"/>
          </a:solidFill>
          <a:miter lim="800000"/>
          <a:headEnd/>
          <a:tailEnd/>
        </a:ln>
      </xdr:spPr>
    </xdr:sp>
    <xdr:clientData/>
  </xdr:twoCellAnchor>
  <xdr:twoCellAnchor>
    <xdr:from>
      <xdr:col>24</xdr:col>
      <xdr:colOff>0</xdr:colOff>
      <xdr:row>75</xdr:row>
      <xdr:rowOff>19050</xdr:rowOff>
    </xdr:from>
    <xdr:to>
      <xdr:col>25</xdr:col>
      <xdr:colOff>9525</xdr:colOff>
      <xdr:row>77</xdr:row>
      <xdr:rowOff>0</xdr:rowOff>
    </xdr:to>
    <xdr:sp macro="" textlink="">
      <xdr:nvSpPr>
        <xdr:cNvPr id="139" name="AutoShape 25">
          <a:extLst>
            <a:ext uri="{FF2B5EF4-FFF2-40B4-BE49-F238E27FC236}">
              <a16:creationId xmlns:a16="http://schemas.microsoft.com/office/drawing/2014/main" id="{0EB7B76B-DED7-4CB7-AA0A-90EBF0B9DEC1}"/>
            </a:ext>
          </a:extLst>
        </xdr:cNvPr>
        <xdr:cNvSpPr>
          <a:spLocks noChangeArrowheads="1"/>
        </xdr:cNvSpPr>
      </xdr:nvSpPr>
      <xdr:spPr bwMode="auto">
        <a:xfrm>
          <a:off x="12439650" y="163068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26</xdr:col>
      <xdr:colOff>488</xdr:colOff>
      <xdr:row>75</xdr:row>
      <xdr:rowOff>19049</xdr:rowOff>
    </xdr:from>
    <xdr:to>
      <xdr:col>27</xdr:col>
      <xdr:colOff>0</xdr:colOff>
      <xdr:row>77</xdr:row>
      <xdr:rowOff>2924</xdr:rowOff>
    </xdr:to>
    <xdr:sp macro="" textlink="">
      <xdr:nvSpPr>
        <xdr:cNvPr id="140" name="AutoShape 26">
          <a:extLst>
            <a:ext uri="{FF2B5EF4-FFF2-40B4-BE49-F238E27FC236}">
              <a16:creationId xmlns:a16="http://schemas.microsoft.com/office/drawing/2014/main" id="{49FCF6D5-5E9A-4C79-980A-B5990DEAE510}"/>
            </a:ext>
          </a:extLst>
        </xdr:cNvPr>
        <xdr:cNvSpPr>
          <a:spLocks noChangeArrowheads="1"/>
        </xdr:cNvSpPr>
      </xdr:nvSpPr>
      <xdr:spPr bwMode="auto">
        <a:xfrm>
          <a:off x="13468838" y="16306799"/>
          <a:ext cx="513862" cy="383925"/>
        </a:xfrm>
        <a:prstGeom prst="flowChartExtract">
          <a:avLst/>
        </a:prstGeom>
        <a:solidFill>
          <a:srgbClr val="92D050"/>
        </a:solidFill>
        <a:ln w="9525">
          <a:solidFill>
            <a:srgbClr val="000000"/>
          </a:solidFill>
          <a:miter lim="800000"/>
          <a:headEnd/>
          <a:tailEnd/>
        </a:ln>
      </xdr:spPr>
    </xdr:sp>
    <xdr:clientData/>
  </xdr:twoCellAnchor>
  <xdr:twoCellAnchor>
    <xdr:from>
      <xdr:col>28</xdr:col>
      <xdr:colOff>0</xdr:colOff>
      <xdr:row>75</xdr:row>
      <xdr:rowOff>19050</xdr:rowOff>
    </xdr:from>
    <xdr:to>
      <xdr:col>29</xdr:col>
      <xdr:colOff>9525</xdr:colOff>
      <xdr:row>77</xdr:row>
      <xdr:rowOff>0</xdr:rowOff>
    </xdr:to>
    <xdr:sp macro="" textlink="">
      <xdr:nvSpPr>
        <xdr:cNvPr id="141" name="AutoShape 25">
          <a:extLst>
            <a:ext uri="{FF2B5EF4-FFF2-40B4-BE49-F238E27FC236}">
              <a16:creationId xmlns:a16="http://schemas.microsoft.com/office/drawing/2014/main" id="{A66736A3-3D44-44E0-AA57-96B157832ACA}"/>
            </a:ext>
          </a:extLst>
        </xdr:cNvPr>
        <xdr:cNvSpPr>
          <a:spLocks noChangeArrowheads="1"/>
        </xdr:cNvSpPr>
      </xdr:nvSpPr>
      <xdr:spPr bwMode="auto">
        <a:xfrm>
          <a:off x="14497050" y="16306800"/>
          <a:ext cx="523875" cy="381000"/>
        </a:xfrm>
        <a:prstGeom prst="flowChartExtract">
          <a:avLst/>
        </a:prstGeom>
        <a:solidFill>
          <a:srgbClr val="92D050"/>
        </a:solidFill>
        <a:ln w="9525">
          <a:solidFill>
            <a:srgbClr val="000000"/>
          </a:solidFill>
          <a:miter lim="800000"/>
          <a:headEnd/>
          <a:tailEnd/>
        </a:ln>
      </xdr:spPr>
    </xdr:sp>
    <xdr:clientData/>
  </xdr:twoCellAnchor>
  <xdr:twoCellAnchor>
    <xdr:from>
      <xdr:col>30</xdr:col>
      <xdr:colOff>488</xdr:colOff>
      <xdr:row>75</xdr:row>
      <xdr:rowOff>19049</xdr:rowOff>
    </xdr:from>
    <xdr:to>
      <xdr:col>31</xdr:col>
      <xdr:colOff>0</xdr:colOff>
      <xdr:row>77</xdr:row>
      <xdr:rowOff>2924</xdr:rowOff>
    </xdr:to>
    <xdr:sp macro="" textlink="">
      <xdr:nvSpPr>
        <xdr:cNvPr id="142" name="AutoShape 26">
          <a:extLst>
            <a:ext uri="{FF2B5EF4-FFF2-40B4-BE49-F238E27FC236}">
              <a16:creationId xmlns:a16="http://schemas.microsoft.com/office/drawing/2014/main" id="{F638B9BD-5C03-4CB1-9C10-796FB4EF2F16}"/>
            </a:ext>
          </a:extLst>
        </xdr:cNvPr>
        <xdr:cNvSpPr>
          <a:spLocks noChangeArrowheads="1"/>
        </xdr:cNvSpPr>
      </xdr:nvSpPr>
      <xdr:spPr bwMode="auto">
        <a:xfrm>
          <a:off x="15526238" y="1630679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32</xdr:col>
      <xdr:colOff>0</xdr:colOff>
      <xdr:row>75</xdr:row>
      <xdr:rowOff>19050</xdr:rowOff>
    </xdr:from>
    <xdr:to>
      <xdr:col>33</xdr:col>
      <xdr:colOff>9525</xdr:colOff>
      <xdr:row>77</xdr:row>
      <xdr:rowOff>0</xdr:rowOff>
    </xdr:to>
    <xdr:sp macro="" textlink="">
      <xdr:nvSpPr>
        <xdr:cNvPr id="143" name="AutoShape 25">
          <a:extLst>
            <a:ext uri="{FF2B5EF4-FFF2-40B4-BE49-F238E27FC236}">
              <a16:creationId xmlns:a16="http://schemas.microsoft.com/office/drawing/2014/main" id="{6A64B1B9-7D71-4B5E-B54B-1E53732A8307}"/>
            </a:ext>
          </a:extLst>
        </xdr:cNvPr>
        <xdr:cNvSpPr>
          <a:spLocks noChangeArrowheads="1"/>
        </xdr:cNvSpPr>
      </xdr:nvSpPr>
      <xdr:spPr bwMode="auto">
        <a:xfrm>
          <a:off x="16754475" y="163068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xdr:col>
      <xdr:colOff>0</xdr:colOff>
      <xdr:row>75</xdr:row>
      <xdr:rowOff>19050</xdr:rowOff>
    </xdr:from>
    <xdr:to>
      <xdr:col>3</xdr:col>
      <xdr:colOff>9525</xdr:colOff>
      <xdr:row>77</xdr:row>
      <xdr:rowOff>0</xdr:rowOff>
    </xdr:to>
    <xdr:sp macro="" textlink="">
      <xdr:nvSpPr>
        <xdr:cNvPr id="144" name="AutoShape 25">
          <a:extLst>
            <a:ext uri="{FF2B5EF4-FFF2-40B4-BE49-F238E27FC236}">
              <a16:creationId xmlns:a16="http://schemas.microsoft.com/office/drawing/2014/main" id="{A6A8D328-AF35-4B05-A2B9-6351C050CBEE}"/>
            </a:ext>
          </a:extLst>
        </xdr:cNvPr>
        <xdr:cNvSpPr>
          <a:spLocks noChangeArrowheads="1"/>
        </xdr:cNvSpPr>
      </xdr:nvSpPr>
      <xdr:spPr bwMode="auto">
        <a:xfrm>
          <a:off x="1123950" y="16306800"/>
          <a:ext cx="523875" cy="381000"/>
        </a:xfrm>
        <a:prstGeom prst="flowChartExtract">
          <a:avLst/>
        </a:prstGeom>
        <a:noFill/>
        <a:ln w="9525">
          <a:solidFill>
            <a:srgbClr val="000000"/>
          </a:solidFill>
          <a:miter lim="800000"/>
          <a:headEnd/>
          <a:tailEnd/>
        </a:ln>
      </xdr:spPr>
    </xdr:sp>
    <xdr:clientData/>
  </xdr:twoCellAnchor>
  <xdr:twoCellAnchor>
    <xdr:from>
      <xdr:col>4</xdr:col>
      <xdr:colOff>0</xdr:colOff>
      <xdr:row>83</xdr:row>
      <xdr:rowOff>19050</xdr:rowOff>
    </xdr:from>
    <xdr:to>
      <xdr:col>5</xdr:col>
      <xdr:colOff>9525</xdr:colOff>
      <xdr:row>85</xdr:row>
      <xdr:rowOff>0</xdr:rowOff>
    </xdr:to>
    <xdr:sp macro="" textlink="">
      <xdr:nvSpPr>
        <xdr:cNvPr id="145" name="AutoShape 25">
          <a:extLst>
            <a:ext uri="{FF2B5EF4-FFF2-40B4-BE49-F238E27FC236}">
              <a16:creationId xmlns:a16="http://schemas.microsoft.com/office/drawing/2014/main" id="{D1AC4B9C-3EFE-43D6-8C38-6936BC81F3CB}"/>
            </a:ext>
          </a:extLst>
        </xdr:cNvPr>
        <xdr:cNvSpPr>
          <a:spLocks noChangeArrowheads="1"/>
        </xdr:cNvSpPr>
      </xdr:nvSpPr>
      <xdr:spPr bwMode="auto">
        <a:xfrm>
          <a:off x="2152650" y="179070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6</xdr:col>
      <xdr:colOff>488</xdr:colOff>
      <xdr:row>83</xdr:row>
      <xdr:rowOff>19049</xdr:rowOff>
    </xdr:from>
    <xdr:to>
      <xdr:col>7</xdr:col>
      <xdr:colOff>0</xdr:colOff>
      <xdr:row>85</xdr:row>
      <xdr:rowOff>2924</xdr:rowOff>
    </xdr:to>
    <xdr:sp macro="" textlink="">
      <xdr:nvSpPr>
        <xdr:cNvPr id="146" name="AutoShape 26">
          <a:extLst>
            <a:ext uri="{FF2B5EF4-FFF2-40B4-BE49-F238E27FC236}">
              <a16:creationId xmlns:a16="http://schemas.microsoft.com/office/drawing/2014/main" id="{E6CF6A69-F54E-45AA-89C4-85FAE572BF1D}"/>
            </a:ext>
          </a:extLst>
        </xdr:cNvPr>
        <xdr:cNvSpPr>
          <a:spLocks noChangeArrowheads="1"/>
        </xdr:cNvSpPr>
      </xdr:nvSpPr>
      <xdr:spPr bwMode="auto">
        <a:xfrm>
          <a:off x="3181838" y="179069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8</xdr:col>
      <xdr:colOff>0</xdr:colOff>
      <xdr:row>83</xdr:row>
      <xdr:rowOff>19050</xdr:rowOff>
    </xdr:from>
    <xdr:to>
      <xdr:col>9</xdr:col>
      <xdr:colOff>9525</xdr:colOff>
      <xdr:row>85</xdr:row>
      <xdr:rowOff>0</xdr:rowOff>
    </xdr:to>
    <xdr:sp macro="" textlink="">
      <xdr:nvSpPr>
        <xdr:cNvPr id="147" name="AutoShape 25">
          <a:extLst>
            <a:ext uri="{FF2B5EF4-FFF2-40B4-BE49-F238E27FC236}">
              <a16:creationId xmlns:a16="http://schemas.microsoft.com/office/drawing/2014/main" id="{56D6BABD-8B02-41C4-844E-142E98493898}"/>
            </a:ext>
          </a:extLst>
        </xdr:cNvPr>
        <xdr:cNvSpPr>
          <a:spLocks noChangeArrowheads="1"/>
        </xdr:cNvSpPr>
      </xdr:nvSpPr>
      <xdr:spPr bwMode="auto">
        <a:xfrm>
          <a:off x="4210050" y="179070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10</xdr:col>
      <xdr:colOff>488</xdr:colOff>
      <xdr:row>83</xdr:row>
      <xdr:rowOff>19049</xdr:rowOff>
    </xdr:from>
    <xdr:to>
      <xdr:col>11</xdr:col>
      <xdr:colOff>0</xdr:colOff>
      <xdr:row>85</xdr:row>
      <xdr:rowOff>2924</xdr:rowOff>
    </xdr:to>
    <xdr:sp macro="" textlink="">
      <xdr:nvSpPr>
        <xdr:cNvPr id="148" name="AutoShape 26">
          <a:extLst>
            <a:ext uri="{FF2B5EF4-FFF2-40B4-BE49-F238E27FC236}">
              <a16:creationId xmlns:a16="http://schemas.microsoft.com/office/drawing/2014/main" id="{677BCB31-86A6-4AB2-B972-B89DFC8F8A02}"/>
            </a:ext>
          </a:extLst>
        </xdr:cNvPr>
        <xdr:cNvSpPr>
          <a:spLocks noChangeArrowheads="1"/>
        </xdr:cNvSpPr>
      </xdr:nvSpPr>
      <xdr:spPr bwMode="auto">
        <a:xfrm>
          <a:off x="5239238" y="179069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12</xdr:col>
      <xdr:colOff>0</xdr:colOff>
      <xdr:row>83</xdr:row>
      <xdr:rowOff>19050</xdr:rowOff>
    </xdr:from>
    <xdr:to>
      <xdr:col>13</xdr:col>
      <xdr:colOff>9525</xdr:colOff>
      <xdr:row>85</xdr:row>
      <xdr:rowOff>0</xdr:rowOff>
    </xdr:to>
    <xdr:sp macro="" textlink="">
      <xdr:nvSpPr>
        <xdr:cNvPr id="149" name="AutoShape 25">
          <a:extLst>
            <a:ext uri="{FF2B5EF4-FFF2-40B4-BE49-F238E27FC236}">
              <a16:creationId xmlns:a16="http://schemas.microsoft.com/office/drawing/2014/main" id="{E1217A17-3B35-4B4D-8A4F-240B79E5CACE}"/>
            </a:ext>
          </a:extLst>
        </xdr:cNvPr>
        <xdr:cNvSpPr>
          <a:spLocks noChangeArrowheads="1"/>
        </xdr:cNvSpPr>
      </xdr:nvSpPr>
      <xdr:spPr bwMode="auto">
        <a:xfrm>
          <a:off x="6267450" y="179070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14</xdr:col>
      <xdr:colOff>488</xdr:colOff>
      <xdr:row>83</xdr:row>
      <xdr:rowOff>19049</xdr:rowOff>
    </xdr:from>
    <xdr:to>
      <xdr:col>15</xdr:col>
      <xdr:colOff>0</xdr:colOff>
      <xdr:row>85</xdr:row>
      <xdr:rowOff>2924</xdr:rowOff>
    </xdr:to>
    <xdr:sp macro="" textlink="">
      <xdr:nvSpPr>
        <xdr:cNvPr id="150" name="AutoShape 26">
          <a:extLst>
            <a:ext uri="{FF2B5EF4-FFF2-40B4-BE49-F238E27FC236}">
              <a16:creationId xmlns:a16="http://schemas.microsoft.com/office/drawing/2014/main" id="{F1E60916-3660-416E-8CB2-77AEFEE0E11F}"/>
            </a:ext>
          </a:extLst>
        </xdr:cNvPr>
        <xdr:cNvSpPr>
          <a:spLocks noChangeArrowheads="1"/>
        </xdr:cNvSpPr>
      </xdr:nvSpPr>
      <xdr:spPr bwMode="auto">
        <a:xfrm>
          <a:off x="7296638" y="179069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16</xdr:col>
      <xdr:colOff>0</xdr:colOff>
      <xdr:row>83</xdr:row>
      <xdr:rowOff>19050</xdr:rowOff>
    </xdr:from>
    <xdr:to>
      <xdr:col>17</xdr:col>
      <xdr:colOff>9525</xdr:colOff>
      <xdr:row>85</xdr:row>
      <xdr:rowOff>0</xdr:rowOff>
    </xdr:to>
    <xdr:sp macro="" textlink="">
      <xdr:nvSpPr>
        <xdr:cNvPr id="151" name="AutoShape 25">
          <a:extLst>
            <a:ext uri="{FF2B5EF4-FFF2-40B4-BE49-F238E27FC236}">
              <a16:creationId xmlns:a16="http://schemas.microsoft.com/office/drawing/2014/main" id="{8D0CB3F7-21CC-4811-914D-3A26F07F1088}"/>
            </a:ext>
          </a:extLst>
        </xdr:cNvPr>
        <xdr:cNvSpPr>
          <a:spLocks noChangeArrowheads="1"/>
        </xdr:cNvSpPr>
      </xdr:nvSpPr>
      <xdr:spPr bwMode="auto">
        <a:xfrm>
          <a:off x="8324850" y="179070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18</xdr:col>
      <xdr:colOff>488</xdr:colOff>
      <xdr:row>83</xdr:row>
      <xdr:rowOff>19049</xdr:rowOff>
    </xdr:from>
    <xdr:to>
      <xdr:col>19</xdr:col>
      <xdr:colOff>0</xdr:colOff>
      <xdr:row>85</xdr:row>
      <xdr:rowOff>2924</xdr:rowOff>
    </xdr:to>
    <xdr:sp macro="" textlink="">
      <xdr:nvSpPr>
        <xdr:cNvPr id="152" name="AutoShape 26">
          <a:extLst>
            <a:ext uri="{FF2B5EF4-FFF2-40B4-BE49-F238E27FC236}">
              <a16:creationId xmlns:a16="http://schemas.microsoft.com/office/drawing/2014/main" id="{01240831-BC49-4FE8-8117-BB333671B701}"/>
            </a:ext>
          </a:extLst>
        </xdr:cNvPr>
        <xdr:cNvSpPr>
          <a:spLocks noChangeArrowheads="1"/>
        </xdr:cNvSpPr>
      </xdr:nvSpPr>
      <xdr:spPr bwMode="auto">
        <a:xfrm>
          <a:off x="9354038" y="179069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20</xdr:col>
      <xdr:colOff>0</xdr:colOff>
      <xdr:row>83</xdr:row>
      <xdr:rowOff>19050</xdr:rowOff>
    </xdr:from>
    <xdr:to>
      <xdr:col>21</xdr:col>
      <xdr:colOff>9525</xdr:colOff>
      <xdr:row>85</xdr:row>
      <xdr:rowOff>0</xdr:rowOff>
    </xdr:to>
    <xdr:sp macro="" textlink="">
      <xdr:nvSpPr>
        <xdr:cNvPr id="153" name="AutoShape 25">
          <a:extLst>
            <a:ext uri="{FF2B5EF4-FFF2-40B4-BE49-F238E27FC236}">
              <a16:creationId xmlns:a16="http://schemas.microsoft.com/office/drawing/2014/main" id="{EBF79B97-FE08-4928-9154-F15A77308024}"/>
            </a:ext>
          </a:extLst>
        </xdr:cNvPr>
        <xdr:cNvSpPr>
          <a:spLocks noChangeArrowheads="1"/>
        </xdr:cNvSpPr>
      </xdr:nvSpPr>
      <xdr:spPr bwMode="auto">
        <a:xfrm>
          <a:off x="10382250" y="179070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22</xdr:col>
      <xdr:colOff>488</xdr:colOff>
      <xdr:row>83</xdr:row>
      <xdr:rowOff>19049</xdr:rowOff>
    </xdr:from>
    <xdr:to>
      <xdr:col>23</xdr:col>
      <xdr:colOff>0</xdr:colOff>
      <xdr:row>85</xdr:row>
      <xdr:rowOff>2924</xdr:rowOff>
    </xdr:to>
    <xdr:sp macro="" textlink="">
      <xdr:nvSpPr>
        <xdr:cNvPr id="154" name="AutoShape 26">
          <a:extLst>
            <a:ext uri="{FF2B5EF4-FFF2-40B4-BE49-F238E27FC236}">
              <a16:creationId xmlns:a16="http://schemas.microsoft.com/office/drawing/2014/main" id="{594150C9-DF9F-4825-B6EE-0899D16B7921}"/>
            </a:ext>
          </a:extLst>
        </xdr:cNvPr>
        <xdr:cNvSpPr>
          <a:spLocks noChangeArrowheads="1"/>
        </xdr:cNvSpPr>
      </xdr:nvSpPr>
      <xdr:spPr bwMode="auto">
        <a:xfrm>
          <a:off x="11411438" y="179069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24</xdr:col>
      <xdr:colOff>0</xdr:colOff>
      <xdr:row>83</xdr:row>
      <xdr:rowOff>19050</xdr:rowOff>
    </xdr:from>
    <xdr:to>
      <xdr:col>25</xdr:col>
      <xdr:colOff>9525</xdr:colOff>
      <xdr:row>85</xdr:row>
      <xdr:rowOff>0</xdr:rowOff>
    </xdr:to>
    <xdr:sp macro="" textlink="">
      <xdr:nvSpPr>
        <xdr:cNvPr id="155" name="AutoShape 25">
          <a:extLst>
            <a:ext uri="{FF2B5EF4-FFF2-40B4-BE49-F238E27FC236}">
              <a16:creationId xmlns:a16="http://schemas.microsoft.com/office/drawing/2014/main" id="{4E3BE4DC-1DB9-4D93-885F-2684DAD70419}"/>
            </a:ext>
          </a:extLst>
        </xdr:cNvPr>
        <xdr:cNvSpPr>
          <a:spLocks noChangeArrowheads="1"/>
        </xdr:cNvSpPr>
      </xdr:nvSpPr>
      <xdr:spPr bwMode="auto">
        <a:xfrm>
          <a:off x="12439650" y="179070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26</xdr:col>
      <xdr:colOff>488</xdr:colOff>
      <xdr:row>83</xdr:row>
      <xdr:rowOff>19049</xdr:rowOff>
    </xdr:from>
    <xdr:to>
      <xdr:col>27</xdr:col>
      <xdr:colOff>0</xdr:colOff>
      <xdr:row>85</xdr:row>
      <xdr:rowOff>2924</xdr:rowOff>
    </xdr:to>
    <xdr:sp macro="" textlink="">
      <xdr:nvSpPr>
        <xdr:cNvPr id="156" name="AutoShape 26">
          <a:extLst>
            <a:ext uri="{FF2B5EF4-FFF2-40B4-BE49-F238E27FC236}">
              <a16:creationId xmlns:a16="http://schemas.microsoft.com/office/drawing/2014/main" id="{C625D549-A389-4D48-ACEA-752ED04603D7}"/>
            </a:ext>
          </a:extLst>
        </xdr:cNvPr>
        <xdr:cNvSpPr>
          <a:spLocks noChangeArrowheads="1"/>
        </xdr:cNvSpPr>
      </xdr:nvSpPr>
      <xdr:spPr bwMode="auto">
        <a:xfrm>
          <a:off x="13468838" y="179069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28</xdr:col>
      <xdr:colOff>0</xdr:colOff>
      <xdr:row>83</xdr:row>
      <xdr:rowOff>19050</xdr:rowOff>
    </xdr:from>
    <xdr:to>
      <xdr:col>29</xdr:col>
      <xdr:colOff>9525</xdr:colOff>
      <xdr:row>85</xdr:row>
      <xdr:rowOff>0</xdr:rowOff>
    </xdr:to>
    <xdr:sp macro="" textlink="">
      <xdr:nvSpPr>
        <xdr:cNvPr id="157" name="AutoShape 25">
          <a:extLst>
            <a:ext uri="{FF2B5EF4-FFF2-40B4-BE49-F238E27FC236}">
              <a16:creationId xmlns:a16="http://schemas.microsoft.com/office/drawing/2014/main" id="{7E0F577B-BCD4-4889-A45B-C472F21A7520}"/>
            </a:ext>
          </a:extLst>
        </xdr:cNvPr>
        <xdr:cNvSpPr>
          <a:spLocks noChangeArrowheads="1"/>
        </xdr:cNvSpPr>
      </xdr:nvSpPr>
      <xdr:spPr bwMode="auto">
        <a:xfrm>
          <a:off x="14497050" y="179070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30</xdr:col>
      <xdr:colOff>488</xdr:colOff>
      <xdr:row>83</xdr:row>
      <xdr:rowOff>19049</xdr:rowOff>
    </xdr:from>
    <xdr:to>
      <xdr:col>31</xdr:col>
      <xdr:colOff>0</xdr:colOff>
      <xdr:row>85</xdr:row>
      <xdr:rowOff>2924</xdr:rowOff>
    </xdr:to>
    <xdr:sp macro="" textlink="">
      <xdr:nvSpPr>
        <xdr:cNvPr id="158" name="AutoShape 26">
          <a:extLst>
            <a:ext uri="{FF2B5EF4-FFF2-40B4-BE49-F238E27FC236}">
              <a16:creationId xmlns:a16="http://schemas.microsoft.com/office/drawing/2014/main" id="{6A0CE326-D184-4CEA-85B1-E4E4A8ED2197}"/>
            </a:ext>
          </a:extLst>
        </xdr:cNvPr>
        <xdr:cNvSpPr>
          <a:spLocks noChangeArrowheads="1"/>
        </xdr:cNvSpPr>
      </xdr:nvSpPr>
      <xdr:spPr bwMode="auto">
        <a:xfrm>
          <a:off x="15526238" y="1790699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32</xdr:col>
      <xdr:colOff>0</xdr:colOff>
      <xdr:row>83</xdr:row>
      <xdr:rowOff>19050</xdr:rowOff>
    </xdr:from>
    <xdr:to>
      <xdr:col>33</xdr:col>
      <xdr:colOff>9525</xdr:colOff>
      <xdr:row>85</xdr:row>
      <xdr:rowOff>0</xdr:rowOff>
    </xdr:to>
    <xdr:sp macro="" textlink="">
      <xdr:nvSpPr>
        <xdr:cNvPr id="159" name="AutoShape 25">
          <a:extLst>
            <a:ext uri="{FF2B5EF4-FFF2-40B4-BE49-F238E27FC236}">
              <a16:creationId xmlns:a16="http://schemas.microsoft.com/office/drawing/2014/main" id="{1B1B2238-C2A3-4C66-808D-BFD31E47B1FC}"/>
            </a:ext>
          </a:extLst>
        </xdr:cNvPr>
        <xdr:cNvSpPr>
          <a:spLocks noChangeArrowheads="1"/>
        </xdr:cNvSpPr>
      </xdr:nvSpPr>
      <xdr:spPr bwMode="auto">
        <a:xfrm>
          <a:off x="16754475" y="179070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xdr:col>
      <xdr:colOff>0</xdr:colOff>
      <xdr:row>83</xdr:row>
      <xdr:rowOff>19050</xdr:rowOff>
    </xdr:from>
    <xdr:to>
      <xdr:col>3</xdr:col>
      <xdr:colOff>9525</xdr:colOff>
      <xdr:row>85</xdr:row>
      <xdr:rowOff>0</xdr:rowOff>
    </xdr:to>
    <xdr:sp macro="" textlink="">
      <xdr:nvSpPr>
        <xdr:cNvPr id="160" name="AutoShape 25">
          <a:extLst>
            <a:ext uri="{FF2B5EF4-FFF2-40B4-BE49-F238E27FC236}">
              <a16:creationId xmlns:a16="http://schemas.microsoft.com/office/drawing/2014/main" id="{91ECCB0C-9FFB-4425-84A6-B729598E3C4D}"/>
            </a:ext>
          </a:extLst>
        </xdr:cNvPr>
        <xdr:cNvSpPr>
          <a:spLocks noChangeArrowheads="1"/>
        </xdr:cNvSpPr>
      </xdr:nvSpPr>
      <xdr:spPr bwMode="auto">
        <a:xfrm>
          <a:off x="1123950" y="179070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4</xdr:col>
      <xdr:colOff>0</xdr:colOff>
      <xdr:row>91</xdr:row>
      <xdr:rowOff>19050</xdr:rowOff>
    </xdr:from>
    <xdr:to>
      <xdr:col>5</xdr:col>
      <xdr:colOff>9525</xdr:colOff>
      <xdr:row>93</xdr:row>
      <xdr:rowOff>0</xdr:rowOff>
    </xdr:to>
    <xdr:sp macro="" textlink="">
      <xdr:nvSpPr>
        <xdr:cNvPr id="161" name="AutoShape 25">
          <a:extLst>
            <a:ext uri="{FF2B5EF4-FFF2-40B4-BE49-F238E27FC236}">
              <a16:creationId xmlns:a16="http://schemas.microsoft.com/office/drawing/2014/main" id="{468ACE09-39AB-4DAB-A0B1-CBB5953A2D70}"/>
            </a:ext>
          </a:extLst>
        </xdr:cNvPr>
        <xdr:cNvSpPr>
          <a:spLocks noChangeArrowheads="1"/>
        </xdr:cNvSpPr>
      </xdr:nvSpPr>
      <xdr:spPr bwMode="auto">
        <a:xfrm>
          <a:off x="2152650" y="195072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6</xdr:col>
      <xdr:colOff>488</xdr:colOff>
      <xdr:row>91</xdr:row>
      <xdr:rowOff>19049</xdr:rowOff>
    </xdr:from>
    <xdr:to>
      <xdr:col>7</xdr:col>
      <xdr:colOff>0</xdr:colOff>
      <xdr:row>93</xdr:row>
      <xdr:rowOff>2924</xdr:rowOff>
    </xdr:to>
    <xdr:sp macro="" textlink="">
      <xdr:nvSpPr>
        <xdr:cNvPr id="162" name="AutoShape 26">
          <a:extLst>
            <a:ext uri="{FF2B5EF4-FFF2-40B4-BE49-F238E27FC236}">
              <a16:creationId xmlns:a16="http://schemas.microsoft.com/office/drawing/2014/main" id="{EECF1635-7513-41F1-9914-09D8B02A97CA}"/>
            </a:ext>
          </a:extLst>
        </xdr:cNvPr>
        <xdr:cNvSpPr>
          <a:spLocks noChangeArrowheads="1"/>
        </xdr:cNvSpPr>
      </xdr:nvSpPr>
      <xdr:spPr bwMode="auto">
        <a:xfrm>
          <a:off x="3181838" y="195071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8</xdr:col>
      <xdr:colOff>0</xdr:colOff>
      <xdr:row>91</xdr:row>
      <xdr:rowOff>19050</xdr:rowOff>
    </xdr:from>
    <xdr:to>
      <xdr:col>9</xdr:col>
      <xdr:colOff>9525</xdr:colOff>
      <xdr:row>93</xdr:row>
      <xdr:rowOff>0</xdr:rowOff>
    </xdr:to>
    <xdr:sp macro="" textlink="">
      <xdr:nvSpPr>
        <xdr:cNvPr id="163" name="AutoShape 25">
          <a:extLst>
            <a:ext uri="{FF2B5EF4-FFF2-40B4-BE49-F238E27FC236}">
              <a16:creationId xmlns:a16="http://schemas.microsoft.com/office/drawing/2014/main" id="{4F37751F-2ABC-401E-A4B3-B374D84454F1}"/>
            </a:ext>
          </a:extLst>
        </xdr:cNvPr>
        <xdr:cNvSpPr>
          <a:spLocks noChangeArrowheads="1"/>
        </xdr:cNvSpPr>
      </xdr:nvSpPr>
      <xdr:spPr bwMode="auto">
        <a:xfrm>
          <a:off x="4210050" y="195072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10</xdr:col>
      <xdr:colOff>488</xdr:colOff>
      <xdr:row>91</xdr:row>
      <xdr:rowOff>19049</xdr:rowOff>
    </xdr:from>
    <xdr:to>
      <xdr:col>11</xdr:col>
      <xdr:colOff>0</xdr:colOff>
      <xdr:row>93</xdr:row>
      <xdr:rowOff>2924</xdr:rowOff>
    </xdr:to>
    <xdr:sp macro="" textlink="">
      <xdr:nvSpPr>
        <xdr:cNvPr id="164" name="AutoShape 26">
          <a:extLst>
            <a:ext uri="{FF2B5EF4-FFF2-40B4-BE49-F238E27FC236}">
              <a16:creationId xmlns:a16="http://schemas.microsoft.com/office/drawing/2014/main" id="{9A63C48E-E67F-439C-A319-45C19C5F4C1B}"/>
            </a:ext>
          </a:extLst>
        </xdr:cNvPr>
        <xdr:cNvSpPr>
          <a:spLocks noChangeArrowheads="1"/>
        </xdr:cNvSpPr>
      </xdr:nvSpPr>
      <xdr:spPr bwMode="auto">
        <a:xfrm>
          <a:off x="5239238" y="195071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12</xdr:col>
      <xdr:colOff>0</xdr:colOff>
      <xdr:row>91</xdr:row>
      <xdr:rowOff>19050</xdr:rowOff>
    </xdr:from>
    <xdr:to>
      <xdr:col>13</xdr:col>
      <xdr:colOff>9525</xdr:colOff>
      <xdr:row>93</xdr:row>
      <xdr:rowOff>0</xdr:rowOff>
    </xdr:to>
    <xdr:sp macro="" textlink="">
      <xdr:nvSpPr>
        <xdr:cNvPr id="165" name="AutoShape 25">
          <a:extLst>
            <a:ext uri="{FF2B5EF4-FFF2-40B4-BE49-F238E27FC236}">
              <a16:creationId xmlns:a16="http://schemas.microsoft.com/office/drawing/2014/main" id="{646CD700-38FC-4686-B525-DEADC97880D7}"/>
            </a:ext>
          </a:extLst>
        </xdr:cNvPr>
        <xdr:cNvSpPr>
          <a:spLocks noChangeArrowheads="1"/>
        </xdr:cNvSpPr>
      </xdr:nvSpPr>
      <xdr:spPr bwMode="auto">
        <a:xfrm>
          <a:off x="6267450" y="195072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14</xdr:col>
      <xdr:colOff>488</xdr:colOff>
      <xdr:row>91</xdr:row>
      <xdr:rowOff>19049</xdr:rowOff>
    </xdr:from>
    <xdr:to>
      <xdr:col>15</xdr:col>
      <xdr:colOff>0</xdr:colOff>
      <xdr:row>93</xdr:row>
      <xdr:rowOff>2924</xdr:rowOff>
    </xdr:to>
    <xdr:sp macro="" textlink="">
      <xdr:nvSpPr>
        <xdr:cNvPr id="166" name="AutoShape 26">
          <a:extLst>
            <a:ext uri="{FF2B5EF4-FFF2-40B4-BE49-F238E27FC236}">
              <a16:creationId xmlns:a16="http://schemas.microsoft.com/office/drawing/2014/main" id="{C826E632-C1B6-457F-8779-E7BA61F97C6B}"/>
            </a:ext>
          </a:extLst>
        </xdr:cNvPr>
        <xdr:cNvSpPr>
          <a:spLocks noChangeArrowheads="1"/>
        </xdr:cNvSpPr>
      </xdr:nvSpPr>
      <xdr:spPr bwMode="auto">
        <a:xfrm>
          <a:off x="7296638" y="195071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16</xdr:col>
      <xdr:colOff>0</xdr:colOff>
      <xdr:row>91</xdr:row>
      <xdr:rowOff>19050</xdr:rowOff>
    </xdr:from>
    <xdr:to>
      <xdr:col>17</xdr:col>
      <xdr:colOff>9525</xdr:colOff>
      <xdr:row>93</xdr:row>
      <xdr:rowOff>0</xdr:rowOff>
    </xdr:to>
    <xdr:sp macro="" textlink="">
      <xdr:nvSpPr>
        <xdr:cNvPr id="167" name="AutoShape 25">
          <a:extLst>
            <a:ext uri="{FF2B5EF4-FFF2-40B4-BE49-F238E27FC236}">
              <a16:creationId xmlns:a16="http://schemas.microsoft.com/office/drawing/2014/main" id="{E1C846A7-7629-4BCA-A76D-DDFEEB624BC7}"/>
            </a:ext>
          </a:extLst>
        </xdr:cNvPr>
        <xdr:cNvSpPr>
          <a:spLocks noChangeArrowheads="1"/>
        </xdr:cNvSpPr>
      </xdr:nvSpPr>
      <xdr:spPr bwMode="auto">
        <a:xfrm>
          <a:off x="8324850" y="195072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18</xdr:col>
      <xdr:colOff>488</xdr:colOff>
      <xdr:row>91</xdr:row>
      <xdr:rowOff>19049</xdr:rowOff>
    </xdr:from>
    <xdr:to>
      <xdr:col>19</xdr:col>
      <xdr:colOff>0</xdr:colOff>
      <xdr:row>93</xdr:row>
      <xdr:rowOff>2924</xdr:rowOff>
    </xdr:to>
    <xdr:sp macro="" textlink="">
      <xdr:nvSpPr>
        <xdr:cNvPr id="168" name="AutoShape 26">
          <a:extLst>
            <a:ext uri="{FF2B5EF4-FFF2-40B4-BE49-F238E27FC236}">
              <a16:creationId xmlns:a16="http://schemas.microsoft.com/office/drawing/2014/main" id="{1FEE2ADC-529D-4C69-A493-33AE72DDAC8A}"/>
            </a:ext>
          </a:extLst>
        </xdr:cNvPr>
        <xdr:cNvSpPr>
          <a:spLocks noChangeArrowheads="1"/>
        </xdr:cNvSpPr>
      </xdr:nvSpPr>
      <xdr:spPr bwMode="auto">
        <a:xfrm>
          <a:off x="9354038" y="195071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20</xdr:col>
      <xdr:colOff>0</xdr:colOff>
      <xdr:row>91</xdr:row>
      <xdr:rowOff>19050</xdr:rowOff>
    </xdr:from>
    <xdr:to>
      <xdr:col>21</xdr:col>
      <xdr:colOff>9525</xdr:colOff>
      <xdr:row>93</xdr:row>
      <xdr:rowOff>0</xdr:rowOff>
    </xdr:to>
    <xdr:sp macro="" textlink="">
      <xdr:nvSpPr>
        <xdr:cNvPr id="169" name="AutoShape 25">
          <a:extLst>
            <a:ext uri="{FF2B5EF4-FFF2-40B4-BE49-F238E27FC236}">
              <a16:creationId xmlns:a16="http://schemas.microsoft.com/office/drawing/2014/main" id="{22E2B363-AC48-43BC-BE7B-EAEF9E34F019}"/>
            </a:ext>
          </a:extLst>
        </xdr:cNvPr>
        <xdr:cNvSpPr>
          <a:spLocks noChangeArrowheads="1"/>
        </xdr:cNvSpPr>
      </xdr:nvSpPr>
      <xdr:spPr bwMode="auto">
        <a:xfrm>
          <a:off x="10382250" y="195072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22</xdr:col>
      <xdr:colOff>488</xdr:colOff>
      <xdr:row>91</xdr:row>
      <xdr:rowOff>19049</xdr:rowOff>
    </xdr:from>
    <xdr:to>
      <xdr:col>23</xdr:col>
      <xdr:colOff>0</xdr:colOff>
      <xdr:row>93</xdr:row>
      <xdr:rowOff>2924</xdr:rowOff>
    </xdr:to>
    <xdr:sp macro="" textlink="">
      <xdr:nvSpPr>
        <xdr:cNvPr id="170" name="AutoShape 26">
          <a:extLst>
            <a:ext uri="{FF2B5EF4-FFF2-40B4-BE49-F238E27FC236}">
              <a16:creationId xmlns:a16="http://schemas.microsoft.com/office/drawing/2014/main" id="{5397238E-FF32-430B-9119-A60493C55803}"/>
            </a:ext>
          </a:extLst>
        </xdr:cNvPr>
        <xdr:cNvSpPr>
          <a:spLocks noChangeArrowheads="1"/>
        </xdr:cNvSpPr>
      </xdr:nvSpPr>
      <xdr:spPr bwMode="auto">
        <a:xfrm>
          <a:off x="11411438" y="195071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24</xdr:col>
      <xdr:colOff>0</xdr:colOff>
      <xdr:row>91</xdr:row>
      <xdr:rowOff>19050</xdr:rowOff>
    </xdr:from>
    <xdr:to>
      <xdr:col>25</xdr:col>
      <xdr:colOff>9525</xdr:colOff>
      <xdr:row>93</xdr:row>
      <xdr:rowOff>0</xdr:rowOff>
    </xdr:to>
    <xdr:sp macro="" textlink="">
      <xdr:nvSpPr>
        <xdr:cNvPr id="171" name="AutoShape 25">
          <a:extLst>
            <a:ext uri="{FF2B5EF4-FFF2-40B4-BE49-F238E27FC236}">
              <a16:creationId xmlns:a16="http://schemas.microsoft.com/office/drawing/2014/main" id="{FF90C05F-E493-4D29-B8BC-081DD5A9B314}"/>
            </a:ext>
          </a:extLst>
        </xdr:cNvPr>
        <xdr:cNvSpPr>
          <a:spLocks noChangeArrowheads="1"/>
        </xdr:cNvSpPr>
      </xdr:nvSpPr>
      <xdr:spPr bwMode="auto">
        <a:xfrm>
          <a:off x="12439650" y="195072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26</xdr:col>
      <xdr:colOff>488</xdr:colOff>
      <xdr:row>91</xdr:row>
      <xdr:rowOff>19049</xdr:rowOff>
    </xdr:from>
    <xdr:to>
      <xdr:col>27</xdr:col>
      <xdr:colOff>0</xdr:colOff>
      <xdr:row>93</xdr:row>
      <xdr:rowOff>2924</xdr:rowOff>
    </xdr:to>
    <xdr:sp macro="" textlink="">
      <xdr:nvSpPr>
        <xdr:cNvPr id="172" name="AutoShape 26">
          <a:extLst>
            <a:ext uri="{FF2B5EF4-FFF2-40B4-BE49-F238E27FC236}">
              <a16:creationId xmlns:a16="http://schemas.microsoft.com/office/drawing/2014/main" id="{29BF89D2-5E31-4F88-BE7A-AA972C28A205}"/>
            </a:ext>
          </a:extLst>
        </xdr:cNvPr>
        <xdr:cNvSpPr>
          <a:spLocks noChangeArrowheads="1"/>
        </xdr:cNvSpPr>
      </xdr:nvSpPr>
      <xdr:spPr bwMode="auto">
        <a:xfrm>
          <a:off x="13468838" y="195071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28</xdr:col>
      <xdr:colOff>0</xdr:colOff>
      <xdr:row>91</xdr:row>
      <xdr:rowOff>19050</xdr:rowOff>
    </xdr:from>
    <xdr:to>
      <xdr:col>29</xdr:col>
      <xdr:colOff>9525</xdr:colOff>
      <xdr:row>93</xdr:row>
      <xdr:rowOff>0</xdr:rowOff>
    </xdr:to>
    <xdr:sp macro="" textlink="">
      <xdr:nvSpPr>
        <xdr:cNvPr id="173" name="AutoShape 25">
          <a:extLst>
            <a:ext uri="{FF2B5EF4-FFF2-40B4-BE49-F238E27FC236}">
              <a16:creationId xmlns:a16="http://schemas.microsoft.com/office/drawing/2014/main" id="{66C9D8F9-7FA4-4165-8526-A7F9DC31434D}"/>
            </a:ext>
          </a:extLst>
        </xdr:cNvPr>
        <xdr:cNvSpPr>
          <a:spLocks noChangeArrowheads="1"/>
        </xdr:cNvSpPr>
      </xdr:nvSpPr>
      <xdr:spPr bwMode="auto">
        <a:xfrm>
          <a:off x="14497050" y="195072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30</xdr:col>
      <xdr:colOff>488</xdr:colOff>
      <xdr:row>91</xdr:row>
      <xdr:rowOff>19049</xdr:rowOff>
    </xdr:from>
    <xdr:to>
      <xdr:col>31</xdr:col>
      <xdr:colOff>0</xdr:colOff>
      <xdr:row>93</xdr:row>
      <xdr:rowOff>2924</xdr:rowOff>
    </xdr:to>
    <xdr:sp macro="" textlink="">
      <xdr:nvSpPr>
        <xdr:cNvPr id="174" name="AutoShape 26">
          <a:extLst>
            <a:ext uri="{FF2B5EF4-FFF2-40B4-BE49-F238E27FC236}">
              <a16:creationId xmlns:a16="http://schemas.microsoft.com/office/drawing/2014/main" id="{6F539992-FE9C-4812-BE0D-41132C914672}"/>
            </a:ext>
          </a:extLst>
        </xdr:cNvPr>
        <xdr:cNvSpPr>
          <a:spLocks noChangeArrowheads="1"/>
        </xdr:cNvSpPr>
      </xdr:nvSpPr>
      <xdr:spPr bwMode="auto">
        <a:xfrm>
          <a:off x="15526238" y="1950719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32</xdr:col>
      <xdr:colOff>0</xdr:colOff>
      <xdr:row>91</xdr:row>
      <xdr:rowOff>19050</xdr:rowOff>
    </xdr:from>
    <xdr:to>
      <xdr:col>33</xdr:col>
      <xdr:colOff>9525</xdr:colOff>
      <xdr:row>93</xdr:row>
      <xdr:rowOff>0</xdr:rowOff>
    </xdr:to>
    <xdr:sp macro="" textlink="">
      <xdr:nvSpPr>
        <xdr:cNvPr id="175" name="AutoShape 25">
          <a:extLst>
            <a:ext uri="{FF2B5EF4-FFF2-40B4-BE49-F238E27FC236}">
              <a16:creationId xmlns:a16="http://schemas.microsoft.com/office/drawing/2014/main" id="{397A52B3-B84D-4268-9FCA-EA2FA54EC31A}"/>
            </a:ext>
          </a:extLst>
        </xdr:cNvPr>
        <xdr:cNvSpPr>
          <a:spLocks noChangeArrowheads="1"/>
        </xdr:cNvSpPr>
      </xdr:nvSpPr>
      <xdr:spPr bwMode="auto">
        <a:xfrm>
          <a:off x="16754475" y="195072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xdr:col>
      <xdr:colOff>0</xdr:colOff>
      <xdr:row>91</xdr:row>
      <xdr:rowOff>19050</xdr:rowOff>
    </xdr:from>
    <xdr:to>
      <xdr:col>3</xdr:col>
      <xdr:colOff>9525</xdr:colOff>
      <xdr:row>93</xdr:row>
      <xdr:rowOff>0</xdr:rowOff>
    </xdr:to>
    <xdr:sp macro="" textlink="">
      <xdr:nvSpPr>
        <xdr:cNvPr id="176" name="AutoShape 25">
          <a:extLst>
            <a:ext uri="{FF2B5EF4-FFF2-40B4-BE49-F238E27FC236}">
              <a16:creationId xmlns:a16="http://schemas.microsoft.com/office/drawing/2014/main" id="{6045DE32-570A-4B3C-A991-92A34DF65A58}"/>
            </a:ext>
          </a:extLst>
        </xdr:cNvPr>
        <xdr:cNvSpPr>
          <a:spLocks noChangeArrowheads="1"/>
        </xdr:cNvSpPr>
      </xdr:nvSpPr>
      <xdr:spPr bwMode="auto">
        <a:xfrm>
          <a:off x="1123950" y="195072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4</xdr:col>
      <xdr:colOff>0</xdr:colOff>
      <xdr:row>99</xdr:row>
      <xdr:rowOff>19050</xdr:rowOff>
    </xdr:from>
    <xdr:to>
      <xdr:col>5</xdr:col>
      <xdr:colOff>9525</xdr:colOff>
      <xdr:row>101</xdr:row>
      <xdr:rowOff>0</xdr:rowOff>
    </xdr:to>
    <xdr:sp macro="" textlink="">
      <xdr:nvSpPr>
        <xdr:cNvPr id="177" name="AutoShape 25">
          <a:extLst>
            <a:ext uri="{FF2B5EF4-FFF2-40B4-BE49-F238E27FC236}">
              <a16:creationId xmlns:a16="http://schemas.microsoft.com/office/drawing/2014/main" id="{9EC22F69-5F7E-4E94-BCC6-1E8E3278947E}"/>
            </a:ext>
          </a:extLst>
        </xdr:cNvPr>
        <xdr:cNvSpPr>
          <a:spLocks noChangeArrowheads="1"/>
        </xdr:cNvSpPr>
      </xdr:nvSpPr>
      <xdr:spPr bwMode="auto">
        <a:xfrm>
          <a:off x="2152650" y="211074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6</xdr:col>
      <xdr:colOff>488</xdr:colOff>
      <xdr:row>99</xdr:row>
      <xdr:rowOff>19049</xdr:rowOff>
    </xdr:from>
    <xdr:to>
      <xdr:col>7</xdr:col>
      <xdr:colOff>0</xdr:colOff>
      <xdr:row>101</xdr:row>
      <xdr:rowOff>2924</xdr:rowOff>
    </xdr:to>
    <xdr:sp macro="" textlink="">
      <xdr:nvSpPr>
        <xdr:cNvPr id="178" name="AutoShape 26">
          <a:extLst>
            <a:ext uri="{FF2B5EF4-FFF2-40B4-BE49-F238E27FC236}">
              <a16:creationId xmlns:a16="http://schemas.microsoft.com/office/drawing/2014/main" id="{67A353C9-F82F-482C-A1AB-563AE05665A7}"/>
            </a:ext>
          </a:extLst>
        </xdr:cNvPr>
        <xdr:cNvSpPr>
          <a:spLocks noChangeArrowheads="1"/>
        </xdr:cNvSpPr>
      </xdr:nvSpPr>
      <xdr:spPr bwMode="auto">
        <a:xfrm>
          <a:off x="3181838" y="211073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8</xdr:col>
      <xdr:colOff>0</xdr:colOff>
      <xdr:row>99</xdr:row>
      <xdr:rowOff>19050</xdr:rowOff>
    </xdr:from>
    <xdr:to>
      <xdr:col>9</xdr:col>
      <xdr:colOff>9525</xdr:colOff>
      <xdr:row>101</xdr:row>
      <xdr:rowOff>0</xdr:rowOff>
    </xdr:to>
    <xdr:sp macro="" textlink="">
      <xdr:nvSpPr>
        <xdr:cNvPr id="179" name="AutoShape 25">
          <a:extLst>
            <a:ext uri="{FF2B5EF4-FFF2-40B4-BE49-F238E27FC236}">
              <a16:creationId xmlns:a16="http://schemas.microsoft.com/office/drawing/2014/main" id="{66C5D7E8-B7FF-4EFD-9932-794DCCD065C6}"/>
            </a:ext>
          </a:extLst>
        </xdr:cNvPr>
        <xdr:cNvSpPr>
          <a:spLocks noChangeArrowheads="1"/>
        </xdr:cNvSpPr>
      </xdr:nvSpPr>
      <xdr:spPr bwMode="auto">
        <a:xfrm>
          <a:off x="4210050" y="211074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10</xdr:col>
      <xdr:colOff>488</xdr:colOff>
      <xdr:row>99</xdr:row>
      <xdr:rowOff>19049</xdr:rowOff>
    </xdr:from>
    <xdr:to>
      <xdr:col>11</xdr:col>
      <xdr:colOff>0</xdr:colOff>
      <xdr:row>101</xdr:row>
      <xdr:rowOff>2924</xdr:rowOff>
    </xdr:to>
    <xdr:sp macro="" textlink="">
      <xdr:nvSpPr>
        <xdr:cNvPr id="180" name="AutoShape 26">
          <a:extLst>
            <a:ext uri="{FF2B5EF4-FFF2-40B4-BE49-F238E27FC236}">
              <a16:creationId xmlns:a16="http://schemas.microsoft.com/office/drawing/2014/main" id="{6BBF1AE2-69A9-47B9-B9BA-51DF9C6F7A83}"/>
            </a:ext>
          </a:extLst>
        </xdr:cNvPr>
        <xdr:cNvSpPr>
          <a:spLocks noChangeArrowheads="1"/>
        </xdr:cNvSpPr>
      </xdr:nvSpPr>
      <xdr:spPr bwMode="auto">
        <a:xfrm>
          <a:off x="5239238" y="211073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12</xdr:col>
      <xdr:colOff>0</xdr:colOff>
      <xdr:row>99</xdr:row>
      <xdr:rowOff>19050</xdr:rowOff>
    </xdr:from>
    <xdr:to>
      <xdr:col>13</xdr:col>
      <xdr:colOff>9525</xdr:colOff>
      <xdr:row>101</xdr:row>
      <xdr:rowOff>0</xdr:rowOff>
    </xdr:to>
    <xdr:sp macro="" textlink="">
      <xdr:nvSpPr>
        <xdr:cNvPr id="181" name="AutoShape 25">
          <a:extLst>
            <a:ext uri="{FF2B5EF4-FFF2-40B4-BE49-F238E27FC236}">
              <a16:creationId xmlns:a16="http://schemas.microsoft.com/office/drawing/2014/main" id="{2E1E102F-4D64-45F8-878B-3411828D5473}"/>
            </a:ext>
          </a:extLst>
        </xdr:cNvPr>
        <xdr:cNvSpPr>
          <a:spLocks noChangeArrowheads="1"/>
        </xdr:cNvSpPr>
      </xdr:nvSpPr>
      <xdr:spPr bwMode="auto">
        <a:xfrm>
          <a:off x="6267450" y="211074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14</xdr:col>
      <xdr:colOff>488</xdr:colOff>
      <xdr:row>99</xdr:row>
      <xdr:rowOff>19049</xdr:rowOff>
    </xdr:from>
    <xdr:to>
      <xdr:col>15</xdr:col>
      <xdr:colOff>0</xdr:colOff>
      <xdr:row>101</xdr:row>
      <xdr:rowOff>2924</xdr:rowOff>
    </xdr:to>
    <xdr:sp macro="" textlink="">
      <xdr:nvSpPr>
        <xdr:cNvPr id="182" name="AutoShape 26">
          <a:extLst>
            <a:ext uri="{FF2B5EF4-FFF2-40B4-BE49-F238E27FC236}">
              <a16:creationId xmlns:a16="http://schemas.microsoft.com/office/drawing/2014/main" id="{B08B57B9-0B72-44C7-869A-64C3849B0ACF}"/>
            </a:ext>
          </a:extLst>
        </xdr:cNvPr>
        <xdr:cNvSpPr>
          <a:spLocks noChangeArrowheads="1"/>
        </xdr:cNvSpPr>
      </xdr:nvSpPr>
      <xdr:spPr bwMode="auto">
        <a:xfrm>
          <a:off x="7296638" y="211073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16</xdr:col>
      <xdr:colOff>0</xdr:colOff>
      <xdr:row>99</xdr:row>
      <xdr:rowOff>19050</xdr:rowOff>
    </xdr:from>
    <xdr:to>
      <xdr:col>17</xdr:col>
      <xdr:colOff>9525</xdr:colOff>
      <xdr:row>101</xdr:row>
      <xdr:rowOff>0</xdr:rowOff>
    </xdr:to>
    <xdr:sp macro="" textlink="">
      <xdr:nvSpPr>
        <xdr:cNvPr id="183" name="AutoShape 25">
          <a:extLst>
            <a:ext uri="{FF2B5EF4-FFF2-40B4-BE49-F238E27FC236}">
              <a16:creationId xmlns:a16="http://schemas.microsoft.com/office/drawing/2014/main" id="{F86CB4BD-1813-480B-B9B2-92E6E97785F0}"/>
            </a:ext>
          </a:extLst>
        </xdr:cNvPr>
        <xdr:cNvSpPr>
          <a:spLocks noChangeArrowheads="1"/>
        </xdr:cNvSpPr>
      </xdr:nvSpPr>
      <xdr:spPr bwMode="auto">
        <a:xfrm>
          <a:off x="8324850" y="211074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18</xdr:col>
      <xdr:colOff>488</xdr:colOff>
      <xdr:row>99</xdr:row>
      <xdr:rowOff>19049</xdr:rowOff>
    </xdr:from>
    <xdr:to>
      <xdr:col>19</xdr:col>
      <xdr:colOff>0</xdr:colOff>
      <xdr:row>101</xdr:row>
      <xdr:rowOff>2924</xdr:rowOff>
    </xdr:to>
    <xdr:sp macro="" textlink="">
      <xdr:nvSpPr>
        <xdr:cNvPr id="184" name="AutoShape 26">
          <a:extLst>
            <a:ext uri="{FF2B5EF4-FFF2-40B4-BE49-F238E27FC236}">
              <a16:creationId xmlns:a16="http://schemas.microsoft.com/office/drawing/2014/main" id="{CF5CB8AC-266B-45AA-8FDB-7B5401DF13B2}"/>
            </a:ext>
          </a:extLst>
        </xdr:cNvPr>
        <xdr:cNvSpPr>
          <a:spLocks noChangeArrowheads="1"/>
        </xdr:cNvSpPr>
      </xdr:nvSpPr>
      <xdr:spPr bwMode="auto">
        <a:xfrm>
          <a:off x="9354038" y="211073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20</xdr:col>
      <xdr:colOff>0</xdr:colOff>
      <xdr:row>99</xdr:row>
      <xdr:rowOff>19050</xdr:rowOff>
    </xdr:from>
    <xdr:to>
      <xdr:col>21</xdr:col>
      <xdr:colOff>9525</xdr:colOff>
      <xdr:row>101</xdr:row>
      <xdr:rowOff>0</xdr:rowOff>
    </xdr:to>
    <xdr:sp macro="" textlink="">
      <xdr:nvSpPr>
        <xdr:cNvPr id="185" name="AutoShape 25">
          <a:extLst>
            <a:ext uri="{FF2B5EF4-FFF2-40B4-BE49-F238E27FC236}">
              <a16:creationId xmlns:a16="http://schemas.microsoft.com/office/drawing/2014/main" id="{BAE64D8E-EB88-4134-8AF5-EE245A7BA3F6}"/>
            </a:ext>
          </a:extLst>
        </xdr:cNvPr>
        <xdr:cNvSpPr>
          <a:spLocks noChangeArrowheads="1"/>
        </xdr:cNvSpPr>
      </xdr:nvSpPr>
      <xdr:spPr bwMode="auto">
        <a:xfrm>
          <a:off x="10382250" y="211074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22</xdr:col>
      <xdr:colOff>488</xdr:colOff>
      <xdr:row>99</xdr:row>
      <xdr:rowOff>19049</xdr:rowOff>
    </xdr:from>
    <xdr:to>
      <xdr:col>23</xdr:col>
      <xdr:colOff>0</xdr:colOff>
      <xdr:row>101</xdr:row>
      <xdr:rowOff>2924</xdr:rowOff>
    </xdr:to>
    <xdr:sp macro="" textlink="">
      <xdr:nvSpPr>
        <xdr:cNvPr id="186" name="AutoShape 26">
          <a:extLst>
            <a:ext uri="{FF2B5EF4-FFF2-40B4-BE49-F238E27FC236}">
              <a16:creationId xmlns:a16="http://schemas.microsoft.com/office/drawing/2014/main" id="{88D2A92A-0816-4760-8850-A4A6FFFDD911}"/>
            </a:ext>
          </a:extLst>
        </xdr:cNvPr>
        <xdr:cNvSpPr>
          <a:spLocks noChangeArrowheads="1"/>
        </xdr:cNvSpPr>
      </xdr:nvSpPr>
      <xdr:spPr bwMode="auto">
        <a:xfrm>
          <a:off x="11411438" y="211073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24</xdr:col>
      <xdr:colOff>0</xdr:colOff>
      <xdr:row>99</xdr:row>
      <xdr:rowOff>19050</xdr:rowOff>
    </xdr:from>
    <xdr:to>
      <xdr:col>25</xdr:col>
      <xdr:colOff>9525</xdr:colOff>
      <xdr:row>101</xdr:row>
      <xdr:rowOff>0</xdr:rowOff>
    </xdr:to>
    <xdr:sp macro="" textlink="">
      <xdr:nvSpPr>
        <xdr:cNvPr id="187" name="AutoShape 25">
          <a:extLst>
            <a:ext uri="{FF2B5EF4-FFF2-40B4-BE49-F238E27FC236}">
              <a16:creationId xmlns:a16="http://schemas.microsoft.com/office/drawing/2014/main" id="{43DF16B8-3AF9-4A95-BAD1-B773B340DB71}"/>
            </a:ext>
          </a:extLst>
        </xdr:cNvPr>
        <xdr:cNvSpPr>
          <a:spLocks noChangeArrowheads="1"/>
        </xdr:cNvSpPr>
      </xdr:nvSpPr>
      <xdr:spPr bwMode="auto">
        <a:xfrm>
          <a:off x="12439650" y="211074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26</xdr:col>
      <xdr:colOff>488</xdr:colOff>
      <xdr:row>99</xdr:row>
      <xdr:rowOff>19049</xdr:rowOff>
    </xdr:from>
    <xdr:to>
      <xdr:col>27</xdr:col>
      <xdr:colOff>0</xdr:colOff>
      <xdr:row>101</xdr:row>
      <xdr:rowOff>2924</xdr:rowOff>
    </xdr:to>
    <xdr:sp macro="" textlink="">
      <xdr:nvSpPr>
        <xdr:cNvPr id="188" name="AutoShape 26">
          <a:extLst>
            <a:ext uri="{FF2B5EF4-FFF2-40B4-BE49-F238E27FC236}">
              <a16:creationId xmlns:a16="http://schemas.microsoft.com/office/drawing/2014/main" id="{3D4E0B34-5116-4A7F-A487-B3331C58A78B}"/>
            </a:ext>
          </a:extLst>
        </xdr:cNvPr>
        <xdr:cNvSpPr>
          <a:spLocks noChangeArrowheads="1"/>
        </xdr:cNvSpPr>
      </xdr:nvSpPr>
      <xdr:spPr bwMode="auto">
        <a:xfrm>
          <a:off x="13468838" y="211073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28</xdr:col>
      <xdr:colOff>0</xdr:colOff>
      <xdr:row>99</xdr:row>
      <xdr:rowOff>19050</xdr:rowOff>
    </xdr:from>
    <xdr:to>
      <xdr:col>29</xdr:col>
      <xdr:colOff>9525</xdr:colOff>
      <xdr:row>101</xdr:row>
      <xdr:rowOff>0</xdr:rowOff>
    </xdr:to>
    <xdr:sp macro="" textlink="">
      <xdr:nvSpPr>
        <xdr:cNvPr id="189" name="AutoShape 25">
          <a:extLst>
            <a:ext uri="{FF2B5EF4-FFF2-40B4-BE49-F238E27FC236}">
              <a16:creationId xmlns:a16="http://schemas.microsoft.com/office/drawing/2014/main" id="{9356DC47-E75E-4EA8-9DCD-340B4223652A}"/>
            </a:ext>
          </a:extLst>
        </xdr:cNvPr>
        <xdr:cNvSpPr>
          <a:spLocks noChangeArrowheads="1"/>
        </xdr:cNvSpPr>
      </xdr:nvSpPr>
      <xdr:spPr bwMode="auto">
        <a:xfrm>
          <a:off x="14497050" y="211074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30</xdr:col>
      <xdr:colOff>488</xdr:colOff>
      <xdr:row>99</xdr:row>
      <xdr:rowOff>19049</xdr:rowOff>
    </xdr:from>
    <xdr:to>
      <xdr:col>31</xdr:col>
      <xdr:colOff>0</xdr:colOff>
      <xdr:row>101</xdr:row>
      <xdr:rowOff>2924</xdr:rowOff>
    </xdr:to>
    <xdr:sp macro="" textlink="">
      <xdr:nvSpPr>
        <xdr:cNvPr id="190" name="AutoShape 26">
          <a:extLst>
            <a:ext uri="{FF2B5EF4-FFF2-40B4-BE49-F238E27FC236}">
              <a16:creationId xmlns:a16="http://schemas.microsoft.com/office/drawing/2014/main" id="{F5D549E1-CEC0-43F8-9E0D-AF465C58044D}"/>
            </a:ext>
          </a:extLst>
        </xdr:cNvPr>
        <xdr:cNvSpPr>
          <a:spLocks noChangeArrowheads="1"/>
        </xdr:cNvSpPr>
      </xdr:nvSpPr>
      <xdr:spPr bwMode="auto">
        <a:xfrm>
          <a:off x="15526238" y="2110739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32</xdr:col>
      <xdr:colOff>0</xdr:colOff>
      <xdr:row>99</xdr:row>
      <xdr:rowOff>19050</xdr:rowOff>
    </xdr:from>
    <xdr:to>
      <xdr:col>33</xdr:col>
      <xdr:colOff>9525</xdr:colOff>
      <xdr:row>101</xdr:row>
      <xdr:rowOff>0</xdr:rowOff>
    </xdr:to>
    <xdr:sp macro="" textlink="">
      <xdr:nvSpPr>
        <xdr:cNvPr id="191" name="AutoShape 25">
          <a:extLst>
            <a:ext uri="{FF2B5EF4-FFF2-40B4-BE49-F238E27FC236}">
              <a16:creationId xmlns:a16="http://schemas.microsoft.com/office/drawing/2014/main" id="{36D856E8-D704-426E-BC2A-FB25369A0842}"/>
            </a:ext>
          </a:extLst>
        </xdr:cNvPr>
        <xdr:cNvSpPr>
          <a:spLocks noChangeArrowheads="1"/>
        </xdr:cNvSpPr>
      </xdr:nvSpPr>
      <xdr:spPr bwMode="auto">
        <a:xfrm>
          <a:off x="16754475" y="211074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xdr:col>
      <xdr:colOff>0</xdr:colOff>
      <xdr:row>99</xdr:row>
      <xdr:rowOff>19050</xdr:rowOff>
    </xdr:from>
    <xdr:to>
      <xdr:col>3</xdr:col>
      <xdr:colOff>9525</xdr:colOff>
      <xdr:row>101</xdr:row>
      <xdr:rowOff>0</xdr:rowOff>
    </xdr:to>
    <xdr:sp macro="" textlink="">
      <xdr:nvSpPr>
        <xdr:cNvPr id="192" name="AutoShape 25">
          <a:extLst>
            <a:ext uri="{FF2B5EF4-FFF2-40B4-BE49-F238E27FC236}">
              <a16:creationId xmlns:a16="http://schemas.microsoft.com/office/drawing/2014/main" id="{50DDFC4B-BD59-4F9D-B436-501EBF432EDD}"/>
            </a:ext>
          </a:extLst>
        </xdr:cNvPr>
        <xdr:cNvSpPr>
          <a:spLocks noChangeArrowheads="1"/>
        </xdr:cNvSpPr>
      </xdr:nvSpPr>
      <xdr:spPr bwMode="auto">
        <a:xfrm>
          <a:off x="1123950" y="211074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4</xdr:col>
      <xdr:colOff>0</xdr:colOff>
      <xdr:row>107</xdr:row>
      <xdr:rowOff>19050</xdr:rowOff>
    </xdr:from>
    <xdr:to>
      <xdr:col>5</xdr:col>
      <xdr:colOff>9525</xdr:colOff>
      <xdr:row>109</xdr:row>
      <xdr:rowOff>0</xdr:rowOff>
    </xdr:to>
    <xdr:sp macro="" textlink="">
      <xdr:nvSpPr>
        <xdr:cNvPr id="193" name="AutoShape 25">
          <a:extLst>
            <a:ext uri="{FF2B5EF4-FFF2-40B4-BE49-F238E27FC236}">
              <a16:creationId xmlns:a16="http://schemas.microsoft.com/office/drawing/2014/main" id="{6EF5C2D4-E019-446F-B43C-F6073C0BD3CA}"/>
            </a:ext>
          </a:extLst>
        </xdr:cNvPr>
        <xdr:cNvSpPr>
          <a:spLocks noChangeArrowheads="1"/>
        </xdr:cNvSpPr>
      </xdr:nvSpPr>
      <xdr:spPr bwMode="auto">
        <a:xfrm>
          <a:off x="2152650" y="227076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6</xdr:col>
      <xdr:colOff>488</xdr:colOff>
      <xdr:row>107</xdr:row>
      <xdr:rowOff>19049</xdr:rowOff>
    </xdr:from>
    <xdr:to>
      <xdr:col>7</xdr:col>
      <xdr:colOff>0</xdr:colOff>
      <xdr:row>109</xdr:row>
      <xdr:rowOff>2924</xdr:rowOff>
    </xdr:to>
    <xdr:sp macro="" textlink="">
      <xdr:nvSpPr>
        <xdr:cNvPr id="194" name="AutoShape 26">
          <a:extLst>
            <a:ext uri="{FF2B5EF4-FFF2-40B4-BE49-F238E27FC236}">
              <a16:creationId xmlns:a16="http://schemas.microsoft.com/office/drawing/2014/main" id="{072D0B52-2B45-4839-803E-A550FDF03DC9}"/>
            </a:ext>
          </a:extLst>
        </xdr:cNvPr>
        <xdr:cNvSpPr>
          <a:spLocks noChangeArrowheads="1"/>
        </xdr:cNvSpPr>
      </xdr:nvSpPr>
      <xdr:spPr bwMode="auto">
        <a:xfrm>
          <a:off x="3181838" y="227075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8</xdr:col>
      <xdr:colOff>0</xdr:colOff>
      <xdr:row>107</xdr:row>
      <xdr:rowOff>19050</xdr:rowOff>
    </xdr:from>
    <xdr:to>
      <xdr:col>9</xdr:col>
      <xdr:colOff>9525</xdr:colOff>
      <xdr:row>109</xdr:row>
      <xdr:rowOff>0</xdr:rowOff>
    </xdr:to>
    <xdr:sp macro="" textlink="">
      <xdr:nvSpPr>
        <xdr:cNvPr id="195" name="AutoShape 25">
          <a:extLst>
            <a:ext uri="{FF2B5EF4-FFF2-40B4-BE49-F238E27FC236}">
              <a16:creationId xmlns:a16="http://schemas.microsoft.com/office/drawing/2014/main" id="{918DC06E-7948-4EE2-B15F-EBD1DBA7CE98}"/>
            </a:ext>
          </a:extLst>
        </xdr:cNvPr>
        <xdr:cNvSpPr>
          <a:spLocks noChangeArrowheads="1"/>
        </xdr:cNvSpPr>
      </xdr:nvSpPr>
      <xdr:spPr bwMode="auto">
        <a:xfrm>
          <a:off x="4210050" y="227076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10</xdr:col>
      <xdr:colOff>488</xdr:colOff>
      <xdr:row>107</xdr:row>
      <xdr:rowOff>19049</xdr:rowOff>
    </xdr:from>
    <xdr:to>
      <xdr:col>11</xdr:col>
      <xdr:colOff>0</xdr:colOff>
      <xdr:row>109</xdr:row>
      <xdr:rowOff>2924</xdr:rowOff>
    </xdr:to>
    <xdr:sp macro="" textlink="">
      <xdr:nvSpPr>
        <xdr:cNvPr id="196" name="AutoShape 26">
          <a:extLst>
            <a:ext uri="{FF2B5EF4-FFF2-40B4-BE49-F238E27FC236}">
              <a16:creationId xmlns:a16="http://schemas.microsoft.com/office/drawing/2014/main" id="{B6480D34-8BEC-4976-B610-4BE2A99709C5}"/>
            </a:ext>
          </a:extLst>
        </xdr:cNvPr>
        <xdr:cNvSpPr>
          <a:spLocks noChangeArrowheads="1"/>
        </xdr:cNvSpPr>
      </xdr:nvSpPr>
      <xdr:spPr bwMode="auto">
        <a:xfrm>
          <a:off x="5239238" y="227075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12</xdr:col>
      <xdr:colOff>0</xdr:colOff>
      <xdr:row>107</xdr:row>
      <xdr:rowOff>19050</xdr:rowOff>
    </xdr:from>
    <xdr:to>
      <xdr:col>13</xdr:col>
      <xdr:colOff>9525</xdr:colOff>
      <xdr:row>109</xdr:row>
      <xdr:rowOff>0</xdr:rowOff>
    </xdr:to>
    <xdr:sp macro="" textlink="">
      <xdr:nvSpPr>
        <xdr:cNvPr id="197" name="AutoShape 25">
          <a:extLst>
            <a:ext uri="{FF2B5EF4-FFF2-40B4-BE49-F238E27FC236}">
              <a16:creationId xmlns:a16="http://schemas.microsoft.com/office/drawing/2014/main" id="{EEE8E7CE-DA80-4264-AFBD-D7E12ADD4404}"/>
            </a:ext>
          </a:extLst>
        </xdr:cNvPr>
        <xdr:cNvSpPr>
          <a:spLocks noChangeArrowheads="1"/>
        </xdr:cNvSpPr>
      </xdr:nvSpPr>
      <xdr:spPr bwMode="auto">
        <a:xfrm>
          <a:off x="6267450" y="227076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14</xdr:col>
      <xdr:colOff>488</xdr:colOff>
      <xdr:row>107</xdr:row>
      <xdr:rowOff>19049</xdr:rowOff>
    </xdr:from>
    <xdr:to>
      <xdr:col>15</xdr:col>
      <xdr:colOff>0</xdr:colOff>
      <xdr:row>109</xdr:row>
      <xdr:rowOff>2924</xdr:rowOff>
    </xdr:to>
    <xdr:sp macro="" textlink="">
      <xdr:nvSpPr>
        <xdr:cNvPr id="198" name="AutoShape 26">
          <a:extLst>
            <a:ext uri="{FF2B5EF4-FFF2-40B4-BE49-F238E27FC236}">
              <a16:creationId xmlns:a16="http://schemas.microsoft.com/office/drawing/2014/main" id="{88F57801-18FA-4A20-ACF9-2BC2BC18BD40}"/>
            </a:ext>
          </a:extLst>
        </xdr:cNvPr>
        <xdr:cNvSpPr>
          <a:spLocks noChangeArrowheads="1"/>
        </xdr:cNvSpPr>
      </xdr:nvSpPr>
      <xdr:spPr bwMode="auto">
        <a:xfrm>
          <a:off x="7296638" y="227075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16</xdr:col>
      <xdr:colOff>0</xdr:colOff>
      <xdr:row>107</xdr:row>
      <xdr:rowOff>19050</xdr:rowOff>
    </xdr:from>
    <xdr:to>
      <xdr:col>17</xdr:col>
      <xdr:colOff>9525</xdr:colOff>
      <xdr:row>109</xdr:row>
      <xdr:rowOff>0</xdr:rowOff>
    </xdr:to>
    <xdr:sp macro="" textlink="">
      <xdr:nvSpPr>
        <xdr:cNvPr id="199" name="AutoShape 25">
          <a:extLst>
            <a:ext uri="{FF2B5EF4-FFF2-40B4-BE49-F238E27FC236}">
              <a16:creationId xmlns:a16="http://schemas.microsoft.com/office/drawing/2014/main" id="{6E1C67EB-4D5B-449E-A7CF-E49BFB8F2D24}"/>
            </a:ext>
          </a:extLst>
        </xdr:cNvPr>
        <xdr:cNvSpPr>
          <a:spLocks noChangeArrowheads="1"/>
        </xdr:cNvSpPr>
      </xdr:nvSpPr>
      <xdr:spPr bwMode="auto">
        <a:xfrm>
          <a:off x="8324850" y="227076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18</xdr:col>
      <xdr:colOff>488</xdr:colOff>
      <xdr:row>107</xdr:row>
      <xdr:rowOff>19049</xdr:rowOff>
    </xdr:from>
    <xdr:to>
      <xdr:col>19</xdr:col>
      <xdr:colOff>0</xdr:colOff>
      <xdr:row>109</xdr:row>
      <xdr:rowOff>2924</xdr:rowOff>
    </xdr:to>
    <xdr:sp macro="" textlink="">
      <xdr:nvSpPr>
        <xdr:cNvPr id="200" name="AutoShape 26">
          <a:extLst>
            <a:ext uri="{FF2B5EF4-FFF2-40B4-BE49-F238E27FC236}">
              <a16:creationId xmlns:a16="http://schemas.microsoft.com/office/drawing/2014/main" id="{819F9646-8000-45B1-9FDF-73FE7EE28ACF}"/>
            </a:ext>
          </a:extLst>
        </xdr:cNvPr>
        <xdr:cNvSpPr>
          <a:spLocks noChangeArrowheads="1"/>
        </xdr:cNvSpPr>
      </xdr:nvSpPr>
      <xdr:spPr bwMode="auto">
        <a:xfrm>
          <a:off x="9354038" y="227075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20</xdr:col>
      <xdr:colOff>0</xdr:colOff>
      <xdr:row>107</xdr:row>
      <xdr:rowOff>19050</xdr:rowOff>
    </xdr:from>
    <xdr:to>
      <xdr:col>21</xdr:col>
      <xdr:colOff>9525</xdr:colOff>
      <xdr:row>109</xdr:row>
      <xdr:rowOff>0</xdr:rowOff>
    </xdr:to>
    <xdr:sp macro="" textlink="">
      <xdr:nvSpPr>
        <xdr:cNvPr id="201" name="AutoShape 25">
          <a:extLst>
            <a:ext uri="{FF2B5EF4-FFF2-40B4-BE49-F238E27FC236}">
              <a16:creationId xmlns:a16="http://schemas.microsoft.com/office/drawing/2014/main" id="{BBAE523D-3143-4901-97CE-F964B43D334A}"/>
            </a:ext>
          </a:extLst>
        </xdr:cNvPr>
        <xdr:cNvSpPr>
          <a:spLocks noChangeArrowheads="1"/>
        </xdr:cNvSpPr>
      </xdr:nvSpPr>
      <xdr:spPr bwMode="auto">
        <a:xfrm>
          <a:off x="10382250" y="227076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22</xdr:col>
      <xdr:colOff>488</xdr:colOff>
      <xdr:row>107</xdr:row>
      <xdr:rowOff>19049</xdr:rowOff>
    </xdr:from>
    <xdr:to>
      <xdr:col>23</xdr:col>
      <xdr:colOff>0</xdr:colOff>
      <xdr:row>109</xdr:row>
      <xdr:rowOff>2924</xdr:rowOff>
    </xdr:to>
    <xdr:sp macro="" textlink="">
      <xdr:nvSpPr>
        <xdr:cNvPr id="202" name="AutoShape 26">
          <a:extLst>
            <a:ext uri="{FF2B5EF4-FFF2-40B4-BE49-F238E27FC236}">
              <a16:creationId xmlns:a16="http://schemas.microsoft.com/office/drawing/2014/main" id="{4864ED40-53E5-4201-A31B-59E26A3D4B09}"/>
            </a:ext>
          </a:extLst>
        </xdr:cNvPr>
        <xdr:cNvSpPr>
          <a:spLocks noChangeArrowheads="1"/>
        </xdr:cNvSpPr>
      </xdr:nvSpPr>
      <xdr:spPr bwMode="auto">
        <a:xfrm>
          <a:off x="11411438" y="22707599"/>
          <a:ext cx="513862" cy="383925"/>
        </a:xfrm>
        <a:prstGeom prst="flowChartExtract">
          <a:avLst/>
        </a:prstGeom>
        <a:noFill/>
        <a:ln w="9525">
          <a:solidFill>
            <a:srgbClr val="000000"/>
          </a:solidFill>
          <a:miter lim="800000"/>
          <a:headEnd/>
          <a:tailEnd/>
        </a:ln>
      </xdr:spPr>
    </xdr:sp>
    <xdr:clientData/>
  </xdr:twoCellAnchor>
  <xdr:twoCellAnchor>
    <xdr:from>
      <xdr:col>24</xdr:col>
      <xdr:colOff>0</xdr:colOff>
      <xdr:row>107</xdr:row>
      <xdr:rowOff>19050</xdr:rowOff>
    </xdr:from>
    <xdr:to>
      <xdr:col>25</xdr:col>
      <xdr:colOff>9525</xdr:colOff>
      <xdr:row>109</xdr:row>
      <xdr:rowOff>0</xdr:rowOff>
    </xdr:to>
    <xdr:sp macro="" textlink="">
      <xdr:nvSpPr>
        <xdr:cNvPr id="203" name="AutoShape 25">
          <a:extLst>
            <a:ext uri="{FF2B5EF4-FFF2-40B4-BE49-F238E27FC236}">
              <a16:creationId xmlns:a16="http://schemas.microsoft.com/office/drawing/2014/main" id="{06C72EA4-3918-4789-975D-D5ED08A1D752}"/>
            </a:ext>
          </a:extLst>
        </xdr:cNvPr>
        <xdr:cNvSpPr>
          <a:spLocks noChangeArrowheads="1"/>
        </xdr:cNvSpPr>
      </xdr:nvSpPr>
      <xdr:spPr bwMode="auto">
        <a:xfrm>
          <a:off x="12439650" y="227076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26</xdr:col>
      <xdr:colOff>488</xdr:colOff>
      <xdr:row>107</xdr:row>
      <xdr:rowOff>19049</xdr:rowOff>
    </xdr:from>
    <xdr:to>
      <xdr:col>27</xdr:col>
      <xdr:colOff>0</xdr:colOff>
      <xdr:row>109</xdr:row>
      <xdr:rowOff>2924</xdr:rowOff>
    </xdr:to>
    <xdr:sp macro="" textlink="">
      <xdr:nvSpPr>
        <xdr:cNvPr id="204" name="AutoShape 26">
          <a:extLst>
            <a:ext uri="{FF2B5EF4-FFF2-40B4-BE49-F238E27FC236}">
              <a16:creationId xmlns:a16="http://schemas.microsoft.com/office/drawing/2014/main" id="{166F1C6F-8AEC-463A-823A-F65E43A3E1BE}"/>
            </a:ext>
          </a:extLst>
        </xdr:cNvPr>
        <xdr:cNvSpPr>
          <a:spLocks noChangeArrowheads="1"/>
        </xdr:cNvSpPr>
      </xdr:nvSpPr>
      <xdr:spPr bwMode="auto">
        <a:xfrm>
          <a:off x="13468838" y="227075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28</xdr:col>
      <xdr:colOff>0</xdr:colOff>
      <xdr:row>107</xdr:row>
      <xdr:rowOff>19050</xdr:rowOff>
    </xdr:from>
    <xdr:to>
      <xdr:col>29</xdr:col>
      <xdr:colOff>9525</xdr:colOff>
      <xdr:row>109</xdr:row>
      <xdr:rowOff>0</xdr:rowOff>
    </xdr:to>
    <xdr:sp macro="" textlink="">
      <xdr:nvSpPr>
        <xdr:cNvPr id="205" name="AutoShape 25">
          <a:extLst>
            <a:ext uri="{FF2B5EF4-FFF2-40B4-BE49-F238E27FC236}">
              <a16:creationId xmlns:a16="http://schemas.microsoft.com/office/drawing/2014/main" id="{29AEC63D-79D3-4E46-B789-9438D08F6561}"/>
            </a:ext>
          </a:extLst>
        </xdr:cNvPr>
        <xdr:cNvSpPr>
          <a:spLocks noChangeArrowheads="1"/>
        </xdr:cNvSpPr>
      </xdr:nvSpPr>
      <xdr:spPr bwMode="auto">
        <a:xfrm>
          <a:off x="14497050" y="227076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30</xdr:col>
      <xdr:colOff>488</xdr:colOff>
      <xdr:row>107</xdr:row>
      <xdr:rowOff>19049</xdr:rowOff>
    </xdr:from>
    <xdr:to>
      <xdr:col>31</xdr:col>
      <xdr:colOff>0</xdr:colOff>
      <xdr:row>109</xdr:row>
      <xdr:rowOff>2924</xdr:rowOff>
    </xdr:to>
    <xdr:sp macro="" textlink="">
      <xdr:nvSpPr>
        <xdr:cNvPr id="206" name="AutoShape 26">
          <a:extLst>
            <a:ext uri="{FF2B5EF4-FFF2-40B4-BE49-F238E27FC236}">
              <a16:creationId xmlns:a16="http://schemas.microsoft.com/office/drawing/2014/main" id="{37ED3BAE-600F-45CF-BA75-909E93436628}"/>
            </a:ext>
          </a:extLst>
        </xdr:cNvPr>
        <xdr:cNvSpPr>
          <a:spLocks noChangeArrowheads="1"/>
        </xdr:cNvSpPr>
      </xdr:nvSpPr>
      <xdr:spPr bwMode="auto">
        <a:xfrm>
          <a:off x="15526238" y="2270759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32</xdr:col>
      <xdr:colOff>0</xdr:colOff>
      <xdr:row>107</xdr:row>
      <xdr:rowOff>19050</xdr:rowOff>
    </xdr:from>
    <xdr:to>
      <xdr:col>33</xdr:col>
      <xdr:colOff>9525</xdr:colOff>
      <xdr:row>109</xdr:row>
      <xdr:rowOff>0</xdr:rowOff>
    </xdr:to>
    <xdr:sp macro="" textlink="">
      <xdr:nvSpPr>
        <xdr:cNvPr id="207" name="AutoShape 25">
          <a:extLst>
            <a:ext uri="{FF2B5EF4-FFF2-40B4-BE49-F238E27FC236}">
              <a16:creationId xmlns:a16="http://schemas.microsoft.com/office/drawing/2014/main" id="{5EA8BAB1-FCCD-40F0-A470-20C407928DF4}"/>
            </a:ext>
          </a:extLst>
        </xdr:cNvPr>
        <xdr:cNvSpPr>
          <a:spLocks noChangeArrowheads="1"/>
        </xdr:cNvSpPr>
      </xdr:nvSpPr>
      <xdr:spPr bwMode="auto">
        <a:xfrm>
          <a:off x="16754475" y="227076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xdr:col>
      <xdr:colOff>0</xdr:colOff>
      <xdr:row>107</xdr:row>
      <xdr:rowOff>19050</xdr:rowOff>
    </xdr:from>
    <xdr:to>
      <xdr:col>3</xdr:col>
      <xdr:colOff>9525</xdr:colOff>
      <xdr:row>109</xdr:row>
      <xdr:rowOff>0</xdr:rowOff>
    </xdr:to>
    <xdr:sp macro="" textlink="">
      <xdr:nvSpPr>
        <xdr:cNvPr id="208" name="AutoShape 25">
          <a:extLst>
            <a:ext uri="{FF2B5EF4-FFF2-40B4-BE49-F238E27FC236}">
              <a16:creationId xmlns:a16="http://schemas.microsoft.com/office/drawing/2014/main" id="{79C823BC-C24A-4301-A1D9-55DDA42E2435}"/>
            </a:ext>
          </a:extLst>
        </xdr:cNvPr>
        <xdr:cNvSpPr>
          <a:spLocks noChangeArrowheads="1"/>
        </xdr:cNvSpPr>
      </xdr:nvSpPr>
      <xdr:spPr bwMode="auto">
        <a:xfrm>
          <a:off x="1123950" y="227076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4</xdr:col>
      <xdr:colOff>0</xdr:colOff>
      <xdr:row>115</xdr:row>
      <xdr:rowOff>19050</xdr:rowOff>
    </xdr:from>
    <xdr:to>
      <xdr:col>5</xdr:col>
      <xdr:colOff>9525</xdr:colOff>
      <xdr:row>117</xdr:row>
      <xdr:rowOff>0</xdr:rowOff>
    </xdr:to>
    <xdr:sp macro="" textlink="">
      <xdr:nvSpPr>
        <xdr:cNvPr id="209" name="AutoShape 25">
          <a:extLst>
            <a:ext uri="{FF2B5EF4-FFF2-40B4-BE49-F238E27FC236}">
              <a16:creationId xmlns:a16="http://schemas.microsoft.com/office/drawing/2014/main" id="{1C7F3C13-5CD7-48CD-A311-7040EECEB4C1}"/>
            </a:ext>
          </a:extLst>
        </xdr:cNvPr>
        <xdr:cNvSpPr>
          <a:spLocks noChangeArrowheads="1"/>
        </xdr:cNvSpPr>
      </xdr:nvSpPr>
      <xdr:spPr bwMode="auto">
        <a:xfrm>
          <a:off x="2152650" y="243078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6</xdr:col>
      <xdr:colOff>488</xdr:colOff>
      <xdr:row>115</xdr:row>
      <xdr:rowOff>19049</xdr:rowOff>
    </xdr:from>
    <xdr:to>
      <xdr:col>7</xdr:col>
      <xdr:colOff>0</xdr:colOff>
      <xdr:row>117</xdr:row>
      <xdr:rowOff>2924</xdr:rowOff>
    </xdr:to>
    <xdr:sp macro="" textlink="">
      <xdr:nvSpPr>
        <xdr:cNvPr id="210" name="AutoShape 26">
          <a:extLst>
            <a:ext uri="{FF2B5EF4-FFF2-40B4-BE49-F238E27FC236}">
              <a16:creationId xmlns:a16="http://schemas.microsoft.com/office/drawing/2014/main" id="{47FCECD0-9EBD-4140-8502-2918DC26B5F3}"/>
            </a:ext>
          </a:extLst>
        </xdr:cNvPr>
        <xdr:cNvSpPr>
          <a:spLocks noChangeArrowheads="1"/>
        </xdr:cNvSpPr>
      </xdr:nvSpPr>
      <xdr:spPr bwMode="auto">
        <a:xfrm>
          <a:off x="3181838" y="24307799"/>
          <a:ext cx="513862" cy="383925"/>
        </a:xfrm>
        <a:prstGeom prst="flowChartExtract">
          <a:avLst/>
        </a:prstGeom>
        <a:noFill/>
        <a:ln w="9525">
          <a:solidFill>
            <a:srgbClr val="000000"/>
          </a:solidFill>
          <a:miter lim="800000"/>
          <a:headEnd/>
          <a:tailEnd/>
        </a:ln>
      </xdr:spPr>
    </xdr:sp>
    <xdr:clientData/>
  </xdr:twoCellAnchor>
  <xdr:twoCellAnchor>
    <xdr:from>
      <xdr:col>8</xdr:col>
      <xdr:colOff>0</xdr:colOff>
      <xdr:row>115</xdr:row>
      <xdr:rowOff>19050</xdr:rowOff>
    </xdr:from>
    <xdr:to>
      <xdr:col>9</xdr:col>
      <xdr:colOff>9525</xdr:colOff>
      <xdr:row>117</xdr:row>
      <xdr:rowOff>0</xdr:rowOff>
    </xdr:to>
    <xdr:sp macro="" textlink="">
      <xdr:nvSpPr>
        <xdr:cNvPr id="211" name="AutoShape 25">
          <a:extLst>
            <a:ext uri="{FF2B5EF4-FFF2-40B4-BE49-F238E27FC236}">
              <a16:creationId xmlns:a16="http://schemas.microsoft.com/office/drawing/2014/main" id="{452C602F-27CF-457F-AA57-D931823199D4}"/>
            </a:ext>
          </a:extLst>
        </xdr:cNvPr>
        <xdr:cNvSpPr>
          <a:spLocks noChangeArrowheads="1"/>
        </xdr:cNvSpPr>
      </xdr:nvSpPr>
      <xdr:spPr bwMode="auto">
        <a:xfrm>
          <a:off x="4210050" y="24307800"/>
          <a:ext cx="523875" cy="381000"/>
        </a:xfrm>
        <a:prstGeom prst="flowChartExtract">
          <a:avLst/>
        </a:prstGeom>
        <a:noFill/>
        <a:ln w="9525">
          <a:solidFill>
            <a:srgbClr val="000000"/>
          </a:solidFill>
          <a:miter lim="800000"/>
          <a:headEnd/>
          <a:tailEnd/>
        </a:ln>
      </xdr:spPr>
      <xdr:txBody>
        <a:bodyPr/>
        <a:lstStyle/>
        <a:p>
          <a:endParaRPr lang="en-IN"/>
        </a:p>
      </xdr:txBody>
    </xdr:sp>
    <xdr:clientData/>
  </xdr:twoCellAnchor>
  <xdr:twoCellAnchor>
    <xdr:from>
      <xdr:col>10</xdr:col>
      <xdr:colOff>488</xdr:colOff>
      <xdr:row>115</xdr:row>
      <xdr:rowOff>19049</xdr:rowOff>
    </xdr:from>
    <xdr:to>
      <xdr:col>11</xdr:col>
      <xdr:colOff>0</xdr:colOff>
      <xdr:row>117</xdr:row>
      <xdr:rowOff>2924</xdr:rowOff>
    </xdr:to>
    <xdr:sp macro="" textlink="">
      <xdr:nvSpPr>
        <xdr:cNvPr id="212" name="AutoShape 26">
          <a:extLst>
            <a:ext uri="{FF2B5EF4-FFF2-40B4-BE49-F238E27FC236}">
              <a16:creationId xmlns:a16="http://schemas.microsoft.com/office/drawing/2014/main" id="{79ED13AA-A541-4322-BD4A-A9A7F2EF3ABD}"/>
            </a:ext>
          </a:extLst>
        </xdr:cNvPr>
        <xdr:cNvSpPr>
          <a:spLocks noChangeArrowheads="1"/>
        </xdr:cNvSpPr>
      </xdr:nvSpPr>
      <xdr:spPr bwMode="auto">
        <a:xfrm>
          <a:off x="5239238" y="24307799"/>
          <a:ext cx="513862" cy="383925"/>
        </a:xfrm>
        <a:prstGeom prst="flowChartExtract">
          <a:avLst/>
        </a:prstGeom>
        <a:noFill/>
        <a:ln w="9525">
          <a:solidFill>
            <a:srgbClr val="000000"/>
          </a:solidFill>
          <a:miter lim="800000"/>
          <a:headEnd/>
          <a:tailEnd/>
        </a:ln>
      </xdr:spPr>
      <xdr:txBody>
        <a:bodyPr/>
        <a:lstStyle/>
        <a:p>
          <a:endParaRPr lang="en-IN"/>
        </a:p>
      </xdr:txBody>
    </xdr:sp>
    <xdr:clientData/>
  </xdr:twoCellAnchor>
  <xdr:twoCellAnchor>
    <xdr:from>
      <xdr:col>12</xdr:col>
      <xdr:colOff>0</xdr:colOff>
      <xdr:row>115</xdr:row>
      <xdr:rowOff>19050</xdr:rowOff>
    </xdr:from>
    <xdr:to>
      <xdr:col>13</xdr:col>
      <xdr:colOff>9525</xdr:colOff>
      <xdr:row>117</xdr:row>
      <xdr:rowOff>0</xdr:rowOff>
    </xdr:to>
    <xdr:sp macro="" textlink="">
      <xdr:nvSpPr>
        <xdr:cNvPr id="213" name="AutoShape 25">
          <a:extLst>
            <a:ext uri="{FF2B5EF4-FFF2-40B4-BE49-F238E27FC236}">
              <a16:creationId xmlns:a16="http://schemas.microsoft.com/office/drawing/2014/main" id="{C422DD5C-5295-415B-AAF4-5E5A19D4EFB5}"/>
            </a:ext>
          </a:extLst>
        </xdr:cNvPr>
        <xdr:cNvSpPr>
          <a:spLocks noChangeArrowheads="1"/>
        </xdr:cNvSpPr>
      </xdr:nvSpPr>
      <xdr:spPr bwMode="auto">
        <a:xfrm>
          <a:off x="6267450" y="24307800"/>
          <a:ext cx="523875" cy="381000"/>
        </a:xfrm>
        <a:prstGeom prst="flowChartExtract">
          <a:avLst/>
        </a:prstGeom>
        <a:noFill/>
        <a:ln w="9525">
          <a:solidFill>
            <a:srgbClr val="000000"/>
          </a:solidFill>
          <a:miter lim="800000"/>
          <a:headEnd/>
          <a:tailEnd/>
        </a:ln>
      </xdr:spPr>
    </xdr:sp>
    <xdr:clientData/>
  </xdr:twoCellAnchor>
  <xdr:twoCellAnchor>
    <xdr:from>
      <xdr:col>14</xdr:col>
      <xdr:colOff>488</xdr:colOff>
      <xdr:row>115</xdr:row>
      <xdr:rowOff>19049</xdr:rowOff>
    </xdr:from>
    <xdr:to>
      <xdr:col>15</xdr:col>
      <xdr:colOff>0</xdr:colOff>
      <xdr:row>117</xdr:row>
      <xdr:rowOff>2924</xdr:rowOff>
    </xdr:to>
    <xdr:sp macro="" textlink="">
      <xdr:nvSpPr>
        <xdr:cNvPr id="214" name="AutoShape 26">
          <a:extLst>
            <a:ext uri="{FF2B5EF4-FFF2-40B4-BE49-F238E27FC236}">
              <a16:creationId xmlns:a16="http://schemas.microsoft.com/office/drawing/2014/main" id="{315DE9A0-A864-447A-87DD-A6314BC3EE55}"/>
            </a:ext>
          </a:extLst>
        </xdr:cNvPr>
        <xdr:cNvSpPr>
          <a:spLocks noChangeArrowheads="1"/>
        </xdr:cNvSpPr>
      </xdr:nvSpPr>
      <xdr:spPr bwMode="auto">
        <a:xfrm>
          <a:off x="7296638" y="243077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16</xdr:col>
      <xdr:colOff>0</xdr:colOff>
      <xdr:row>115</xdr:row>
      <xdr:rowOff>19050</xdr:rowOff>
    </xdr:from>
    <xdr:to>
      <xdr:col>17</xdr:col>
      <xdr:colOff>9525</xdr:colOff>
      <xdr:row>117</xdr:row>
      <xdr:rowOff>0</xdr:rowOff>
    </xdr:to>
    <xdr:sp macro="" textlink="">
      <xdr:nvSpPr>
        <xdr:cNvPr id="215" name="AutoShape 25">
          <a:extLst>
            <a:ext uri="{FF2B5EF4-FFF2-40B4-BE49-F238E27FC236}">
              <a16:creationId xmlns:a16="http://schemas.microsoft.com/office/drawing/2014/main" id="{9DEE1D71-4372-4BCD-A76D-2380E23011FE}"/>
            </a:ext>
          </a:extLst>
        </xdr:cNvPr>
        <xdr:cNvSpPr>
          <a:spLocks noChangeArrowheads="1"/>
        </xdr:cNvSpPr>
      </xdr:nvSpPr>
      <xdr:spPr bwMode="auto">
        <a:xfrm>
          <a:off x="8324850" y="24307800"/>
          <a:ext cx="523875" cy="381000"/>
        </a:xfrm>
        <a:prstGeom prst="flowChartExtract">
          <a:avLst/>
        </a:prstGeom>
        <a:noFill/>
        <a:ln w="9525">
          <a:solidFill>
            <a:srgbClr val="000000"/>
          </a:solidFill>
          <a:miter lim="800000"/>
          <a:headEnd/>
          <a:tailEnd/>
        </a:ln>
      </xdr:spPr>
    </xdr:sp>
    <xdr:clientData/>
  </xdr:twoCellAnchor>
  <xdr:twoCellAnchor>
    <xdr:from>
      <xdr:col>18</xdr:col>
      <xdr:colOff>488</xdr:colOff>
      <xdr:row>115</xdr:row>
      <xdr:rowOff>19049</xdr:rowOff>
    </xdr:from>
    <xdr:to>
      <xdr:col>19</xdr:col>
      <xdr:colOff>0</xdr:colOff>
      <xdr:row>117</xdr:row>
      <xdr:rowOff>2924</xdr:rowOff>
    </xdr:to>
    <xdr:sp macro="" textlink="">
      <xdr:nvSpPr>
        <xdr:cNvPr id="216" name="AutoShape 26">
          <a:extLst>
            <a:ext uri="{FF2B5EF4-FFF2-40B4-BE49-F238E27FC236}">
              <a16:creationId xmlns:a16="http://schemas.microsoft.com/office/drawing/2014/main" id="{88829EF7-F620-44B1-B762-9E9B8B77AB0E}"/>
            </a:ext>
          </a:extLst>
        </xdr:cNvPr>
        <xdr:cNvSpPr>
          <a:spLocks noChangeArrowheads="1"/>
        </xdr:cNvSpPr>
      </xdr:nvSpPr>
      <xdr:spPr bwMode="auto">
        <a:xfrm>
          <a:off x="9354038" y="243077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20</xdr:col>
      <xdr:colOff>0</xdr:colOff>
      <xdr:row>115</xdr:row>
      <xdr:rowOff>19050</xdr:rowOff>
    </xdr:from>
    <xdr:to>
      <xdr:col>21</xdr:col>
      <xdr:colOff>9525</xdr:colOff>
      <xdr:row>117</xdr:row>
      <xdr:rowOff>0</xdr:rowOff>
    </xdr:to>
    <xdr:sp macro="" textlink="">
      <xdr:nvSpPr>
        <xdr:cNvPr id="217" name="AutoShape 25">
          <a:extLst>
            <a:ext uri="{FF2B5EF4-FFF2-40B4-BE49-F238E27FC236}">
              <a16:creationId xmlns:a16="http://schemas.microsoft.com/office/drawing/2014/main" id="{254422FC-E445-4734-9C39-2A00C1E4BC63}"/>
            </a:ext>
          </a:extLst>
        </xdr:cNvPr>
        <xdr:cNvSpPr>
          <a:spLocks noChangeArrowheads="1"/>
        </xdr:cNvSpPr>
      </xdr:nvSpPr>
      <xdr:spPr bwMode="auto">
        <a:xfrm>
          <a:off x="10382250" y="243078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22</xdr:col>
      <xdr:colOff>488</xdr:colOff>
      <xdr:row>115</xdr:row>
      <xdr:rowOff>19049</xdr:rowOff>
    </xdr:from>
    <xdr:to>
      <xdr:col>23</xdr:col>
      <xdr:colOff>0</xdr:colOff>
      <xdr:row>117</xdr:row>
      <xdr:rowOff>2924</xdr:rowOff>
    </xdr:to>
    <xdr:sp macro="" textlink="">
      <xdr:nvSpPr>
        <xdr:cNvPr id="218" name="AutoShape 26">
          <a:extLst>
            <a:ext uri="{FF2B5EF4-FFF2-40B4-BE49-F238E27FC236}">
              <a16:creationId xmlns:a16="http://schemas.microsoft.com/office/drawing/2014/main" id="{FF8A8338-3CDD-419B-852B-2AFFA2D859EA}"/>
            </a:ext>
          </a:extLst>
        </xdr:cNvPr>
        <xdr:cNvSpPr>
          <a:spLocks noChangeArrowheads="1"/>
        </xdr:cNvSpPr>
      </xdr:nvSpPr>
      <xdr:spPr bwMode="auto">
        <a:xfrm>
          <a:off x="11411438" y="243077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24</xdr:col>
      <xdr:colOff>0</xdr:colOff>
      <xdr:row>115</xdr:row>
      <xdr:rowOff>19050</xdr:rowOff>
    </xdr:from>
    <xdr:to>
      <xdr:col>25</xdr:col>
      <xdr:colOff>9525</xdr:colOff>
      <xdr:row>117</xdr:row>
      <xdr:rowOff>0</xdr:rowOff>
    </xdr:to>
    <xdr:sp macro="" textlink="">
      <xdr:nvSpPr>
        <xdr:cNvPr id="219" name="AutoShape 25">
          <a:extLst>
            <a:ext uri="{FF2B5EF4-FFF2-40B4-BE49-F238E27FC236}">
              <a16:creationId xmlns:a16="http://schemas.microsoft.com/office/drawing/2014/main" id="{3BDF9635-9AF0-4807-B4CF-DCB041963BCD}"/>
            </a:ext>
          </a:extLst>
        </xdr:cNvPr>
        <xdr:cNvSpPr>
          <a:spLocks noChangeArrowheads="1"/>
        </xdr:cNvSpPr>
      </xdr:nvSpPr>
      <xdr:spPr bwMode="auto">
        <a:xfrm>
          <a:off x="12439650" y="24307800"/>
          <a:ext cx="523875" cy="381000"/>
        </a:xfrm>
        <a:prstGeom prst="flowChartExtract">
          <a:avLst/>
        </a:prstGeom>
        <a:noFill/>
        <a:ln w="9525">
          <a:solidFill>
            <a:srgbClr val="000000"/>
          </a:solidFill>
          <a:miter lim="800000"/>
          <a:headEnd/>
          <a:tailEnd/>
        </a:ln>
      </xdr:spPr>
    </xdr:sp>
    <xdr:clientData/>
  </xdr:twoCellAnchor>
  <xdr:twoCellAnchor>
    <xdr:from>
      <xdr:col>26</xdr:col>
      <xdr:colOff>488</xdr:colOff>
      <xdr:row>115</xdr:row>
      <xdr:rowOff>19049</xdr:rowOff>
    </xdr:from>
    <xdr:to>
      <xdr:col>27</xdr:col>
      <xdr:colOff>0</xdr:colOff>
      <xdr:row>117</xdr:row>
      <xdr:rowOff>2924</xdr:rowOff>
    </xdr:to>
    <xdr:sp macro="" textlink="">
      <xdr:nvSpPr>
        <xdr:cNvPr id="220" name="AutoShape 26">
          <a:extLst>
            <a:ext uri="{FF2B5EF4-FFF2-40B4-BE49-F238E27FC236}">
              <a16:creationId xmlns:a16="http://schemas.microsoft.com/office/drawing/2014/main" id="{989F7489-E2A6-43AB-8A87-B1A81FBAE65D}"/>
            </a:ext>
          </a:extLst>
        </xdr:cNvPr>
        <xdr:cNvSpPr>
          <a:spLocks noChangeArrowheads="1"/>
        </xdr:cNvSpPr>
      </xdr:nvSpPr>
      <xdr:spPr bwMode="auto">
        <a:xfrm>
          <a:off x="13468838" y="24307799"/>
          <a:ext cx="513862" cy="383925"/>
        </a:xfrm>
        <a:prstGeom prst="flowChartExtract">
          <a:avLst/>
        </a:prstGeom>
        <a:noFill/>
        <a:ln w="9525">
          <a:solidFill>
            <a:srgbClr val="000000"/>
          </a:solidFill>
          <a:miter lim="800000"/>
          <a:headEnd/>
          <a:tailEnd/>
        </a:ln>
      </xdr:spPr>
    </xdr:sp>
    <xdr:clientData/>
  </xdr:twoCellAnchor>
  <xdr:twoCellAnchor>
    <xdr:from>
      <xdr:col>2</xdr:col>
      <xdr:colOff>0</xdr:colOff>
      <xdr:row>115</xdr:row>
      <xdr:rowOff>19050</xdr:rowOff>
    </xdr:from>
    <xdr:to>
      <xdr:col>3</xdr:col>
      <xdr:colOff>9525</xdr:colOff>
      <xdr:row>117</xdr:row>
      <xdr:rowOff>0</xdr:rowOff>
    </xdr:to>
    <xdr:sp macro="" textlink="">
      <xdr:nvSpPr>
        <xdr:cNvPr id="221" name="AutoShape 25">
          <a:extLst>
            <a:ext uri="{FF2B5EF4-FFF2-40B4-BE49-F238E27FC236}">
              <a16:creationId xmlns:a16="http://schemas.microsoft.com/office/drawing/2014/main" id="{D4B55609-345F-492D-94CE-6856D59306B8}"/>
            </a:ext>
          </a:extLst>
        </xdr:cNvPr>
        <xdr:cNvSpPr>
          <a:spLocks noChangeArrowheads="1"/>
        </xdr:cNvSpPr>
      </xdr:nvSpPr>
      <xdr:spPr bwMode="auto">
        <a:xfrm>
          <a:off x="1123950" y="24307800"/>
          <a:ext cx="523875" cy="381000"/>
        </a:xfrm>
        <a:prstGeom prst="flowChartExtract">
          <a:avLst/>
        </a:prstGeom>
        <a:noFill/>
        <a:ln w="9525">
          <a:solidFill>
            <a:srgbClr val="000000"/>
          </a:solidFill>
          <a:miter lim="800000"/>
          <a:headEnd/>
          <a:tailEnd/>
        </a:ln>
      </xdr:spPr>
    </xdr:sp>
    <xdr:clientData/>
  </xdr:twoCellAnchor>
  <xdr:twoCellAnchor>
    <xdr:from>
      <xdr:col>28</xdr:col>
      <xdr:colOff>27214</xdr:colOff>
      <xdr:row>115</xdr:row>
      <xdr:rowOff>122464</xdr:rowOff>
    </xdr:from>
    <xdr:to>
      <xdr:col>28</xdr:col>
      <xdr:colOff>299357</xdr:colOff>
      <xdr:row>118</xdr:row>
      <xdr:rowOff>149678</xdr:rowOff>
    </xdr:to>
    <xdr:sp macro="" textlink="">
      <xdr:nvSpPr>
        <xdr:cNvPr id="222" name="Rectangle 221">
          <a:extLst>
            <a:ext uri="{FF2B5EF4-FFF2-40B4-BE49-F238E27FC236}">
              <a16:creationId xmlns:a16="http://schemas.microsoft.com/office/drawing/2014/main" id="{426F4AB6-056D-4631-A0EE-7A74BD43F970}"/>
            </a:ext>
          </a:extLst>
        </xdr:cNvPr>
        <xdr:cNvSpPr/>
      </xdr:nvSpPr>
      <xdr:spPr>
        <a:xfrm>
          <a:off x="14524264" y="24411214"/>
          <a:ext cx="272143" cy="62728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136072</xdr:colOff>
      <xdr:row>106</xdr:row>
      <xdr:rowOff>161408</xdr:rowOff>
    </xdr:from>
    <xdr:to>
      <xdr:col>13</xdr:col>
      <xdr:colOff>258537</xdr:colOff>
      <xdr:row>111</xdr:row>
      <xdr:rowOff>19251</xdr:rowOff>
    </xdr:to>
    <xdr:pic>
      <xdr:nvPicPr>
        <xdr:cNvPr id="223" name="Picture 7">
          <a:extLst>
            <a:ext uri="{FF2B5EF4-FFF2-40B4-BE49-F238E27FC236}">
              <a16:creationId xmlns:a16="http://schemas.microsoft.com/office/drawing/2014/main" id="{8493FC0A-CEBE-4D72-BD5A-E12AA0CA79C6}"/>
            </a:ext>
          </a:extLst>
        </xdr:cNvPr>
        <xdr:cNvPicPr>
          <a:picLocks noChangeAspect="1"/>
        </xdr:cNvPicPr>
      </xdr:nvPicPr>
      <xdr:blipFill>
        <a:blip xmlns:r="http://schemas.openxmlformats.org/officeDocument/2006/relationships" r:embed="rId1" cstate="print">
          <a:duotone>
            <a:prstClr val="black"/>
            <a:schemeClr val="accent4">
              <a:tint val="45000"/>
              <a:satMod val="400000"/>
            </a:schemeClr>
          </a:duotone>
        </a:blip>
        <a:srcRect/>
        <a:stretch>
          <a:fillRect/>
        </a:stretch>
      </xdr:blipFill>
      <xdr:spPr bwMode="auto">
        <a:xfrm>
          <a:off x="6917872" y="22649933"/>
          <a:ext cx="122465" cy="857968"/>
        </a:xfrm>
        <a:prstGeom prst="rect">
          <a:avLst/>
        </a:prstGeom>
        <a:noFill/>
        <a:ln w="9525">
          <a:noFill/>
          <a:miter lim="800000"/>
          <a:headEnd/>
          <a:tailEnd/>
        </a:ln>
      </xdr:spPr>
    </xdr:pic>
    <xdr:clientData/>
  </xdr:twoCellAnchor>
  <xdr:twoCellAnchor>
    <xdr:from>
      <xdr:col>19</xdr:col>
      <xdr:colOff>108857</xdr:colOff>
      <xdr:row>107</xdr:row>
      <xdr:rowOff>0</xdr:rowOff>
    </xdr:from>
    <xdr:to>
      <xdr:col>19</xdr:col>
      <xdr:colOff>231322</xdr:colOff>
      <xdr:row>111</xdr:row>
      <xdr:rowOff>61950</xdr:rowOff>
    </xdr:to>
    <xdr:pic>
      <xdr:nvPicPr>
        <xdr:cNvPr id="224" name="Picture 7">
          <a:extLst>
            <a:ext uri="{FF2B5EF4-FFF2-40B4-BE49-F238E27FC236}">
              <a16:creationId xmlns:a16="http://schemas.microsoft.com/office/drawing/2014/main" id="{8E6E40F3-4503-4669-8F21-8B2230A94BF9}"/>
            </a:ext>
          </a:extLst>
        </xdr:cNvPr>
        <xdr:cNvPicPr>
          <a:picLocks noChangeAspect="1"/>
        </xdr:cNvPicPr>
      </xdr:nvPicPr>
      <xdr:blipFill>
        <a:blip xmlns:r="http://schemas.openxmlformats.org/officeDocument/2006/relationships" r:embed="rId1" cstate="print">
          <a:duotone>
            <a:prstClr val="black"/>
            <a:schemeClr val="accent4">
              <a:tint val="45000"/>
              <a:satMod val="400000"/>
            </a:schemeClr>
          </a:duotone>
        </a:blip>
        <a:srcRect/>
        <a:stretch>
          <a:fillRect/>
        </a:stretch>
      </xdr:blipFill>
      <xdr:spPr bwMode="auto">
        <a:xfrm>
          <a:off x="9976757" y="22688550"/>
          <a:ext cx="122465" cy="862050"/>
        </a:xfrm>
        <a:prstGeom prst="rect">
          <a:avLst/>
        </a:prstGeom>
        <a:noFill/>
        <a:ln w="9525">
          <a:noFill/>
          <a:miter lim="800000"/>
          <a:headEnd/>
          <a:tailEnd/>
        </a:ln>
      </xdr:spPr>
    </xdr:pic>
    <xdr:clientData/>
  </xdr:twoCellAnchor>
  <xdr:twoCellAnchor>
    <xdr:from>
      <xdr:col>3</xdr:col>
      <xdr:colOff>81643</xdr:colOff>
      <xdr:row>83</xdr:row>
      <xdr:rowOff>0</xdr:rowOff>
    </xdr:from>
    <xdr:to>
      <xdr:col>3</xdr:col>
      <xdr:colOff>204108</xdr:colOff>
      <xdr:row>87</xdr:row>
      <xdr:rowOff>61949</xdr:rowOff>
    </xdr:to>
    <xdr:pic>
      <xdr:nvPicPr>
        <xdr:cNvPr id="225" name="Picture 7">
          <a:extLst>
            <a:ext uri="{FF2B5EF4-FFF2-40B4-BE49-F238E27FC236}">
              <a16:creationId xmlns:a16="http://schemas.microsoft.com/office/drawing/2014/main" id="{5B486811-5888-4B32-941F-567F33E294AA}"/>
            </a:ext>
          </a:extLst>
        </xdr:cNvPr>
        <xdr:cNvPicPr>
          <a:picLocks noChangeAspect="1"/>
        </xdr:cNvPicPr>
      </xdr:nvPicPr>
      <xdr:blipFill>
        <a:blip xmlns:r="http://schemas.openxmlformats.org/officeDocument/2006/relationships" r:embed="rId1" cstate="print">
          <a:duotone>
            <a:prstClr val="black"/>
            <a:schemeClr val="accent4">
              <a:tint val="45000"/>
              <a:satMod val="400000"/>
            </a:schemeClr>
          </a:duotone>
        </a:blip>
        <a:srcRect/>
        <a:stretch>
          <a:fillRect/>
        </a:stretch>
      </xdr:blipFill>
      <xdr:spPr bwMode="auto">
        <a:xfrm>
          <a:off x="1719943" y="17887950"/>
          <a:ext cx="122465" cy="862049"/>
        </a:xfrm>
        <a:prstGeom prst="rect">
          <a:avLst/>
        </a:prstGeom>
        <a:noFill/>
        <a:ln w="9525">
          <a:noFill/>
          <a:miter lim="800000"/>
          <a:headEnd/>
          <a:tailEnd/>
        </a:ln>
      </xdr:spPr>
    </xdr:pic>
    <xdr:clientData/>
  </xdr:twoCellAnchor>
  <xdr:twoCellAnchor>
    <xdr:from>
      <xdr:col>27</xdr:col>
      <xdr:colOff>95250</xdr:colOff>
      <xdr:row>10</xdr:row>
      <xdr:rowOff>353786</xdr:rowOff>
    </xdr:from>
    <xdr:to>
      <xdr:col>27</xdr:col>
      <xdr:colOff>217715</xdr:colOff>
      <xdr:row>15</xdr:row>
      <xdr:rowOff>21128</xdr:rowOff>
    </xdr:to>
    <xdr:pic>
      <xdr:nvPicPr>
        <xdr:cNvPr id="226" name="Picture 7">
          <a:extLst>
            <a:ext uri="{FF2B5EF4-FFF2-40B4-BE49-F238E27FC236}">
              <a16:creationId xmlns:a16="http://schemas.microsoft.com/office/drawing/2014/main" id="{D512951C-BBB1-43E9-85E6-B2246E199961}"/>
            </a:ext>
          </a:extLst>
        </xdr:cNvPr>
        <xdr:cNvPicPr>
          <a:picLocks noChangeAspect="1"/>
        </xdr:cNvPicPr>
      </xdr:nvPicPr>
      <xdr:blipFill>
        <a:blip xmlns:r="http://schemas.openxmlformats.org/officeDocument/2006/relationships" r:embed="rId1" cstate="print">
          <a:duotone>
            <a:prstClr val="black"/>
            <a:schemeClr val="accent4">
              <a:tint val="45000"/>
              <a:satMod val="400000"/>
            </a:schemeClr>
          </a:duotone>
        </a:blip>
        <a:srcRect/>
        <a:stretch>
          <a:fillRect/>
        </a:stretch>
      </xdr:blipFill>
      <xdr:spPr bwMode="auto">
        <a:xfrm>
          <a:off x="14077950" y="3344636"/>
          <a:ext cx="122465" cy="943692"/>
        </a:xfrm>
        <a:prstGeom prst="rect">
          <a:avLst/>
        </a:prstGeom>
        <a:noFill/>
        <a:ln w="9525">
          <a:noFill/>
          <a:miter lim="800000"/>
          <a:headEnd/>
          <a:tailEnd/>
        </a:ln>
      </xdr:spPr>
    </xdr:pic>
    <xdr:clientData/>
  </xdr:twoCellAnchor>
  <xdr:twoCellAnchor>
    <xdr:from>
      <xdr:col>23</xdr:col>
      <xdr:colOff>81643</xdr:colOff>
      <xdr:row>66</xdr:row>
      <xdr:rowOff>95250</xdr:rowOff>
    </xdr:from>
    <xdr:to>
      <xdr:col>23</xdr:col>
      <xdr:colOff>231322</xdr:colOff>
      <xdr:row>71</xdr:row>
      <xdr:rowOff>54429</xdr:rowOff>
    </xdr:to>
    <xdr:grpSp>
      <xdr:nvGrpSpPr>
        <xdr:cNvPr id="227" name="Group 226">
          <a:extLst>
            <a:ext uri="{FF2B5EF4-FFF2-40B4-BE49-F238E27FC236}">
              <a16:creationId xmlns:a16="http://schemas.microsoft.com/office/drawing/2014/main" id="{548A746A-1F9F-42BC-A241-3C2AE4BB5E7F}"/>
            </a:ext>
          </a:extLst>
        </xdr:cNvPr>
        <xdr:cNvGrpSpPr/>
      </xdr:nvGrpSpPr>
      <xdr:grpSpPr>
        <a:xfrm>
          <a:off x="11860893" y="14874875"/>
          <a:ext cx="149679" cy="991054"/>
          <a:chOff x="8343900" y="10601325"/>
          <a:chExt cx="142874" cy="786492"/>
        </a:xfrm>
      </xdr:grpSpPr>
      <xdr:sp macro="" textlink="">
        <xdr:nvSpPr>
          <xdr:cNvPr id="228" name="Line 1460">
            <a:extLst>
              <a:ext uri="{FF2B5EF4-FFF2-40B4-BE49-F238E27FC236}">
                <a16:creationId xmlns:a16="http://schemas.microsoft.com/office/drawing/2014/main" id="{0746ADAA-9D0C-EBFB-80DF-D9D45A20C84F}"/>
              </a:ext>
            </a:extLst>
          </xdr:cNvPr>
          <xdr:cNvSpPr>
            <a:spLocks noChangeShapeType="1"/>
          </xdr:cNvSpPr>
        </xdr:nvSpPr>
        <xdr:spPr bwMode="auto">
          <a:xfrm>
            <a:off x="8349746" y="10601325"/>
            <a:ext cx="0" cy="786492"/>
          </a:xfrm>
          <a:prstGeom prst="line">
            <a:avLst/>
          </a:prstGeom>
          <a:ln>
            <a:headEnd/>
            <a:tailEnd/>
          </a:ln>
        </xdr:spPr>
        <xdr:style>
          <a:lnRef idx="3">
            <a:schemeClr val="dk1"/>
          </a:lnRef>
          <a:fillRef idx="0">
            <a:schemeClr val="dk1"/>
          </a:fillRef>
          <a:effectRef idx="2">
            <a:schemeClr val="dk1"/>
          </a:effectRef>
          <a:fontRef idx="minor">
            <a:schemeClr val="tx1"/>
          </a:fontRef>
        </xdr:style>
      </xdr:sp>
      <xdr:sp macro="" textlink="">
        <xdr:nvSpPr>
          <xdr:cNvPr id="229" name="Line 1461">
            <a:extLst>
              <a:ext uri="{FF2B5EF4-FFF2-40B4-BE49-F238E27FC236}">
                <a16:creationId xmlns:a16="http://schemas.microsoft.com/office/drawing/2014/main" id="{C92F6369-F7CC-B934-8250-5BCE341615D7}"/>
              </a:ext>
            </a:extLst>
          </xdr:cNvPr>
          <xdr:cNvSpPr>
            <a:spLocks noChangeShapeType="1"/>
          </xdr:cNvSpPr>
        </xdr:nvSpPr>
        <xdr:spPr bwMode="auto">
          <a:xfrm>
            <a:off x="8484241" y="10601325"/>
            <a:ext cx="0" cy="786492"/>
          </a:xfrm>
          <a:prstGeom prst="line">
            <a:avLst/>
          </a:prstGeom>
          <a:ln>
            <a:headEnd/>
            <a:tailEnd/>
          </a:ln>
        </xdr:spPr>
        <xdr:style>
          <a:lnRef idx="3">
            <a:schemeClr val="dk1"/>
          </a:lnRef>
          <a:fillRef idx="0">
            <a:schemeClr val="dk1"/>
          </a:fillRef>
          <a:effectRef idx="2">
            <a:schemeClr val="dk1"/>
          </a:effectRef>
          <a:fontRef idx="minor">
            <a:schemeClr val="tx1"/>
          </a:fontRef>
        </xdr:style>
      </xdr:sp>
      <xdr:sp macro="" textlink="">
        <xdr:nvSpPr>
          <xdr:cNvPr id="230" name="Line 1462">
            <a:extLst>
              <a:ext uri="{FF2B5EF4-FFF2-40B4-BE49-F238E27FC236}">
                <a16:creationId xmlns:a16="http://schemas.microsoft.com/office/drawing/2014/main" id="{74013A02-89A0-7DC8-7F4F-2823F0CA5614}"/>
              </a:ext>
            </a:extLst>
          </xdr:cNvPr>
          <xdr:cNvSpPr>
            <a:spLocks noChangeShapeType="1"/>
          </xdr:cNvSpPr>
        </xdr:nvSpPr>
        <xdr:spPr bwMode="auto">
          <a:xfrm>
            <a:off x="8343900" y="11251036"/>
            <a:ext cx="142874" cy="0"/>
          </a:xfrm>
          <a:prstGeom prst="line">
            <a:avLst/>
          </a:prstGeom>
          <a:ln>
            <a:headEnd/>
            <a:tailEnd/>
          </a:ln>
        </xdr:spPr>
        <xdr:style>
          <a:lnRef idx="3">
            <a:schemeClr val="dk1"/>
          </a:lnRef>
          <a:fillRef idx="0">
            <a:schemeClr val="dk1"/>
          </a:fillRef>
          <a:effectRef idx="2">
            <a:schemeClr val="dk1"/>
          </a:effectRef>
          <a:fontRef idx="minor">
            <a:schemeClr val="tx1"/>
          </a:fontRef>
        </xdr:style>
      </xdr:sp>
      <xdr:sp macro="" textlink="">
        <xdr:nvSpPr>
          <xdr:cNvPr id="231" name="Line 1463">
            <a:extLst>
              <a:ext uri="{FF2B5EF4-FFF2-40B4-BE49-F238E27FC236}">
                <a16:creationId xmlns:a16="http://schemas.microsoft.com/office/drawing/2014/main" id="{5E889DD2-EC63-537F-DF26-709B2777CFCF}"/>
              </a:ext>
            </a:extLst>
          </xdr:cNvPr>
          <xdr:cNvSpPr>
            <a:spLocks noChangeShapeType="1"/>
          </xdr:cNvSpPr>
        </xdr:nvSpPr>
        <xdr:spPr bwMode="auto">
          <a:xfrm>
            <a:off x="8343900" y="11139901"/>
            <a:ext cx="142874" cy="0"/>
          </a:xfrm>
          <a:prstGeom prst="line">
            <a:avLst/>
          </a:prstGeom>
          <a:ln>
            <a:headEnd/>
            <a:tailEnd/>
          </a:ln>
        </xdr:spPr>
        <xdr:style>
          <a:lnRef idx="3">
            <a:schemeClr val="dk1"/>
          </a:lnRef>
          <a:fillRef idx="0">
            <a:schemeClr val="dk1"/>
          </a:fillRef>
          <a:effectRef idx="2">
            <a:schemeClr val="dk1"/>
          </a:effectRef>
          <a:fontRef idx="minor">
            <a:schemeClr val="tx1"/>
          </a:fontRef>
        </xdr:style>
      </xdr:sp>
      <xdr:sp macro="" textlink="">
        <xdr:nvSpPr>
          <xdr:cNvPr id="232" name="Line 1464">
            <a:extLst>
              <a:ext uri="{FF2B5EF4-FFF2-40B4-BE49-F238E27FC236}">
                <a16:creationId xmlns:a16="http://schemas.microsoft.com/office/drawing/2014/main" id="{673F283D-6BEE-26E3-1F93-0935940890E3}"/>
              </a:ext>
            </a:extLst>
          </xdr:cNvPr>
          <xdr:cNvSpPr>
            <a:spLocks noChangeShapeType="1"/>
          </xdr:cNvSpPr>
        </xdr:nvSpPr>
        <xdr:spPr bwMode="auto">
          <a:xfrm>
            <a:off x="8343900" y="11020217"/>
            <a:ext cx="142874" cy="0"/>
          </a:xfrm>
          <a:prstGeom prst="line">
            <a:avLst/>
          </a:prstGeom>
          <a:ln>
            <a:headEnd/>
            <a:tailEnd/>
          </a:ln>
        </xdr:spPr>
        <xdr:style>
          <a:lnRef idx="3">
            <a:schemeClr val="dk1"/>
          </a:lnRef>
          <a:fillRef idx="0">
            <a:schemeClr val="dk1"/>
          </a:fillRef>
          <a:effectRef idx="2">
            <a:schemeClr val="dk1"/>
          </a:effectRef>
          <a:fontRef idx="minor">
            <a:schemeClr val="tx1"/>
          </a:fontRef>
        </xdr:style>
      </xdr:sp>
      <xdr:sp macro="" textlink="">
        <xdr:nvSpPr>
          <xdr:cNvPr id="233" name="Line 1465">
            <a:extLst>
              <a:ext uri="{FF2B5EF4-FFF2-40B4-BE49-F238E27FC236}">
                <a16:creationId xmlns:a16="http://schemas.microsoft.com/office/drawing/2014/main" id="{CBF3422F-033B-1CCE-6FC0-8C9E411C5C67}"/>
              </a:ext>
            </a:extLst>
          </xdr:cNvPr>
          <xdr:cNvSpPr>
            <a:spLocks noChangeShapeType="1"/>
          </xdr:cNvSpPr>
        </xdr:nvSpPr>
        <xdr:spPr bwMode="auto">
          <a:xfrm>
            <a:off x="8343900" y="10909083"/>
            <a:ext cx="142874" cy="0"/>
          </a:xfrm>
          <a:prstGeom prst="line">
            <a:avLst/>
          </a:prstGeom>
          <a:ln>
            <a:headEnd/>
            <a:tailEnd/>
          </a:ln>
        </xdr:spPr>
        <xdr:style>
          <a:lnRef idx="3">
            <a:schemeClr val="dk1"/>
          </a:lnRef>
          <a:fillRef idx="0">
            <a:schemeClr val="dk1"/>
          </a:fillRef>
          <a:effectRef idx="2">
            <a:schemeClr val="dk1"/>
          </a:effectRef>
          <a:fontRef idx="minor">
            <a:schemeClr val="tx1"/>
          </a:fontRef>
        </xdr:style>
      </xdr:sp>
      <xdr:sp macro="" textlink="">
        <xdr:nvSpPr>
          <xdr:cNvPr id="234" name="Line 1466">
            <a:extLst>
              <a:ext uri="{FF2B5EF4-FFF2-40B4-BE49-F238E27FC236}">
                <a16:creationId xmlns:a16="http://schemas.microsoft.com/office/drawing/2014/main" id="{7618E810-9FE7-C9EE-5B3A-9D97996A5AB6}"/>
              </a:ext>
            </a:extLst>
          </xdr:cNvPr>
          <xdr:cNvSpPr>
            <a:spLocks noChangeShapeType="1"/>
          </xdr:cNvSpPr>
        </xdr:nvSpPr>
        <xdr:spPr bwMode="auto">
          <a:xfrm>
            <a:off x="8343900" y="10797948"/>
            <a:ext cx="142874" cy="0"/>
          </a:xfrm>
          <a:prstGeom prst="line">
            <a:avLst/>
          </a:prstGeom>
          <a:ln>
            <a:headEnd/>
            <a:tailEnd/>
          </a:ln>
        </xdr:spPr>
        <xdr:style>
          <a:lnRef idx="3">
            <a:schemeClr val="dk1"/>
          </a:lnRef>
          <a:fillRef idx="0">
            <a:schemeClr val="dk1"/>
          </a:fillRef>
          <a:effectRef idx="2">
            <a:schemeClr val="dk1"/>
          </a:effectRef>
          <a:fontRef idx="minor">
            <a:schemeClr val="tx1"/>
          </a:fontRef>
        </xdr:style>
      </xdr:sp>
      <xdr:sp macro="" textlink="">
        <xdr:nvSpPr>
          <xdr:cNvPr id="235" name="Line 1467">
            <a:extLst>
              <a:ext uri="{FF2B5EF4-FFF2-40B4-BE49-F238E27FC236}">
                <a16:creationId xmlns:a16="http://schemas.microsoft.com/office/drawing/2014/main" id="{02E9FE59-90F8-352C-A0C4-940EBE62CB40}"/>
              </a:ext>
            </a:extLst>
          </xdr:cNvPr>
          <xdr:cNvSpPr>
            <a:spLocks noChangeShapeType="1"/>
          </xdr:cNvSpPr>
        </xdr:nvSpPr>
        <xdr:spPr bwMode="auto">
          <a:xfrm>
            <a:off x="8343900" y="10678264"/>
            <a:ext cx="142874" cy="0"/>
          </a:xfrm>
          <a:prstGeom prst="line">
            <a:avLst/>
          </a:prstGeom>
          <a:ln>
            <a:headEnd/>
            <a:tailEnd/>
          </a:ln>
        </xdr:spPr>
        <xdr:style>
          <a:lnRef idx="3">
            <a:schemeClr val="dk1"/>
          </a:lnRef>
          <a:fillRef idx="0">
            <a:schemeClr val="dk1"/>
          </a:fillRef>
          <a:effectRef idx="2">
            <a:schemeClr val="dk1"/>
          </a:effectRef>
          <a:fontRef idx="minor">
            <a:schemeClr val="tx1"/>
          </a:fontRef>
        </xdr:style>
      </xdr:sp>
    </xdr:grpSp>
    <xdr:clientData/>
  </xdr:twoCellAnchor>
  <xdr:twoCellAnchor>
    <xdr:from>
      <xdr:col>11</xdr:col>
      <xdr:colOff>108857</xdr:colOff>
      <xdr:row>11</xdr:row>
      <xdr:rowOff>114300</xdr:rowOff>
    </xdr:from>
    <xdr:to>
      <xdr:col>11</xdr:col>
      <xdr:colOff>228600</xdr:colOff>
      <xdr:row>14</xdr:row>
      <xdr:rowOff>190500</xdr:rowOff>
    </xdr:to>
    <xdr:grpSp>
      <xdr:nvGrpSpPr>
        <xdr:cNvPr id="236" name="Group 235">
          <a:extLst>
            <a:ext uri="{FF2B5EF4-FFF2-40B4-BE49-F238E27FC236}">
              <a16:creationId xmlns:a16="http://schemas.microsoft.com/office/drawing/2014/main" id="{9E1624F4-D35A-46C7-A7A9-BDE6CB7AAFFB}"/>
            </a:ext>
          </a:extLst>
        </xdr:cNvPr>
        <xdr:cNvGrpSpPr/>
      </xdr:nvGrpSpPr>
      <xdr:grpSpPr>
        <a:xfrm>
          <a:off x="5792107" y="3543300"/>
          <a:ext cx="119743" cy="695325"/>
          <a:chOff x="8343900" y="10601325"/>
          <a:chExt cx="142874" cy="786492"/>
        </a:xfrm>
      </xdr:grpSpPr>
      <xdr:sp macro="" textlink="">
        <xdr:nvSpPr>
          <xdr:cNvPr id="237" name="Line 1460">
            <a:extLst>
              <a:ext uri="{FF2B5EF4-FFF2-40B4-BE49-F238E27FC236}">
                <a16:creationId xmlns:a16="http://schemas.microsoft.com/office/drawing/2014/main" id="{6FE48070-A60B-2EFC-D78A-EE19A2A1A6B2}"/>
              </a:ext>
            </a:extLst>
          </xdr:cNvPr>
          <xdr:cNvSpPr>
            <a:spLocks noChangeShapeType="1"/>
          </xdr:cNvSpPr>
        </xdr:nvSpPr>
        <xdr:spPr bwMode="auto">
          <a:xfrm>
            <a:off x="8349746" y="10601325"/>
            <a:ext cx="0" cy="786492"/>
          </a:xfrm>
          <a:prstGeom prst="line">
            <a:avLst/>
          </a:prstGeom>
          <a:noFill/>
          <a:ln w="19050">
            <a:solidFill>
              <a:srgbClr val="000000"/>
            </a:solidFill>
            <a:round/>
            <a:headEnd/>
            <a:tailEnd/>
          </a:ln>
        </xdr:spPr>
      </xdr:sp>
      <xdr:sp macro="" textlink="">
        <xdr:nvSpPr>
          <xdr:cNvPr id="238" name="Line 1461">
            <a:extLst>
              <a:ext uri="{FF2B5EF4-FFF2-40B4-BE49-F238E27FC236}">
                <a16:creationId xmlns:a16="http://schemas.microsoft.com/office/drawing/2014/main" id="{B55F1815-CD74-11DD-4695-4D79DD4CF142}"/>
              </a:ext>
            </a:extLst>
          </xdr:cNvPr>
          <xdr:cNvSpPr>
            <a:spLocks noChangeShapeType="1"/>
          </xdr:cNvSpPr>
        </xdr:nvSpPr>
        <xdr:spPr bwMode="auto">
          <a:xfrm>
            <a:off x="8484241" y="10601325"/>
            <a:ext cx="0" cy="786492"/>
          </a:xfrm>
          <a:prstGeom prst="line">
            <a:avLst/>
          </a:prstGeom>
          <a:noFill/>
          <a:ln w="19050">
            <a:solidFill>
              <a:srgbClr val="000000"/>
            </a:solidFill>
            <a:round/>
            <a:headEnd/>
            <a:tailEnd/>
          </a:ln>
        </xdr:spPr>
      </xdr:sp>
      <xdr:sp macro="" textlink="">
        <xdr:nvSpPr>
          <xdr:cNvPr id="239" name="Line 1462">
            <a:extLst>
              <a:ext uri="{FF2B5EF4-FFF2-40B4-BE49-F238E27FC236}">
                <a16:creationId xmlns:a16="http://schemas.microsoft.com/office/drawing/2014/main" id="{470633D8-D968-532C-548E-24C95A8022B7}"/>
              </a:ext>
            </a:extLst>
          </xdr:cNvPr>
          <xdr:cNvSpPr>
            <a:spLocks noChangeShapeType="1"/>
          </xdr:cNvSpPr>
        </xdr:nvSpPr>
        <xdr:spPr bwMode="auto">
          <a:xfrm>
            <a:off x="8343900" y="11251036"/>
            <a:ext cx="142874" cy="0"/>
          </a:xfrm>
          <a:prstGeom prst="line">
            <a:avLst/>
          </a:prstGeom>
          <a:noFill/>
          <a:ln w="9525">
            <a:solidFill>
              <a:srgbClr val="000000"/>
            </a:solidFill>
            <a:round/>
            <a:headEnd/>
            <a:tailEnd/>
          </a:ln>
        </xdr:spPr>
      </xdr:sp>
      <xdr:sp macro="" textlink="">
        <xdr:nvSpPr>
          <xdr:cNvPr id="240" name="Line 1463">
            <a:extLst>
              <a:ext uri="{FF2B5EF4-FFF2-40B4-BE49-F238E27FC236}">
                <a16:creationId xmlns:a16="http://schemas.microsoft.com/office/drawing/2014/main" id="{E295416F-302B-40AF-E894-45F444EAC7DB}"/>
              </a:ext>
            </a:extLst>
          </xdr:cNvPr>
          <xdr:cNvSpPr>
            <a:spLocks noChangeShapeType="1"/>
          </xdr:cNvSpPr>
        </xdr:nvSpPr>
        <xdr:spPr bwMode="auto">
          <a:xfrm>
            <a:off x="8343900" y="11139901"/>
            <a:ext cx="142874" cy="0"/>
          </a:xfrm>
          <a:prstGeom prst="line">
            <a:avLst/>
          </a:prstGeom>
          <a:noFill/>
          <a:ln w="9525">
            <a:solidFill>
              <a:srgbClr val="000000"/>
            </a:solidFill>
            <a:round/>
            <a:headEnd/>
            <a:tailEnd/>
          </a:ln>
        </xdr:spPr>
      </xdr:sp>
      <xdr:sp macro="" textlink="">
        <xdr:nvSpPr>
          <xdr:cNvPr id="241" name="Line 1464">
            <a:extLst>
              <a:ext uri="{FF2B5EF4-FFF2-40B4-BE49-F238E27FC236}">
                <a16:creationId xmlns:a16="http://schemas.microsoft.com/office/drawing/2014/main" id="{206D93D0-0B5C-06DF-D096-76BD5772955E}"/>
              </a:ext>
            </a:extLst>
          </xdr:cNvPr>
          <xdr:cNvSpPr>
            <a:spLocks noChangeShapeType="1"/>
          </xdr:cNvSpPr>
        </xdr:nvSpPr>
        <xdr:spPr bwMode="auto">
          <a:xfrm>
            <a:off x="8343900" y="11020217"/>
            <a:ext cx="142874" cy="0"/>
          </a:xfrm>
          <a:prstGeom prst="line">
            <a:avLst/>
          </a:prstGeom>
          <a:noFill/>
          <a:ln w="9525">
            <a:solidFill>
              <a:srgbClr val="000000"/>
            </a:solidFill>
            <a:round/>
            <a:headEnd/>
            <a:tailEnd/>
          </a:ln>
        </xdr:spPr>
      </xdr:sp>
      <xdr:sp macro="" textlink="">
        <xdr:nvSpPr>
          <xdr:cNvPr id="242" name="Line 1465">
            <a:extLst>
              <a:ext uri="{FF2B5EF4-FFF2-40B4-BE49-F238E27FC236}">
                <a16:creationId xmlns:a16="http://schemas.microsoft.com/office/drawing/2014/main" id="{084551AA-B2EB-82EA-90BB-C3F0DD75417D}"/>
              </a:ext>
            </a:extLst>
          </xdr:cNvPr>
          <xdr:cNvSpPr>
            <a:spLocks noChangeShapeType="1"/>
          </xdr:cNvSpPr>
        </xdr:nvSpPr>
        <xdr:spPr bwMode="auto">
          <a:xfrm>
            <a:off x="8343900" y="10909083"/>
            <a:ext cx="142874" cy="0"/>
          </a:xfrm>
          <a:prstGeom prst="line">
            <a:avLst/>
          </a:prstGeom>
          <a:noFill/>
          <a:ln w="9525">
            <a:solidFill>
              <a:srgbClr val="000000"/>
            </a:solidFill>
            <a:round/>
            <a:headEnd/>
            <a:tailEnd/>
          </a:ln>
        </xdr:spPr>
      </xdr:sp>
      <xdr:sp macro="" textlink="">
        <xdr:nvSpPr>
          <xdr:cNvPr id="243" name="Line 1466">
            <a:extLst>
              <a:ext uri="{FF2B5EF4-FFF2-40B4-BE49-F238E27FC236}">
                <a16:creationId xmlns:a16="http://schemas.microsoft.com/office/drawing/2014/main" id="{E4075C39-1F7C-E2D4-5D48-3DCA9E577E91}"/>
              </a:ext>
            </a:extLst>
          </xdr:cNvPr>
          <xdr:cNvSpPr>
            <a:spLocks noChangeShapeType="1"/>
          </xdr:cNvSpPr>
        </xdr:nvSpPr>
        <xdr:spPr bwMode="auto">
          <a:xfrm>
            <a:off x="8343900" y="10797948"/>
            <a:ext cx="142874" cy="0"/>
          </a:xfrm>
          <a:prstGeom prst="line">
            <a:avLst/>
          </a:prstGeom>
          <a:noFill/>
          <a:ln w="9525">
            <a:solidFill>
              <a:srgbClr val="000000"/>
            </a:solidFill>
            <a:round/>
            <a:headEnd/>
            <a:tailEnd/>
          </a:ln>
        </xdr:spPr>
      </xdr:sp>
      <xdr:sp macro="" textlink="">
        <xdr:nvSpPr>
          <xdr:cNvPr id="244" name="Line 1467">
            <a:extLst>
              <a:ext uri="{FF2B5EF4-FFF2-40B4-BE49-F238E27FC236}">
                <a16:creationId xmlns:a16="http://schemas.microsoft.com/office/drawing/2014/main" id="{5F4F734C-49CB-EEFD-753F-80E885923806}"/>
              </a:ext>
            </a:extLst>
          </xdr:cNvPr>
          <xdr:cNvSpPr>
            <a:spLocks noChangeShapeType="1"/>
          </xdr:cNvSpPr>
        </xdr:nvSpPr>
        <xdr:spPr bwMode="auto">
          <a:xfrm>
            <a:off x="8343900" y="10678264"/>
            <a:ext cx="142874" cy="0"/>
          </a:xfrm>
          <a:prstGeom prst="line">
            <a:avLst/>
          </a:prstGeom>
          <a:noFill/>
          <a:ln w="9525">
            <a:solidFill>
              <a:srgbClr val="000000"/>
            </a:solidFill>
            <a:round/>
            <a:headEnd/>
            <a:tailEnd/>
          </a:ln>
        </xdr:spPr>
      </xdr:sp>
    </xdr:grpSp>
    <xdr:clientData/>
  </xdr:twoCellAnchor>
  <xdr:twoCellAnchor>
    <xdr:from>
      <xdr:col>5</xdr:col>
      <xdr:colOff>40820</xdr:colOff>
      <xdr:row>97</xdr:row>
      <xdr:rowOff>81643</xdr:rowOff>
    </xdr:from>
    <xdr:to>
      <xdr:col>5</xdr:col>
      <xdr:colOff>244928</xdr:colOff>
      <xdr:row>103</xdr:row>
      <xdr:rowOff>154874</xdr:rowOff>
    </xdr:to>
    <xdr:sp macro="" textlink="">
      <xdr:nvSpPr>
        <xdr:cNvPr id="245" name="Equals 244">
          <a:extLst>
            <a:ext uri="{FF2B5EF4-FFF2-40B4-BE49-F238E27FC236}">
              <a16:creationId xmlns:a16="http://schemas.microsoft.com/office/drawing/2014/main" id="{C5CA0D21-7064-4BAF-89E0-3967EDB6BFDF}"/>
            </a:ext>
          </a:extLst>
        </xdr:cNvPr>
        <xdr:cNvSpPr/>
      </xdr:nvSpPr>
      <xdr:spPr>
        <a:xfrm rot="5400000">
          <a:off x="2173183" y="21304580"/>
          <a:ext cx="1273381" cy="20410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23</xdr:col>
      <xdr:colOff>27214</xdr:colOff>
      <xdr:row>114</xdr:row>
      <xdr:rowOff>81642</xdr:rowOff>
    </xdr:from>
    <xdr:to>
      <xdr:col>23</xdr:col>
      <xdr:colOff>231322</xdr:colOff>
      <xdr:row>120</xdr:row>
      <xdr:rowOff>154873</xdr:rowOff>
    </xdr:to>
    <xdr:sp macro="" textlink="">
      <xdr:nvSpPr>
        <xdr:cNvPr id="246" name="Equals 245">
          <a:extLst>
            <a:ext uri="{FF2B5EF4-FFF2-40B4-BE49-F238E27FC236}">
              <a16:creationId xmlns:a16="http://schemas.microsoft.com/office/drawing/2014/main" id="{1C7B2865-7942-4488-A4A2-06185F7BB141}"/>
            </a:ext>
          </a:extLst>
        </xdr:cNvPr>
        <xdr:cNvSpPr/>
      </xdr:nvSpPr>
      <xdr:spPr>
        <a:xfrm rot="5400000">
          <a:off x="11413115" y="24709766"/>
          <a:ext cx="1282906" cy="20410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54428</xdr:colOff>
      <xdr:row>11</xdr:row>
      <xdr:rowOff>3</xdr:rowOff>
    </xdr:from>
    <xdr:to>
      <xdr:col>9</xdr:col>
      <xdr:colOff>215900</xdr:colOff>
      <xdr:row>16</xdr:row>
      <xdr:rowOff>18804</xdr:rowOff>
    </xdr:to>
    <xdr:sp macro="" textlink="">
      <xdr:nvSpPr>
        <xdr:cNvPr id="247" name="Equals 246">
          <a:extLst>
            <a:ext uri="{FF2B5EF4-FFF2-40B4-BE49-F238E27FC236}">
              <a16:creationId xmlns:a16="http://schemas.microsoft.com/office/drawing/2014/main" id="{E7ACE117-379C-4672-A81E-3FDCA78C06A6}"/>
            </a:ext>
          </a:extLst>
        </xdr:cNvPr>
        <xdr:cNvSpPr/>
      </xdr:nvSpPr>
      <xdr:spPr>
        <a:xfrm rot="5400000">
          <a:off x="4350101" y="3895830"/>
          <a:ext cx="1018926" cy="161472"/>
        </a:xfrm>
        <a:prstGeom prst="mathEqual">
          <a:avLst/>
        </a:prstGeom>
        <a:gradFill flip="none" rotWithShape="1">
          <a:gsLst>
            <a:gs pos="0">
              <a:schemeClr val="tx1">
                <a:lumMod val="50000"/>
                <a:lumOff val="50000"/>
                <a:shade val="30000"/>
                <a:satMod val="115000"/>
              </a:schemeClr>
            </a:gs>
            <a:gs pos="50000">
              <a:schemeClr val="tx1">
                <a:lumMod val="50000"/>
                <a:lumOff val="50000"/>
                <a:shade val="67500"/>
                <a:satMod val="115000"/>
              </a:schemeClr>
            </a:gs>
            <a:gs pos="100000">
              <a:schemeClr val="tx1">
                <a:lumMod val="50000"/>
                <a:lumOff val="50000"/>
                <a:shade val="100000"/>
                <a:satMod val="115000"/>
              </a:schemeClr>
            </a:gs>
          </a:gsLst>
          <a:lin ang="5400000" scaled="1"/>
          <a:tileRect/>
        </a:gradFill>
        <a:ln>
          <a:solidFill>
            <a:schemeClr val="tx1">
              <a:lumMod val="50000"/>
              <a:lumOff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11</xdr:col>
      <xdr:colOff>0</xdr:colOff>
      <xdr:row>79</xdr:row>
      <xdr:rowOff>0</xdr:rowOff>
    </xdr:from>
    <xdr:to>
      <xdr:col>11</xdr:col>
      <xdr:colOff>253077</xdr:colOff>
      <xdr:row>79</xdr:row>
      <xdr:rowOff>182752</xdr:rowOff>
    </xdr:to>
    <xdr:cxnSp macro="">
      <xdr:nvCxnSpPr>
        <xdr:cNvPr id="248" name="Elbow Connector 55">
          <a:extLst>
            <a:ext uri="{FF2B5EF4-FFF2-40B4-BE49-F238E27FC236}">
              <a16:creationId xmlns:a16="http://schemas.microsoft.com/office/drawing/2014/main" id="{1806D2A6-9762-4C48-874D-C65714A5AFD3}"/>
            </a:ext>
          </a:extLst>
        </xdr:cNvPr>
        <xdr:cNvCxnSpPr/>
      </xdr:nvCxnSpPr>
      <xdr:spPr>
        <a:xfrm>
          <a:off x="5753100" y="17087850"/>
          <a:ext cx="253077" cy="182752"/>
        </a:xfrm>
        <a:prstGeom prst="bentConnector3">
          <a:avLst>
            <a:gd name="adj1" fmla="val 50000"/>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13</xdr:col>
      <xdr:colOff>0</xdr:colOff>
      <xdr:row>79</xdr:row>
      <xdr:rowOff>0</xdr:rowOff>
    </xdr:from>
    <xdr:to>
      <xdr:col>13</xdr:col>
      <xdr:colOff>253077</xdr:colOff>
      <xdr:row>79</xdr:row>
      <xdr:rowOff>182752</xdr:rowOff>
    </xdr:to>
    <xdr:cxnSp macro="">
      <xdr:nvCxnSpPr>
        <xdr:cNvPr id="249" name="Elbow Connector 55">
          <a:extLst>
            <a:ext uri="{FF2B5EF4-FFF2-40B4-BE49-F238E27FC236}">
              <a16:creationId xmlns:a16="http://schemas.microsoft.com/office/drawing/2014/main" id="{9093CDEF-AF74-424B-83A4-323E38312F16}"/>
            </a:ext>
          </a:extLst>
        </xdr:cNvPr>
        <xdr:cNvCxnSpPr/>
      </xdr:nvCxnSpPr>
      <xdr:spPr>
        <a:xfrm>
          <a:off x="6781800" y="17087850"/>
          <a:ext cx="253077" cy="182752"/>
        </a:xfrm>
        <a:prstGeom prst="bentConnector3">
          <a:avLst>
            <a:gd name="adj1" fmla="val 50000"/>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15</xdr:col>
      <xdr:colOff>0</xdr:colOff>
      <xdr:row>79</xdr:row>
      <xdr:rowOff>0</xdr:rowOff>
    </xdr:from>
    <xdr:to>
      <xdr:col>15</xdr:col>
      <xdr:colOff>253077</xdr:colOff>
      <xdr:row>79</xdr:row>
      <xdr:rowOff>182752</xdr:rowOff>
    </xdr:to>
    <xdr:cxnSp macro="">
      <xdr:nvCxnSpPr>
        <xdr:cNvPr id="250" name="Elbow Connector 55">
          <a:extLst>
            <a:ext uri="{FF2B5EF4-FFF2-40B4-BE49-F238E27FC236}">
              <a16:creationId xmlns:a16="http://schemas.microsoft.com/office/drawing/2014/main" id="{468A1790-6170-42E3-B4CD-5CB616E8C3BE}"/>
            </a:ext>
          </a:extLst>
        </xdr:cNvPr>
        <xdr:cNvCxnSpPr/>
      </xdr:nvCxnSpPr>
      <xdr:spPr>
        <a:xfrm>
          <a:off x="7810500" y="17087850"/>
          <a:ext cx="253077" cy="182752"/>
        </a:xfrm>
        <a:prstGeom prst="bentConnector3">
          <a:avLst>
            <a:gd name="adj1" fmla="val 50000"/>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19</xdr:col>
      <xdr:colOff>0</xdr:colOff>
      <xdr:row>79</xdr:row>
      <xdr:rowOff>0</xdr:rowOff>
    </xdr:from>
    <xdr:to>
      <xdr:col>19</xdr:col>
      <xdr:colOff>253077</xdr:colOff>
      <xdr:row>79</xdr:row>
      <xdr:rowOff>182752</xdr:rowOff>
    </xdr:to>
    <xdr:cxnSp macro="">
      <xdr:nvCxnSpPr>
        <xdr:cNvPr id="251" name="Elbow Connector 55">
          <a:extLst>
            <a:ext uri="{FF2B5EF4-FFF2-40B4-BE49-F238E27FC236}">
              <a16:creationId xmlns:a16="http://schemas.microsoft.com/office/drawing/2014/main" id="{887E095D-B18B-4BD1-B75D-6AE9F7C9C3F1}"/>
            </a:ext>
          </a:extLst>
        </xdr:cNvPr>
        <xdr:cNvCxnSpPr/>
      </xdr:nvCxnSpPr>
      <xdr:spPr>
        <a:xfrm>
          <a:off x="9867900" y="17087850"/>
          <a:ext cx="253077" cy="182752"/>
        </a:xfrm>
        <a:prstGeom prst="bentConnector3">
          <a:avLst>
            <a:gd name="adj1" fmla="val 50000"/>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21</xdr:col>
      <xdr:colOff>0</xdr:colOff>
      <xdr:row>79</xdr:row>
      <xdr:rowOff>0</xdr:rowOff>
    </xdr:from>
    <xdr:to>
      <xdr:col>21</xdr:col>
      <xdr:colOff>253077</xdr:colOff>
      <xdr:row>79</xdr:row>
      <xdr:rowOff>182752</xdr:rowOff>
    </xdr:to>
    <xdr:cxnSp macro="">
      <xdr:nvCxnSpPr>
        <xdr:cNvPr id="252" name="Elbow Connector 55">
          <a:extLst>
            <a:ext uri="{FF2B5EF4-FFF2-40B4-BE49-F238E27FC236}">
              <a16:creationId xmlns:a16="http://schemas.microsoft.com/office/drawing/2014/main" id="{7A5E0949-0BAD-407D-815D-88826D97B5D7}"/>
            </a:ext>
          </a:extLst>
        </xdr:cNvPr>
        <xdr:cNvCxnSpPr/>
      </xdr:nvCxnSpPr>
      <xdr:spPr>
        <a:xfrm>
          <a:off x="10896600" y="17087850"/>
          <a:ext cx="253077" cy="182752"/>
        </a:xfrm>
        <a:prstGeom prst="bentConnector3">
          <a:avLst>
            <a:gd name="adj1" fmla="val 50000"/>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79</xdr:row>
      <xdr:rowOff>0</xdr:rowOff>
    </xdr:from>
    <xdr:to>
      <xdr:col>5</xdr:col>
      <xdr:colOff>253077</xdr:colOff>
      <xdr:row>79</xdr:row>
      <xdr:rowOff>182752</xdr:rowOff>
    </xdr:to>
    <xdr:cxnSp macro="">
      <xdr:nvCxnSpPr>
        <xdr:cNvPr id="253" name="Elbow Connector 55">
          <a:extLst>
            <a:ext uri="{FF2B5EF4-FFF2-40B4-BE49-F238E27FC236}">
              <a16:creationId xmlns:a16="http://schemas.microsoft.com/office/drawing/2014/main" id="{7A8C3A19-17B2-4AF1-B755-E67815B2931B}"/>
            </a:ext>
          </a:extLst>
        </xdr:cNvPr>
        <xdr:cNvCxnSpPr/>
      </xdr:nvCxnSpPr>
      <xdr:spPr>
        <a:xfrm>
          <a:off x="2667000" y="17087850"/>
          <a:ext cx="253077" cy="182752"/>
        </a:xfrm>
        <a:prstGeom prst="bentConnector3">
          <a:avLst>
            <a:gd name="adj1" fmla="val 50000"/>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79</xdr:row>
      <xdr:rowOff>0</xdr:rowOff>
    </xdr:from>
    <xdr:to>
      <xdr:col>3</xdr:col>
      <xdr:colOff>253077</xdr:colOff>
      <xdr:row>79</xdr:row>
      <xdr:rowOff>182752</xdr:rowOff>
    </xdr:to>
    <xdr:cxnSp macro="">
      <xdr:nvCxnSpPr>
        <xdr:cNvPr id="254" name="Elbow Connector 55">
          <a:extLst>
            <a:ext uri="{FF2B5EF4-FFF2-40B4-BE49-F238E27FC236}">
              <a16:creationId xmlns:a16="http://schemas.microsoft.com/office/drawing/2014/main" id="{333BAEB3-7EC5-4E9F-A217-28D9FC9CCADF}"/>
            </a:ext>
          </a:extLst>
        </xdr:cNvPr>
        <xdr:cNvCxnSpPr/>
      </xdr:nvCxnSpPr>
      <xdr:spPr>
        <a:xfrm>
          <a:off x="1638300" y="17087850"/>
          <a:ext cx="253077" cy="182752"/>
        </a:xfrm>
        <a:prstGeom prst="bentConnector3">
          <a:avLst>
            <a:gd name="adj1" fmla="val 50000"/>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9</xdr:col>
      <xdr:colOff>0</xdr:colOff>
      <xdr:row>79</xdr:row>
      <xdr:rowOff>0</xdr:rowOff>
    </xdr:from>
    <xdr:to>
      <xdr:col>9</xdr:col>
      <xdr:colOff>253077</xdr:colOff>
      <xdr:row>79</xdr:row>
      <xdr:rowOff>182752</xdr:rowOff>
    </xdr:to>
    <xdr:cxnSp macro="">
      <xdr:nvCxnSpPr>
        <xdr:cNvPr id="255" name="Elbow Connector 55">
          <a:extLst>
            <a:ext uri="{FF2B5EF4-FFF2-40B4-BE49-F238E27FC236}">
              <a16:creationId xmlns:a16="http://schemas.microsoft.com/office/drawing/2014/main" id="{6441D7ED-D68D-4DE3-9890-29B830F83D01}"/>
            </a:ext>
          </a:extLst>
        </xdr:cNvPr>
        <xdr:cNvCxnSpPr/>
      </xdr:nvCxnSpPr>
      <xdr:spPr>
        <a:xfrm>
          <a:off x="4724400" y="17087850"/>
          <a:ext cx="253077" cy="182752"/>
        </a:xfrm>
        <a:prstGeom prst="bentConnector3">
          <a:avLst>
            <a:gd name="adj1" fmla="val 50000"/>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27</xdr:col>
      <xdr:colOff>0</xdr:colOff>
      <xdr:row>79</xdr:row>
      <xdr:rowOff>0</xdr:rowOff>
    </xdr:from>
    <xdr:to>
      <xdr:col>27</xdr:col>
      <xdr:colOff>253077</xdr:colOff>
      <xdr:row>79</xdr:row>
      <xdr:rowOff>182752</xdr:rowOff>
    </xdr:to>
    <xdr:cxnSp macro="">
      <xdr:nvCxnSpPr>
        <xdr:cNvPr id="256" name="Elbow Connector 55">
          <a:extLst>
            <a:ext uri="{FF2B5EF4-FFF2-40B4-BE49-F238E27FC236}">
              <a16:creationId xmlns:a16="http://schemas.microsoft.com/office/drawing/2014/main" id="{79A3D81F-20AC-4A54-88AB-C25BD1178E75}"/>
            </a:ext>
          </a:extLst>
        </xdr:cNvPr>
        <xdr:cNvCxnSpPr/>
      </xdr:nvCxnSpPr>
      <xdr:spPr>
        <a:xfrm>
          <a:off x="13982700" y="17087850"/>
          <a:ext cx="253077" cy="182752"/>
        </a:xfrm>
        <a:prstGeom prst="bentConnector3">
          <a:avLst>
            <a:gd name="adj1" fmla="val 50000"/>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13</xdr:col>
      <xdr:colOff>0</xdr:colOff>
      <xdr:row>87</xdr:row>
      <xdr:rowOff>0</xdr:rowOff>
    </xdr:from>
    <xdr:to>
      <xdr:col>13</xdr:col>
      <xdr:colOff>253077</xdr:colOff>
      <xdr:row>87</xdr:row>
      <xdr:rowOff>182752</xdr:rowOff>
    </xdr:to>
    <xdr:cxnSp macro="">
      <xdr:nvCxnSpPr>
        <xdr:cNvPr id="257" name="Elbow Connector 55">
          <a:extLst>
            <a:ext uri="{FF2B5EF4-FFF2-40B4-BE49-F238E27FC236}">
              <a16:creationId xmlns:a16="http://schemas.microsoft.com/office/drawing/2014/main" id="{2D01E434-AC1F-4334-94AE-6F159F110ACC}"/>
            </a:ext>
          </a:extLst>
        </xdr:cNvPr>
        <xdr:cNvCxnSpPr/>
      </xdr:nvCxnSpPr>
      <xdr:spPr>
        <a:xfrm>
          <a:off x="6781800" y="18688050"/>
          <a:ext cx="253077" cy="182752"/>
        </a:xfrm>
        <a:prstGeom prst="bentConnector3">
          <a:avLst>
            <a:gd name="adj1" fmla="val 50000"/>
          </a:avLst>
        </a:prstGeom>
      </xdr:spPr>
      <xdr:style>
        <a:lnRef idx="3">
          <a:schemeClr val="dk1"/>
        </a:lnRef>
        <a:fillRef idx="0">
          <a:schemeClr val="dk1"/>
        </a:fillRef>
        <a:effectRef idx="2">
          <a:schemeClr val="dk1"/>
        </a:effectRef>
        <a:fontRef idx="minor">
          <a:schemeClr val="tx1"/>
        </a:fontRef>
      </xdr:style>
    </xdr:cxnSp>
    <xdr:clientData/>
  </xdr:twoCellAnchor>
  <xdr:oneCellAnchor>
    <xdr:from>
      <xdr:col>27</xdr:col>
      <xdr:colOff>0</xdr:colOff>
      <xdr:row>43</xdr:row>
      <xdr:rowOff>0</xdr:rowOff>
    </xdr:from>
    <xdr:ext cx="483054" cy="360589"/>
    <xdr:pic>
      <xdr:nvPicPr>
        <xdr:cNvPr id="259" name="image4.jpg">
          <a:extLst>
            <a:ext uri="{FF2B5EF4-FFF2-40B4-BE49-F238E27FC236}">
              <a16:creationId xmlns:a16="http://schemas.microsoft.com/office/drawing/2014/main" id="{BA6B222D-2D17-4F86-B6B1-9EF871013668}"/>
            </a:ext>
          </a:extLst>
        </xdr:cNvPr>
        <xdr:cNvPicPr preferRelativeResize="0"/>
      </xdr:nvPicPr>
      <xdr:blipFill>
        <a:blip xmlns:r="http://schemas.openxmlformats.org/officeDocument/2006/relationships" r:embed="rId2" cstate="print"/>
        <a:stretch>
          <a:fillRect/>
        </a:stretch>
      </xdr:blipFill>
      <xdr:spPr>
        <a:xfrm>
          <a:off x="13982700" y="9867900"/>
          <a:ext cx="483054" cy="360589"/>
        </a:xfrm>
        <a:prstGeom prst="rect">
          <a:avLst/>
        </a:prstGeom>
        <a:noFill/>
      </xdr:spPr>
    </xdr:pic>
    <xdr:clientData fLocksWithSheet="0"/>
  </xdr:oneCellAnchor>
  <xdr:twoCellAnchor editAs="oneCell">
    <xdr:from>
      <xdr:col>27</xdr:col>
      <xdr:colOff>431800</xdr:colOff>
      <xdr:row>7</xdr:row>
      <xdr:rowOff>63500</xdr:rowOff>
    </xdr:from>
    <xdr:to>
      <xdr:col>28</xdr:col>
      <xdr:colOff>282627</xdr:colOff>
      <xdr:row>8</xdr:row>
      <xdr:rowOff>61594</xdr:rowOff>
    </xdr:to>
    <xdr:pic>
      <xdr:nvPicPr>
        <xdr:cNvPr id="260" name="Picture 259">
          <a:extLst>
            <a:ext uri="{FF2B5EF4-FFF2-40B4-BE49-F238E27FC236}">
              <a16:creationId xmlns:a16="http://schemas.microsoft.com/office/drawing/2014/main" id="{179E6156-CFA2-4AB2-A6AB-99AF71D3CA18}"/>
            </a:ext>
          </a:extLst>
        </xdr:cNvPr>
        <xdr:cNvPicPr>
          <a:picLocks noChangeAspect="1"/>
        </xdr:cNvPicPr>
      </xdr:nvPicPr>
      <xdr:blipFill>
        <a:blip xmlns:r="http://schemas.openxmlformats.org/officeDocument/2006/relationships" r:embed="rId3"/>
        <a:stretch>
          <a:fillRect/>
        </a:stretch>
      </xdr:blipFill>
      <xdr:spPr>
        <a:xfrm>
          <a:off x="14414500" y="2197100"/>
          <a:ext cx="365177" cy="321944"/>
        </a:xfrm>
        <a:prstGeom prst="rect">
          <a:avLst/>
        </a:prstGeom>
      </xdr:spPr>
    </xdr:pic>
    <xdr:clientData/>
  </xdr:twoCellAnchor>
  <xdr:twoCellAnchor>
    <xdr:from>
      <xdr:col>32</xdr:col>
      <xdr:colOff>444500</xdr:colOff>
      <xdr:row>4</xdr:row>
      <xdr:rowOff>63500</xdr:rowOff>
    </xdr:from>
    <xdr:to>
      <xdr:col>33</xdr:col>
      <xdr:colOff>444500</xdr:colOff>
      <xdr:row>4</xdr:row>
      <xdr:rowOff>285750</xdr:rowOff>
    </xdr:to>
    <xdr:sp macro="" textlink="">
      <xdr:nvSpPr>
        <xdr:cNvPr id="269" name="Rectangle: Rounded Corners 262">
          <a:extLst>
            <a:ext uri="{FF2B5EF4-FFF2-40B4-BE49-F238E27FC236}">
              <a16:creationId xmlns:a16="http://schemas.microsoft.com/office/drawing/2014/main" id="{C0E93D7E-4E57-4E81-B3DD-37B99A557BF0}"/>
            </a:ext>
          </a:extLst>
        </xdr:cNvPr>
        <xdr:cNvSpPr/>
      </xdr:nvSpPr>
      <xdr:spPr>
        <a:xfrm>
          <a:off x="17198975" y="1225550"/>
          <a:ext cx="514350" cy="222250"/>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32</xdr:col>
      <xdr:colOff>444500</xdr:colOff>
      <xdr:row>5</xdr:row>
      <xdr:rowOff>68792</xdr:rowOff>
    </xdr:from>
    <xdr:to>
      <xdr:col>33</xdr:col>
      <xdr:colOff>444500</xdr:colOff>
      <xdr:row>5</xdr:row>
      <xdr:rowOff>291042</xdr:rowOff>
    </xdr:to>
    <xdr:sp macro="" textlink="">
      <xdr:nvSpPr>
        <xdr:cNvPr id="264" name="Rectangle: Rounded Corners 263">
          <a:extLst>
            <a:ext uri="{FF2B5EF4-FFF2-40B4-BE49-F238E27FC236}">
              <a16:creationId xmlns:a16="http://schemas.microsoft.com/office/drawing/2014/main" id="{5DE58A07-9B5B-483B-91CD-C696C1C36DEC}"/>
            </a:ext>
          </a:extLst>
        </xdr:cNvPr>
        <xdr:cNvSpPr/>
      </xdr:nvSpPr>
      <xdr:spPr>
        <a:xfrm>
          <a:off x="17198975" y="1554692"/>
          <a:ext cx="514350" cy="222250"/>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32</xdr:col>
      <xdr:colOff>444500</xdr:colOff>
      <xdr:row>6</xdr:row>
      <xdr:rowOff>98224</xdr:rowOff>
    </xdr:from>
    <xdr:to>
      <xdr:col>33</xdr:col>
      <xdr:colOff>444500</xdr:colOff>
      <xdr:row>6</xdr:row>
      <xdr:rowOff>321424</xdr:rowOff>
    </xdr:to>
    <xdr:sp macro="" textlink="">
      <xdr:nvSpPr>
        <xdr:cNvPr id="265" name="Rectangle: Rounded Corners 264">
          <a:extLst>
            <a:ext uri="{FF2B5EF4-FFF2-40B4-BE49-F238E27FC236}">
              <a16:creationId xmlns:a16="http://schemas.microsoft.com/office/drawing/2014/main" id="{D577336E-F862-481D-9A0D-023CC9C36EA8}"/>
            </a:ext>
          </a:extLst>
        </xdr:cNvPr>
        <xdr:cNvSpPr/>
      </xdr:nvSpPr>
      <xdr:spPr>
        <a:xfrm>
          <a:off x="17198975" y="1907974"/>
          <a:ext cx="514350" cy="223200"/>
        </a:xfrm>
        <a:prstGeom prst="roundRect">
          <a:avLst/>
        </a:prstGeom>
        <a:noFill/>
        <a:ln>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12872</xdr:colOff>
      <xdr:row>7</xdr:row>
      <xdr:rowOff>105386</xdr:rowOff>
    </xdr:from>
    <xdr:to>
      <xdr:col>33</xdr:col>
      <xdr:colOff>265949</xdr:colOff>
      <xdr:row>7</xdr:row>
      <xdr:rowOff>282507</xdr:rowOff>
    </xdr:to>
    <xdr:cxnSp macro="">
      <xdr:nvCxnSpPr>
        <xdr:cNvPr id="266" name="Elbow Connector 55">
          <a:extLst>
            <a:ext uri="{FF2B5EF4-FFF2-40B4-BE49-F238E27FC236}">
              <a16:creationId xmlns:a16="http://schemas.microsoft.com/office/drawing/2014/main" id="{4F431475-1F9D-410B-B32D-48BEBA5B98A9}"/>
            </a:ext>
          </a:extLst>
        </xdr:cNvPr>
        <xdr:cNvCxnSpPr/>
      </xdr:nvCxnSpPr>
      <xdr:spPr>
        <a:xfrm>
          <a:off x="17281697" y="2238986"/>
          <a:ext cx="253077" cy="177121"/>
        </a:xfrm>
        <a:prstGeom prst="bentConnector3">
          <a:avLst>
            <a:gd name="adj1" fmla="val 50000"/>
          </a:avLst>
        </a:prstGeom>
      </xdr:spPr>
      <xdr:style>
        <a:lnRef idx="3">
          <a:schemeClr val="dk1"/>
        </a:lnRef>
        <a:fillRef idx="0">
          <a:schemeClr val="dk1"/>
        </a:fillRef>
        <a:effectRef idx="2">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11</xdr:row>
      <xdr:rowOff>19050</xdr:rowOff>
    </xdr:from>
    <xdr:to>
      <xdr:col>4</xdr:col>
      <xdr:colOff>9525</xdr:colOff>
      <xdr:row>13</xdr:row>
      <xdr:rowOff>0</xdr:rowOff>
    </xdr:to>
    <xdr:sp macro="" textlink="">
      <xdr:nvSpPr>
        <xdr:cNvPr id="2" name="AutoShape 25">
          <a:extLst>
            <a:ext uri="{FF2B5EF4-FFF2-40B4-BE49-F238E27FC236}">
              <a16:creationId xmlns:a16="http://schemas.microsoft.com/office/drawing/2014/main" id="{180875A4-C136-44BF-97AB-A6D0379674C5}"/>
            </a:ext>
          </a:extLst>
        </xdr:cNvPr>
        <xdr:cNvSpPr>
          <a:spLocks noChangeArrowheads="1"/>
        </xdr:cNvSpPr>
      </xdr:nvSpPr>
      <xdr:spPr bwMode="auto">
        <a:xfrm>
          <a:off x="2152650" y="33909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5</xdr:col>
      <xdr:colOff>488</xdr:colOff>
      <xdr:row>11</xdr:row>
      <xdr:rowOff>19049</xdr:rowOff>
    </xdr:from>
    <xdr:to>
      <xdr:col>6</xdr:col>
      <xdr:colOff>0</xdr:colOff>
      <xdr:row>13</xdr:row>
      <xdr:rowOff>2924</xdr:rowOff>
    </xdr:to>
    <xdr:sp macro="" textlink="">
      <xdr:nvSpPr>
        <xdr:cNvPr id="3" name="AutoShape 26">
          <a:extLst>
            <a:ext uri="{FF2B5EF4-FFF2-40B4-BE49-F238E27FC236}">
              <a16:creationId xmlns:a16="http://schemas.microsoft.com/office/drawing/2014/main" id="{A4892AE3-6722-4ACF-9798-AF429FB61863}"/>
            </a:ext>
          </a:extLst>
        </xdr:cNvPr>
        <xdr:cNvSpPr>
          <a:spLocks noChangeArrowheads="1"/>
        </xdr:cNvSpPr>
      </xdr:nvSpPr>
      <xdr:spPr bwMode="auto">
        <a:xfrm>
          <a:off x="3181838" y="33908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7</xdr:col>
      <xdr:colOff>0</xdr:colOff>
      <xdr:row>11</xdr:row>
      <xdr:rowOff>19050</xdr:rowOff>
    </xdr:from>
    <xdr:to>
      <xdr:col>8</xdr:col>
      <xdr:colOff>9525</xdr:colOff>
      <xdr:row>13</xdr:row>
      <xdr:rowOff>0</xdr:rowOff>
    </xdr:to>
    <xdr:sp macro="" textlink="">
      <xdr:nvSpPr>
        <xdr:cNvPr id="4" name="AutoShape 25">
          <a:extLst>
            <a:ext uri="{FF2B5EF4-FFF2-40B4-BE49-F238E27FC236}">
              <a16:creationId xmlns:a16="http://schemas.microsoft.com/office/drawing/2014/main" id="{F3DE9C28-0DB8-4361-AF3F-1F6641933314}"/>
            </a:ext>
          </a:extLst>
        </xdr:cNvPr>
        <xdr:cNvSpPr>
          <a:spLocks noChangeArrowheads="1"/>
        </xdr:cNvSpPr>
      </xdr:nvSpPr>
      <xdr:spPr bwMode="auto">
        <a:xfrm>
          <a:off x="4210050" y="33909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9</xdr:col>
      <xdr:colOff>488</xdr:colOff>
      <xdr:row>11</xdr:row>
      <xdr:rowOff>19049</xdr:rowOff>
    </xdr:from>
    <xdr:to>
      <xdr:col>10</xdr:col>
      <xdr:colOff>0</xdr:colOff>
      <xdr:row>13</xdr:row>
      <xdr:rowOff>2924</xdr:rowOff>
    </xdr:to>
    <xdr:sp macro="" textlink="">
      <xdr:nvSpPr>
        <xdr:cNvPr id="5" name="AutoShape 26">
          <a:extLst>
            <a:ext uri="{FF2B5EF4-FFF2-40B4-BE49-F238E27FC236}">
              <a16:creationId xmlns:a16="http://schemas.microsoft.com/office/drawing/2014/main" id="{CA25F6AB-3250-4E88-B0C3-43002AECADAE}"/>
            </a:ext>
          </a:extLst>
        </xdr:cNvPr>
        <xdr:cNvSpPr>
          <a:spLocks noChangeArrowheads="1"/>
        </xdr:cNvSpPr>
      </xdr:nvSpPr>
      <xdr:spPr bwMode="auto">
        <a:xfrm>
          <a:off x="5239238" y="33908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11</xdr:col>
      <xdr:colOff>0</xdr:colOff>
      <xdr:row>11</xdr:row>
      <xdr:rowOff>19050</xdr:rowOff>
    </xdr:from>
    <xdr:to>
      <xdr:col>12</xdr:col>
      <xdr:colOff>9525</xdr:colOff>
      <xdr:row>13</xdr:row>
      <xdr:rowOff>0</xdr:rowOff>
    </xdr:to>
    <xdr:sp macro="" textlink="">
      <xdr:nvSpPr>
        <xdr:cNvPr id="6" name="AutoShape 25">
          <a:extLst>
            <a:ext uri="{FF2B5EF4-FFF2-40B4-BE49-F238E27FC236}">
              <a16:creationId xmlns:a16="http://schemas.microsoft.com/office/drawing/2014/main" id="{B2E07279-E4C1-4C03-879D-8ACB71F0CF87}"/>
            </a:ext>
          </a:extLst>
        </xdr:cNvPr>
        <xdr:cNvSpPr>
          <a:spLocks noChangeArrowheads="1"/>
        </xdr:cNvSpPr>
      </xdr:nvSpPr>
      <xdr:spPr bwMode="auto">
        <a:xfrm>
          <a:off x="6267450" y="33909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13</xdr:col>
      <xdr:colOff>488</xdr:colOff>
      <xdr:row>11</xdr:row>
      <xdr:rowOff>19049</xdr:rowOff>
    </xdr:from>
    <xdr:to>
      <xdr:col>14</xdr:col>
      <xdr:colOff>0</xdr:colOff>
      <xdr:row>13</xdr:row>
      <xdr:rowOff>2924</xdr:rowOff>
    </xdr:to>
    <xdr:sp macro="" textlink="">
      <xdr:nvSpPr>
        <xdr:cNvPr id="7" name="AutoShape 26">
          <a:extLst>
            <a:ext uri="{FF2B5EF4-FFF2-40B4-BE49-F238E27FC236}">
              <a16:creationId xmlns:a16="http://schemas.microsoft.com/office/drawing/2014/main" id="{8AF2C6A3-03B8-4936-A344-62916F58FE9C}"/>
            </a:ext>
          </a:extLst>
        </xdr:cNvPr>
        <xdr:cNvSpPr>
          <a:spLocks noChangeArrowheads="1"/>
        </xdr:cNvSpPr>
      </xdr:nvSpPr>
      <xdr:spPr bwMode="auto">
        <a:xfrm>
          <a:off x="7296638" y="3390899"/>
          <a:ext cx="513862" cy="383925"/>
        </a:xfrm>
        <a:prstGeom prst="flowChartExtract">
          <a:avLst/>
        </a:prstGeom>
        <a:noFill/>
        <a:ln w="9525">
          <a:solidFill>
            <a:srgbClr val="000000"/>
          </a:solidFill>
          <a:miter lim="800000"/>
          <a:headEnd/>
          <a:tailEnd/>
        </a:ln>
      </xdr:spPr>
      <xdr:txBody>
        <a:bodyPr/>
        <a:lstStyle/>
        <a:p>
          <a:endParaRPr lang="en-IN"/>
        </a:p>
        <a:p>
          <a:endParaRPr lang="en-IN"/>
        </a:p>
      </xdr:txBody>
    </xdr:sp>
    <xdr:clientData/>
  </xdr:twoCellAnchor>
  <xdr:twoCellAnchor>
    <xdr:from>
      <xdr:col>15</xdr:col>
      <xdr:colOff>0</xdr:colOff>
      <xdr:row>11</xdr:row>
      <xdr:rowOff>19050</xdr:rowOff>
    </xdr:from>
    <xdr:to>
      <xdr:col>16</xdr:col>
      <xdr:colOff>9525</xdr:colOff>
      <xdr:row>13</xdr:row>
      <xdr:rowOff>0</xdr:rowOff>
    </xdr:to>
    <xdr:sp macro="" textlink="">
      <xdr:nvSpPr>
        <xdr:cNvPr id="8" name="AutoShape 25">
          <a:extLst>
            <a:ext uri="{FF2B5EF4-FFF2-40B4-BE49-F238E27FC236}">
              <a16:creationId xmlns:a16="http://schemas.microsoft.com/office/drawing/2014/main" id="{6076AF1E-6289-4BB2-9C56-C7C730FB82C5}"/>
            </a:ext>
          </a:extLst>
        </xdr:cNvPr>
        <xdr:cNvSpPr>
          <a:spLocks noChangeArrowheads="1"/>
        </xdr:cNvSpPr>
      </xdr:nvSpPr>
      <xdr:spPr bwMode="auto">
        <a:xfrm>
          <a:off x="8324850" y="3390900"/>
          <a:ext cx="523875" cy="381000"/>
        </a:xfrm>
        <a:prstGeom prst="flowChartExtract">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17</xdr:col>
      <xdr:colOff>488</xdr:colOff>
      <xdr:row>11</xdr:row>
      <xdr:rowOff>19049</xdr:rowOff>
    </xdr:from>
    <xdr:to>
      <xdr:col>18</xdr:col>
      <xdr:colOff>0</xdr:colOff>
      <xdr:row>13</xdr:row>
      <xdr:rowOff>2924</xdr:rowOff>
    </xdr:to>
    <xdr:sp macro="" textlink="">
      <xdr:nvSpPr>
        <xdr:cNvPr id="9" name="AutoShape 26">
          <a:extLst>
            <a:ext uri="{FF2B5EF4-FFF2-40B4-BE49-F238E27FC236}">
              <a16:creationId xmlns:a16="http://schemas.microsoft.com/office/drawing/2014/main" id="{937B9651-1A6F-4C6B-975B-CF8909B15AD0}"/>
            </a:ext>
          </a:extLst>
        </xdr:cNvPr>
        <xdr:cNvSpPr>
          <a:spLocks noChangeArrowheads="1"/>
        </xdr:cNvSpPr>
      </xdr:nvSpPr>
      <xdr:spPr bwMode="auto">
        <a:xfrm>
          <a:off x="9354038" y="33908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19</xdr:col>
      <xdr:colOff>0</xdr:colOff>
      <xdr:row>11</xdr:row>
      <xdr:rowOff>19050</xdr:rowOff>
    </xdr:from>
    <xdr:to>
      <xdr:col>20</xdr:col>
      <xdr:colOff>9525</xdr:colOff>
      <xdr:row>13</xdr:row>
      <xdr:rowOff>0</xdr:rowOff>
    </xdr:to>
    <xdr:sp macro="" textlink="">
      <xdr:nvSpPr>
        <xdr:cNvPr id="10" name="AutoShape 25">
          <a:extLst>
            <a:ext uri="{FF2B5EF4-FFF2-40B4-BE49-F238E27FC236}">
              <a16:creationId xmlns:a16="http://schemas.microsoft.com/office/drawing/2014/main" id="{0B6F612E-55B7-4CDB-9BA7-351C288AE6CC}"/>
            </a:ext>
          </a:extLst>
        </xdr:cNvPr>
        <xdr:cNvSpPr>
          <a:spLocks noChangeArrowheads="1"/>
        </xdr:cNvSpPr>
      </xdr:nvSpPr>
      <xdr:spPr bwMode="auto">
        <a:xfrm>
          <a:off x="10382250" y="33909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21</xdr:col>
      <xdr:colOff>488</xdr:colOff>
      <xdr:row>11</xdr:row>
      <xdr:rowOff>19049</xdr:rowOff>
    </xdr:from>
    <xdr:to>
      <xdr:col>22</xdr:col>
      <xdr:colOff>0</xdr:colOff>
      <xdr:row>13</xdr:row>
      <xdr:rowOff>2924</xdr:rowOff>
    </xdr:to>
    <xdr:sp macro="" textlink="">
      <xdr:nvSpPr>
        <xdr:cNvPr id="11" name="AutoShape 26">
          <a:extLst>
            <a:ext uri="{FF2B5EF4-FFF2-40B4-BE49-F238E27FC236}">
              <a16:creationId xmlns:a16="http://schemas.microsoft.com/office/drawing/2014/main" id="{EF1A106A-3603-4B55-8A6D-3D078B68E27C}"/>
            </a:ext>
          </a:extLst>
        </xdr:cNvPr>
        <xdr:cNvSpPr>
          <a:spLocks noChangeArrowheads="1"/>
        </xdr:cNvSpPr>
      </xdr:nvSpPr>
      <xdr:spPr bwMode="auto">
        <a:xfrm>
          <a:off x="11411438" y="33908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23</xdr:col>
      <xdr:colOff>0</xdr:colOff>
      <xdr:row>11</xdr:row>
      <xdr:rowOff>19050</xdr:rowOff>
    </xdr:from>
    <xdr:to>
      <xdr:col>24</xdr:col>
      <xdr:colOff>9525</xdr:colOff>
      <xdr:row>13</xdr:row>
      <xdr:rowOff>0</xdr:rowOff>
    </xdr:to>
    <xdr:sp macro="" textlink="">
      <xdr:nvSpPr>
        <xdr:cNvPr id="12" name="AutoShape 25">
          <a:extLst>
            <a:ext uri="{FF2B5EF4-FFF2-40B4-BE49-F238E27FC236}">
              <a16:creationId xmlns:a16="http://schemas.microsoft.com/office/drawing/2014/main" id="{EB41C96F-1ACC-41FD-8C75-72E4E5C6A12A}"/>
            </a:ext>
          </a:extLst>
        </xdr:cNvPr>
        <xdr:cNvSpPr>
          <a:spLocks noChangeArrowheads="1"/>
        </xdr:cNvSpPr>
      </xdr:nvSpPr>
      <xdr:spPr bwMode="auto">
        <a:xfrm>
          <a:off x="12439650" y="3390900"/>
          <a:ext cx="523875" cy="381000"/>
        </a:xfrm>
        <a:prstGeom prst="flowChartExtract">
          <a:avLst/>
        </a:prstGeom>
        <a:noFill/>
        <a:ln w="9525">
          <a:solidFill>
            <a:srgbClr val="000000"/>
          </a:solidFill>
          <a:miter lim="800000"/>
          <a:headEnd/>
          <a:tailEnd/>
        </a:ln>
      </xdr:spPr>
    </xdr:sp>
    <xdr:clientData/>
  </xdr:twoCellAnchor>
  <xdr:twoCellAnchor>
    <xdr:from>
      <xdr:col>25</xdr:col>
      <xdr:colOff>488</xdr:colOff>
      <xdr:row>11</xdr:row>
      <xdr:rowOff>19049</xdr:rowOff>
    </xdr:from>
    <xdr:to>
      <xdr:col>26</xdr:col>
      <xdr:colOff>0</xdr:colOff>
      <xdr:row>13</xdr:row>
      <xdr:rowOff>2924</xdr:rowOff>
    </xdr:to>
    <xdr:sp macro="" textlink="">
      <xdr:nvSpPr>
        <xdr:cNvPr id="13" name="AutoShape 26">
          <a:extLst>
            <a:ext uri="{FF2B5EF4-FFF2-40B4-BE49-F238E27FC236}">
              <a16:creationId xmlns:a16="http://schemas.microsoft.com/office/drawing/2014/main" id="{32D13F8A-DD5D-4824-AACC-9ED169F0E3A3}"/>
            </a:ext>
          </a:extLst>
        </xdr:cNvPr>
        <xdr:cNvSpPr>
          <a:spLocks noChangeArrowheads="1"/>
        </xdr:cNvSpPr>
      </xdr:nvSpPr>
      <xdr:spPr bwMode="auto">
        <a:xfrm>
          <a:off x="13468838" y="33908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27</xdr:col>
      <xdr:colOff>0</xdr:colOff>
      <xdr:row>11</xdr:row>
      <xdr:rowOff>19050</xdr:rowOff>
    </xdr:from>
    <xdr:to>
      <xdr:col>28</xdr:col>
      <xdr:colOff>9525</xdr:colOff>
      <xdr:row>13</xdr:row>
      <xdr:rowOff>0</xdr:rowOff>
    </xdr:to>
    <xdr:sp macro="" textlink="">
      <xdr:nvSpPr>
        <xdr:cNvPr id="14" name="AutoShape 25">
          <a:extLst>
            <a:ext uri="{FF2B5EF4-FFF2-40B4-BE49-F238E27FC236}">
              <a16:creationId xmlns:a16="http://schemas.microsoft.com/office/drawing/2014/main" id="{AFB46ADA-62D2-432D-8214-58BD7DBDE433}"/>
            </a:ext>
          </a:extLst>
        </xdr:cNvPr>
        <xdr:cNvSpPr>
          <a:spLocks noChangeArrowheads="1"/>
        </xdr:cNvSpPr>
      </xdr:nvSpPr>
      <xdr:spPr bwMode="auto">
        <a:xfrm>
          <a:off x="14497050" y="33909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29</xdr:col>
      <xdr:colOff>488</xdr:colOff>
      <xdr:row>11</xdr:row>
      <xdr:rowOff>19049</xdr:rowOff>
    </xdr:from>
    <xdr:to>
      <xdr:col>30</xdr:col>
      <xdr:colOff>0</xdr:colOff>
      <xdr:row>13</xdr:row>
      <xdr:rowOff>2924</xdr:rowOff>
    </xdr:to>
    <xdr:sp macro="" textlink="">
      <xdr:nvSpPr>
        <xdr:cNvPr id="15" name="AutoShape 26">
          <a:extLst>
            <a:ext uri="{FF2B5EF4-FFF2-40B4-BE49-F238E27FC236}">
              <a16:creationId xmlns:a16="http://schemas.microsoft.com/office/drawing/2014/main" id="{B37DEA1A-2B03-4432-B992-FEA9ED40BE3D}"/>
            </a:ext>
          </a:extLst>
        </xdr:cNvPr>
        <xdr:cNvSpPr>
          <a:spLocks noChangeArrowheads="1"/>
        </xdr:cNvSpPr>
      </xdr:nvSpPr>
      <xdr:spPr bwMode="auto">
        <a:xfrm>
          <a:off x="15526238" y="339089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31</xdr:col>
      <xdr:colOff>0</xdr:colOff>
      <xdr:row>11</xdr:row>
      <xdr:rowOff>19050</xdr:rowOff>
    </xdr:from>
    <xdr:to>
      <xdr:col>32</xdr:col>
      <xdr:colOff>9525</xdr:colOff>
      <xdr:row>13</xdr:row>
      <xdr:rowOff>0</xdr:rowOff>
    </xdr:to>
    <xdr:sp macro="" textlink="">
      <xdr:nvSpPr>
        <xdr:cNvPr id="16" name="AutoShape 25">
          <a:extLst>
            <a:ext uri="{FF2B5EF4-FFF2-40B4-BE49-F238E27FC236}">
              <a16:creationId xmlns:a16="http://schemas.microsoft.com/office/drawing/2014/main" id="{60B114AF-15CF-4018-BFE4-9229C6BCDC4C}"/>
            </a:ext>
          </a:extLst>
        </xdr:cNvPr>
        <xdr:cNvSpPr>
          <a:spLocks noChangeArrowheads="1"/>
        </xdr:cNvSpPr>
      </xdr:nvSpPr>
      <xdr:spPr bwMode="auto">
        <a:xfrm>
          <a:off x="16754475" y="3390900"/>
          <a:ext cx="523875" cy="381000"/>
        </a:xfrm>
        <a:prstGeom prst="flowChartExtract">
          <a:avLst/>
        </a:prstGeom>
        <a:solidFill>
          <a:schemeClr val="bg1"/>
        </a:solidFill>
        <a:ln w="9525">
          <a:solidFill>
            <a:srgbClr val="000000"/>
          </a:solidFill>
          <a:miter lim="800000"/>
          <a:headEnd/>
          <a:tailEnd/>
        </a:ln>
      </xdr:spPr>
      <xdr:txBody>
        <a:bodyPr/>
        <a:lstStyle/>
        <a:p>
          <a:endParaRPr lang="en-IN"/>
        </a:p>
        <a:p>
          <a:endParaRPr lang="en-IN"/>
        </a:p>
      </xdr:txBody>
    </xdr:sp>
    <xdr:clientData/>
  </xdr:twoCellAnchor>
  <xdr:twoCellAnchor>
    <xdr:from>
      <xdr:col>3</xdr:col>
      <xdr:colOff>0</xdr:colOff>
      <xdr:row>19</xdr:row>
      <xdr:rowOff>19050</xdr:rowOff>
    </xdr:from>
    <xdr:to>
      <xdr:col>4</xdr:col>
      <xdr:colOff>9525</xdr:colOff>
      <xdr:row>21</xdr:row>
      <xdr:rowOff>0</xdr:rowOff>
    </xdr:to>
    <xdr:sp macro="" textlink="">
      <xdr:nvSpPr>
        <xdr:cNvPr id="17" name="AutoShape 25">
          <a:extLst>
            <a:ext uri="{FF2B5EF4-FFF2-40B4-BE49-F238E27FC236}">
              <a16:creationId xmlns:a16="http://schemas.microsoft.com/office/drawing/2014/main" id="{0D26C247-F482-4689-A3A0-77EBE3210DF4}"/>
            </a:ext>
          </a:extLst>
        </xdr:cNvPr>
        <xdr:cNvSpPr>
          <a:spLocks noChangeArrowheads="1"/>
        </xdr:cNvSpPr>
      </xdr:nvSpPr>
      <xdr:spPr bwMode="auto">
        <a:xfrm>
          <a:off x="2152650" y="4991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5</xdr:col>
      <xdr:colOff>488</xdr:colOff>
      <xdr:row>19</xdr:row>
      <xdr:rowOff>19049</xdr:rowOff>
    </xdr:from>
    <xdr:to>
      <xdr:col>6</xdr:col>
      <xdr:colOff>0</xdr:colOff>
      <xdr:row>21</xdr:row>
      <xdr:rowOff>2924</xdr:rowOff>
    </xdr:to>
    <xdr:sp macro="" textlink="">
      <xdr:nvSpPr>
        <xdr:cNvPr id="18" name="AutoShape 26">
          <a:extLst>
            <a:ext uri="{FF2B5EF4-FFF2-40B4-BE49-F238E27FC236}">
              <a16:creationId xmlns:a16="http://schemas.microsoft.com/office/drawing/2014/main" id="{7B88BDC1-1FCA-4CD2-A01F-4ABB1D3F07D8}"/>
            </a:ext>
          </a:extLst>
        </xdr:cNvPr>
        <xdr:cNvSpPr>
          <a:spLocks noChangeArrowheads="1"/>
        </xdr:cNvSpPr>
      </xdr:nvSpPr>
      <xdr:spPr bwMode="auto">
        <a:xfrm>
          <a:off x="3181838" y="49910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7</xdr:col>
      <xdr:colOff>0</xdr:colOff>
      <xdr:row>19</xdr:row>
      <xdr:rowOff>19050</xdr:rowOff>
    </xdr:from>
    <xdr:to>
      <xdr:col>8</xdr:col>
      <xdr:colOff>9525</xdr:colOff>
      <xdr:row>21</xdr:row>
      <xdr:rowOff>0</xdr:rowOff>
    </xdr:to>
    <xdr:sp macro="" textlink="">
      <xdr:nvSpPr>
        <xdr:cNvPr id="19" name="AutoShape 25">
          <a:extLst>
            <a:ext uri="{FF2B5EF4-FFF2-40B4-BE49-F238E27FC236}">
              <a16:creationId xmlns:a16="http://schemas.microsoft.com/office/drawing/2014/main" id="{2D12C888-E308-4E88-A82D-1D76F43764C3}"/>
            </a:ext>
          </a:extLst>
        </xdr:cNvPr>
        <xdr:cNvSpPr>
          <a:spLocks noChangeArrowheads="1"/>
        </xdr:cNvSpPr>
      </xdr:nvSpPr>
      <xdr:spPr bwMode="auto">
        <a:xfrm>
          <a:off x="4210050" y="4991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9</xdr:col>
      <xdr:colOff>488</xdr:colOff>
      <xdr:row>19</xdr:row>
      <xdr:rowOff>19049</xdr:rowOff>
    </xdr:from>
    <xdr:to>
      <xdr:col>10</xdr:col>
      <xdr:colOff>0</xdr:colOff>
      <xdr:row>21</xdr:row>
      <xdr:rowOff>2924</xdr:rowOff>
    </xdr:to>
    <xdr:sp macro="" textlink="">
      <xdr:nvSpPr>
        <xdr:cNvPr id="20" name="AutoShape 26">
          <a:extLst>
            <a:ext uri="{FF2B5EF4-FFF2-40B4-BE49-F238E27FC236}">
              <a16:creationId xmlns:a16="http://schemas.microsoft.com/office/drawing/2014/main" id="{C9710410-6A92-41BB-BA3D-7CB5BA48322F}"/>
            </a:ext>
          </a:extLst>
        </xdr:cNvPr>
        <xdr:cNvSpPr>
          <a:spLocks noChangeArrowheads="1"/>
        </xdr:cNvSpPr>
      </xdr:nvSpPr>
      <xdr:spPr bwMode="auto">
        <a:xfrm>
          <a:off x="5239238" y="49910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11</xdr:col>
      <xdr:colOff>0</xdr:colOff>
      <xdr:row>19</xdr:row>
      <xdr:rowOff>19050</xdr:rowOff>
    </xdr:from>
    <xdr:to>
      <xdr:col>12</xdr:col>
      <xdr:colOff>9525</xdr:colOff>
      <xdr:row>21</xdr:row>
      <xdr:rowOff>0</xdr:rowOff>
    </xdr:to>
    <xdr:sp macro="" textlink="">
      <xdr:nvSpPr>
        <xdr:cNvPr id="21" name="AutoShape 25">
          <a:extLst>
            <a:ext uri="{FF2B5EF4-FFF2-40B4-BE49-F238E27FC236}">
              <a16:creationId xmlns:a16="http://schemas.microsoft.com/office/drawing/2014/main" id="{3F3675B2-8C83-452F-810C-A69C944EEA4C}"/>
            </a:ext>
          </a:extLst>
        </xdr:cNvPr>
        <xdr:cNvSpPr>
          <a:spLocks noChangeArrowheads="1"/>
        </xdr:cNvSpPr>
      </xdr:nvSpPr>
      <xdr:spPr bwMode="auto">
        <a:xfrm>
          <a:off x="6267450" y="4991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13</xdr:col>
      <xdr:colOff>488</xdr:colOff>
      <xdr:row>19</xdr:row>
      <xdr:rowOff>19049</xdr:rowOff>
    </xdr:from>
    <xdr:to>
      <xdr:col>14</xdr:col>
      <xdr:colOff>0</xdr:colOff>
      <xdr:row>21</xdr:row>
      <xdr:rowOff>2924</xdr:rowOff>
    </xdr:to>
    <xdr:sp macro="" textlink="">
      <xdr:nvSpPr>
        <xdr:cNvPr id="22" name="AutoShape 26">
          <a:extLst>
            <a:ext uri="{FF2B5EF4-FFF2-40B4-BE49-F238E27FC236}">
              <a16:creationId xmlns:a16="http://schemas.microsoft.com/office/drawing/2014/main" id="{A3E2B228-33ED-4233-9FC2-51A9E3B9686E}"/>
            </a:ext>
          </a:extLst>
        </xdr:cNvPr>
        <xdr:cNvSpPr>
          <a:spLocks noChangeArrowheads="1"/>
        </xdr:cNvSpPr>
      </xdr:nvSpPr>
      <xdr:spPr bwMode="auto">
        <a:xfrm>
          <a:off x="7296638" y="49910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15</xdr:col>
      <xdr:colOff>0</xdr:colOff>
      <xdr:row>19</xdr:row>
      <xdr:rowOff>19050</xdr:rowOff>
    </xdr:from>
    <xdr:to>
      <xdr:col>16</xdr:col>
      <xdr:colOff>9525</xdr:colOff>
      <xdr:row>21</xdr:row>
      <xdr:rowOff>0</xdr:rowOff>
    </xdr:to>
    <xdr:sp macro="" textlink="">
      <xdr:nvSpPr>
        <xdr:cNvPr id="23" name="AutoShape 25">
          <a:extLst>
            <a:ext uri="{FF2B5EF4-FFF2-40B4-BE49-F238E27FC236}">
              <a16:creationId xmlns:a16="http://schemas.microsoft.com/office/drawing/2014/main" id="{F09257F5-9765-473F-8484-438444DFA6B1}"/>
            </a:ext>
          </a:extLst>
        </xdr:cNvPr>
        <xdr:cNvSpPr>
          <a:spLocks noChangeArrowheads="1"/>
        </xdr:cNvSpPr>
      </xdr:nvSpPr>
      <xdr:spPr bwMode="auto">
        <a:xfrm>
          <a:off x="8324850" y="4991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17</xdr:col>
      <xdr:colOff>488</xdr:colOff>
      <xdr:row>19</xdr:row>
      <xdr:rowOff>19049</xdr:rowOff>
    </xdr:from>
    <xdr:to>
      <xdr:col>18</xdr:col>
      <xdr:colOff>0</xdr:colOff>
      <xdr:row>21</xdr:row>
      <xdr:rowOff>2924</xdr:rowOff>
    </xdr:to>
    <xdr:sp macro="" textlink="">
      <xdr:nvSpPr>
        <xdr:cNvPr id="24" name="AutoShape 26">
          <a:extLst>
            <a:ext uri="{FF2B5EF4-FFF2-40B4-BE49-F238E27FC236}">
              <a16:creationId xmlns:a16="http://schemas.microsoft.com/office/drawing/2014/main" id="{E0BF945F-FD23-4B91-8441-F57D757357FB}"/>
            </a:ext>
          </a:extLst>
        </xdr:cNvPr>
        <xdr:cNvSpPr>
          <a:spLocks noChangeArrowheads="1"/>
        </xdr:cNvSpPr>
      </xdr:nvSpPr>
      <xdr:spPr bwMode="auto">
        <a:xfrm>
          <a:off x="9354038" y="49910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19</xdr:col>
      <xdr:colOff>0</xdr:colOff>
      <xdr:row>19</xdr:row>
      <xdr:rowOff>19050</xdr:rowOff>
    </xdr:from>
    <xdr:to>
      <xdr:col>20</xdr:col>
      <xdr:colOff>9525</xdr:colOff>
      <xdr:row>21</xdr:row>
      <xdr:rowOff>0</xdr:rowOff>
    </xdr:to>
    <xdr:sp macro="" textlink="">
      <xdr:nvSpPr>
        <xdr:cNvPr id="25" name="AutoShape 25">
          <a:extLst>
            <a:ext uri="{FF2B5EF4-FFF2-40B4-BE49-F238E27FC236}">
              <a16:creationId xmlns:a16="http://schemas.microsoft.com/office/drawing/2014/main" id="{EA459470-40CD-494B-BF19-722AADFFA8A8}"/>
            </a:ext>
          </a:extLst>
        </xdr:cNvPr>
        <xdr:cNvSpPr>
          <a:spLocks noChangeArrowheads="1"/>
        </xdr:cNvSpPr>
      </xdr:nvSpPr>
      <xdr:spPr bwMode="auto">
        <a:xfrm>
          <a:off x="10382250" y="4991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21</xdr:col>
      <xdr:colOff>488</xdr:colOff>
      <xdr:row>19</xdr:row>
      <xdr:rowOff>19049</xdr:rowOff>
    </xdr:from>
    <xdr:to>
      <xdr:col>22</xdr:col>
      <xdr:colOff>0</xdr:colOff>
      <xdr:row>21</xdr:row>
      <xdr:rowOff>2924</xdr:rowOff>
    </xdr:to>
    <xdr:sp macro="" textlink="">
      <xdr:nvSpPr>
        <xdr:cNvPr id="26" name="AutoShape 26">
          <a:extLst>
            <a:ext uri="{FF2B5EF4-FFF2-40B4-BE49-F238E27FC236}">
              <a16:creationId xmlns:a16="http://schemas.microsoft.com/office/drawing/2014/main" id="{9531870D-F854-4B2F-A4B6-EE46AC752C7D}"/>
            </a:ext>
          </a:extLst>
        </xdr:cNvPr>
        <xdr:cNvSpPr>
          <a:spLocks noChangeArrowheads="1"/>
        </xdr:cNvSpPr>
      </xdr:nvSpPr>
      <xdr:spPr bwMode="auto">
        <a:xfrm>
          <a:off x="11411438" y="49910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23</xdr:col>
      <xdr:colOff>0</xdr:colOff>
      <xdr:row>19</xdr:row>
      <xdr:rowOff>19050</xdr:rowOff>
    </xdr:from>
    <xdr:to>
      <xdr:col>24</xdr:col>
      <xdr:colOff>9525</xdr:colOff>
      <xdr:row>21</xdr:row>
      <xdr:rowOff>0</xdr:rowOff>
    </xdr:to>
    <xdr:sp macro="" textlink="">
      <xdr:nvSpPr>
        <xdr:cNvPr id="27" name="AutoShape 25">
          <a:extLst>
            <a:ext uri="{FF2B5EF4-FFF2-40B4-BE49-F238E27FC236}">
              <a16:creationId xmlns:a16="http://schemas.microsoft.com/office/drawing/2014/main" id="{8AD95541-6AE1-4CF1-A3A1-27C5DECFC3E9}"/>
            </a:ext>
          </a:extLst>
        </xdr:cNvPr>
        <xdr:cNvSpPr>
          <a:spLocks noChangeArrowheads="1"/>
        </xdr:cNvSpPr>
      </xdr:nvSpPr>
      <xdr:spPr bwMode="auto">
        <a:xfrm>
          <a:off x="12439650" y="4991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25</xdr:col>
      <xdr:colOff>488</xdr:colOff>
      <xdr:row>19</xdr:row>
      <xdr:rowOff>19049</xdr:rowOff>
    </xdr:from>
    <xdr:to>
      <xdr:col>26</xdr:col>
      <xdr:colOff>0</xdr:colOff>
      <xdr:row>21</xdr:row>
      <xdr:rowOff>2924</xdr:rowOff>
    </xdr:to>
    <xdr:sp macro="" textlink="">
      <xdr:nvSpPr>
        <xdr:cNvPr id="28" name="AutoShape 26">
          <a:extLst>
            <a:ext uri="{FF2B5EF4-FFF2-40B4-BE49-F238E27FC236}">
              <a16:creationId xmlns:a16="http://schemas.microsoft.com/office/drawing/2014/main" id="{7B89D9DB-785F-4F3A-B218-332FBCB542EC}"/>
            </a:ext>
          </a:extLst>
        </xdr:cNvPr>
        <xdr:cNvSpPr>
          <a:spLocks noChangeArrowheads="1"/>
        </xdr:cNvSpPr>
      </xdr:nvSpPr>
      <xdr:spPr bwMode="auto">
        <a:xfrm>
          <a:off x="13468838" y="49910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27</xdr:col>
      <xdr:colOff>0</xdr:colOff>
      <xdr:row>19</xdr:row>
      <xdr:rowOff>19050</xdr:rowOff>
    </xdr:from>
    <xdr:to>
      <xdr:col>28</xdr:col>
      <xdr:colOff>9525</xdr:colOff>
      <xdr:row>21</xdr:row>
      <xdr:rowOff>0</xdr:rowOff>
    </xdr:to>
    <xdr:sp macro="" textlink="">
      <xdr:nvSpPr>
        <xdr:cNvPr id="29" name="AutoShape 25">
          <a:extLst>
            <a:ext uri="{FF2B5EF4-FFF2-40B4-BE49-F238E27FC236}">
              <a16:creationId xmlns:a16="http://schemas.microsoft.com/office/drawing/2014/main" id="{23A1B9E0-EDF2-46B9-9141-7F83AE15A79B}"/>
            </a:ext>
          </a:extLst>
        </xdr:cNvPr>
        <xdr:cNvSpPr>
          <a:spLocks noChangeArrowheads="1"/>
        </xdr:cNvSpPr>
      </xdr:nvSpPr>
      <xdr:spPr bwMode="auto">
        <a:xfrm>
          <a:off x="14497050" y="4991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29</xdr:col>
      <xdr:colOff>488</xdr:colOff>
      <xdr:row>19</xdr:row>
      <xdr:rowOff>19049</xdr:rowOff>
    </xdr:from>
    <xdr:to>
      <xdr:col>30</xdr:col>
      <xdr:colOff>0</xdr:colOff>
      <xdr:row>21</xdr:row>
      <xdr:rowOff>2924</xdr:rowOff>
    </xdr:to>
    <xdr:sp macro="" textlink="">
      <xdr:nvSpPr>
        <xdr:cNvPr id="30" name="AutoShape 26">
          <a:extLst>
            <a:ext uri="{FF2B5EF4-FFF2-40B4-BE49-F238E27FC236}">
              <a16:creationId xmlns:a16="http://schemas.microsoft.com/office/drawing/2014/main" id="{0C041804-730C-4450-884A-D39EFEED6071}"/>
            </a:ext>
          </a:extLst>
        </xdr:cNvPr>
        <xdr:cNvSpPr>
          <a:spLocks noChangeArrowheads="1"/>
        </xdr:cNvSpPr>
      </xdr:nvSpPr>
      <xdr:spPr bwMode="auto">
        <a:xfrm>
          <a:off x="15526238" y="499109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31</xdr:col>
      <xdr:colOff>0</xdr:colOff>
      <xdr:row>19</xdr:row>
      <xdr:rowOff>19050</xdr:rowOff>
    </xdr:from>
    <xdr:to>
      <xdr:col>32</xdr:col>
      <xdr:colOff>9525</xdr:colOff>
      <xdr:row>21</xdr:row>
      <xdr:rowOff>0</xdr:rowOff>
    </xdr:to>
    <xdr:sp macro="" textlink="">
      <xdr:nvSpPr>
        <xdr:cNvPr id="31" name="AutoShape 25">
          <a:extLst>
            <a:ext uri="{FF2B5EF4-FFF2-40B4-BE49-F238E27FC236}">
              <a16:creationId xmlns:a16="http://schemas.microsoft.com/office/drawing/2014/main" id="{04157DFB-53DC-46C7-84A5-70BAB0081E1D}"/>
            </a:ext>
          </a:extLst>
        </xdr:cNvPr>
        <xdr:cNvSpPr>
          <a:spLocks noChangeArrowheads="1"/>
        </xdr:cNvSpPr>
      </xdr:nvSpPr>
      <xdr:spPr bwMode="auto">
        <a:xfrm>
          <a:off x="16754475" y="4991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xdr:col>
      <xdr:colOff>0</xdr:colOff>
      <xdr:row>19</xdr:row>
      <xdr:rowOff>19050</xdr:rowOff>
    </xdr:from>
    <xdr:to>
      <xdr:col>2</xdr:col>
      <xdr:colOff>9525</xdr:colOff>
      <xdr:row>21</xdr:row>
      <xdr:rowOff>0</xdr:rowOff>
    </xdr:to>
    <xdr:sp macro="" textlink="">
      <xdr:nvSpPr>
        <xdr:cNvPr id="32" name="AutoShape 25">
          <a:extLst>
            <a:ext uri="{FF2B5EF4-FFF2-40B4-BE49-F238E27FC236}">
              <a16:creationId xmlns:a16="http://schemas.microsoft.com/office/drawing/2014/main" id="{24D4F0CF-FB2A-4712-B0DD-D300C7069F39}"/>
            </a:ext>
          </a:extLst>
        </xdr:cNvPr>
        <xdr:cNvSpPr>
          <a:spLocks noChangeArrowheads="1"/>
        </xdr:cNvSpPr>
      </xdr:nvSpPr>
      <xdr:spPr bwMode="auto">
        <a:xfrm>
          <a:off x="1123950" y="4991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xdr:col>
      <xdr:colOff>0</xdr:colOff>
      <xdr:row>27</xdr:row>
      <xdr:rowOff>19050</xdr:rowOff>
    </xdr:from>
    <xdr:to>
      <xdr:col>4</xdr:col>
      <xdr:colOff>9525</xdr:colOff>
      <xdr:row>29</xdr:row>
      <xdr:rowOff>0</xdr:rowOff>
    </xdr:to>
    <xdr:sp macro="" textlink="">
      <xdr:nvSpPr>
        <xdr:cNvPr id="33" name="AutoShape 25">
          <a:extLst>
            <a:ext uri="{FF2B5EF4-FFF2-40B4-BE49-F238E27FC236}">
              <a16:creationId xmlns:a16="http://schemas.microsoft.com/office/drawing/2014/main" id="{63303DC7-E30C-49FD-9EC1-DB972B94599A}"/>
            </a:ext>
          </a:extLst>
        </xdr:cNvPr>
        <xdr:cNvSpPr>
          <a:spLocks noChangeArrowheads="1"/>
        </xdr:cNvSpPr>
      </xdr:nvSpPr>
      <xdr:spPr bwMode="auto">
        <a:xfrm>
          <a:off x="2152650" y="6610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5</xdr:col>
      <xdr:colOff>488</xdr:colOff>
      <xdr:row>27</xdr:row>
      <xdr:rowOff>19049</xdr:rowOff>
    </xdr:from>
    <xdr:to>
      <xdr:col>6</xdr:col>
      <xdr:colOff>0</xdr:colOff>
      <xdr:row>29</xdr:row>
      <xdr:rowOff>2924</xdr:rowOff>
    </xdr:to>
    <xdr:sp macro="" textlink="">
      <xdr:nvSpPr>
        <xdr:cNvPr id="34" name="AutoShape 26">
          <a:extLst>
            <a:ext uri="{FF2B5EF4-FFF2-40B4-BE49-F238E27FC236}">
              <a16:creationId xmlns:a16="http://schemas.microsoft.com/office/drawing/2014/main" id="{22EFEC79-69F5-4D30-80F6-03E09E9CA9F6}"/>
            </a:ext>
          </a:extLst>
        </xdr:cNvPr>
        <xdr:cNvSpPr>
          <a:spLocks noChangeArrowheads="1"/>
        </xdr:cNvSpPr>
      </xdr:nvSpPr>
      <xdr:spPr bwMode="auto">
        <a:xfrm>
          <a:off x="3181838" y="6610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7</xdr:col>
      <xdr:colOff>0</xdr:colOff>
      <xdr:row>27</xdr:row>
      <xdr:rowOff>19050</xdr:rowOff>
    </xdr:from>
    <xdr:to>
      <xdr:col>8</xdr:col>
      <xdr:colOff>9525</xdr:colOff>
      <xdr:row>29</xdr:row>
      <xdr:rowOff>0</xdr:rowOff>
    </xdr:to>
    <xdr:sp macro="" textlink="">
      <xdr:nvSpPr>
        <xdr:cNvPr id="35" name="AutoShape 25">
          <a:extLst>
            <a:ext uri="{FF2B5EF4-FFF2-40B4-BE49-F238E27FC236}">
              <a16:creationId xmlns:a16="http://schemas.microsoft.com/office/drawing/2014/main" id="{EF555F24-9E8F-4F3A-A806-682DD8B80190}"/>
            </a:ext>
          </a:extLst>
        </xdr:cNvPr>
        <xdr:cNvSpPr>
          <a:spLocks noChangeArrowheads="1"/>
        </xdr:cNvSpPr>
      </xdr:nvSpPr>
      <xdr:spPr bwMode="auto">
        <a:xfrm>
          <a:off x="4210050" y="6610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9</xdr:col>
      <xdr:colOff>488</xdr:colOff>
      <xdr:row>27</xdr:row>
      <xdr:rowOff>19049</xdr:rowOff>
    </xdr:from>
    <xdr:to>
      <xdr:col>10</xdr:col>
      <xdr:colOff>0</xdr:colOff>
      <xdr:row>29</xdr:row>
      <xdr:rowOff>2924</xdr:rowOff>
    </xdr:to>
    <xdr:sp macro="" textlink="">
      <xdr:nvSpPr>
        <xdr:cNvPr id="36" name="AutoShape 26">
          <a:extLst>
            <a:ext uri="{FF2B5EF4-FFF2-40B4-BE49-F238E27FC236}">
              <a16:creationId xmlns:a16="http://schemas.microsoft.com/office/drawing/2014/main" id="{9FCAF438-57C1-42D0-8088-D7589BE328DA}"/>
            </a:ext>
          </a:extLst>
        </xdr:cNvPr>
        <xdr:cNvSpPr>
          <a:spLocks noChangeArrowheads="1"/>
        </xdr:cNvSpPr>
      </xdr:nvSpPr>
      <xdr:spPr bwMode="auto">
        <a:xfrm>
          <a:off x="5239238" y="6610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11</xdr:col>
      <xdr:colOff>0</xdr:colOff>
      <xdr:row>27</xdr:row>
      <xdr:rowOff>19050</xdr:rowOff>
    </xdr:from>
    <xdr:to>
      <xdr:col>12</xdr:col>
      <xdr:colOff>9525</xdr:colOff>
      <xdr:row>29</xdr:row>
      <xdr:rowOff>0</xdr:rowOff>
    </xdr:to>
    <xdr:sp macro="" textlink="">
      <xdr:nvSpPr>
        <xdr:cNvPr id="37" name="AutoShape 25">
          <a:extLst>
            <a:ext uri="{FF2B5EF4-FFF2-40B4-BE49-F238E27FC236}">
              <a16:creationId xmlns:a16="http://schemas.microsoft.com/office/drawing/2014/main" id="{1390998B-3C24-480E-8643-DE8B1F17A214}"/>
            </a:ext>
          </a:extLst>
        </xdr:cNvPr>
        <xdr:cNvSpPr>
          <a:spLocks noChangeArrowheads="1"/>
        </xdr:cNvSpPr>
      </xdr:nvSpPr>
      <xdr:spPr bwMode="auto">
        <a:xfrm>
          <a:off x="6267450" y="6610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13</xdr:col>
      <xdr:colOff>488</xdr:colOff>
      <xdr:row>27</xdr:row>
      <xdr:rowOff>19049</xdr:rowOff>
    </xdr:from>
    <xdr:to>
      <xdr:col>14</xdr:col>
      <xdr:colOff>0</xdr:colOff>
      <xdr:row>29</xdr:row>
      <xdr:rowOff>2924</xdr:rowOff>
    </xdr:to>
    <xdr:sp macro="" textlink="">
      <xdr:nvSpPr>
        <xdr:cNvPr id="38" name="AutoShape 26">
          <a:extLst>
            <a:ext uri="{FF2B5EF4-FFF2-40B4-BE49-F238E27FC236}">
              <a16:creationId xmlns:a16="http://schemas.microsoft.com/office/drawing/2014/main" id="{2D44DF45-F6BA-458F-A79A-FD04DECFA41F}"/>
            </a:ext>
          </a:extLst>
        </xdr:cNvPr>
        <xdr:cNvSpPr>
          <a:spLocks noChangeArrowheads="1"/>
        </xdr:cNvSpPr>
      </xdr:nvSpPr>
      <xdr:spPr bwMode="auto">
        <a:xfrm>
          <a:off x="7296638" y="6610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15</xdr:col>
      <xdr:colOff>0</xdr:colOff>
      <xdr:row>27</xdr:row>
      <xdr:rowOff>19050</xdr:rowOff>
    </xdr:from>
    <xdr:to>
      <xdr:col>16</xdr:col>
      <xdr:colOff>9525</xdr:colOff>
      <xdr:row>29</xdr:row>
      <xdr:rowOff>0</xdr:rowOff>
    </xdr:to>
    <xdr:sp macro="" textlink="">
      <xdr:nvSpPr>
        <xdr:cNvPr id="39" name="AutoShape 25">
          <a:extLst>
            <a:ext uri="{FF2B5EF4-FFF2-40B4-BE49-F238E27FC236}">
              <a16:creationId xmlns:a16="http://schemas.microsoft.com/office/drawing/2014/main" id="{1ED9018A-68B7-4652-91D5-05B2AC08D3F3}"/>
            </a:ext>
          </a:extLst>
        </xdr:cNvPr>
        <xdr:cNvSpPr>
          <a:spLocks noChangeArrowheads="1"/>
        </xdr:cNvSpPr>
      </xdr:nvSpPr>
      <xdr:spPr bwMode="auto">
        <a:xfrm>
          <a:off x="8324850" y="6610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17</xdr:col>
      <xdr:colOff>488</xdr:colOff>
      <xdr:row>27</xdr:row>
      <xdr:rowOff>19049</xdr:rowOff>
    </xdr:from>
    <xdr:to>
      <xdr:col>18</xdr:col>
      <xdr:colOff>0</xdr:colOff>
      <xdr:row>29</xdr:row>
      <xdr:rowOff>2924</xdr:rowOff>
    </xdr:to>
    <xdr:sp macro="" textlink="">
      <xdr:nvSpPr>
        <xdr:cNvPr id="40" name="AutoShape 26">
          <a:extLst>
            <a:ext uri="{FF2B5EF4-FFF2-40B4-BE49-F238E27FC236}">
              <a16:creationId xmlns:a16="http://schemas.microsoft.com/office/drawing/2014/main" id="{00006AD2-7406-4879-ACDD-53D7861913B8}"/>
            </a:ext>
          </a:extLst>
        </xdr:cNvPr>
        <xdr:cNvSpPr>
          <a:spLocks noChangeArrowheads="1"/>
        </xdr:cNvSpPr>
      </xdr:nvSpPr>
      <xdr:spPr bwMode="auto">
        <a:xfrm>
          <a:off x="9354038" y="6610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19</xdr:col>
      <xdr:colOff>0</xdr:colOff>
      <xdr:row>27</xdr:row>
      <xdr:rowOff>19050</xdr:rowOff>
    </xdr:from>
    <xdr:to>
      <xdr:col>20</xdr:col>
      <xdr:colOff>9525</xdr:colOff>
      <xdr:row>29</xdr:row>
      <xdr:rowOff>0</xdr:rowOff>
    </xdr:to>
    <xdr:sp macro="" textlink="">
      <xdr:nvSpPr>
        <xdr:cNvPr id="41" name="AutoShape 25">
          <a:extLst>
            <a:ext uri="{FF2B5EF4-FFF2-40B4-BE49-F238E27FC236}">
              <a16:creationId xmlns:a16="http://schemas.microsoft.com/office/drawing/2014/main" id="{EA22D5A2-4F90-425F-837F-D09E4B82A14D}"/>
            </a:ext>
          </a:extLst>
        </xdr:cNvPr>
        <xdr:cNvSpPr>
          <a:spLocks noChangeArrowheads="1"/>
        </xdr:cNvSpPr>
      </xdr:nvSpPr>
      <xdr:spPr bwMode="auto">
        <a:xfrm>
          <a:off x="10382250" y="6610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21</xdr:col>
      <xdr:colOff>488</xdr:colOff>
      <xdr:row>27</xdr:row>
      <xdr:rowOff>19049</xdr:rowOff>
    </xdr:from>
    <xdr:to>
      <xdr:col>22</xdr:col>
      <xdr:colOff>0</xdr:colOff>
      <xdr:row>29</xdr:row>
      <xdr:rowOff>2924</xdr:rowOff>
    </xdr:to>
    <xdr:sp macro="" textlink="">
      <xdr:nvSpPr>
        <xdr:cNvPr id="42" name="AutoShape 26">
          <a:extLst>
            <a:ext uri="{FF2B5EF4-FFF2-40B4-BE49-F238E27FC236}">
              <a16:creationId xmlns:a16="http://schemas.microsoft.com/office/drawing/2014/main" id="{DF85505A-D914-485B-BD68-498ABF285ECB}"/>
            </a:ext>
          </a:extLst>
        </xdr:cNvPr>
        <xdr:cNvSpPr>
          <a:spLocks noChangeArrowheads="1"/>
        </xdr:cNvSpPr>
      </xdr:nvSpPr>
      <xdr:spPr bwMode="auto">
        <a:xfrm>
          <a:off x="11411438" y="6610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23</xdr:col>
      <xdr:colOff>0</xdr:colOff>
      <xdr:row>27</xdr:row>
      <xdr:rowOff>19050</xdr:rowOff>
    </xdr:from>
    <xdr:to>
      <xdr:col>24</xdr:col>
      <xdr:colOff>9525</xdr:colOff>
      <xdr:row>29</xdr:row>
      <xdr:rowOff>0</xdr:rowOff>
    </xdr:to>
    <xdr:sp macro="" textlink="">
      <xdr:nvSpPr>
        <xdr:cNvPr id="43" name="AutoShape 25">
          <a:extLst>
            <a:ext uri="{FF2B5EF4-FFF2-40B4-BE49-F238E27FC236}">
              <a16:creationId xmlns:a16="http://schemas.microsoft.com/office/drawing/2014/main" id="{3F2F42FD-5274-41A2-9C09-A163421284A2}"/>
            </a:ext>
          </a:extLst>
        </xdr:cNvPr>
        <xdr:cNvSpPr>
          <a:spLocks noChangeArrowheads="1"/>
        </xdr:cNvSpPr>
      </xdr:nvSpPr>
      <xdr:spPr bwMode="auto">
        <a:xfrm>
          <a:off x="12439650" y="6610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25</xdr:col>
      <xdr:colOff>488</xdr:colOff>
      <xdr:row>27</xdr:row>
      <xdr:rowOff>19049</xdr:rowOff>
    </xdr:from>
    <xdr:to>
      <xdr:col>26</xdr:col>
      <xdr:colOff>0</xdr:colOff>
      <xdr:row>29</xdr:row>
      <xdr:rowOff>2924</xdr:rowOff>
    </xdr:to>
    <xdr:sp macro="" textlink="">
      <xdr:nvSpPr>
        <xdr:cNvPr id="44" name="AutoShape 26">
          <a:extLst>
            <a:ext uri="{FF2B5EF4-FFF2-40B4-BE49-F238E27FC236}">
              <a16:creationId xmlns:a16="http://schemas.microsoft.com/office/drawing/2014/main" id="{2014E1C6-4F53-4BDA-9A2B-8BC08C093036}"/>
            </a:ext>
          </a:extLst>
        </xdr:cNvPr>
        <xdr:cNvSpPr>
          <a:spLocks noChangeArrowheads="1"/>
        </xdr:cNvSpPr>
      </xdr:nvSpPr>
      <xdr:spPr bwMode="auto">
        <a:xfrm>
          <a:off x="13468838" y="6610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27</xdr:col>
      <xdr:colOff>0</xdr:colOff>
      <xdr:row>27</xdr:row>
      <xdr:rowOff>19050</xdr:rowOff>
    </xdr:from>
    <xdr:to>
      <xdr:col>28</xdr:col>
      <xdr:colOff>9525</xdr:colOff>
      <xdr:row>29</xdr:row>
      <xdr:rowOff>0</xdr:rowOff>
    </xdr:to>
    <xdr:sp macro="" textlink="">
      <xdr:nvSpPr>
        <xdr:cNvPr id="45" name="AutoShape 25">
          <a:extLst>
            <a:ext uri="{FF2B5EF4-FFF2-40B4-BE49-F238E27FC236}">
              <a16:creationId xmlns:a16="http://schemas.microsoft.com/office/drawing/2014/main" id="{74551F8C-EFAD-4D21-9D7F-5283A7E4250F}"/>
            </a:ext>
          </a:extLst>
        </xdr:cNvPr>
        <xdr:cNvSpPr>
          <a:spLocks noChangeArrowheads="1"/>
        </xdr:cNvSpPr>
      </xdr:nvSpPr>
      <xdr:spPr bwMode="auto">
        <a:xfrm>
          <a:off x="14497050" y="6610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29</xdr:col>
      <xdr:colOff>488</xdr:colOff>
      <xdr:row>27</xdr:row>
      <xdr:rowOff>19049</xdr:rowOff>
    </xdr:from>
    <xdr:to>
      <xdr:col>30</xdr:col>
      <xdr:colOff>0</xdr:colOff>
      <xdr:row>29</xdr:row>
      <xdr:rowOff>2924</xdr:rowOff>
    </xdr:to>
    <xdr:sp macro="" textlink="">
      <xdr:nvSpPr>
        <xdr:cNvPr id="46" name="AutoShape 26">
          <a:extLst>
            <a:ext uri="{FF2B5EF4-FFF2-40B4-BE49-F238E27FC236}">
              <a16:creationId xmlns:a16="http://schemas.microsoft.com/office/drawing/2014/main" id="{ED693AF2-0048-48BC-BF62-FA4C7AF43C1B}"/>
            </a:ext>
          </a:extLst>
        </xdr:cNvPr>
        <xdr:cNvSpPr>
          <a:spLocks noChangeArrowheads="1"/>
        </xdr:cNvSpPr>
      </xdr:nvSpPr>
      <xdr:spPr bwMode="auto">
        <a:xfrm>
          <a:off x="15526238" y="661034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31</xdr:col>
      <xdr:colOff>0</xdr:colOff>
      <xdr:row>27</xdr:row>
      <xdr:rowOff>19050</xdr:rowOff>
    </xdr:from>
    <xdr:to>
      <xdr:col>32</xdr:col>
      <xdr:colOff>9525</xdr:colOff>
      <xdr:row>29</xdr:row>
      <xdr:rowOff>0</xdr:rowOff>
    </xdr:to>
    <xdr:sp macro="" textlink="">
      <xdr:nvSpPr>
        <xdr:cNvPr id="47" name="AutoShape 25">
          <a:extLst>
            <a:ext uri="{FF2B5EF4-FFF2-40B4-BE49-F238E27FC236}">
              <a16:creationId xmlns:a16="http://schemas.microsoft.com/office/drawing/2014/main" id="{FC5EABDB-6025-4CD3-9E08-2A7E3DA16FB4}"/>
            </a:ext>
          </a:extLst>
        </xdr:cNvPr>
        <xdr:cNvSpPr>
          <a:spLocks noChangeArrowheads="1"/>
        </xdr:cNvSpPr>
      </xdr:nvSpPr>
      <xdr:spPr bwMode="auto">
        <a:xfrm>
          <a:off x="16754475" y="6610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xdr:col>
      <xdr:colOff>0</xdr:colOff>
      <xdr:row>27</xdr:row>
      <xdr:rowOff>19050</xdr:rowOff>
    </xdr:from>
    <xdr:to>
      <xdr:col>2</xdr:col>
      <xdr:colOff>9525</xdr:colOff>
      <xdr:row>29</xdr:row>
      <xdr:rowOff>0</xdr:rowOff>
    </xdr:to>
    <xdr:sp macro="" textlink="">
      <xdr:nvSpPr>
        <xdr:cNvPr id="48" name="AutoShape 25">
          <a:extLst>
            <a:ext uri="{FF2B5EF4-FFF2-40B4-BE49-F238E27FC236}">
              <a16:creationId xmlns:a16="http://schemas.microsoft.com/office/drawing/2014/main" id="{3F2D94DD-F78C-40FB-B659-68E1304CDA5C}"/>
            </a:ext>
          </a:extLst>
        </xdr:cNvPr>
        <xdr:cNvSpPr>
          <a:spLocks noChangeArrowheads="1"/>
        </xdr:cNvSpPr>
      </xdr:nvSpPr>
      <xdr:spPr bwMode="auto">
        <a:xfrm>
          <a:off x="1123950" y="6610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xdr:col>
      <xdr:colOff>0</xdr:colOff>
      <xdr:row>35</xdr:row>
      <xdr:rowOff>19050</xdr:rowOff>
    </xdr:from>
    <xdr:to>
      <xdr:col>4</xdr:col>
      <xdr:colOff>9525</xdr:colOff>
      <xdr:row>37</xdr:row>
      <xdr:rowOff>0</xdr:rowOff>
    </xdr:to>
    <xdr:sp macro="" textlink="">
      <xdr:nvSpPr>
        <xdr:cNvPr id="49" name="AutoShape 25">
          <a:extLst>
            <a:ext uri="{FF2B5EF4-FFF2-40B4-BE49-F238E27FC236}">
              <a16:creationId xmlns:a16="http://schemas.microsoft.com/office/drawing/2014/main" id="{AABA4469-9FF4-4B2F-A441-BE1EB9B2403D}"/>
            </a:ext>
          </a:extLst>
        </xdr:cNvPr>
        <xdr:cNvSpPr>
          <a:spLocks noChangeArrowheads="1"/>
        </xdr:cNvSpPr>
      </xdr:nvSpPr>
      <xdr:spPr bwMode="auto">
        <a:xfrm>
          <a:off x="2152650" y="8210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5</xdr:col>
      <xdr:colOff>488</xdr:colOff>
      <xdr:row>35</xdr:row>
      <xdr:rowOff>19049</xdr:rowOff>
    </xdr:from>
    <xdr:to>
      <xdr:col>6</xdr:col>
      <xdr:colOff>0</xdr:colOff>
      <xdr:row>37</xdr:row>
      <xdr:rowOff>2924</xdr:rowOff>
    </xdr:to>
    <xdr:sp macro="" textlink="">
      <xdr:nvSpPr>
        <xdr:cNvPr id="50" name="AutoShape 26">
          <a:extLst>
            <a:ext uri="{FF2B5EF4-FFF2-40B4-BE49-F238E27FC236}">
              <a16:creationId xmlns:a16="http://schemas.microsoft.com/office/drawing/2014/main" id="{B7FED8FA-9E3B-4E41-80DE-3E508800DEDE}"/>
            </a:ext>
          </a:extLst>
        </xdr:cNvPr>
        <xdr:cNvSpPr>
          <a:spLocks noChangeArrowheads="1"/>
        </xdr:cNvSpPr>
      </xdr:nvSpPr>
      <xdr:spPr bwMode="auto">
        <a:xfrm>
          <a:off x="3181838" y="82105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7</xdr:col>
      <xdr:colOff>0</xdr:colOff>
      <xdr:row>35</xdr:row>
      <xdr:rowOff>19050</xdr:rowOff>
    </xdr:from>
    <xdr:to>
      <xdr:col>8</xdr:col>
      <xdr:colOff>9525</xdr:colOff>
      <xdr:row>37</xdr:row>
      <xdr:rowOff>0</xdr:rowOff>
    </xdr:to>
    <xdr:sp macro="" textlink="">
      <xdr:nvSpPr>
        <xdr:cNvPr id="51" name="AutoShape 25">
          <a:extLst>
            <a:ext uri="{FF2B5EF4-FFF2-40B4-BE49-F238E27FC236}">
              <a16:creationId xmlns:a16="http://schemas.microsoft.com/office/drawing/2014/main" id="{869E1770-C71C-4425-92A5-C2E5A945560A}"/>
            </a:ext>
          </a:extLst>
        </xdr:cNvPr>
        <xdr:cNvSpPr>
          <a:spLocks noChangeArrowheads="1"/>
        </xdr:cNvSpPr>
      </xdr:nvSpPr>
      <xdr:spPr bwMode="auto">
        <a:xfrm>
          <a:off x="4210050" y="8210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9</xdr:col>
      <xdr:colOff>488</xdr:colOff>
      <xdr:row>35</xdr:row>
      <xdr:rowOff>19049</xdr:rowOff>
    </xdr:from>
    <xdr:to>
      <xdr:col>10</xdr:col>
      <xdr:colOff>0</xdr:colOff>
      <xdr:row>37</xdr:row>
      <xdr:rowOff>2924</xdr:rowOff>
    </xdr:to>
    <xdr:sp macro="" textlink="">
      <xdr:nvSpPr>
        <xdr:cNvPr id="52" name="AutoShape 26">
          <a:extLst>
            <a:ext uri="{FF2B5EF4-FFF2-40B4-BE49-F238E27FC236}">
              <a16:creationId xmlns:a16="http://schemas.microsoft.com/office/drawing/2014/main" id="{F088A2C4-4082-4E0D-A81A-7CDA9AC2B691}"/>
            </a:ext>
          </a:extLst>
        </xdr:cNvPr>
        <xdr:cNvSpPr>
          <a:spLocks noChangeArrowheads="1"/>
        </xdr:cNvSpPr>
      </xdr:nvSpPr>
      <xdr:spPr bwMode="auto">
        <a:xfrm>
          <a:off x="5239238" y="82105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11</xdr:col>
      <xdr:colOff>0</xdr:colOff>
      <xdr:row>35</xdr:row>
      <xdr:rowOff>19050</xdr:rowOff>
    </xdr:from>
    <xdr:to>
      <xdr:col>12</xdr:col>
      <xdr:colOff>9525</xdr:colOff>
      <xdr:row>37</xdr:row>
      <xdr:rowOff>0</xdr:rowOff>
    </xdr:to>
    <xdr:sp macro="" textlink="">
      <xdr:nvSpPr>
        <xdr:cNvPr id="53" name="AutoShape 25">
          <a:extLst>
            <a:ext uri="{FF2B5EF4-FFF2-40B4-BE49-F238E27FC236}">
              <a16:creationId xmlns:a16="http://schemas.microsoft.com/office/drawing/2014/main" id="{21C063B9-BC63-424B-9933-AADF4D3C49E9}"/>
            </a:ext>
          </a:extLst>
        </xdr:cNvPr>
        <xdr:cNvSpPr>
          <a:spLocks noChangeArrowheads="1"/>
        </xdr:cNvSpPr>
      </xdr:nvSpPr>
      <xdr:spPr bwMode="auto">
        <a:xfrm>
          <a:off x="6267450" y="8210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13</xdr:col>
      <xdr:colOff>488</xdr:colOff>
      <xdr:row>35</xdr:row>
      <xdr:rowOff>19049</xdr:rowOff>
    </xdr:from>
    <xdr:to>
      <xdr:col>14</xdr:col>
      <xdr:colOff>0</xdr:colOff>
      <xdr:row>37</xdr:row>
      <xdr:rowOff>2924</xdr:rowOff>
    </xdr:to>
    <xdr:sp macro="" textlink="">
      <xdr:nvSpPr>
        <xdr:cNvPr id="54" name="AutoShape 26">
          <a:extLst>
            <a:ext uri="{FF2B5EF4-FFF2-40B4-BE49-F238E27FC236}">
              <a16:creationId xmlns:a16="http://schemas.microsoft.com/office/drawing/2014/main" id="{D6DF51AB-E29D-4D8B-9E8B-A1A97CC62C9B}"/>
            </a:ext>
          </a:extLst>
        </xdr:cNvPr>
        <xdr:cNvSpPr>
          <a:spLocks noChangeArrowheads="1"/>
        </xdr:cNvSpPr>
      </xdr:nvSpPr>
      <xdr:spPr bwMode="auto">
        <a:xfrm>
          <a:off x="7296638" y="82105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15</xdr:col>
      <xdr:colOff>0</xdr:colOff>
      <xdr:row>35</xdr:row>
      <xdr:rowOff>19050</xdr:rowOff>
    </xdr:from>
    <xdr:to>
      <xdr:col>16</xdr:col>
      <xdr:colOff>9525</xdr:colOff>
      <xdr:row>37</xdr:row>
      <xdr:rowOff>0</xdr:rowOff>
    </xdr:to>
    <xdr:sp macro="" textlink="">
      <xdr:nvSpPr>
        <xdr:cNvPr id="55" name="AutoShape 25">
          <a:extLst>
            <a:ext uri="{FF2B5EF4-FFF2-40B4-BE49-F238E27FC236}">
              <a16:creationId xmlns:a16="http://schemas.microsoft.com/office/drawing/2014/main" id="{F77FF3F0-DFBF-4647-BDD1-C284B6771F21}"/>
            </a:ext>
          </a:extLst>
        </xdr:cNvPr>
        <xdr:cNvSpPr>
          <a:spLocks noChangeArrowheads="1"/>
        </xdr:cNvSpPr>
      </xdr:nvSpPr>
      <xdr:spPr bwMode="auto">
        <a:xfrm>
          <a:off x="8324850" y="8210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17</xdr:col>
      <xdr:colOff>488</xdr:colOff>
      <xdr:row>35</xdr:row>
      <xdr:rowOff>19049</xdr:rowOff>
    </xdr:from>
    <xdr:to>
      <xdr:col>18</xdr:col>
      <xdr:colOff>0</xdr:colOff>
      <xdr:row>37</xdr:row>
      <xdr:rowOff>2924</xdr:rowOff>
    </xdr:to>
    <xdr:sp macro="" textlink="">
      <xdr:nvSpPr>
        <xdr:cNvPr id="56" name="AutoShape 26">
          <a:extLst>
            <a:ext uri="{FF2B5EF4-FFF2-40B4-BE49-F238E27FC236}">
              <a16:creationId xmlns:a16="http://schemas.microsoft.com/office/drawing/2014/main" id="{32A114DF-AD65-43C3-A303-9193E0E07EB9}"/>
            </a:ext>
          </a:extLst>
        </xdr:cNvPr>
        <xdr:cNvSpPr>
          <a:spLocks noChangeArrowheads="1"/>
        </xdr:cNvSpPr>
      </xdr:nvSpPr>
      <xdr:spPr bwMode="auto">
        <a:xfrm>
          <a:off x="9354038" y="82105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19</xdr:col>
      <xdr:colOff>0</xdr:colOff>
      <xdr:row>35</xdr:row>
      <xdr:rowOff>19050</xdr:rowOff>
    </xdr:from>
    <xdr:to>
      <xdr:col>20</xdr:col>
      <xdr:colOff>9525</xdr:colOff>
      <xdr:row>37</xdr:row>
      <xdr:rowOff>0</xdr:rowOff>
    </xdr:to>
    <xdr:sp macro="" textlink="">
      <xdr:nvSpPr>
        <xdr:cNvPr id="57" name="AutoShape 25">
          <a:extLst>
            <a:ext uri="{FF2B5EF4-FFF2-40B4-BE49-F238E27FC236}">
              <a16:creationId xmlns:a16="http://schemas.microsoft.com/office/drawing/2014/main" id="{F50EF856-E45B-44FA-B9AA-4F7F18E28888}"/>
            </a:ext>
          </a:extLst>
        </xdr:cNvPr>
        <xdr:cNvSpPr>
          <a:spLocks noChangeArrowheads="1"/>
        </xdr:cNvSpPr>
      </xdr:nvSpPr>
      <xdr:spPr bwMode="auto">
        <a:xfrm>
          <a:off x="10382250" y="8210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21</xdr:col>
      <xdr:colOff>488</xdr:colOff>
      <xdr:row>35</xdr:row>
      <xdr:rowOff>19049</xdr:rowOff>
    </xdr:from>
    <xdr:to>
      <xdr:col>22</xdr:col>
      <xdr:colOff>0</xdr:colOff>
      <xdr:row>37</xdr:row>
      <xdr:rowOff>2924</xdr:rowOff>
    </xdr:to>
    <xdr:sp macro="" textlink="">
      <xdr:nvSpPr>
        <xdr:cNvPr id="58" name="AutoShape 26">
          <a:extLst>
            <a:ext uri="{FF2B5EF4-FFF2-40B4-BE49-F238E27FC236}">
              <a16:creationId xmlns:a16="http://schemas.microsoft.com/office/drawing/2014/main" id="{AA41B379-4E4B-44DB-8559-DEB041825391}"/>
            </a:ext>
          </a:extLst>
        </xdr:cNvPr>
        <xdr:cNvSpPr>
          <a:spLocks noChangeArrowheads="1"/>
        </xdr:cNvSpPr>
      </xdr:nvSpPr>
      <xdr:spPr bwMode="auto">
        <a:xfrm>
          <a:off x="11411438" y="82105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23</xdr:col>
      <xdr:colOff>0</xdr:colOff>
      <xdr:row>35</xdr:row>
      <xdr:rowOff>19050</xdr:rowOff>
    </xdr:from>
    <xdr:to>
      <xdr:col>24</xdr:col>
      <xdr:colOff>9525</xdr:colOff>
      <xdr:row>37</xdr:row>
      <xdr:rowOff>0</xdr:rowOff>
    </xdr:to>
    <xdr:sp macro="" textlink="">
      <xdr:nvSpPr>
        <xdr:cNvPr id="59" name="AutoShape 25">
          <a:extLst>
            <a:ext uri="{FF2B5EF4-FFF2-40B4-BE49-F238E27FC236}">
              <a16:creationId xmlns:a16="http://schemas.microsoft.com/office/drawing/2014/main" id="{D01AC113-67CD-43AD-9EDF-EA46739D61BC}"/>
            </a:ext>
          </a:extLst>
        </xdr:cNvPr>
        <xdr:cNvSpPr>
          <a:spLocks noChangeArrowheads="1"/>
        </xdr:cNvSpPr>
      </xdr:nvSpPr>
      <xdr:spPr bwMode="auto">
        <a:xfrm>
          <a:off x="12439650" y="8210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25</xdr:col>
      <xdr:colOff>488</xdr:colOff>
      <xdr:row>35</xdr:row>
      <xdr:rowOff>19049</xdr:rowOff>
    </xdr:from>
    <xdr:to>
      <xdr:col>26</xdr:col>
      <xdr:colOff>0</xdr:colOff>
      <xdr:row>37</xdr:row>
      <xdr:rowOff>2924</xdr:rowOff>
    </xdr:to>
    <xdr:sp macro="" textlink="">
      <xdr:nvSpPr>
        <xdr:cNvPr id="60" name="AutoShape 26">
          <a:extLst>
            <a:ext uri="{FF2B5EF4-FFF2-40B4-BE49-F238E27FC236}">
              <a16:creationId xmlns:a16="http://schemas.microsoft.com/office/drawing/2014/main" id="{1E1F4963-01E5-4E2D-B8DB-E05EEFC8F975}"/>
            </a:ext>
          </a:extLst>
        </xdr:cNvPr>
        <xdr:cNvSpPr>
          <a:spLocks noChangeArrowheads="1"/>
        </xdr:cNvSpPr>
      </xdr:nvSpPr>
      <xdr:spPr bwMode="auto">
        <a:xfrm>
          <a:off x="13468838" y="82105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27</xdr:col>
      <xdr:colOff>0</xdr:colOff>
      <xdr:row>35</xdr:row>
      <xdr:rowOff>19050</xdr:rowOff>
    </xdr:from>
    <xdr:to>
      <xdr:col>28</xdr:col>
      <xdr:colOff>9525</xdr:colOff>
      <xdr:row>37</xdr:row>
      <xdr:rowOff>0</xdr:rowOff>
    </xdr:to>
    <xdr:sp macro="" textlink="">
      <xdr:nvSpPr>
        <xdr:cNvPr id="61" name="AutoShape 25">
          <a:extLst>
            <a:ext uri="{FF2B5EF4-FFF2-40B4-BE49-F238E27FC236}">
              <a16:creationId xmlns:a16="http://schemas.microsoft.com/office/drawing/2014/main" id="{F10BE602-4A30-45FF-BD44-DD61FDAC95F3}"/>
            </a:ext>
          </a:extLst>
        </xdr:cNvPr>
        <xdr:cNvSpPr>
          <a:spLocks noChangeArrowheads="1"/>
        </xdr:cNvSpPr>
      </xdr:nvSpPr>
      <xdr:spPr bwMode="auto">
        <a:xfrm>
          <a:off x="14497050" y="8210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29</xdr:col>
      <xdr:colOff>488</xdr:colOff>
      <xdr:row>35</xdr:row>
      <xdr:rowOff>19049</xdr:rowOff>
    </xdr:from>
    <xdr:to>
      <xdr:col>30</xdr:col>
      <xdr:colOff>0</xdr:colOff>
      <xdr:row>37</xdr:row>
      <xdr:rowOff>2924</xdr:rowOff>
    </xdr:to>
    <xdr:sp macro="" textlink="">
      <xdr:nvSpPr>
        <xdr:cNvPr id="62" name="AutoShape 26">
          <a:extLst>
            <a:ext uri="{FF2B5EF4-FFF2-40B4-BE49-F238E27FC236}">
              <a16:creationId xmlns:a16="http://schemas.microsoft.com/office/drawing/2014/main" id="{37796B90-1D53-45A4-B867-0DF951856E98}"/>
            </a:ext>
          </a:extLst>
        </xdr:cNvPr>
        <xdr:cNvSpPr>
          <a:spLocks noChangeArrowheads="1"/>
        </xdr:cNvSpPr>
      </xdr:nvSpPr>
      <xdr:spPr bwMode="auto">
        <a:xfrm>
          <a:off x="15526238" y="821054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31</xdr:col>
      <xdr:colOff>0</xdr:colOff>
      <xdr:row>35</xdr:row>
      <xdr:rowOff>19050</xdr:rowOff>
    </xdr:from>
    <xdr:to>
      <xdr:col>32</xdr:col>
      <xdr:colOff>9525</xdr:colOff>
      <xdr:row>37</xdr:row>
      <xdr:rowOff>0</xdr:rowOff>
    </xdr:to>
    <xdr:sp macro="" textlink="">
      <xdr:nvSpPr>
        <xdr:cNvPr id="63" name="AutoShape 25">
          <a:extLst>
            <a:ext uri="{FF2B5EF4-FFF2-40B4-BE49-F238E27FC236}">
              <a16:creationId xmlns:a16="http://schemas.microsoft.com/office/drawing/2014/main" id="{A6B2F8DD-DBB9-4EFE-983E-58114E416CD1}"/>
            </a:ext>
          </a:extLst>
        </xdr:cNvPr>
        <xdr:cNvSpPr>
          <a:spLocks noChangeArrowheads="1"/>
        </xdr:cNvSpPr>
      </xdr:nvSpPr>
      <xdr:spPr bwMode="auto">
        <a:xfrm>
          <a:off x="16754475" y="8210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xdr:col>
      <xdr:colOff>0</xdr:colOff>
      <xdr:row>35</xdr:row>
      <xdr:rowOff>19050</xdr:rowOff>
    </xdr:from>
    <xdr:to>
      <xdr:col>2</xdr:col>
      <xdr:colOff>9525</xdr:colOff>
      <xdr:row>37</xdr:row>
      <xdr:rowOff>0</xdr:rowOff>
    </xdr:to>
    <xdr:sp macro="" textlink="">
      <xdr:nvSpPr>
        <xdr:cNvPr id="64" name="AutoShape 25">
          <a:extLst>
            <a:ext uri="{FF2B5EF4-FFF2-40B4-BE49-F238E27FC236}">
              <a16:creationId xmlns:a16="http://schemas.microsoft.com/office/drawing/2014/main" id="{812BB6AD-115D-473B-A8F8-3829D50105C0}"/>
            </a:ext>
          </a:extLst>
        </xdr:cNvPr>
        <xdr:cNvSpPr>
          <a:spLocks noChangeArrowheads="1"/>
        </xdr:cNvSpPr>
      </xdr:nvSpPr>
      <xdr:spPr bwMode="auto">
        <a:xfrm>
          <a:off x="1123950" y="8210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xdr:col>
      <xdr:colOff>0</xdr:colOff>
      <xdr:row>43</xdr:row>
      <xdr:rowOff>19050</xdr:rowOff>
    </xdr:from>
    <xdr:to>
      <xdr:col>4</xdr:col>
      <xdr:colOff>9525</xdr:colOff>
      <xdr:row>45</xdr:row>
      <xdr:rowOff>0</xdr:rowOff>
    </xdr:to>
    <xdr:sp macro="" textlink="">
      <xdr:nvSpPr>
        <xdr:cNvPr id="65" name="AutoShape 25">
          <a:extLst>
            <a:ext uri="{FF2B5EF4-FFF2-40B4-BE49-F238E27FC236}">
              <a16:creationId xmlns:a16="http://schemas.microsoft.com/office/drawing/2014/main" id="{37D79A71-3603-4035-98B5-29F960C48A93}"/>
            </a:ext>
          </a:extLst>
        </xdr:cNvPr>
        <xdr:cNvSpPr>
          <a:spLocks noChangeArrowheads="1"/>
        </xdr:cNvSpPr>
      </xdr:nvSpPr>
      <xdr:spPr bwMode="auto">
        <a:xfrm>
          <a:off x="2152650" y="9810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5</xdr:col>
      <xdr:colOff>488</xdr:colOff>
      <xdr:row>43</xdr:row>
      <xdr:rowOff>19049</xdr:rowOff>
    </xdr:from>
    <xdr:to>
      <xdr:col>6</xdr:col>
      <xdr:colOff>0</xdr:colOff>
      <xdr:row>45</xdr:row>
      <xdr:rowOff>2924</xdr:rowOff>
    </xdr:to>
    <xdr:sp macro="" textlink="">
      <xdr:nvSpPr>
        <xdr:cNvPr id="66" name="AutoShape 26">
          <a:extLst>
            <a:ext uri="{FF2B5EF4-FFF2-40B4-BE49-F238E27FC236}">
              <a16:creationId xmlns:a16="http://schemas.microsoft.com/office/drawing/2014/main" id="{85747CFF-3894-470E-8FD1-66C9747AA0E0}"/>
            </a:ext>
          </a:extLst>
        </xdr:cNvPr>
        <xdr:cNvSpPr>
          <a:spLocks noChangeArrowheads="1"/>
        </xdr:cNvSpPr>
      </xdr:nvSpPr>
      <xdr:spPr bwMode="auto">
        <a:xfrm>
          <a:off x="3181838" y="98107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7</xdr:col>
      <xdr:colOff>0</xdr:colOff>
      <xdr:row>43</xdr:row>
      <xdr:rowOff>19050</xdr:rowOff>
    </xdr:from>
    <xdr:to>
      <xdr:col>8</xdr:col>
      <xdr:colOff>9525</xdr:colOff>
      <xdr:row>45</xdr:row>
      <xdr:rowOff>0</xdr:rowOff>
    </xdr:to>
    <xdr:sp macro="" textlink="">
      <xdr:nvSpPr>
        <xdr:cNvPr id="67" name="AutoShape 25">
          <a:extLst>
            <a:ext uri="{FF2B5EF4-FFF2-40B4-BE49-F238E27FC236}">
              <a16:creationId xmlns:a16="http://schemas.microsoft.com/office/drawing/2014/main" id="{3C32F3AE-9880-4531-91D6-EB7CD09BB2EB}"/>
            </a:ext>
          </a:extLst>
        </xdr:cNvPr>
        <xdr:cNvSpPr>
          <a:spLocks noChangeArrowheads="1"/>
        </xdr:cNvSpPr>
      </xdr:nvSpPr>
      <xdr:spPr bwMode="auto">
        <a:xfrm>
          <a:off x="4210050" y="9810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9</xdr:col>
      <xdr:colOff>488</xdr:colOff>
      <xdr:row>43</xdr:row>
      <xdr:rowOff>19049</xdr:rowOff>
    </xdr:from>
    <xdr:to>
      <xdr:col>10</xdr:col>
      <xdr:colOff>0</xdr:colOff>
      <xdr:row>45</xdr:row>
      <xdr:rowOff>2924</xdr:rowOff>
    </xdr:to>
    <xdr:sp macro="" textlink="">
      <xdr:nvSpPr>
        <xdr:cNvPr id="68" name="AutoShape 26">
          <a:extLst>
            <a:ext uri="{FF2B5EF4-FFF2-40B4-BE49-F238E27FC236}">
              <a16:creationId xmlns:a16="http://schemas.microsoft.com/office/drawing/2014/main" id="{1DFF9AAD-2B2F-4694-BC71-252648B5B153}"/>
            </a:ext>
          </a:extLst>
        </xdr:cNvPr>
        <xdr:cNvSpPr>
          <a:spLocks noChangeArrowheads="1"/>
        </xdr:cNvSpPr>
      </xdr:nvSpPr>
      <xdr:spPr bwMode="auto">
        <a:xfrm>
          <a:off x="5239238" y="98107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11</xdr:col>
      <xdr:colOff>0</xdr:colOff>
      <xdr:row>43</xdr:row>
      <xdr:rowOff>19050</xdr:rowOff>
    </xdr:from>
    <xdr:to>
      <xdr:col>12</xdr:col>
      <xdr:colOff>9525</xdr:colOff>
      <xdr:row>45</xdr:row>
      <xdr:rowOff>0</xdr:rowOff>
    </xdr:to>
    <xdr:sp macro="" textlink="">
      <xdr:nvSpPr>
        <xdr:cNvPr id="69" name="AutoShape 25">
          <a:extLst>
            <a:ext uri="{FF2B5EF4-FFF2-40B4-BE49-F238E27FC236}">
              <a16:creationId xmlns:a16="http://schemas.microsoft.com/office/drawing/2014/main" id="{9BA25AAB-A6AD-4FB6-8EAF-16595AAA4049}"/>
            </a:ext>
          </a:extLst>
        </xdr:cNvPr>
        <xdr:cNvSpPr>
          <a:spLocks noChangeArrowheads="1"/>
        </xdr:cNvSpPr>
      </xdr:nvSpPr>
      <xdr:spPr bwMode="auto">
        <a:xfrm>
          <a:off x="6267450" y="9810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13</xdr:col>
      <xdr:colOff>488</xdr:colOff>
      <xdr:row>43</xdr:row>
      <xdr:rowOff>19049</xdr:rowOff>
    </xdr:from>
    <xdr:to>
      <xdr:col>14</xdr:col>
      <xdr:colOff>0</xdr:colOff>
      <xdr:row>45</xdr:row>
      <xdr:rowOff>2924</xdr:rowOff>
    </xdr:to>
    <xdr:sp macro="" textlink="">
      <xdr:nvSpPr>
        <xdr:cNvPr id="70" name="AutoShape 26">
          <a:extLst>
            <a:ext uri="{FF2B5EF4-FFF2-40B4-BE49-F238E27FC236}">
              <a16:creationId xmlns:a16="http://schemas.microsoft.com/office/drawing/2014/main" id="{48F2B807-93A6-4263-A4D2-0909D91A5413}"/>
            </a:ext>
          </a:extLst>
        </xdr:cNvPr>
        <xdr:cNvSpPr>
          <a:spLocks noChangeArrowheads="1"/>
        </xdr:cNvSpPr>
      </xdr:nvSpPr>
      <xdr:spPr bwMode="auto">
        <a:xfrm>
          <a:off x="7296638" y="98107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15</xdr:col>
      <xdr:colOff>0</xdr:colOff>
      <xdr:row>43</xdr:row>
      <xdr:rowOff>19050</xdr:rowOff>
    </xdr:from>
    <xdr:to>
      <xdr:col>16</xdr:col>
      <xdr:colOff>9525</xdr:colOff>
      <xdr:row>45</xdr:row>
      <xdr:rowOff>0</xdr:rowOff>
    </xdr:to>
    <xdr:sp macro="" textlink="">
      <xdr:nvSpPr>
        <xdr:cNvPr id="71" name="AutoShape 25">
          <a:extLst>
            <a:ext uri="{FF2B5EF4-FFF2-40B4-BE49-F238E27FC236}">
              <a16:creationId xmlns:a16="http://schemas.microsoft.com/office/drawing/2014/main" id="{5DC36556-4D60-4761-9046-A8F835B492FF}"/>
            </a:ext>
          </a:extLst>
        </xdr:cNvPr>
        <xdr:cNvSpPr>
          <a:spLocks noChangeArrowheads="1"/>
        </xdr:cNvSpPr>
      </xdr:nvSpPr>
      <xdr:spPr bwMode="auto">
        <a:xfrm>
          <a:off x="8324850" y="9810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17</xdr:col>
      <xdr:colOff>488</xdr:colOff>
      <xdr:row>43</xdr:row>
      <xdr:rowOff>19049</xdr:rowOff>
    </xdr:from>
    <xdr:to>
      <xdr:col>18</xdr:col>
      <xdr:colOff>0</xdr:colOff>
      <xdr:row>45</xdr:row>
      <xdr:rowOff>2924</xdr:rowOff>
    </xdr:to>
    <xdr:sp macro="" textlink="">
      <xdr:nvSpPr>
        <xdr:cNvPr id="72" name="AutoShape 26">
          <a:extLst>
            <a:ext uri="{FF2B5EF4-FFF2-40B4-BE49-F238E27FC236}">
              <a16:creationId xmlns:a16="http://schemas.microsoft.com/office/drawing/2014/main" id="{54322A5C-B318-4576-8BEF-CDC76ACC73B2}"/>
            </a:ext>
          </a:extLst>
        </xdr:cNvPr>
        <xdr:cNvSpPr>
          <a:spLocks noChangeArrowheads="1"/>
        </xdr:cNvSpPr>
      </xdr:nvSpPr>
      <xdr:spPr bwMode="auto">
        <a:xfrm>
          <a:off x="9354038" y="98107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19</xdr:col>
      <xdr:colOff>0</xdr:colOff>
      <xdr:row>43</xdr:row>
      <xdr:rowOff>19050</xdr:rowOff>
    </xdr:from>
    <xdr:to>
      <xdr:col>20</xdr:col>
      <xdr:colOff>9525</xdr:colOff>
      <xdr:row>45</xdr:row>
      <xdr:rowOff>0</xdr:rowOff>
    </xdr:to>
    <xdr:sp macro="" textlink="">
      <xdr:nvSpPr>
        <xdr:cNvPr id="73" name="AutoShape 25">
          <a:extLst>
            <a:ext uri="{FF2B5EF4-FFF2-40B4-BE49-F238E27FC236}">
              <a16:creationId xmlns:a16="http://schemas.microsoft.com/office/drawing/2014/main" id="{320AF83A-61E8-457C-8C91-8D49B9574A66}"/>
            </a:ext>
          </a:extLst>
        </xdr:cNvPr>
        <xdr:cNvSpPr>
          <a:spLocks noChangeArrowheads="1"/>
        </xdr:cNvSpPr>
      </xdr:nvSpPr>
      <xdr:spPr bwMode="auto">
        <a:xfrm>
          <a:off x="10382250" y="9810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21</xdr:col>
      <xdr:colOff>488</xdr:colOff>
      <xdr:row>43</xdr:row>
      <xdr:rowOff>19049</xdr:rowOff>
    </xdr:from>
    <xdr:to>
      <xdr:col>22</xdr:col>
      <xdr:colOff>0</xdr:colOff>
      <xdr:row>45</xdr:row>
      <xdr:rowOff>2924</xdr:rowOff>
    </xdr:to>
    <xdr:sp macro="" textlink="">
      <xdr:nvSpPr>
        <xdr:cNvPr id="74" name="AutoShape 26">
          <a:extLst>
            <a:ext uri="{FF2B5EF4-FFF2-40B4-BE49-F238E27FC236}">
              <a16:creationId xmlns:a16="http://schemas.microsoft.com/office/drawing/2014/main" id="{AE779A18-BB8B-408D-A558-8A9ACEE5EFAF}"/>
            </a:ext>
          </a:extLst>
        </xdr:cNvPr>
        <xdr:cNvSpPr>
          <a:spLocks noChangeArrowheads="1"/>
        </xdr:cNvSpPr>
      </xdr:nvSpPr>
      <xdr:spPr bwMode="auto">
        <a:xfrm>
          <a:off x="11411438" y="98107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23</xdr:col>
      <xdr:colOff>0</xdr:colOff>
      <xdr:row>43</xdr:row>
      <xdr:rowOff>19050</xdr:rowOff>
    </xdr:from>
    <xdr:to>
      <xdr:col>24</xdr:col>
      <xdr:colOff>9525</xdr:colOff>
      <xdr:row>45</xdr:row>
      <xdr:rowOff>0</xdr:rowOff>
    </xdr:to>
    <xdr:sp macro="" textlink="">
      <xdr:nvSpPr>
        <xdr:cNvPr id="75" name="AutoShape 25">
          <a:extLst>
            <a:ext uri="{FF2B5EF4-FFF2-40B4-BE49-F238E27FC236}">
              <a16:creationId xmlns:a16="http://schemas.microsoft.com/office/drawing/2014/main" id="{EDFC1C46-E5DB-4DA8-A087-08DF3D9F194B}"/>
            </a:ext>
          </a:extLst>
        </xdr:cNvPr>
        <xdr:cNvSpPr>
          <a:spLocks noChangeArrowheads="1"/>
        </xdr:cNvSpPr>
      </xdr:nvSpPr>
      <xdr:spPr bwMode="auto">
        <a:xfrm>
          <a:off x="12439650" y="9810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25</xdr:col>
      <xdr:colOff>488</xdr:colOff>
      <xdr:row>43</xdr:row>
      <xdr:rowOff>19049</xdr:rowOff>
    </xdr:from>
    <xdr:to>
      <xdr:col>26</xdr:col>
      <xdr:colOff>0</xdr:colOff>
      <xdr:row>45</xdr:row>
      <xdr:rowOff>2924</xdr:rowOff>
    </xdr:to>
    <xdr:sp macro="" textlink="">
      <xdr:nvSpPr>
        <xdr:cNvPr id="76" name="AutoShape 26">
          <a:extLst>
            <a:ext uri="{FF2B5EF4-FFF2-40B4-BE49-F238E27FC236}">
              <a16:creationId xmlns:a16="http://schemas.microsoft.com/office/drawing/2014/main" id="{C51A91D4-8264-4363-B597-3D5DF6B95EC3}"/>
            </a:ext>
          </a:extLst>
        </xdr:cNvPr>
        <xdr:cNvSpPr>
          <a:spLocks noChangeArrowheads="1"/>
        </xdr:cNvSpPr>
      </xdr:nvSpPr>
      <xdr:spPr bwMode="auto">
        <a:xfrm>
          <a:off x="13468838" y="98107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27</xdr:col>
      <xdr:colOff>0</xdr:colOff>
      <xdr:row>43</xdr:row>
      <xdr:rowOff>19050</xdr:rowOff>
    </xdr:from>
    <xdr:to>
      <xdr:col>28</xdr:col>
      <xdr:colOff>9525</xdr:colOff>
      <xdr:row>45</xdr:row>
      <xdr:rowOff>0</xdr:rowOff>
    </xdr:to>
    <xdr:sp macro="" textlink="">
      <xdr:nvSpPr>
        <xdr:cNvPr id="77" name="AutoShape 25">
          <a:extLst>
            <a:ext uri="{FF2B5EF4-FFF2-40B4-BE49-F238E27FC236}">
              <a16:creationId xmlns:a16="http://schemas.microsoft.com/office/drawing/2014/main" id="{42ED0918-1F30-421A-A595-7988E014B388}"/>
            </a:ext>
          </a:extLst>
        </xdr:cNvPr>
        <xdr:cNvSpPr>
          <a:spLocks noChangeArrowheads="1"/>
        </xdr:cNvSpPr>
      </xdr:nvSpPr>
      <xdr:spPr bwMode="auto">
        <a:xfrm>
          <a:off x="14497050" y="9810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29</xdr:col>
      <xdr:colOff>488</xdr:colOff>
      <xdr:row>43</xdr:row>
      <xdr:rowOff>19049</xdr:rowOff>
    </xdr:from>
    <xdr:to>
      <xdr:col>30</xdr:col>
      <xdr:colOff>0</xdr:colOff>
      <xdr:row>45</xdr:row>
      <xdr:rowOff>2924</xdr:rowOff>
    </xdr:to>
    <xdr:sp macro="" textlink="">
      <xdr:nvSpPr>
        <xdr:cNvPr id="78" name="AutoShape 26">
          <a:extLst>
            <a:ext uri="{FF2B5EF4-FFF2-40B4-BE49-F238E27FC236}">
              <a16:creationId xmlns:a16="http://schemas.microsoft.com/office/drawing/2014/main" id="{17FCC086-D469-4179-AAC1-C038C219BFEA}"/>
            </a:ext>
          </a:extLst>
        </xdr:cNvPr>
        <xdr:cNvSpPr>
          <a:spLocks noChangeArrowheads="1"/>
        </xdr:cNvSpPr>
      </xdr:nvSpPr>
      <xdr:spPr bwMode="auto">
        <a:xfrm>
          <a:off x="15526238" y="981074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31</xdr:col>
      <xdr:colOff>0</xdr:colOff>
      <xdr:row>43</xdr:row>
      <xdr:rowOff>19050</xdr:rowOff>
    </xdr:from>
    <xdr:to>
      <xdr:col>32</xdr:col>
      <xdr:colOff>9525</xdr:colOff>
      <xdr:row>45</xdr:row>
      <xdr:rowOff>0</xdr:rowOff>
    </xdr:to>
    <xdr:sp macro="" textlink="">
      <xdr:nvSpPr>
        <xdr:cNvPr id="79" name="AutoShape 25">
          <a:extLst>
            <a:ext uri="{FF2B5EF4-FFF2-40B4-BE49-F238E27FC236}">
              <a16:creationId xmlns:a16="http://schemas.microsoft.com/office/drawing/2014/main" id="{5436BEED-716B-4D19-8792-576C9C6F2C30}"/>
            </a:ext>
          </a:extLst>
        </xdr:cNvPr>
        <xdr:cNvSpPr>
          <a:spLocks noChangeArrowheads="1"/>
        </xdr:cNvSpPr>
      </xdr:nvSpPr>
      <xdr:spPr bwMode="auto">
        <a:xfrm>
          <a:off x="16754475" y="9810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xdr:col>
      <xdr:colOff>0</xdr:colOff>
      <xdr:row>43</xdr:row>
      <xdr:rowOff>19050</xdr:rowOff>
    </xdr:from>
    <xdr:to>
      <xdr:col>2</xdr:col>
      <xdr:colOff>9525</xdr:colOff>
      <xdr:row>45</xdr:row>
      <xdr:rowOff>0</xdr:rowOff>
    </xdr:to>
    <xdr:sp macro="" textlink="">
      <xdr:nvSpPr>
        <xdr:cNvPr id="80" name="AutoShape 25">
          <a:extLst>
            <a:ext uri="{FF2B5EF4-FFF2-40B4-BE49-F238E27FC236}">
              <a16:creationId xmlns:a16="http://schemas.microsoft.com/office/drawing/2014/main" id="{109E9BE6-0135-4682-95FF-0F775C040307}"/>
            </a:ext>
          </a:extLst>
        </xdr:cNvPr>
        <xdr:cNvSpPr>
          <a:spLocks noChangeArrowheads="1"/>
        </xdr:cNvSpPr>
      </xdr:nvSpPr>
      <xdr:spPr bwMode="auto">
        <a:xfrm>
          <a:off x="1123950" y="9810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xdr:col>
      <xdr:colOff>0</xdr:colOff>
      <xdr:row>51</xdr:row>
      <xdr:rowOff>19050</xdr:rowOff>
    </xdr:from>
    <xdr:to>
      <xdr:col>4</xdr:col>
      <xdr:colOff>9525</xdr:colOff>
      <xdr:row>53</xdr:row>
      <xdr:rowOff>0</xdr:rowOff>
    </xdr:to>
    <xdr:sp macro="" textlink="">
      <xdr:nvSpPr>
        <xdr:cNvPr id="81" name="AutoShape 25">
          <a:extLst>
            <a:ext uri="{FF2B5EF4-FFF2-40B4-BE49-F238E27FC236}">
              <a16:creationId xmlns:a16="http://schemas.microsoft.com/office/drawing/2014/main" id="{189683C6-A106-4862-A456-4D7A4F9EF4DF}"/>
            </a:ext>
          </a:extLst>
        </xdr:cNvPr>
        <xdr:cNvSpPr>
          <a:spLocks noChangeArrowheads="1"/>
        </xdr:cNvSpPr>
      </xdr:nvSpPr>
      <xdr:spPr bwMode="auto">
        <a:xfrm>
          <a:off x="2152650" y="114109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5</xdr:col>
      <xdr:colOff>488</xdr:colOff>
      <xdr:row>51</xdr:row>
      <xdr:rowOff>19049</xdr:rowOff>
    </xdr:from>
    <xdr:to>
      <xdr:col>6</xdr:col>
      <xdr:colOff>0</xdr:colOff>
      <xdr:row>53</xdr:row>
      <xdr:rowOff>2924</xdr:rowOff>
    </xdr:to>
    <xdr:sp macro="" textlink="">
      <xdr:nvSpPr>
        <xdr:cNvPr id="82" name="AutoShape 26">
          <a:extLst>
            <a:ext uri="{FF2B5EF4-FFF2-40B4-BE49-F238E27FC236}">
              <a16:creationId xmlns:a16="http://schemas.microsoft.com/office/drawing/2014/main" id="{C69175AE-0CD5-4D3F-9F96-11BC61278972}"/>
            </a:ext>
          </a:extLst>
        </xdr:cNvPr>
        <xdr:cNvSpPr>
          <a:spLocks noChangeArrowheads="1"/>
        </xdr:cNvSpPr>
      </xdr:nvSpPr>
      <xdr:spPr bwMode="auto">
        <a:xfrm>
          <a:off x="3181838" y="114109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7</xdr:col>
      <xdr:colOff>0</xdr:colOff>
      <xdr:row>51</xdr:row>
      <xdr:rowOff>19050</xdr:rowOff>
    </xdr:from>
    <xdr:to>
      <xdr:col>8</xdr:col>
      <xdr:colOff>9525</xdr:colOff>
      <xdr:row>53</xdr:row>
      <xdr:rowOff>0</xdr:rowOff>
    </xdr:to>
    <xdr:sp macro="" textlink="">
      <xdr:nvSpPr>
        <xdr:cNvPr id="83" name="AutoShape 25">
          <a:extLst>
            <a:ext uri="{FF2B5EF4-FFF2-40B4-BE49-F238E27FC236}">
              <a16:creationId xmlns:a16="http://schemas.microsoft.com/office/drawing/2014/main" id="{2AE6CD48-5DBA-4375-81A5-FFF696D1A3C9}"/>
            </a:ext>
          </a:extLst>
        </xdr:cNvPr>
        <xdr:cNvSpPr>
          <a:spLocks noChangeArrowheads="1"/>
        </xdr:cNvSpPr>
      </xdr:nvSpPr>
      <xdr:spPr bwMode="auto">
        <a:xfrm>
          <a:off x="4210050" y="114109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9</xdr:col>
      <xdr:colOff>488</xdr:colOff>
      <xdr:row>51</xdr:row>
      <xdr:rowOff>19049</xdr:rowOff>
    </xdr:from>
    <xdr:to>
      <xdr:col>10</xdr:col>
      <xdr:colOff>0</xdr:colOff>
      <xdr:row>53</xdr:row>
      <xdr:rowOff>2924</xdr:rowOff>
    </xdr:to>
    <xdr:sp macro="" textlink="">
      <xdr:nvSpPr>
        <xdr:cNvPr id="84" name="AutoShape 26">
          <a:extLst>
            <a:ext uri="{FF2B5EF4-FFF2-40B4-BE49-F238E27FC236}">
              <a16:creationId xmlns:a16="http://schemas.microsoft.com/office/drawing/2014/main" id="{701F6C79-7BF5-49A4-973B-456E56B0378F}"/>
            </a:ext>
          </a:extLst>
        </xdr:cNvPr>
        <xdr:cNvSpPr>
          <a:spLocks noChangeArrowheads="1"/>
        </xdr:cNvSpPr>
      </xdr:nvSpPr>
      <xdr:spPr bwMode="auto">
        <a:xfrm>
          <a:off x="5239238" y="114109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11</xdr:col>
      <xdr:colOff>0</xdr:colOff>
      <xdr:row>51</xdr:row>
      <xdr:rowOff>19050</xdr:rowOff>
    </xdr:from>
    <xdr:to>
      <xdr:col>12</xdr:col>
      <xdr:colOff>9525</xdr:colOff>
      <xdr:row>53</xdr:row>
      <xdr:rowOff>0</xdr:rowOff>
    </xdr:to>
    <xdr:sp macro="" textlink="">
      <xdr:nvSpPr>
        <xdr:cNvPr id="85" name="AutoShape 25">
          <a:extLst>
            <a:ext uri="{FF2B5EF4-FFF2-40B4-BE49-F238E27FC236}">
              <a16:creationId xmlns:a16="http://schemas.microsoft.com/office/drawing/2014/main" id="{CCAF6CA7-67F6-4CFB-B787-53FA3CB31D8E}"/>
            </a:ext>
          </a:extLst>
        </xdr:cNvPr>
        <xdr:cNvSpPr>
          <a:spLocks noChangeArrowheads="1"/>
        </xdr:cNvSpPr>
      </xdr:nvSpPr>
      <xdr:spPr bwMode="auto">
        <a:xfrm>
          <a:off x="6267450" y="114109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13</xdr:col>
      <xdr:colOff>488</xdr:colOff>
      <xdr:row>51</xdr:row>
      <xdr:rowOff>19049</xdr:rowOff>
    </xdr:from>
    <xdr:to>
      <xdr:col>14</xdr:col>
      <xdr:colOff>0</xdr:colOff>
      <xdr:row>53</xdr:row>
      <xdr:rowOff>2924</xdr:rowOff>
    </xdr:to>
    <xdr:sp macro="" textlink="">
      <xdr:nvSpPr>
        <xdr:cNvPr id="86" name="AutoShape 26">
          <a:extLst>
            <a:ext uri="{FF2B5EF4-FFF2-40B4-BE49-F238E27FC236}">
              <a16:creationId xmlns:a16="http://schemas.microsoft.com/office/drawing/2014/main" id="{7C67EEDD-3B83-4A1B-B0A9-954DEBAA2F0F}"/>
            </a:ext>
          </a:extLst>
        </xdr:cNvPr>
        <xdr:cNvSpPr>
          <a:spLocks noChangeArrowheads="1"/>
        </xdr:cNvSpPr>
      </xdr:nvSpPr>
      <xdr:spPr bwMode="auto">
        <a:xfrm>
          <a:off x="7296638" y="114109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15</xdr:col>
      <xdr:colOff>0</xdr:colOff>
      <xdr:row>51</xdr:row>
      <xdr:rowOff>19050</xdr:rowOff>
    </xdr:from>
    <xdr:to>
      <xdr:col>16</xdr:col>
      <xdr:colOff>9525</xdr:colOff>
      <xdr:row>53</xdr:row>
      <xdr:rowOff>0</xdr:rowOff>
    </xdr:to>
    <xdr:sp macro="" textlink="">
      <xdr:nvSpPr>
        <xdr:cNvPr id="87" name="AutoShape 25">
          <a:extLst>
            <a:ext uri="{FF2B5EF4-FFF2-40B4-BE49-F238E27FC236}">
              <a16:creationId xmlns:a16="http://schemas.microsoft.com/office/drawing/2014/main" id="{A853236E-811B-433E-8F1E-73B8376528AC}"/>
            </a:ext>
          </a:extLst>
        </xdr:cNvPr>
        <xdr:cNvSpPr>
          <a:spLocks noChangeArrowheads="1"/>
        </xdr:cNvSpPr>
      </xdr:nvSpPr>
      <xdr:spPr bwMode="auto">
        <a:xfrm>
          <a:off x="8324850" y="114109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17</xdr:col>
      <xdr:colOff>488</xdr:colOff>
      <xdr:row>51</xdr:row>
      <xdr:rowOff>19049</xdr:rowOff>
    </xdr:from>
    <xdr:to>
      <xdr:col>18</xdr:col>
      <xdr:colOff>0</xdr:colOff>
      <xdr:row>53</xdr:row>
      <xdr:rowOff>2924</xdr:rowOff>
    </xdr:to>
    <xdr:sp macro="" textlink="">
      <xdr:nvSpPr>
        <xdr:cNvPr id="88" name="AutoShape 26">
          <a:extLst>
            <a:ext uri="{FF2B5EF4-FFF2-40B4-BE49-F238E27FC236}">
              <a16:creationId xmlns:a16="http://schemas.microsoft.com/office/drawing/2014/main" id="{53C1850E-AFE7-483F-8BDE-2108AEAD8073}"/>
            </a:ext>
          </a:extLst>
        </xdr:cNvPr>
        <xdr:cNvSpPr>
          <a:spLocks noChangeArrowheads="1"/>
        </xdr:cNvSpPr>
      </xdr:nvSpPr>
      <xdr:spPr bwMode="auto">
        <a:xfrm>
          <a:off x="9354038" y="114109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19</xdr:col>
      <xdr:colOff>0</xdr:colOff>
      <xdr:row>51</xdr:row>
      <xdr:rowOff>19050</xdr:rowOff>
    </xdr:from>
    <xdr:to>
      <xdr:col>20</xdr:col>
      <xdr:colOff>9525</xdr:colOff>
      <xdr:row>53</xdr:row>
      <xdr:rowOff>0</xdr:rowOff>
    </xdr:to>
    <xdr:sp macro="" textlink="">
      <xdr:nvSpPr>
        <xdr:cNvPr id="89" name="AutoShape 25">
          <a:extLst>
            <a:ext uri="{FF2B5EF4-FFF2-40B4-BE49-F238E27FC236}">
              <a16:creationId xmlns:a16="http://schemas.microsoft.com/office/drawing/2014/main" id="{CAE37713-321B-4B65-8DA4-40F9873E95DC}"/>
            </a:ext>
          </a:extLst>
        </xdr:cNvPr>
        <xdr:cNvSpPr>
          <a:spLocks noChangeArrowheads="1"/>
        </xdr:cNvSpPr>
      </xdr:nvSpPr>
      <xdr:spPr bwMode="auto">
        <a:xfrm>
          <a:off x="10382250" y="114109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21</xdr:col>
      <xdr:colOff>488</xdr:colOff>
      <xdr:row>51</xdr:row>
      <xdr:rowOff>19049</xdr:rowOff>
    </xdr:from>
    <xdr:to>
      <xdr:col>22</xdr:col>
      <xdr:colOff>0</xdr:colOff>
      <xdr:row>53</xdr:row>
      <xdr:rowOff>2924</xdr:rowOff>
    </xdr:to>
    <xdr:sp macro="" textlink="">
      <xdr:nvSpPr>
        <xdr:cNvPr id="90" name="AutoShape 26">
          <a:extLst>
            <a:ext uri="{FF2B5EF4-FFF2-40B4-BE49-F238E27FC236}">
              <a16:creationId xmlns:a16="http://schemas.microsoft.com/office/drawing/2014/main" id="{3D2DC4C2-1E4A-4003-92EF-698A36CB3752}"/>
            </a:ext>
          </a:extLst>
        </xdr:cNvPr>
        <xdr:cNvSpPr>
          <a:spLocks noChangeArrowheads="1"/>
        </xdr:cNvSpPr>
      </xdr:nvSpPr>
      <xdr:spPr bwMode="auto">
        <a:xfrm>
          <a:off x="11411438" y="114109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23</xdr:col>
      <xdr:colOff>0</xdr:colOff>
      <xdr:row>51</xdr:row>
      <xdr:rowOff>19050</xdr:rowOff>
    </xdr:from>
    <xdr:to>
      <xdr:col>24</xdr:col>
      <xdr:colOff>9525</xdr:colOff>
      <xdr:row>53</xdr:row>
      <xdr:rowOff>0</xdr:rowOff>
    </xdr:to>
    <xdr:sp macro="" textlink="">
      <xdr:nvSpPr>
        <xdr:cNvPr id="91" name="AutoShape 25">
          <a:extLst>
            <a:ext uri="{FF2B5EF4-FFF2-40B4-BE49-F238E27FC236}">
              <a16:creationId xmlns:a16="http://schemas.microsoft.com/office/drawing/2014/main" id="{A4A4FA59-2184-43D8-8F51-F05DD8C7498E}"/>
            </a:ext>
          </a:extLst>
        </xdr:cNvPr>
        <xdr:cNvSpPr>
          <a:spLocks noChangeArrowheads="1"/>
        </xdr:cNvSpPr>
      </xdr:nvSpPr>
      <xdr:spPr bwMode="auto">
        <a:xfrm>
          <a:off x="12439650" y="114109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25</xdr:col>
      <xdr:colOff>488</xdr:colOff>
      <xdr:row>51</xdr:row>
      <xdr:rowOff>19049</xdr:rowOff>
    </xdr:from>
    <xdr:to>
      <xdr:col>26</xdr:col>
      <xdr:colOff>0</xdr:colOff>
      <xdr:row>53</xdr:row>
      <xdr:rowOff>2924</xdr:rowOff>
    </xdr:to>
    <xdr:sp macro="" textlink="">
      <xdr:nvSpPr>
        <xdr:cNvPr id="92" name="AutoShape 26">
          <a:extLst>
            <a:ext uri="{FF2B5EF4-FFF2-40B4-BE49-F238E27FC236}">
              <a16:creationId xmlns:a16="http://schemas.microsoft.com/office/drawing/2014/main" id="{284FA814-334C-4C37-B564-BCFEB4A071DA}"/>
            </a:ext>
          </a:extLst>
        </xdr:cNvPr>
        <xdr:cNvSpPr>
          <a:spLocks noChangeArrowheads="1"/>
        </xdr:cNvSpPr>
      </xdr:nvSpPr>
      <xdr:spPr bwMode="auto">
        <a:xfrm>
          <a:off x="13468838" y="114109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27</xdr:col>
      <xdr:colOff>0</xdr:colOff>
      <xdr:row>51</xdr:row>
      <xdr:rowOff>19050</xdr:rowOff>
    </xdr:from>
    <xdr:to>
      <xdr:col>28</xdr:col>
      <xdr:colOff>9525</xdr:colOff>
      <xdr:row>53</xdr:row>
      <xdr:rowOff>0</xdr:rowOff>
    </xdr:to>
    <xdr:sp macro="" textlink="">
      <xdr:nvSpPr>
        <xdr:cNvPr id="93" name="AutoShape 25">
          <a:extLst>
            <a:ext uri="{FF2B5EF4-FFF2-40B4-BE49-F238E27FC236}">
              <a16:creationId xmlns:a16="http://schemas.microsoft.com/office/drawing/2014/main" id="{E3E5099D-658E-42EC-8891-A18F1436456A}"/>
            </a:ext>
          </a:extLst>
        </xdr:cNvPr>
        <xdr:cNvSpPr>
          <a:spLocks noChangeArrowheads="1"/>
        </xdr:cNvSpPr>
      </xdr:nvSpPr>
      <xdr:spPr bwMode="auto">
        <a:xfrm>
          <a:off x="14497050" y="114109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29</xdr:col>
      <xdr:colOff>488</xdr:colOff>
      <xdr:row>51</xdr:row>
      <xdr:rowOff>19049</xdr:rowOff>
    </xdr:from>
    <xdr:to>
      <xdr:col>30</xdr:col>
      <xdr:colOff>0</xdr:colOff>
      <xdr:row>53</xdr:row>
      <xdr:rowOff>2924</xdr:rowOff>
    </xdr:to>
    <xdr:sp macro="" textlink="">
      <xdr:nvSpPr>
        <xdr:cNvPr id="94" name="AutoShape 26">
          <a:extLst>
            <a:ext uri="{FF2B5EF4-FFF2-40B4-BE49-F238E27FC236}">
              <a16:creationId xmlns:a16="http://schemas.microsoft.com/office/drawing/2014/main" id="{2BACFDD5-577D-4B13-A3BA-5A65B031CECD}"/>
            </a:ext>
          </a:extLst>
        </xdr:cNvPr>
        <xdr:cNvSpPr>
          <a:spLocks noChangeArrowheads="1"/>
        </xdr:cNvSpPr>
      </xdr:nvSpPr>
      <xdr:spPr bwMode="auto">
        <a:xfrm>
          <a:off x="15526238" y="1141094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31</xdr:col>
      <xdr:colOff>0</xdr:colOff>
      <xdr:row>51</xdr:row>
      <xdr:rowOff>19050</xdr:rowOff>
    </xdr:from>
    <xdr:to>
      <xdr:col>32</xdr:col>
      <xdr:colOff>9525</xdr:colOff>
      <xdr:row>53</xdr:row>
      <xdr:rowOff>0</xdr:rowOff>
    </xdr:to>
    <xdr:sp macro="" textlink="">
      <xdr:nvSpPr>
        <xdr:cNvPr id="95" name="AutoShape 25">
          <a:extLst>
            <a:ext uri="{FF2B5EF4-FFF2-40B4-BE49-F238E27FC236}">
              <a16:creationId xmlns:a16="http://schemas.microsoft.com/office/drawing/2014/main" id="{5F438635-BACC-473F-905C-CE75865FC7D2}"/>
            </a:ext>
          </a:extLst>
        </xdr:cNvPr>
        <xdr:cNvSpPr>
          <a:spLocks noChangeArrowheads="1"/>
        </xdr:cNvSpPr>
      </xdr:nvSpPr>
      <xdr:spPr bwMode="auto">
        <a:xfrm>
          <a:off x="16754475" y="114109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xdr:col>
      <xdr:colOff>0</xdr:colOff>
      <xdr:row>51</xdr:row>
      <xdr:rowOff>19050</xdr:rowOff>
    </xdr:from>
    <xdr:to>
      <xdr:col>2</xdr:col>
      <xdr:colOff>9525</xdr:colOff>
      <xdr:row>53</xdr:row>
      <xdr:rowOff>0</xdr:rowOff>
    </xdr:to>
    <xdr:sp macro="" textlink="">
      <xdr:nvSpPr>
        <xdr:cNvPr id="96" name="AutoShape 25">
          <a:extLst>
            <a:ext uri="{FF2B5EF4-FFF2-40B4-BE49-F238E27FC236}">
              <a16:creationId xmlns:a16="http://schemas.microsoft.com/office/drawing/2014/main" id="{B238CAFB-70CD-4D4F-8252-53BE42B0E1A5}"/>
            </a:ext>
          </a:extLst>
        </xdr:cNvPr>
        <xdr:cNvSpPr>
          <a:spLocks noChangeArrowheads="1"/>
        </xdr:cNvSpPr>
      </xdr:nvSpPr>
      <xdr:spPr bwMode="auto">
        <a:xfrm>
          <a:off x="1123950" y="114109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xdr:col>
      <xdr:colOff>0</xdr:colOff>
      <xdr:row>59</xdr:row>
      <xdr:rowOff>19050</xdr:rowOff>
    </xdr:from>
    <xdr:to>
      <xdr:col>4</xdr:col>
      <xdr:colOff>9525</xdr:colOff>
      <xdr:row>61</xdr:row>
      <xdr:rowOff>0</xdr:rowOff>
    </xdr:to>
    <xdr:sp macro="" textlink="">
      <xdr:nvSpPr>
        <xdr:cNvPr id="97" name="AutoShape 25">
          <a:extLst>
            <a:ext uri="{FF2B5EF4-FFF2-40B4-BE49-F238E27FC236}">
              <a16:creationId xmlns:a16="http://schemas.microsoft.com/office/drawing/2014/main" id="{FA1CFE55-538F-4002-AC13-A9D562F333A1}"/>
            </a:ext>
          </a:extLst>
        </xdr:cNvPr>
        <xdr:cNvSpPr>
          <a:spLocks noChangeArrowheads="1"/>
        </xdr:cNvSpPr>
      </xdr:nvSpPr>
      <xdr:spPr bwMode="auto">
        <a:xfrm>
          <a:off x="2152650" y="130111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5</xdr:col>
      <xdr:colOff>488</xdr:colOff>
      <xdr:row>59</xdr:row>
      <xdr:rowOff>19049</xdr:rowOff>
    </xdr:from>
    <xdr:to>
      <xdr:col>6</xdr:col>
      <xdr:colOff>0</xdr:colOff>
      <xdr:row>61</xdr:row>
      <xdr:rowOff>2924</xdr:rowOff>
    </xdr:to>
    <xdr:sp macro="" textlink="">
      <xdr:nvSpPr>
        <xdr:cNvPr id="98" name="AutoShape 26">
          <a:extLst>
            <a:ext uri="{FF2B5EF4-FFF2-40B4-BE49-F238E27FC236}">
              <a16:creationId xmlns:a16="http://schemas.microsoft.com/office/drawing/2014/main" id="{C7AD4C94-475F-460E-82BA-FC4818DC1DAC}"/>
            </a:ext>
          </a:extLst>
        </xdr:cNvPr>
        <xdr:cNvSpPr>
          <a:spLocks noChangeArrowheads="1"/>
        </xdr:cNvSpPr>
      </xdr:nvSpPr>
      <xdr:spPr bwMode="auto">
        <a:xfrm>
          <a:off x="3181838" y="130111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7</xdr:col>
      <xdr:colOff>0</xdr:colOff>
      <xdr:row>59</xdr:row>
      <xdr:rowOff>19050</xdr:rowOff>
    </xdr:from>
    <xdr:to>
      <xdr:col>8</xdr:col>
      <xdr:colOff>9525</xdr:colOff>
      <xdr:row>61</xdr:row>
      <xdr:rowOff>0</xdr:rowOff>
    </xdr:to>
    <xdr:sp macro="" textlink="">
      <xdr:nvSpPr>
        <xdr:cNvPr id="99" name="AutoShape 25">
          <a:extLst>
            <a:ext uri="{FF2B5EF4-FFF2-40B4-BE49-F238E27FC236}">
              <a16:creationId xmlns:a16="http://schemas.microsoft.com/office/drawing/2014/main" id="{D9538D0B-36BB-453F-B80B-39FFCCCEAB09}"/>
            </a:ext>
          </a:extLst>
        </xdr:cNvPr>
        <xdr:cNvSpPr>
          <a:spLocks noChangeArrowheads="1"/>
        </xdr:cNvSpPr>
      </xdr:nvSpPr>
      <xdr:spPr bwMode="auto">
        <a:xfrm>
          <a:off x="4210050" y="130111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9</xdr:col>
      <xdr:colOff>488</xdr:colOff>
      <xdr:row>59</xdr:row>
      <xdr:rowOff>19049</xdr:rowOff>
    </xdr:from>
    <xdr:to>
      <xdr:col>10</xdr:col>
      <xdr:colOff>0</xdr:colOff>
      <xdr:row>61</xdr:row>
      <xdr:rowOff>2924</xdr:rowOff>
    </xdr:to>
    <xdr:sp macro="" textlink="">
      <xdr:nvSpPr>
        <xdr:cNvPr id="100" name="AutoShape 26">
          <a:extLst>
            <a:ext uri="{FF2B5EF4-FFF2-40B4-BE49-F238E27FC236}">
              <a16:creationId xmlns:a16="http://schemas.microsoft.com/office/drawing/2014/main" id="{34CEDDD4-3631-40B9-B24E-48D29ACA1871}"/>
            </a:ext>
          </a:extLst>
        </xdr:cNvPr>
        <xdr:cNvSpPr>
          <a:spLocks noChangeArrowheads="1"/>
        </xdr:cNvSpPr>
      </xdr:nvSpPr>
      <xdr:spPr bwMode="auto">
        <a:xfrm>
          <a:off x="5239238" y="130111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11</xdr:col>
      <xdr:colOff>0</xdr:colOff>
      <xdr:row>59</xdr:row>
      <xdr:rowOff>19050</xdr:rowOff>
    </xdr:from>
    <xdr:to>
      <xdr:col>12</xdr:col>
      <xdr:colOff>9525</xdr:colOff>
      <xdr:row>61</xdr:row>
      <xdr:rowOff>0</xdr:rowOff>
    </xdr:to>
    <xdr:sp macro="" textlink="">
      <xdr:nvSpPr>
        <xdr:cNvPr id="101" name="AutoShape 25">
          <a:extLst>
            <a:ext uri="{FF2B5EF4-FFF2-40B4-BE49-F238E27FC236}">
              <a16:creationId xmlns:a16="http://schemas.microsoft.com/office/drawing/2014/main" id="{EBC9422A-3993-4D96-BA0E-93C4ADAF934C}"/>
            </a:ext>
          </a:extLst>
        </xdr:cNvPr>
        <xdr:cNvSpPr>
          <a:spLocks noChangeArrowheads="1"/>
        </xdr:cNvSpPr>
      </xdr:nvSpPr>
      <xdr:spPr bwMode="auto">
        <a:xfrm>
          <a:off x="6267450" y="130111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13</xdr:col>
      <xdr:colOff>488</xdr:colOff>
      <xdr:row>59</xdr:row>
      <xdr:rowOff>19049</xdr:rowOff>
    </xdr:from>
    <xdr:to>
      <xdr:col>14</xdr:col>
      <xdr:colOff>0</xdr:colOff>
      <xdr:row>61</xdr:row>
      <xdr:rowOff>2924</xdr:rowOff>
    </xdr:to>
    <xdr:sp macro="" textlink="">
      <xdr:nvSpPr>
        <xdr:cNvPr id="102" name="AutoShape 26">
          <a:extLst>
            <a:ext uri="{FF2B5EF4-FFF2-40B4-BE49-F238E27FC236}">
              <a16:creationId xmlns:a16="http://schemas.microsoft.com/office/drawing/2014/main" id="{54EDB89A-F3A5-4A87-A00F-0B6BF1472698}"/>
            </a:ext>
          </a:extLst>
        </xdr:cNvPr>
        <xdr:cNvSpPr>
          <a:spLocks noChangeArrowheads="1"/>
        </xdr:cNvSpPr>
      </xdr:nvSpPr>
      <xdr:spPr bwMode="auto">
        <a:xfrm>
          <a:off x="7296638" y="130111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15</xdr:col>
      <xdr:colOff>0</xdr:colOff>
      <xdr:row>59</xdr:row>
      <xdr:rowOff>19050</xdr:rowOff>
    </xdr:from>
    <xdr:to>
      <xdr:col>16</xdr:col>
      <xdr:colOff>9525</xdr:colOff>
      <xdr:row>61</xdr:row>
      <xdr:rowOff>0</xdr:rowOff>
    </xdr:to>
    <xdr:sp macro="" textlink="">
      <xdr:nvSpPr>
        <xdr:cNvPr id="103" name="AutoShape 25">
          <a:extLst>
            <a:ext uri="{FF2B5EF4-FFF2-40B4-BE49-F238E27FC236}">
              <a16:creationId xmlns:a16="http://schemas.microsoft.com/office/drawing/2014/main" id="{B121FEFF-F330-43C8-9EE6-5B4E19289E03}"/>
            </a:ext>
          </a:extLst>
        </xdr:cNvPr>
        <xdr:cNvSpPr>
          <a:spLocks noChangeArrowheads="1"/>
        </xdr:cNvSpPr>
      </xdr:nvSpPr>
      <xdr:spPr bwMode="auto">
        <a:xfrm>
          <a:off x="8324850" y="130111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17</xdr:col>
      <xdr:colOff>488</xdr:colOff>
      <xdr:row>59</xdr:row>
      <xdr:rowOff>19049</xdr:rowOff>
    </xdr:from>
    <xdr:to>
      <xdr:col>18</xdr:col>
      <xdr:colOff>0</xdr:colOff>
      <xdr:row>61</xdr:row>
      <xdr:rowOff>2924</xdr:rowOff>
    </xdr:to>
    <xdr:sp macro="" textlink="">
      <xdr:nvSpPr>
        <xdr:cNvPr id="104" name="AutoShape 26">
          <a:extLst>
            <a:ext uri="{FF2B5EF4-FFF2-40B4-BE49-F238E27FC236}">
              <a16:creationId xmlns:a16="http://schemas.microsoft.com/office/drawing/2014/main" id="{B4B1C5AF-3DCD-48FE-9248-06EEB2C588E0}"/>
            </a:ext>
          </a:extLst>
        </xdr:cNvPr>
        <xdr:cNvSpPr>
          <a:spLocks noChangeArrowheads="1"/>
        </xdr:cNvSpPr>
      </xdr:nvSpPr>
      <xdr:spPr bwMode="auto">
        <a:xfrm>
          <a:off x="9354038" y="130111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19</xdr:col>
      <xdr:colOff>0</xdr:colOff>
      <xdr:row>59</xdr:row>
      <xdr:rowOff>19050</xdr:rowOff>
    </xdr:from>
    <xdr:to>
      <xdr:col>20</xdr:col>
      <xdr:colOff>9525</xdr:colOff>
      <xdr:row>61</xdr:row>
      <xdr:rowOff>0</xdr:rowOff>
    </xdr:to>
    <xdr:sp macro="" textlink="">
      <xdr:nvSpPr>
        <xdr:cNvPr id="105" name="AutoShape 25">
          <a:extLst>
            <a:ext uri="{FF2B5EF4-FFF2-40B4-BE49-F238E27FC236}">
              <a16:creationId xmlns:a16="http://schemas.microsoft.com/office/drawing/2014/main" id="{75F989F8-0D26-4664-B4F3-A52FA631A25B}"/>
            </a:ext>
          </a:extLst>
        </xdr:cNvPr>
        <xdr:cNvSpPr>
          <a:spLocks noChangeArrowheads="1"/>
        </xdr:cNvSpPr>
      </xdr:nvSpPr>
      <xdr:spPr bwMode="auto">
        <a:xfrm>
          <a:off x="10382250" y="130111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21</xdr:col>
      <xdr:colOff>488</xdr:colOff>
      <xdr:row>59</xdr:row>
      <xdr:rowOff>19049</xdr:rowOff>
    </xdr:from>
    <xdr:to>
      <xdr:col>22</xdr:col>
      <xdr:colOff>0</xdr:colOff>
      <xdr:row>61</xdr:row>
      <xdr:rowOff>2924</xdr:rowOff>
    </xdr:to>
    <xdr:sp macro="" textlink="">
      <xdr:nvSpPr>
        <xdr:cNvPr id="106" name="AutoShape 26">
          <a:extLst>
            <a:ext uri="{FF2B5EF4-FFF2-40B4-BE49-F238E27FC236}">
              <a16:creationId xmlns:a16="http://schemas.microsoft.com/office/drawing/2014/main" id="{62EA567C-594D-4132-8993-FF335AEF46BD}"/>
            </a:ext>
          </a:extLst>
        </xdr:cNvPr>
        <xdr:cNvSpPr>
          <a:spLocks noChangeArrowheads="1"/>
        </xdr:cNvSpPr>
      </xdr:nvSpPr>
      <xdr:spPr bwMode="auto">
        <a:xfrm>
          <a:off x="11411438" y="130111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23</xdr:col>
      <xdr:colOff>0</xdr:colOff>
      <xdr:row>59</xdr:row>
      <xdr:rowOff>19050</xdr:rowOff>
    </xdr:from>
    <xdr:to>
      <xdr:col>24</xdr:col>
      <xdr:colOff>9525</xdr:colOff>
      <xdr:row>61</xdr:row>
      <xdr:rowOff>0</xdr:rowOff>
    </xdr:to>
    <xdr:sp macro="" textlink="">
      <xdr:nvSpPr>
        <xdr:cNvPr id="107" name="AutoShape 25">
          <a:extLst>
            <a:ext uri="{FF2B5EF4-FFF2-40B4-BE49-F238E27FC236}">
              <a16:creationId xmlns:a16="http://schemas.microsoft.com/office/drawing/2014/main" id="{2340EF83-F311-4DBA-B4FF-9F9A23BBB6E0}"/>
            </a:ext>
          </a:extLst>
        </xdr:cNvPr>
        <xdr:cNvSpPr>
          <a:spLocks noChangeArrowheads="1"/>
        </xdr:cNvSpPr>
      </xdr:nvSpPr>
      <xdr:spPr bwMode="auto">
        <a:xfrm>
          <a:off x="12439650" y="130111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25</xdr:col>
      <xdr:colOff>488</xdr:colOff>
      <xdr:row>59</xdr:row>
      <xdr:rowOff>19049</xdr:rowOff>
    </xdr:from>
    <xdr:to>
      <xdr:col>26</xdr:col>
      <xdr:colOff>0</xdr:colOff>
      <xdr:row>61</xdr:row>
      <xdr:rowOff>2924</xdr:rowOff>
    </xdr:to>
    <xdr:sp macro="" textlink="">
      <xdr:nvSpPr>
        <xdr:cNvPr id="108" name="AutoShape 26">
          <a:extLst>
            <a:ext uri="{FF2B5EF4-FFF2-40B4-BE49-F238E27FC236}">
              <a16:creationId xmlns:a16="http://schemas.microsoft.com/office/drawing/2014/main" id="{CCB6C6BD-04AD-4D60-8363-F9D5985CCAD7}"/>
            </a:ext>
          </a:extLst>
        </xdr:cNvPr>
        <xdr:cNvSpPr>
          <a:spLocks noChangeArrowheads="1"/>
        </xdr:cNvSpPr>
      </xdr:nvSpPr>
      <xdr:spPr bwMode="auto">
        <a:xfrm>
          <a:off x="13468838" y="130111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27</xdr:col>
      <xdr:colOff>0</xdr:colOff>
      <xdr:row>59</xdr:row>
      <xdr:rowOff>19050</xdr:rowOff>
    </xdr:from>
    <xdr:to>
      <xdr:col>28</xdr:col>
      <xdr:colOff>9525</xdr:colOff>
      <xdr:row>61</xdr:row>
      <xdr:rowOff>0</xdr:rowOff>
    </xdr:to>
    <xdr:sp macro="" textlink="">
      <xdr:nvSpPr>
        <xdr:cNvPr id="109" name="AutoShape 25">
          <a:extLst>
            <a:ext uri="{FF2B5EF4-FFF2-40B4-BE49-F238E27FC236}">
              <a16:creationId xmlns:a16="http://schemas.microsoft.com/office/drawing/2014/main" id="{4F9E07D3-B206-41D0-A5E4-AEDD506877E7}"/>
            </a:ext>
          </a:extLst>
        </xdr:cNvPr>
        <xdr:cNvSpPr>
          <a:spLocks noChangeArrowheads="1"/>
        </xdr:cNvSpPr>
      </xdr:nvSpPr>
      <xdr:spPr bwMode="auto">
        <a:xfrm>
          <a:off x="14497050" y="130111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29</xdr:col>
      <xdr:colOff>488</xdr:colOff>
      <xdr:row>59</xdr:row>
      <xdr:rowOff>19049</xdr:rowOff>
    </xdr:from>
    <xdr:to>
      <xdr:col>30</xdr:col>
      <xdr:colOff>0</xdr:colOff>
      <xdr:row>61</xdr:row>
      <xdr:rowOff>2924</xdr:rowOff>
    </xdr:to>
    <xdr:sp macro="" textlink="">
      <xdr:nvSpPr>
        <xdr:cNvPr id="110" name="AutoShape 26">
          <a:extLst>
            <a:ext uri="{FF2B5EF4-FFF2-40B4-BE49-F238E27FC236}">
              <a16:creationId xmlns:a16="http://schemas.microsoft.com/office/drawing/2014/main" id="{215B4812-6004-4EC3-9E6F-C4B95935FBD5}"/>
            </a:ext>
          </a:extLst>
        </xdr:cNvPr>
        <xdr:cNvSpPr>
          <a:spLocks noChangeArrowheads="1"/>
        </xdr:cNvSpPr>
      </xdr:nvSpPr>
      <xdr:spPr bwMode="auto">
        <a:xfrm>
          <a:off x="15526238" y="1301114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31</xdr:col>
      <xdr:colOff>0</xdr:colOff>
      <xdr:row>59</xdr:row>
      <xdr:rowOff>19050</xdr:rowOff>
    </xdr:from>
    <xdr:to>
      <xdr:col>32</xdr:col>
      <xdr:colOff>9525</xdr:colOff>
      <xdr:row>61</xdr:row>
      <xdr:rowOff>0</xdr:rowOff>
    </xdr:to>
    <xdr:sp macro="" textlink="">
      <xdr:nvSpPr>
        <xdr:cNvPr id="111" name="AutoShape 25">
          <a:extLst>
            <a:ext uri="{FF2B5EF4-FFF2-40B4-BE49-F238E27FC236}">
              <a16:creationId xmlns:a16="http://schemas.microsoft.com/office/drawing/2014/main" id="{7920410A-DCC2-44E3-A32B-2CBFDFC50949}"/>
            </a:ext>
          </a:extLst>
        </xdr:cNvPr>
        <xdr:cNvSpPr>
          <a:spLocks noChangeArrowheads="1"/>
        </xdr:cNvSpPr>
      </xdr:nvSpPr>
      <xdr:spPr bwMode="auto">
        <a:xfrm>
          <a:off x="16754475" y="130111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xdr:col>
      <xdr:colOff>0</xdr:colOff>
      <xdr:row>59</xdr:row>
      <xdr:rowOff>19050</xdr:rowOff>
    </xdr:from>
    <xdr:to>
      <xdr:col>2</xdr:col>
      <xdr:colOff>9525</xdr:colOff>
      <xdr:row>61</xdr:row>
      <xdr:rowOff>0</xdr:rowOff>
    </xdr:to>
    <xdr:sp macro="" textlink="">
      <xdr:nvSpPr>
        <xdr:cNvPr id="112" name="AutoShape 25">
          <a:extLst>
            <a:ext uri="{FF2B5EF4-FFF2-40B4-BE49-F238E27FC236}">
              <a16:creationId xmlns:a16="http://schemas.microsoft.com/office/drawing/2014/main" id="{557D30A0-49AA-4639-8890-FE6E2B97D276}"/>
            </a:ext>
          </a:extLst>
        </xdr:cNvPr>
        <xdr:cNvSpPr>
          <a:spLocks noChangeArrowheads="1"/>
        </xdr:cNvSpPr>
      </xdr:nvSpPr>
      <xdr:spPr bwMode="auto">
        <a:xfrm>
          <a:off x="1123950" y="130111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xdr:col>
      <xdr:colOff>0</xdr:colOff>
      <xdr:row>67</xdr:row>
      <xdr:rowOff>19050</xdr:rowOff>
    </xdr:from>
    <xdr:to>
      <xdr:col>4</xdr:col>
      <xdr:colOff>9525</xdr:colOff>
      <xdr:row>69</xdr:row>
      <xdr:rowOff>0</xdr:rowOff>
    </xdr:to>
    <xdr:sp macro="" textlink="">
      <xdr:nvSpPr>
        <xdr:cNvPr id="113" name="AutoShape 25">
          <a:extLst>
            <a:ext uri="{FF2B5EF4-FFF2-40B4-BE49-F238E27FC236}">
              <a16:creationId xmlns:a16="http://schemas.microsoft.com/office/drawing/2014/main" id="{8EAF55A8-6D23-4852-9506-B7E71C74CE96}"/>
            </a:ext>
          </a:extLst>
        </xdr:cNvPr>
        <xdr:cNvSpPr>
          <a:spLocks noChangeArrowheads="1"/>
        </xdr:cNvSpPr>
      </xdr:nvSpPr>
      <xdr:spPr bwMode="auto">
        <a:xfrm>
          <a:off x="2152650" y="14611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5</xdr:col>
      <xdr:colOff>488</xdr:colOff>
      <xdr:row>67</xdr:row>
      <xdr:rowOff>19049</xdr:rowOff>
    </xdr:from>
    <xdr:to>
      <xdr:col>6</xdr:col>
      <xdr:colOff>0</xdr:colOff>
      <xdr:row>69</xdr:row>
      <xdr:rowOff>2924</xdr:rowOff>
    </xdr:to>
    <xdr:sp macro="" textlink="">
      <xdr:nvSpPr>
        <xdr:cNvPr id="114" name="AutoShape 26">
          <a:extLst>
            <a:ext uri="{FF2B5EF4-FFF2-40B4-BE49-F238E27FC236}">
              <a16:creationId xmlns:a16="http://schemas.microsoft.com/office/drawing/2014/main" id="{873DB5AB-4A08-4688-8C47-B047D684CAA0}"/>
            </a:ext>
          </a:extLst>
        </xdr:cNvPr>
        <xdr:cNvSpPr>
          <a:spLocks noChangeArrowheads="1"/>
        </xdr:cNvSpPr>
      </xdr:nvSpPr>
      <xdr:spPr bwMode="auto">
        <a:xfrm>
          <a:off x="3181838" y="14611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7</xdr:col>
      <xdr:colOff>0</xdr:colOff>
      <xdr:row>67</xdr:row>
      <xdr:rowOff>19050</xdr:rowOff>
    </xdr:from>
    <xdr:to>
      <xdr:col>8</xdr:col>
      <xdr:colOff>9525</xdr:colOff>
      <xdr:row>69</xdr:row>
      <xdr:rowOff>0</xdr:rowOff>
    </xdr:to>
    <xdr:sp macro="" textlink="">
      <xdr:nvSpPr>
        <xdr:cNvPr id="115" name="AutoShape 25">
          <a:extLst>
            <a:ext uri="{FF2B5EF4-FFF2-40B4-BE49-F238E27FC236}">
              <a16:creationId xmlns:a16="http://schemas.microsoft.com/office/drawing/2014/main" id="{F5A3995F-FE8F-44A1-886A-051EFC4DB045}"/>
            </a:ext>
          </a:extLst>
        </xdr:cNvPr>
        <xdr:cNvSpPr>
          <a:spLocks noChangeArrowheads="1"/>
        </xdr:cNvSpPr>
      </xdr:nvSpPr>
      <xdr:spPr bwMode="auto">
        <a:xfrm>
          <a:off x="4210050" y="14611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9</xdr:col>
      <xdr:colOff>488</xdr:colOff>
      <xdr:row>67</xdr:row>
      <xdr:rowOff>19049</xdr:rowOff>
    </xdr:from>
    <xdr:to>
      <xdr:col>10</xdr:col>
      <xdr:colOff>0</xdr:colOff>
      <xdr:row>69</xdr:row>
      <xdr:rowOff>2924</xdr:rowOff>
    </xdr:to>
    <xdr:sp macro="" textlink="">
      <xdr:nvSpPr>
        <xdr:cNvPr id="116" name="AutoShape 26">
          <a:extLst>
            <a:ext uri="{FF2B5EF4-FFF2-40B4-BE49-F238E27FC236}">
              <a16:creationId xmlns:a16="http://schemas.microsoft.com/office/drawing/2014/main" id="{B2116501-0B71-44B6-A765-04881ED5ACF4}"/>
            </a:ext>
          </a:extLst>
        </xdr:cNvPr>
        <xdr:cNvSpPr>
          <a:spLocks noChangeArrowheads="1"/>
        </xdr:cNvSpPr>
      </xdr:nvSpPr>
      <xdr:spPr bwMode="auto">
        <a:xfrm>
          <a:off x="5239238" y="14611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11</xdr:col>
      <xdr:colOff>0</xdr:colOff>
      <xdr:row>67</xdr:row>
      <xdr:rowOff>19050</xdr:rowOff>
    </xdr:from>
    <xdr:to>
      <xdr:col>12</xdr:col>
      <xdr:colOff>9525</xdr:colOff>
      <xdr:row>69</xdr:row>
      <xdr:rowOff>0</xdr:rowOff>
    </xdr:to>
    <xdr:sp macro="" textlink="">
      <xdr:nvSpPr>
        <xdr:cNvPr id="117" name="AutoShape 25">
          <a:extLst>
            <a:ext uri="{FF2B5EF4-FFF2-40B4-BE49-F238E27FC236}">
              <a16:creationId xmlns:a16="http://schemas.microsoft.com/office/drawing/2014/main" id="{3A5E297C-05B3-4357-AC3A-3FFDF70E9D24}"/>
            </a:ext>
          </a:extLst>
        </xdr:cNvPr>
        <xdr:cNvSpPr>
          <a:spLocks noChangeArrowheads="1"/>
        </xdr:cNvSpPr>
      </xdr:nvSpPr>
      <xdr:spPr bwMode="auto">
        <a:xfrm>
          <a:off x="6267450" y="14611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13</xdr:col>
      <xdr:colOff>488</xdr:colOff>
      <xdr:row>67</xdr:row>
      <xdr:rowOff>19049</xdr:rowOff>
    </xdr:from>
    <xdr:to>
      <xdr:col>14</xdr:col>
      <xdr:colOff>0</xdr:colOff>
      <xdr:row>69</xdr:row>
      <xdr:rowOff>2924</xdr:rowOff>
    </xdr:to>
    <xdr:sp macro="" textlink="">
      <xdr:nvSpPr>
        <xdr:cNvPr id="118" name="AutoShape 26">
          <a:extLst>
            <a:ext uri="{FF2B5EF4-FFF2-40B4-BE49-F238E27FC236}">
              <a16:creationId xmlns:a16="http://schemas.microsoft.com/office/drawing/2014/main" id="{DA96491E-0D3B-4454-B836-08C2F2DBEF84}"/>
            </a:ext>
          </a:extLst>
        </xdr:cNvPr>
        <xdr:cNvSpPr>
          <a:spLocks noChangeArrowheads="1"/>
        </xdr:cNvSpPr>
      </xdr:nvSpPr>
      <xdr:spPr bwMode="auto">
        <a:xfrm>
          <a:off x="7296638" y="14611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15</xdr:col>
      <xdr:colOff>0</xdr:colOff>
      <xdr:row>67</xdr:row>
      <xdr:rowOff>19050</xdr:rowOff>
    </xdr:from>
    <xdr:to>
      <xdr:col>16</xdr:col>
      <xdr:colOff>9525</xdr:colOff>
      <xdr:row>69</xdr:row>
      <xdr:rowOff>0</xdr:rowOff>
    </xdr:to>
    <xdr:sp macro="" textlink="">
      <xdr:nvSpPr>
        <xdr:cNvPr id="119" name="AutoShape 25">
          <a:extLst>
            <a:ext uri="{FF2B5EF4-FFF2-40B4-BE49-F238E27FC236}">
              <a16:creationId xmlns:a16="http://schemas.microsoft.com/office/drawing/2014/main" id="{069D62F2-6EBE-4446-93E1-268E99F9D46A}"/>
            </a:ext>
          </a:extLst>
        </xdr:cNvPr>
        <xdr:cNvSpPr>
          <a:spLocks noChangeArrowheads="1"/>
        </xdr:cNvSpPr>
      </xdr:nvSpPr>
      <xdr:spPr bwMode="auto">
        <a:xfrm>
          <a:off x="8324850" y="14611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17</xdr:col>
      <xdr:colOff>488</xdr:colOff>
      <xdr:row>67</xdr:row>
      <xdr:rowOff>19049</xdr:rowOff>
    </xdr:from>
    <xdr:to>
      <xdr:col>18</xdr:col>
      <xdr:colOff>0</xdr:colOff>
      <xdr:row>69</xdr:row>
      <xdr:rowOff>2924</xdr:rowOff>
    </xdr:to>
    <xdr:sp macro="" textlink="">
      <xdr:nvSpPr>
        <xdr:cNvPr id="120" name="AutoShape 26">
          <a:extLst>
            <a:ext uri="{FF2B5EF4-FFF2-40B4-BE49-F238E27FC236}">
              <a16:creationId xmlns:a16="http://schemas.microsoft.com/office/drawing/2014/main" id="{F75955F6-4A99-40BD-9430-3407C5B9A882}"/>
            </a:ext>
          </a:extLst>
        </xdr:cNvPr>
        <xdr:cNvSpPr>
          <a:spLocks noChangeArrowheads="1"/>
        </xdr:cNvSpPr>
      </xdr:nvSpPr>
      <xdr:spPr bwMode="auto">
        <a:xfrm>
          <a:off x="9354038" y="14611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19</xdr:col>
      <xdr:colOff>0</xdr:colOff>
      <xdr:row>67</xdr:row>
      <xdr:rowOff>19050</xdr:rowOff>
    </xdr:from>
    <xdr:to>
      <xdr:col>20</xdr:col>
      <xdr:colOff>9525</xdr:colOff>
      <xdr:row>69</xdr:row>
      <xdr:rowOff>0</xdr:rowOff>
    </xdr:to>
    <xdr:sp macro="" textlink="">
      <xdr:nvSpPr>
        <xdr:cNvPr id="121" name="AutoShape 25">
          <a:extLst>
            <a:ext uri="{FF2B5EF4-FFF2-40B4-BE49-F238E27FC236}">
              <a16:creationId xmlns:a16="http://schemas.microsoft.com/office/drawing/2014/main" id="{A5EA0342-D16E-4B5B-9824-019897AAC55F}"/>
            </a:ext>
          </a:extLst>
        </xdr:cNvPr>
        <xdr:cNvSpPr>
          <a:spLocks noChangeArrowheads="1"/>
        </xdr:cNvSpPr>
      </xdr:nvSpPr>
      <xdr:spPr bwMode="auto">
        <a:xfrm>
          <a:off x="10382250" y="14611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21</xdr:col>
      <xdr:colOff>488</xdr:colOff>
      <xdr:row>67</xdr:row>
      <xdr:rowOff>19049</xdr:rowOff>
    </xdr:from>
    <xdr:to>
      <xdr:col>22</xdr:col>
      <xdr:colOff>0</xdr:colOff>
      <xdr:row>69</xdr:row>
      <xdr:rowOff>2924</xdr:rowOff>
    </xdr:to>
    <xdr:sp macro="" textlink="">
      <xdr:nvSpPr>
        <xdr:cNvPr id="122" name="AutoShape 26">
          <a:extLst>
            <a:ext uri="{FF2B5EF4-FFF2-40B4-BE49-F238E27FC236}">
              <a16:creationId xmlns:a16="http://schemas.microsoft.com/office/drawing/2014/main" id="{F3F5DBE3-E4BA-4D28-823F-414EBC407859}"/>
            </a:ext>
          </a:extLst>
        </xdr:cNvPr>
        <xdr:cNvSpPr>
          <a:spLocks noChangeArrowheads="1"/>
        </xdr:cNvSpPr>
      </xdr:nvSpPr>
      <xdr:spPr bwMode="auto">
        <a:xfrm>
          <a:off x="11411438" y="14611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23</xdr:col>
      <xdr:colOff>0</xdr:colOff>
      <xdr:row>67</xdr:row>
      <xdr:rowOff>19050</xdr:rowOff>
    </xdr:from>
    <xdr:to>
      <xdr:col>24</xdr:col>
      <xdr:colOff>9525</xdr:colOff>
      <xdr:row>69</xdr:row>
      <xdr:rowOff>0</xdr:rowOff>
    </xdr:to>
    <xdr:sp macro="" textlink="">
      <xdr:nvSpPr>
        <xdr:cNvPr id="123" name="AutoShape 25">
          <a:extLst>
            <a:ext uri="{FF2B5EF4-FFF2-40B4-BE49-F238E27FC236}">
              <a16:creationId xmlns:a16="http://schemas.microsoft.com/office/drawing/2014/main" id="{C18DB486-6817-40E7-8F00-06B48D24D62D}"/>
            </a:ext>
          </a:extLst>
        </xdr:cNvPr>
        <xdr:cNvSpPr>
          <a:spLocks noChangeArrowheads="1"/>
        </xdr:cNvSpPr>
      </xdr:nvSpPr>
      <xdr:spPr bwMode="auto">
        <a:xfrm>
          <a:off x="12439650" y="14611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25</xdr:col>
      <xdr:colOff>488</xdr:colOff>
      <xdr:row>67</xdr:row>
      <xdr:rowOff>19049</xdr:rowOff>
    </xdr:from>
    <xdr:to>
      <xdr:col>26</xdr:col>
      <xdr:colOff>0</xdr:colOff>
      <xdr:row>69</xdr:row>
      <xdr:rowOff>2924</xdr:rowOff>
    </xdr:to>
    <xdr:sp macro="" textlink="">
      <xdr:nvSpPr>
        <xdr:cNvPr id="124" name="AutoShape 26">
          <a:extLst>
            <a:ext uri="{FF2B5EF4-FFF2-40B4-BE49-F238E27FC236}">
              <a16:creationId xmlns:a16="http://schemas.microsoft.com/office/drawing/2014/main" id="{1E9C00A9-8E3C-44DD-AB45-66B4FCC6763E}"/>
            </a:ext>
          </a:extLst>
        </xdr:cNvPr>
        <xdr:cNvSpPr>
          <a:spLocks noChangeArrowheads="1"/>
        </xdr:cNvSpPr>
      </xdr:nvSpPr>
      <xdr:spPr bwMode="auto">
        <a:xfrm>
          <a:off x="13468838" y="14611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27</xdr:col>
      <xdr:colOff>0</xdr:colOff>
      <xdr:row>67</xdr:row>
      <xdr:rowOff>19050</xdr:rowOff>
    </xdr:from>
    <xdr:to>
      <xdr:col>28</xdr:col>
      <xdr:colOff>9525</xdr:colOff>
      <xdr:row>69</xdr:row>
      <xdr:rowOff>0</xdr:rowOff>
    </xdr:to>
    <xdr:sp macro="" textlink="">
      <xdr:nvSpPr>
        <xdr:cNvPr id="125" name="AutoShape 25">
          <a:extLst>
            <a:ext uri="{FF2B5EF4-FFF2-40B4-BE49-F238E27FC236}">
              <a16:creationId xmlns:a16="http://schemas.microsoft.com/office/drawing/2014/main" id="{F40FB880-6A06-4FFE-BEDA-A6060BB16735}"/>
            </a:ext>
          </a:extLst>
        </xdr:cNvPr>
        <xdr:cNvSpPr>
          <a:spLocks noChangeArrowheads="1"/>
        </xdr:cNvSpPr>
      </xdr:nvSpPr>
      <xdr:spPr bwMode="auto">
        <a:xfrm>
          <a:off x="14497050" y="14611350"/>
          <a:ext cx="523875" cy="381000"/>
        </a:xfrm>
        <a:prstGeom prst="flowChartExtract">
          <a:avLst/>
        </a:prstGeom>
        <a:solidFill>
          <a:srgbClr val="92D050"/>
        </a:solidFill>
        <a:ln w="9525">
          <a:solidFill>
            <a:srgbClr val="000000"/>
          </a:solidFill>
          <a:miter lim="800000"/>
          <a:headEnd/>
          <a:tailEnd/>
        </a:ln>
      </xdr:spPr>
    </xdr:sp>
    <xdr:clientData/>
  </xdr:twoCellAnchor>
  <xdr:twoCellAnchor>
    <xdr:from>
      <xdr:col>29</xdr:col>
      <xdr:colOff>488</xdr:colOff>
      <xdr:row>67</xdr:row>
      <xdr:rowOff>19049</xdr:rowOff>
    </xdr:from>
    <xdr:to>
      <xdr:col>30</xdr:col>
      <xdr:colOff>0</xdr:colOff>
      <xdr:row>69</xdr:row>
      <xdr:rowOff>2924</xdr:rowOff>
    </xdr:to>
    <xdr:sp macro="" textlink="">
      <xdr:nvSpPr>
        <xdr:cNvPr id="126" name="AutoShape 26">
          <a:extLst>
            <a:ext uri="{FF2B5EF4-FFF2-40B4-BE49-F238E27FC236}">
              <a16:creationId xmlns:a16="http://schemas.microsoft.com/office/drawing/2014/main" id="{7028FFDD-D224-4A2E-9FF0-A58A930E8F85}"/>
            </a:ext>
          </a:extLst>
        </xdr:cNvPr>
        <xdr:cNvSpPr>
          <a:spLocks noChangeArrowheads="1"/>
        </xdr:cNvSpPr>
      </xdr:nvSpPr>
      <xdr:spPr bwMode="auto">
        <a:xfrm>
          <a:off x="15526238" y="14611349"/>
          <a:ext cx="590062" cy="383925"/>
        </a:xfrm>
        <a:prstGeom prst="flowChartExtract">
          <a:avLst/>
        </a:prstGeom>
        <a:solidFill>
          <a:srgbClr val="92D050"/>
        </a:solidFill>
        <a:ln w="9525">
          <a:solidFill>
            <a:srgbClr val="000000"/>
          </a:solidFill>
          <a:miter lim="800000"/>
          <a:headEnd/>
          <a:tailEnd/>
        </a:ln>
      </xdr:spPr>
    </xdr:sp>
    <xdr:clientData/>
  </xdr:twoCellAnchor>
  <xdr:twoCellAnchor>
    <xdr:from>
      <xdr:col>31</xdr:col>
      <xdr:colOff>0</xdr:colOff>
      <xdr:row>67</xdr:row>
      <xdr:rowOff>19050</xdr:rowOff>
    </xdr:from>
    <xdr:to>
      <xdr:col>32</xdr:col>
      <xdr:colOff>9525</xdr:colOff>
      <xdr:row>69</xdr:row>
      <xdr:rowOff>0</xdr:rowOff>
    </xdr:to>
    <xdr:sp macro="" textlink="">
      <xdr:nvSpPr>
        <xdr:cNvPr id="127" name="AutoShape 25">
          <a:extLst>
            <a:ext uri="{FF2B5EF4-FFF2-40B4-BE49-F238E27FC236}">
              <a16:creationId xmlns:a16="http://schemas.microsoft.com/office/drawing/2014/main" id="{9359733D-E016-4102-9A07-B7B6D85CFC43}"/>
            </a:ext>
          </a:extLst>
        </xdr:cNvPr>
        <xdr:cNvSpPr>
          <a:spLocks noChangeArrowheads="1"/>
        </xdr:cNvSpPr>
      </xdr:nvSpPr>
      <xdr:spPr bwMode="auto">
        <a:xfrm>
          <a:off x="16754475" y="14611350"/>
          <a:ext cx="523875" cy="381000"/>
        </a:xfrm>
        <a:prstGeom prst="flowChartExtract">
          <a:avLst/>
        </a:prstGeom>
        <a:solidFill>
          <a:srgbClr val="92D050"/>
        </a:solidFill>
        <a:ln w="9525">
          <a:solidFill>
            <a:srgbClr val="000000"/>
          </a:solidFill>
          <a:miter lim="800000"/>
          <a:headEnd/>
          <a:tailEnd/>
        </a:ln>
      </xdr:spPr>
      <xdr:txBody>
        <a:bodyPr/>
        <a:lstStyle/>
        <a:p>
          <a:endParaRPr lang="en-IN"/>
        </a:p>
        <a:p>
          <a:endParaRPr lang="en-IN"/>
        </a:p>
      </xdr:txBody>
    </xdr:sp>
    <xdr:clientData/>
  </xdr:twoCellAnchor>
  <xdr:twoCellAnchor>
    <xdr:from>
      <xdr:col>1</xdr:col>
      <xdr:colOff>0</xdr:colOff>
      <xdr:row>67</xdr:row>
      <xdr:rowOff>19050</xdr:rowOff>
    </xdr:from>
    <xdr:to>
      <xdr:col>2</xdr:col>
      <xdr:colOff>9525</xdr:colOff>
      <xdr:row>69</xdr:row>
      <xdr:rowOff>0</xdr:rowOff>
    </xdr:to>
    <xdr:sp macro="" textlink="">
      <xdr:nvSpPr>
        <xdr:cNvPr id="128" name="AutoShape 25">
          <a:extLst>
            <a:ext uri="{FF2B5EF4-FFF2-40B4-BE49-F238E27FC236}">
              <a16:creationId xmlns:a16="http://schemas.microsoft.com/office/drawing/2014/main" id="{308CBE9A-6536-413D-937C-F112791F1BAF}"/>
            </a:ext>
          </a:extLst>
        </xdr:cNvPr>
        <xdr:cNvSpPr>
          <a:spLocks noChangeArrowheads="1"/>
        </xdr:cNvSpPr>
      </xdr:nvSpPr>
      <xdr:spPr bwMode="auto">
        <a:xfrm>
          <a:off x="1123950" y="14611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xdr:col>
      <xdr:colOff>0</xdr:colOff>
      <xdr:row>75</xdr:row>
      <xdr:rowOff>19050</xdr:rowOff>
    </xdr:from>
    <xdr:to>
      <xdr:col>4</xdr:col>
      <xdr:colOff>9525</xdr:colOff>
      <xdr:row>77</xdr:row>
      <xdr:rowOff>0</xdr:rowOff>
    </xdr:to>
    <xdr:sp macro="" textlink="">
      <xdr:nvSpPr>
        <xdr:cNvPr id="129" name="AutoShape 25">
          <a:extLst>
            <a:ext uri="{FF2B5EF4-FFF2-40B4-BE49-F238E27FC236}">
              <a16:creationId xmlns:a16="http://schemas.microsoft.com/office/drawing/2014/main" id="{1D879C2F-1DF2-4F30-97C5-E2CCA27B153A}"/>
            </a:ext>
          </a:extLst>
        </xdr:cNvPr>
        <xdr:cNvSpPr>
          <a:spLocks noChangeArrowheads="1"/>
        </xdr:cNvSpPr>
      </xdr:nvSpPr>
      <xdr:spPr bwMode="auto">
        <a:xfrm>
          <a:off x="2152650" y="16211550"/>
          <a:ext cx="523875" cy="381000"/>
        </a:xfrm>
        <a:prstGeom prst="flowChartExtract">
          <a:avLst/>
        </a:prstGeom>
        <a:solidFill>
          <a:srgbClr val="92D050"/>
        </a:solidFill>
        <a:ln w="9525">
          <a:solidFill>
            <a:srgbClr val="000000"/>
          </a:solidFill>
          <a:miter lim="800000"/>
          <a:headEnd/>
          <a:tailEnd/>
        </a:ln>
      </xdr:spPr>
    </xdr:sp>
    <xdr:clientData/>
  </xdr:twoCellAnchor>
  <xdr:twoCellAnchor>
    <xdr:from>
      <xdr:col>5</xdr:col>
      <xdr:colOff>488</xdr:colOff>
      <xdr:row>75</xdr:row>
      <xdr:rowOff>19049</xdr:rowOff>
    </xdr:from>
    <xdr:to>
      <xdr:col>6</xdr:col>
      <xdr:colOff>0</xdr:colOff>
      <xdr:row>77</xdr:row>
      <xdr:rowOff>2924</xdr:rowOff>
    </xdr:to>
    <xdr:sp macro="" textlink="">
      <xdr:nvSpPr>
        <xdr:cNvPr id="130" name="AutoShape 26">
          <a:extLst>
            <a:ext uri="{FF2B5EF4-FFF2-40B4-BE49-F238E27FC236}">
              <a16:creationId xmlns:a16="http://schemas.microsoft.com/office/drawing/2014/main" id="{7A7118D5-8411-4EC9-9B78-182831771088}"/>
            </a:ext>
          </a:extLst>
        </xdr:cNvPr>
        <xdr:cNvSpPr>
          <a:spLocks noChangeArrowheads="1"/>
        </xdr:cNvSpPr>
      </xdr:nvSpPr>
      <xdr:spPr bwMode="auto">
        <a:xfrm>
          <a:off x="3181838" y="16211549"/>
          <a:ext cx="513862" cy="383925"/>
        </a:xfrm>
        <a:prstGeom prst="flowChartExtract">
          <a:avLst/>
        </a:prstGeom>
        <a:solidFill>
          <a:srgbClr val="92D050"/>
        </a:solidFill>
        <a:ln w="9525">
          <a:solidFill>
            <a:srgbClr val="000000"/>
          </a:solidFill>
          <a:miter lim="800000"/>
          <a:headEnd/>
          <a:tailEnd/>
        </a:ln>
      </xdr:spPr>
    </xdr:sp>
    <xdr:clientData/>
  </xdr:twoCellAnchor>
  <xdr:twoCellAnchor>
    <xdr:from>
      <xdr:col>7</xdr:col>
      <xdr:colOff>0</xdr:colOff>
      <xdr:row>75</xdr:row>
      <xdr:rowOff>19050</xdr:rowOff>
    </xdr:from>
    <xdr:to>
      <xdr:col>8</xdr:col>
      <xdr:colOff>9525</xdr:colOff>
      <xdr:row>77</xdr:row>
      <xdr:rowOff>0</xdr:rowOff>
    </xdr:to>
    <xdr:sp macro="" textlink="">
      <xdr:nvSpPr>
        <xdr:cNvPr id="131" name="AutoShape 25">
          <a:extLst>
            <a:ext uri="{FF2B5EF4-FFF2-40B4-BE49-F238E27FC236}">
              <a16:creationId xmlns:a16="http://schemas.microsoft.com/office/drawing/2014/main" id="{5CB545B8-D2FB-4D03-ACED-5BD91E0B3E29}"/>
            </a:ext>
          </a:extLst>
        </xdr:cNvPr>
        <xdr:cNvSpPr>
          <a:spLocks noChangeArrowheads="1"/>
        </xdr:cNvSpPr>
      </xdr:nvSpPr>
      <xdr:spPr bwMode="auto">
        <a:xfrm>
          <a:off x="4210050" y="16211550"/>
          <a:ext cx="523875" cy="381000"/>
        </a:xfrm>
        <a:prstGeom prst="flowChartExtract">
          <a:avLst/>
        </a:prstGeom>
        <a:solidFill>
          <a:srgbClr val="92D050"/>
        </a:solidFill>
        <a:ln w="9525">
          <a:solidFill>
            <a:srgbClr val="000000"/>
          </a:solidFill>
          <a:miter lim="800000"/>
          <a:headEnd/>
          <a:tailEnd/>
        </a:ln>
      </xdr:spPr>
    </xdr:sp>
    <xdr:clientData/>
  </xdr:twoCellAnchor>
  <xdr:twoCellAnchor>
    <xdr:from>
      <xdr:col>9</xdr:col>
      <xdr:colOff>488</xdr:colOff>
      <xdr:row>75</xdr:row>
      <xdr:rowOff>19049</xdr:rowOff>
    </xdr:from>
    <xdr:to>
      <xdr:col>10</xdr:col>
      <xdr:colOff>0</xdr:colOff>
      <xdr:row>77</xdr:row>
      <xdr:rowOff>2924</xdr:rowOff>
    </xdr:to>
    <xdr:sp macro="" textlink="">
      <xdr:nvSpPr>
        <xdr:cNvPr id="132" name="AutoShape 26">
          <a:extLst>
            <a:ext uri="{FF2B5EF4-FFF2-40B4-BE49-F238E27FC236}">
              <a16:creationId xmlns:a16="http://schemas.microsoft.com/office/drawing/2014/main" id="{BBDB082B-3962-486A-9D82-47131B98867D}"/>
            </a:ext>
          </a:extLst>
        </xdr:cNvPr>
        <xdr:cNvSpPr>
          <a:spLocks noChangeArrowheads="1"/>
        </xdr:cNvSpPr>
      </xdr:nvSpPr>
      <xdr:spPr bwMode="auto">
        <a:xfrm>
          <a:off x="5239238" y="16211549"/>
          <a:ext cx="513862" cy="383925"/>
        </a:xfrm>
        <a:prstGeom prst="flowChartExtract">
          <a:avLst/>
        </a:prstGeom>
        <a:solidFill>
          <a:srgbClr val="92D050"/>
        </a:solidFill>
        <a:ln w="9525">
          <a:solidFill>
            <a:srgbClr val="000000"/>
          </a:solidFill>
          <a:miter lim="800000"/>
          <a:headEnd/>
          <a:tailEnd/>
        </a:ln>
      </xdr:spPr>
    </xdr:sp>
    <xdr:clientData/>
  </xdr:twoCellAnchor>
  <xdr:twoCellAnchor>
    <xdr:from>
      <xdr:col>11</xdr:col>
      <xdr:colOff>0</xdr:colOff>
      <xdr:row>75</xdr:row>
      <xdr:rowOff>19050</xdr:rowOff>
    </xdr:from>
    <xdr:to>
      <xdr:col>12</xdr:col>
      <xdr:colOff>9525</xdr:colOff>
      <xdr:row>77</xdr:row>
      <xdr:rowOff>0</xdr:rowOff>
    </xdr:to>
    <xdr:sp macro="" textlink="">
      <xdr:nvSpPr>
        <xdr:cNvPr id="133" name="AutoShape 25">
          <a:extLst>
            <a:ext uri="{FF2B5EF4-FFF2-40B4-BE49-F238E27FC236}">
              <a16:creationId xmlns:a16="http://schemas.microsoft.com/office/drawing/2014/main" id="{D679699C-97C7-4091-8603-DD1BB295FB5C}"/>
            </a:ext>
          </a:extLst>
        </xdr:cNvPr>
        <xdr:cNvSpPr>
          <a:spLocks noChangeArrowheads="1"/>
        </xdr:cNvSpPr>
      </xdr:nvSpPr>
      <xdr:spPr bwMode="auto">
        <a:xfrm>
          <a:off x="6267450" y="16211550"/>
          <a:ext cx="523875" cy="381000"/>
        </a:xfrm>
        <a:prstGeom prst="flowChartExtract">
          <a:avLst/>
        </a:prstGeom>
        <a:solidFill>
          <a:srgbClr val="92D050"/>
        </a:solidFill>
        <a:ln w="9525">
          <a:solidFill>
            <a:srgbClr val="000000"/>
          </a:solidFill>
          <a:miter lim="800000"/>
          <a:headEnd/>
          <a:tailEnd/>
        </a:ln>
      </xdr:spPr>
    </xdr:sp>
    <xdr:clientData/>
  </xdr:twoCellAnchor>
  <xdr:twoCellAnchor>
    <xdr:from>
      <xdr:col>13</xdr:col>
      <xdr:colOff>488</xdr:colOff>
      <xdr:row>75</xdr:row>
      <xdr:rowOff>19049</xdr:rowOff>
    </xdr:from>
    <xdr:to>
      <xdr:col>14</xdr:col>
      <xdr:colOff>0</xdr:colOff>
      <xdr:row>77</xdr:row>
      <xdr:rowOff>2924</xdr:rowOff>
    </xdr:to>
    <xdr:sp macro="" textlink="">
      <xdr:nvSpPr>
        <xdr:cNvPr id="134" name="AutoShape 26">
          <a:extLst>
            <a:ext uri="{FF2B5EF4-FFF2-40B4-BE49-F238E27FC236}">
              <a16:creationId xmlns:a16="http://schemas.microsoft.com/office/drawing/2014/main" id="{736708E2-17F5-4021-B364-012BF6205BCC}"/>
            </a:ext>
          </a:extLst>
        </xdr:cNvPr>
        <xdr:cNvSpPr>
          <a:spLocks noChangeArrowheads="1"/>
        </xdr:cNvSpPr>
      </xdr:nvSpPr>
      <xdr:spPr bwMode="auto">
        <a:xfrm>
          <a:off x="7296638" y="16211549"/>
          <a:ext cx="513862" cy="383925"/>
        </a:xfrm>
        <a:prstGeom prst="flowChartExtract">
          <a:avLst/>
        </a:prstGeom>
        <a:solidFill>
          <a:srgbClr val="92D050"/>
        </a:solidFill>
        <a:ln w="9525">
          <a:solidFill>
            <a:srgbClr val="000000"/>
          </a:solidFill>
          <a:miter lim="800000"/>
          <a:headEnd/>
          <a:tailEnd/>
        </a:ln>
      </xdr:spPr>
    </xdr:sp>
    <xdr:clientData/>
  </xdr:twoCellAnchor>
  <xdr:twoCellAnchor>
    <xdr:from>
      <xdr:col>15</xdr:col>
      <xdr:colOff>0</xdr:colOff>
      <xdr:row>75</xdr:row>
      <xdr:rowOff>19050</xdr:rowOff>
    </xdr:from>
    <xdr:to>
      <xdr:col>16</xdr:col>
      <xdr:colOff>9525</xdr:colOff>
      <xdr:row>77</xdr:row>
      <xdr:rowOff>0</xdr:rowOff>
    </xdr:to>
    <xdr:sp macro="" textlink="">
      <xdr:nvSpPr>
        <xdr:cNvPr id="135" name="AutoShape 25">
          <a:extLst>
            <a:ext uri="{FF2B5EF4-FFF2-40B4-BE49-F238E27FC236}">
              <a16:creationId xmlns:a16="http://schemas.microsoft.com/office/drawing/2014/main" id="{94AEBE8D-3B38-4E34-8DF7-2D607D115FA3}"/>
            </a:ext>
          </a:extLst>
        </xdr:cNvPr>
        <xdr:cNvSpPr>
          <a:spLocks noChangeArrowheads="1"/>
        </xdr:cNvSpPr>
      </xdr:nvSpPr>
      <xdr:spPr bwMode="auto">
        <a:xfrm>
          <a:off x="8324850" y="16211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17</xdr:col>
      <xdr:colOff>488</xdr:colOff>
      <xdr:row>75</xdr:row>
      <xdr:rowOff>19049</xdr:rowOff>
    </xdr:from>
    <xdr:to>
      <xdr:col>18</xdr:col>
      <xdr:colOff>0</xdr:colOff>
      <xdr:row>77</xdr:row>
      <xdr:rowOff>2924</xdr:rowOff>
    </xdr:to>
    <xdr:sp macro="" textlink="">
      <xdr:nvSpPr>
        <xdr:cNvPr id="136" name="AutoShape 26">
          <a:extLst>
            <a:ext uri="{FF2B5EF4-FFF2-40B4-BE49-F238E27FC236}">
              <a16:creationId xmlns:a16="http://schemas.microsoft.com/office/drawing/2014/main" id="{6F802570-83CE-46FD-B00D-565AE8EBF9B2}"/>
            </a:ext>
          </a:extLst>
        </xdr:cNvPr>
        <xdr:cNvSpPr>
          <a:spLocks noChangeArrowheads="1"/>
        </xdr:cNvSpPr>
      </xdr:nvSpPr>
      <xdr:spPr bwMode="auto">
        <a:xfrm>
          <a:off x="9354038" y="162115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19</xdr:col>
      <xdr:colOff>0</xdr:colOff>
      <xdr:row>75</xdr:row>
      <xdr:rowOff>19050</xdr:rowOff>
    </xdr:from>
    <xdr:to>
      <xdr:col>20</xdr:col>
      <xdr:colOff>9525</xdr:colOff>
      <xdr:row>77</xdr:row>
      <xdr:rowOff>0</xdr:rowOff>
    </xdr:to>
    <xdr:sp macro="" textlink="">
      <xdr:nvSpPr>
        <xdr:cNvPr id="137" name="AutoShape 25">
          <a:extLst>
            <a:ext uri="{FF2B5EF4-FFF2-40B4-BE49-F238E27FC236}">
              <a16:creationId xmlns:a16="http://schemas.microsoft.com/office/drawing/2014/main" id="{C0F71943-05EB-4EFD-B84A-8B79CF98DE65}"/>
            </a:ext>
          </a:extLst>
        </xdr:cNvPr>
        <xdr:cNvSpPr>
          <a:spLocks noChangeArrowheads="1"/>
        </xdr:cNvSpPr>
      </xdr:nvSpPr>
      <xdr:spPr bwMode="auto">
        <a:xfrm>
          <a:off x="10382250" y="16211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21</xdr:col>
      <xdr:colOff>488</xdr:colOff>
      <xdr:row>75</xdr:row>
      <xdr:rowOff>19049</xdr:rowOff>
    </xdr:from>
    <xdr:to>
      <xdr:col>22</xdr:col>
      <xdr:colOff>0</xdr:colOff>
      <xdr:row>77</xdr:row>
      <xdr:rowOff>2924</xdr:rowOff>
    </xdr:to>
    <xdr:sp macro="" textlink="">
      <xdr:nvSpPr>
        <xdr:cNvPr id="138" name="AutoShape 26">
          <a:extLst>
            <a:ext uri="{FF2B5EF4-FFF2-40B4-BE49-F238E27FC236}">
              <a16:creationId xmlns:a16="http://schemas.microsoft.com/office/drawing/2014/main" id="{2C65A7C6-B07C-4829-89A1-03F47633C473}"/>
            </a:ext>
          </a:extLst>
        </xdr:cNvPr>
        <xdr:cNvSpPr>
          <a:spLocks noChangeArrowheads="1"/>
        </xdr:cNvSpPr>
      </xdr:nvSpPr>
      <xdr:spPr bwMode="auto">
        <a:xfrm>
          <a:off x="11411438" y="162115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23</xdr:col>
      <xdr:colOff>0</xdr:colOff>
      <xdr:row>75</xdr:row>
      <xdr:rowOff>19050</xdr:rowOff>
    </xdr:from>
    <xdr:to>
      <xdr:col>24</xdr:col>
      <xdr:colOff>9525</xdr:colOff>
      <xdr:row>77</xdr:row>
      <xdr:rowOff>0</xdr:rowOff>
    </xdr:to>
    <xdr:sp macro="" textlink="">
      <xdr:nvSpPr>
        <xdr:cNvPr id="139" name="AutoShape 25">
          <a:extLst>
            <a:ext uri="{FF2B5EF4-FFF2-40B4-BE49-F238E27FC236}">
              <a16:creationId xmlns:a16="http://schemas.microsoft.com/office/drawing/2014/main" id="{860465AD-2A74-436B-875D-FC4FC97F200F}"/>
            </a:ext>
          </a:extLst>
        </xdr:cNvPr>
        <xdr:cNvSpPr>
          <a:spLocks noChangeArrowheads="1"/>
        </xdr:cNvSpPr>
      </xdr:nvSpPr>
      <xdr:spPr bwMode="auto">
        <a:xfrm>
          <a:off x="12439650" y="16211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25</xdr:col>
      <xdr:colOff>488</xdr:colOff>
      <xdr:row>75</xdr:row>
      <xdr:rowOff>19049</xdr:rowOff>
    </xdr:from>
    <xdr:to>
      <xdr:col>26</xdr:col>
      <xdr:colOff>0</xdr:colOff>
      <xdr:row>77</xdr:row>
      <xdr:rowOff>2924</xdr:rowOff>
    </xdr:to>
    <xdr:sp macro="" textlink="">
      <xdr:nvSpPr>
        <xdr:cNvPr id="140" name="AutoShape 26">
          <a:extLst>
            <a:ext uri="{FF2B5EF4-FFF2-40B4-BE49-F238E27FC236}">
              <a16:creationId xmlns:a16="http://schemas.microsoft.com/office/drawing/2014/main" id="{8399843D-0DF9-4F17-A3D4-AEC0E8346F3E}"/>
            </a:ext>
          </a:extLst>
        </xdr:cNvPr>
        <xdr:cNvSpPr>
          <a:spLocks noChangeArrowheads="1"/>
        </xdr:cNvSpPr>
      </xdr:nvSpPr>
      <xdr:spPr bwMode="auto">
        <a:xfrm>
          <a:off x="13468838" y="162115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27</xdr:col>
      <xdr:colOff>0</xdr:colOff>
      <xdr:row>75</xdr:row>
      <xdr:rowOff>19050</xdr:rowOff>
    </xdr:from>
    <xdr:to>
      <xdr:col>28</xdr:col>
      <xdr:colOff>9525</xdr:colOff>
      <xdr:row>77</xdr:row>
      <xdr:rowOff>0</xdr:rowOff>
    </xdr:to>
    <xdr:sp macro="" textlink="">
      <xdr:nvSpPr>
        <xdr:cNvPr id="141" name="AutoShape 25">
          <a:extLst>
            <a:ext uri="{FF2B5EF4-FFF2-40B4-BE49-F238E27FC236}">
              <a16:creationId xmlns:a16="http://schemas.microsoft.com/office/drawing/2014/main" id="{3BC60E80-DBD3-4084-9AD7-CF0E99BFA465}"/>
            </a:ext>
          </a:extLst>
        </xdr:cNvPr>
        <xdr:cNvSpPr>
          <a:spLocks noChangeArrowheads="1"/>
        </xdr:cNvSpPr>
      </xdr:nvSpPr>
      <xdr:spPr bwMode="auto">
        <a:xfrm>
          <a:off x="14497050" y="16211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29</xdr:col>
      <xdr:colOff>488</xdr:colOff>
      <xdr:row>75</xdr:row>
      <xdr:rowOff>19049</xdr:rowOff>
    </xdr:from>
    <xdr:to>
      <xdr:col>30</xdr:col>
      <xdr:colOff>0</xdr:colOff>
      <xdr:row>77</xdr:row>
      <xdr:rowOff>2924</xdr:rowOff>
    </xdr:to>
    <xdr:sp macro="" textlink="">
      <xdr:nvSpPr>
        <xdr:cNvPr id="142" name="AutoShape 26">
          <a:extLst>
            <a:ext uri="{FF2B5EF4-FFF2-40B4-BE49-F238E27FC236}">
              <a16:creationId xmlns:a16="http://schemas.microsoft.com/office/drawing/2014/main" id="{12F37C50-87C5-4984-811D-BA009A5A1FEB}"/>
            </a:ext>
          </a:extLst>
        </xdr:cNvPr>
        <xdr:cNvSpPr>
          <a:spLocks noChangeArrowheads="1"/>
        </xdr:cNvSpPr>
      </xdr:nvSpPr>
      <xdr:spPr bwMode="auto">
        <a:xfrm>
          <a:off x="15526238" y="1621154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31</xdr:col>
      <xdr:colOff>0</xdr:colOff>
      <xdr:row>75</xdr:row>
      <xdr:rowOff>19050</xdr:rowOff>
    </xdr:from>
    <xdr:to>
      <xdr:col>32</xdr:col>
      <xdr:colOff>9525</xdr:colOff>
      <xdr:row>77</xdr:row>
      <xdr:rowOff>0</xdr:rowOff>
    </xdr:to>
    <xdr:sp macro="" textlink="">
      <xdr:nvSpPr>
        <xdr:cNvPr id="143" name="AutoShape 25">
          <a:extLst>
            <a:ext uri="{FF2B5EF4-FFF2-40B4-BE49-F238E27FC236}">
              <a16:creationId xmlns:a16="http://schemas.microsoft.com/office/drawing/2014/main" id="{5F2C0C94-850A-46E6-942E-981B630D1B86}"/>
            </a:ext>
          </a:extLst>
        </xdr:cNvPr>
        <xdr:cNvSpPr>
          <a:spLocks noChangeArrowheads="1"/>
        </xdr:cNvSpPr>
      </xdr:nvSpPr>
      <xdr:spPr bwMode="auto">
        <a:xfrm>
          <a:off x="16754475" y="162115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xdr:col>
      <xdr:colOff>0</xdr:colOff>
      <xdr:row>75</xdr:row>
      <xdr:rowOff>19050</xdr:rowOff>
    </xdr:from>
    <xdr:to>
      <xdr:col>2</xdr:col>
      <xdr:colOff>9525</xdr:colOff>
      <xdr:row>77</xdr:row>
      <xdr:rowOff>0</xdr:rowOff>
    </xdr:to>
    <xdr:sp macro="" textlink="">
      <xdr:nvSpPr>
        <xdr:cNvPr id="144" name="AutoShape 25">
          <a:extLst>
            <a:ext uri="{FF2B5EF4-FFF2-40B4-BE49-F238E27FC236}">
              <a16:creationId xmlns:a16="http://schemas.microsoft.com/office/drawing/2014/main" id="{3FBFAD28-F9EC-4617-B506-9970DBFC8DFA}"/>
            </a:ext>
          </a:extLst>
        </xdr:cNvPr>
        <xdr:cNvSpPr>
          <a:spLocks noChangeArrowheads="1"/>
        </xdr:cNvSpPr>
      </xdr:nvSpPr>
      <xdr:spPr bwMode="auto">
        <a:xfrm>
          <a:off x="1123950" y="16211550"/>
          <a:ext cx="523875" cy="381000"/>
        </a:xfrm>
        <a:prstGeom prst="flowChartExtract">
          <a:avLst/>
        </a:prstGeom>
        <a:solidFill>
          <a:srgbClr val="92D050"/>
        </a:solidFill>
        <a:ln w="9525">
          <a:solidFill>
            <a:srgbClr val="000000"/>
          </a:solidFill>
          <a:miter lim="800000"/>
          <a:headEnd/>
          <a:tailEnd/>
        </a:ln>
      </xdr:spPr>
    </xdr:sp>
    <xdr:clientData/>
  </xdr:twoCellAnchor>
  <xdr:twoCellAnchor>
    <xdr:from>
      <xdr:col>3</xdr:col>
      <xdr:colOff>0</xdr:colOff>
      <xdr:row>83</xdr:row>
      <xdr:rowOff>19050</xdr:rowOff>
    </xdr:from>
    <xdr:to>
      <xdr:col>4</xdr:col>
      <xdr:colOff>9525</xdr:colOff>
      <xdr:row>85</xdr:row>
      <xdr:rowOff>0</xdr:rowOff>
    </xdr:to>
    <xdr:sp macro="" textlink="">
      <xdr:nvSpPr>
        <xdr:cNvPr id="145" name="AutoShape 25">
          <a:extLst>
            <a:ext uri="{FF2B5EF4-FFF2-40B4-BE49-F238E27FC236}">
              <a16:creationId xmlns:a16="http://schemas.microsoft.com/office/drawing/2014/main" id="{9757BA88-DDD5-4E19-9EF8-40DD971B65B4}"/>
            </a:ext>
          </a:extLst>
        </xdr:cNvPr>
        <xdr:cNvSpPr>
          <a:spLocks noChangeArrowheads="1"/>
        </xdr:cNvSpPr>
      </xdr:nvSpPr>
      <xdr:spPr bwMode="auto">
        <a:xfrm>
          <a:off x="2152650" y="17811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5</xdr:col>
      <xdr:colOff>488</xdr:colOff>
      <xdr:row>83</xdr:row>
      <xdr:rowOff>19049</xdr:rowOff>
    </xdr:from>
    <xdr:to>
      <xdr:col>6</xdr:col>
      <xdr:colOff>0</xdr:colOff>
      <xdr:row>85</xdr:row>
      <xdr:rowOff>2924</xdr:rowOff>
    </xdr:to>
    <xdr:sp macro="" textlink="">
      <xdr:nvSpPr>
        <xdr:cNvPr id="146" name="AutoShape 26">
          <a:extLst>
            <a:ext uri="{FF2B5EF4-FFF2-40B4-BE49-F238E27FC236}">
              <a16:creationId xmlns:a16="http://schemas.microsoft.com/office/drawing/2014/main" id="{8144BB8C-E8EE-4BC5-9232-985221151372}"/>
            </a:ext>
          </a:extLst>
        </xdr:cNvPr>
        <xdr:cNvSpPr>
          <a:spLocks noChangeArrowheads="1"/>
        </xdr:cNvSpPr>
      </xdr:nvSpPr>
      <xdr:spPr bwMode="auto">
        <a:xfrm>
          <a:off x="3181838" y="178117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7</xdr:col>
      <xdr:colOff>0</xdr:colOff>
      <xdr:row>83</xdr:row>
      <xdr:rowOff>19050</xdr:rowOff>
    </xdr:from>
    <xdr:to>
      <xdr:col>8</xdr:col>
      <xdr:colOff>9525</xdr:colOff>
      <xdr:row>85</xdr:row>
      <xdr:rowOff>0</xdr:rowOff>
    </xdr:to>
    <xdr:sp macro="" textlink="">
      <xdr:nvSpPr>
        <xdr:cNvPr id="147" name="AutoShape 25">
          <a:extLst>
            <a:ext uri="{FF2B5EF4-FFF2-40B4-BE49-F238E27FC236}">
              <a16:creationId xmlns:a16="http://schemas.microsoft.com/office/drawing/2014/main" id="{23DD10EA-CF48-4B2D-930C-F6CE1D263E7A}"/>
            </a:ext>
          </a:extLst>
        </xdr:cNvPr>
        <xdr:cNvSpPr>
          <a:spLocks noChangeArrowheads="1"/>
        </xdr:cNvSpPr>
      </xdr:nvSpPr>
      <xdr:spPr bwMode="auto">
        <a:xfrm>
          <a:off x="4210050" y="17811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9</xdr:col>
      <xdr:colOff>488</xdr:colOff>
      <xdr:row>83</xdr:row>
      <xdr:rowOff>19049</xdr:rowOff>
    </xdr:from>
    <xdr:to>
      <xdr:col>10</xdr:col>
      <xdr:colOff>0</xdr:colOff>
      <xdr:row>85</xdr:row>
      <xdr:rowOff>2924</xdr:rowOff>
    </xdr:to>
    <xdr:sp macro="" textlink="">
      <xdr:nvSpPr>
        <xdr:cNvPr id="148" name="AutoShape 26">
          <a:extLst>
            <a:ext uri="{FF2B5EF4-FFF2-40B4-BE49-F238E27FC236}">
              <a16:creationId xmlns:a16="http://schemas.microsoft.com/office/drawing/2014/main" id="{3CA4736D-430A-456D-81E5-FF428FB0032A}"/>
            </a:ext>
          </a:extLst>
        </xdr:cNvPr>
        <xdr:cNvSpPr>
          <a:spLocks noChangeArrowheads="1"/>
        </xdr:cNvSpPr>
      </xdr:nvSpPr>
      <xdr:spPr bwMode="auto">
        <a:xfrm>
          <a:off x="5239238" y="178117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11</xdr:col>
      <xdr:colOff>0</xdr:colOff>
      <xdr:row>83</xdr:row>
      <xdr:rowOff>19050</xdr:rowOff>
    </xdr:from>
    <xdr:to>
      <xdr:col>12</xdr:col>
      <xdr:colOff>9525</xdr:colOff>
      <xdr:row>85</xdr:row>
      <xdr:rowOff>0</xdr:rowOff>
    </xdr:to>
    <xdr:sp macro="" textlink="">
      <xdr:nvSpPr>
        <xdr:cNvPr id="149" name="AutoShape 25">
          <a:extLst>
            <a:ext uri="{FF2B5EF4-FFF2-40B4-BE49-F238E27FC236}">
              <a16:creationId xmlns:a16="http://schemas.microsoft.com/office/drawing/2014/main" id="{9E6AD38B-27B7-49D6-AF07-467264EC72E7}"/>
            </a:ext>
          </a:extLst>
        </xdr:cNvPr>
        <xdr:cNvSpPr>
          <a:spLocks noChangeArrowheads="1"/>
        </xdr:cNvSpPr>
      </xdr:nvSpPr>
      <xdr:spPr bwMode="auto">
        <a:xfrm>
          <a:off x="6267450" y="17811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13</xdr:col>
      <xdr:colOff>488</xdr:colOff>
      <xdr:row>83</xdr:row>
      <xdr:rowOff>19049</xdr:rowOff>
    </xdr:from>
    <xdr:to>
      <xdr:col>14</xdr:col>
      <xdr:colOff>0</xdr:colOff>
      <xdr:row>85</xdr:row>
      <xdr:rowOff>2924</xdr:rowOff>
    </xdr:to>
    <xdr:sp macro="" textlink="">
      <xdr:nvSpPr>
        <xdr:cNvPr id="150" name="AutoShape 26">
          <a:extLst>
            <a:ext uri="{FF2B5EF4-FFF2-40B4-BE49-F238E27FC236}">
              <a16:creationId xmlns:a16="http://schemas.microsoft.com/office/drawing/2014/main" id="{D6E32F4A-8E44-49DA-AF72-FF52A1ADB6E8}"/>
            </a:ext>
          </a:extLst>
        </xdr:cNvPr>
        <xdr:cNvSpPr>
          <a:spLocks noChangeArrowheads="1"/>
        </xdr:cNvSpPr>
      </xdr:nvSpPr>
      <xdr:spPr bwMode="auto">
        <a:xfrm>
          <a:off x="7296638" y="178117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15</xdr:col>
      <xdr:colOff>0</xdr:colOff>
      <xdr:row>83</xdr:row>
      <xdr:rowOff>19050</xdr:rowOff>
    </xdr:from>
    <xdr:to>
      <xdr:col>16</xdr:col>
      <xdr:colOff>9525</xdr:colOff>
      <xdr:row>85</xdr:row>
      <xdr:rowOff>0</xdr:rowOff>
    </xdr:to>
    <xdr:sp macro="" textlink="">
      <xdr:nvSpPr>
        <xdr:cNvPr id="151" name="AutoShape 25">
          <a:extLst>
            <a:ext uri="{FF2B5EF4-FFF2-40B4-BE49-F238E27FC236}">
              <a16:creationId xmlns:a16="http://schemas.microsoft.com/office/drawing/2014/main" id="{79A0F6D6-569B-431F-B134-55EFCB5123D6}"/>
            </a:ext>
          </a:extLst>
        </xdr:cNvPr>
        <xdr:cNvSpPr>
          <a:spLocks noChangeArrowheads="1"/>
        </xdr:cNvSpPr>
      </xdr:nvSpPr>
      <xdr:spPr bwMode="auto">
        <a:xfrm>
          <a:off x="8324850" y="17811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17</xdr:col>
      <xdr:colOff>488</xdr:colOff>
      <xdr:row>83</xdr:row>
      <xdr:rowOff>19049</xdr:rowOff>
    </xdr:from>
    <xdr:to>
      <xdr:col>18</xdr:col>
      <xdr:colOff>0</xdr:colOff>
      <xdr:row>85</xdr:row>
      <xdr:rowOff>2924</xdr:rowOff>
    </xdr:to>
    <xdr:sp macro="" textlink="">
      <xdr:nvSpPr>
        <xdr:cNvPr id="152" name="AutoShape 26">
          <a:extLst>
            <a:ext uri="{FF2B5EF4-FFF2-40B4-BE49-F238E27FC236}">
              <a16:creationId xmlns:a16="http://schemas.microsoft.com/office/drawing/2014/main" id="{76A7C956-0F37-4FEC-AF62-26BE68A8127F}"/>
            </a:ext>
          </a:extLst>
        </xdr:cNvPr>
        <xdr:cNvSpPr>
          <a:spLocks noChangeArrowheads="1"/>
        </xdr:cNvSpPr>
      </xdr:nvSpPr>
      <xdr:spPr bwMode="auto">
        <a:xfrm>
          <a:off x="9354038" y="178117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19</xdr:col>
      <xdr:colOff>0</xdr:colOff>
      <xdr:row>83</xdr:row>
      <xdr:rowOff>19050</xdr:rowOff>
    </xdr:from>
    <xdr:to>
      <xdr:col>20</xdr:col>
      <xdr:colOff>9525</xdr:colOff>
      <xdr:row>85</xdr:row>
      <xdr:rowOff>0</xdr:rowOff>
    </xdr:to>
    <xdr:sp macro="" textlink="">
      <xdr:nvSpPr>
        <xdr:cNvPr id="153" name="AutoShape 25">
          <a:extLst>
            <a:ext uri="{FF2B5EF4-FFF2-40B4-BE49-F238E27FC236}">
              <a16:creationId xmlns:a16="http://schemas.microsoft.com/office/drawing/2014/main" id="{1E4F4BD3-E0C5-4C4A-8E6C-7B8A312D7D5C}"/>
            </a:ext>
          </a:extLst>
        </xdr:cNvPr>
        <xdr:cNvSpPr>
          <a:spLocks noChangeArrowheads="1"/>
        </xdr:cNvSpPr>
      </xdr:nvSpPr>
      <xdr:spPr bwMode="auto">
        <a:xfrm>
          <a:off x="10382250" y="17811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21</xdr:col>
      <xdr:colOff>488</xdr:colOff>
      <xdr:row>83</xdr:row>
      <xdr:rowOff>19049</xdr:rowOff>
    </xdr:from>
    <xdr:to>
      <xdr:col>22</xdr:col>
      <xdr:colOff>0</xdr:colOff>
      <xdr:row>85</xdr:row>
      <xdr:rowOff>2924</xdr:rowOff>
    </xdr:to>
    <xdr:sp macro="" textlink="">
      <xdr:nvSpPr>
        <xdr:cNvPr id="154" name="AutoShape 26">
          <a:extLst>
            <a:ext uri="{FF2B5EF4-FFF2-40B4-BE49-F238E27FC236}">
              <a16:creationId xmlns:a16="http://schemas.microsoft.com/office/drawing/2014/main" id="{02474F8C-3A0A-4466-AAB3-30EA3A0D6933}"/>
            </a:ext>
          </a:extLst>
        </xdr:cNvPr>
        <xdr:cNvSpPr>
          <a:spLocks noChangeArrowheads="1"/>
        </xdr:cNvSpPr>
      </xdr:nvSpPr>
      <xdr:spPr bwMode="auto">
        <a:xfrm>
          <a:off x="11411438" y="178117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23</xdr:col>
      <xdr:colOff>0</xdr:colOff>
      <xdr:row>83</xdr:row>
      <xdr:rowOff>19050</xdr:rowOff>
    </xdr:from>
    <xdr:to>
      <xdr:col>24</xdr:col>
      <xdr:colOff>9525</xdr:colOff>
      <xdr:row>85</xdr:row>
      <xdr:rowOff>0</xdr:rowOff>
    </xdr:to>
    <xdr:sp macro="" textlink="">
      <xdr:nvSpPr>
        <xdr:cNvPr id="155" name="AutoShape 25">
          <a:extLst>
            <a:ext uri="{FF2B5EF4-FFF2-40B4-BE49-F238E27FC236}">
              <a16:creationId xmlns:a16="http://schemas.microsoft.com/office/drawing/2014/main" id="{762B1D26-CEFF-4119-BB4D-12A47D9757EF}"/>
            </a:ext>
          </a:extLst>
        </xdr:cNvPr>
        <xdr:cNvSpPr>
          <a:spLocks noChangeArrowheads="1"/>
        </xdr:cNvSpPr>
      </xdr:nvSpPr>
      <xdr:spPr bwMode="auto">
        <a:xfrm>
          <a:off x="12439650" y="17811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25</xdr:col>
      <xdr:colOff>488</xdr:colOff>
      <xdr:row>83</xdr:row>
      <xdr:rowOff>19049</xdr:rowOff>
    </xdr:from>
    <xdr:to>
      <xdr:col>26</xdr:col>
      <xdr:colOff>0</xdr:colOff>
      <xdr:row>85</xdr:row>
      <xdr:rowOff>2924</xdr:rowOff>
    </xdr:to>
    <xdr:sp macro="" textlink="">
      <xdr:nvSpPr>
        <xdr:cNvPr id="156" name="AutoShape 26">
          <a:extLst>
            <a:ext uri="{FF2B5EF4-FFF2-40B4-BE49-F238E27FC236}">
              <a16:creationId xmlns:a16="http://schemas.microsoft.com/office/drawing/2014/main" id="{26922ED3-1A72-4430-943D-7D9E407B9886}"/>
            </a:ext>
          </a:extLst>
        </xdr:cNvPr>
        <xdr:cNvSpPr>
          <a:spLocks noChangeArrowheads="1"/>
        </xdr:cNvSpPr>
      </xdr:nvSpPr>
      <xdr:spPr bwMode="auto">
        <a:xfrm>
          <a:off x="13468838" y="178117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27</xdr:col>
      <xdr:colOff>0</xdr:colOff>
      <xdr:row>83</xdr:row>
      <xdr:rowOff>19050</xdr:rowOff>
    </xdr:from>
    <xdr:to>
      <xdr:col>28</xdr:col>
      <xdr:colOff>9525</xdr:colOff>
      <xdr:row>85</xdr:row>
      <xdr:rowOff>0</xdr:rowOff>
    </xdr:to>
    <xdr:sp macro="" textlink="">
      <xdr:nvSpPr>
        <xdr:cNvPr id="157" name="AutoShape 25">
          <a:extLst>
            <a:ext uri="{FF2B5EF4-FFF2-40B4-BE49-F238E27FC236}">
              <a16:creationId xmlns:a16="http://schemas.microsoft.com/office/drawing/2014/main" id="{E6CC8C89-BCE3-45F7-908E-2C7F27DC58CC}"/>
            </a:ext>
          </a:extLst>
        </xdr:cNvPr>
        <xdr:cNvSpPr>
          <a:spLocks noChangeArrowheads="1"/>
        </xdr:cNvSpPr>
      </xdr:nvSpPr>
      <xdr:spPr bwMode="auto">
        <a:xfrm>
          <a:off x="14497050" y="17811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29</xdr:col>
      <xdr:colOff>488</xdr:colOff>
      <xdr:row>83</xdr:row>
      <xdr:rowOff>19049</xdr:rowOff>
    </xdr:from>
    <xdr:to>
      <xdr:col>30</xdr:col>
      <xdr:colOff>0</xdr:colOff>
      <xdr:row>85</xdr:row>
      <xdr:rowOff>2924</xdr:rowOff>
    </xdr:to>
    <xdr:sp macro="" textlink="">
      <xdr:nvSpPr>
        <xdr:cNvPr id="158" name="AutoShape 26">
          <a:extLst>
            <a:ext uri="{FF2B5EF4-FFF2-40B4-BE49-F238E27FC236}">
              <a16:creationId xmlns:a16="http://schemas.microsoft.com/office/drawing/2014/main" id="{586BE289-70D3-46DC-B7D5-2287B9DD4B90}"/>
            </a:ext>
          </a:extLst>
        </xdr:cNvPr>
        <xdr:cNvSpPr>
          <a:spLocks noChangeArrowheads="1"/>
        </xdr:cNvSpPr>
      </xdr:nvSpPr>
      <xdr:spPr bwMode="auto">
        <a:xfrm>
          <a:off x="15526238" y="1781174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31</xdr:col>
      <xdr:colOff>0</xdr:colOff>
      <xdr:row>83</xdr:row>
      <xdr:rowOff>19050</xdr:rowOff>
    </xdr:from>
    <xdr:to>
      <xdr:col>32</xdr:col>
      <xdr:colOff>9525</xdr:colOff>
      <xdr:row>85</xdr:row>
      <xdr:rowOff>0</xdr:rowOff>
    </xdr:to>
    <xdr:sp macro="" textlink="">
      <xdr:nvSpPr>
        <xdr:cNvPr id="159" name="AutoShape 25">
          <a:extLst>
            <a:ext uri="{FF2B5EF4-FFF2-40B4-BE49-F238E27FC236}">
              <a16:creationId xmlns:a16="http://schemas.microsoft.com/office/drawing/2014/main" id="{DC40EC08-3ED2-4B21-8A5A-65200C847E7D}"/>
            </a:ext>
          </a:extLst>
        </xdr:cNvPr>
        <xdr:cNvSpPr>
          <a:spLocks noChangeArrowheads="1"/>
        </xdr:cNvSpPr>
      </xdr:nvSpPr>
      <xdr:spPr bwMode="auto">
        <a:xfrm>
          <a:off x="16754475" y="17811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xdr:col>
      <xdr:colOff>0</xdr:colOff>
      <xdr:row>83</xdr:row>
      <xdr:rowOff>19050</xdr:rowOff>
    </xdr:from>
    <xdr:to>
      <xdr:col>2</xdr:col>
      <xdr:colOff>9525</xdr:colOff>
      <xdr:row>85</xdr:row>
      <xdr:rowOff>0</xdr:rowOff>
    </xdr:to>
    <xdr:sp macro="" textlink="">
      <xdr:nvSpPr>
        <xdr:cNvPr id="160" name="AutoShape 25">
          <a:extLst>
            <a:ext uri="{FF2B5EF4-FFF2-40B4-BE49-F238E27FC236}">
              <a16:creationId xmlns:a16="http://schemas.microsoft.com/office/drawing/2014/main" id="{7C2BDBCC-6874-4E17-80A4-5FF3F43A0195}"/>
            </a:ext>
          </a:extLst>
        </xdr:cNvPr>
        <xdr:cNvSpPr>
          <a:spLocks noChangeArrowheads="1"/>
        </xdr:cNvSpPr>
      </xdr:nvSpPr>
      <xdr:spPr bwMode="auto">
        <a:xfrm>
          <a:off x="1123950" y="178117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xdr:col>
      <xdr:colOff>0</xdr:colOff>
      <xdr:row>91</xdr:row>
      <xdr:rowOff>19050</xdr:rowOff>
    </xdr:from>
    <xdr:to>
      <xdr:col>4</xdr:col>
      <xdr:colOff>9525</xdr:colOff>
      <xdr:row>93</xdr:row>
      <xdr:rowOff>0</xdr:rowOff>
    </xdr:to>
    <xdr:sp macro="" textlink="">
      <xdr:nvSpPr>
        <xdr:cNvPr id="161" name="AutoShape 25">
          <a:extLst>
            <a:ext uri="{FF2B5EF4-FFF2-40B4-BE49-F238E27FC236}">
              <a16:creationId xmlns:a16="http://schemas.microsoft.com/office/drawing/2014/main" id="{DBC379D3-052F-4EE8-9140-9D363BAC9C42}"/>
            </a:ext>
          </a:extLst>
        </xdr:cNvPr>
        <xdr:cNvSpPr>
          <a:spLocks noChangeArrowheads="1"/>
        </xdr:cNvSpPr>
      </xdr:nvSpPr>
      <xdr:spPr bwMode="auto">
        <a:xfrm>
          <a:off x="2152650" y="19469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5</xdr:col>
      <xdr:colOff>488</xdr:colOff>
      <xdr:row>91</xdr:row>
      <xdr:rowOff>19049</xdr:rowOff>
    </xdr:from>
    <xdr:to>
      <xdr:col>6</xdr:col>
      <xdr:colOff>0</xdr:colOff>
      <xdr:row>93</xdr:row>
      <xdr:rowOff>2924</xdr:rowOff>
    </xdr:to>
    <xdr:sp macro="" textlink="">
      <xdr:nvSpPr>
        <xdr:cNvPr id="162" name="AutoShape 26">
          <a:extLst>
            <a:ext uri="{FF2B5EF4-FFF2-40B4-BE49-F238E27FC236}">
              <a16:creationId xmlns:a16="http://schemas.microsoft.com/office/drawing/2014/main" id="{7AB31664-3491-4ED0-8F04-3707AFC4400C}"/>
            </a:ext>
          </a:extLst>
        </xdr:cNvPr>
        <xdr:cNvSpPr>
          <a:spLocks noChangeArrowheads="1"/>
        </xdr:cNvSpPr>
      </xdr:nvSpPr>
      <xdr:spPr bwMode="auto">
        <a:xfrm>
          <a:off x="3181838" y="194690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7</xdr:col>
      <xdr:colOff>0</xdr:colOff>
      <xdr:row>91</xdr:row>
      <xdr:rowOff>19050</xdr:rowOff>
    </xdr:from>
    <xdr:to>
      <xdr:col>8</xdr:col>
      <xdr:colOff>9525</xdr:colOff>
      <xdr:row>93</xdr:row>
      <xdr:rowOff>0</xdr:rowOff>
    </xdr:to>
    <xdr:sp macro="" textlink="">
      <xdr:nvSpPr>
        <xdr:cNvPr id="163" name="AutoShape 25">
          <a:extLst>
            <a:ext uri="{FF2B5EF4-FFF2-40B4-BE49-F238E27FC236}">
              <a16:creationId xmlns:a16="http://schemas.microsoft.com/office/drawing/2014/main" id="{2B93399D-E974-4861-9EAB-FEF466A8F67E}"/>
            </a:ext>
          </a:extLst>
        </xdr:cNvPr>
        <xdr:cNvSpPr>
          <a:spLocks noChangeArrowheads="1"/>
        </xdr:cNvSpPr>
      </xdr:nvSpPr>
      <xdr:spPr bwMode="auto">
        <a:xfrm>
          <a:off x="4210050" y="19469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9</xdr:col>
      <xdr:colOff>488</xdr:colOff>
      <xdr:row>91</xdr:row>
      <xdr:rowOff>19049</xdr:rowOff>
    </xdr:from>
    <xdr:to>
      <xdr:col>10</xdr:col>
      <xdr:colOff>0</xdr:colOff>
      <xdr:row>93</xdr:row>
      <xdr:rowOff>2924</xdr:rowOff>
    </xdr:to>
    <xdr:sp macro="" textlink="">
      <xdr:nvSpPr>
        <xdr:cNvPr id="164" name="AutoShape 26">
          <a:extLst>
            <a:ext uri="{FF2B5EF4-FFF2-40B4-BE49-F238E27FC236}">
              <a16:creationId xmlns:a16="http://schemas.microsoft.com/office/drawing/2014/main" id="{1986B88E-2231-4ED8-AC6E-DC246206BD69}"/>
            </a:ext>
          </a:extLst>
        </xdr:cNvPr>
        <xdr:cNvSpPr>
          <a:spLocks noChangeArrowheads="1"/>
        </xdr:cNvSpPr>
      </xdr:nvSpPr>
      <xdr:spPr bwMode="auto">
        <a:xfrm>
          <a:off x="5239238" y="194690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11</xdr:col>
      <xdr:colOff>0</xdr:colOff>
      <xdr:row>91</xdr:row>
      <xdr:rowOff>19050</xdr:rowOff>
    </xdr:from>
    <xdr:to>
      <xdr:col>12</xdr:col>
      <xdr:colOff>9525</xdr:colOff>
      <xdr:row>93</xdr:row>
      <xdr:rowOff>0</xdr:rowOff>
    </xdr:to>
    <xdr:sp macro="" textlink="">
      <xdr:nvSpPr>
        <xdr:cNvPr id="165" name="AutoShape 25">
          <a:extLst>
            <a:ext uri="{FF2B5EF4-FFF2-40B4-BE49-F238E27FC236}">
              <a16:creationId xmlns:a16="http://schemas.microsoft.com/office/drawing/2014/main" id="{8B3A69FE-5CEB-4FD5-B35D-D5BCDB61372A}"/>
            </a:ext>
          </a:extLst>
        </xdr:cNvPr>
        <xdr:cNvSpPr>
          <a:spLocks noChangeArrowheads="1"/>
        </xdr:cNvSpPr>
      </xdr:nvSpPr>
      <xdr:spPr bwMode="auto">
        <a:xfrm>
          <a:off x="6267450" y="19469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13</xdr:col>
      <xdr:colOff>488</xdr:colOff>
      <xdr:row>91</xdr:row>
      <xdr:rowOff>19049</xdr:rowOff>
    </xdr:from>
    <xdr:to>
      <xdr:col>14</xdr:col>
      <xdr:colOff>0</xdr:colOff>
      <xdr:row>93</xdr:row>
      <xdr:rowOff>2924</xdr:rowOff>
    </xdr:to>
    <xdr:sp macro="" textlink="">
      <xdr:nvSpPr>
        <xdr:cNvPr id="166" name="AutoShape 26">
          <a:extLst>
            <a:ext uri="{FF2B5EF4-FFF2-40B4-BE49-F238E27FC236}">
              <a16:creationId xmlns:a16="http://schemas.microsoft.com/office/drawing/2014/main" id="{E5E00073-A636-4D7F-BA8F-FEF4D711C90A}"/>
            </a:ext>
          </a:extLst>
        </xdr:cNvPr>
        <xdr:cNvSpPr>
          <a:spLocks noChangeArrowheads="1"/>
        </xdr:cNvSpPr>
      </xdr:nvSpPr>
      <xdr:spPr bwMode="auto">
        <a:xfrm>
          <a:off x="7296638" y="194690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15</xdr:col>
      <xdr:colOff>0</xdr:colOff>
      <xdr:row>91</xdr:row>
      <xdr:rowOff>19050</xdr:rowOff>
    </xdr:from>
    <xdr:to>
      <xdr:col>16</xdr:col>
      <xdr:colOff>9525</xdr:colOff>
      <xdr:row>93</xdr:row>
      <xdr:rowOff>0</xdr:rowOff>
    </xdr:to>
    <xdr:sp macro="" textlink="">
      <xdr:nvSpPr>
        <xdr:cNvPr id="167" name="AutoShape 25">
          <a:extLst>
            <a:ext uri="{FF2B5EF4-FFF2-40B4-BE49-F238E27FC236}">
              <a16:creationId xmlns:a16="http://schemas.microsoft.com/office/drawing/2014/main" id="{31254035-7C78-4A56-B05E-782F81D1B664}"/>
            </a:ext>
          </a:extLst>
        </xdr:cNvPr>
        <xdr:cNvSpPr>
          <a:spLocks noChangeArrowheads="1"/>
        </xdr:cNvSpPr>
      </xdr:nvSpPr>
      <xdr:spPr bwMode="auto">
        <a:xfrm>
          <a:off x="8324850" y="19469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17</xdr:col>
      <xdr:colOff>488</xdr:colOff>
      <xdr:row>91</xdr:row>
      <xdr:rowOff>19049</xdr:rowOff>
    </xdr:from>
    <xdr:to>
      <xdr:col>18</xdr:col>
      <xdr:colOff>0</xdr:colOff>
      <xdr:row>93</xdr:row>
      <xdr:rowOff>2924</xdr:rowOff>
    </xdr:to>
    <xdr:sp macro="" textlink="">
      <xdr:nvSpPr>
        <xdr:cNvPr id="168" name="AutoShape 26">
          <a:extLst>
            <a:ext uri="{FF2B5EF4-FFF2-40B4-BE49-F238E27FC236}">
              <a16:creationId xmlns:a16="http://schemas.microsoft.com/office/drawing/2014/main" id="{0F8C4820-EECA-40AD-AE6C-AE671912BA18}"/>
            </a:ext>
          </a:extLst>
        </xdr:cNvPr>
        <xdr:cNvSpPr>
          <a:spLocks noChangeArrowheads="1"/>
        </xdr:cNvSpPr>
      </xdr:nvSpPr>
      <xdr:spPr bwMode="auto">
        <a:xfrm>
          <a:off x="9354038" y="194690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19</xdr:col>
      <xdr:colOff>0</xdr:colOff>
      <xdr:row>91</xdr:row>
      <xdr:rowOff>19050</xdr:rowOff>
    </xdr:from>
    <xdr:to>
      <xdr:col>20</xdr:col>
      <xdr:colOff>9525</xdr:colOff>
      <xdr:row>93</xdr:row>
      <xdr:rowOff>0</xdr:rowOff>
    </xdr:to>
    <xdr:sp macro="" textlink="">
      <xdr:nvSpPr>
        <xdr:cNvPr id="169" name="AutoShape 25">
          <a:extLst>
            <a:ext uri="{FF2B5EF4-FFF2-40B4-BE49-F238E27FC236}">
              <a16:creationId xmlns:a16="http://schemas.microsoft.com/office/drawing/2014/main" id="{DBC56346-34DC-4D3B-8D25-1435FE515D79}"/>
            </a:ext>
          </a:extLst>
        </xdr:cNvPr>
        <xdr:cNvSpPr>
          <a:spLocks noChangeArrowheads="1"/>
        </xdr:cNvSpPr>
      </xdr:nvSpPr>
      <xdr:spPr bwMode="auto">
        <a:xfrm>
          <a:off x="10382250" y="19469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21</xdr:col>
      <xdr:colOff>488</xdr:colOff>
      <xdr:row>91</xdr:row>
      <xdr:rowOff>19049</xdr:rowOff>
    </xdr:from>
    <xdr:to>
      <xdr:col>22</xdr:col>
      <xdr:colOff>0</xdr:colOff>
      <xdr:row>93</xdr:row>
      <xdr:rowOff>2924</xdr:rowOff>
    </xdr:to>
    <xdr:sp macro="" textlink="">
      <xdr:nvSpPr>
        <xdr:cNvPr id="170" name="AutoShape 26">
          <a:extLst>
            <a:ext uri="{FF2B5EF4-FFF2-40B4-BE49-F238E27FC236}">
              <a16:creationId xmlns:a16="http://schemas.microsoft.com/office/drawing/2014/main" id="{E807FBF6-E01B-45C5-A116-597A7E4D6617}"/>
            </a:ext>
          </a:extLst>
        </xdr:cNvPr>
        <xdr:cNvSpPr>
          <a:spLocks noChangeArrowheads="1"/>
        </xdr:cNvSpPr>
      </xdr:nvSpPr>
      <xdr:spPr bwMode="auto">
        <a:xfrm>
          <a:off x="11411438" y="194690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23</xdr:col>
      <xdr:colOff>0</xdr:colOff>
      <xdr:row>91</xdr:row>
      <xdr:rowOff>19050</xdr:rowOff>
    </xdr:from>
    <xdr:to>
      <xdr:col>24</xdr:col>
      <xdr:colOff>9525</xdr:colOff>
      <xdr:row>93</xdr:row>
      <xdr:rowOff>0</xdr:rowOff>
    </xdr:to>
    <xdr:sp macro="" textlink="">
      <xdr:nvSpPr>
        <xdr:cNvPr id="171" name="AutoShape 25">
          <a:extLst>
            <a:ext uri="{FF2B5EF4-FFF2-40B4-BE49-F238E27FC236}">
              <a16:creationId xmlns:a16="http://schemas.microsoft.com/office/drawing/2014/main" id="{4B91AD69-DE64-477C-8D08-5191BC72C6BE}"/>
            </a:ext>
          </a:extLst>
        </xdr:cNvPr>
        <xdr:cNvSpPr>
          <a:spLocks noChangeArrowheads="1"/>
        </xdr:cNvSpPr>
      </xdr:nvSpPr>
      <xdr:spPr bwMode="auto">
        <a:xfrm>
          <a:off x="12439650" y="19469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25</xdr:col>
      <xdr:colOff>488</xdr:colOff>
      <xdr:row>91</xdr:row>
      <xdr:rowOff>19049</xdr:rowOff>
    </xdr:from>
    <xdr:to>
      <xdr:col>26</xdr:col>
      <xdr:colOff>0</xdr:colOff>
      <xdr:row>93</xdr:row>
      <xdr:rowOff>2924</xdr:rowOff>
    </xdr:to>
    <xdr:sp macro="" textlink="">
      <xdr:nvSpPr>
        <xdr:cNvPr id="172" name="AutoShape 26">
          <a:extLst>
            <a:ext uri="{FF2B5EF4-FFF2-40B4-BE49-F238E27FC236}">
              <a16:creationId xmlns:a16="http://schemas.microsoft.com/office/drawing/2014/main" id="{FE6A420B-E508-494A-90EC-7AE11AFA18D0}"/>
            </a:ext>
          </a:extLst>
        </xdr:cNvPr>
        <xdr:cNvSpPr>
          <a:spLocks noChangeArrowheads="1"/>
        </xdr:cNvSpPr>
      </xdr:nvSpPr>
      <xdr:spPr bwMode="auto">
        <a:xfrm>
          <a:off x="13468838" y="194690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27</xdr:col>
      <xdr:colOff>0</xdr:colOff>
      <xdr:row>91</xdr:row>
      <xdr:rowOff>19050</xdr:rowOff>
    </xdr:from>
    <xdr:to>
      <xdr:col>28</xdr:col>
      <xdr:colOff>9525</xdr:colOff>
      <xdr:row>93</xdr:row>
      <xdr:rowOff>0</xdr:rowOff>
    </xdr:to>
    <xdr:sp macro="" textlink="">
      <xdr:nvSpPr>
        <xdr:cNvPr id="173" name="AutoShape 25">
          <a:extLst>
            <a:ext uri="{FF2B5EF4-FFF2-40B4-BE49-F238E27FC236}">
              <a16:creationId xmlns:a16="http://schemas.microsoft.com/office/drawing/2014/main" id="{03057BF2-9D82-422B-B78B-111C8C76BBD5}"/>
            </a:ext>
          </a:extLst>
        </xdr:cNvPr>
        <xdr:cNvSpPr>
          <a:spLocks noChangeArrowheads="1"/>
        </xdr:cNvSpPr>
      </xdr:nvSpPr>
      <xdr:spPr bwMode="auto">
        <a:xfrm>
          <a:off x="14497050" y="19469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29</xdr:col>
      <xdr:colOff>488</xdr:colOff>
      <xdr:row>91</xdr:row>
      <xdr:rowOff>19049</xdr:rowOff>
    </xdr:from>
    <xdr:to>
      <xdr:col>30</xdr:col>
      <xdr:colOff>0</xdr:colOff>
      <xdr:row>93</xdr:row>
      <xdr:rowOff>2924</xdr:rowOff>
    </xdr:to>
    <xdr:sp macro="" textlink="">
      <xdr:nvSpPr>
        <xdr:cNvPr id="174" name="AutoShape 26">
          <a:extLst>
            <a:ext uri="{FF2B5EF4-FFF2-40B4-BE49-F238E27FC236}">
              <a16:creationId xmlns:a16="http://schemas.microsoft.com/office/drawing/2014/main" id="{E37FCC23-8FB1-49E4-A5AD-6F76C4B7D0B7}"/>
            </a:ext>
          </a:extLst>
        </xdr:cNvPr>
        <xdr:cNvSpPr>
          <a:spLocks noChangeArrowheads="1"/>
        </xdr:cNvSpPr>
      </xdr:nvSpPr>
      <xdr:spPr bwMode="auto">
        <a:xfrm>
          <a:off x="15526238" y="1946909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31</xdr:col>
      <xdr:colOff>0</xdr:colOff>
      <xdr:row>91</xdr:row>
      <xdr:rowOff>19050</xdr:rowOff>
    </xdr:from>
    <xdr:to>
      <xdr:col>32</xdr:col>
      <xdr:colOff>9525</xdr:colOff>
      <xdr:row>93</xdr:row>
      <xdr:rowOff>0</xdr:rowOff>
    </xdr:to>
    <xdr:sp macro="" textlink="">
      <xdr:nvSpPr>
        <xdr:cNvPr id="175" name="AutoShape 25">
          <a:extLst>
            <a:ext uri="{FF2B5EF4-FFF2-40B4-BE49-F238E27FC236}">
              <a16:creationId xmlns:a16="http://schemas.microsoft.com/office/drawing/2014/main" id="{B686F711-5420-4384-AEAA-CAD0EFE764C2}"/>
            </a:ext>
          </a:extLst>
        </xdr:cNvPr>
        <xdr:cNvSpPr>
          <a:spLocks noChangeArrowheads="1"/>
        </xdr:cNvSpPr>
      </xdr:nvSpPr>
      <xdr:spPr bwMode="auto">
        <a:xfrm>
          <a:off x="16754475" y="19469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xdr:col>
      <xdr:colOff>0</xdr:colOff>
      <xdr:row>91</xdr:row>
      <xdr:rowOff>19050</xdr:rowOff>
    </xdr:from>
    <xdr:to>
      <xdr:col>2</xdr:col>
      <xdr:colOff>9525</xdr:colOff>
      <xdr:row>93</xdr:row>
      <xdr:rowOff>0</xdr:rowOff>
    </xdr:to>
    <xdr:sp macro="" textlink="">
      <xdr:nvSpPr>
        <xdr:cNvPr id="176" name="AutoShape 25">
          <a:extLst>
            <a:ext uri="{FF2B5EF4-FFF2-40B4-BE49-F238E27FC236}">
              <a16:creationId xmlns:a16="http://schemas.microsoft.com/office/drawing/2014/main" id="{70714022-425E-49F8-BA0A-C20C030ECD35}"/>
            </a:ext>
          </a:extLst>
        </xdr:cNvPr>
        <xdr:cNvSpPr>
          <a:spLocks noChangeArrowheads="1"/>
        </xdr:cNvSpPr>
      </xdr:nvSpPr>
      <xdr:spPr bwMode="auto">
        <a:xfrm>
          <a:off x="1123950" y="19469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xdr:col>
      <xdr:colOff>0</xdr:colOff>
      <xdr:row>99</xdr:row>
      <xdr:rowOff>19050</xdr:rowOff>
    </xdr:from>
    <xdr:to>
      <xdr:col>4</xdr:col>
      <xdr:colOff>9525</xdr:colOff>
      <xdr:row>101</xdr:row>
      <xdr:rowOff>0</xdr:rowOff>
    </xdr:to>
    <xdr:sp macro="" textlink="">
      <xdr:nvSpPr>
        <xdr:cNvPr id="177" name="AutoShape 25">
          <a:extLst>
            <a:ext uri="{FF2B5EF4-FFF2-40B4-BE49-F238E27FC236}">
              <a16:creationId xmlns:a16="http://schemas.microsoft.com/office/drawing/2014/main" id="{81184EF6-A6D7-41DB-A701-F86DABE40F85}"/>
            </a:ext>
          </a:extLst>
        </xdr:cNvPr>
        <xdr:cNvSpPr>
          <a:spLocks noChangeArrowheads="1"/>
        </xdr:cNvSpPr>
      </xdr:nvSpPr>
      <xdr:spPr bwMode="auto">
        <a:xfrm>
          <a:off x="2152650" y="21088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5</xdr:col>
      <xdr:colOff>488</xdr:colOff>
      <xdr:row>99</xdr:row>
      <xdr:rowOff>19049</xdr:rowOff>
    </xdr:from>
    <xdr:to>
      <xdr:col>6</xdr:col>
      <xdr:colOff>0</xdr:colOff>
      <xdr:row>101</xdr:row>
      <xdr:rowOff>2924</xdr:rowOff>
    </xdr:to>
    <xdr:sp macro="" textlink="">
      <xdr:nvSpPr>
        <xdr:cNvPr id="178" name="AutoShape 26">
          <a:extLst>
            <a:ext uri="{FF2B5EF4-FFF2-40B4-BE49-F238E27FC236}">
              <a16:creationId xmlns:a16="http://schemas.microsoft.com/office/drawing/2014/main" id="{5442617E-9897-460D-9B42-D1187364CBE9}"/>
            </a:ext>
          </a:extLst>
        </xdr:cNvPr>
        <xdr:cNvSpPr>
          <a:spLocks noChangeArrowheads="1"/>
        </xdr:cNvSpPr>
      </xdr:nvSpPr>
      <xdr:spPr bwMode="auto">
        <a:xfrm>
          <a:off x="3181838" y="21088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7</xdr:col>
      <xdr:colOff>0</xdr:colOff>
      <xdr:row>99</xdr:row>
      <xdr:rowOff>19050</xdr:rowOff>
    </xdr:from>
    <xdr:to>
      <xdr:col>8</xdr:col>
      <xdr:colOff>9525</xdr:colOff>
      <xdr:row>101</xdr:row>
      <xdr:rowOff>0</xdr:rowOff>
    </xdr:to>
    <xdr:sp macro="" textlink="">
      <xdr:nvSpPr>
        <xdr:cNvPr id="179" name="AutoShape 25">
          <a:extLst>
            <a:ext uri="{FF2B5EF4-FFF2-40B4-BE49-F238E27FC236}">
              <a16:creationId xmlns:a16="http://schemas.microsoft.com/office/drawing/2014/main" id="{00EB9B85-D9E9-4A8E-9E14-C3C674AB381B}"/>
            </a:ext>
          </a:extLst>
        </xdr:cNvPr>
        <xdr:cNvSpPr>
          <a:spLocks noChangeArrowheads="1"/>
        </xdr:cNvSpPr>
      </xdr:nvSpPr>
      <xdr:spPr bwMode="auto">
        <a:xfrm>
          <a:off x="4210050" y="21088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9</xdr:col>
      <xdr:colOff>488</xdr:colOff>
      <xdr:row>99</xdr:row>
      <xdr:rowOff>19049</xdr:rowOff>
    </xdr:from>
    <xdr:to>
      <xdr:col>10</xdr:col>
      <xdr:colOff>0</xdr:colOff>
      <xdr:row>101</xdr:row>
      <xdr:rowOff>2924</xdr:rowOff>
    </xdr:to>
    <xdr:sp macro="" textlink="">
      <xdr:nvSpPr>
        <xdr:cNvPr id="180" name="AutoShape 26">
          <a:extLst>
            <a:ext uri="{FF2B5EF4-FFF2-40B4-BE49-F238E27FC236}">
              <a16:creationId xmlns:a16="http://schemas.microsoft.com/office/drawing/2014/main" id="{32C479FE-B64B-450D-8919-95774EAD8B4F}"/>
            </a:ext>
          </a:extLst>
        </xdr:cNvPr>
        <xdr:cNvSpPr>
          <a:spLocks noChangeArrowheads="1"/>
        </xdr:cNvSpPr>
      </xdr:nvSpPr>
      <xdr:spPr bwMode="auto">
        <a:xfrm>
          <a:off x="5239238" y="21088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11</xdr:col>
      <xdr:colOff>0</xdr:colOff>
      <xdr:row>99</xdr:row>
      <xdr:rowOff>19050</xdr:rowOff>
    </xdr:from>
    <xdr:to>
      <xdr:col>12</xdr:col>
      <xdr:colOff>9525</xdr:colOff>
      <xdr:row>101</xdr:row>
      <xdr:rowOff>0</xdr:rowOff>
    </xdr:to>
    <xdr:sp macro="" textlink="">
      <xdr:nvSpPr>
        <xdr:cNvPr id="181" name="AutoShape 25">
          <a:extLst>
            <a:ext uri="{FF2B5EF4-FFF2-40B4-BE49-F238E27FC236}">
              <a16:creationId xmlns:a16="http://schemas.microsoft.com/office/drawing/2014/main" id="{D86CD40E-22E7-4398-8EFA-A3DB07F67D46}"/>
            </a:ext>
          </a:extLst>
        </xdr:cNvPr>
        <xdr:cNvSpPr>
          <a:spLocks noChangeArrowheads="1"/>
        </xdr:cNvSpPr>
      </xdr:nvSpPr>
      <xdr:spPr bwMode="auto">
        <a:xfrm>
          <a:off x="6267450" y="21088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13</xdr:col>
      <xdr:colOff>488</xdr:colOff>
      <xdr:row>99</xdr:row>
      <xdr:rowOff>19049</xdr:rowOff>
    </xdr:from>
    <xdr:to>
      <xdr:col>14</xdr:col>
      <xdr:colOff>0</xdr:colOff>
      <xdr:row>101</xdr:row>
      <xdr:rowOff>2924</xdr:rowOff>
    </xdr:to>
    <xdr:sp macro="" textlink="">
      <xdr:nvSpPr>
        <xdr:cNvPr id="182" name="AutoShape 26">
          <a:extLst>
            <a:ext uri="{FF2B5EF4-FFF2-40B4-BE49-F238E27FC236}">
              <a16:creationId xmlns:a16="http://schemas.microsoft.com/office/drawing/2014/main" id="{B5098896-9DF8-4368-B02A-1D8292E2A23B}"/>
            </a:ext>
          </a:extLst>
        </xdr:cNvPr>
        <xdr:cNvSpPr>
          <a:spLocks noChangeArrowheads="1"/>
        </xdr:cNvSpPr>
      </xdr:nvSpPr>
      <xdr:spPr bwMode="auto">
        <a:xfrm>
          <a:off x="7296638" y="21088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15</xdr:col>
      <xdr:colOff>0</xdr:colOff>
      <xdr:row>99</xdr:row>
      <xdr:rowOff>19050</xdr:rowOff>
    </xdr:from>
    <xdr:to>
      <xdr:col>16</xdr:col>
      <xdr:colOff>9525</xdr:colOff>
      <xdr:row>101</xdr:row>
      <xdr:rowOff>0</xdr:rowOff>
    </xdr:to>
    <xdr:sp macro="" textlink="">
      <xdr:nvSpPr>
        <xdr:cNvPr id="183" name="AutoShape 25">
          <a:extLst>
            <a:ext uri="{FF2B5EF4-FFF2-40B4-BE49-F238E27FC236}">
              <a16:creationId xmlns:a16="http://schemas.microsoft.com/office/drawing/2014/main" id="{4971F7BD-1015-4AD7-8992-272F6B07584D}"/>
            </a:ext>
          </a:extLst>
        </xdr:cNvPr>
        <xdr:cNvSpPr>
          <a:spLocks noChangeArrowheads="1"/>
        </xdr:cNvSpPr>
      </xdr:nvSpPr>
      <xdr:spPr bwMode="auto">
        <a:xfrm>
          <a:off x="8324850" y="21088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17</xdr:col>
      <xdr:colOff>488</xdr:colOff>
      <xdr:row>99</xdr:row>
      <xdr:rowOff>19049</xdr:rowOff>
    </xdr:from>
    <xdr:to>
      <xdr:col>18</xdr:col>
      <xdr:colOff>0</xdr:colOff>
      <xdr:row>101</xdr:row>
      <xdr:rowOff>2924</xdr:rowOff>
    </xdr:to>
    <xdr:sp macro="" textlink="">
      <xdr:nvSpPr>
        <xdr:cNvPr id="184" name="AutoShape 26">
          <a:extLst>
            <a:ext uri="{FF2B5EF4-FFF2-40B4-BE49-F238E27FC236}">
              <a16:creationId xmlns:a16="http://schemas.microsoft.com/office/drawing/2014/main" id="{8BF1764A-774C-4887-92B7-0356D66ABFCF}"/>
            </a:ext>
          </a:extLst>
        </xdr:cNvPr>
        <xdr:cNvSpPr>
          <a:spLocks noChangeArrowheads="1"/>
        </xdr:cNvSpPr>
      </xdr:nvSpPr>
      <xdr:spPr bwMode="auto">
        <a:xfrm>
          <a:off x="9354038" y="21088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19</xdr:col>
      <xdr:colOff>0</xdr:colOff>
      <xdr:row>99</xdr:row>
      <xdr:rowOff>19050</xdr:rowOff>
    </xdr:from>
    <xdr:to>
      <xdr:col>20</xdr:col>
      <xdr:colOff>9525</xdr:colOff>
      <xdr:row>101</xdr:row>
      <xdr:rowOff>0</xdr:rowOff>
    </xdr:to>
    <xdr:sp macro="" textlink="">
      <xdr:nvSpPr>
        <xdr:cNvPr id="185" name="AutoShape 25">
          <a:extLst>
            <a:ext uri="{FF2B5EF4-FFF2-40B4-BE49-F238E27FC236}">
              <a16:creationId xmlns:a16="http://schemas.microsoft.com/office/drawing/2014/main" id="{CD5DB57C-3B3C-4469-A6D3-3A386F7BA68D}"/>
            </a:ext>
          </a:extLst>
        </xdr:cNvPr>
        <xdr:cNvSpPr>
          <a:spLocks noChangeArrowheads="1"/>
        </xdr:cNvSpPr>
      </xdr:nvSpPr>
      <xdr:spPr bwMode="auto">
        <a:xfrm>
          <a:off x="10382250" y="21088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21</xdr:col>
      <xdr:colOff>488</xdr:colOff>
      <xdr:row>99</xdr:row>
      <xdr:rowOff>19049</xdr:rowOff>
    </xdr:from>
    <xdr:to>
      <xdr:col>22</xdr:col>
      <xdr:colOff>0</xdr:colOff>
      <xdr:row>101</xdr:row>
      <xdr:rowOff>2924</xdr:rowOff>
    </xdr:to>
    <xdr:sp macro="" textlink="">
      <xdr:nvSpPr>
        <xdr:cNvPr id="186" name="AutoShape 26">
          <a:extLst>
            <a:ext uri="{FF2B5EF4-FFF2-40B4-BE49-F238E27FC236}">
              <a16:creationId xmlns:a16="http://schemas.microsoft.com/office/drawing/2014/main" id="{1B673E43-C55D-483A-A59C-D670001448A7}"/>
            </a:ext>
          </a:extLst>
        </xdr:cNvPr>
        <xdr:cNvSpPr>
          <a:spLocks noChangeArrowheads="1"/>
        </xdr:cNvSpPr>
      </xdr:nvSpPr>
      <xdr:spPr bwMode="auto">
        <a:xfrm>
          <a:off x="11411438" y="21088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23</xdr:col>
      <xdr:colOff>0</xdr:colOff>
      <xdr:row>99</xdr:row>
      <xdr:rowOff>19050</xdr:rowOff>
    </xdr:from>
    <xdr:to>
      <xdr:col>24</xdr:col>
      <xdr:colOff>9525</xdr:colOff>
      <xdr:row>101</xdr:row>
      <xdr:rowOff>0</xdr:rowOff>
    </xdr:to>
    <xdr:sp macro="" textlink="">
      <xdr:nvSpPr>
        <xdr:cNvPr id="187" name="AutoShape 25">
          <a:extLst>
            <a:ext uri="{FF2B5EF4-FFF2-40B4-BE49-F238E27FC236}">
              <a16:creationId xmlns:a16="http://schemas.microsoft.com/office/drawing/2014/main" id="{8AD2DAB0-945F-45E4-B4FC-F67EA6E8203D}"/>
            </a:ext>
          </a:extLst>
        </xdr:cNvPr>
        <xdr:cNvSpPr>
          <a:spLocks noChangeArrowheads="1"/>
        </xdr:cNvSpPr>
      </xdr:nvSpPr>
      <xdr:spPr bwMode="auto">
        <a:xfrm>
          <a:off x="12439650" y="21088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25</xdr:col>
      <xdr:colOff>488</xdr:colOff>
      <xdr:row>99</xdr:row>
      <xdr:rowOff>19049</xdr:rowOff>
    </xdr:from>
    <xdr:to>
      <xdr:col>26</xdr:col>
      <xdr:colOff>0</xdr:colOff>
      <xdr:row>101</xdr:row>
      <xdr:rowOff>2924</xdr:rowOff>
    </xdr:to>
    <xdr:sp macro="" textlink="">
      <xdr:nvSpPr>
        <xdr:cNvPr id="188" name="AutoShape 26">
          <a:extLst>
            <a:ext uri="{FF2B5EF4-FFF2-40B4-BE49-F238E27FC236}">
              <a16:creationId xmlns:a16="http://schemas.microsoft.com/office/drawing/2014/main" id="{1E2E65D0-2DB7-485D-A4D7-3741A75F7B6C}"/>
            </a:ext>
          </a:extLst>
        </xdr:cNvPr>
        <xdr:cNvSpPr>
          <a:spLocks noChangeArrowheads="1"/>
        </xdr:cNvSpPr>
      </xdr:nvSpPr>
      <xdr:spPr bwMode="auto">
        <a:xfrm>
          <a:off x="13468838" y="210883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27</xdr:col>
      <xdr:colOff>0</xdr:colOff>
      <xdr:row>99</xdr:row>
      <xdr:rowOff>19050</xdr:rowOff>
    </xdr:from>
    <xdr:to>
      <xdr:col>28</xdr:col>
      <xdr:colOff>9525</xdr:colOff>
      <xdr:row>101</xdr:row>
      <xdr:rowOff>0</xdr:rowOff>
    </xdr:to>
    <xdr:sp macro="" textlink="">
      <xdr:nvSpPr>
        <xdr:cNvPr id="189" name="AutoShape 25">
          <a:extLst>
            <a:ext uri="{FF2B5EF4-FFF2-40B4-BE49-F238E27FC236}">
              <a16:creationId xmlns:a16="http://schemas.microsoft.com/office/drawing/2014/main" id="{FE9E2652-08D7-4A16-8F7C-317F7C2634FF}"/>
            </a:ext>
          </a:extLst>
        </xdr:cNvPr>
        <xdr:cNvSpPr>
          <a:spLocks noChangeArrowheads="1"/>
        </xdr:cNvSpPr>
      </xdr:nvSpPr>
      <xdr:spPr bwMode="auto">
        <a:xfrm>
          <a:off x="14497050" y="21088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29</xdr:col>
      <xdr:colOff>488</xdr:colOff>
      <xdr:row>99</xdr:row>
      <xdr:rowOff>19049</xdr:rowOff>
    </xdr:from>
    <xdr:to>
      <xdr:col>30</xdr:col>
      <xdr:colOff>0</xdr:colOff>
      <xdr:row>101</xdr:row>
      <xdr:rowOff>2924</xdr:rowOff>
    </xdr:to>
    <xdr:sp macro="" textlink="">
      <xdr:nvSpPr>
        <xdr:cNvPr id="190" name="AutoShape 26">
          <a:extLst>
            <a:ext uri="{FF2B5EF4-FFF2-40B4-BE49-F238E27FC236}">
              <a16:creationId xmlns:a16="http://schemas.microsoft.com/office/drawing/2014/main" id="{699DF9A0-7B41-4C9B-9B5C-652861771655}"/>
            </a:ext>
          </a:extLst>
        </xdr:cNvPr>
        <xdr:cNvSpPr>
          <a:spLocks noChangeArrowheads="1"/>
        </xdr:cNvSpPr>
      </xdr:nvSpPr>
      <xdr:spPr bwMode="auto">
        <a:xfrm>
          <a:off x="15526238" y="2108834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31</xdr:col>
      <xdr:colOff>0</xdr:colOff>
      <xdr:row>99</xdr:row>
      <xdr:rowOff>19050</xdr:rowOff>
    </xdr:from>
    <xdr:to>
      <xdr:col>32</xdr:col>
      <xdr:colOff>9525</xdr:colOff>
      <xdr:row>101</xdr:row>
      <xdr:rowOff>0</xdr:rowOff>
    </xdr:to>
    <xdr:sp macro="" textlink="">
      <xdr:nvSpPr>
        <xdr:cNvPr id="191" name="AutoShape 25">
          <a:extLst>
            <a:ext uri="{FF2B5EF4-FFF2-40B4-BE49-F238E27FC236}">
              <a16:creationId xmlns:a16="http://schemas.microsoft.com/office/drawing/2014/main" id="{8447F02E-ED81-42A8-A91C-26A721D647F8}"/>
            </a:ext>
          </a:extLst>
        </xdr:cNvPr>
        <xdr:cNvSpPr>
          <a:spLocks noChangeArrowheads="1"/>
        </xdr:cNvSpPr>
      </xdr:nvSpPr>
      <xdr:spPr bwMode="auto">
        <a:xfrm>
          <a:off x="16754475" y="21088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xdr:col>
      <xdr:colOff>0</xdr:colOff>
      <xdr:row>99</xdr:row>
      <xdr:rowOff>19050</xdr:rowOff>
    </xdr:from>
    <xdr:to>
      <xdr:col>2</xdr:col>
      <xdr:colOff>9525</xdr:colOff>
      <xdr:row>101</xdr:row>
      <xdr:rowOff>0</xdr:rowOff>
    </xdr:to>
    <xdr:sp macro="" textlink="">
      <xdr:nvSpPr>
        <xdr:cNvPr id="192" name="AutoShape 25">
          <a:extLst>
            <a:ext uri="{FF2B5EF4-FFF2-40B4-BE49-F238E27FC236}">
              <a16:creationId xmlns:a16="http://schemas.microsoft.com/office/drawing/2014/main" id="{2963F6B6-24A5-4D70-BFEF-BD0E0E4DB6AC}"/>
            </a:ext>
          </a:extLst>
        </xdr:cNvPr>
        <xdr:cNvSpPr>
          <a:spLocks noChangeArrowheads="1"/>
        </xdr:cNvSpPr>
      </xdr:nvSpPr>
      <xdr:spPr bwMode="auto">
        <a:xfrm>
          <a:off x="1123950" y="210883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xdr:col>
      <xdr:colOff>0</xdr:colOff>
      <xdr:row>107</xdr:row>
      <xdr:rowOff>19050</xdr:rowOff>
    </xdr:from>
    <xdr:to>
      <xdr:col>4</xdr:col>
      <xdr:colOff>9525</xdr:colOff>
      <xdr:row>109</xdr:row>
      <xdr:rowOff>0</xdr:rowOff>
    </xdr:to>
    <xdr:sp macro="" textlink="">
      <xdr:nvSpPr>
        <xdr:cNvPr id="193" name="AutoShape 25">
          <a:extLst>
            <a:ext uri="{FF2B5EF4-FFF2-40B4-BE49-F238E27FC236}">
              <a16:creationId xmlns:a16="http://schemas.microsoft.com/office/drawing/2014/main" id="{999B60DE-67A9-4021-A2A0-EF83699FD767}"/>
            </a:ext>
          </a:extLst>
        </xdr:cNvPr>
        <xdr:cNvSpPr>
          <a:spLocks noChangeArrowheads="1"/>
        </xdr:cNvSpPr>
      </xdr:nvSpPr>
      <xdr:spPr bwMode="auto">
        <a:xfrm>
          <a:off x="2152650" y="227076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5</xdr:col>
      <xdr:colOff>488</xdr:colOff>
      <xdr:row>107</xdr:row>
      <xdr:rowOff>19049</xdr:rowOff>
    </xdr:from>
    <xdr:to>
      <xdr:col>6</xdr:col>
      <xdr:colOff>0</xdr:colOff>
      <xdr:row>109</xdr:row>
      <xdr:rowOff>2924</xdr:rowOff>
    </xdr:to>
    <xdr:sp macro="" textlink="">
      <xdr:nvSpPr>
        <xdr:cNvPr id="194" name="AutoShape 26">
          <a:extLst>
            <a:ext uri="{FF2B5EF4-FFF2-40B4-BE49-F238E27FC236}">
              <a16:creationId xmlns:a16="http://schemas.microsoft.com/office/drawing/2014/main" id="{79A59F4E-155B-4571-B277-B2F6DB419718}"/>
            </a:ext>
          </a:extLst>
        </xdr:cNvPr>
        <xdr:cNvSpPr>
          <a:spLocks noChangeArrowheads="1"/>
        </xdr:cNvSpPr>
      </xdr:nvSpPr>
      <xdr:spPr bwMode="auto">
        <a:xfrm>
          <a:off x="3181838" y="22707599"/>
          <a:ext cx="513862" cy="383925"/>
        </a:xfrm>
        <a:prstGeom prst="flowChartExtract">
          <a:avLst/>
        </a:prstGeom>
        <a:solidFill>
          <a:srgbClr val="92D050"/>
        </a:solidFill>
        <a:ln w="9525">
          <a:solidFill>
            <a:srgbClr val="000000"/>
          </a:solidFill>
          <a:miter lim="800000"/>
          <a:headEnd/>
          <a:tailEnd/>
        </a:ln>
      </xdr:spPr>
    </xdr:sp>
    <xdr:clientData/>
  </xdr:twoCellAnchor>
  <xdr:twoCellAnchor>
    <xdr:from>
      <xdr:col>7</xdr:col>
      <xdr:colOff>0</xdr:colOff>
      <xdr:row>107</xdr:row>
      <xdr:rowOff>19050</xdr:rowOff>
    </xdr:from>
    <xdr:to>
      <xdr:col>8</xdr:col>
      <xdr:colOff>9525</xdr:colOff>
      <xdr:row>109</xdr:row>
      <xdr:rowOff>0</xdr:rowOff>
    </xdr:to>
    <xdr:sp macro="" textlink="">
      <xdr:nvSpPr>
        <xdr:cNvPr id="195" name="AutoShape 25">
          <a:extLst>
            <a:ext uri="{FF2B5EF4-FFF2-40B4-BE49-F238E27FC236}">
              <a16:creationId xmlns:a16="http://schemas.microsoft.com/office/drawing/2014/main" id="{5D59CD0F-9643-49C0-9BF0-20F2986BAE8D}"/>
            </a:ext>
          </a:extLst>
        </xdr:cNvPr>
        <xdr:cNvSpPr>
          <a:spLocks noChangeArrowheads="1"/>
        </xdr:cNvSpPr>
      </xdr:nvSpPr>
      <xdr:spPr bwMode="auto">
        <a:xfrm>
          <a:off x="4210050" y="227076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9</xdr:col>
      <xdr:colOff>488</xdr:colOff>
      <xdr:row>107</xdr:row>
      <xdr:rowOff>19049</xdr:rowOff>
    </xdr:from>
    <xdr:to>
      <xdr:col>10</xdr:col>
      <xdr:colOff>0</xdr:colOff>
      <xdr:row>109</xdr:row>
      <xdr:rowOff>2924</xdr:rowOff>
    </xdr:to>
    <xdr:sp macro="" textlink="">
      <xdr:nvSpPr>
        <xdr:cNvPr id="196" name="AutoShape 26">
          <a:extLst>
            <a:ext uri="{FF2B5EF4-FFF2-40B4-BE49-F238E27FC236}">
              <a16:creationId xmlns:a16="http://schemas.microsoft.com/office/drawing/2014/main" id="{79A2880F-2D28-4768-988D-3447C88D67E1}"/>
            </a:ext>
          </a:extLst>
        </xdr:cNvPr>
        <xdr:cNvSpPr>
          <a:spLocks noChangeArrowheads="1"/>
        </xdr:cNvSpPr>
      </xdr:nvSpPr>
      <xdr:spPr bwMode="auto">
        <a:xfrm>
          <a:off x="5239238" y="22707599"/>
          <a:ext cx="513862" cy="383925"/>
        </a:xfrm>
        <a:prstGeom prst="flowChartExtract">
          <a:avLst/>
        </a:prstGeom>
        <a:solidFill>
          <a:srgbClr val="92D050"/>
        </a:solidFill>
        <a:ln w="9525">
          <a:solidFill>
            <a:srgbClr val="000000"/>
          </a:solidFill>
          <a:miter lim="800000"/>
          <a:headEnd/>
          <a:tailEnd/>
        </a:ln>
      </xdr:spPr>
    </xdr:sp>
    <xdr:clientData/>
  </xdr:twoCellAnchor>
  <xdr:twoCellAnchor>
    <xdr:from>
      <xdr:col>11</xdr:col>
      <xdr:colOff>0</xdr:colOff>
      <xdr:row>107</xdr:row>
      <xdr:rowOff>19050</xdr:rowOff>
    </xdr:from>
    <xdr:to>
      <xdr:col>12</xdr:col>
      <xdr:colOff>9525</xdr:colOff>
      <xdr:row>109</xdr:row>
      <xdr:rowOff>0</xdr:rowOff>
    </xdr:to>
    <xdr:sp macro="" textlink="">
      <xdr:nvSpPr>
        <xdr:cNvPr id="197" name="AutoShape 25">
          <a:extLst>
            <a:ext uri="{FF2B5EF4-FFF2-40B4-BE49-F238E27FC236}">
              <a16:creationId xmlns:a16="http://schemas.microsoft.com/office/drawing/2014/main" id="{F95C3EC5-47AF-4812-9C8D-E31FB3DE492C}"/>
            </a:ext>
          </a:extLst>
        </xdr:cNvPr>
        <xdr:cNvSpPr>
          <a:spLocks noChangeArrowheads="1"/>
        </xdr:cNvSpPr>
      </xdr:nvSpPr>
      <xdr:spPr bwMode="auto">
        <a:xfrm>
          <a:off x="6267450" y="22707600"/>
          <a:ext cx="523875" cy="381000"/>
        </a:xfrm>
        <a:prstGeom prst="flowChartExtract">
          <a:avLst/>
        </a:prstGeom>
        <a:solidFill>
          <a:srgbClr val="92D050"/>
        </a:solidFill>
        <a:ln w="9525">
          <a:solidFill>
            <a:srgbClr val="000000"/>
          </a:solidFill>
          <a:miter lim="800000"/>
          <a:headEnd/>
          <a:tailEnd/>
        </a:ln>
      </xdr:spPr>
    </xdr:sp>
    <xdr:clientData/>
  </xdr:twoCellAnchor>
  <xdr:twoCellAnchor>
    <xdr:from>
      <xdr:col>13</xdr:col>
      <xdr:colOff>488</xdr:colOff>
      <xdr:row>107</xdr:row>
      <xdr:rowOff>19049</xdr:rowOff>
    </xdr:from>
    <xdr:to>
      <xdr:col>14</xdr:col>
      <xdr:colOff>0</xdr:colOff>
      <xdr:row>109</xdr:row>
      <xdr:rowOff>2924</xdr:rowOff>
    </xdr:to>
    <xdr:sp macro="" textlink="">
      <xdr:nvSpPr>
        <xdr:cNvPr id="198" name="AutoShape 26">
          <a:extLst>
            <a:ext uri="{FF2B5EF4-FFF2-40B4-BE49-F238E27FC236}">
              <a16:creationId xmlns:a16="http://schemas.microsoft.com/office/drawing/2014/main" id="{58836E47-FDA3-49F8-8C5E-728CE895A6D4}"/>
            </a:ext>
          </a:extLst>
        </xdr:cNvPr>
        <xdr:cNvSpPr>
          <a:spLocks noChangeArrowheads="1"/>
        </xdr:cNvSpPr>
      </xdr:nvSpPr>
      <xdr:spPr bwMode="auto">
        <a:xfrm>
          <a:off x="7296638" y="227075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15</xdr:col>
      <xdr:colOff>0</xdr:colOff>
      <xdr:row>107</xdr:row>
      <xdr:rowOff>19050</xdr:rowOff>
    </xdr:from>
    <xdr:to>
      <xdr:col>16</xdr:col>
      <xdr:colOff>9525</xdr:colOff>
      <xdr:row>109</xdr:row>
      <xdr:rowOff>0</xdr:rowOff>
    </xdr:to>
    <xdr:sp macro="" textlink="">
      <xdr:nvSpPr>
        <xdr:cNvPr id="199" name="AutoShape 25">
          <a:extLst>
            <a:ext uri="{FF2B5EF4-FFF2-40B4-BE49-F238E27FC236}">
              <a16:creationId xmlns:a16="http://schemas.microsoft.com/office/drawing/2014/main" id="{3354AA40-902A-4F80-B77B-142F0B325FF1}"/>
            </a:ext>
          </a:extLst>
        </xdr:cNvPr>
        <xdr:cNvSpPr>
          <a:spLocks noChangeArrowheads="1"/>
        </xdr:cNvSpPr>
      </xdr:nvSpPr>
      <xdr:spPr bwMode="auto">
        <a:xfrm>
          <a:off x="8324850" y="227076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17</xdr:col>
      <xdr:colOff>488</xdr:colOff>
      <xdr:row>107</xdr:row>
      <xdr:rowOff>19049</xdr:rowOff>
    </xdr:from>
    <xdr:to>
      <xdr:col>18</xdr:col>
      <xdr:colOff>0</xdr:colOff>
      <xdr:row>109</xdr:row>
      <xdr:rowOff>2924</xdr:rowOff>
    </xdr:to>
    <xdr:sp macro="" textlink="">
      <xdr:nvSpPr>
        <xdr:cNvPr id="200" name="AutoShape 26">
          <a:extLst>
            <a:ext uri="{FF2B5EF4-FFF2-40B4-BE49-F238E27FC236}">
              <a16:creationId xmlns:a16="http://schemas.microsoft.com/office/drawing/2014/main" id="{AFC7B00B-040B-4FEE-B7D2-6A199431A457}"/>
            </a:ext>
          </a:extLst>
        </xdr:cNvPr>
        <xdr:cNvSpPr>
          <a:spLocks noChangeArrowheads="1"/>
        </xdr:cNvSpPr>
      </xdr:nvSpPr>
      <xdr:spPr bwMode="auto">
        <a:xfrm>
          <a:off x="9354038" y="22707599"/>
          <a:ext cx="513862" cy="383925"/>
        </a:xfrm>
        <a:prstGeom prst="flowChartExtract">
          <a:avLst/>
        </a:prstGeom>
        <a:solidFill>
          <a:srgbClr val="92D050"/>
        </a:solidFill>
        <a:ln w="9525">
          <a:solidFill>
            <a:srgbClr val="000000"/>
          </a:solidFill>
          <a:miter lim="800000"/>
          <a:headEnd/>
          <a:tailEnd/>
        </a:ln>
      </xdr:spPr>
    </xdr:sp>
    <xdr:clientData/>
  </xdr:twoCellAnchor>
  <xdr:twoCellAnchor>
    <xdr:from>
      <xdr:col>19</xdr:col>
      <xdr:colOff>0</xdr:colOff>
      <xdr:row>107</xdr:row>
      <xdr:rowOff>19050</xdr:rowOff>
    </xdr:from>
    <xdr:to>
      <xdr:col>20</xdr:col>
      <xdr:colOff>9525</xdr:colOff>
      <xdr:row>109</xdr:row>
      <xdr:rowOff>0</xdr:rowOff>
    </xdr:to>
    <xdr:sp macro="" textlink="">
      <xdr:nvSpPr>
        <xdr:cNvPr id="201" name="AutoShape 25">
          <a:extLst>
            <a:ext uri="{FF2B5EF4-FFF2-40B4-BE49-F238E27FC236}">
              <a16:creationId xmlns:a16="http://schemas.microsoft.com/office/drawing/2014/main" id="{E35E654C-353D-4BEA-8074-2505C5AE2098}"/>
            </a:ext>
          </a:extLst>
        </xdr:cNvPr>
        <xdr:cNvSpPr>
          <a:spLocks noChangeArrowheads="1"/>
        </xdr:cNvSpPr>
      </xdr:nvSpPr>
      <xdr:spPr bwMode="auto">
        <a:xfrm>
          <a:off x="10382250" y="22707600"/>
          <a:ext cx="523875" cy="381000"/>
        </a:xfrm>
        <a:prstGeom prst="flowChartExtract">
          <a:avLst/>
        </a:prstGeom>
        <a:solidFill>
          <a:srgbClr val="92D050"/>
        </a:solidFill>
        <a:ln w="9525">
          <a:solidFill>
            <a:srgbClr val="000000"/>
          </a:solidFill>
          <a:miter lim="800000"/>
          <a:headEnd/>
          <a:tailEnd/>
        </a:ln>
      </xdr:spPr>
    </xdr:sp>
    <xdr:clientData/>
  </xdr:twoCellAnchor>
  <xdr:twoCellAnchor>
    <xdr:from>
      <xdr:col>21</xdr:col>
      <xdr:colOff>488</xdr:colOff>
      <xdr:row>107</xdr:row>
      <xdr:rowOff>19049</xdr:rowOff>
    </xdr:from>
    <xdr:to>
      <xdr:col>22</xdr:col>
      <xdr:colOff>0</xdr:colOff>
      <xdr:row>109</xdr:row>
      <xdr:rowOff>2924</xdr:rowOff>
    </xdr:to>
    <xdr:sp macro="" textlink="">
      <xdr:nvSpPr>
        <xdr:cNvPr id="202" name="AutoShape 26">
          <a:extLst>
            <a:ext uri="{FF2B5EF4-FFF2-40B4-BE49-F238E27FC236}">
              <a16:creationId xmlns:a16="http://schemas.microsoft.com/office/drawing/2014/main" id="{C91EAEF6-C320-4B2C-8FE6-E7B93B4144CF}"/>
            </a:ext>
          </a:extLst>
        </xdr:cNvPr>
        <xdr:cNvSpPr>
          <a:spLocks noChangeArrowheads="1"/>
        </xdr:cNvSpPr>
      </xdr:nvSpPr>
      <xdr:spPr bwMode="auto">
        <a:xfrm>
          <a:off x="11411438" y="22707599"/>
          <a:ext cx="513862" cy="383925"/>
        </a:xfrm>
        <a:prstGeom prst="flowChartExtract">
          <a:avLst/>
        </a:prstGeom>
        <a:solidFill>
          <a:srgbClr val="92D050"/>
        </a:solidFill>
        <a:ln w="9525">
          <a:solidFill>
            <a:srgbClr val="000000"/>
          </a:solidFill>
          <a:miter lim="800000"/>
          <a:headEnd/>
          <a:tailEnd/>
        </a:ln>
      </xdr:spPr>
    </xdr:sp>
    <xdr:clientData/>
  </xdr:twoCellAnchor>
  <xdr:twoCellAnchor>
    <xdr:from>
      <xdr:col>23</xdr:col>
      <xdr:colOff>0</xdr:colOff>
      <xdr:row>107</xdr:row>
      <xdr:rowOff>19050</xdr:rowOff>
    </xdr:from>
    <xdr:to>
      <xdr:col>24</xdr:col>
      <xdr:colOff>9525</xdr:colOff>
      <xdr:row>109</xdr:row>
      <xdr:rowOff>0</xdr:rowOff>
    </xdr:to>
    <xdr:sp macro="" textlink="">
      <xdr:nvSpPr>
        <xdr:cNvPr id="203" name="AutoShape 25">
          <a:extLst>
            <a:ext uri="{FF2B5EF4-FFF2-40B4-BE49-F238E27FC236}">
              <a16:creationId xmlns:a16="http://schemas.microsoft.com/office/drawing/2014/main" id="{4B4B72F2-9271-47F6-B016-824057CD53B2}"/>
            </a:ext>
          </a:extLst>
        </xdr:cNvPr>
        <xdr:cNvSpPr>
          <a:spLocks noChangeArrowheads="1"/>
        </xdr:cNvSpPr>
      </xdr:nvSpPr>
      <xdr:spPr bwMode="auto">
        <a:xfrm>
          <a:off x="12439650" y="227076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25</xdr:col>
      <xdr:colOff>488</xdr:colOff>
      <xdr:row>107</xdr:row>
      <xdr:rowOff>19049</xdr:rowOff>
    </xdr:from>
    <xdr:to>
      <xdr:col>26</xdr:col>
      <xdr:colOff>0</xdr:colOff>
      <xdr:row>109</xdr:row>
      <xdr:rowOff>2924</xdr:rowOff>
    </xdr:to>
    <xdr:sp macro="" textlink="">
      <xdr:nvSpPr>
        <xdr:cNvPr id="204" name="AutoShape 26">
          <a:extLst>
            <a:ext uri="{FF2B5EF4-FFF2-40B4-BE49-F238E27FC236}">
              <a16:creationId xmlns:a16="http://schemas.microsoft.com/office/drawing/2014/main" id="{9CBCAFAA-7ED8-4671-B8EA-BC16FD6ED9B6}"/>
            </a:ext>
          </a:extLst>
        </xdr:cNvPr>
        <xdr:cNvSpPr>
          <a:spLocks noChangeArrowheads="1"/>
        </xdr:cNvSpPr>
      </xdr:nvSpPr>
      <xdr:spPr bwMode="auto">
        <a:xfrm>
          <a:off x="13468838" y="227075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27</xdr:col>
      <xdr:colOff>0</xdr:colOff>
      <xdr:row>107</xdr:row>
      <xdr:rowOff>19050</xdr:rowOff>
    </xdr:from>
    <xdr:to>
      <xdr:col>28</xdr:col>
      <xdr:colOff>9525</xdr:colOff>
      <xdr:row>109</xdr:row>
      <xdr:rowOff>0</xdr:rowOff>
    </xdr:to>
    <xdr:sp macro="" textlink="">
      <xdr:nvSpPr>
        <xdr:cNvPr id="205" name="AutoShape 25">
          <a:extLst>
            <a:ext uri="{FF2B5EF4-FFF2-40B4-BE49-F238E27FC236}">
              <a16:creationId xmlns:a16="http://schemas.microsoft.com/office/drawing/2014/main" id="{0180625D-DE94-4532-8D39-8570EB837CD5}"/>
            </a:ext>
          </a:extLst>
        </xdr:cNvPr>
        <xdr:cNvSpPr>
          <a:spLocks noChangeArrowheads="1"/>
        </xdr:cNvSpPr>
      </xdr:nvSpPr>
      <xdr:spPr bwMode="auto">
        <a:xfrm>
          <a:off x="14497050" y="227076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29</xdr:col>
      <xdr:colOff>488</xdr:colOff>
      <xdr:row>107</xdr:row>
      <xdr:rowOff>19049</xdr:rowOff>
    </xdr:from>
    <xdr:to>
      <xdr:col>30</xdr:col>
      <xdr:colOff>0</xdr:colOff>
      <xdr:row>109</xdr:row>
      <xdr:rowOff>2924</xdr:rowOff>
    </xdr:to>
    <xdr:sp macro="" textlink="">
      <xdr:nvSpPr>
        <xdr:cNvPr id="206" name="AutoShape 26">
          <a:extLst>
            <a:ext uri="{FF2B5EF4-FFF2-40B4-BE49-F238E27FC236}">
              <a16:creationId xmlns:a16="http://schemas.microsoft.com/office/drawing/2014/main" id="{E3F6EA66-0038-45CE-BFAF-9C4A0718CBC7}"/>
            </a:ext>
          </a:extLst>
        </xdr:cNvPr>
        <xdr:cNvSpPr>
          <a:spLocks noChangeArrowheads="1"/>
        </xdr:cNvSpPr>
      </xdr:nvSpPr>
      <xdr:spPr bwMode="auto">
        <a:xfrm>
          <a:off x="15526238" y="2270759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31</xdr:col>
      <xdr:colOff>0</xdr:colOff>
      <xdr:row>107</xdr:row>
      <xdr:rowOff>19050</xdr:rowOff>
    </xdr:from>
    <xdr:to>
      <xdr:col>32</xdr:col>
      <xdr:colOff>9525</xdr:colOff>
      <xdr:row>109</xdr:row>
      <xdr:rowOff>0</xdr:rowOff>
    </xdr:to>
    <xdr:sp macro="" textlink="">
      <xdr:nvSpPr>
        <xdr:cNvPr id="207" name="AutoShape 25">
          <a:extLst>
            <a:ext uri="{FF2B5EF4-FFF2-40B4-BE49-F238E27FC236}">
              <a16:creationId xmlns:a16="http://schemas.microsoft.com/office/drawing/2014/main" id="{1D121EDC-6A06-401F-8FDF-FFD2886DCAFA}"/>
            </a:ext>
          </a:extLst>
        </xdr:cNvPr>
        <xdr:cNvSpPr>
          <a:spLocks noChangeArrowheads="1"/>
        </xdr:cNvSpPr>
      </xdr:nvSpPr>
      <xdr:spPr bwMode="auto">
        <a:xfrm>
          <a:off x="16754475" y="227076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xdr:col>
      <xdr:colOff>0</xdr:colOff>
      <xdr:row>107</xdr:row>
      <xdr:rowOff>19050</xdr:rowOff>
    </xdr:from>
    <xdr:to>
      <xdr:col>2</xdr:col>
      <xdr:colOff>9525</xdr:colOff>
      <xdr:row>109</xdr:row>
      <xdr:rowOff>0</xdr:rowOff>
    </xdr:to>
    <xdr:sp macro="" textlink="">
      <xdr:nvSpPr>
        <xdr:cNvPr id="208" name="AutoShape 25">
          <a:extLst>
            <a:ext uri="{FF2B5EF4-FFF2-40B4-BE49-F238E27FC236}">
              <a16:creationId xmlns:a16="http://schemas.microsoft.com/office/drawing/2014/main" id="{9B6D1467-86B7-4050-A858-8EE02B3B7A50}"/>
            </a:ext>
          </a:extLst>
        </xdr:cNvPr>
        <xdr:cNvSpPr>
          <a:spLocks noChangeArrowheads="1"/>
        </xdr:cNvSpPr>
      </xdr:nvSpPr>
      <xdr:spPr bwMode="auto">
        <a:xfrm>
          <a:off x="1123950" y="227076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xdr:col>
      <xdr:colOff>0</xdr:colOff>
      <xdr:row>115</xdr:row>
      <xdr:rowOff>19050</xdr:rowOff>
    </xdr:from>
    <xdr:to>
      <xdr:col>4</xdr:col>
      <xdr:colOff>9525</xdr:colOff>
      <xdr:row>117</xdr:row>
      <xdr:rowOff>0</xdr:rowOff>
    </xdr:to>
    <xdr:sp macro="" textlink="">
      <xdr:nvSpPr>
        <xdr:cNvPr id="209" name="AutoShape 25">
          <a:extLst>
            <a:ext uri="{FF2B5EF4-FFF2-40B4-BE49-F238E27FC236}">
              <a16:creationId xmlns:a16="http://schemas.microsoft.com/office/drawing/2014/main" id="{E7EE2178-19D9-49B6-9288-3D752BCB4C18}"/>
            </a:ext>
          </a:extLst>
        </xdr:cNvPr>
        <xdr:cNvSpPr>
          <a:spLocks noChangeArrowheads="1"/>
        </xdr:cNvSpPr>
      </xdr:nvSpPr>
      <xdr:spPr bwMode="auto">
        <a:xfrm>
          <a:off x="2152650" y="243268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5</xdr:col>
      <xdr:colOff>488</xdr:colOff>
      <xdr:row>115</xdr:row>
      <xdr:rowOff>19049</xdr:rowOff>
    </xdr:from>
    <xdr:to>
      <xdr:col>6</xdr:col>
      <xdr:colOff>0</xdr:colOff>
      <xdr:row>117</xdr:row>
      <xdr:rowOff>2924</xdr:rowOff>
    </xdr:to>
    <xdr:sp macro="" textlink="">
      <xdr:nvSpPr>
        <xdr:cNvPr id="210" name="AutoShape 26">
          <a:extLst>
            <a:ext uri="{FF2B5EF4-FFF2-40B4-BE49-F238E27FC236}">
              <a16:creationId xmlns:a16="http://schemas.microsoft.com/office/drawing/2014/main" id="{99E0AC7F-88ED-45B8-9334-27068457951C}"/>
            </a:ext>
          </a:extLst>
        </xdr:cNvPr>
        <xdr:cNvSpPr>
          <a:spLocks noChangeArrowheads="1"/>
        </xdr:cNvSpPr>
      </xdr:nvSpPr>
      <xdr:spPr bwMode="auto">
        <a:xfrm>
          <a:off x="3181838" y="24326849"/>
          <a:ext cx="513862" cy="383925"/>
        </a:xfrm>
        <a:prstGeom prst="flowChartExtract">
          <a:avLst/>
        </a:prstGeom>
        <a:solidFill>
          <a:srgbClr val="92D050"/>
        </a:solidFill>
        <a:ln w="9525">
          <a:solidFill>
            <a:srgbClr val="000000"/>
          </a:solidFill>
          <a:miter lim="800000"/>
          <a:headEnd/>
          <a:tailEnd/>
        </a:ln>
      </xdr:spPr>
    </xdr:sp>
    <xdr:clientData/>
  </xdr:twoCellAnchor>
  <xdr:twoCellAnchor>
    <xdr:from>
      <xdr:col>7</xdr:col>
      <xdr:colOff>0</xdr:colOff>
      <xdr:row>115</xdr:row>
      <xdr:rowOff>19050</xdr:rowOff>
    </xdr:from>
    <xdr:to>
      <xdr:col>8</xdr:col>
      <xdr:colOff>9525</xdr:colOff>
      <xdr:row>117</xdr:row>
      <xdr:rowOff>0</xdr:rowOff>
    </xdr:to>
    <xdr:sp macro="" textlink="">
      <xdr:nvSpPr>
        <xdr:cNvPr id="211" name="AutoShape 25">
          <a:extLst>
            <a:ext uri="{FF2B5EF4-FFF2-40B4-BE49-F238E27FC236}">
              <a16:creationId xmlns:a16="http://schemas.microsoft.com/office/drawing/2014/main" id="{2B84BA59-A3F5-4EBC-BFD7-B48B834670DB}"/>
            </a:ext>
          </a:extLst>
        </xdr:cNvPr>
        <xdr:cNvSpPr>
          <a:spLocks noChangeArrowheads="1"/>
        </xdr:cNvSpPr>
      </xdr:nvSpPr>
      <xdr:spPr bwMode="auto">
        <a:xfrm>
          <a:off x="4210050" y="24326850"/>
          <a:ext cx="523875" cy="381000"/>
        </a:xfrm>
        <a:prstGeom prst="flowChartExtract">
          <a:avLst/>
        </a:prstGeom>
        <a:solidFill>
          <a:srgbClr val="92D050"/>
        </a:solidFill>
        <a:ln w="9525">
          <a:solidFill>
            <a:srgbClr val="000000"/>
          </a:solidFill>
          <a:miter lim="800000"/>
          <a:headEnd/>
          <a:tailEnd/>
        </a:ln>
      </xdr:spPr>
      <xdr:txBody>
        <a:bodyPr/>
        <a:lstStyle/>
        <a:p>
          <a:endParaRPr lang="en-IN"/>
        </a:p>
      </xdr:txBody>
    </xdr:sp>
    <xdr:clientData/>
  </xdr:twoCellAnchor>
  <xdr:twoCellAnchor>
    <xdr:from>
      <xdr:col>9</xdr:col>
      <xdr:colOff>488</xdr:colOff>
      <xdr:row>115</xdr:row>
      <xdr:rowOff>19049</xdr:rowOff>
    </xdr:from>
    <xdr:to>
      <xdr:col>10</xdr:col>
      <xdr:colOff>0</xdr:colOff>
      <xdr:row>117</xdr:row>
      <xdr:rowOff>2924</xdr:rowOff>
    </xdr:to>
    <xdr:sp macro="" textlink="">
      <xdr:nvSpPr>
        <xdr:cNvPr id="212" name="AutoShape 26">
          <a:extLst>
            <a:ext uri="{FF2B5EF4-FFF2-40B4-BE49-F238E27FC236}">
              <a16:creationId xmlns:a16="http://schemas.microsoft.com/office/drawing/2014/main" id="{BC62D894-D764-4939-AAB3-1A92CB3CF290}"/>
            </a:ext>
          </a:extLst>
        </xdr:cNvPr>
        <xdr:cNvSpPr>
          <a:spLocks noChangeArrowheads="1"/>
        </xdr:cNvSpPr>
      </xdr:nvSpPr>
      <xdr:spPr bwMode="auto">
        <a:xfrm>
          <a:off x="5239238" y="24326849"/>
          <a:ext cx="513862" cy="383925"/>
        </a:xfrm>
        <a:prstGeom prst="flowChartExtract">
          <a:avLst/>
        </a:prstGeom>
        <a:solidFill>
          <a:srgbClr val="92D050"/>
        </a:solidFill>
        <a:ln w="9525">
          <a:solidFill>
            <a:srgbClr val="000000"/>
          </a:solidFill>
          <a:miter lim="800000"/>
          <a:headEnd/>
          <a:tailEnd/>
        </a:ln>
      </xdr:spPr>
      <xdr:txBody>
        <a:bodyPr/>
        <a:lstStyle/>
        <a:p>
          <a:endParaRPr lang="en-IN"/>
        </a:p>
      </xdr:txBody>
    </xdr:sp>
    <xdr:clientData/>
  </xdr:twoCellAnchor>
  <xdr:twoCellAnchor>
    <xdr:from>
      <xdr:col>11</xdr:col>
      <xdr:colOff>0</xdr:colOff>
      <xdr:row>115</xdr:row>
      <xdr:rowOff>19050</xdr:rowOff>
    </xdr:from>
    <xdr:to>
      <xdr:col>12</xdr:col>
      <xdr:colOff>9525</xdr:colOff>
      <xdr:row>117</xdr:row>
      <xdr:rowOff>0</xdr:rowOff>
    </xdr:to>
    <xdr:sp macro="" textlink="">
      <xdr:nvSpPr>
        <xdr:cNvPr id="213" name="AutoShape 25">
          <a:extLst>
            <a:ext uri="{FF2B5EF4-FFF2-40B4-BE49-F238E27FC236}">
              <a16:creationId xmlns:a16="http://schemas.microsoft.com/office/drawing/2014/main" id="{C32B6C5C-F215-4A79-8EB8-D87E649F9F05}"/>
            </a:ext>
          </a:extLst>
        </xdr:cNvPr>
        <xdr:cNvSpPr>
          <a:spLocks noChangeArrowheads="1"/>
        </xdr:cNvSpPr>
      </xdr:nvSpPr>
      <xdr:spPr bwMode="auto">
        <a:xfrm>
          <a:off x="6267450" y="24326850"/>
          <a:ext cx="523875" cy="381000"/>
        </a:xfrm>
        <a:prstGeom prst="flowChartExtract">
          <a:avLst/>
        </a:prstGeom>
        <a:solidFill>
          <a:srgbClr val="92D050"/>
        </a:solidFill>
        <a:ln w="9525">
          <a:solidFill>
            <a:srgbClr val="000000"/>
          </a:solidFill>
          <a:miter lim="800000"/>
          <a:headEnd/>
          <a:tailEnd/>
        </a:ln>
      </xdr:spPr>
    </xdr:sp>
    <xdr:clientData/>
  </xdr:twoCellAnchor>
  <xdr:twoCellAnchor>
    <xdr:from>
      <xdr:col>13</xdr:col>
      <xdr:colOff>488</xdr:colOff>
      <xdr:row>115</xdr:row>
      <xdr:rowOff>19049</xdr:rowOff>
    </xdr:from>
    <xdr:to>
      <xdr:col>14</xdr:col>
      <xdr:colOff>0</xdr:colOff>
      <xdr:row>117</xdr:row>
      <xdr:rowOff>2924</xdr:rowOff>
    </xdr:to>
    <xdr:sp macro="" textlink="">
      <xdr:nvSpPr>
        <xdr:cNvPr id="214" name="AutoShape 26">
          <a:extLst>
            <a:ext uri="{FF2B5EF4-FFF2-40B4-BE49-F238E27FC236}">
              <a16:creationId xmlns:a16="http://schemas.microsoft.com/office/drawing/2014/main" id="{4ECE47FB-F2A6-4E6C-8AEE-21410DBDD32A}"/>
            </a:ext>
          </a:extLst>
        </xdr:cNvPr>
        <xdr:cNvSpPr>
          <a:spLocks noChangeArrowheads="1"/>
        </xdr:cNvSpPr>
      </xdr:nvSpPr>
      <xdr:spPr bwMode="auto">
        <a:xfrm>
          <a:off x="7296638" y="243268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15</xdr:col>
      <xdr:colOff>0</xdr:colOff>
      <xdr:row>115</xdr:row>
      <xdr:rowOff>19050</xdr:rowOff>
    </xdr:from>
    <xdr:to>
      <xdr:col>16</xdr:col>
      <xdr:colOff>9525</xdr:colOff>
      <xdr:row>117</xdr:row>
      <xdr:rowOff>0</xdr:rowOff>
    </xdr:to>
    <xdr:sp macro="" textlink="">
      <xdr:nvSpPr>
        <xdr:cNvPr id="215" name="AutoShape 25">
          <a:extLst>
            <a:ext uri="{FF2B5EF4-FFF2-40B4-BE49-F238E27FC236}">
              <a16:creationId xmlns:a16="http://schemas.microsoft.com/office/drawing/2014/main" id="{5E0F267F-124D-4211-B615-2E44DBA1FC7C}"/>
            </a:ext>
          </a:extLst>
        </xdr:cNvPr>
        <xdr:cNvSpPr>
          <a:spLocks noChangeArrowheads="1"/>
        </xdr:cNvSpPr>
      </xdr:nvSpPr>
      <xdr:spPr bwMode="auto">
        <a:xfrm>
          <a:off x="8324850" y="24326850"/>
          <a:ext cx="523875" cy="381000"/>
        </a:xfrm>
        <a:prstGeom prst="flowChartExtract">
          <a:avLst/>
        </a:prstGeom>
        <a:solidFill>
          <a:srgbClr val="92D050"/>
        </a:solidFill>
        <a:ln w="9525">
          <a:solidFill>
            <a:srgbClr val="000000"/>
          </a:solidFill>
          <a:miter lim="800000"/>
          <a:headEnd/>
          <a:tailEnd/>
        </a:ln>
      </xdr:spPr>
    </xdr:sp>
    <xdr:clientData/>
  </xdr:twoCellAnchor>
  <xdr:twoCellAnchor>
    <xdr:from>
      <xdr:col>17</xdr:col>
      <xdr:colOff>488</xdr:colOff>
      <xdr:row>115</xdr:row>
      <xdr:rowOff>19049</xdr:rowOff>
    </xdr:from>
    <xdr:to>
      <xdr:col>18</xdr:col>
      <xdr:colOff>0</xdr:colOff>
      <xdr:row>117</xdr:row>
      <xdr:rowOff>2924</xdr:rowOff>
    </xdr:to>
    <xdr:sp macro="" textlink="">
      <xdr:nvSpPr>
        <xdr:cNvPr id="216" name="AutoShape 26">
          <a:extLst>
            <a:ext uri="{FF2B5EF4-FFF2-40B4-BE49-F238E27FC236}">
              <a16:creationId xmlns:a16="http://schemas.microsoft.com/office/drawing/2014/main" id="{21D80311-5009-40E6-8C63-3C2B2CB8747B}"/>
            </a:ext>
          </a:extLst>
        </xdr:cNvPr>
        <xdr:cNvSpPr>
          <a:spLocks noChangeArrowheads="1"/>
        </xdr:cNvSpPr>
      </xdr:nvSpPr>
      <xdr:spPr bwMode="auto">
        <a:xfrm>
          <a:off x="9354038" y="243268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19</xdr:col>
      <xdr:colOff>0</xdr:colOff>
      <xdr:row>115</xdr:row>
      <xdr:rowOff>19050</xdr:rowOff>
    </xdr:from>
    <xdr:to>
      <xdr:col>20</xdr:col>
      <xdr:colOff>9525</xdr:colOff>
      <xdr:row>117</xdr:row>
      <xdr:rowOff>0</xdr:rowOff>
    </xdr:to>
    <xdr:sp macro="" textlink="">
      <xdr:nvSpPr>
        <xdr:cNvPr id="217" name="AutoShape 25">
          <a:extLst>
            <a:ext uri="{FF2B5EF4-FFF2-40B4-BE49-F238E27FC236}">
              <a16:creationId xmlns:a16="http://schemas.microsoft.com/office/drawing/2014/main" id="{BD37863D-EF40-4621-9663-0A55545AC33F}"/>
            </a:ext>
          </a:extLst>
        </xdr:cNvPr>
        <xdr:cNvSpPr>
          <a:spLocks noChangeArrowheads="1"/>
        </xdr:cNvSpPr>
      </xdr:nvSpPr>
      <xdr:spPr bwMode="auto">
        <a:xfrm>
          <a:off x="10382250" y="243268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21</xdr:col>
      <xdr:colOff>488</xdr:colOff>
      <xdr:row>115</xdr:row>
      <xdr:rowOff>19049</xdr:rowOff>
    </xdr:from>
    <xdr:to>
      <xdr:col>22</xdr:col>
      <xdr:colOff>0</xdr:colOff>
      <xdr:row>117</xdr:row>
      <xdr:rowOff>2924</xdr:rowOff>
    </xdr:to>
    <xdr:sp macro="" textlink="">
      <xdr:nvSpPr>
        <xdr:cNvPr id="218" name="AutoShape 26">
          <a:extLst>
            <a:ext uri="{FF2B5EF4-FFF2-40B4-BE49-F238E27FC236}">
              <a16:creationId xmlns:a16="http://schemas.microsoft.com/office/drawing/2014/main" id="{5E678847-FDA1-4FBD-A1A1-8271EFA2FBD3}"/>
            </a:ext>
          </a:extLst>
        </xdr:cNvPr>
        <xdr:cNvSpPr>
          <a:spLocks noChangeArrowheads="1"/>
        </xdr:cNvSpPr>
      </xdr:nvSpPr>
      <xdr:spPr bwMode="auto">
        <a:xfrm>
          <a:off x="11411438" y="243268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23</xdr:col>
      <xdr:colOff>0</xdr:colOff>
      <xdr:row>115</xdr:row>
      <xdr:rowOff>19050</xdr:rowOff>
    </xdr:from>
    <xdr:to>
      <xdr:col>24</xdr:col>
      <xdr:colOff>9525</xdr:colOff>
      <xdr:row>117</xdr:row>
      <xdr:rowOff>0</xdr:rowOff>
    </xdr:to>
    <xdr:sp macro="" textlink="">
      <xdr:nvSpPr>
        <xdr:cNvPr id="219" name="AutoShape 25">
          <a:extLst>
            <a:ext uri="{FF2B5EF4-FFF2-40B4-BE49-F238E27FC236}">
              <a16:creationId xmlns:a16="http://schemas.microsoft.com/office/drawing/2014/main" id="{AC4D9F0E-7B09-4D60-A557-1159A078AE73}"/>
            </a:ext>
          </a:extLst>
        </xdr:cNvPr>
        <xdr:cNvSpPr>
          <a:spLocks noChangeArrowheads="1"/>
        </xdr:cNvSpPr>
      </xdr:nvSpPr>
      <xdr:spPr bwMode="auto">
        <a:xfrm>
          <a:off x="12439650" y="24326850"/>
          <a:ext cx="523875" cy="381000"/>
        </a:xfrm>
        <a:prstGeom prst="flowChartExtract">
          <a:avLst/>
        </a:prstGeom>
        <a:solidFill>
          <a:srgbClr val="92D050"/>
        </a:solidFill>
        <a:ln w="9525">
          <a:solidFill>
            <a:srgbClr val="000000"/>
          </a:solidFill>
          <a:miter lim="800000"/>
          <a:headEnd/>
          <a:tailEnd/>
        </a:ln>
      </xdr:spPr>
    </xdr:sp>
    <xdr:clientData/>
  </xdr:twoCellAnchor>
  <xdr:twoCellAnchor>
    <xdr:from>
      <xdr:col>25</xdr:col>
      <xdr:colOff>488</xdr:colOff>
      <xdr:row>115</xdr:row>
      <xdr:rowOff>19049</xdr:rowOff>
    </xdr:from>
    <xdr:to>
      <xdr:col>26</xdr:col>
      <xdr:colOff>0</xdr:colOff>
      <xdr:row>117</xdr:row>
      <xdr:rowOff>2924</xdr:rowOff>
    </xdr:to>
    <xdr:sp macro="" textlink="">
      <xdr:nvSpPr>
        <xdr:cNvPr id="220" name="AutoShape 26">
          <a:extLst>
            <a:ext uri="{FF2B5EF4-FFF2-40B4-BE49-F238E27FC236}">
              <a16:creationId xmlns:a16="http://schemas.microsoft.com/office/drawing/2014/main" id="{84987BDF-DBD6-47E3-B932-E9B8B031026D}"/>
            </a:ext>
          </a:extLst>
        </xdr:cNvPr>
        <xdr:cNvSpPr>
          <a:spLocks noChangeArrowheads="1"/>
        </xdr:cNvSpPr>
      </xdr:nvSpPr>
      <xdr:spPr bwMode="auto">
        <a:xfrm>
          <a:off x="13468838" y="24326849"/>
          <a:ext cx="513862" cy="383925"/>
        </a:xfrm>
        <a:prstGeom prst="flowChartExtract">
          <a:avLst/>
        </a:prstGeom>
        <a:solidFill>
          <a:srgbClr val="92D050"/>
        </a:solidFill>
        <a:ln w="9525">
          <a:solidFill>
            <a:srgbClr val="000000"/>
          </a:solidFill>
          <a:miter lim="800000"/>
          <a:headEnd/>
          <a:tailEnd/>
        </a:ln>
      </xdr:spPr>
    </xdr:sp>
    <xdr:clientData/>
  </xdr:twoCellAnchor>
  <xdr:twoCellAnchor>
    <xdr:from>
      <xdr:col>27</xdr:col>
      <xdr:colOff>0</xdr:colOff>
      <xdr:row>115</xdr:row>
      <xdr:rowOff>19050</xdr:rowOff>
    </xdr:from>
    <xdr:to>
      <xdr:col>28</xdr:col>
      <xdr:colOff>9525</xdr:colOff>
      <xdr:row>117</xdr:row>
      <xdr:rowOff>0</xdr:rowOff>
    </xdr:to>
    <xdr:sp macro="" textlink="">
      <xdr:nvSpPr>
        <xdr:cNvPr id="221" name="AutoShape 25">
          <a:extLst>
            <a:ext uri="{FF2B5EF4-FFF2-40B4-BE49-F238E27FC236}">
              <a16:creationId xmlns:a16="http://schemas.microsoft.com/office/drawing/2014/main" id="{8E3B597E-C6D3-4C68-A336-E43ACCDDFA2B}"/>
            </a:ext>
          </a:extLst>
        </xdr:cNvPr>
        <xdr:cNvSpPr>
          <a:spLocks noChangeArrowheads="1"/>
        </xdr:cNvSpPr>
      </xdr:nvSpPr>
      <xdr:spPr bwMode="auto">
        <a:xfrm>
          <a:off x="14497050" y="243268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29</xdr:col>
      <xdr:colOff>488</xdr:colOff>
      <xdr:row>115</xdr:row>
      <xdr:rowOff>19049</xdr:rowOff>
    </xdr:from>
    <xdr:to>
      <xdr:col>30</xdr:col>
      <xdr:colOff>0</xdr:colOff>
      <xdr:row>117</xdr:row>
      <xdr:rowOff>2924</xdr:rowOff>
    </xdr:to>
    <xdr:sp macro="" textlink="">
      <xdr:nvSpPr>
        <xdr:cNvPr id="222" name="AutoShape 26">
          <a:extLst>
            <a:ext uri="{FF2B5EF4-FFF2-40B4-BE49-F238E27FC236}">
              <a16:creationId xmlns:a16="http://schemas.microsoft.com/office/drawing/2014/main" id="{9E6814B4-ED38-4093-AC23-5A264E15D2FD}"/>
            </a:ext>
          </a:extLst>
        </xdr:cNvPr>
        <xdr:cNvSpPr>
          <a:spLocks noChangeArrowheads="1"/>
        </xdr:cNvSpPr>
      </xdr:nvSpPr>
      <xdr:spPr bwMode="auto">
        <a:xfrm>
          <a:off x="15526238" y="2432684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31</xdr:col>
      <xdr:colOff>0</xdr:colOff>
      <xdr:row>115</xdr:row>
      <xdr:rowOff>19050</xdr:rowOff>
    </xdr:from>
    <xdr:to>
      <xdr:col>32</xdr:col>
      <xdr:colOff>9525</xdr:colOff>
      <xdr:row>117</xdr:row>
      <xdr:rowOff>0</xdr:rowOff>
    </xdr:to>
    <xdr:sp macro="" textlink="">
      <xdr:nvSpPr>
        <xdr:cNvPr id="223" name="AutoShape 25">
          <a:extLst>
            <a:ext uri="{FF2B5EF4-FFF2-40B4-BE49-F238E27FC236}">
              <a16:creationId xmlns:a16="http://schemas.microsoft.com/office/drawing/2014/main" id="{09FDB511-8876-4707-BB3C-2C423701ACA0}"/>
            </a:ext>
          </a:extLst>
        </xdr:cNvPr>
        <xdr:cNvSpPr>
          <a:spLocks noChangeArrowheads="1"/>
        </xdr:cNvSpPr>
      </xdr:nvSpPr>
      <xdr:spPr bwMode="auto">
        <a:xfrm>
          <a:off x="16754475" y="24326850"/>
          <a:ext cx="523875" cy="381000"/>
        </a:xfrm>
        <a:prstGeom prst="flowChartExtract">
          <a:avLst/>
        </a:prstGeom>
        <a:solidFill>
          <a:srgbClr val="92D050"/>
        </a:solidFill>
        <a:ln w="9525">
          <a:solidFill>
            <a:srgbClr val="000000"/>
          </a:solidFill>
          <a:miter lim="800000"/>
          <a:headEnd/>
          <a:tailEnd/>
        </a:ln>
      </xdr:spPr>
      <xdr:txBody>
        <a:bodyPr/>
        <a:lstStyle/>
        <a:p>
          <a:endParaRPr lang="en-IN"/>
        </a:p>
        <a:p>
          <a:endParaRPr lang="en-IN"/>
        </a:p>
      </xdr:txBody>
    </xdr:sp>
    <xdr:clientData/>
  </xdr:twoCellAnchor>
  <xdr:twoCellAnchor>
    <xdr:from>
      <xdr:col>1</xdr:col>
      <xdr:colOff>0</xdr:colOff>
      <xdr:row>115</xdr:row>
      <xdr:rowOff>19050</xdr:rowOff>
    </xdr:from>
    <xdr:to>
      <xdr:col>2</xdr:col>
      <xdr:colOff>9525</xdr:colOff>
      <xdr:row>117</xdr:row>
      <xdr:rowOff>0</xdr:rowOff>
    </xdr:to>
    <xdr:sp macro="" textlink="">
      <xdr:nvSpPr>
        <xdr:cNvPr id="224" name="AutoShape 25">
          <a:extLst>
            <a:ext uri="{FF2B5EF4-FFF2-40B4-BE49-F238E27FC236}">
              <a16:creationId xmlns:a16="http://schemas.microsoft.com/office/drawing/2014/main" id="{BD39B48D-1C83-4325-8AB5-02D1435F90A1}"/>
            </a:ext>
          </a:extLst>
        </xdr:cNvPr>
        <xdr:cNvSpPr>
          <a:spLocks noChangeArrowheads="1"/>
        </xdr:cNvSpPr>
      </xdr:nvSpPr>
      <xdr:spPr bwMode="auto">
        <a:xfrm>
          <a:off x="1123950" y="24326850"/>
          <a:ext cx="523875" cy="381000"/>
        </a:xfrm>
        <a:prstGeom prst="flowChartExtract">
          <a:avLst/>
        </a:prstGeom>
        <a:solidFill>
          <a:srgbClr val="92D050"/>
        </a:solidFill>
        <a:ln w="9525">
          <a:solidFill>
            <a:srgbClr val="000000"/>
          </a:solidFill>
          <a:miter lim="800000"/>
          <a:headEnd/>
          <a:tailEnd/>
        </a:ln>
      </xdr:spPr>
    </xdr:sp>
    <xdr:clientData/>
  </xdr:twoCellAnchor>
  <xdr:twoCellAnchor>
    <xdr:from>
      <xdr:col>3</xdr:col>
      <xdr:colOff>0</xdr:colOff>
      <xdr:row>123</xdr:row>
      <xdr:rowOff>19050</xdr:rowOff>
    </xdr:from>
    <xdr:to>
      <xdr:col>4</xdr:col>
      <xdr:colOff>9525</xdr:colOff>
      <xdr:row>125</xdr:row>
      <xdr:rowOff>0</xdr:rowOff>
    </xdr:to>
    <xdr:sp macro="" textlink="">
      <xdr:nvSpPr>
        <xdr:cNvPr id="225" name="AutoShape 25">
          <a:extLst>
            <a:ext uri="{FF2B5EF4-FFF2-40B4-BE49-F238E27FC236}">
              <a16:creationId xmlns:a16="http://schemas.microsoft.com/office/drawing/2014/main" id="{96B7E806-FF00-469C-BD79-F6AF99454C8B}"/>
            </a:ext>
          </a:extLst>
        </xdr:cNvPr>
        <xdr:cNvSpPr>
          <a:spLocks noChangeArrowheads="1"/>
        </xdr:cNvSpPr>
      </xdr:nvSpPr>
      <xdr:spPr bwMode="auto">
        <a:xfrm>
          <a:off x="2152650" y="25927050"/>
          <a:ext cx="523875" cy="381000"/>
        </a:xfrm>
        <a:prstGeom prst="flowChartExtract">
          <a:avLst/>
        </a:prstGeom>
        <a:solidFill>
          <a:srgbClr val="92D050"/>
        </a:solidFill>
        <a:ln w="9525">
          <a:solidFill>
            <a:srgbClr val="000000"/>
          </a:solidFill>
          <a:miter lim="800000"/>
          <a:headEnd/>
          <a:tailEnd/>
        </a:ln>
      </xdr:spPr>
    </xdr:sp>
    <xdr:clientData/>
  </xdr:twoCellAnchor>
  <xdr:twoCellAnchor>
    <xdr:from>
      <xdr:col>5</xdr:col>
      <xdr:colOff>488</xdr:colOff>
      <xdr:row>123</xdr:row>
      <xdr:rowOff>19049</xdr:rowOff>
    </xdr:from>
    <xdr:to>
      <xdr:col>6</xdr:col>
      <xdr:colOff>0</xdr:colOff>
      <xdr:row>125</xdr:row>
      <xdr:rowOff>2924</xdr:rowOff>
    </xdr:to>
    <xdr:sp macro="" textlink="">
      <xdr:nvSpPr>
        <xdr:cNvPr id="226" name="AutoShape 26">
          <a:extLst>
            <a:ext uri="{FF2B5EF4-FFF2-40B4-BE49-F238E27FC236}">
              <a16:creationId xmlns:a16="http://schemas.microsoft.com/office/drawing/2014/main" id="{EC9B1FEC-83BE-4574-B6A7-6093BEB22122}"/>
            </a:ext>
          </a:extLst>
        </xdr:cNvPr>
        <xdr:cNvSpPr>
          <a:spLocks noChangeArrowheads="1"/>
        </xdr:cNvSpPr>
      </xdr:nvSpPr>
      <xdr:spPr bwMode="auto">
        <a:xfrm>
          <a:off x="3181838" y="25927049"/>
          <a:ext cx="513862" cy="383925"/>
        </a:xfrm>
        <a:prstGeom prst="flowChartExtract">
          <a:avLst/>
        </a:prstGeom>
        <a:solidFill>
          <a:schemeClr val="accent2"/>
        </a:solidFill>
        <a:ln w="9525">
          <a:solidFill>
            <a:srgbClr val="000000"/>
          </a:solidFill>
          <a:miter lim="800000"/>
          <a:headEnd/>
          <a:tailEnd/>
        </a:ln>
      </xdr:spPr>
    </xdr:sp>
    <xdr:clientData/>
  </xdr:twoCellAnchor>
  <xdr:twoCellAnchor>
    <xdr:from>
      <xdr:col>7</xdr:col>
      <xdr:colOff>0</xdr:colOff>
      <xdr:row>123</xdr:row>
      <xdr:rowOff>19050</xdr:rowOff>
    </xdr:from>
    <xdr:to>
      <xdr:col>8</xdr:col>
      <xdr:colOff>9525</xdr:colOff>
      <xdr:row>125</xdr:row>
      <xdr:rowOff>0</xdr:rowOff>
    </xdr:to>
    <xdr:sp macro="" textlink="">
      <xdr:nvSpPr>
        <xdr:cNvPr id="227" name="AutoShape 25">
          <a:extLst>
            <a:ext uri="{FF2B5EF4-FFF2-40B4-BE49-F238E27FC236}">
              <a16:creationId xmlns:a16="http://schemas.microsoft.com/office/drawing/2014/main" id="{45D0EAA8-4396-43A0-8E6B-3269C6698772}"/>
            </a:ext>
          </a:extLst>
        </xdr:cNvPr>
        <xdr:cNvSpPr>
          <a:spLocks noChangeArrowheads="1"/>
        </xdr:cNvSpPr>
      </xdr:nvSpPr>
      <xdr:spPr bwMode="auto">
        <a:xfrm>
          <a:off x="4210050" y="259270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9</xdr:col>
      <xdr:colOff>488</xdr:colOff>
      <xdr:row>123</xdr:row>
      <xdr:rowOff>19049</xdr:rowOff>
    </xdr:from>
    <xdr:to>
      <xdr:col>10</xdr:col>
      <xdr:colOff>0</xdr:colOff>
      <xdr:row>125</xdr:row>
      <xdr:rowOff>2924</xdr:rowOff>
    </xdr:to>
    <xdr:sp macro="" textlink="">
      <xdr:nvSpPr>
        <xdr:cNvPr id="228" name="AutoShape 26">
          <a:extLst>
            <a:ext uri="{FF2B5EF4-FFF2-40B4-BE49-F238E27FC236}">
              <a16:creationId xmlns:a16="http://schemas.microsoft.com/office/drawing/2014/main" id="{8DF17087-3F47-42D7-AEA4-24A63C58A03F}"/>
            </a:ext>
          </a:extLst>
        </xdr:cNvPr>
        <xdr:cNvSpPr>
          <a:spLocks noChangeArrowheads="1"/>
        </xdr:cNvSpPr>
      </xdr:nvSpPr>
      <xdr:spPr bwMode="auto">
        <a:xfrm>
          <a:off x="5239238" y="259270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11</xdr:col>
      <xdr:colOff>0</xdr:colOff>
      <xdr:row>123</xdr:row>
      <xdr:rowOff>19050</xdr:rowOff>
    </xdr:from>
    <xdr:to>
      <xdr:col>12</xdr:col>
      <xdr:colOff>9525</xdr:colOff>
      <xdr:row>125</xdr:row>
      <xdr:rowOff>0</xdr:rowOff>
    </xdr:to>
    <xdr:sp macro="" textlink="">
      <xdr:nvSpPr>
        <xdr:cNvPr id="229" name="AutoShape 25">
          <a:extLst>
            <a:ext uri="{FF2B5EF4-FFF2-40B4-BE49-F238E27FC236}">
              <a16:creationId xmlns:a16="http://schemas.microsoft.com/office/drawing/2014/main" id="{34B9ECD5-95EB-492E-8085-3714E4372064}"/>
            </a:ext>
          </a:extLst>
        </xdr:cNvPr>
        <xdr:cNvSpPr>
          <a:spLocks noChangeArrowheads="1"/>
        </xdr:cNvSpPr>
      </xdr:nvSpPr>
      <xdr:spPr bwMode="auto">
        <a:xfrm>
          <a:off x="6267450" y="259270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13</xdr:col>
      <xdr:colOff>488</xdr:colOff>
      <xdr:row>123</xdr:row>
      <xdr:rowOff>19049</xdr:rowOff>
    </xdr:from>
    <xdr:to>
      <xdr:col>14</xdr:col>
      <xdr:colOff>0</xdr:colOff>
      <xdr:row>125</xdr:row>
      <xdr:rowOff>2924</xdr:rowOff>
    </xdr:to>
    <xdr:sp macro="" textlink="">
      <xdr:nvSpPr>
        <xdr:cNvPr id="230" name="AutoShape 26">
          <a:extLst>
            <a:ext uri="{FF2B5EF4-FFF2-40B4-BE49-F238E27FC236}">
              <a16:creationId xmlns:a16="http://schemas.microsoft.com/office/drawing/2014/main" id="{B9AE2890-E390-4CAF-BB92-E624AE503BC7}"/>
            </a:ext>
          </a:extLst>
        </xdr:cNvPr>
        <xdr:cNvSpPr>
          <a:spLocks noChangeArrowheads="1"/>
        </xdr:cNvSpPr>
      </xdr:nvSpPr>
      <xdr:spPr bwMode="auto">
        <a:xfrm>
          <a:off x="7296638" y="259270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15</xdr:col>
      <xdr:colOff>0</xdr:colOff>
      <xdr:row>123</xdr:row>
      <xdr:rowOff>19050</xdr:rowOff>
    </xdr:from>
    <xdr:to>
      <xdr:col>16</xdr:col>
      <xdr:colOff>9525</xdr:colOff>
      <xdr:row>125</xdr:row>
      <xdr:rowOff>0</xdr:rowOff>
    </xdr:to>
    <xdr:sp macro="" textlink="">
      <xdr:nvSpPr>
        <xdr:cNvPr id="231" name="AutoShape 25">
          <a:extLst>
            <a:ext uri="{FF2B5EF4-FFF2-40B4-BE49-F238E27FC236}">
              <a16:creationId xmlns:a16="http://schemas.microsoft.com/office/drawing/2014/main" id="{5D6E9A3B-74F0-4E1D-AF7A-30CE6B05A829}"/>
            </a:ext>
          </a:extLst>
        </xdr:cNvPr>
        <xdr:cNvSpPr>
          <a:spLocks noChangeArrowheads="1"/>
        </xdr:cNvSpPr>
      </xdr:nvSpPr>
      <xdr:spPr bwMode="auto">
        <a:xfrm>
          <a:off x="8324850" y="259270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17</xdr:col>
      <xdr:colOff>488</xdr:colOff>
      <xdr:row>123</xdr:row>
      <xdr:rowOff>19049</xdr:rowOff>
    </xdr:from>
    <xdr:to>
      <xdr:col>18</xdr:col>
      <xdr:colOff>0</xdr:colOff>
      <xdr:row>125</xdr:row>
      <xdr:rowOff>2924</xdr:rowOff>
    </xdr:to>
    <xdr:sp macro="" textlink="">
      <xdr:nvSpPr>
        <xdr:cNvPr id="232" name="AutoShape 26">
          <a:extLst>
            <a:ext uri="{FF2B5EF4-FFF2-40B4-BE49-F238E27FC236}">
              <a16:creationId xmlns:a16="http://schemas.microsoft.com/office/drawing/2014/main" id="{7F0DA429-B961-46FD-9C4E-0B1535095F8D}"/>
            </a:ext>
          </a:extLst>
        </xdr:cNvPr>
        <xdr:cNvSpPr>
          <a:spLocks noChangeArrowheads="1"/>
        </xdr:cNvSpPr>
      </xdr:nvSpPr>
      <xdr:spPr bwMode="auto">
        <a:xfrm>
          <a:off x="9354038" y="259270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19</xdr:col>
      <xdr:colOff>0</xdr:colOff>
      <xdr:row>123</xdr:row>
      <xdr:rowOff>19050</xdr:rowOff>
    </xdr:from>
    <xdr:to>
      <xdr:col>20</xdr:col>
      <xdr:colOff>9525</xdr:colOff>
      <xdr:row>125</xdr:row>
      <xdr:rowOff>0</xdr:rowOff>
    </xdr:to>
    <xdr:sp macro="" textlink="">
      <xdr:nvSpPr>
        <xdr:cNvPr id="233" name="AutoShape 25">
          <a:extLst>
            <a:ext uri="{FF2B5EF4-FFF2-40B4-BE49-F238E27FC236}">
              <a16:creationId xmlns:a16="http://schemas.microsoft.com/office/drawing/2014/main" id="{34594F57-4F1E-4557-B6DF-DED7759F8C80}"/>
            </a:ext>
          </a:extLst>
        </xdr:cNvPr>
        <xdr:cNvSpPr>
          <a:spLocks noChangeArrowheads="1"/>
        </xdr:cNvSpPr>
      </xdr:nvSpPr>
      <xdr:spPr bwMode="auto">
        <a:xfrm>
          <a:off x="10382250" y="259270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21</xdr:col>
      <xdr:colOff>488</xdr:colOff>
      <xdr:row>123</xdr:row>
      <xdr:rowOff>19049</xdr:rowOff>
    </xdr:from>
    <xdr:to>
      <xdr:col>22</xdr:col>
      <xdr:colOff>0</xdr:colOff>
      <xdr:row>125</xdr:row>
      <xdr:rowOff>2924</xdr:rowOff>
    </xdr:to>
    <xdr:sp macro="" textlink="">
      <xdr:nvSpPr>
        <xdr:cNvPr id="234" name="AutoShape 26">
          <a:extLst>
            <a:ext uri="{FF2B5EF4-FFF2-40B4-BE49-F238E27FC236}">
              <a16:creationId xmlns:a16="http://schemas.microsoft.com/office/drawing/2014/main" id="{298FC8D4-0326-464C-8B68-868737AA1DE1}"/>
            </a:ext>
          </a:extLst>
        </xdr:cNvPr>
        <xdr:cNvSpPr>
          <a:spLocks noChangeArrowheads="1"/>
        </xdr:cNvSpPr>
      </xdr:nvSpPr>
      <xdr:spPr bwMode="auto">
        <a:xfrm>
          <a:off x="11411438" y="259270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23</xdr:col>
      <xdr:colOff>0</xdr:colOff>
      <xdr:row>123</xdr:row>
      <xdr:rowOff>19050</xdr:rowOff>
    </xdr:from>
    <xdr:to>
      <xdr:col>24</xdr:col>
      <xdr:colOff>9525</xdr:colOff>
      <xdr:row>125</xdr:row>
      <xdr:rowOff>0</xdr:rowOff>
    </xdr:to>
    <xdr:sp macro="" textlink="">
      <xdr:nvSpPr>
        <xdr:cNvPr id="235" name="AutoShape 25">
          <a:extLst>
            <a:ext uri="{FF2B5EF4-FFF2-40B4-BE49-F238E27FC236}">
              <a16:creationId xmlns:a16="http://schemas.microsoft.com/office/drawing/2014/main" id="{67251A32-4A83-48BE-855E-FCD64EC0F506}"/>
            </a:ext>
          </a:extLst>
        </xdr:cNvPr>
        <xdr:cNvSpPr>
          <a:spLocks noChangeArrowheads="1"/>
        </xdr:cNvSpPr>
      </xdr:nvSpPr>
      <xdr:spPr bwMode="auto">
        <a:xfrm>
          <a:off x="12439650" y="259270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25</xdr:col>
      <xdr:colOff>488</xdr:colOff>
      <xdr:row>123</xdr:row>
      <xdr:rowOff>19049</xdr:rowOff>
    </xdr:from>
    <xdr:to>
      <xdr:col>26</xdr:col>
      <xdr:colOff>0</xdr:colOff>
      <xdr:row>125</xdr:row>
      <xdr:rowOff>2924</xdr:rowOff>
    </xdr:to>
    <xdr:sp macro="" textlink="">
      <xdr:nvSpPr>
        <xdr:cNvPr id="236" name="AutoShape 26">
          <a:extLst>
            <a:ext uri="{FF2B5EF4-FFF2-40B4-BE49-F238E27FC236}">
              <a16:creationId xmlns:a16="http://schemas.microsoft.com/office/drawing/2014/main" id="{56275A75-6AE5-40F9-A413-DEA2C527E177}"/>
            </a:ext>
          </a:extLst>
        </xdr:cNvPr>
        <xdr:cNvSpPr>
          <a:spLocks noChangeArrowheads="1"/>
        </xdr:cNvSpPr>
      </xdr:nvSpPr>
      <xdr:spPr bwMode="auto">
        <a:xfrm>
          <a:off x="13468838" y="2592704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27</xdr:col>
      <xdr:colOff>0</xdr:colOff>
      <xdr:row>123</xdr:row>
      <xdr:rowOff>19050</xdr:rowOff>
    </xdr:from>
    <xdr:to>
      <xdr:col>28</xdr:col>
      <xdr:colOff>9525</xdr:colOff>
      <xdr:row>125</xdr:row>
      <xdr:rowOff>0</xdr:rowOff>
    </xdr:to>
    <xdr:sp macro="" textlink="">
      <xdr:nvSpPr>
        <xdr:cNvPr id="237" name="AutoShape 25">
          <a:extLst>
            <a:ext uri="{FF2B5EF4-FFF2-40B4-BE49-F238E27FC236}">
              <a16:creationId xmlns:a16="http://schemas.microsoft.com/office/drawing/2014/main" id="{FF0FA030-5650-4668-A425-8A3EB5DD86A2}"/>
            </a:ext>
          </a:extLst>
        </xdr:cNvPr>
        <xdr:cNvSpPr>
          <a:spLocks noChangeArrowheads="1"/>
        </xdr:cNvSpPr>
      </xdr:nvSpPr>
      <xdr:spPr bwMode="auto">
        <a:xfrm>
          <a:off x="14497050" y="259270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29</xdr:col>
      <xdr:colOff>488</xdr:colOff>
      <xdr:row>123</xdr:row>
      <xdr:rowOff>19049</xdr:rowOff>
    </xdr:from>
    <xdr:to>
      <xdr:col>30</xdr:col>
      <xdr:colOff>0</xdr:colOff>
      <xdr:row>125</xdr:row>
      <xdr:rowOff>2924</xdr:rowOff>
    </xdr:to>
    <xdr:sp macro="" textlink="">
      <xdr:nvSpPr>
        <xdr:cNvPr id="238" name="AutoShape 26">
          <a:extLst>
            <a:ext uri="{FF2B5EF4-FFF2-40B4-BE49-F238E27FC236}">
              <a16:creationId xmlns:a16="http://schemas.microsoft.com/office/drawing/2014/main" id="{E111F201-0A10-4B29-98B9-B11DF605C1CB}"/>
            </a:ext>
          </a:extLst>
        </xdr:cNvPr>
        <xdr:cNvSpPr>
          <a:spLocks noChangeArrowheads="1"/>
        </xdr:cNvSpPr>
      </xdr:nvSpPr>
      <xdr:spPr bwMode="auto">
        <a:xfrm>
          <a:off x="15526238" y="2592704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31</xdr:col>
      <xdr:colOff>0</xdr:colOff>
      <xdr:row>123</xdr:row>
      <xdr:rowOff>19050</xdr:rowOff>
    </xdr:from>
    <xdr:to>
      <xdr:col>32</xdr:col>
      <xdr:colOff>9525</xdr:colOff>
      <xdr:row>125</xdr:row>
      <xdr:rowOff>0</xdr:rowOff>
    </xdr:to>
    <xdr:sp macro="" textlink="">
      <xdr:nvSpPr>
        <xdr:cNvPr id="239" name="AutoShape 25">
          <a:extLst>
            <a:ext uri="{FF2B5EF4-FFF2-40B4-BE49-F238E27FC236}">
              <a16:creationId xmlns:a16="http://schemas.microsoft.com/office/drawing/2014/main" id="{93D2C0D9-1A54-42F1-9837-66FC94728B1E}"/>
            </a:ext>
          </a:extLst>
        </xdr:cNvPr>
        <xdr:cNvSpPr>
          <a:spLocks noChangeArrowheads="1"/>
        </xdr:cNvSpPr>
      </xdr:nvSpPr>
      <xdr:spPr bwMode="auto">
        <a:xfrm>
          <a:off x="16754475" y="2592705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xdr:col>
      <xdr:colOff>0</xdr:colOff>
      <xdr:row>123</xdr:row>
      <xdr:rowOff>19050</xdr:rowOff>
    </xdr:from>
    <xdr:to>
      <xdr:col>2</xdr:col>
      <xdr:colOff>9525</xdr:colOff>
      <xdr:row>125</xdr:row>
      <xdr:rowOff>0</xdr:rowOff>
    </xdr:to>
    <xdr:sp macro="" textlink="">
      <xdr:nvSpPr>
        <xdr:cNvPr id="240" name="AutoShape 25">
          <a:extLst>
            <a:ext uri="{FF2B5EF4-FFF2-40B4-BE49-F238E27FC236}">
              <a16:creationId xmlns:a16="http://schemas.microsoft.com/office/drawing/2014/main" id="{76E5AEFA-3E44-4D47-9AAB-0F0C827F2A1A}"/>
            </a:ext>
          </a:extLst>
        </xdr:cNvPr>
        <xdr:cNvSpPr>
          <a:spLocks noChangeArrowheads="1"/>
        </xdr:cNvSpPr>
      </xdr:nvSpPr>
      <xdr:spPr bwMode="auto">
        <a:xfrm>
          <a:off x="1123950" y="25927050"/>
          <a:ext cx="523875" cy="381000"/>
        </a:xfrm>
        <a:prstGeom prst="flowChartExtract">
          <a:avLst/>
        </a:prstGeom>
        <a:solidFill>
          <a:srgbClr val="92D050"/>
        </a:solidFill>
        <a:ln w="9525">
          <a:solidFill>
            <a:srgbClr val="000000"/>
          </a:solidFill>
          <a:miter lim="800000"/>
          <a:headEnd/>
          <a:tailEnd/>
        </a:ln>
      </xdr:spPr>
      <xdr:txBody>
        <a:bodyPr/>
        <a:lstStyle/>
        <a:p>
          <a:endParaRPr lang="en-IN"/>
        </a:p>
        <a:p>
          <a:endParaRPr lang="en-IN"/>
        </a:p>
      </xdr:txBody>
    </xdr:sp>
    <xdr:clientData/>
  </xdr:twoCellAnchor>
  <xdr:twoCellAnchor>
    <xdr:from>
      <xdr:col>3</xdr:col>
      <xdr:colOff>0</xdr:colOff>
      <xdr:row>131</xdr:row>
      <xdr:rowOff>19050</xdr:rowOff>
    </xdr:from>
    <xdr:to>
      <xdr:col>4</xdr:col>
      <xdr:colOff>9525</xdr:colOff>
      <xdr:row>133</xdr:row>
      <xdr:rowOff>0</xdr:rowOff>
    </xdr:to>
    <xdr:sp macro="" textlink="">
      <xdr:nvSpPr>
        <xdr:cNvPr id="241" name="AutoShape 25">
          <a:extLst>
            <a:ext uri="{FF2B5EF4-FFF2-40B4-BE49-F238E27FC236}">
              <a16:creationId xmlns:a16="http://schemas.microsoft.com/office/drawing/2014/main" id="{B937A89B-1788-49D5-861F-B47FF2081B2E}"/>
            </a:ext>
          </a:extLst>
        </xdr:cNvPr>
        <xdr:cNvSpPr>
          <a:spLocks noChangeArrowheads="1"/>
        </xdr:cNvSpPr>
      </xdr:nvSpPr>
      <xdr:spPr bwMode="auto">
        <a:xfrm>
          <a:off x="2152650" y="275463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5</xdr:col>
      <xdr:colOff>488</xdr:colOff>
      <xdr:row>131</xdr:row>
      <xdr:rowOff>19049</xdr:rowOff>
    </xdr:from>
    <xdr:to>
      <xdr:col>6</xdr:col>
      <xdr:colOff>0</xdr:colOff>
      <xdr:row>133</xdr:row>
      <xdr:rowOff>2924</xdr:rowOff>
    </xdr:to>
    <xdr:sp macro="" textlink="">
      <xdr:nvSpPr>
        <xdr:cNvPr id="242" name="AutoShape 26">
          <a:extLst>
            <a:ext uri="{FF2B5EF4-FFF2-40B4-BE49-F238E27FC236}">
              <a16:creationId xmlns:a16="http://schemas.microsoft.com/office/drawing/2014/main" id="{75682394-918A-43D4-9ADF-3D192E84B85D}"/>
            </a:ext>
          </a:extLst>
        </xdr:cNvPr>
        <xdr:cNvSpPr>
          <a:spLocks noChangeArrowheads="1"/>
        </xdr:cNvSpPr>
      </xdr:nvSpPr>
      <xdr:spPr bwMode="auto">
        <a:xfrm>
          <a:off x="3181838" y="275462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7</xdr:col>
      <xdr:colOff>0</xdr:colOff>
      <xdr:row>131</xdr:row>
      <xdr:rowOff>19050</xdr:rowOff>
    </xdr:from>
    <xdr:to>
      <xdr:col>8</xdr:col>
      <xdr:colOff>9525</xdr:colOff>
      <xdr:row>133</xdr:row>
      <xdr:rowOff>0</xdr:rowOff>
    </xdr:to>
    <xdr:sp macro="" textlink="">
      <xdr:nvSpPr>
        <xdr:cNvPr id="243" name="AutoShape 25">
          <a:extLst>
            <a:ext uri="{FF2B5EF4-FFF2-40B4-BE49-F238E27FC236}">
              <a16:creationId xmlns:a16="http://schemas.microsoft.com/office/drawing/2014/main" id="{27AA1B81-29A9-4780-AF8F-E383036244C2}"/>
            </a:ext>
          </a:extLst>
        </xdr:cNvPr>
        <xdr:cNvSpPr>
          <a:spLocks noChangeArrowheads="1"/>
        </xdr:cNvSpPr>
      </xdr:nvSpPr>
      <xdr:spPr bwMode="auto">
        <a:xfrm>
          <a:off x="4210050" y="275463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9</xdr:col>
      <xdr:colOff>488</xdr:colOff>
      <xdr:row>131</xdr:row>
      <xdr:rowOff>19049</xdr:rowOff>
    </xdr:from>
    <xdr:to>
      <xdr:col>10</xdr:col>
      <xdr:colOff>0</xdr:colOff>
      <xdr:row>133</xdr:row>
      <xdr:rowOff>2924</xdr:rowOff>
    </xdr:to>
    <xdr:sp macro="" textlink="">
      <xdr:nvSpPr>
        <xdr:cNvPr id="244" name="AutoShape 26">
          <a:extLst>
            <a:ext uri="{FF2B5EF4-FFF2-40B4-BE49-F238E27FC236}">
              <a16:creationId xmlns:a16="http://schemas.microsoft.com/office/drawing/2014/main" id="{9D117039-0CA4-4E5F-9CF5-96CEE622B25B}"/>
            </a:ext>
          </a:extLst>
        </xdr:cNvPr>
        <xdr:cNvSpPr>
          <a:spLocks noChangeArrowheads="1"/>
        </xdr:cNvSpPr>
      </xdr:nvSpPr>
      <xdr:spPr bwMode="auto">
        <a:xfrm>
          <a:off x="5239238" y="275462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11</xdr:col>
      <xdr:colOff>0</xdr:colOff>
      <xdr:row>131</xdr:row>
      <xdr:rowOff>19050</xdr:rowOff>
    </xdr:from>
    <xdr:to>
      <xdr:col>12</xdr:col>
      <xdr:colOff>9525</xdr:colOff>
      <xdr:row>133</xdr:row>
      <xdr:rowOff>0</xdr:rowOff>
    </xdr:to>
    <xdr:sp macro="" textlink="">
      <xdr:nvSpPr>
        <xdr:cNvPr id="245" name="AutoShape 25">
          <a:extLst>
            <a:ext uri="{FF2B5EF4-FFF2-40B4-BE49-F238E27FC236}">
              <a16:creationId xmlns:a16="http://schemas.microsoft.com/office/drawing/2014/main" id="{EEE2A87C-F18E-4311-88E9-30D6C8CE6096}"/>
            </a:ext>
          </a:extLst>
        </xdr:cNvPr>
        <xdr:cNvSpPr>
          <a:spLocks noChangeArrowheads="1"/>
        </xdr:cNvSpPr>
      </xdr:nvSpPr>
      <xdr:spPr bwMode="auto">
        <a:xfrm>
          <a:off x="6267450" y="275463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13</xdr:col>
      <xdr:colOff>488</xdr:colOff>
      <xdr:row>131</xdr:row>
      <xdr:rowOff>19049</xdr:rowOff>
    </xdr:from>
    <xdr:to>
      <xdr:col>14</xdr:col>
      <xdr:colOff>0</xdr:colOff>
      <xdr:row>133</xdr:row>
      <xdr:rowOff>2924</xdr:rowOff>
    </xdr:to>
    <xdr:sp macro="" textlink="">
      <xdr:nvSpPr>
        <xdr:cNvPr id="246" name="AutoShape 26">
          <a:extLst>
            <a:ext uri="{FF2B5EF4-FFF2-40B4-BE49-F238E27FC236}">
              <a16:creationId xmlns:a16="http://schemas.microsoft.com/office/drawing/2014/main" id="{2994C753-DEE6-44E1-A1F6-DED1E03A6681}"/>
            </a:ext>
          </a:extLst>
        </xdr:cNvPr>
        <xdr:cNvSpPr>
          <a:spLocks noChangeArrowheads="1"/>
        </xdr:cNvSpPr>
      </xdr:nvSpPr>
      <xdr:spPr bwMode="auto">
        <a:xfrm>
          <a:off x="7296638" y="275462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15</xdr:col>
      <xdr:colOff>0</xdr:colOff>
      <xdr:row>131</xdr:row>
      <xdr:rowOff>19050</xdr:rowOff>
    </xdr:from>
    <xdr:to>
      <xdr:col>16</xdr:col>
      <xdr:colOff>9525</xdr:colOff>
      <xdr:row>133</xdr:row>
      <xdr:rowOff>0</xdr:rowOff>
    </xdr:to>
    <xdr:sp macro="" textlink="">
      <xdr:nvSpPr>
        <xdr:cNvPr id="247" name="AutoShape 25">
          <a:extLst>
            <a:ext uri="{FF2B5EF4-FFF2-40B4-BE49-F238E27FC236}">
              <a16:creationId xmlns:a16="http://schemas.microsoft.com/office/drawing/2014/main" id="{0644553E-9114-402A-A7B5-ABED1D4F11FD}"/>
            </a:ext>
          </a:extLst>
        </xdr:cNvPr>
        <xdr:cNvSpPr>
          <a:spLocks noChangeArrowheads="1"/>
        </xdr:cNvSpPr>
      </xdr:nvSpPr>
      <xdr:spPr bwMode="auto">
        <a:xfrm>
          <a:off x="8324850" y="275463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17</xdr:col>
      <xdr:colOff>488</xdr:colOff>
      <xdr:row>131</xdr:row>
      <xdr:rowOff>19049</xdr:rowOff>
    </xdr:from>
    <xdr:to>
      <xdr:col>18</xdr:col>
      <xdr:colOff>0</xdr:colOff>
      <xdr:row>133</xdr:row>
      <xdr:rowOff>2924</xdr:rowOff>
    </xdr:to>
    <xdr:sp macro="" textlink="">
      <xdr:nvSpPr>
        <xdr:cNvPr id="248" name="AutoShape 26">
          <a:extLst>
            <a:ext uri="{FF2B5EF4-FFF2-40B4-BE49-F238E27FC236}">
              <a16:creationId xmlns:a16="http://schemas.microsoft.com/office/drawing/2014/main" id="{1C214A87-AC01-4B05-BCCE-202C2DB5056C}"/>
            </a:ext>
          </a:extLst>
        </xdr:cNvPr>
        <xdr:cNvSpPr>
          <a:spLocks noChangeArrowheads="1"/>
        </xdr:cNvSpPr>
      </xdr:nvSpPr>
      <xdr:spPr bwMode="auto">
        <a:xfrm>
          <a:off x="9354038" y="275462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19</xdr:col>
      <xdr:colOff>0</xdr:colOff>
      <xdr:row>131</xdr:row>
      <xdr:rowOff>19050</xdr:rowOff>
    </xdr:from>
    <xdr:to>
      <xdr:col>20</xdr:col>
      <xdr:colOff>9525</xdr:colOff>
      <xdr:row>133</xdr:row>
      <xdr:rowOff>0</xdr:rowOff>
    </xdr:to>
    <xdr:sp macro="" textlink="">
      <xdr:nvSpPr>
        <xdr:cNvPr id="249" name="AutoShape 25">
          <a:extLst>
            <a:ext uri="{FF2B5EF4-FFF2-40B4-BE49-F238E27FC236}">
              <a16:creationId xmlns:a16="http://schemas.microsoft.com/office/drawing/2014/main" id="{32D7F292-52B1-468B-AA4B-BA242A9D33DA}"/>
            </a:ext>
          </a:extLst>
        </xdr:cNvPr>
        <xdr:cNvSpPr>
          <a:spLocks noChangeArrowheads="1"/>
        </xdr:cNvSpPr>
      </xdr:nvSpPr>
      <xdr:spPr bwMode="auto">
        <a:xfrm>
          <a:off x="10382250" y="275463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21</xdr:col>
      <xdr:colOff>488</xdr:colOff>
      <xdr:row>131</xdr:row>
      <xdr:rowOff>19049</xdr:rowOff>
    </xdr:from>
    <xdr:to>
      <xdr:col>22</xdr:col>
      <xdr:colOff>0</xdr:colOff>
      <xdr:row>133</xdr:row>
      <xdr:rowOff>2924</xdr:rowOff>
    </xdr:to>
    <xdr:sp macro="" textlink="">
      <xdr:nvSpPr>
        <xdr:cNvPr id="250" name="AutoShape 26">
          <a:extLst>
            <a:ext uri="{FF2B5EF4-FFF2-40B4-BE49-F238E27FC236}">
              <a16:creationId xmlns:a16="http://schemas.microsoft.com/office/drawing/2014/main" id="{F9C3851E-5336-4C1D-973E-A04F3BF02BAE}"/>
            </a:ext>
          </a:extLst>
        </xdr:cNvPr>
        <xdr:cNvSpPr>
          <a:spLocks noChangeArrowheads="1"/>
        </xdr:cNvSpPr>
      </xdr:nvSpPr>
      <xdr:spPr bwMode="auto">
        <a:xfrm>
          <a:off x="11411438" y="275462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23</xdr:col>
      <xdr:colOff>0</xdr:colOff>
      <xdr:row>131</xdr:row>
      <xdr:rowOff>19050</xdr:rowOff>
    </xdr:from>
    <xdr:to>
      <xdr:col>24</xdr:col>
      <xdr:colOff>9525</xdr:colOff>
      <xdr:row>133</xdr:row>
      <xdr:rowOff>0</xdr:rowOff>
    </xdr:to>
    <xdr:sp macro="" textlink="">
      <xdr:nvSpPr>
        <xdr:cNvPr id="251" name="AutoShape 25">
          <a:extLst>
            <a:ext uri="{FF2B5EF4-FFF2-40B4-BE49-F238E27FC236}">
              <a16:creationId xmlns:a16="http://schemas.microsoft.com/office/drawing/2014/main" id="{F4DDB808-DDEC-415B-8BA0-3641E158D24F}"/>
            </a:ext>
          </a:extLst>
        </xdr:cNvPr>
        <xdr:cNvSpPr>
          <a:spLocks noChangeArrowheads="1"/>
        </xdr:cNvSpPr>
      </xdr:nvSpPr>
      <xdr:spPr bwMode="auto">
        <a:xfrm>
          <a:off x="12439650" y="275463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25</xdr:col>
      <xdr:colOff>488</xdr:colOff>
      <xdr:row>131</xdr:row>
      <xdr:rowOff>19049</xdr:rowOff>
    </xdr:from>
    <xdr:to>
      <xdr:col>26</xdr:col>
      <xdr:colOff>0</xdr:colOff>
      <xdr:row>133</xdr:row>
      <xdr:rowOff>2924</xdr:rowOff>
    </xdr:to>
    <xdr:sp macro="" textlink="">
      <xdr:nvSpPr>
        <xdr:cNvPr id="252" name="AutoShape 26">
          <a:extLst>
            <a:ext uri="{FF2B5EF4-FFF2-40B4-BE49-F238E27FC236}">
              <a16:creationId xmlns:a16="http://schemas.microsoft.com/office/drawing/2014/main" id="{C845D0F8-55AA-4166-8BDB-1FEC9ED73D92}"/>
            </a:ext>
          </a:extLst>
        </xdr:cNvPr>
        <xdr:cNvSpPr>
          <a:spLocks noChangeArrowheads="1"/>
        </xdr:cNvSpPr>
      </xdr:nvSpPr>
      <xdr:spPr bwMode="auto">
        <a:xfrm>
          <a:off x="13468838" y="275462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27</xdr:col>
      <xdr:colOff>0</xdr:colOff>
      <xdr:row>131</xdr:row>
      <xdr:rowOff>19050</xdr:rowOff>
    </xdr:from>
    <xdr:to>
      <xdr:col>28</xdr:col>
      <xdr:colOff>9525</xdr:colOff>
      <xdr:row>133</xdr:row>
      <xdr:rowOff>0</xdr:rowOff>
    </xdr:to>
    <xdr:sp macro="" textlink="">
      <xdr:nvSpPr>
        <xdr:cNvPr id="253" name="AutoShape 25">
          <a:extLst>
            <a:ext uri="{FF2B5EF4-FFF2-40B4-BE49-F238E27FC236}">
              <a16:creationId xmlns:a16="http://schemas.microsoft.com/office/drawing/2014/main" id="{2B7E22FF-1FE0-4C11-8DF3-0B3B1AC88F43}"/>
            </a:ext>
          </a:extLst>
        </xdr:cNvPr>
        <xdr:cNvSpPr>
          <a:spLocks noChangeArrowheads="1"/>
        </xdr:cNvSpPr>
      </xdr:nvSpPr>
      <xdr:spPr bwMode="auto">
        <a:xfrm>
          <a:off x="14497050" y="275463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29</xdr:col>
      <xdr:colOff>488</xdr:colOff>
      <xdr:row>131</xdr:row>
      <xdr:rowOff>19049</xdr:rowOff>
    </xdr:from>
    <xdr:to>
      <xdr:col>30</xdr:col>
      <xdr:colOff>0</xdr:colOff>
      <xdr:row>133</xdr:row>
      <xdr:rowOff>2924</xdr:rowOff>
    </xdr:to>
    <xdr:sp macro="" textlink="">
      <xdr:nvSpPr>
        <xdr:cNvPr id="254" name="AutoShape 26">
          <a:extLst>
            <a:ext uri="{FF2B5EF4-FFF2-40B4-BE49-F238E27FC236}">
              <a16:creationId xmlns:a16="http://schemas.microsoft.com/office/drawing/2014/main" id="{F0EC02F5-EC41-47A3-9AF2-9396C1D41666}"/>
            </a:ext>
          </a:extLst>
        </xdr:cNvPr>
        <xdr:cNvSpPr>
          <a:spLocks noChangeArrowheads="1"/>
        </xdr:cNvSpPr>
      </xdr:nvSpPr>
      <xdr:spPr bwMode="auto">
        <a:xfrm>
          <a:off x="15526238" y="2754629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31</xdr:col>
      <xdr:colOff>0</xdr:colOff>
      <xdr:row>131</xdr:row>
      <xdr:rowOff>19050</xdr:rowOff>
    </xdr:from>
    <xdr:to>
      <xdr:col>32</xdr:col>
      <xdr:colOff>9525</xdr:colOff>
      <xdr:row>133</xdr:row>
      <xdr:rowOff>0</xdr:rowOff>
    </xdr:to>
    <xdr:sp macro="" textlink="">
      <xdr:nvSpPr>
        <xdr:cNvPr id="255" name="AutoShape 25">
          <a:extLst>
            <a:ext uri="{FF2B5EF4-FFF2-40B4-BE49-F238E27FC236}">
              <a16:creationId xmlns:a16="http://schemas.microsoft.com/office/drawing/2014/main" id="{9B44C546-ADB5-4D4F-B2DC-E2F37E9D219E}"/>
            </a:ext>
          </a:extLst>
        </xdr:cNvPr>
        <xdr:cNvSpPr>
          <a:spLocks noChangeArrowheads="1"/>
        </xdr:cNvSpPr>
      </xdr:nvSpPr>
      <xdr:spPr bwMode="auto">
        <a:xfrm>
          <a:off x="16754475" y="275463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xdr:col>
      <xdr:colOff>0</xdr:colOff>
      <xdr:row>131</xdr:row>
      <xdr:rowOff>19050</xdr:rowOff>
    </xdr:from>
    <xdr:to>
      <xdr:col>2</xdr:col>
      <xdr:colOff>9525</xdr:colOff>
      <xdr:row>133</xdr:row>
      <xdr:rowOff>0</xdr:rowOff>
    </xdr:to>
    <xdr:sp macro="" textlink="">
      <xdr:nvSpPr>
        <xdr:cNvPr id="256" name="AutoShape 25">
          <a:extLst>
            <a:ext uri="{FF2B5EF4-FFF2-40B4-BE49-F238E27FC236}">
              <a16:creationId xmlns:a16="http://schemas.microsoft.com/office/drawing/2014/main" id="{2BBFBC40-0FBB-4694-8EA8-A418E1C72023}"/>
            </a:ext>
          </a:extLst>
        </xdr:cNvPr>
        <xdr:cNvSpPr>
          <a:spLocks noChangeArrowheads="1"/>
        </xdr:cNvSpPr>
      </xdr:nvSpPr>
      <xdr:spPr bwMode="auto">
        <a:xfrm>
          <a:off x="1123950" y="275463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5</xdr:col>
      <xdr:colOff>488</xdr:colOff>
      <xdr:row>139</xdr:row>
      <xdr:rowOff>19049</xdr:rowOff>
    </xdr:from>
    <xdr:to>
      <xdr:col>6</xdr:col>
      <xdr:colOff>0</xdr:colOff>
      <xdr:row>141</xdr:row>
      <xdr:rowOff>2924</xdr:rowOff>
    </xdr:to>
    <xdr:sp macro="" textlink="">
      <xdr:nvSpPr>
        <xdr:cNvPr id="257" name="AutoShape 26">
          <a:extLst>
            <a:ext uri="{FF2B5EF4-FFF2-40B4-BE49-F238E27FC236}">
              <a16:creationId xmlns:a16="http://schemas.microsoft.com/office/drawing/2014/main" id="{F425C5A6-6916-4B70-B9D6-2822B705C4A3}"/>
            </a:ext>
          </a:extLst>
        </xdr:cNvPr>
        <xdr:cNvSpPr>
          <a:spLocks noChangeArrowheads="1"/>
        </xdr:cNvSpPr>
      </xdr:nvSpPr>
      <xdr:spPr bwMode="auto">
        <a:xfrm>
          <a:off x="3181838" y="291464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7</xdr:col>
      <xdr:colOff>0</xdr:colOff>
      <xdr:row>139</xdr:row>
      <xdr:rowOff>19050</xdr:rowOff>
    </xdr:from>
    <xdr:to>
      <xdr:col>8</xdr:col>
      <xdr:colOff>9525</xdr:colOff>
      <xdr:row>141</xdr:row>
      <xdr:rowOff>0</xdr:rowOff>
    </xdr:to>
    <xdr:sp macro="" textlink="">
      <xdr:nvSpPr>
        <xdr:cNvPr id="258" name="AutoShape 25">
          <a:extLst>
            <a:ext uri="{FF2B5EF4-FFF2-40B4-BE49-F238E27FC236}">
              <a16:creationId xmlns:a16="http://schemas.microsoft.com/office/drawing/2014/main" id="{CF5035AA-1396-4496-8A2C-A611D54E42BA}"/>
            </a:ext>
          </a:extLst>
        </xdr:cNvPr>
        <xdr:cNvSpPr>
          <a:spLocks noChangeArrowheads="1"/>
        </xdr:cNvSpPr>
      </xdr:nvSpPr>
      <xdr:spPr bwMode="auto">
        <a:xfrm>
          <a:off x="4210050" y="291465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9</xdr:col>
      <xdr:colOff>488</xdr:colOff>
      <xdr:row>139</xdr:row>
      <xdr:rowOff>19049</xdr:rowOff>
    </xdr:from>
    <xdr:to>
      <xdr:col>10</xdr:col>
      <xdr:colOff>0</xdr:colOff>
      <xdr:row>141</xdr:row>
      <xdr:rowOff>2924</xdr:rowOff>
    </xdr:to>
    <xdr:sp macro="" textlink="">
      <xdr:nvSpPr>
        <xdr:cNvPr id="259" name="AutoShape 26">
          <a:extLst>
            <a:ext uri="{FF2B5EF4-FFF2-40B4-BE49-F238E27FC236}">
              <a16:creationId xmlns:a16="http://schemas.microsoft.com/office/drawing/2014/main" id="{2F4E5D31-74C2-490E-8BD3-B5D6CED20F7E}"/>
            </a:ext>
          </a:extLst>
        </xdr:cNvPr>
        <xdr:cNvSpPr>
          <a:spLocks noChangeArrowheads="1"/>
        </xdr:cNvSpPr>
      </xdr:nvSpPr>
      <xdr:spPr bwMode="auto">
        <a:xfrm>
          <a:off x="5239238" y="291464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11</xdr:col>
      <xdr:colOff>0</xdr:colOff>
      <xdr:row>139</xdr:row>
      <xdr:rowOff>19050</xdr:rowOff>
    </xdr:from>
    <xdr:to>
      <xdr:col>12</xdr:col>
      <xdr:colOff>9525</xdr:colOff>
      <xdr:row>141</xdr:row>
      <xdr:rowOff>0</xdr:rowOff>
    </xdr:to>
    <xdr:sp macro="" textlink="">
      <xdr:nvSpPr>
        <xdr:cNvPr id="260" name="AutoShape 25">
          <a:extLst>
            <a:ext uri="{FF2B5EF4-FFF2-40B4-BE49-F238E27FC236}">
              <a16:creationId xmlns:a16="http://schemas.microsoft.com/office/drawing/2014/main" id="{50D6DD9B-A57F-4598-BE9E-4D6CCD867F04}"/>
            </a:ext>
          </a:extLst>
        </xdr:cNvPr>
        <xdr:cNvSpPr>
          <a:spLocks noChangeArrowheads="1"/>
        </xdr:cNvSpPr>
      </xdr:nvSpPr>
      <xdr:spPr bwMode="auto">
        <a:xfrm>
          <a:off x="6267450" y="291465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13</xdr:col>
      <xdr:colOff>488</xdr:colOff>
      <xdr:row>139</xdr:row>
      <xdr:rowOff>19049</xdr:rowOff>
    </xdr:from>
    <xdr:to>
      <xdr:col>14</xdr:col>
      <xdr:colOff>0</xdr:colOff>
      <xdr:row>141</xdr:row>
      <xdr:rowOff>2924</xdr:rowOff>
    </xdr:to>
    <xdr:sp macro="" textlink="">
      <xdr:nvSpPr>
        <xdr:cNvPr id="261" name="AutoShape 26">
          <a:extLst>
            <a:ext uri="{FF2B5EF4-FFF2-40B4-BE49-F238E27FC236}">
              <a16:creationId xmlns:a16="http://schemas.microsoft.com/office/drawing/2014/main" id="{E7A0600C-75C2-4E86-86B9-A893806CD5A3}"/>
            </a:ext>
          </a:extLst>
        </xdr:cNvPr>
        <xdr:cNvSpPr>
          <a:spLocks noChangeArrowheads="1"/>
        </xdr:cNvSpPr>
      </xdr:nvSpPr>
      <xdr:spPr bwMode="auto">
        <a:xfrm>
          <a:off x="7296638" y="291464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15</xdr:col>
      <xdr:colOff>0</xdr:colOff>
      <xdr:row>139</xdr:row>
      <xdr:rowOff>19050</xdr:rowOff>
    </xdr:from>
    <xdr:to>
      <xdr:col>16</xdr:col>
      <xdr:colOff>9525</xdr:colOff>
      <xdr:row>141</xdr:row>
      <xdr:rowOff>0</xdr:rowOff>
    </xdr:to>
    <xdr:sp macro="" textlink="">
      <xdr:nvSpPr>
        <xdr:cNvPr id="262" name="AutoShape 25">
          <a:extLst>
            <a:ext uri="{FF2B5EF4-FFF2-40B4-BE49-F238E27FC236}">
              <a16:creationId xmlns:a16="http://schemas.microsoft.com/office/drawing/2014/main" id="{CB131F70-23D3-4CC9-B787-B86E45E1523B}"/>
            </a:ext>
          </a:extLst>
        </xdr:cNvPr>
        <xdr:cNvSpPr>
          <a:spLocks noChangeArrowheads="1"/>
        </xdr:cNvSpPr>
      </xdr:nvSpPr>
      <xdr:spPr bwMode="auto">
        <a:xfrm>
          <a:off x="8324850" y="291465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17</xdr:col>
      <xdr:colOff>488</xdr:colOff>
      <xdr:row>139</xdr:row>
      <xdr:rowOff>19049</xdr:rowOff>
    </xdr:from>
    <xdr:to>
      <xdr:col>18</xdr:col>
      <xdr:colOff>0</xdr:colOff>
      <xdr:row>141</xdr:row>
      <xdr:rowOff>2924</xdr:rowOff>
    </xdr:to>
    <xdr:sp macro="" textlink="">
      <xdr:nvSpPr>
        <xdr:cNvPr id="263" name="AutoShape 26">
          <a:extLst>
            <a:ext uri="{FF2B5EF4-FFF2-40B4-BE49-F238E27FC236}">
              <a16:creationId xmlns:a16="http://schemas.microsoft.com/office/drawing/2014/main" id="{CD4937DC-8F6F-4A13-8B68-D4ADCEBABB49}"/>
            </a:ext>
          </a:extLst>
        </xdr:cNvPr>
        <xdr:cNvSpPr>
          <a:spLocks noChangeArrowheads="1"/>
        </xdr:cNvSpPr>
      </xdr:nvSpPr>
      <xdr:spPr bwMode="auto">
        <a:xfrm>
          <a:off x="9354038" y="291464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19</xdr:col>
      <xdr:colOff>0</xdr:colOff>
      <xdr:row>139</xdr:row>
      <xdr:rowOff>19050</xdr:rowOff>
    </xdr:from>
    <xdr:to>
      <xdr:col>20</xdr:col>
      <xdr:colOff>9525</xdr:colOff>
      <xdr:row>141</xdr:row>
      <xdr:rowOff>0</xdr:rowOff>
    </xdr:to>
    <xdr:sp macro="" textlink="">
      <xdr:nvSpPr>
        <xdr:cNvPr id="264" name="AutoShape 25">
          <a:extLst>
            <a:ext uri="{FF2B5EF4-FFF2-40B4-BE49-F238E27FC236}">
              <a16:creationId xmlns:a16="http://schemas.microsoft.com/office/drawing/2014/main" id="{4709E86C-C00F-40D4-A401-F12EE30C81A9}"/>
            </a:ext>
          </a:extLst>
        </xdr:cNvPr>
        <xdr:cNvSpPr>
          <a:spLocks noChangeArrowheads="1"/>
        </xdr:cNvSpPr>
      </xdr:nvSpPr>
      <xdr:spPr bwMode="auto">
        <a:xfrm>
          <a:off x="10382250" y="291465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21</xdr:col>
      <xdr:colOff>488</xdr:colOff>
      <xdr:row>139</xdr:row>
      <xdr:rowOff>19049</xdr:rowOff>
    </xdr:from>
    <xdr:to>
      <xdr:col>22</xdr:col>
      <xdr:colOff>0</xdr:colOff>
      <xdr:row>141</xdr:row>
      <xdr:rowOff>2924</xdr:rowOff>
    </xdr:to>
    <xdr:sp macro="" textlink="">
      <xdr:nvSpPr>
        <xdr:cNvPr id="265" name="AutoShape 26">
          <a:extLst>
            <a:ext uri="{FF2B5EF4-FFF2-40B4-BE49-F238E27FC236}">
              <a16:creationId xmlns:a16="http://schemas.microsoft.com/office/drawing/2014/main" id="{B87EC4C9-866D-43B2-93AE-A1BC66F9A864}"/>
            </a:ext>
          </a:extLst>
        </xdr:cNvPr>
        <xdr:cNvSpPr>
          <a:spLocks noChangeArrowheads="1"/>
        </xdr:cNvSpPr>
      </xdr:nvSpPr>
      <xdr:spPr bwMode="auto">
        <a:xfrm>
          <a:off x="11411438" y="291464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23</xdr:col>
      <xdr:colOff>0</xdr:colOff>
      <xdr:row>139</xdr:row>
      <xdr:rowOff>19050</xdr:rowOff>
    </xdr:from>
    <xdr:to>
      <xdr:col>24</xdr:col>
      <xdr:colOff>9525</xdr:colOff>
      <xdr:row>141</xdr:row>
      <xdr:rowOff>0</xdr:rowOff>
    </xdr:to>
    <xdr:sp macro="" textlink="">
      <xdr:nvSpPr>
        <xdr:cNvPr id="266" name="AutoShape 25">
          <a:extLst>
            <a:ext uri="{FF2B5EF4-FFF2-40B4-BE49-F238E27FC236}">
              <a16:creationId xmlns:a16="http://schemas.microsoft.com/office/drawing/2014/main" id="{552BF271-2E89-4C6F-87F9-B78CDBD3192E}"/>
            </a:ext>
          </a:extLst>
        </xdr:cNvPr>
        <xdr:cNvSpPr>
          <a:spLocks noChangeArrowheads="1"/>
        </xdr:cNvSpPr>
      </xdr:nvSpPr>
      <xdr:spPr bwMode="auto">
        <a:xfrm>
          <a:off x="12439650" y="291465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25</xdr:col>
      <xdr:colOff>488</xdr:colOff>
      <xdr:row>139</xdr:row>
      <xdr:rowOff>19049</xdr:rowOff>
    </xdr:from>
    <xdr:to>
      <xdr:col>26</xdr:col>
      <xdr:colOff>0</xdr:colOff>
      <xdr:row>141</xdr:row>
      <xdr:rowOff>2924</xdr:rowOff>
    </xdr:to>
    <xdr:sp macro="" textlink="">
      <xdr:nvSpPr>
        <xdr:cNvPr id="267" name="AutoShape 26">
          <a:extLst>
            <a:ext uri="{FF2B5EF4-FFF2-40B4-BE49-F238E27FC236}">
              <a16:creationId xmlns:a16="http://schemas.microsoft.com/office/drawing/2014/main" id="{0375D872-C6E8-423C-8ED7-660B607D6F61}"/>
            </a:ext>
          </a:extLst>
        </xdr:cNvPr>
        <xdr:cNvSpPr>
          <a:spLocks noChangeArrowheads="1"/>
        </xdr:cNvSpPr>
      </xdr:nvSpPr>
      <xdr:spPr bwMode="auto">
        <a:xfrm>
          <a:off x="13468838" y="291464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27</xdr:col>
      <xdr:colOff>0</xdr:colOff>
      <xdr:row>139</xdr:row>
      <xdr:rowOff>19050</xdr:rowOff>
    </xdr:from>
    <xdr:to>
      <xdr:col>28</xdr:col>
      <xdr:colOff>9525</xdr:colOff>
      <xdr:row>141</xdr:row>
      <xdr:rowOff>0</xdr:rowOff>
    </xdr:to>
    <xdr:sp macro="" textlink="">
      <xdr:nvSpPr>
        <xdr:cNvPr id="268" name="AutoShape 25">
          <a:extLst>
            <a:ext uri="{FF2B5EF4-FFF2-40B4-BE49-F238E27FC236}">
              <a16:creationId xmlns:a16="http://schemas.microsoft.com/office/drawing/2014/main" id="{2F76831F-B48E-4C16-BC00-B402B3A741C6}"/>
            </a:ext>
          </a:extLst>
        </xdr:cNvPr>
        <xdr:cNvSpPr>
          <a:spLocks noChangeArrowheads="1"/>
        </xdr:cNvSpPr>
      </xdr:nvSpPr>
      <xdr:spPr bwMode="auto">
        <a:xfrm>
          <a:off x="14497050" y="291465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29</xdr:col>
      <xdr:colOff>488</xdr:colOff>
      <xdr:row>139</xdr:row>
      <xdr:rowOff>19049</xdr:rowOff>
    </xdr:from>
    <xdr:to>
      <xdr:col>30</xdr:col>
      <xdr:colOff>0</xdr:colOff>
      <xdr:row>141</xdr:row>
      <xdr:rowOff>2924</xdr:rowOff>
    </xdr:to>
    <xdr:sp macro="" textlink="">
      <xdr:nvSpPr>
        <xdr:cNvPr id="269" name="AutoShape 26">
          <a:extLst>
            <a:ext uri="{FF2B5EF4-FFF2-40B4-BE49-F238E27FC236}">
              <a16:creationId xmlns:a16="http://schemas.microsoft.com/office/drawing/2014/main" id="{102F23FA-4018-4B70-A3DA-D511C5F35ACF}"/>
            </a:ext>
          </a:extLst>
        </xdr:cNvPr>
        <xdr:cNvSpPr>
          <a:spLocks noChangeArrowheads="1"/>
        </xdr:cNvSpPr>
      </xdr:nvSpPr>
      <xdr:spPr bwMode="auto">
        <a:xfrm>
          <a:off x="15526238" y="2914649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31</xdr:col>
      <xdr:colOff>0</xdr:colOff>
      <xdr:row>139</xdr:row>
      <xdr:rowOff>19050</xdr:rowOff>
    </xdr:from>
    <xdr:to>
      <xdr:col>32</xdr:col>
      <xdr:colOff>9525</xdr:colOff>
      <xdr:row>141</xdr:row>
      <xdr:rowOff>0</xdr:rowOff>
    </xdr:to>
    <xdr:sp macro="" textlink="">
      <xdr:nvSpPr>
        <xdr:cNvPr id="270" name="AutoShape 25">
          <a:extLst>
            <a:ext uri="{FF2B5EF4-FFF2-40B4-BE49-F238E27FC236}">
              <a16:creationId xmlns:a16="http://schemas.microsoft.com/office/drawing/2014/main" id="{658F5505-4A6F-4100-A693-85F6DC93D3EE}"/>
            </a:ext>
          </a:extLst>
        </xdr:cNvPr>
        <xdr:cNvSpPr>
          <a:spLocks noChangeArrowheads="1"/>
        </xdr:cNvSpPr>
      </xdr:nvSpPr>
      <xdr:spPr bwMode="auto">
        <a:xfrm>
          <a:off x="16754475" y="291465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xdr:col>
      <xdr:colOff>0</xdr:colOff>
      <xdr:row>139</xdr:row>
      <xdr:rowOff>19050</xdr:rowOff>
    </xdr:from>
    <xdr:to>
      <xdr:col>2</xdr:col>
      <xdr:colOff>9525</xdr:colOff>
      <xdr:row>141</xdr:row>
      <xdr:rowOff>0</xdr:rowOff>
    </xdr:to>
    <xdr:sp macro="" textlink="">
      <xdr:nvSpPr>
        <xdr:cNvPr id="271" name="AutoShape 25">
          <a:extLst>
            <a:ext uri="{FF2B5EF4-FFF2-40B4-BE49-F238E27FC236}">
              <a16:creationId xmlns:a16="http://schemas.microsoft.com/office/drawing/2014/main" id="{8EA0C2A3-A303-4BD3-9452-B1C376F3B579}"/>
            </a:ext>
          </a:extLst>
        </xdr:cNvPr>
        <xdr:cNvSpPr>
          <a:spLocks noChangeArrowheads="1"/>
        </xdr:cNvSpPr>
      </xdr:nvSpPr>
      <xdr:spPr bwMode="auto">
        <a:xfrm>
          <a:off x="1123950" y="291465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xdr:col>
      <xdr:colOff>0</xdr:colOff>
      <xdr:row>147</xdr:row>
      <xdr:rowOff>19050</xdr:rowOff>
    </xdr:from>
    <xdr:to>
      <xdr:col>4</xdr:col>
      <xdr:colOff>9525</xdr:colOff>
      <xdr:row>149</xdr:row>
      <xdr:rowOff>0</xdr:rowOff>
    </xdr:to>
    <xdr:sp macro="" textlink="">
      <xdr:nvSpPr>
        <xdr:cNvPr id="272" name="AutoShape 25">
          <a:extLst>
            <a:ext uri="{FF2B5EF4-FFF2-40B4-BE49-F238E27FC236}">
              <a16:creationId xmlns:a16="http://schemas.microsoft.com/office/drawing/2014/main" id="{8B056970-C71A-43CE-A992-120093FC7EAC}"/>
            </a:ext>
          </a:extLst>
        </xdr:cNvPr>
        <xdr:cNvSpPr>
          <a:spLocks noChangeArrowheads="1"/>
        </xdr:cNvSpPr>
      </xdr:nvSpPr>
      <xdr:spPr bwMode="auto">
        <a:xfrm>
          <a:off x="2152650" y="307467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5</xdr:col>
      <xdr:colOff>488</xdr:colOff>
      <xdr:row>147</xdr:row>
      <xdr:rowOff>19049</xdr:rowOff>
    </xdr:from>
    <xdr:to>
      <xdr:col>6</xdr:col>
      <xdr:colOff>0</xdr:colOff>
      <xdr:row>149</xdr:row>
      <xdr:rowOff>2924</xdr:rowOff>
    </xdr:to>
    <xdr:sp macro="" textlink="">
      <xdr:nvSpPr>
        <xdr:cNvPr id="273" name="AutoShape 26">
          <a:extLst>
            <a:ext uri="{FF2B5EF4-FFF2-40B4-BE49-F238E27FC236}">
              <a16:creationId xmlns:a16="http://schemas.microsoft.com/office/drawing/2014/main" id="{9188628F-0605-4207-AF77-4991EB07A5DC}"/>
            </a:ext>
          </a:extLst>
        </xdr:cNvPr>
        <xdr:cNvSpPr>
          <a:spLocks noChangeArrowheads="1"/>
        </xdr:cNvSpPr>
      </xdr:nvSpPr>
      <xdr:spPr bwMode="auto">
        <a:xfrm>
          <a:off x="3181838" y="307466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7</xdr:col>
      <xdr:colOff>0</xdr:colOff>
      <xdr:row>147</xdr:row>
      <xdr:rowOff>19050</xdr:rowOff>
    </xdr:from>
    <xdr:to>
      <xdr:col>8</xdr:col>
      <xdr:colOff>9525</xdr:colOff>
      <xdr:row>149</xdr:row>
      <xdr:rowOff>0</xdr:rowOff>
    </xdr:to>
    <xdr:sp macro="" textlink="">
      <xdr:nvSpPr>
        <xdr:cNvPr id="274" name="AutoShape 25">
          <a:extLst>
            <a:ext uri="{FF2B5EF4-FFF2-40B4-BE49-F238E27FC236}">
              <a16:creationId xmlns:a16="http://schemas.microsoft.com/office/drawing/2014/main" id="{F2DB6F2F-8F64-4578-A87D-4B30FE87A91C}"/>
            </a:ext>
          </a:extLst>
        </xdr:cNvPr>
        <xdr:cNvSpPr>
          <a:spLocks noChangeArrowheads="1"/>
        </xdr:cNvSpPr>
      </xdr:nvSpPr>
      <xdr:spPr bwMode="auto">
        <a:xfrm>
          <a:off x="4210050" y="307467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9</xdr:col>
      <xdr:colOff>488</xdr:colOff>
      <xdr:row>147</xdr:row>
      <xdr:rowOff>19049</xdr:rowOff>
    </xdr:from>
    <xdr:to>
      <xdr:col>10</xdr:col>
      <xdr:colOff>0</xdr:colOff>
      <xdr:row>149</xdr:row>
      <xdr:rowOff>2924</xdr:rowOff>
    </xdr:to>
    <xdr:sp macro="" textlink="">
      <xdr:nvSpPr>
        <xdr:cNvPr id="275" name="AutoShape 26">
          <a:extLst>
            <a:ext uri="{FF2B5EF4-FFF2-40B4-BE49-F238E27FC236}">
              <a16:creationId xmlns:a16="http://schemas.microsoft.com/office/drawing/2014/main" id="{B0B047E3-3CBE-4087-A5AD-16E3F602570B}"/>
            </a:ext>
          </a:extLst>
        </xdr:cNvPr>
        <xdr:cNvSpPr>
          <a:spLocks noChangeArrowheads="1"/>
        </xdr:cNvSpPr>
      </xdr:nvSpPr>
      <xdr:spPr bwMode="auto">
        <a:xfrm>
          <a:off x="4654131" y="31220228"/>
          <a:ext cx="516583" cy="392089"/>
        </a:xfrm>
        <a:prstGeom prst="flowChartExtract">
          <a:avLst/>
        </a:prstGeom>
        <a:solidFill>
          <a:sysClr val="window" lastClr="FFFFFF"/>
        </a:solidFill>
        <a:ln w="9525">
          <a:solidFill>
            <a:srgbClr val="000000"/>
          </a:solidFill>
          <a:miter lim="800000"/>
          <a:headEnd/>
          <a:tailEnd/>
        </a:ln>
      </xdr:spPr>
    </xdr:sp>
    <xdr:clientData/>
  </xdr:twoCellAnchor>
  <xdr:twoCellAnchor>
    <xdr:from>
      <xdr:col>11</xdr:col>
      <xdr:colOff>0</xdr:colOff>
      <xdr:row>147</xdr:row>
      <xdr:rowOff>19050</xdr:rowOff>
    </xdr:from>
    <xdr:to>
      <xdr:col>12</xdr:col>
      <xdr:colOff>9525</xdr:colOff>
      <xdr:row>149</xdr:row>
      <xdr:rowOff>0</xdr:rowOff>
    </xdr:to>
    <xdr:sp macro="" textlink="">
      <xdr:nvSpPr>
        <xdr:cNvPr id="276" name="AutoShape 25">
          <a:extLst>
            <a:ext uri="{FF2B5EF4-FFF2-40B4-BE49-F238E27FC236}">
              <a16:creationId xmlns:a16="http://schemas.microsoft.com/office/drawing/2014/main" id="{771F2E7A-C2B4-4FF9-ACF6-16DD8B11F277}"/>
            </a:ext>
          </a:extLst>
        </xdr:cNvPr>
        <xdr:cNvSpPr>
          <a:spLocks noChangeArrowheads="1"/>
        </xdr:cNvSpPr>
      </xdr:nvSpPr>
      <xdr:spPr bwMode="auto">
        <a:xfrm>
          <a:off x="6267450" y="307467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13</xdr:col>
      <xdr:colOff>488</xdr:colOff>
      <xdr:row>147</xdr:row>
      <xdr:rowOff>19049</xdr:rowOff>
    </xdr:from>
    <xdr:to>
      <xdr:col>14</xdr:col>
      <xdr:colOff>0</xdr:colOff>
      <xdr:row>149</xdr:row>
      <xdr:rowOff>2924</xdr:rowOff>
    </xdr:to>
    <xdr:sp macro="" textlink="">
      <xdr:nvSpPr>
        <xdr:cNvPr id="277" name="AutoShape 26">
          <a:extLst>
            <a:ext uri="{FF2B5EF4-FFF2-40B4-BE49-F238E27FC236}">
              <a16:creationId xmlns:a16="http://schemas.microsoft.com/office/drawing/2014/main" id="{5D44B912-D49E-4CD5-A8C9-D20A67B540F9}"/>
            </a:ext>
          </a:extLst>
        </xdr:cNvPr>
        <xdr:cNvSpPr>
          <a:spLocks noChangeArrowheads="1"/>
        </xdr:cNvSpPr>
      </xdr:nvSpPr>
      <xdr:spPr bwMode="auto">
        <a:xfrm>
          <a:off x="7296638" y="307466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15</xdr:col>
      <xdr:colOff>0</xdr:colOff>
      <xdr:row>147</xdr:row>
      <xdr:rowOff>19050</xdr:rowOff>
    </xdr:from>
    <xdr:to>
      <xdr:col>16</xdr:col>
      <xdr:colOff>9525</xdr:colOff>
      <xdr:row>149</xdr:row>
      <xdr:rowOff>0</xdr:rowOff>
    </xdr:to>
    <xdr:sp macro="" textlink="">
      <xdr:nvSpPr>
        <xdr:cNvPr id="278" name="AutoShape 25">
          <a:extLst>
            <a:ext uri="{FF2B5EF4-FFF2-40B4-BE49-F238E27FC236}">
              <a16:creationId xmlns:a16="http://schemas.microsoft.com/office/drawing/2014/main" id="{08F6613A-40D1-45AD-AB81-98E98815D9C5}"/>
            </a:ext>
          </a:extLst>
        </xdr:cNvPr>
        <xdr:cNvSpPr>
          <a:spLocks noChangeArrowheads="1"/>
        </xdr:cNvSpPr>
      </xdr:nvSpPr>
      <xdr:spPr bwMode="auto">
        <a:xfrm>
          <a:off x="8324850" y="307467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17</xdr:col>
      <xdr:colOff>488</xdr:colOff>
      <xdr:row>147</xdr:row>
      <xdr:rowOff>19049</xdr:rowOff>
    </xdr:from>
    <xdr:to>
      <xdr:col>18</xdr:col>
      <xdr:colOff>0</xdr:colOff>
      <xdr:row>149</xdr:row>
      <xdr:rowOff>2924</xdr:rowOff>
    </xdr:to>
    <xdr:sp macro="" textlink="">
      <xdr:nvSpPr>
        <xdr:cNvPr id="279" name="AutoShape 26">
          <a:extLst>
            <a:ext uri="{FF2B5EF4-FFF2-40B4-BE49-F238E27FC236}">
              <a16:creationId xmlns:a16="http://schemas.microsoft.com/office/drawing/2014/main" id="{B947A2D5-FA2E-4FA7-8710-E472671CB929}"/>
            </a:ext>
          </a:extLst>
        </xdr:cNvPr>
        <xdr:cNvSpPr>
          <a:spLocks noChangeArrowheads="1"/>
        </xdr:cNvSpPr>
      </xdr:nvSpPr>
      <xdr:spPr bwMode="auto">
        <a:xfrm>
          <a:off x="9354038" y="307466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19050</xdr:rowOff>
    </xdr:from>
    <xdr:to>
      <xdr:col>20</xdr:col>
      <xdr:colOff>9525</xdr:colOff>
      <xdr:row>149</xdr:row>
      <xdr:rowOff>0</xdr:rowOff>
    </xdr:to>
    <xdr:sp macro="" textlink="">
      <xdr:nvSpPr>
        <xdr:cNvPr id="280" name="AutoShape 25">
          <a:extLst>
            <a:ext uri="{FF2B5EF4-FFF2-40B4-BE49-F238E27FC236}">
              <a16:creationId xmlns:a16="http://schemas.microsoft.com/office/drawing/2014/main" id="{9FB7D3D5-8BDD-493E-A3FD-147B160006FD}"/>
            </a:ext>
          </a:extLst>
        </xdr:cNvPr>
        <xdr:cNvSpPr>
          <a:spLocks noChangeArrowheads="1"/>
        </xdr:cNvSpPr>
      </xdr:nvSpPr>
      <xdr:spPr bwMode="auto">
        <a:xfrm>
          <a:off x="10382250" y="307467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21</xdr:col>
      <xdr:colOff>488</xdr:colOff>
      <xdr:row>147</xdr:row>
      <xdr:rowOff>19049</xdr:rowOff>
    </xdr:from>
    <xdr:to>
      <xdr:col>22</xdr:col>
      <xdr:colOff>0</xdr:colOff>
      <xdr:row>149</xdr:row>
      <xdr:rowOff>2924</xdr:rowOff>
    </xdr:to>
    <xdr:sp macro="" textlink="">
      <xdr:nvSpPr>
        <xdr:cNvPr id="281" name="AutoShape 26">
          <a:extLst>
            <a:ext uri="{FF2B5EF4-FFF2-40B4-BE49-F238E27FC236}">
              <a16:creationId xmlns:a16="http://schemas.microsoft.com/office/drawing/2014/main" id="{901FD5A1-B413-4887-9EFA-F5765679C4B6}"/>
            </a:ext>
          </a:extLst>
        </xdr:cNvPr>
        <xdr:cNvSpPr>
          <a:spLocks noChangeArrowheads="1"/>
        </xdr:cNvSpPr>
      </xdr:nvSpPr>
      <xdr:spPr bwMode="auto">
        <a:xfrm>
          <a:off x="11411438" y="307466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19050</xdr:rowOff>
    </xdr:from>
    <xdr:to>
      <xdr:col>24</xdr:col>
      <xdr:colOff>9525</xdr:colOff>
      <xdr:row>149</xdr:row>
      <xdr:rowOff>0</xdr:rowOff>
    </xdr:to>
    <xdr:sp macro="" textlink="">
      <xdr:nvSpPr>
        <xdr:cNvPr id="282" name="AutoShape 25">
          <a:extLst>
            <a:ext uri="{FF2B5EF4-FFF2-40B4-BE49-F238E27FC236}">
              <a16:creationId xmlns:a16="http://schemas.microsoft.com/office/drawing/2014/main" id="{98C050B4-888D-43EA-8EEC-846445C77A70}"/>
            </a:ext>
          </a:extLst>
        </xdr:cNvPr>
        <xdr:cNvSpPr>
          <a:spLocks noChangeArrowheads="1"/>
        </xdr:cNvSpPr>
      </xdr:nvSpPr>
      <xdr:spPr bwMode="auto">
        <a:xfrm>
          <a:off x="12439650" y="307467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25</xdr:col>
      <xdr:colOff>488</xdr:colOff>
      <xdr:row>147</xdr:row>
      <xdr:rowOff>19049</xdr:rowOff>
    </xdr:from>
    <xdr:to>
      <xdr:col>26</xdr:col>
      <xdr:colOff>0</xdr:colOff>
      <xdr:row>149</xdr:row>
      <xdr:rowOff>2924</xdr:rowOff>
    </xdr:to>
    <xdr:sp macro="" textlink="">
      <xdr:nvSpPr>
        <xdr:cNvPr id="283" name="AutoShape 26">
          <a:extLst>
            <a:ext uri="{FF2B5EF4-FFF2-40B4-BE49-F238E27FC236}">
              <a16:creationId xmlns:a16="http://schemas.microsoft.com/office/drawing/2014/main" id="{0A519E65-CA66-4D3A-BB67-779CD2238761}"/>
            </a:ext>
          </a:extLst>
        </xdr:cNvPr>
        <xdr:cNvSpPr>
          <a:spLocks noChangeArrowheads="1"/>
        </xdr:cNvSpPr>
      </xdr:nvSpPr>
      <xdr:spPr bwMode="auto">
        <a:xfrm>
          <a:off x="13468838" y="307466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19050</xdr:rowOff>
    </xdr:from>
    <xdr:to>
      <xdr:col>28</xdr:col>
      <xdr:colOff>9525</xdr:colOff>
      <xdr:row>149</xdr:row>
      <xdr:rowOff>0</xdr:rowOff>
    </xdr:to>
    <xdr:sp macro="" textlink="">
      <xdr:nvSpPr>
        <xdr:cNvPr id="284" name="AutoShape 25">
          <a:extLst>
            <a:ext uri="{FF2B5EF4-FFF2-40B4-BE49-F238E27FC236}">
              <a16:creationId xmlns:a16="http://schemas.microsoft.com/office/drawing/2014/main" id="{A682A59C-48FD-4EF1-95C6-334D13761B2E}"/>
            </a:ext>
          </a:extLst>
        </xdr:cNvPr>
        <xdr:cNvSpPr>
          <a:spLocks noChangeArrowheads="1"/>
        </xdr:cNvSpPr>
      </xdr:nvSpPr>
      <xdr:spPr bwMode="auto">
        <a:xfrm>
          <a:off x="14497050" y="307467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29</xdr:col>
      <xdr:colOff>488</xdr:colOff>
      <xdr:row>147</xdr:row>
      <xdr:rowOff>19049</xdr:rowOff>
    </xdr:from>
    <xdr:to>
      <xdr:col>30</xdr:col>
      <xdr:colOff>0</xdr:colOff>
      <xdr:row>149</xdr:row>
      <xdr:rowOff>2924</xdr:rowOff>
    </xdr:to>
    <xdr:sp macro="" textlink="">
      <xdr:nvSpPr>
        <xdr:cNvPr id="285" name="AutoShape 26">
          <a:extLst>
            <a:ext uri="{FF2B5EF4-FFF2-40B4-BE49-F238E27FC236}">
              <a16:creationId xmlns:a16="http://schemas.microsoft.com/office/drawing/2014/main" id="{DE216BA5-25E0-4687-8483-C73127FAA700}"/>
            </a:ext>
          </a:extLst>
        </xdr:cNvPr>
        <xdr:cNvSpPr>
          <a:spLocks noChangeArrowheads="1"/>
        </xdr:cNvSpPr>
      </xdr:nvSpPr>
      <xdr:spPr bwMode="auto">
        <a:xfrm>
          <a:off x="15526238" y="3074669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31</xdr:col>
      <xdr:colOff>0</xdr:colOff>
      <xdr:row>147</xdr:row>
      <xdr:rowOff>19050</xdr:rowOff>
    </xdr:from>
    <xdr:to>
      <xdr:col>32</xdr:col>
      <xdr:colOff>9525</xdr:colOff>
      <xdr:row>149</xdr:row>
      <xdr:rowOff>0</xdr:rowOff>
    </xdr:to>
    <xdr:sp macro="" textlink="">
      <xdr:nvSpPr>
        <xdr:cNvPr id="286" name="AutoShape 25">
          <a:extLst>
            <a:ext uri="{FF2B5EF4-FFF2-40B4-BE49-F238E27FC236}">
              <a16:creationId xmlns:a16="http://schemas.microsoft.com/office/drawing/2014/main" id="{5378882D-522B-4733-91C5-5FBE6E0EBEEF}"/>
            </a:ext>
          </a:extLst>
        </xdr:cNvPr>
        <xdr:cNvSpPr>
          <a:spLocks noChangeArrowheads="1"/>
        </xdr:cNvSpPr>
      </xdr:nvSpPr>
      <xdr:spPr bwMode="auto">
        <a:xfrm>
          <a:off x="16754475" y="307467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xdr:col>
      <xdr:colOff>0</xdr:colOff>
      <xdr:row>147</xdr:row>
      <xdr:rowOff>19050</xdr:rowOff>
    </xdr:from>
    <xdr:to>
      <xdr:col>2</xdr:col>
      <xdr:colOff>9525</xdr:colOff>
      <xdr:row>149</xdr:row>
      <xdr:rowOff>0</xdr:rowOff>
    </xdr:to>
    <xdr:sp macro="" textlink="">
      <xdr:nvSpPr>
        <xdr:cNvPr id="287" name="AutoShape 25">
          <a:extLst>
            <a:ext uri="{FF2B5EF4-FFF2-40B4-BE49-F238E27FC236}">
              <a16:creationId xmlns:a16="http://schemas.microsoft.com/office/drawing/2014/main" id="{854E4973-4D52-401E-8285-D5C4AB4E2791}"/>
            </a:ext>
          </a:extLst>
        </xdr:cNvPr>
        <xdr:cNvSpPr>
          <a:spLocks noChangeArrowheads="1"/>
        </xdr:cNvSpPr>
      </xdr:nvSpPr>
      <xdr:spPr bwMode="auto">
        <a:xfrm>
          <a:off x="1123950" y="307467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xdr:col>
      <xdr:colOff>0</xdr:colOff>
      <xdr:row>155</xdr:row>
      <xdr:rowOff>19050</xdr:rowOff>
    </xdr:from>
    <xdr:to>
      <xdr:col>4</xdr:col>
      <xdr:colOff>9525</xdr:colOff>
      <xdr:row>157</xdr:row>
      <xdr:rowOff>0</xdr:rowOff>
    </xdr:to>
    <xdr:sp macro="" textlink="">
      <xdr:nvSpPr>
        <xdr:cNvPr id="288" name="AutoShape 25">
          <a:extLst>
            <a:ext uri="{FF2B5EF4-FFF2-40B4-BE49-F238E27FC236}">
              <a16:creationId xmlns:a16="http://schemas.microsoft.com/office/drawing/2014/main" id="{87D7CE7D-EADF-414E-BB8C-84B4501B95F1}"/>
            </a:ext>
          </a:extLst>
        </xdr:cNvPr>
        <xdr:cNvSpPr>
          <a:spLocks noChangeArrowheads="1"/>
        </xdr:cNvSpPr>
      </xdr:nvSpPr>
      <xdr:spPr bwMode="auto">
        <a:xfrm>
          <a:off x="2152650" y="323469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5</xdr:col>
      <xdr:colOff>488</xdr:colOff>
      <xdr:row>155</xdr:row>
      <xdr:rowOff>19049</xdr:rowOff>
    </xdr:from>
    <xdr:to>
      <xdr:col>6</xdr:col>
      <xdr:colOff>0</xdr:colOff>
      <xdr:row>157</xdr:row>
      <xdr:rowOff>2924</xdr:rowOff>
    </xdr:to>
    <xdr:sp macro="" textlink="">
      <xdr:nvSpPr>
        <xdr:cNvPr id="289" name="AutoShape 26">
          <a:extLst>
            <a:ext uri="{FF2B5EF4-FFF2-40B4-BE49-F238E27FC236}">
              <a16:creationId xmlns:a16="http://schemas.microsoft.com/office/drawing/2014/main" id="{4E83E06E-C72D-4F9B-BFA4-B624923C8237}"/>
            </a:ext>
          </a:extLst>
        </xdr:cNvPr>
        <xdr:cNvSpPr>
          <a:spLocks noChangeArrowheads="1"/>
        </xdr:cNvSpPr>
      </xdr:nvSpPr>
      <xdr:spPr bwMode="auto">
        <a:xfrm>
          <a:off x="3181838" y="323468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7</xdr:col>
      <xdr:colOff>0</xdr:colOff>
      <xdr:row>155</xdr:row>
      <xdr:rowOff>19050</xdr:rowOff>
    </xdr:from>
    <xdr:to>
      <xdr:col>8</xdr:col>
      <xdr:colOff>9525</xdr:colOff>
      <xdr:row>157</xdr:row>
      <xdr:rowOff>0</xdr:rowOff>
    </xdr:to>
    <xdr:sp macro="" textlink="">
      <xdr:nvSpPr>
        <xdr:cNvPr id="290" name="AutoShape 25">
          <a:extLst>
            <a:ext uri="{FF2B5EF4-FFF2-40B4-BE49-F238E27FC236}">
              <a16:creationId xmlns:a16="http://schemas.microsoft.com/office/drawing/2014/main" id="{4E3BEE2F-4785-4091-9BC7-5E35837F0B39}"/>
            </a:ext>
          </a:extLst>
        </xdr:cNvPr>
        <xdr:cNvSpPr>
          <a:spLocks noChangeArrowheads="1"/>
        </xdr:cNvSpPr>
      </xdr:nvSpPr>
      <xdr:spPr bwMode="auto">
        <a:xfrm>
          <a:off x="4210050" y="323469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9</xdr:col>
      <xdr:colOff>488</xdr:colOff>
      <xdr:row>155</xdr:row>
      <xdr:rowOff>19049</xdr:rowOff>
    </xdr:from>
    <xdr:to>
      <xdr:col>10</xdr:col>
      <xdr:colOff>0</xdr:colOff>
      <xdr:row>157</xdr:row>
      <xdr:rowOff>2924</xdr:rowOff>
    </xdr:to>
    <xdr:sp macro="" textlink="">
      <xdr:nvSpPr>
        <xdr:cNvPr id="291" name="AutoShape 26">
          <a:extLst>
            <a:ext uri="{FF2B5EF4-FFF2-40B4-BE49-F238E27FC236}">
              <a16:creationId xmlns:a16="http://schemas.microsoft.com/office/drawing/2014/main" id="{4062F55D-B74E-450F-873F-5BB414AB7C19}"/>
            </a:ext>
          </a:extLst>
        </xdr:cNvPr>
        <xdr:cNvSpPr>
          <a:spLocks noChangeArrowheads="1"/>
        </xdr:cNvSpPr>
      </xdr:nvSpPr>
      <xdr:spPr bwMode="auto">
        <a:xfrm>
          <a:off x="5239238" y="323468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11</xdr:col>
      <xdr:colOff>0</xdr:colOff>
      <xdr:row>155</xdr:row>
      <xdr:rowOff>19050</xdr:rowOff>
    </xdr:from>
    <xdr:to>
      <xdr:col>12</xdr:col>
      <xdr:colOff>9525</xdr:colOff>
      <xdr:row>157</xdr:row>
      <xdr:rowOff>0</xdr:rowOff>
    </xdr:to>
    <xdr:sp macro="" textlink="">
      <xdr:nvSpPr>
        <xdr:cNvPr id="292" name="AutoShape 25">
          <a:extLst>
            <a:ext uri="{FF2B5EF4-FFF2-40B4-BE49-F238E27FC236}">
              <a16:creationId xmlns:a16="http://schemas.microsoft.com/office/drawing/2014/main" id="{5CFD6537-8FD4-479C-A71D-0D7B5175ABDA}"/>
            </a:ext>
          </a:extLst>
        </xdr:cNvPr>
        <xdr:cNvSpPr>
          <a:spLocks noChangeArrowheads="1"/>
        </xdr:cNvSpPr>
      </xdr:nvSpPr>
      <xdr:spPr bwMode="auto">
        <a:xfrm>
          <a:off x="6267450" y="323469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13</xdr:col>
      <xdr:colOff>488</xdr:colOff>
      <xdr:row>155</xdr:row>
      <xdr:rowOff>19049</xdr:rowOff>
    </xdr:from>
    <xdr:to>
      <xdr:col>14</xdr:col>
      <xdr:colOff>0</xdr:colOff>
      <xdr:row>157</xdr:row>
      <xdr:rowOff>2924</xdr:rowOff>
    </xdr:to>
    <xdr:sp macro="" textlink="">
      <xdr:nvSpPr>
        <xdr:cNvPr id="293" name="AutoShape 26">
          <a:extLst>
            <a:ext uri="{FF2B5EF4-FFF2-40B4-BE49-F238E27FC236}">
              <a16:creationId xmlns:a16="http://schemas.microsoft.com/office/drawing/2014/main" id="{C1A10A65-B2BA-45F1-A3C7-A6ACACCC5F7A}"/>
            </a:ext>
          </a:extLst>
        </xdr:cNvPr>
        <xdr:cNvSpPr>
          <a:spLocks noChangeArrowheads="1"/>
        </xdr:cNvSpPr>
      </xdr:nvSpPr>
      <xdr:spPr bwMode="auto">
        <a:xfrm>
          <a:off x="6722417" y="32853085"/>
          <a:ext cx="516583" cy="392089"/>
        </a:xfrm>
        <a:prstGeom prst="flowChartExtract">
          <a:avLst/>
        </a:prstGeom>
        <a:solidFill>
          <a:sysClr val="window" lastClr="FFFFFF"/>
        </a:solidFill>
        <a:ln w="9525">
          <a:solidFill>
            <a:srgbClr val="000000"/>
          </a:solidFill>
          <a:miter lim="800000"/>
          <a:headEnd/>
          <a:tailEnd/>
        </a:ln>
      </xdr:spPr>
    </xdr:sp>
    <xdr:clientData/>
  </xdr:twoCellAnchor>
  <xdr:twoCellAnchor>
    <xdr:from>
      <xdr:col>15</xdr:col>
      <xdr:colOff>0</xdr:colOff>
      <xdr:row>155</xdr:row>
      <xdr:rowOff>19050</xdr:rowOff>
    </xdr:from>
    <xdr:to>
      <xdr:col>16</xdr:col>
      <xdr:colOff>9525</xdr:colOff>
      <xdr:row>157</xdr:row>
      <xdr:rowOff>0</xdr:rowOff>
    </xdr:to>
    <xdr:sp macro="" textlink="">
      <xdr:nvSpPr>
        <xdr:cNvPr id="294" name="AutoShape 25">
          <a:extLst>
            <a:ext uri="{FF2B5EF4-FFF2-40B4-BE49-F238E27FC236}">
              <a16:creationId xmlns:a16="http://schemas.microsoft.com/office/drawing/2014/main" id="{730D16F2-E346-4AF3-9328-E1A5608117FD}"/>
            </a:ext>
          </a:extLst>
        </xdr:cNvPr>
        <xdr:cNvSpPr>
          <a:spLocks noChangeArrowheads="1"/>
        </xdr:cNvSpPr>
      </xdr:nvSpPr>
      <xdr:spPr bwMode="auto">
        <a:xfrm>
          <a:off x="8324850" y="323469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17</xdr:col>
      <xdr:colOff>488</xdr:colOff>
      <xdr:row>155</xdr:row>
      <xdr:rowOff>19049</xdr:rowOff>
    </xdr:from>
    <xdr:to>
      <xdr:col>18</xdr:col>
      <xdr:colOff>0</xdr:colOff>
      <xdr:row>157</xdr:row>
      <xdr:rowOff>2924</xdr:rowOff>
    </xdr:to>
    <xdr:sp macro="" textlink="">
      <xdr:nvSpPr>
        <xdr:cNvPr id="295" name="AutoShape 26">
          <a:extLst>
            <a:ext uri="{FF2B5EF4-FFF2-40B4-BE49-F238E27FC236}">
              <a16:creationId xmlns:a16="http://schemas.microsoft.com/office/drawing/2014/main" id="{4C95EA4B-B2A7-41EE-BD56-262DB7F2F888}"/>
            </a:ext>
          </a:extLst>
        </xdr:cNvPr>
        <xdr:cNvSpPr>
          <a:spLocks noChangeArrowheads="1"/>
        </xdr:cNvSpPr>
      </xdr:nvSpPr>
      <xdr:spPr bwMode="auto">
        <a:xfrm>
          <a:off x="9354038" y="323468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19</xdr:col>
      <xdr:colOff>0</xdr:colOff>
      <xdr:row>155</xdr:row>
      <xdr:rowOff>19050</xdr:rowOff>
    </xdr:from>
    <xdr:to>
      <xdr:col>20</xdr:col>
      <xdr:colOff>9525</xdr:colOff>
      <xdr:row>157</xdr:row>
      <xdr:rowOff>0</xdr:rowOff>
    </xdr:to>
    <xdr:sp macro="" textlink="">
      <xdr:nvSpPr>
        <xdr:cNvPr id="296" name="AutoShape 25">
          <a:extLst>
            <a:ext uri="{FF2B5EF4-FFF2-40B4-BE49-F238E27FC236}">
              <a16:creationId xmlns:a16="http://schemas.microsoft.com/office/drawing/2014/main" id="{1BABDEE0-5C58-4966-A272-B17CD133B975}"/>
            </a:ext>
          </a:extLst>
        </xdr:cNvPr>
        <xdr:cNvSpPr>
          <a:spLocks noChangeArrowheads="1"/>
        </xdr:cNvSpPr>
      </xdr:nvSpPr>
      <xdr:spPr bwMode="auto">
        <a:xfrm>
          <a:off x="10382250" y="323469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21</xdr:col>
      <xdr:colOff>488</xdr:colOff>
      <xdr:row>155</xdr:row>
      <xdr:rowOff>19049</xdr:rowOff>
    </xdr:from>
    <xdr:to>
      <xdr:col>22</xdr:col>
      <xdr:colOff>0</xdr:colOff>
      <xdr:row>157</xdr:row>
      <xdr:rowOff>2924</xdr:rowOff>
    </xdr:to>
    <xdr:sp macro="" textlink="">
      <xdr:nvSpPr>
        <xdr:cNvPr id="297" name="AutoShape 26">
          <a:extLst>
            <a:ext uri="{FF2B5EF4-FFF2-40B4-BE49-F238E27FC236}">
              <a16:creationId xmlns:a16="http://schemas.microsoft.com/office/drawing/2014/main" id="{D5513791-A50E-406C-9832-72C560A76D58}"/>
            </a:ext>
          </a:extLst>
        </xdr:cNvPr>
        <xdr:cNvSpPr>
          <a:spLocks noChangeArrowheads="1"/>
        </xdr:cNvSpPr>
      </xdr:nvSpPr>
      <xdr:spPr bwMode="auto">
        <a:xfrm>
          <a:off x="11411438" y="323468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23</xdr:col>
      <xdr:colOff>0</xdr:colOff>
      <xdr:row>155</xdr:row>
      <xdr:rowOff>19050</xdr:rowOff>
    </xdr:from>
    <xdr:to>
      <xdr:col>24</xdr:col>
      <xdr:colOff>9525</xdr:colOff>
      <xdr:row>157</xdr:row>
      <xdr:rowOff>0</xdr:rowOff>
    </xdr:to>
    <xdr:sp macro="" textlink="">
      <xdr:nvSpPr>
        <xdr:cNvPr id="298" name="AutoShape 25">
          <a:extLst>
            <a:ext uri="{FF2B5EF4-FFF2-40B4-BE49-F238E27FC236}">
              <a16:creationId xmlns:a16="http://schemas.microsoft.com/office/drawing/2014/main" id="{D73472D1-3DAA-4020-8D04-0CC1749CC035}"/>
            </a:ext>
          </a:extLst>
        </xdr:cNvPr>
        <xdr:cNvSpPr>
          <a:spLocks noChangeArrowheads="1"/>
        </xdr:cNvSpPr>
      </xdr:nvSpPr>
      <xdr:spPr bwMode="auto">
        <a:xfrm>
          <a:off x="12439650" y="323469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25</xdr:col>
      <xdr:colOff>488</xdr:colOff>
      <xdr:row>155</xdr:row>
      <xdr:rowOff>19049</xdr:rowOff>
    </xdr:from>
    <xdr:to>
      <xdr:col>26</xdr:col>
      <xdr:colOff>0</xdr:colOff>
      <xdr:row>157</xdr:row>
      <xdr:rowOff>2924</xdr:rowOff>
    </xdr:to>
    <xdr:sp macro="" textlink="">
      <xdr:nvSpPr>
        <xdr:cNvPr id="299" name="AutoShape 26">
          <a:extLst>
            <a:ext uri="{FF2B5EF4-FFF2-40B4-BE49-F238E27FC236}">
              <a16:creationId xmlns:a16="http://schemas.microsoft.com/office/drawing/2014/main" id="{FDDF96A7-CA5C-4B31-B51D-18426BF2903D}"/>
            </a:ext>
          </a:extLst>
        </xdr:cNvPr>
        <xdr:cNvSpPr>
          <a:spLocks noChangeArrowheads="1"/>
        </xdr:cNvSpPr>
      </xdr:nvSpPr>
      <xdr:spPr bwMode="auto">
        <a:xfrm>
          <a:off x="13468838" y="323468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27</xdr:col>
      <xdr:colOff>0</xdr:colOff>
      <xdr:row>155</xdr:row>
      <xdr:rowOff>19050</xdr:rowOff>
    </xdr:from>
    <xdr:to>
      <xdr:col>28</xdr:col>
      <xdr:colOff>9525</xdr:colOff>
      <xdr:row>157</xdr:row>
      <xdr:rowOff>0</xdr:rowOff>
    </xdr:to>
    <xdr:sp macro="" textlink="">
      <xdr:nvSpPr>
        <xdr:cNvPr id="300" name="AutoShape 25">
          <a:extLst>
            <a:ext uri="{FF2B5EF4-FFF2-40B4-BE49-F238E27FC236}">
              <a16:creationId xmlns:a16="http://schemas.microsoft.com/office/drawing/2014/main" id="{CB3A1E5A-86AF-416F-AB83-45470C4849C0}"/>
            </a:ext>
          </a:extLst>
        </xdr:cNvPr>
        <xdr:cNvSpPr>
          <a:spLocks noChangeArrowheads="1"/>
        </xdr:cNvSpPr>
      </xdr:nvSpPr>
      <xdr:spPr bwMode="auto">
        <a:xfrm>
          <a:off x="14497050" y="323469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29</xdr:col>
      <xdr:colOff>488</xdr:colOff>
      <xdr:row>155</xdr:row>
      <xdr:rowOff>19049</xdr:rowOff>
    </xdr:from>
    <xdr:to>
      <xdr:col>30</xdr:col>
      <xdr:colOff>0</xdr:colOff>
      <xdr:row>157</xdr:row>
      <xdr:rowOff>2924</xdr:rowOff>
    </xdr:to>
    <xdr:sp macro="" textlink="">
      <xdr:nvSpPr>
        <xdr:cNvPr id="301" name="AutoShape 26">
          <a:extLst>
            <a:ext uri="{FF2B5EF4-FFF2-40B4-BE49-F238E27FC236}">
              <a16:creationId xmlns:a16="http://schemas.microsoft.com/office/drawing/2014/main" id="{2FFA0B8F-36A2-4C36-B56B-B837353C71D1}"/>
            </a:ext>
          </a:extLst>
        </xdr:cNvPr>
        <xdr:cNvSpPr>
          <a:spLocks noChangeArrowheads="1"/>
        </xdr:cNvSpPr>
      </xdr:nvSpPr>
      <xdr:spPr bwMode="auto">
        <a:xfrm>
          <a:off x="15526238" y="3234689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31</xdr:col>
      <xdr:colOff>0</xdr:colOff>
      <xdr:row>155</xdr:row>
      <xdr:rowOff>19050</xdr:rowOff>
    </xdr:from>
    <xdr:to>
      <xdr:col>32</xdr:col>
      <xdr:colOff>9525</xdr:colOff>
      <xdr:row>157</xdr:row>
      <xdr:rowOff>0</xdr:rowOff>
    </xdr:to>
    <xdr:sp macro="" textlink="">
      <xdr:nvSpPr>
        <xdr:cNvPr id="302" name="AutoShape 25">
          <a:extLst>
            <a:ext uri="{FF2B5EF4-FFF2-40B4-BE49-F238E27FC236}">
              <a16:creationId xmlns:a16="http://schemas.microsoft.com/office/drawing/2014/main" id="{B3C8DC47-9656-4C9E-935B-88533093F4F2}"/>
            </a:ext>
          </a:extLst>
        </xdr:cNvPr>
        <xdr:cNvSpPr>
          <a:spLocks noChangeArrowheads="1"/>
        </xdr:cNvSpPr>
      </xdr:nvSpPr>
      <xdr:spPr bwMode="auto">
        <a:xfrm>
          <a:off x="16754475" y="323469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xdr:col>
      <xdr:colOff>0</xdr:colOff>
      <xdr:row>155</xdr:row>
      <xdr:rowOff>19050</xdr:rowOff>
    </xdr:from>
    <xdr:to>
      <xdr:col>2</xdr:col>
      <xdr:colOff>9525</xdr:colOff>
      <xdr:row>157</xdr:row>
      <xdr:rowOff>0</xdr:rowOff>
    </xdr:to>
    <xdr:sp macro="" textlink="">
      <xdr:nvSpPr>
        <xdr:cNvPr id="303" name="AutoShape 25">
          <a:extLst>
            <a:ext uri="{FF2B5EF4-FFF2-40B4-BE49-F238E27FC236}">
              <a16:creationId xmlns:a16="http://schemas.microsoft.com/office/drawing/2014/main" id="{185A1FDD-8A45-478B-B478-F5E86476DA54}"/>
            </a:ext>
          </a:extLst>
        </xdr:cNvPr>
        <xdr:cNvSpPr>
          <a:spLocks noChangeArrowheads="1"/>
        </xdr:cNvSpPr>
      </xdr:nvSpPr>
      <xdr:spPr bwMode="auto">
        <a:xfrm>
          <a:off x="1123950" y="323469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xdr:col>
      <xdr:colOff>0</xdr:colOff>
      <xdr:row>163</xdr:row>
      <xdr:rowOff>19050</xdr:rowOff>
    </xdr:from>
    <xdr:to>
      <xdr:col>4</xdr:col>
      <xdr:colOff>9525</xdr:colOff>
      <xdr:row>165</xdr:row>
      <xdr:rowOff>0</xdr:rowOff>
    </xdr:to>
    <xdr:sp macro="" textlink="">
      <xdr:nvSpPr>
        <xdr:cNvPr id="304" name="AutoShape 25">
          <a:extLst>
            <a:ext uri="{FF2B5EF4-FFF2-40B4-BE49-F238E27FC236}">
              <a16:creationId xmlns:a16="http://schemas.microsoft.com/office/drawing/2014/main" id="{1EE97016-FC9E-4FF3-96F5-71B9AF3080CE}"/>
            </a:ext>
          </a:extLst>
        </xdr:cNvPr>
        <xdr:cNvSpPr>
          <a:spLocks noChangeArrowheads="1"/>
        </xdr:cNvSpPr>
      </xdr:nvSpPr>
      <xdr:spPr bwMode="auto">
        <a:xfrm>
          <a:off x="2152650" y="33947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5</xdr:col>
      <xdr:colOff>488</xdr:colOff>
      <xdr:row>163</xdr:row>
      <xdr:rowOff>19049</xdr:rowOff>
    </xdr:from>
    <xdr:to>
      <xdr:col>6</xdr:col>
      <xdr:colOff>0</xdr:colOff>
      <xdr:row>165</xdr:row>
      <xdr:rowOff>2924</xdr:rowOff>
    </xdr:to>
    <xdr:sp macro="" textlink="">
      <xdr:nvSpPr>
        <xdr:cNvPr id="305" name="AutoShape 26">
          <a:extLst>
            <a:ext uri="{FF2B5EF4-FFF2-40B4-BE49-F238E27FC236}">
              <a16:creationId xmlns:a16="http://schemas.microsoft.com/office/drawing/2014/main" id="{09861003-03D2-4CF0-9ABA-B3685E5E8AB3}"/>
            </a:ext>
          </a:extLst>
        </xdr:cNvPr>
        <xdr:cNvSpPr>
          <a:spLocks noChangeArrowheads="1"/>
        </xdr:cNvSpPr>
      </xdr:nvSpPr>
      <xdr:spPr bwMode="auto">
        <a:xfrm>
          <a:off x="3181838" y="339470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7</xdr:col>
      <xdr:colOff>0</xdr:colOff>
      <xdr:row>163</xdr:row>
      <xdr:rowOff>19050</xdr:rowOff>
    </xdr:from>
    <xdr:to>
      <xdr:col>8</xdr:col>
      <xdr:colOff>9525</xdr:colOff>
      <xdr:row>165</xdr:row>
      <xdr:rowOff>0</xdr:rowOff>
    </xdr:to>
    <xdr:sp macro="" textlink="">
      <xdr:nvSpPr>
        <xdr:cNvPr id="306" name="AutoShape 25">
          <a:extLst>
            <a:ext uri="{FF2B5EF4-FFF2-40B4-BE49-F238E27FC236}">
              <a16:creationId xmlns:a16="http://schemas.microsoft.com/office/drawing/2014/main" id="{533E8483-1613-4131-B858-3316FC7E9CF7}"/>
            </a:ext>
          </a:extLst>
        </xdr:cNvPr>
        <xdr:cNvSpPr>
          <a:spLocks noChangeArrowheads="1"/>
        </xdr:cNvSpPr>
      </xdr:nvSpPr>
      <xdr:spPr bwMode="auto">
        <a:xfrm>
          <a:off x="4210050" y="33947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9</xdr:col>
      <xdr:colOff>488</xdr:colOff>
      <xdr:row>163</xdr:row>
      <xdr:rowOff>19049</xdr:rowOff>
    </xdr:from>
    <xdr:to>
      <xdr:col>10</xdr:col>
      <xdr:colOff>0</xdr:colOff>
      <xdr:row>165</xdr:row>
      <xdr:rowOff>2924</xdr:rowOff>
    </xdr:to>
    <xdr:sp macro="" textlink="">
      <xdr:nvSpPr>
        <xdr:cNvPr id="307" name="AutoShape 26">
          <a:extLst>
            <a:ext uri="{FF2B5EF4-FFF2-40B4-BE49-F238E27FC236}">
              <a16:creationId xmlns:a16="http://schemas.microsoft.com/office/drawing/2014/main" id="{2E259B60-0C9A-40A7-942F-6F1526909779}"/>
            </a:ext>
          </a:extLst>
        </xdr:cNvPr>
        <xdr:cNvSpPr>
          <a:spLocks noChangeArrowheads="1"/>
        </xdr:cNvSpPr>
      </xdr:nvSpPr>
      <xdr:spPr bwMode="auto">
        <a:xfrm>
          <a:off x="5239238" y="339470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11</xdr:col>
      <xdr:colOff>0</xdr:colOff>
      <xdr:row>163</xdr:row>
      <xdr:rowOff>19050</xdr:rowOff>
    </xdr:from>
    <xdr:to>
      <xdr:col>12</xdr:col>
      <xdr:colOff>9525</xdr:colOff>
      <xdr:row>165</xdr:row>
      <xdr:rowOff>0</xdr:rowOff>
    </xdr:to>
    <xdr:sp macro="" textlink="">
      <xdr:nvSpPr>
        <xdr:cNvPr id="308" name="AutoShape 25">
          <a:extLst>
            <a:ext uri="{FF2B5EF4-FFF2-40B4-BE49-F238E27FC236}">
              <a16:creationId xmlns:a16="http://schemas.microsoft.com/office/drawing/2014/main" id="{FB51FE89-1D02-4AFC-A51C-A6CE02C7E9A5}"/>
            </a:ext>
          </a:extLst>
        </xdr:cNvPr>
        <xdr:cNvSpPr>
          <a:spLocks noChangeArrowheads="1"/>
        </xdr:cNvSpPr>
      </xdr:nvSpPr>
      <xdr:spPr bwMode="auto">
        <a:xfrm>
          <a:off x="6267450" y="33947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13</xdr:col>
      <xdr:colOff>488</xdr:colOff>
      <xdr:row>163</xdr:row>
      <xdr:rowOff>19049</xdr:rowOff>
    </xdr:from>
    <xdr:to>
      <xdr:col>14</xdr:col>
      <xdr:colOff>0</xdr:colOff>
      <xdr:row>165</xdr:row>
      <xdr:rowOff>2924</xdr:rowOff>
    </xdr:to>
    <xdr:sp macro="" textlink="">
      <xdr:nvSpPr>
        <xdr:cNvPr id="309" name="AutoShape 26">
          <a:extLst>
            <a:ext uri="{FF2B5EF4-FFF2-40B4-BE49-F238E27FC236}">
              <a16:creationId xmlns:a16="http://schemas.microsoft.com/office/drawing/2014/main" id="{1F4D2EDB-8D2E-4DE6-B25D-4990EC87CB14}"/>
            </a:ext>
          </a:extLst>
        </xdr:cNvPr>
        <xdr:cNvSpPr>
          <a:spLocks noChangeArrowheads="1"/>
        </xdr:cNvSpPr>
      </xdr:nvSpPr>
      <xdr:spPr bwMode="auto">
        <a:xfrm>
          <a:off x="7296638" y="339470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15</xdr:col>
      <xdr:colOff>0</xdr:colOff>
      <xdr:row>163</xdr:row>
      <xdr:rowOff>19050</xdr:rowOff>
    </xdr:from>
    <xdr:to>
      <xdr:col>16</xdr:col>
      <xdr:colOff>9525</xdr:colOff>
      <xdr:row>165</xdr:row>
      <xdr:rowOff>0</xdr:rowOff>
    </xdr:to>
    <xdr:sp macro="" textlink="">
      <xdr:nvSpPr>
        <xdr:cNvPr id="310" name="AutoShape 25">
          <a:extLst>
            <a:ext uri="{FF2B5EF4-FFF2-40B4-BE49-F238E27FC236}">
              <a16:creationId xmlns:a16="http://schemas.microsoft.com/office/drawing/2014/main" id="{BD00F51D-375E-422B-97DD-226658B6790C}"/>
            </a:ext>
          </a:extLst>
        </xdr:cNvPr>
        <xdr:cNvSpPr>
          <a:spLocks noChangeArrowheads="1"/>
        </xdr:cNvSpPr>
      </xdr:nvSpPr>
      <xdr:spPr bwMode="auto">
        <a:xfrm>
          <a:off x="8324850" y="33947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17</xdr:col>
      <xdr:colOff>488</xdr:colOff>
      <xdr:row>163</xdr:row>
      <xdr:rowOff>19049</xdr:rowOff>
    </xdr:from>
    <xdr:to>
      <xdr:col>18</xdr:col>
      <xdr:colOff>0</xdr:colOff>
      <xdr:row>165</xdr:row>
      <xdr:rowOff>2924</xdr:rowOff>
    </xdr:to>
    <xdr:sp macro="" textlink="">
      <xdr:nvSpPr>
        <xdr:cNvPr id="311" name="AutoShape 26">
          <a:extLst>
            <a:ext uri="{FF2B5EF4-FFF2-40B4-BE49-F238E27FC236}">
              <a16:creationId xmlns:a16="http://schemas.microsoft.com/office/drawing/2014/main" id="{1E988588-4297-4213-8CF0-3592C66EC8EB}"/>
            </a:ext>
          </a:extLst>
        </xdr:cNvPr>
        <xdr:cNvSpPr>
          <a:spLocks noChangeArrowheads="1"/>
        </xdr:cNvSpPr>
      </xdr:nvSpPr>
      <xdr:spPr bwMode="auto">
        <a:xfrm>
          <a:off x="9354038" y="339470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19</xdr:col>
      <xdr:colOff>0</xdr:colOff>
      <xdr:row>163</xdr:row>
      <xdr:rowOff>19050</xdr:rowOff>
    </xdr:from>
    <xdr:to>
      <xdr:col>20</xdr:col>
      <xdr:colOff>9525</xdr:colOff>
      <xdr:row>165</xdr:row>
      <xdr:rowOff>0</xdr:rowOff>
    </xdr:to>
    <xdr:sp macro="" textlink="">
      <xdr:nvSpPr>
        <xdr:cNvPr id="312" name="AutoShape 25">
          <a:extLst>
            <a:ext uri="{FF2B5EF4-FFF2-40B4-BE49-F238E27FC236}">
              <a16:creationId xmlns:a16="http://schemas.microsoft.com/office/drawing/2014/main" id="{5A98DF2E-450D-4727-8116-9A223F308D7D}"/>
            </a:ext>
          </a:extLst>
        </xdr:cNvPr>
        <xdr:cNvSpPr>
          <a:spLocks noChangeArrowheads="1"/>
        </xdr:cNvSpPr>
      </xdr:nvSpPr>
      <xdr:spPr bwMode="auto">
        <a:xfrm>
          <a:off x="10382250" y="33947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21</xdr:col>
      <xdr:colOff>488</xdr:colOff>
      <xdr:row>163</xdr:row>
      <xdr:rowOff>19049</xdr:rowOff>
    </xdr:from>
    <xdr:to>
      <xdr:col>22</xdr:col>
      <xdr:colOff>0</xdr:colOff>
      <xdr:row>165</xdr:row>
      <xdr:rowOff>2924</xdr:rowOff>
    </xdr:to>
    <xdr:sp macro="" textlink="">
      <xdr:nvSpPr>
        <xdr:cNvPr id="313" name="AutoShape 26">
          <a:extLst>
            <a:ext uri="{FF2B5EF4-FFF2-40B4-BE49-F238E27FC236}">
              <a16:creationId xmlns:a16="http://schemas.microsoft.com/office/drawing/2014/main" id="{423E1002-C3EB-4A77-97A1-97400DF107CB}"/>
            </a:ext>
          </a:extLst>
        </xdr:cNvPr>
        <xdr:cNvSpPr>
          <a:spLocks noChangeArrowheads="1"/>
        </xdr:cNvSpPr>
      </xdr:nvSpPr>
      <xdr:spPr bwMode="auto">
        <a:xfrm>
          <a:off x="11411438" y="339470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23</xdr:col>
      <xdr:colOff>0</xdr:colOff>
      <xdr:row>163</xdr:row>
      <xdr:rowOff>19050</xdr:rowOff>
    </xdr:from>
    <xdr:to>
      <xdr:col>24</xdr:col>
      <xdr:colOff>9525</xdr:colOff>
      <xdr:row>165</xdr:row>
      <xdr:rowOff>0</xdr:rowOff>
    </xdr:to>
    <xdr:sp macro="" textlink="">
      <xdr:nvSpPr>
        <xdr:cNvPr id="314" name="AutoShape 25">
          <a:extLst>
            <a:ext uri="{FF2B5EF4-FFF2-40B4-BE49-F238E27FC236}">
              <a16:creationId xmlns:a16="http://schemas.microsoft.com/office/drawing/2014/main" id="{D4583449-AE60-47BA-8551-A9579D625E34}"/>
            </a:ext>
          </a:extLst>
        </xdr:cNvPr>
        <xdr:cNvSpPr>
          <a:spLocks noChangeArrowheads="1"/>
        </xdr:cNvSpPr>
      </xdr:nvSpPr>
      <xdr:spPr bwMode="auto">
        <a:xfrm>
          <a:off x="12439650" y="33947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25</xdr:col>
      <xdr:colOff>488</xdr:colOff>
      <xdr:row>163</xdr:row>
      <xdr:rowOff>19049</xdr:rowOff>
    </xdr:from>
    <xdr:to>
      <xdr:col>26</xdr:col>
      <xdr:colOff>0</xdr:colOff>
      <xdr:row>165</xdr:row>
      <xdr:rowOff>2924</xdr:rowOff>
    </xdr:to>
    <xdr:sp macro="" textlink="">
      <xdr:nvSpPr>
        <xdr:cNvPr id="315" name="AutoShape 26">
          <a:extLst>
            <a:ext uri="{FF2B5EF4-FFF2-40B4-BE49-F238E27FC236}">
              <a16:creationId xmlns:a16="http://schemas.microsoft.com/office/drawing/2014/main" id="{936E3E8D-1769-4577-897E-4CE5725023F2}"/>
            </a:ext>
          </a:extLst>
        </xdr:cNvPr>
        <xdr:cNvSpPr>
          <a:spLocks noChangeArrowheads="1"/>
        </xdr:cNvSpPr>
      </xdr:nvSpPr>
      <xdr:spPr bwMode="auto">
        <a:xfrm>
          <a:off x="13468838" y="339470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27</xdr:col>
      <xdr:colOff>0</xdr:colOff>
      <xdr:row>163</xdr:row>
      <xdr:rowOff>19050</xdr:rowOff>
    </xdr:from>
    <xdr:to>
      <xdr:col>28</xdr:col>
      <xdr:colOff>9525</xdr:colOff>
      <xdr:row>165</xdr:row>
      <xdr:rowOff>0</xdr:rowOff>
    </xdr:to>
    <xdr:sp macro="" textlink="">
      <xdr:nvSpPr>
        <xdr:cNvPr id="316" name="AutoShape 25">
          <a:extLst>
            <a:ext uri="{FF2B5EF4-FFF2-40B4-BE49-F238E27FC236}">
              <a16:creationId xmlns:a16="http://schemas.microsoft.com/office/drawing/2014/main" id="{596DF3AC-5D5C-468C-A4AD-ED61F6E2C876}"/>
            </a:ext>
          </a:extLst>
        </xdr:cNvPr>
        <xdr:cNvSpPr>
          <a:spLocks noChangeArrowheads="1"/>
        </xdr:cNvSpPr>
      </xdr:nvSpPr>
      <xdr:spPr bwMode="auto">
        <a:xfrm>
          <a:off x="14497050" y="33947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29</xdr:col>
      <xdr:colOff>488</xdr:colOff>
      <xdr:row>163</xdr:row>
      <xdr:rowOff>19049</xdr:rowOff>
    </xdr:from>
    <xdr:to>
      <xdr:col>30</xdr:col>
      <xdr:colOff>0</xdr:colOff>
      <xdr:row>165</xdr:row>
      <xdr:rowOff>2924</xdr:rowOff>
    </xdr:to>
    <xdr:sp macro="" textlink="">
      <xdr:nvSpPr>
        <xdr:cNvPr id="317" name="AutoShape 26">
          <a:extLst>
            <a:ext uri="{FF2B5EF4-FFF2-40B4-BE49-F238E27FC236}">
              <a16:creationId xmlns:a16="http://schemas.microsoft.com/office/drawing/2014/main" id="{A1BD5382-AD61-405D-98A2-2C1E0C9037B4}"/>
            </a:ext>
          </a:extLst>
        </xdr:cNvPr>
        <xdr:cNvSpPr>
          <a:spLocks noChangeArrowheads="1"/>
        </xdr:cNvSpPr>
      </xdr:nvSpPr>
      <xdr:spPr bwMode="auto">
        <a:xfrm>
          <a:off x="15526238" y="3394709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31</xdr:col>
      <xdr:colOff>0</xdr:colOff>
      <xdr:row>163</xdr:row>
      <xdr:rowOff>19050</xdr:rowOff>
    </xdr:from>
    <xdr:to>
      <xdr:col>32</xdr:col>
      <xdr:colOff>9525</xdr:colOff>
      <xdr:row>165</xdr:row>
      <xdr:rowOff>0</xdr:rowOff>
    </xdr:to>
    <xdr:sp macro="" textlink="">
      <xdr:nvSpPr>
        <xdr:cNvPr id="318" name="AutoShape 25">
          <a:extLst>
            <a:ext uri="{FF2B5EF4-FFF2-40B4-BE49-F238E27FC236}">
              <a16:creationId xmlns:a16="http://schemas.microsoft.com/office/drawing/2014/main" id="{CCD7D116-BB4B-4242-9ABF-05925EE8FC7A}"/>
            </a:ext>
          </a:extLst>
        </xdr:cNvPr>
        <xdr:cNvSpPr>
          <a:spLocks noChangeArrowheads="1"/>
        </xdr:cNvSpPr>
      </xdr:nvSpPr>
      <xdr:spPr bwMode="auto">
        <a:xfrm>
          <a:off x="16754475" y="33947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xdr:col>
      <xdr:colOff>0</xdr:colOff>
      <xdr:row>163</xdr:row>
      <xdr:rowOff>19050</xdr:rowOff>
    </xdr:from>
    <xdr:to>
      <xdr:col>2</xdr:col>
      <xdr:colOff>9525</xdr:colOff>
      <xdr:row>165</xdr:row>
      <xdr:rowOff>0</xdr:rowOff>
    </xdr:to>
    <xdr:sp macro="" textlink="">
      <xdr:nvSpPr>
        <xdr:cNvPr id="319" name="AutoShape 25">
          <a:extLst>
            <a:ext uri="{FF2B5EF4-FFF2-40B4-BE49-F238E27FC236}">
              <a16:creationId xmlns:a16="http://schemas.microsoft.com/office/drawing/2014/main" id="{EA986692-CED6-483D-8DE7-E3EBCBC8F69C}"/>
            </a:ext>
          </a:extLst>
        </xdr:cNvPr>
        <xdr:cNvSpPr>
          <a:spLocks noChangeArrowheads="1"/>
        </xdr:cNvSpPr>
      </xdr:nvSpPr>
      <xdr:spPr bwMode="auto">
        <a:xfrm>
          <a:off x="1123950" y="33947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xdr:col>
      <xdr:colOff>0</xdr:colOff>
      <xdr:row>171</xdr:row>
      <xdr:rowOff>19050</xdr:rowOff>
    </xdr:from>
    <xdr:to>
      <xdr:col>4</xdr:col>
      <xdr:colOff>9525</xdr:colOff>
      <xdr:row>173</xdr:row>
      <xdr:rowOff>0</xdr:rowOff>
    </xdr:to>
    <xdr:sp macro="" textlink="">
      <xdr:nvSpPr>
        <xdr:cNvPr id="320" name="AutoShape 25">
          <a:extLst>
            <a:ext uri="{FF2B5EF4-FFF2-40B4-BE49-F238E27FC236}">
              <a16:creationId xmlns:a16="http://schemas.microsoft.com/office/drawing/2014/main" id="{B0995C77-17E0-4EB6-991A-8BB45A4C6714}"/>
            </a:ext>
          </a:extLst>
        </xdr:cNvPr>
        <xdr:cNvSpPr>
          <a:spLocks noChangeArrowheads="1"/>
        </xdr:cNvSpPr>
      </xdr:nvSpPr>
      <xdr:spPr bwMode="auto">
        <a:xfrm>
          <a:off x="2152650" y="355473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5</xdr:col>
      <xdr:colOff>488</xdr:colOff>
      <xdr:row>171</xdr:row>
      <xdr:rowOff>19049</xdr:rowOff>
    </xdr:from>
    <xdr:to>
      <xdr:col>6</xdr:col>
      <xdr:colOff>0</xdr:colOff>
      <xdr:row>173</xdr:row>
      <xdr:rowOff>2924</xdr:rowOff>
    </xdr:to>
    <xdr:sp macro="" textlink="">
      <xdr:nvSpPr>
        <xdr:cNvPr id="321" name="AutoShape 26">
          <a:extLst>
            <a:ext uri="{FF2B5EF4-FFF2-40B4-BE49-F238E27FC236}">
              <a16:creationId xmlns:a16="http://schemas.microsoft.com/office/drawing/2014/main" id="{067259CD-8E15-42C9-8B76-9E1F732FECD2}"/>
            </a:ext>
          </a:extLst>
        </xdr:cNvPr>
        <xdr:cNvSpPr>
          <a:spLocks noChangeArrowheads="1"/>
        </xdr:cNvSpPr>
      </xdr:nvSpPr>
      <xdr:spPr bwMode="auto">
        <a:xfrm>
          <a:off x="3181838" y="355472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7</xdr:col>
      <xdr:colOff>0</xdr:colOff>
      <xdr:row>171</xdr:row>
      <xdr:rowOff>19050</xdr:rowOff>
    </xdr:from>
    <xdr:to>
      <xdr:col>8</xdr:col>
      <xdr:colOff>9525</xdr:colOff>
      <xdr:row>173</xdr:row>
      <xdr:rowOff>0</xdr:rowOff>
    </xdr:to>
    <xdr:sp macro="" textlink="">
      <xdr:nvSpPr>
        <xdr:cNvPr id="322" name="AutoShape 25">
          <a:extLst>
            <a:ext uri="{FF2B5EF4-FFF2-40B4-BE49-F238E27FC236}">
              <a16:creationId xmlns:a16="http://schemas.microsoft.com/office/drawing/2014/main" id="{7F3ACB8F-4763-42E0-8AEF-2AE4CF46633A}"/>
            </a:ext>
          </a:extLst>
        </xdr:cNvPr>
        <xdr:cNvSpPr>
          <a:spLocks noChangeArrowheads="1"/>
        </xdr:cNvSpPr>
      </xdr:nvSpPr>
      <xdr:spPr bwMode="auto">
        <a:xfrm>
          <a:off x="4210050" y="355473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9</xdr:col>
      <xdr:colOff>488</xdr:colOff>
      <xdr:row>171</xdr:row>
      <xdr:rowOff>19049</xdr:rowOff>
    </xdr:from>
    <xdr:to>
      <xdr:col>10</xdr:col>
      <xdr:colOff>0</xdr:colOff>
      <xdr:row>173</xdr:row>
      <xdr:rowOff>2924</xdr:rowOff>
    </xdr:to>
    <xdr:sp macro="" textlink="">
      <xdr:nvSpPr>
        <xdr:cNvPr id="323" name="AutoShape 26">
          <a:extLst>
            <a:ext uri="{FF2B5EF4-FFF2-40B4-BE49-F238E27FC236}">
              <a16:creationId xmlns:a16="http://schemas.microsoft.com/office/drawing/2014/main" id="{2B29E455-8F57-437C-86A0-9C7369A879D7}"/>
            </a:ext>
          </a:extLst>
        </xdr:cNvPr>
        <xdr:cNvSpPr>
          <a:spLocks noChangeArrowheads="1"/>
        </xdr:cNvSpPr>
      </xdr:nvSpPr>
      <xdr:spPr bwMode="auto">
        <a:xfrm>
          <a:off x="5239238" y="355472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11</xdr:col>
      <xdr:colOff>0</xdr:colOff>
      <xdr:row>171</xdr:row>
      <xdr:rowOff>19050</xdr:rowOff>
    </xdr:from>
    <xdr:to>
      <xdr:col>12</xdr:col>
      <xdr:colOff>9525</xdr:colOff>
      <xdr:row>173</xdr:row>
      <xdr:rowOff>0</xdr:rowOff>
    </xdr:to>
    <xdr:sp macro="" textlink="">
      <xdr:nvSpPr>
        <xdr:cNvPr id="324" name="AutoShape 25">
          <a:extLst>
            <a:ext uri="{FF2B5EF4-FFF2-40B4-BE49-F238E27FC236}">
              <a16:creationId xmlns:a16="http://schemas.microsoft.com/office/drawing/2014/main" id="{1266AF22-F58D-46FB-888C-7C17ECAA94B5}"/>
            </a:ext>
          </a:extLst>
        </xdr:cNvPr>
        <xdr:cNvSpPr>
          <a:spLocks noChangeArrowheads="1"/>
        </xdr:cNvSpPr>
      </xdr:nvSpPr>
      <xdr:spPr bwMode="auto">
        <a:xfrm>
          <a:off x="6267450" y="355473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13</xdr:col>
      <xdr:colOff>488</xdr:colOff>
      <xdr:row>171</xdr:row>
      <xdr:rowOff>19049</xdr:rowOff>
    </xdr:from>
    <xdr:to>
      <xdr:col>14</xdr:col>
      <xdr:colOff>0</xdr:colOff>
      <xdr:row>173</xdr:row>
      <xdr:rowOff>2924</xdr:rowOff>
    </xdr:to>
    <xdr:sp macro="" textlink="">
      <xdr:nvSpPr>
        <xdr:cNvPr id="325" name="AutoShape 26">
          <a:extLst>
            <a:ext uri="{FF2B5EF4-FFF2-40B4-BE49-F238E27FC236}">
              <a16:creationId xmlns:a16="http://schemas.microsoft.com/office/drawing/2014/main" id="{64E4AEC8-BCE8-4F8B-832E-2B0D853A233C}"/>
            </a:ext>
          </a:extLst>
        </xdr:cNvPr>
        <xdr:cNvSpPr>
          <a:spLocks noChangeArrowheads="1"/>
        </xdr:cNvSpPr>
      </xdr:nvSpPr>
      <xdr:spPr bwMode="auto">
        <a:xfrm>
          <a:off x="7296638" y="355472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15</xdr:col>
      <xdr:colOff>0</xdr:colOff>
      <xdr:row>171</xdr:row>
      <xdr:rowOff>19050</xdr:rowOff>
    </xdr:from>
    <xdr:to>
      <xdr:col>16</xdr:col>
      <xdr:colOff>9525</xdr:colOff>
      <xdr:row>173</xdr:row>
      <xdr:rowOff>0</xdr:rowOff>
    </xdr:to>
    <xdr:sp macro="" textlink="">
      <xdr:nvSpPr>
        <xdr:cNvPr id="326" name="AutoShape 25">
          <a:extLst>
            <a:ext uri="{FF2B5EF4-FFF2-40B4-BE49-F238E27FC236}">
              <a16:creationId xmlns:a16="http://schemas.microsoft.com/office/drawing/2014/main" id="{FDCCE0B0-AECE-4563-94B4-8B6A7D2B1B48}"/>
            </a:ext>
          </a:extLst>
        </xdr:cNvPr>
        <xdr:cNvSpPr>
          <a:spLocks noChangeArrowheads="1"/>
        </xdr:cNvSpPr>
      </xdr:nvSpPr>
      <xdr:spPr bwMode="auto">
        <a:xfrm>
          <a:off x="8324850" y="355473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17</xdr:col>
      <xdr:colOff>488</xdr:colOff>
      <xdr:row>171</xdr:row>
      <xdr:rowOff>19049</xdr:rowOff>
    </xdr:from>
    <xdr:to>
      <xdr:col>18</xdr:col>
      <xdr:colOff>0</xdr:colOff>
      <xdr:row>173</xdr:row>
      <xdr:rowOff>2924</xdr:rowOff>
    </xdr:to>
    <xdr:sp macro="" textlink="">
      <xdr:nvSpPr>
        <xdr:cNvPr id="327" name="AutoShape 26">
          <a:extLst>
            <a:ext uri="{FF2B5EF4-FFF2-40B4-BE49-F238E27FC236}">
              <a16:creationId xmlns:a16="http://schemas.microsoft.com/office/drawing/2014/main" id="{941F2F6A-6BB7-495C-9394-72830AC7BB20}"/>
            </a:ext>
          </a:extLst>
        </xdr:cNvPr>
        <xdr:cNvSpPr>
          <a:spLocks noChangeArrowheads="1"/>
        </xdr:cNvSpPr>
      </xdr:nvSpPr>
      <xdr:spPr bwMode="auto">
        <a:xfrm>
          <a:off x="9354038" y="355472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19</xdr:col>
      <xdr:colOff>0</xdr:colOff>
      <xdr:row>171</xdr:row>
      <xdr:rowOff>19050</xdr:rowOff>
    </xdr:from>
    <xdr:to>
      <xdr:col>20</xdr:col>
      <xdr:colOff>9525</xdr:colOff>
      <xdr:row>173</xdr:row>
      <xdr:rowOff>0</xdr:rowOff>
    </xdr:to>
    <xdr:sp macro="" textlink="">
      <xdr:nvSpPr>
        <xdr:cNvPr id="328" name="AutoShape 25">
          <a:extLst>
            <a:ext uri="{FF2B5EF4-FFF2-40B4-BE49-F238E27FC236}">
              <a16:creationId xmlns:a16="http://schemas.microsoft.com/office/drawing/2014/main" id="{A005EB09-BB53-41E2-AC54-A4E6F529E08E}"/>
            </a:ext>
          </a:extLst>
        </xdr:cNvPr>
        <xdr:cNvSpPr>
          <a:spLocks noChangeArrowheads="1"/>
        </xdr:cNvSpPr>
      </xdr:nvSpPr>
      <xdr:spPr bwMode="auto">
        <a:xfrm>
          <a:off x="10382250" y="355473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21</xdr:col>
      <xdr:colOff>488</xdr:colOff>
      <xdr:row>171</xdr:row>
      <xdr:rowOff>19049</xdr:rowOff>
    </xdr:from>
    <xdr:to>
      <xdr:col>22</xdr:col>
      <xdr:colOff>0</xdr:colOff>
      <xdr:row>173</xdr:row>
      <xdr:rowOff>2924</xdr:rowOff>
    </xdr:to>
    <xdr:sp macro="" textlink="">
      <xdr:nvSpPr>
        <xdr:cNvPr id="329" name="AutoShape 26">
          <a:extLst>
            <a:ext uri="{FF2B5EF4-FFF2-40B4-BE49-F238E27FC236}">
              <a16:creationId xmlns:a16="http://schemas.microsoft.com/office/drawing/2014/main" id="{FB1661CD-86DD-448B-8C6B-354A7D2134BB}"/>
            </a:ext>
          </a:extLst>
        </xdr:cNvPr>
        <xdr:cNvSpPr>
          <a:spLocks noChangeArrowheads="1"/>
        </xdr:cNvSpPr>
      </xdr:nvSpPr>
      <xdr:spPr bwMode="auto">
        <a:xfrm>
          <a:off x="11411438" y="355472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23</xdr:col>
      <xdr:colOff>0</xdr:colOff>
      <xdr:row>171</xdr:row>
      <xdr:rowOff>19050</xdr:rowOff>
    </xdr:from>
    <xdr:to>
      <xdr:col>24</xdr:col>
      <xdr:colOff>9525</xdr:colOff>
      <xdr:row>173</xdr:row>
      <xdr:rowOff>0</xdr:rowOff>
    </xdr:to>
    <xdr:sp macro="" textlink="">
      <xdr:nvSpPr>
        <xdr:cNvPr id="330" name="AutoShape 25">
          <a:extLst>
            <a:ext uri="{FF2B5EF4-FFF2-40B4-BE49-F238E27FC236}">
              <a16:creationId xmlns:a16="http://schemas.microsoft.com/office/drawing/2014/main" id="{EB33033A-9153-49F2-A60B-E987EE85A4F1}"/>
            </a:ext>
          </a:extLst>
        </xdr:cNvPr>
        <xdr:cNvSpPr>
          <a:spLocks noChangeArrowheads="1"/>
        </xdr:cNvSpPr>
      </xdr:nvSpPr>
      <xdr:spPr bwMode="auto">
        <a:xfrm>
          <a:off x="12439650" y="355473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25</xdr:col>
      <xdr:colOff>488</xdr:colOff>
      <xdr:row>171</xdr:row>
      <xdr:rowOff>19049</xdr:rowOff>
    </xdr:from>
    <xdr:to>
      <xdr:col>26</xdr:col>
      <xdr:colOff>0</xdr:colOff>
      <xdr:row>173</xdr:row>
      <xdr:rowOff>2924</xdr:rowOff>
    </xdr:to>
    <xdr:sp macro="" textlink="">
      <xdr:nvSpPr>
        <xdr:cNvPr id="331" name="AutoShape 26">
          <a:extLst>
            <a:ext uri="{FF2B5EF4-FFF2-40B4-BE49-F238E27FC236}">
              <a16:creationId xmlns:a16="http://schemas.microsoft.com/office/drawing/2014/main" id="{8FD2C800-0574-423F-910A-5845637F2C99}"/>
            </a:ext>
          </a:extLst>
        </xdr:cNvPr>
        <xdr:cNvSpPr>
          <a:spLocks noChangeArrowheads="1"/>
        </xdr:cNvSpPr>
      </xdr:nvSpPr>
      <xdr:spPr bwMode="auto">
        <a:xfrm>
          <a:off x="13468838" y="355472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27</xdr:col>
      <xdr:colOff>0</xdr:colOff>
      <xdr:row>171</xdr:row>
      <xdr:rowOff>19050</xdr:rowOff>
    </xdr:from>
    <xdr:to>
      <xdr:col>28</xdr:col>
      <xdr:colOff>9525</xdr:colOff>
      <xdr:row>173</xdr:row>
      <xdr:rowOff>0</xdr:rowOff>
    </xdr:to>
    <xdr:sp macro="" textlink="">
      <xdr:nvSpPr>
        <xdr:cNvPr id="332" name="AutoShape 25">
          <a:extLst>
            <a:ext uri="{FF2B5EF4-FFF2-40B4-BE49-F238E27FC236}">
              <a16:creationId xmlns:a16="http://schemas.microsoft.com/office/drawing/2014/main" id="{F0227CB1-31D9-448C-A501-64C023A5D7CF}"/>
            </a:ext>
          </a:extLst>
        </xdr:cNvPr>
        <xdr:cNvSpPr>
          <a:spLocks noChangeArrowheads="1"/>
        </xdr:cNvSpPr>
      </xdr:nvSpPr>
      <xdr:spPr bwMode="auto">
        <a:xfrm>
          <a:off x="14497050" y="355473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29</xdr:col>
      <xdr:colOff>488</xdr:colOff>
      <xdr:row>171</xdr:row>
      <xdr:rowOff>19049</xdr:rowOff>
    </xdr:from>
    <xdr:to>
      <xdr:col>30</xdr:col>
      <xdr:colOff>0</xdr:colOff>
      <xdr:row>173</xdr:row>
      <xdr:rowOff>2924</xdr:rowOff>
    </xdr:to>
    <xdr:sp macro="" textlink="">
      <xdr:nvSpPr>
        <xdr:cNvPr id="333" name="AutoShape 26">
          <a:extLst>
            <a:ext uri="{FF2B5EF4-FFF2-40B4-BE49-F238E27FC236}">
              <a16:creationId xmlns:a16="http://schemas.microsoft.com/office/drawing/2014/main" id="{7D9F6A46-873A-4428-A050-019A862774A8}"/>
            </a:ext>
          </a:extLst>
        </xdr:cNvPr>
        <xdr:cNvSpPr>
          <a:spLocks noChangeArrowheads="1"/>
        </xdr:cNvSpPr>
      </xdr:nvSpPr>
      <xdr:spPr bwMode="auto">
        <a:xfrm>
          <a:off x="15526238" y="3554729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31</xdr:col>
      <xdr:colOff>0</xdr:colOff>
      <xdr:row>171</xdr:row>
      <xdr:rowOff>19050</xdr:rowOff>
    </xdr:from>
    <xdr:to>
      <xdr:col>32</xdr:col>
      <xdr:colOff>9525</xdr:colOff>
      <xdr:row>173</xdr:row>
      <xdr:rowOff>0</xdr:rowOff>
    </xdr:to>
    <xdr:sp macro="" textlink="">
      <xdr:nvSpPr>
        <xdr:cNvPr id="334" name="AutoShape 25">
          <a:extLst>
            <a:ext uri="{FF2B5EF4-FFF2-40B4-BE49-F238E27FC236}">
              <a16:creationId xmlns:a16="http://schemas.microsoft.com/office/drawing/2014/main" id="{19037F92-3A47-4159-B01C-429063818E39}"/>
            </a:ext>
          </a:extLst>
        </xdr:cNvPr>
        <xdr:cNvSpPr>
          <a:spLocks noChangeArrowheads="1"/>
        </xdr:cNvSpPr>
      </xdr:nvSpPr>
      <xdr:spPr bwMode="auto">
        <a:xfrm>
          <a:off x="16754475" y="355473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xdr:col>
      <xdr:colOff>0</xdr:colOff>
      <xdr:row>171</xdr:row>
      <xdr:rowOff>19050</xdr:rowOff>
    </xdr:from>
    <xdr:to>
      <xdr:col>2</xdr:col>
      <xdr:colOff>9525</xdr:colOff>
      <xdr:row>173</xdr:row>
      <xdr:rowOff>0</xdr:rowOff>
    </xdr:to>
    <xdr:sp macro="" textlink="">
      <xdr:nvSpPr>
        <xdr:cNvPr id="335" name="AutoShape 25">
          <a:extLst>
            <a:ext uri="{FF2B5EF4-FFF2-40B4-BE49-F238E27FC236}">
              <a16:creationId xmlns:a16="http://schemas.microsoft.com/office/drawing/2014/main" id="{96C47BA1-95ED-4B4A-A472-566AEB3B320F}"/>
            </a:ext>
          </a:extLst>
        </xdr:cNvPr>
        <xdr:cNvSpPr>
          <a:spLocks noChangeArrowheads="1"/>
        </xdr:cNvSpPr>
      </xdr:nvSpPr>
      <xdr:spPr bwMode="auto">
        <a:xfrm>
          <a:off x="1123950" y="355473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xdr:col>
      <xdr:colOff>0</xdr:colOff>
      <xdr:row>179</xdr:row>
      <xdr:rowOff>19050</xdr:rowOff>
    </xdr:from>
    <xdr:to>
      <xdr:col>4</xdr:col>
      <xdr:colOff>9525</xdr:colOff>
      <xdr:row>181</xdr:row>
      <xdr:rowOff>0</xdr:rowOff>
    </xdr:to>
    <xdr:sp macro="" textlink="">
      <xdr:nvSpPr>
        <xdr:cNvPr id="336" name="AutoShape 25">
          <a:extLst>
            <a:ext uri="{FF2B5EF4-FFF2-40B4-BE49-F238E27FC236}">
              <a16:creationId xmlns:a16="http://schemas.microsoft.com/office/drawing/2014/main" id="{A7E60253-08BE-497C-9D31-AC0DB626D319}"/>
            </a:ext>
          </a:extLst>
        </xdr:cNvPr>
        <xdr:cNvSpPr>
          <a:spLocks noChangeArrowheads="1"/>
        </xdr:cNvSpPr>
      </xdr:nvSpPr>
      <xdr:spPr bwMode="auto">
        <a:xfrm>
          <a:off x="2152650" y="371475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5</xdr:col>
      <xdr:colOff>488</xdr:colOff>
      <xdr:row>179</xdr:row>
      <xdr:rowOff>19049</xdr:rowOff>
    </xdr:from>
    <xdr:to>
      <xdr:col>6</xdr:col>
      <xdr:colOff>0</xdr:colOff>
      <xdr:row>181</xdr:row>
      <xdr:rowOff>2924</xdr:rowOff>
    </xdr:to>
    <xdr:sp macro="" textlink="">
      <xdr:nvSpPr>
        <xdr:cNvPr id="337" name="AutoShape 26">
          <a:extLst>
            <a:ext uri="{FF2B5EF4-FFF2-40B4-BE49-F238E27FC236}">
              <a16:creationId xmlns:a16="http://schemas.microsoft.com/office/drawing/2014/main" id="{7FC99BB3-EDE7-4016-930B-64ADEBAE71D1}"/>
            </a:ext>
          </a:extLst>
        </xdr:cNvPr>
        <xdr:cNvSpPr>
          <a:spLocks noChangeArrowheads="1"/>
        </xdr:cNvSpPr>
      </xdr:nvSpPr>
      <xdr:spPr bwMode="auto">
        <a:xfrm>
          <a:off x="3181838" y="371474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7</xdr:col>
      <xdr:colOff>0</xdr:colOff>
      <xdr:row>179</xdr:row>
      <xdr:rowOff>19050</xdr:rowOff>
    </xdr:from>
    <xdr:to>
      <xdr:col>8</xdr:col>
      <xdr:colOff>9525</xdr:colOff>
      <xdr:row>181</xdr:row>
      <xdr:rowOff>0</xdr:rowOff>
    </xdr:to>
    <xdr:sp macro="" textlink="">
      <xdr:nvSpPr>
        <xdr:cNvPr id="338" name="AutoShape 25">
          <a:extLst>
            <a:ext uri="{FF2B5EF4-FFF2-40B4-BE49-F238E27FC236}">
              <a16:creationId xmlns:a16="http://schemas.microsoft.com/office/drawing/2014/main" id="{A1537F01-960D-4BED-8AB8-ACFF7B3650B8}"/>
            </a:ext>
          </a:extLst>
        </xdr:cNvPr>
        <xdr:cNvSpPr>
          <a:spLocks noChangeArrowheads="1"/>
        </xdr:cNvSpPr>
      </xdr:nvSpPr>
      <xdr:spPr bwMode="auto">
        <a:xfrm>
          <a:off x="4210050" y="371475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9</xdr:col>
      <xdr:colOff>488</xdr:colOff>
      <xdr:row>179</xdr:row>
      <xdr:rowOff>19049</xdr:rowOff>
    </xdr:from>
    <xdr:to>
      <xdr:col>10</xdr:col>
      <xdr:colOff>0</xdr:colOff>
      <xdr:row>181</xdr:row>
      <xdr:rowOff>2924</xdr:rowOff>
    </xdr:to>
    <xdr:sp macro="" textlink="">
      <xdr:nvSpPr>
        <xdr:cNvPr id="339" name="AutoShape 26">
          <a:extLst>
            <a:ext uri="{FF2B5EF4-FFF2-40B4-BE49-F238E27FC236}">
              <a16:creationId xmlns:a16="http://schemas.microsoft.com/office/drawing/2014/main" id="{393EB64D-B380-494C-8661-4C00A7F6A2F0}"/>
            </a:ext>
          </a:extLst>
        </xdr:cNvPr>
        <xdr:cNvSpPr>
          <a:spLocks noChangeArrowheads="1"/>
        </xdr:cNvSpPr>
      </xdr:nvSpPr>
      <xdr:spPr bwMode="auto">
        <a:xfrm>
          <a:off x="5239238" y="371474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11</xdr:col>
      <xdr:colOff>0</xdr:colOff>
      <xdr:row>179</xdr:row>
      <xdr:rowOff>19050</xdr:rowOff>
    </xdr:from>
    <xdr:to>
      <xdr:col>12</xdr:col>
      <xdr:colOff>9525</xdr:colOff>
      <xdr:row>181</xdr:row>
      <xdr:rowOff>0</xdr:rowOff>
    </xdr:to>
    <xdr:sp macro="" textlink="">
      <xdr:nvSpPr>
        <xdr:cNvPr id="340" name="AutoShape 25">
          <a:extLst>
            <a:ext uri="{FF2B5EF4-FFF2-40B4-BE49-F238E27FC236}">
              <a16:creationId xmlns:a16="http://schemas.microsoft.com/office/drawing/2014/main" id="{1A8F106E-62CB-486A-8D78-F1E6A8310AF9}"/>
            </a:ext>
          </a:extLst>
        </xdr:cNvPr>
        <xdr:cNvSpPr>
          <a:spLocks noChangeArrowheads="1"/>
        </xdr:cNvSpPr>
      </xdr:nvSpPr>
      <xdr:spPr bwMode="auto">
        <a:xfrm>
          <a:off x="6267450" y="371475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13</xdr:col>
      <xdr:colOff>488</xdr:colOff>
      <xdr:row>179</xdr:row>
      <xdr:rowOff>19049</xdr:rowOff>
    </xdr:from>
    <xdr:to>
      <xdr:col>14</xdr:col>
      <xdr:colOff>0</xdr:colOff>
      <xdr:row>181</xdr:row>
      <xdr:rowOff>2924</xdr:rowOff>
    </xdr:to>
    <xdr:sp macro="" textlink="">
      <xdr:nvSpPr>
        <xdr:cNvPr id="341" name="AutoShape 26">
          <a:extLst>
            <a:ext uri="{FF2B5EF4-FFF2-40B4-BE49-F238E27FC236}">
              <a16:creationId xmlns:a16="http://schemas.microsoft.com/office/drawing/2014/main" id="{56400377-8E38-4B7A-B08F-9CA02CA7A0EE}"/>
            </a:ext>
          </a:extLst>
        </xdr:cNvPr>
        <xdr:cNvSpPr>
          <a:spLocks noChangeArrowheads="1"/>
        </xdr:cNvSpPr>
      </xdr:nvSpPr>
      <xdr:spPr bwMode="auto">
        <a:xfrm>
          <a:off x="7296638" y="371474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15</xdr:col>
      <xdr:colOff>0</xdr:colOff>
      <xdr:row>179</xdr:row>
      <xdr:rowOff>19050</xdr:rowOff>
    </xdr:from>
    <xdr:to>
      <xdr:col>16</xdr:col>
      <xdr:colOff>9525</xdr:colOff>
      <xdr:row>181</xdr:row>
      <xdr:rowOff>0</xdr:rowOff>
    </xdr:to>
    <xdr:sp macro="" textlink="">
      <xdr:nvSpPr>
        <xdr:cNvPr id="342" name="AutoShape 25">
          <a:extLst>
            <a:ext uri="{FF2B5EF4-FFF2-40B4-BE49-F238E27FC236}">
              <a16:creationId xmlns:a16="http://schemas.microsoft.com/office/drawing/2014/main" id="{0B39E088-6C8F-4145-8C1F-203A6808688E}"/>
            </a:ext>
          </a:extLst>
        </xdr:cNvPr>
        <xdr:cNvSpPr>
          <a:spLocks noChangeArrowheads="1"/>
        </xdr:cNvSpPr>
      </xdr:nvSpPr>
      <xdr:spPr bwMode="auto">
        <a:xfrm>
          <a:off x="8324850" y="371475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17</xdr:col>
      <xdr:colOff>488</xdr:colOff>
      <xdr:row>179</xdr:row>
      <xdr:rowOff>19049</xdr:rowOff>
    </xdr:from>
    <xdr:to>
      <xdr:col>18</xdr:col>
      <xdr:colOff>0</xdr:colOff>
      <xdr:row>181</xdr:row>
      <xdr:rowOff>2924</xdr:rowOff>
    </xdr:to>
    <xdr:sp macro="" textlink="">
      <xdr:nvSpPr>
        <xdr:cNvPr id="343" name="AutoShape 26">
          <a:extLst>
            <a:ext uri="{FF2B5EF4-FFF2-40B4-BE49-F238E27FC236}">
              <a16:creationId xmlns:a16="http://schemas.microsoft.com/office/drawing/2014/main" id="{C5A2A642-1F19-495A-A9A8-08EABEBB32E3}"/>
            </a:ext>
          </a:extLst>
        </xdr:cNvPr>
        <xdr:cNvSpPr>
          <a:spLocks noChangeArrowheads="1"/>
        </xdr:cNvSpPr>
      </xdr:nvSpPr>
      <xdr:spPr bwMode="auto">
        <a:xfrm>
          <a:off x="9354038" y="371474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19</xdr:col>
      <xdr:colOff>0</xdr:colOff>
      <xdr:row>179</xdr:row>
      <xdr:rowOff>19050</xdr:rowOff>
    </xdr:from>
    <xdr:to>
      <xdr:col>20</xdr:col>
      <xdr:colOff>9525</xdr:colOff>
      <xdr:row>181</xdr:row>
      <xdr:rowOff>0</xdr:rowOff>
    </xdr:to>
    <xdr:sp macro="" textlink="">
      <xdr:nvSpPr>
        <xdr:cNvPr id="344" name="AutoShape 25">
          <a:extLst>
            <a:ext uri="{FF2B5EF4-FFF2-40B4-BE49-F238E27FC236}">
              <a16:creationId xmlns:a16="http://schemas.microsoft.com/office/drawing/2014/main" id="{28C55017-2677-4E67-8DF2-5C6E5A829BDF}"/>
            </a:ext>
          </a:extLst>
        </xdr:cNvPr>
        <xdr:cNvSpPr>
          <a:spLocks noChangeArrowheads="1"/>
        </xdr:cNvSpPr>
      </xdr:nvSpPr>
      <xdr:spPr bwMode="auto">
        <a:xfrm>
          <a:off x="10382250" y="371475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21</xdr:col>
      <xdr:colOff>488</xdr:colOff>
      <xdr:row>179</xdr:row>
      <xdr:rowOff>19049</xdr:rowOff>
    </xdr:from>
    <xdr:to>
      <xdr:col>22</xdr:col>
      <xdr:colOff>0</xdr:colOff>
      <xdr:row>181</xdr:row>
      <xdr:rowOff>2924</xdr:rowOff>
    </xdr:to>
    <xdr:sp macro="" textlink="">
      <xdr:nvSpPr>
        <xdr:cNvPr id="345" name="AutoShape 26">
          <a:extLst>
            <a:ext uri="{FF2B5EF4-FFF2-40B4-BE49-F238E27FC236}">
              <a16:creationId xmlns:a16="http://schemas.microsoft.com/office/drawing/2014/main" id="{9588F6BD-635A-47EB-87FA-097160B99AE8}"/>
            </a:ext>
          </a:extLst>
        </xdr:cNvPr>
        <xdr:cNvSpPr>
          <a:spLocks noChangeArrowheads="1"/>
        </xdr:cNvSpPr>
      </xdr:nvSpPr>
      <xdr:spPr bwMode="auto">
        <a:xfrm>
          <a:off x="11411438" y="371474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23</xdr:col>
      <xdr:colOff>0</xdr:colOff>
      <xdr:row>179</xdr:row>
      <xdr:rowOff>19050</xdr:rowOff>
    </xdr:from>
    <xdr:to>
      <xdr:col>24</xdr:col>
      <xdr:colOff>9525</xdr:colOff>
      <xdr:row>181</xdr:row>
      <xdr:rowOff>0</xdr:rowOff>
    </xdr:to>
    <xdr:sp macro="" textlink="">
      <xdr:nvSpPr>
        <xdr:cNvPr id="346" name="AutoShape 25">
          <a:extLst>
            <a:ext uri="{FF2B5EF4-FFF2-40B4-BE49-F238E27FC236}">
              <a16:creationId xmlns:a16="http://schemas.microsoft.com/office/drawing/2014/main" id="{21A9216F-2288-4A41-BEB7-ED68BE58AF22}"/>
            </a:ext>
          </a:extLst>
        </xdr:cNvPr>
        <xdr:cNvSpPr>
          <a:spLocks noChangeArrowheads="1"/>
        </xdr:cNvSpPr>
      </xdr:nvSpPr>
      <xdr:spPr bwMode="auto">
        <a:xfrm>
          <a:off x="12439650" y="371475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25</xdr:col>
      <xdr:colOff>488</xdr:colOff>
      <xdr:row>179</xdr:row>
      <xdr:rowOff>19049</xdr:rowOff>
    </xdr:from>
    <xdr:to>
      <xdr:col>26</xdr:col>
      <xdr:colOff>0</xdr:colOff>
      <xdr:row>181</xdr:row>
      <xdr:rowOff>2924</xdr:rowOff>
    </xdr:to>
    <xdr:sp macro="" textlink="">
      <xdr:nvSpPr>
        <xdr:cNvPr id="347" name="AutoShape 26">
          <a:extLst>
            <a:ext uri="{FF2B5EF4-FFF2-40B4-BE49-F238E27FC236}">
              <a16:creationId xmlns:a16="http://schemas.microsoft.com/office/drawing/2014/main" id="{52EC8332-86CD-400B-8C42-5BB01BBD047C}"/>
            </a:ext>
          </a:extLst>
        </xdr:cNvPr>
        <xdr:cNvSpPr>
          <a:spLocks noChangeArrowheads="1"/>
        </xdr:cNvSpPr>
      </xdr:nvSpPr>
      <xdr:spPr bwMode="auto">
        <a:xfrm>
          <a:off x="13468838" y="371474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27</xdr:col>
      <xdr:colOff>0</xdr:colOff>
      <xdr:row>179</xdr:row>
      <xdr:rowOff>19050</xdr:rowOff>
    </xdr:from>
    <xdr:to>
      <xdr:col>28</xdr:col>
      <xdr:colOff>9525</xdr:colOff>
      <xdr:row>181</xdr:row>
      <xdr:rowOff>0</xdr:rowOff>
    </xdr:to>
    <xdr:sp macro="" textlink="">
      <xdr:nvSpPr>
        <xdr:cNvPr id="348" name="AutoShape 25">
          <a:extLst>
            <a:ext uri="{FF2B5EF4-FFF2-40B4-BE49-F238E27FC236}">
              <a16:creationId xmlns:a16="http://schemas.microsoft.com/office/drawing/2014/main" id="{E8165793-3E47-45FC-AA08-FD42286CCE76}"/>
            </a:ext>
          </a:extLst>
        </xdr:cNvPr>
        <xdr:cNvSpPr>
          <a:spLocks noChangeArrowheads="1"/>
        </xdr:cNvSpPr>
      </xdr:nvSpPr>
      <xdr:spPr bwMode="auto">
        <a:xfrm>
          <a:off x="14497050" y="371475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29</xdr:col>
      <xdr:colOff>488</xdr:colOff>
      <xdr:row>179</xdr:row>
      <xdr:rowOff>19049</xdr:rowOff>
    </xdr:from>
    <xdr:to>
      <xdr:col>30</xdr:col>
      <xdr:colOff>0</xdr:colOff>
      <xdr:row>181</xdr:row>
      <xdr:rowOff>2924</xdr:rowOff>
    </xdr:to>
    <xdr:sp macro="" textlink="">
      <xdr:nvSpPr>
        <xdr:cNvPr id="349" name="AutoShape 26">
          <a:extLst>
            <a:ext uri="{FF2B5EF4-FFF2-40B4-BE49-F238E27FC236}">
              <a16:creationId xmlns:a16="http://schemas.microsoft.com/office/drawing/2014/main" id="{3ABDD525-911B-4BFE-BCFE-E87658EBA2E6}"/>
            </a:ext>
          </a:extLst>
        </xdr:cNvPr>
        <xdr:cNvSpPr>
          <a:spLocks noChangeArrowheads="1"/>
        </xdr:cNvSpPr>
      </xdr:nvSpPr>
      <xdr:spPr bwMode="auto">
        <a:xfrm>
          <a:off x="15526238" y="3714749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31</xdr:col>
      <xdr:colOff>0</xdr:colOff>
      <xdr:row>179</xdr:row>
      <xdr:rowOff>19050</xdr:rowOff>
    </xdr:from>
    <xdr:to>
      <xdr:col>32</xdr:col>
      <xdr:colOff>9525</xdr:colOff>
      <xdr:row>181</xdr:row>
      <xdr:rowOff>0</xdr:rowOff>
    </xdr:to>
    <xdr:sp macro="" textlink="">
      <xdr:nvSpPr>
        <xdr:cNvPr id="350" name="AutoShape 25">
          <a:extLst>
            <a:ext uri="{FF2B5EF4-FFF2-40B4-BE49-F238E27FC236}">
              <a16:creationId xmlns:a16="http://schemas.microsoft.com/office/drawing/2014/main" id="{C8E96E15-67DC-4E14-9DE9-9CBE14DA0081}"/>
            </a:ext>
          </a:extLst>
        </xdr:cNvPr>
        <xdr:cNvSpPr>
          <a:spLocks noChangeArrowheads="1"/>
        </xdr:cNvSpPr>
      </xdr:nvSpPr>
      <xdr:spPr bwMode="auto">
        <a:xfrm>
          <a:off x="16754475" y="371475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xdr:col>
      <xdr:colOff>0</xdr:colOff>
      <xdr:row>179</xdr:row>
      <xdr:rowOff>19050</xdr:rowOff>
    </xdr:from>
    <xdr:to>
      <xdr:col>2</xdr:col>
      <xdr:colOff>9525</xdr:colOff>
      <xdr:row>181</xdr:row>
      <xdr:rowOff>0</xdr:rowOff>
    </xdr:to>
    <xdr:sp macro="" textlink="">
      <xdr:nvSpPr>
        <xdr:cNvPr id="351" name="AutoShape 25">
          <a:extLst>
            <a:ext uri="{FF2B5EF4-FFF2-40B4-BE49-F238E27FC236}">
              <a16:creationId xmlns:a16="http://schemas.microsoft.com/office/drawing/2014/main" id="{6F7A8676-7370-445A-9FDA-B34CE2E15E79}"/>
            </a:ext>
          </a:extLst>
        </xdr:cNvPr>
        <xdr:cNvSpPr>
          <a:spLocks noChangeArrowheads="1"/>
        </xdr:cNvSpPr>
      </xdr:nvSpPr>
      <xdr:spPr bwMode="auto">
        <a:xfrm>
          <a:off x="1123950" y="371475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xdr:col>
      <xdr:colOff>0</xdr:colOff>
      <xdr:row>187</xdr:row>
      <xdr:rowOff>19050</xdr:rowOff>
    </xdr:from>
    <xdr:to>
      <xdr:col>4</xdr:col>
      <xdr:colOff>9525</xdr:colOff>
      <xdr:row>189</xdr:row>
      <xdr:rowOff>0</xdr:rowOff>
    </xdr:to>
    <xdr:sp macro="" textlink="">
      <xdr:nvSpPr>
        <xdr:cNvPr id="352" name="AutoShape 25">
          <a:extLst>
            <a:ext uri="{FF2B5EF4-FFF2-40B4-BE49-F238E27FC236}">
              <a16:creationId xmlns:a16="http://schemas.microsoft.com/office/drawing/2014/main" id="{4E1B6B07-37B5-4BDF-8710-585A905A7FE8}"/>
            </a:ext>
          </a:extLst>
        </xdr:cNvPr>
        <xdr:cNvSpPr>
          <a:spLocks noChangeArrowheads="1"/>
        </xdr:cNvSpPr>
      </xdr:nvSpPr>
      <xdr:spPr bwMode="auto">
        <a:xfrm>
          <a:off x="2152650" y="387477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5</xdr:col>
      <xdr:colOff>488</xdr:colOff>
      <xdr:row>187</xdr:row>
      <xdr:rowOff>19049</xdr:rowOff>
    </xdr:from>
    <xdr:to>
      <xdr:col>6</xdr:col>
      <xdr:colOff>0</xdr:colOff>
      <xdr:row>189</xdr:row>
      <xdr:rowOff>2924</xdr:rowOff>
    </xdr:to>
    <xdr:sp macro="" textlink="">
      <xdr:nvSpPr>
        <xdr:cNvPr id="353" name="AutoShape 26">
          <a:extLst>
            <a:ext uri="{FF2B5EF4-FFF2-40B4-BE49-F238E27FC236}">
              <a16:creationId xmlns:a16="http://schemas.microsoft.com/office/drawing/2014/main" id="{4F61AF64-204E-4BAF-A685-97EC2CB3E992}"/>
            </a:ext>
          </a:extLst>
        </xdr:cNvPr>
        <xdr:cNvSpPr>
          <a:spLocks noChangeArrowheads="1"/>
        </xdr:cNvSpPr>
      </xdr:nvSpPr>
      <xdr:spPr bwMode="auto">
        <a:xfrm>
          <a:off x="3181838" y="387476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7</xdr:col>
      <xdr:colOff>0</xdr:colOff>
      <xdr:row>187</xdr:row>
      <xdr:rowOff>19050</xdr:rowOff>
    </xdr:from>
    <xdr:to>
      <xdr:col>8</xdr:col>
      <xdr:colOff>9525</xdr:colOff>
      <xdr:row>189</xdr:row>
      <xdr:rowOff>0</xdr:rowOff>
    </xdr:to>
    <xdr:sp macro="" textlink="">
      <xdr:nvSpPr>
        <xdr:cNvPr id="354" name="AutoShape 25">
          <a:extLst>
            <a:ext uri="{FF2B5EF4-FFF2-40B4-BE49-F238E27FC236}">
              <a16:creationId xmlns:a16="http://schemas.microsoft.com/office/drawing/2014/main" id="{388966D5-D93E-4E5D-ADA2-3C49EE771E7E}"/>
            </a:ext>
          </a:extLst>
        </xdr:cNvPr>
        <xdr:cNvSpPr>
          <a:spLocks noChangeArrowheads="1"/>
        </xdr:cNvSpPr>
      </xdr:nvSpPr>
      <xdr:spPr bwMode="auto">
        <a:xfrm>
          <a:off x="4210050" y="387477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9</xdr:col>
      <xdr:colOff>488</xdr:colOff>
      <xdr:row>187</xdr:row>
      <xdr:rowOff>19049</xdr:rowOff>
    </xdr:from>
    <xdr:to>
      <xdr:col>10</xdr:col>
      <xdr:colOff>0</xdr:colOff>
      <xdr:row>189</xdr:row>
      <xdr:rowOff>2924</xdr:rowOff>
    </xdr:to>
    <xdr:sp macro="" textlink="">
      <xdr:nvSpPr>
        <xdr:cNvPr id="355" name="AutoShape 26">
          <a:extLst>
            <a:ext uri="{FF2B5EF4-FFF2-40B4-BE49-F238E27FC236}">
              <a16:creationId xmlns:a16="http://schemas.microsoft.com/office/drawing/2014/main" id="{B9F4629A-5092-4A08-ACC4-AE7EB58DC888}"/>
            </a:ext>
          </a:extLst>
        </xdr:cNvPr>
        <xdr:cNvSpPr>
          <a:spLocks noChangeArrowheads="1"/>
        </xdr:cNvSpPr>
      </xdr:nvSpPr>
      <xdr:spPr bwMode="auto">
        <a:xfrm>
          <a:off x="5239238" y="387476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11</xdr:col>
      <xdr:colOff>0</xdr:colOff>
      <xdr:row>187</xdr:row>
      <xdr:rowOff>19050</xdr:rowOff>
    </xdr:from>
    <xdr:to>
      <xdr:col>12</xdr:col>
      <xdr:colOff>9525</xdr:colOff>
      <xdr:row>189</xdr:row>
      <xdr:rowOff>0</xdr:rowOff>
    </xdr:to>
    <xdr:sp macro="" textlink="">
      <xdr:nvSpPr>
        <xdr:cNvPr id="356" name="AutoShape 25">
          <a:extLst>
            <a:ext uri="{FF2B5EF4-FFF2-40B4-BE49-F238E27FC236}">
              <a16:creationId xmlns:a16="http://schemas.microsoft.com/office/drawing/2014/main" id="{F79110E9-A1EB-4F21-874F-3F6043AAD9DC}"/>
            </a:ext>
          </a:extLst>
        </xdr:cNvPr>
        <xdr:cNvSpPr>
          <a:spLocks noChangeArrowheads="1"/>
        </xdr:cNvSpPr>
      </xdr:nvSpPr>
      <xdr:spPr bwMode="auto">
        <a:xfrm>
          <a:off x="6267450" y="387477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13</xdr:col>
      <xdr:colOff>488</xdr:colOff>
      <xdr:row>187</xdr:row>
      <xdr:rowOff>19049</xdr:rowOff>
    </xdr:from>
    <xdr:to>
      <xdr:col>14</xdr:col>
      <xdr:colOff>0</xdr:colOff>
      <xdr:row>189</xdr:row>
      <xdr:rowOff>2924</xdr:rowOff>
    </xdr:to>
    <xdr:sp macro="" textlink="">
      <xdr:nvSpPr>
        <xdr:cNvPr id="357" name="AutoShape 26">
          <a:extLst>
            <a:ext uri="{FF2B5EF4-FFF2-40B4-BE49-F238E27FC236}">
              <a16:creationId xmlns:a16="http://schemas.microsoft.com/office/drawing/2014/main" id="{24074AFD-45BD-435F-8788-1FA63162BBC1}"/>
            </a:ext>
          </a:extLst>
        </xdr:cNvPr>
        <xdr:cNvSpPr>
          <a:spLocks noChangeArrowheads="1"/>
        </xdr:cNvSpPr>
      </xdr:nvSpPr>
      <xdr:spPr bwMode="auto">
        <a:xfrm>
          <a:off x="7296638" y="387476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15</xdr:col>
      <xdr:colOff>0</xdr:colOff>
      <xdr:row>187</xdr:row>
      <xdr:rowOff>19050</xdr:rowOff>
    </xdr:from>
    <xdr:to>
      <xdr:col>16</xdr:col>
      <xdr:colOff>9525</xdr:colOff>
      <xdr:row>189</xdr:row>
      <xdr:rowOff>0</xdr:rowOff>
    </xdr:to>
    <xdr:sp macro="" textlink="">
      <xdr:nvSpPr>
        <xdr:cNvPr id="358" name="AutoShape 25">
          <a:extLst>
            <a:ext uri="{FF2B5EF4-FFF2-40B4-BE49-F238E27FC236}">
              <a16:creationId xmlns:a16="http://schemas.microsoft.com/office/drawing/2014/main" id="{7175C91D-33E9-4BFE-9E4B-879677D1D7A8}"/>
            </a:ext>
          </a:extLst>
        </xdr:cNvPr>
        <xdr:cNvSpPr>
          <a:spLocks noChangeArrowheads="1"/>
        </xdr:cNvSpPr>
      </xdr:nvSpPr>
      <xdr:spPr bwMode="auto">
        <a:xfrm>
          <a:off x="8324850" y="387477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17</xdr:col>
      <xdr:colOff>488</xdr:colOff>
      <xdr:row>187</xdr:row>
      <xdr:rowOff>19049</xdr:rowOff>
    </xdr:from>
    <xdr:to>
      <xdr:col>18</xdr:col>
      <xdr:colOff>0</xdr:colOff>
      <xdr:row>189</xdr:row>
      <xdr:rowOff>2924</xdr:rowOff>
    </xdr:to>
    <xdr:sp macro="" textlink="">
      <xdr:nvSpPr>
        <xdr:cNvPr id="359" name="AutoShape 26">
          <a:extLst>
            <a:ext uri="{FF2B5EF4-FFF2-40B4-BE49-F238E27FC236}">
              <a16:creationId xmlns:a16="http://schemas.microsoft.com/office/drawing/2014/main" id="{2A916412-0190-4EFF-9850-B3F59CB5E8D4}"/>
            </a:ext>
          </a:extLst>
        </xdr:cNvPr>
        <xdr:cNvSpPr>
          <a:spLocks noChangeArrowheads="1"/>
        </xdr:cNvSpPr>
      </xdr:nvSpPr>
      <xdr:spPr bwMode="auto">
        <a:xfrm>
          <a:off x="9354038" y="387476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19</xdr:col>
      <xdr:colOff>0</xdr:colOff>
      <xdr:row>187</xdr:row>
      <xdr:rowOff>19050</xdr:rowOff>
    </xdr:from>
    <xdr:to>
      <xdr:col>20</xdr:col>
      <xdr:colOff>9525</xdr:colOff>
      <xdr:row>189</xdr:row>
      <xdr:rowOff>0</xdr:rowOff>
    </xdr:to>
    <xdr:sp macro="" textlink="">
      <xdr:nvSpPr>
        <xdr:cNvPr id="360" name="AutoShape 25">
          <a:extLst>
            <a:ext uri="{FF2B5EF4-FFF2-40B4-BE49-F238E27FC236}">
              <a16:creationId xmlns:a16="http://schemas.microsoft.com/office/drawing/2014/main" id="{91D96F55-4252-4DA7-99AA-6E6B46080DC2}"/>
            </a:ext>
          </a:extLst>
        </xdr:cNvPr>
        <xdr:cNvSpPr>
          <a:spLocks noChangeArrowheads="1"/>
        </xdr:cNvSpPr>
      </xdr:nvSpPr>
      <xdr:spPr bwMode="auto">
        <a:xfrm>
          <a:off x="10382250" y="387477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21</xdr:col>
      <xdr:colOff>488</xdr:colOff>
      <xdr:row>187</xdr:row>
      <xdr:rowOff>19049</xdr:rowOff>
    </xdr:from>
    <xdr:to>
      <xdr:col>22</xdr:col>
      <xdr:colOff>0</xdr:colOff>
      <xdr:row>189</xdr:row>
      <xdr:rowOff>2924</xdr:rowOff>
    </xdr:to>
    <xdr:sp macro="" textlink="">
      <xdr:nvSpPr>
        <xdr:cNvPr id="361" name="AutoShape 26">
          <a:extLst>
            <a:ext uri="{FF2B5EF4-FFF2-40B4-BE49-F238E27FC236}">
              <a16:creationId xmlns:a16="http://schemas.microsoft.com/office/drawing/2014/main" id="{65E6008C-4F76-4EBA-B760-E9DBDCCB987F}"/>
            </a:ext>
          </a:extLst>
        </xdr:cNvPr>
        <xdr:cNvSpPr>
          <a:spLocks noChangeArrowheads="1"/>
        </xdr:cNvSpPr>
      </xdr:nvSpPr>
      <xdr:spPr bwMode="auto">
        <a:xfrm>
          <a:off x="11411438" y="387476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23</xdr:col>
      <xdr:colOff>0</xdr:colOff>
      <xdr:row>187</xdr:row>
      <xdr:rowOff>19050</xdr:rowOff>
    </xdr:from>
    <xdr:to>
      <xdr:col>24</xdr:col>
      <xdr:colOff>9525</xdr:colOff>
      <xdr:row>189</xdr:row>
      <xdr:rowOff>0</xdr:rowOff>
    </xdr:to>
    <xdr:sp macro="" textlink="">
      <xdr:nvSpPr>
        <xdr:cNvPr id="362" name="AutoShape 25">
          <a:extLst>
            <a:ext uri="{FF2B5EF4-FFF2-40B4-BE49-F238E27FC236}">
              <a16:creationId xmlns:a16="http://schemas.microsoft.com/office/drawing/2014/main" id="{E1201CCD-45B2-4F41-B78F-2659A958E30B}"/>
            </a:ext>
          </a:extLst>
        </xdr:cNvPr>
        <xdr:cNvSpPr>
          <a:spLocks noChangeArrowheads="1"/>
        </xdr:cNvSpPr>
      </xdr:nvSpPr>
      <xdr:spPr bwMode="auto">
        <a:xfrm>
          <a:off x="12439650" y="387477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25</xdr:col>
      <xdr:colOff>488</xdr:colOff>
      <xdr:row>187</xdr:row>
      <xdr:rowOff>19049</xdr:rowOff>
    </xdr:from>
    <xdr:to>
      <xdr:col>26</xdr:col>
      <xdr:colOff>0</xdr:colOff>
      <xdr:row>189</xdr:row>
      <xdr:rowOff>2924</xdr:rowOff>
    </xdr:to>
    <xdr:sp macro="" textlink="">
      <xdr:nvSpPr>
        <xdr:cNvPr id="363" name="AutoShape 26">
          <a:extLst>
            <a:ext uri="{FF2B5EF4-FFF2-40B4-BE49-F238E27FC236}">
              <a16:creationId xmlns:a16="http://schemas.microsoft.com/office/drawing/2014/main" id="{0944967A-A5EC-4EFA-ADFD-4BE85F349094}"/>
            </a:ext>
          </a:extLst>
        </xdr:cNvPr>
        <xdr:cNvSpPr>
          <a:spLocks noChangeArrowheads="1"/>
        </xdr:cNvSpPr>
      </xdr:nvSpPr>
      <xdr:spPr bwMode="auto">
        <a:xfrm>
          <a:off x="13468838" y="387476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27</xdr:col>
      <xdr:colOff>0</xdr:colOff>
      <xdr:row>187</xdr:row>
      <xdr:rowOff>19050</xdr:rowOff>
    </xdr:from>
    <xdr:to>
      <xdr:col>28</xdr:col>
      <xdr:colOff>9525</xdr:colOff>
      <xdr:row>189</xdr:row>
      <xdr:rowOff>0</xdr:rowOff>
    </xdr:to>
    <xdr:sp macro="" textlink="">
      <xdr:nvSpPr>
        <xdr:cNvPr id="364" name="AutoShape 25">
          <a:extLst>
            <a:ext uri="{FF2B5EF4-FFF2-40B4-BE49-F238E27FC236}">
              <a16:creationId xmlns:a16="http://schemas.microsoft.com/office/drawing/2014/main" id="{DE30CB33-88A1-4588-92F6-DA37EDF56E7B}"/>
            </a:ext>
          </a:extLst>
        </xdr:cNvPr>
        <xdr:cNvSpPr>
          <a:spLocks noChangeArrowheads="1"/>
        </xdr:cNvSpPr>
      </xdr:nvSpPr>
      <xdr:spPr bwMode="auto">
        <a:xfrm>
          <a:off x="14497050" y="387477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29</xdr:col>
      <xdr:colOff>488</xdr:colOff>
      <xdr:row>187</xdr:row>
      <xdr:rowOff>19049</xdr:rowOff>
    </xdr:from>
    <xdr:to>
      <xdr:col>30</xdr:col>
      <xdr:colOff>0</xdr:colOff>
      <xdr:row>189</xdr:row>
      <xdr:rowOff>2924</xdr:rowOff>
    </xdr:to>
    <xdr:sp macro="" textlink="">
      <xdr:nvSpPr>
        <xdr:cNvPr id="365" name="AutoShape 26">
          <a:extLst>
            <a:ext uri="{FF2B5EF4-FFF2-40B4-BE49-F238E27FC236}">
              <a16:creationId xmlns:a16="http://schemas.microsoft.com/office/drawing/2014/main" id="{6B2BEECC-497F-4EBA-9384-238E27F27D3D}"/>
            </a:ext>
          </a:extLst>
        </xdr:cNvPr>
        <xdr:cNvSpPr>
          <a:spLocks noChangeArrowheads="1"/>
        </xdr:cNvSpPr>
      </xdr:nvSpPr>
      <xdr:spPr bwMode="auto">
        <a:xfrm>
          <a:off x="15526238" y="3874769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31</xdr:col>
      <xdr:colOff>0</xdr:colOff>
      <xdr:row>187</xdr:row>
      <xdr:rowOff>19050</xdr:rowOff>
    </xdr:from>
    <xdr:to>
      <xdr:col>32</xdr:col>
      <xdr:colOff>9525</xdr:colOff>
      <xdr:row>189</xdr:row>
      <xdr:rowOff>0</xdr:rowOff>
    </xdr:to>
    <xdr:sp macro="" textlink="">
      <xdr:nvSpPr>
        <xdr:cNvPr id="366" name="AutoShape 25">
          <a:extLst>
            <a:ext uri="{FF2B5EF4-FFF2-40B4-BE49-F238E27FC236}">
              <a16:creationId xmlns:a16="http://schemas.microsoft.com/office/drawing/2014/main" id="{6F41C7F6-1859-4DA9-9EA6-2920C5B06CF0}"/>
            </a:ext>
          </a:extLst>
        </xdr:cNvPr>
        <xdr:cNvSpPr>
          <a:spLocks noChangeArrowheads="1"/>
        </xdr:cNvSpPr>
      </xdr:nvSpPr>
      <xdr:spPr bwMode="auto">
        <a:xfrm>
          <a:off x="16754475" y="387477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xdr:col>
      <xdr:colOff>0</xdr:colOff>
      <xdr:row>187</xdr:row>
      <xdr:rowOff>19050</xdr:rowOff>
    </xdr:from>
    <xdr:to>
      <xdr:col>2</xdr:col>
      <xdr:colOff>9525</xdr:colOff>
      <xdr:row>189</xdr:row>
      <xdr:rowOff>0</xdr:rowOff>
    </xdr:to>
    <xdr:sp macro="" textlink="">
      <xdr:nvSpPr>
        <xdr:cNvPr id="367" name="AutoShape 25">
          <a:extLst>
            <a:ext uri="{FF2B5EF4-FFF2-40B4-BE49-F238E27FC236}">
              <a16:creationId xmlns:a16="http://schemas.microsoft.com/office/drawing/2014/main" id="{FDB811A2-BFEA-4562-A543-CF3FE9E0B5D8}"/>
            </a:ext>
          </a:extLst>
        </xdr:cNvPr>
        <xdr:cNvSpPr>
          <a:spLocks noChangeArrowheads="1"/>
        </xdr:cNvSpPr>
      </xdr:nvSpPr>
      <xdr:spPr bwMode="auto">
        <a:xfrm>
          <a:off x="1123950" y="387477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xdr:col>
      <xdr:colOff>0</xdr:colOff>
      <xdr:row>195</xdr:row>
      <xdr:rowOff>19050</xdr:rowOff>
    </xdr:from>
    <xdr:to>
      <xdr:col>4</xdr:col>
      <xdr:colOff>9525</xdr:colOff>
      <xdr:row>197</xdr:row>
      <xdr:rowOff>0</xdr:rowOff>
    </xdr:to>
    <xdr:sp macro="" textlink="">
      <xdr:nvSpPr>
        <xdr:cNvPr id="368" name="AutoShape 25">
          <a:extLst>
            <a:ext uri="{FF2B5EF4-FFF2-40B4-BE49-F238E27FC236}">
              <a16:creationId xmlns:a16="http://schemas.microsoft.com/office/drawing/2014/main" id="{B8D39036-68CF-4260-B5A1-498D8677637B}"/>
            </a:ext>
          </a:extLst>
        </xdr:cNvPr>
        <xdr:cNvSpPr>
          <a:spLocks noChangeArrowheads="1"/>
        </xdr:cNvSpPr>
      </xdr:nvSpPr>
      <xdr:spPr bwMode="auto">
        <a:xfrm>
          <a:off x="2152650" y="403479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5</xdr:col>
      <xdr:colOff>488</xdr:colOff>
      <xdr:row>195</xdr:row>
      <xdr:rowOff>19049</xdr:rowOff>
    </xdr:from>
    <xdr:to>
      <xdr:col>6</xdr:col>
      <xdr:colOff>0</xdr:colOff>
      <xdr:row>197</xdr:row>
      <xdr:rowOff>2924</xdr:rowOff>
    </xdr:to>
    <xdr:sp macro="" textlink="">
      <xdr:nvSpPr>
        <xdr:cNvPr id="369" name="AutoShape 26">
          <a:extLst>
            <a:ext uri="{FF2B5EF4-FFF2-40B4-BE49-F238E27FC236}">
              <a16:creationId xmlns:a16="http://schemas.microsoft.com/office/drawing/2014/main" id="{7D874AFD-AA6E-421E-99DB-9FFDD7675E96}"/>
            </a:ext>
          </a:extLst>
        </xdr:cNvPr>
        <xdr:cNvSpPr>
          <a:spLocks noChangeArrowheads="1"/>
        </xdr:cNvSpPr>
      </xdr:nvSpPr>
      <xdr:spPr bwMode="auto">
        <a:xfrm>
          <a:off x="3181838" y="403478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7</xdr:col>
      <xdr:colOff>0</xdr:colOff>
      <xdr:row>195</xdr:row>
      <xdr:rowOff>19050</xdr:rowOff>
    </xdr:from>
    <xdr:to>
      <xdr:col>8</xdr:col>
      <xdr:colOff>9525</xdr:colOff>
      <xdr:row>197</xdr:row>
      <xdr:rowOff>0</xdr:rowOff>
    </xdr:to>
    <xdr:sp macro="" textlink="">
      <xdr:nvSpPr>
        <xdr:cNvPr id="370" name="AutoShape 25">
          <a:extLst>
            <a:ext uri="{FF2B5EF4-FFF2-40B4-BE49-F238E27FC236}">
              <a16:creationId xmlns:a16="http://schemas.microsoft.com/office/drawing/2014/main" id="{16F91B62-AED2-4FF5-92E2-3E1833367331}"/>
            </a:ext>
          </a:extLst>
        </xdr:cNvPr>
        <xdr:cNvSpPr>
          <a:spLocks noChangeArrowheads="1"/>
        </xdr:cNvSpPr>
      </xdr:nvSpPr>
      <xdr:spPr bwMode="auto">
        <a:xfrm>
          <a:off x="4210050" y="403479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9</xdr:col>
      <xdr:colOff>488</xdr:colOff>
      <xdr:row>195</xdr:row>
      <xdr:rowOff>19049</xdr:rowOff>
    </xdr:from>
    <xdr:to>
      <xdr:col>10</xdr:col>
      <xdr:colOff>0</xdr:colOff>
      <xdr:row>197</xdr:row>
      <xdr:rowOff>2924</xdr:rowOff>
    </xdr:to>
    <xdr:sp macro="" textlink="">
      <xdr:nvSpPr>
        <xdr:cNvPr id="371" name="AutoShape 26">
          <a:extLst>
            <a:ext uri="{FF2B5EF4-FFF2-40B4-BE49-F238E27FC236}">
              <a16:creationId xmlns:a16="http://schemas.microsoft.com/office/drawing/2014/main" id="{CECA6225-0A5B-4A0A-8C8C-7AD99B615CF5}"/>
            </a:ext>
          </a:extLst>
        </xdr:cNvPr>
        <xdr:cNvSpPr>
          <a:spLocks noChangeArrowheads="1"/>
        </xdr:cNvSpPr>
      </xdr:nvSpPr>
      <xdr:spPr bwMode="auto">
        <a:xfrm>
          <a:off x="5239238" y="403478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11</xdr:col>
      <xdr:colOff>0</xdr:colOff>
      <xdr:row>195</xdr:row>
      <xdr:rowOff>19050</xdr:rowOff>
    </xdr:from>
    <xdr:to>
      <xdr:col>12</xdr:col>
      <xdr:colOff>9525</xdr:colOff>
      <xdr:row>197</xdr:row>
      <xdr:rowOff>0</xdr:rowOff>
    </xdr:to>
    <xdr:sp macro="" textlink="">
      <xdr:nvSpPr>
        <xdr:cNvPr id="372" name="AutoShape 25">
          <a:extLst>
            <a:ext uri="{FF2B5EF4-FFF2-40B4-BE49-F238E27FC236}">
              <a16:creationId xmlns:a16="http://schemas.microsoft.com/office/drawing/2014/main" id="{7A345859-6316-44AA-8A6F-B0CAF70D1AB0}"/>
            </a:ext>
          </a:extLst>
        </xdr:cNvPr>
        <xdr:cNvSpPr>
          <a:spLocks noChangeArrowheads="1"/>
        </xdr:cNvSpPr>
      </xdr:nvSpPr>
      <xdr:spPr bwMode="auto">
        <a:xfrm>
          <a:off x="6267450" y="403479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13</xdr:col>
      <xdr:colOff>488</xdr:colOff>
      <xdr:row>195</xdr:row>
      <xdr:rowOff>19049</xdr:rowOff>
    </xdr:from>
    <xdr:to>
      <xdr:col>14</xdr:col>
      <xdr:colOff>0</xdr:colOff>
      <xdr:row>197</xdr:row>
      <xdr:rowOff>2924</xdr:rowOff>
    </xdr:to>
    <xdr:sp macro="" textlink="">
      <xdr:nvSpPr>
        <xdr:cNvPr id="373" name="AutoShape 26">
          <a:extLst>
            <a:ext uri="{FF2B5EF4-FFF2-40B4-BE49-F238E27FC236}">
              <a16:creationId xmlns:a16="http://schemas.microsoft.com/office/drawing/2014/main" id="{8088363D-1F86-4383-A2C2-4691FEE3522D}"/>
            </a:ext>
          </a:extLst>
        </xdr:cNvPr>
        <xdr:cNvSpPr>
          <a:spLocks noChangeArrowheads="1"/>
        </xdr:cNvSpPr>
      </xdr:nvSpPr>
      <xdr:spPr bwMode="auto">
        <a:xfrm>
          <a:off x="7296638" y="403478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15</xdr:col>
      <xdr:colOff>0</xdr:colOff>
      <xdr:row>195</xdr:row>
      <xdr:rowOff>19050</xdr:rowOff>
    </xdr:from>
    <xdr:to>
      <xdr:col>16</xdr:col>
      <xdr:colOff>9525</xdr:colOff>
      <xdr:row>197</xdr:row>
      <xdr:rowOff>0</xdr:rowOff>
    </xdr:to>
    <xdr:sp macro="" textlink="">
      <xdr:nvSpPr>
        <xdr:cNvPr id="374" name="AutoShape 25">
          <a:extLst>
            <a:ext uri="{FF2B5EF4-FFF2-40B4-BE49-F238E27FC236}">
              <a16:creationId xmlns:a16="http://schemas.microsoft.com/office/drawing/2014/main" id="{0E3558B0-76AC-4BB9-B356-78FA2ADAB643}"/>
            </a:ext>
          </a:extLst>
        </xdr:cNvPr>
        <xdr:cNvSpPr>
          <a:spLocks noChangeArrowheads="1"/>
        </xdr:cNvSpPr>
      </xdr:nvSpPr>
      <xdr:spPr bwMode="auto">
        <a:xfrm>
          <a:off x="8324850" y="403479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17</xdr:col>
      <xdr:colOff>488</xdr:colOff>
      <xdr:row>195</xdr:row>
      <xdr:rowOff>19049</xdr:rowOff>
    </xdr:from>
    <xdr:to>
      <xdr:col>18</xdr:col>
      <xdr:colOff>0</xdr:colOff>
      <xdr:row>197</xdr:row>
      <xdr:rowOff>2924</xdr:rowOff>
    </xdr:to>
    <xdr:sp macro="" textlink="">
      <xdr:nvSpPr>
        <xdr:cNvPr id="375" name="AutoShape 26">
          <a:extLst>
            <a:ext uri="{FF2B5EF4-FFF2-40B4-BE49-F238E27FC236}">
              <a16:creationId xmlns:a16="http://schemas.microsoft.com/office/drawing/2014/main" id="{F5C234B4-CD2F-45E5-BDC5-99AE0AABFC15}"/>
            </a:ext>
          </a:extLst>
        </xdr:cNvPr>
        <xdr:cNvSpPr>
          <a:spLocks noChangeArrowheads="1"/>
        </xdr:cNvSpPr>
      </xdr:nvSpPr>
      <xdr:spPr bwMode="auto">
        <a:xfrm>
          <a:off x="9354038" y="403478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19</xdr:col>
      <xdr:colOff>0</xdr:colOff>
      <xdr:row>195</xdr:row>
      <xdr:rowOff>19050</xdr:rowOff>
    </xdr:from>
    <xdr:to>
      <xdr:col>20</xdr:col>
      <xdr:colOff>9525</xdr:colOff>
      <xdr:row>197</xdr:row>
      <xdr:rowOff>0</xdr:rowOff>
    </xdr:to>
    <xdr:sp macro="" textlink="">
      <xdr:nvSpPr>
        <xdr:cNvPr id="376" name="AutoShape 25">
          <a:extLst>
            <a:ext uri="{FF2B5EF4-FFF2-40B4-BE49-F238E27FC236}">
              <a16:creationId xmlns:a16="http://schemas.microsoft.com/office/drawing/2014/main" id="{5D744A34-C87C-44C1-90BF-47440B682D50}"/>
            </a:ext>
          </a:extLst>
        </xdr:cNvPr>
        <xdr:cNvSpPr>
          <a:spLocks noChangeArrowheads="1"/>
        </xdr:cNvSpPr>
      </xdr:nvSpPr>
      <xdr:spPr bwMode="auto">
        <a:xfrm>
          <a:off x="10382250" y="403479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21</xdr:col>
      <xdr:colOff>488</xdr:colOff>
      <xdr:row>195</xdr:row>
      <xdr:rowOff>19049</xdr:rowOff>
    </xdr:from>
    <xdr:to>
      <xdr:col>22</xdr:col>
      <xdr:colOff>0</xdr:colOff>
      <xdr:row>197</xdr:row>
      <xdr:rowOff>2924</xdr:rowOff>
    </xdr:to>
    <xdr:sp macro="" textlink="">
      <xdr:nvSpPr>
        <xdr:cNvPr id="377" name="AutoShape 26">
          <a:extLst>
            <a:ext uri="{FF2B5EF4-FFF2-40B4-BE49-F238E27FC236}">
              <a16:creationId xmlns:a16="http://schemas.microsoft.com/office/drawing/2014/main" id="{D89B43F8-1D5D-413E-B7E7-418846A094A4}"/>
            </a:ext>
          </a:extLst>
        </xdr:cNvPr>
        <xdr:cNvSpPr>
          <a:spLocks noChangeArrowheads="1"/>
        </xdr:cNvSpPr>
      </xdr:nvSpPr>
      <xdr:spPr bwMode="auto">
        <a:xfrm>
          <a:off x="11411438" y="403478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23</xdr:col>
      <xdr:colOff>0</xdr:colOff>
      <xdr:row>195</xdr:row>
      <xdr:rowOff>19050</xdr:rowOff>
    </xdr:from>
    <xdr:to>
      <xdr:col>24</xdr:col>
      <xdr:colOff>9525</xdr:colOff>
      <xdr:row>197</xdr:row>
      <xdr:rowOff>0</xdr:rowOff>
    </xdr:to>
    <xdr:sp macro="" textlink="">
      <xdr:nvSpPr>
        <xdr:cNvPr id="378" name="AutoShape 25">
          <a:extLst>
            <a:ext uri="{FF2B5EF4-FFF2-40B4-BE49-F238E27FC236}">
              <a16:creationId xmlns:a16="http://schemas.microsoft.com/office/drawing/2014/main" id="{1700B895-775C-43B5-BE51-983A4DF16EDF}"/>
            </a:ext>
          </a:extLst>
        </xdr:cNvPr>
        <xdr:cNvSpPr>
          <a:spLocks noChangeArrowheads="1"/>
        </xdr:cNvSpPr>
      </xdr:nvSpPr>
      <xdr:spPr bwMode="auto">
        <a:xfrm>
          <a:off x="12439650" y="403479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25</xdr:col>
      <xdr:colOff>488</xdr:colOff>
      <xdr:row>195</xdr:row>
      <xdr:rowOff>19049</xdr:rowOff>
    </xdr:from>
    <xdr:to>
      <xdr:col>26</xdr:col>
      <xdr:colOff>0</xdr:colOff>
      <xdr:row>197</xdr:row>
      <xdr:rowOff>2924</xdr:rowOff>
    </xdr:to>
    <xdr:sp macro="" textlink="">
      <xdr:nvSpPr>
        <xdr:cNvPr id="379" name="AutoShape 26">
          <a:extLst>
            <a:ext uri="{FF2B5EF4-FFF2-40B4-BE49-F238E27FC236}">
              <a16:creationId xmlns:a16="http://schemas.microsoft.com/office/drawing/2014/main" id="{D43BFBF8-CB17-44D5-809F-185FAB8B1DD2}"/>
            </a:ext>
          </a:extLst>
        </xdr:cNvPr>
        <xdr:cNvSpPr>
          <a:spLocks noChangeArrowheads="1"/>
        </xdr:cNvSpPr>
      </xdr:nvSpPr>
      <xdr:spPr bwMode="auto">
        <a:xfrm>
          <a:off x="13468838" y="403478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27</xdr:col>
      <xdr:colOff>0</xdr:colOff>
      <xdr:row>195</xdr:row>
      <xdr:rowOff>19050</xdr:rowOff>
    </xdr:from>
    <xdr:to>
      <xdr:col>28</xdr:col>
      <xdr:colOff>9525</xdr:colOff>
      <xdr:row>197</xdr:row>
      <xdr:rowOff>0</xdr:rowOff>
    </xdr:to>
    <xdr:sp macro="" textlink="">
      <xdr:nvSpPr>
        <xdr:cNvPr id="380" name="AutoShape 25">
          <a:extLst>
            <a:ext uri="{FF2B5EF4-FFF2-40B4-BE49-F238E27FC236}">
              <a16:creationId xmlns:a16="http://schemas.microsoft.com/office/drawing/2014/main" id="{B158EE84-54F6-427A-BEB5-D2F38B7459B7}"/>
            </a:ext>
          </a:extLst>
        </xdr:cNvPr>
        <xdr:cNvSpPr>
          <a:spLocks noChangeArrowheads="1"/>
        </xdr:cNvSpPr>
      </xdr:nvSpPr>
      <xdr:spPr bwMode="auto">
        <a:xfrm>
          <a:off x="14497050" y="403479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29</xdr:col>
      <xdr:colOff>488</xdr:colOff>
      <xdr:row>195</xdr:row>
      <xdr:rowOff>19049</xdr:rowOff>
    </xdr:from>
    <xdr:to>
      <xdr:col>30</xdr:col>
      <xdr:colOff>0</xdr:colOff>
      <xdr:row>197</xdr:row>
      <xdr:rowOff>2924</xdr:rowOff>
    </xdr:to>
    <xdr:sp macro="" textlink="">
      <xdr:nvSpPr>
        <xdr:cNvPr id="381" name="AutoShape 26">
          <a:extLst>
            <a:ext uri="{FF2B5EF4-FFF2-40B4-BE49-F238E27FC236}">
              <a16:creationId xmlns:a16="http://schemas.microsoft.com/office/drawing/2014/main" id="{3C932296-49AD-4704-8F60-D2A42F0F9890}"/>
            </a:ext>
          </a:extLst>
        </xdr:cNvPr>
        <xdr:cNvSpPr>
          <a:spLocks noChangeArrowheads="1"/>
        </xdr:cNvSpPr>
      </xdr:nvSpPr>
      <xdr:spPr bwMode="auto">
        <a:xfrm>
          <a:off x="15526238" y="4034789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31</xdr:col>
      <xdr:colOff>0</xdr:colOff>
      <xdr:row>195</xdr:row>
      <xdr:rowOff>19050</xdr:rowOff>
    </xdr:from>
    <xdr:to>
      <xdr:col>32</xdr:col>
      <xdr:colOff>9525</xdr:colOff>
      <xdr:row>197</xdr:row>
      <xdr:rowOff>0</xdr:rowOff>
    </xdr:to>
    <xdr:sp macro="" textlink="">
      <xdr:nvSpPr>
        <xdr:cNvPr id="382" name="AutoShape 25">
          <a:extLst>
            <a:ext uri="{FF2B5EF4-FFF2-40B4-BE49-F238E27FC236}">
              <a16:creationId xmlns:a16="http://schemas.microsoft.com/office/drawing/2014/main" id="{F9153006-7E20-4428-B577-225CA5568863}"/>
            </a:ext>
          </a:extLst>
        </xdr:cNvPr>
        <xdr:cNvSpPr>
          <a:spLocks noChangeArrowheads="1"/>
        </xdr:cNvSpPr>
      </xdr:nvSpPr>
      <xdr:spPr bwMode="auto">
        <a:xfrm>
          <a:off x="16754475" y="403479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xdr:col>
      <xdr:colOff>0</xdr:colOff>
      <xdr:row>195</xdr:row>
      <xdr:rowOff>19050</xdr:rowOff>
    </xdr:from>
    <xdr:to>
      <xdr:col>2</xdr:col>
      <xdr:colOff>9525</xdr:colOff>
      <xdr:row>197</xdr:row>
      <xdr:rowOff>0</xdr:rowOff>
    </xdr:to>
    <xdr:sp macro="" textlink="">
      <xdr:nvSpPr>
        <xdr:cNvPr id="383" name="AutoShape 25">
          <a:extLst>
            <a:ext uri="{FF2B5EF4-FFF2-40B4-BE49-F238E27FC236}">
              <a16:creationId xmlns:a16="http://schemas.microsoft.com/office/drawing/2014/main" id="{393C12D6-3014-4FB9-99EE-5F1E29D3FB54}"/>
            </a:ext>
          </a:extLst>
        </xdr:cNvPr>
        <xdr:cNvSpPr>
          <a:spLocks noChangeArrowheads="1"/>
        </xdr:cNvSpPr>
      </xdr:nvSpPr>
      <xdr:spPr bwMode="auto">
        <a:xfrm>
          <a:off x="1123950" y="403479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3</xdr:col>
      <xdr:colOff>0</xdr:colOff>
      <xdr:row>203</xdr:row>
      <xdr:rowOff>19050</xdr:rowOff>
    </xdr:from>
    <xdr:to>
      <xdr:col>4</xdr:col>
      <xdr:colOff>9525</xdr:colOff>
      <xdr:row>205</xdr:row>
      <xdr:rowOff>0</xdr:rowOff>
    </xdr:to>
    <xdr:sp macro="" textlink="">
      <xdr:nvSpPr>
        <xdr:cNvPr id="384" name="AutoShape 25">
          <a:extLst>
            <a:ext uri="{FF2B5EF4-FFF2-40B4-BE49-F238E27FC236}">
              <a16:creationId xmlns:a16="http://schemas.microsoft.com/office/drawing/2014/main" id="{DFC1B524-55C0-4643-8DD5-B5DE4F12EB96}"/>
            </a:ext>
          </a:extLst>
        </xdr:cNvPr>
        <xdr:cNvSpPr>
          <a:spLocks noChangeArrowheads="1"/>
        </xdr:cNvSpPr>
      </xdr:nvSpPr>
      <xdr:spPr bwMode="auto">
        <a:xfrm>
          <a:off x="2152650" y="41948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5</xdr:col>
      <xdr:colOff>488</xdr:colOff>
      <xdr:row>203</xdr:row>
      <xdr:rowOff>19049</xdr:rowOff>
    </xdr:from>
    <xdr:to>
      <xdr:col>6</xdr:col>
      <xdr:colOff>0</xdr:colOff>
      <xdr:row>205</xdr:row>
      <xdr:rowOff>2924</xdr:rowOff>
    </xdr:to>
    <xdr:sp macro="" textlink="">
      <xdr:nvSpPr>
        <xdr:cNvPr id="385" name="AutoShape 26">
          <a:extLst>
            <a:ext uri="{FF2B5EF4-FFF2-40B4-BE49-F238E27FC236}">
              <a16:creationId xmlns:a16="http://schemas.microsoft.com/office/drawing/2014/main" id="{D5599B95-93B6-405D-93F4-5651557E6204}"/>
            </a:ext>
          </a:extLst>
        </xdr:cNvPr>
        <xdr:cNvSpPr>
          <a:spLocks noChangeArrowheads="1"/>
        </xdr:cNvSpPr>
      </xdr:nvSpPr>
      <xdr:spPr bwMode="auto">
        <a:xfrm>
          <a:off x="3181838" y="419480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7</xdr:col>
      <xdr:colOff>0</xdr:colOff>
      <xdr:row>203</xdr:row>
      <xdr:rowOff>19050</xdr:rowOff>
    </xdr:from>
    <xdr:to>
      <xdr:col>8</xdr:col>
      <xdr:colOff>9525</xdr:colOff>
      <xdr:row>205</xdr:row>
      <xdr:rowOff>0</xdr:rowOff>
    </xdr:to>
    <xdr:sp macro="" textlink="">
      <xdr:nvSpPr>
        <xdr:cNvPr id="386" name="AutoShape 25">
          <a:extLst>
            <a:ext uri="{FF2B5EF4-FFF2-40B4-BE49-F238E27FC236}">
              <a16:creationId xmlns:a16="http://schemas.microsoft.com/office/drawing/2014/main" id="{01DA4B77-B84E-487B-8200-48219567701E}"/>
            </a:ext>
          </a:extLst>
        </xdr:cNvPr>
        <xdr:cNvSpPr>
          <a:spLocks noChangeArrowheads="1"/>
        </xdr:cNvSpPr>
      </xdr:nvSpPr>
      <xdr:spPr bwMode="auto">
        <a:xfrm>
          <a:off x="4210050" y="41948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9</xdr:col>
      <xdr:colOff>488</xdr:colOff>
      <xdr:row>203</xdr:row>
      <xdr:rowOff>19049</xdr:rowOff>
    </xdr:from>
    <xdr:to>
      <xdr:col>10</xdr:col>
      <xdr:colOff>0</xdr:colOff>
      <xdr:row>205</xdr:row>
      <xdr:rowOff>2924</xdr:rowOff>
    </xdr:to>
    <xdr:sp macro="" textlink="">
      <xdr:nvSpPr>
        <xdr:cNvPr id="387" name="AutoShape 26">
          <a:extLst>
            <a:ext uri="{FF2B5EF4-FFF2-40B4-BE49-F238E27FC236}">
              <a16:creationId xmlns:a16="http://schemas.microsoft.com/office/drawing/2014/main" id="{58A76236-2C6A-48E5-B92A-F37034741A8E}"/>
            </a:ext>
          </a:extLst>
        </xdr:cNvPr>
        <xdr:cNvSpPr>
          <a:spLocks noChangeArrowheads="1"/>
        </xdr:cNvSpPr>
      </xdr:nvSpPr>
      <xdr:spPr bwMode="auto">
        <a:xfrm>
          <a:off x="5239238" y="419480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11</xdr:col>
      <xdr:colOff>0</xdr:colOff>
      <xdr:row>203</xdr:row>
      <xdr:rowOff>19050</xdr:rowOff>
    </xdr:from>
    <xdr:to>
      <xdr:col>12</xdr:col>
      <xdr:colOff>9525</xdr:colOff>
      <xdr:row>205</xdr:row>
      <xdr:rowOff>0</xdr:rowOff>
    </xdr:to>
    <xdr:sp macro="" textlink="">
      <xdr:nvSpPr>
        <xdr:cNvPr id="388" name="AutoShape 25">
          <a:extLst>
            <a:ext uri="{FF2B5EF4-FFF2-40B4-BE49-F238E27FC236}">
              <a16:creationId xmlns:a16="http://schemas.microsoft.com/office/drawing/2014/main" id="{CD7395B0-F9A7-46B0-B4CB-3090F241BF1C}"/>
            </a:ext>
          </a:extLst>
        </xdr:cNvPr>
        <xdr:cNvSpPr>
          <a:spLocks noChangeArrowheads="1"/>
        </xdr:cNvSpPr>
      </xdr:nvSpPr>
      <xdr:spPr bwMode="auto">
        <a:xfrm>
          <a:off x="6267450" y="41948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13</xdr:col>
      <xdr:colOff>488</xdr:colOff>
      <xdr:row>203</xdr:row>
      <xdr:rowOff>19049</xdr:rowOff>
    </xdr:from>
    <xdr:to>
      <xdr:col>14</xdr:col>
      <xdr:colOff>0</xdr:colOff>
      <xdr:row>205</xdr:row>
      <xdr:rowOff>2924</xdr:rowOff>
    </xdr:to>
    <xdr:sp macro="" textlink="">
      <xdr:nvSpPr>
        <xdr:cNvPr id="389" name="AutoShape 26">
          <a:extLst>
            <a:ext uri="{FF2B5EF4-FFF2-40B4-BE49-F238E27FC236}">
              <a16:creationId xmlns:a16="http://schemas.microsoft.com/office/drawing/2014/main" id="{9B18BB32-05D9-4407-BEAF-C26E96E16D64}"/>
            </a:ext>
          </a:extLst>
        </xdr:cNvPr>
        <xdr:cNvSpPr>
          <a:spLocks noChangeArrowheads="1"/>
        </xdr:cNvSpPr>
      </xdr:nvSpPr>
      <xdr:spPr bwMode="auto">
        <a:xfrm>
          <a:off x="7296638" y="419480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15</xdr:col>
      <xdr:colOff>0</xdr:colOff>
      <xdr:row>203</xdr:row>
      <xdr:rowOff>19050</xdr:rowOff>
    </xdr:from>
    <xdr:to>
      <xdr:col>16</xdr:col>
      <xdr:colOff>9525</xdr:colOff>
      <xdr:row>205</xdr:row>
      <xdr:rowOff>0</xdr:rowOff>
    </xdr:to>
    <xdr:sp macro="" textlink="">
      <xdr:nvSpPr>
        <xdr:cNvPr id="390" name="AutoShape 25">
          <a:extLst>
            <a:ext uri="{FF2B5EF4-FFF2-40B4-BE49-F238E27FC236}">
              <a16:creationId xmlns:a16="http://schemas.microsoft.com/office/drawing/2014/main" id="{2C8D0437-1767-404A-A614-4D61E58C0971}"/>
            </a:ext>
          </a:extLst>
        </xdr:cNvPr>
        <xdr:cNvSpPr>
          <a:spLocks noChangeArrowheads="1"/>
        </xdr:cNvSpPr>
      </xdr:nvSpPr>
      <xdr:spPr bwMode="auto">
        <a:xfrm>
          <a:off x="8324850" y="41948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17</xdr:col>
      <xdr:colOff>488</xdr:colOff>
      <xdr:row>203</xdr:row>
      <xdr:rowOff>19049</xdr:rowOff>
    </xdr:from>
    <xdr:to>
      <xdr:col>18</xdr:col>
      <xdr:colOff>0</xdr:colOff>
      <xdr:row>205</xdr:row>
      <xdr:rowOff>2924</xdr:rowOff>
    </xdr:to>
    <xdr:sp macro="" textlink="">
      <xdr:nvSpPr>
        <xdr:cNvPr id="391" name="AutoShape 26">
          <a:extLst>
            <a:ext uri="{FF2B5EF4-FFF2-40B4-BE49-F238E27FC236}">
              <a16:creationId xmlns:a16="http://schemas.microsoft.com/office/drawing/2014/main" id="{4FA7A259-1C48-48D9-B7FB-0277AAB5D640}"/>
            </a:ext>
          </a:extLst>
        </xdr:cNvPr>
        <xdr:cNvSpPr>
          <a:spLocks noChangeArrowheads="1"/>
        </xdr:cNvSpPr>
      </xdr:nvSpPr>
      <xdr:spPr bwMode="auto">
        <a:xfrm>
          <a:off x="9354038" y="419480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19</xdr:col>
      <xdr:colOff>0</xdr:colOff>
      <xdr:row>203</xdr:row>
      <xdr:rowOff>19050</xdr:rowOff>
    </xdr:from>
    <xdr:to>
      <xdr:col>20</xdr:col>
      <xdr:colOff>9525</xdr:colOff>
      <xdr:row>205</xdr:row>
      <xdr:rowOff>0</xdr:rowOff>
    </xdr:to>
    <xdr:sp macro="" textlink="">
      <xdr:nvSpPr>
        <xdr:cNvPr id="392" name="AutoShape 25">
          <a:extLst>
            <a:ext uri="{FF2B5EF4-FFF2-40B4-BE49-F238E27FC236}">
              <a16:creationId xmlns:a16="http://schemas.microsoft.com/office/drawing/2014/main" id="{7CF7DFD3-52FB-42BB-B98B-FD04D9E1D9A5}"/>
            </a:ext>
          </a:extLst>
        </xdr:cNvPr>
        <xdr:cNvSpPr>
          <a:spLocks noChangeArrowheads="1"/>
        </xdr:cNvSpPr>
      </xdr:nvSpPr>
      <xdr:spPr bwMode="auto">
        <a:xfrm>
          <a:off x="10382250" y="41948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21</xdr:col>
      <xdr:colOff>488</xdr:colOff>
      <xdr:row>203</xdr:row>
      <xdr:rowOff>19049</xdr:rowOff>
    </xdr:from>
    <xdr:to>
      <xdr:col>22</xdr:col>
      <xdr:colOff>0</xdr:colOff>
      <xdr:row>205</xdr:row>
      <xdr:rowOff>2924</xdr:rowOff>
    </xdr:to>
    <xdr:sp macro="" textlink="">
      <xdr:nvSpPr>
        <xdr:cNvPr id="393" name="AutoShape 26">
          <a:extLst>
            <a:ext uri="{FF2B5EF4-FFF2-40B4-BE49-F238E27FC236}">
              <a16:creationId xmlns:a16="http://schemas.microsoft.com/office/drawing/2014/main" id="{9B2DD7E8-9646-4DF4-BB25-A54E4AB1EA39}"/>
            </a:ext>
          </a:extLst>
        </xdr:cNvPr>
        <xdr:cNvSpPr>
          <a:spLocks noChangeArrowheads="1"/>
        </xdr:cNvSpPr>
      </xdr:nvSpPr>
      <xdr:spPr bwMode="auto">
        <a:xfrm>
          <a:off x="11411438" y="419480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23</xdr:col>
      <xdr:colOff>0</xdr:colOff>
      <xdr:row>203</xdr:row>
      <xdr:rowOff>19050</xdr:rowOff>
    </xdr:from>
    <xdr:to>
      <xdr:col>24</xdr:col>
      <xdr:colOff>9525</xdr:colOff>
      <xdr:row>205</xdr:row>
      <xdr:rowOff>0</xdr:rowOff>
    </xdr:to>
    <xdr:sp macro="" textlink="">
      <xdr:nvSpPr>
        <xdr:cNvPr id="394" name="AutoShape 25">
          <a:extLst>
            <a:ext uri="{FF2B5EF4-FFF2-40B4-BE49-F238E27FC236}">
              <a16:creationId xmlns:a16="http://schemas.microsoft.com/office/drawing/2014/main" id="{28AEFF30-FDAF-43DA-B549-532D38746BCA}"/>
            </a:ext>
          </a:extLst>
        </xdr:cNvPr>
        <xdr:cNvSpPr>
          <a:spLocks noChangeArrowheads="1"/>
        </xdr:cNvSpPr>
      </xdr:nvSpPr>
      <xdr:spPr bwMode="auto">
        <a:xfrm>
          <a:off x="12439650" y="41948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25</xdr:col>
      <xdr:colOff>488</xdr:colOff>
      <xdr:row>203</xdr:row>
      <xdr:rowOff>19049</xdr:rowOff>
    </xdr:from>
    <xdr:to>
      <xdr:col>26</xdr:col>
      <xdr:colOff>0</xdr:colOff>
      <xdr:row>205</xdr:row>
      <xdr:rowOff>2924</xdr:rowOff>
    </xdr:to>
    <xdr:sp macro="" textlink="">
      <xdr:nvSpPr>
        <xdr:cNvPr id="395" name="AutoShape 26">
          <a:extLst>
            <a:ext uri="{FF2B5EF4-FFF2-40B4-BE49-F238E27FC236}">
              <a16:creationId xmlns:a16="http://schemas.microsoft.com/office/drawing/2014/main" id="{D8923119-12B7-4ED0-BCD0-241E7452D3C8}"/>
            </a:ext>
          </a:extLst>
        </xdr:cNvPr>
        <xdr:cNvSpPr>
          <a:spLocks noChangeArrowheads="1"/>
        </xdr:cNvSpPr>
      </xdr:nvSpPr>
      <xdr:spPr bwMode="auto">
        <a:xfrm>
          <a:off x="13468838" y="41948099"/>
          <a:ext cx="5138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27</xdr:col>
      <xdr:colOff>0</xdr:colOff>
      <xdr:row>203</xdr:row>
      <xdr:rowOff>19050</xdr:rowOff>
    </xdr:from>
    <xdr:to>
      <xdr:col>28</xdr:col>
      <xdr:colOff>9525</xdr:colOff>
      <xdr:row>205</xdr:row>
      <xdr:rowOff>0</xdr:rowOff>
    </xdr:to>
    <xdr:sp macro="" textlink="">
      <xdr:nvSpPr>
        <xdr:cNvPr id="396" name="AutoShape 25">
          <a:extLst>
            <a:ext uri="{FF2B5EF4-FFF2-40B4-BE49-F238E27FC236}">
              <a16:creationId xmlns:a16="http://schemas.microsoft.com/office/drawing/2014/main" id="{9979834B-0BE1-4427-896B-DE7923E382A7}"/>
            </a:ext>
          </a:extLst>
        </xdr:cNvPr>
        <xdr:cNvSpPr>
          <a:spLocks noChangeArrowheads="1"/>
        </xdr:cNvSpPr>
      </xdr:nvSpPr>
      <xdr:spPr bwMode="auto">
        <a:xfrm>
          <a:off x="14497050" y="41948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29</xdr:col>
      <xdr:colOff>488</xdr:colOff>
      <xdr:row>203</xdr:row>
      <xdr:rowOff>19049</xdr:rowOff>
    </xdr:from>
    <xdr:to>
      <xdr:col>30</xdr:col>
      <xdr:colOff>0</xdr:colOff>
      <xdr:row>205</xdr:row>
      <xdr:rowOff>2924</xdr:rowOff>
    </xdr:to>
    <xdr:sp macro="" textlink="">
      <xdr:nvSpPr>
        <xdr:cNvPr id="397" name="AutoShape 26">
          <a:extLst>
            <a:ext uri="{FF2B5EF4-FFF2-40B4-BE49-F238E27FC236}">
              <a16:creationId xmlns:a16="http://schemas.microsoft.com/office/drawing/2014/main" id="{E29B2301-C7E6-4369-93B2-3FD28511BF3C}"/>
            </a:ext>
          </a:extLst>
        </xdr:cNvPr>
        <xdr:cNvSpPr>
          <a:spLocks noChangeArrowheads="1"/>
        </xdr:cNvSpPr>
      </xdr:nvSpPr>
      <xdr:spPr bwMode="auto">
        <a:xfrm>
          <a:off x="15526238" y="41948099"/>
          <a:ext cx="590062" cy="383925"/>
        </a:xfrm>
        <a:prstGeom prst="flowChartExtract">
          <a:avLst/>
        </a:prstGeom>
        <a:solidFill>
          <a:sysClr val="window" lastClr="FFFFFF"/>
        </a:solidFill>
        <a:ln w="9525">
          <a:solidFill>
            <a:srgbClr val="000000"/>
          </a:solidFill>
          <a:miter lim="800000"/>
          <a:headEnd/>
          <a:tailEnd/>
        </a:ln>
      </xdr:spPr>
    </xdr:sp>
    <xdr:clientData/>
  </xdr:twoCellAnchor>
  <xdr:twoCellAnchor>
    <xdr:from>
      <xdr:col>31</xdr:col>
      <xdr:colOff>0</xdr:colOff>
      <xdr:row>203</xdr:row>
      <xdr:rowOff>19050</xdr:rowOff>
    </xdr:from>
    <xdr:to>
      <xdr:col>32</xdr:col>
      <xdr:colOff>9525</xdr:colOff>
      <xdr:row>205</xdr:row>
      <xdr:rowOff>0</xdr:rowOff>
    </xdr:to>
    <xdr:sp macro="" textlink="">
      <xdr:nvSpPr>
        <xdr:cNvPr id="398" name="AutoShape 25">
          <a:extLst>
            <a:ext uri="{FF2B5EF4-FFF2-40B4-BE49-F238E27FC236}">
              <a16:creationId xmlns:a16="http://schemas.microsoft.com/office/drawing/2014/main" id="{81ADA777-E227-4BEA-96DB-A414AC2BD009}"/>
            </a:ext>
          </a:extLst>
        </xdr:cNvPr>
        <xdr:cNvSpPr>
          <a:spLocks noChangeArrowheads="1"/>
        </xdr:cNvSpPr>
      </xdr:nvSpPr>
      <xdr:spPr bwMode="auto">
        <a:xfrm>
          <a:off x="16754475" y="41948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xdr:col>
      <xdr:colOff>0</xdr:colOff>
      <xdr:row>203</xdr:row>
      <xdr:rowOff>19050</xdr:rowOff>
    </xdr:from>
    <xdr:to>
      <xdr:col>2</xdr:col>
      <xdr:colOff>9525</xdr:colOff>
      <xdr:row>205</xdr:row>
      <xdr:rowOff>0</xdr:rowOff>
    </xdr:to>
    <xdr:sp macro="" textlink="">
      <xdr:nvSpPr>
        <xdr:cNvPr id="399" name="AutoShape 25">
          <a:extLst>
            <a:ext uri="{FF2B5EF4-FFF2-40B4-BE49-F238E27FC236}">
              <a16:creationId xmlns:a16="http://schemas.microsoft.com/office/drawing/2014/main" id="{8E3E31CF-80D5-4FC0-AC6A-78E7F13C92D3}"/>
            </a:ext>
          </a:extLst>
        </xdr:cNvPr>
        <xdr:cNvSpPr>
          <a:spLocks noChangeArrowheads="1"/>
        </xdr:cNvSpPr>
      </xdr:nvSpPr>
      <xdr:spPr bwMode="auto">
        <a:xfrm>
          <a:off x="1123950" y="41948100"/>
          <a:ext cx="523875" cy="381000"/>
        </a:xfrm>
        <a:prstGeom prst="flowChartExtract">
          <a:avLst/>
        </a:prstGeom>
        <a:solidFill>
          <a:schemeClr val="bg1"/>
        </a:solidFill>
        <a:ln w="9525">
          <a:solidFill>
            <a:srgbClr val="000000"/>
          </a:solidFill>
          <a:miter lim="800000"/>
          <a:headEnd/>
          <a:tailEnd/>
        </a:ln>
      </xdr:spPr>
    </xdr:sp>
    <xdr:clientData/>
  </xdr:twoCellAnchor>
  <xdr:twoCellAnchor>
    <xdr:from>
      <xdr:col>1</xdr:col>
      <xdr:colOff>0</xdr:colOff>
      <xdr:row>210</xdr:row>
      <xdr:rowOff>0</xdr:rowOff>
    </xdr:from>
    <xdr:to>
      <xdr:col>1</xdr:col>
      <xdr:colOff>272143</xdr:colOff>
      <xdr:row>213</xdr:row>
      <xdr:rowOff>27214</xdr:rowOff>
    </xdr:to>
    <xdr:sp macro="" textlink="">
      <xdr:nvSpPr>
        <xdr:cNvPr id="400" name="Rectangle 399">
          <a:extLst>
            <a:ext uri="{FF2B5EF4-FFF2-40B4-BE49-F238E27FC236}">
              <a16:creationId xmlns:a16="http://schemas.microsoft.com/office/drawing/2014/main" id="{326CA62C-53AB-4E40-BB88-D27134C93A44}"/>
            </a:ext>
          </a:extLst>
        </xdr:cNvPr>
        <xdr:cNvSpPr/>
      </xdr:nvSpPr>
      <xdr:spPr>
        <a:xfrm>
          <a:off x="1123950" y="43405425"/>
          <a:ext cx="272143" cy="62728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81517</xdr:colOff>
      <xdr:row>19</xdr:row>
      <xdr:rowOff>25681</xdr:rowOff>
    </xdr:from>
    <xdr:to>
      <xdr:col>8</xdr:col>
      <xdr:colOff>227690</xdr:colOff>
      <xdr:row>23</xdr:row>
      <xdr:rowOff>28181</xdr:rowOff>
    </xdr:to>
    <xdr:pic>
      <xdr:nvPicPr>
        <xdr:cNvPr id="401" name="Picture 7">
          <a:extLst>
            <a:ext uri="{FF2B5EF4-FFF2-40B4-BE49-F238E27FC236}">
              <a16:creationId xmlns:a16="http://schemas.microsoft.com/office/drawing/2014/main" id="{61715274-C60E-4A6C-91D2-B34C7307F168}"/>
            </a:ext>
          </a:extLst>
        </xdr:cNvPr>
        <xdr:cNvPicPr>
          <a:picLocks noChangeAspect="1"/>
        </xdr:cNvPicPr>
      </xdr:nvPicPr>
      <xdr:blipFill>
        <a:blip xmlns:r="http://schemas.openxmlformats.org/officeDocument/2006/relationships" r:embed="rId1" cstate="print">
          <a:duotone>
            <a:prstClr val="black"/>
            <a:schemeClr val="accent4">
              <a:tint val="45000"/>
              <a:satMod val="400000"/>
            </a:schemeClr>
          </a:duotone>
        </a:blip>
        <a:srcRect/>
        <a:stretch>
          <a:fillRect/>
        </a:stretch>
      </xdr:blipFill>
      <xdr:spPr bwMode="auto">
        <a:xfrm>
          <a:off x="4200436" y="5045613"/>
          <a:ext cx="146173" cy="826284"/>
        </a:xfrm>
        <a:prstGeom prst="rect">
          <a:avLst/>
        </a:prstGeom>
        <a:noFill/>
        <a:ln w="9525">
          <a:noFill/>
          <a:miter lim="800000"/>
          <a:headEnd/>
          <a:tailEnd/>
        </a:ln>
      </xdr:spPr>
    </xdr:pic>
    <xdr:clientData/>
  </xdr:twoCellAnchor>
  <xdr:twoCellAnchor>
    <xdr:from>
      <xdr:col>18</xdr:col>
      <xdr:colOff>136071</xdr:colOff>
      <xdr:row>83</xdr:row>
      <xdr:rowOff>0</xdr:rowOff>
    </xdr:from>
    <xdr:to>
      <xdr:col>18</xdr:col>
      <xdr:colOff>282244</xdr:colOff>
      <xdr:row>87</xdr:row>
      <xdr:rowOff>2500</xdr:rowOff>
    </xdr:to>
    <xdr:pic>
      <xdr:nvPicPr>
        <xdr:cNvPr id="402" name="Picture 7">
          <a:extLst>
            <a:ext uri="{FF2B5EF4-FFF2-40B4-BE49-F238E27FC236}">
              <a16:creationId xmlns:a16="http://schemas.microsoft.com/office/drawing/2014/main" id="{4D39A01B-268D-44DA-944D-890C0BF6BF58}"/>
            </a:ext>
          </a:extLst>
        </xdr:cNvPr>
        <xdr:cNvPicPr>
          <a:picLocks noChangeAspect="1"/>
        </xdr:cNvPicPr>
      </xdr:nvPicPr>
      <xdr:blipFill>
        <a:blip xmlns:r="http://schemas.openxmlformats.org/officeDocument/2006/relationships" r:embed="rId1" cstate="print">
          <a:duotone>
            <a:prstClr val="black"/>
            <a:schemeClr val="accent4">
              <a:tint val="45000"/>
              <a:satMod val="400000"/>
            </a:schemeClr>
          </a:duotone>
        </a:blip>
        <a:srcRect/>
        <a:stretch>
          <a:fillRect/>
        </a:stretch>
      </xdr:blipFill>
      <xdr:spPr bwMode="auto">
        <a:xfrm>
          <a:off x="10003971" y="17792700"/>
          <a:ext cx="146173" cy="802600"/>
        </a:xfrm>
        <a:prstGeom prst="rect">
          <a:avLst/>
        </a:prstGeom>
        <a:noFill/>
        <a:ln w="9525">
          <a:noFill/>
          <a:miter lim="800000"/>
          <a:headEnd/>
          <a:tailEnd/>
        </a:ln>
      </xdr:spPr>
    </xdr:pic>
    <xdr:clientData/>
  </xdr:twoCellAnchor>
  <xdr:twoCellAnchor>
    <xdr:from>
      <xdr:col>4</xdr:col>
      <xdr:colOff>136072</xdr:colOff>
      <xdr:row>91</xdr:row>
      <xdr:rowOff>0</xdr:rowOff>
    </xdr:from>
    <xdr:to>
      <xdr:col>4</xdr:col>
      <xdr:colOff>282245</xdr:colOff>
      <xdr:row>95</xdr:row>
      <xdr:rowOff>2499</xdr:rowOff>
    </xdr:to>
    <xdr:pic>
      <xdr:nvPicPr>
        <xdr:cNvPr id="403" name="Picture 7">
          <a:extLst>
            <a:ext uri="{FF2B5EF4-FFF2-40B4-BE49-F238E27FC236}">
              <a16:creationId xmlns:a16="http://schemas.microsoft.com/office/drawing/2014/main" id="{04C456FD-BB51-49A3-8DDA-A25AFB6019D4}"/>
            </a:ext>
          </a:extLst>
        </xdr:cNvPr>
        <xdr:cNvPicPr>
          <a:picLocks noChangeAspect="1"/>
        </xdr:cNvPicPr>
      </xdr:nvPicPr>
      <xdr:blipFill>
        <a:blip xmlns:r="http://schemas.openxmlformats.org/officeDocument/2006/relationships" r:embed="rId1" cstate="print">
          <a:duotone>
            <a:prstClr val="black"/>
            <a:schemeClr val="accent4">
              <a:tint val="45000"/>
              <a:satMod val="400000"/>
            </a:schemeClr>
          </a:duotone>
        </a:blip>
        <a:srcRect/>
        <a:stretch>
          <a:fillRect/>
        </a:stretch>
      </xdr:blipFill>
      <xdr:spPr bwMode="auto">
        <a:xfrm>
          <a:off x="2803072" y="19450050"/>
          <a:ext cx="146173" cy="802599"/>
        </a:xfrm>
        <a:prstGeom prst="rect">
          <a:avLst/>
        </a:prstGeom>
        <a:noFill/>
        <a:ln w="9525">
          <a:noFill/>
          <a:miter lim="800000"/>
          <a:headEnd/>
          <a:tailEnd/>
        </a:ln>
      </xdr:spPr>
    </xdr:pic>
    <xdr:clientData/>
  </xdr:twoCellAnchor>
  <xdr:twoCellAnchor>
    <xdr:from>
      <xdr:col>12</xdr:col>
      <xdr:colOff>122464</xdr:colOff>
      <xdr:row>91</xdr:row>
      <xdr:rowOff>13607</xdr:rowOff>
    </xdr:from>
    <xdr:to>
      <xdr:col>12</xdr:col>
      <xdr:colOff>268637</xdr:colOff>
      <xdr:row>95</xdr:row>
      <xdr:rowOff>16106</xdr:rowOff>
    </xdr:to>
    <xdr:pic>
      <xdr:nvPicPr>
        <xdr:cNvPr id="404" name="Picture 7">
          <a:extLst>
            <a:ext uri="{FF2B5EF4-FFF2-40B4-BE49-F238E27FC236}">
              <a16:creationId xmlns:a16="http://schemas.microsoft.com/office/drawing/2014/main" id="{C55084E3-99C6-4C62-9001-5CA5C1361275}"/>
            </a:ext>
          </a:extLst>
        </xdr:cNvPr>
        <xdr:cNvPicPr>
          <a:picLocks noChangeAspect="1"/>
        </xdr:cNvPicPr>
      </xdr:nvPicPr>
      <xdr:blipFill>
        <a:blip xmlns:r="http://schemas.openxmlformats.org/officeDocument/2006/relationships" r:embed="rId1" cstate="print">
          <a:duotone>
            <a:prstClr val="black"/>
            <a:schemeClr val="accent4">
              <a:tint val="45000"/>
              <a:satMod val="400000"/>
            </a:schemeClr>
          </a:duotone>
        </a:blip>
        <a:srcRect/>
        <a:stretch>
          <a:fillRect/>
        </a:stretch>
      </xdr:blipFill>
      <xdr:spPr bwMode="auto">
        <a:xfrm>
          <a:off x="6904264" y="19463657"/>
          <a:ext cx="146173" cy="802599"/>
        </a:xfrm>
        <a:prstGeom prst="rect">
          <a:avLst/>
        </a:prstGeom>
        <a:noFill/>
        <a:ln w="9525">
          <a:noFill/>
          <a:miter lim="800000"/>
          <a:headEnd/>
          <a:tailEnd/>
        </a:ln>
      </xdr:spPr>
    </xdr:pic>
    <xdr:clientData/>
  </xdr:twoCellAnchor>
  <xdr:twoCellAnchor>
    <xdr:from>
      <xdr:col>24</xdr:col>
      <xdr:colOff>136070</xdr:colOff>
      <xdr:row>99</xdr:row>
      <xdr:rowOff>0</xdr:rowOff>
    </xdr:from>
    <xdr:to>
      <xdr:col>24</xdr:col>
      <xdr:colOff>282243</xdr:colOff>
      <xdr:row>103</xdr:row>
      <xdr:rowOff>2499</xdr:rowOff>
    </xdr:to>
    <xdr:pic>
      <xdr:nvPicPr>
        <xdr:cNvPr id="405" name="Picture 7">
          <a:extLst>
            <a:ext uri="{FF2B5EF4-FFF2-40B4-BE49-F238E27FC236}">
              <a16:creationId xmlns:a16="http://schemas.microsoft.com/office/drawing/2014/main" id="{66D8E454-D95E-40F1-8E65-656D5CAAA0C3}"/>
            </a:ext>
          </a:extLst>
        </xdr:cNvPr>
        <xdr:cNvPicPr>
          <a:picLocks noChangeAspect="1"/>
        </xdr:cNvPicPr>
      </xdr:nvPicPr>
      <xdr:blipFill>
        <a:blip xmlns:r="http://schemas.openxmlformats.org/officeDocument/2006/relationships" r:embed="rId1" cstate="print">
          <a:duotone>
            <a:prstClr val="black"/>
            <a:schemeClr val="accent4">
              <a:tint val="45000"/>
              <a:satMod val="400000"/>
            </a:schemeClr>
          </a:duotone>
        </a:blip>
        <a:srcRect/>
        <a:stretch>
          <a:fillRect/>
        </a:stretch>
      </xdr:blipFill>
      <xdr:spPr bwMode="auto">
        <a:xfrm>
          <a:off x="13090070" y="21069300"/>
          <a:ext cx="146173" cy="802599"/>
        </a:xfrm>
        <a:prstGeom prst="rect">
          <a:avLst/>
        </a:prstGeom>
        <a:noFill/>
        <a:ln w="9525">
          <a:noFill/>
          <a:miter lim="800000"/>
          <a:headEnd/>
          <a:tailEnd/>
        </a:ln>
      </xdr:spPr>
    </xdr:pic>
    <xdr:clientData/>
  </xdr:twoCellAnchor>
  <xdr:twoCellAnchor>
    <xdr:from>
      <xdr:col>26</xdr:col>
      <xdr:colOff>122464</xdr:colOff>
      <xdr:row>107</xdr:row>
      <xdr:rowOff>13607</xdr:rowOff>
    </xdr:from>
    <xdr:to>
      <xdr:col>26</xdr:col>
      <xdr:colOff>268637</xdr:colOff>
      <xdr:row>111</xdr:row>
      <xdr:rowOff>16106</xdr:rowOff>
    </xdr:to>
    <xdr:pic>
      <xdr:nvPicPr>
        <xdr:cNvPr id="406" name="Picture 7">
          <a:extLst>
            <a:ext uri="{FF2B5EF4-FFF2-40B4-BE49-F238E27FC236}">
              <a16:creationId xmlns:a16="http://schemas.microsoft.com/office/drawing/2014/main" id="{1B8BF8D5-E629-446D-A708-8D6E6F8C38AB}"/>
            </a:ext>
          </a:extLst>
        </xdr:cNvPr>
        <xdr:cNvPicPr>
          <a:picLocks noChangeAspect="1"/>
        </xdr:cNvPicPr>
      </xdr:nvPicPr>
      <xdr:blipFill>
        <a:blip xmlns:r="http://schemas.openxmlformats.org/officeDocument/2006/relationships" r:embed="rId1" cstate="print">
          <a:duotone>
            <a:prstClr val="black"/>
            <a:schemeClr val="accent4">
              <a:tint val="45000"/>
              <a:satMod val="400000"/>
            </a:schemeClr>
          </a:duotone>
        </a:blip>
        <a:srcRect/>
        <a:stretch>
          <a:fillRect/>
        </a:stretch>
      </xdr:blipFill>
      <xdr:spPr bwMode="auto">
        <a:xfrm>
          <a:off x="14105164" y="22702157"/>
          <a:ext cx="146173" cy="802599"/>
        </a:xfrm>
        <a:prstGeom prst="rect">
          <a:avLst/>
        </a:prstGeom>
        <a:noFill/>
        <a:ln w="9525">
          <a:noFill/>
          <a:miter lim="800000"/>
          <a:headEnd/>
          <a:tailEnd/>
        </a:ln>
      </xdr:spPr>
    </xdr:pic>
    <xdr:clientData/>
  </xdr:twoCellAnchor>
  <xdr:twoCellAnchor>
    <xdr:from>
      <xdr:col>8</xdr:col>
      <xdr:colOff>149678</xdr:colOff>
      <xdr:row>123</xdr:row>
      <xdr:rowOff>0</xdr:rowOff>
    </xdr:from>
    <xdr:to>
      <xdr:col>8</xdr:col>
      <xdr:colOff>295851</xdr:colOff>
      <xdr:row>127</xdr:row>
      <xdr:rowOff>2500</xdr:rowOff>
    </xdr:to>
    <xdr:pic>
      <xdr:nvPicPr>
        <xdr:cNvPr id="407" name="Picture 7">
          <a:extLst>
            <a:ext uri="{FF2B5EF4-FFF2-40B4-BE49-F238E27FC236}">
              <a16:creationId xmlns:a16="http://schemas.microsoft.com/office/drawing/2014/main" id="{13A44292-3850-4E4B-A137-E995F85FC8A4}"/>
            </a:ext>
          </a:extLst>
        </xdr:cNvPr>
        <xdr:cNvPicPr>
          <a:picLocks noChangeAspect="1"/>
        </xdr:cNvPicPr>
      </xdr:nvPicPr>
      <xdr:blipFill>
        <a:blip xmlns:r="http://schemas.openxmlformats.org/officeDocument/2006/relationships" r:embed="rId1" cstate="print">
          <a:duotone>
            <a:prstClr val="black"/>
            <a:schemeClr val="accent4">
              <a:tint val="45000"/>
              <a:satMod val="400000"/>
            </a:schemeClr>
          </a:duotone>
        </a:blip>
        <a:srcRect/>
        <a:stretch>
          <a:fillRect/>
        </a:stretch>
      </xdr:blipFill>
      <xdr:spPr bwMode="auto">
        <a:xfrm>
          <a:off x="4874078" y="25908000"/>
          <a:ext cx="146173" cy="802600"/>
        </a:xfrm>
        <a:prstGeom prst="rect">
          <a:avLst/>
        </a:prstGeom>
        <a:noFill/>
        <a:ln w="9525">
          <a:noFill/>
          <a:miter lim="800000"/>
          <a:headEnd/>
          <a:tailEnd/>
        </a:ln>
      </xdr:spPr>
    </xdr:pic>
    <xdr:clientData/>
  </xdr:twoCellAnchor>
  <xdr:twoCellAnchor>
    <xdr:from>
      <xdr:col>20</xdr:col>
      <xdr:colOff>108857</xdr:colOff>
      <xdr:row>122</xdr:row>
      <xdr:rowOff>163287</xdr:rowOff>
    </xdr:from>
    <xdr:to>
      <xdr:col>20</xdr:col>
      <xdr:colOff>255030</xdr:colOff>
      <xdr:row>126</xdr:row>
      <xdr:rowOff>165786</xdr:rowOff>
    </xdr:to>
    <xdr:pic>
      <xdr:nvPicPr>
        <xdr:cNvPr id="408" name="Picture 7">
          <a:extLst>
            <a:ext uri="{FF2B5EF4-FFF2-40B4-BE49-F238E27FC236}">
              <a16:creationId xmlns:a16="http://schemas.microsoft.com/office/drawing/2014/main" id="{BC56500F-9035-4D2A-8AB3-F3E601175BF1}"/>
            </a:ext>
          </a:extLst>
        </xdr:cNvPr>
        <xdr:cNvPicPr>
          <a:picLocks noChangeAspect="1"/>
        </xdr:cNvPicPr>
      </xdr:nvPicPr>
      <xdr:blipFill>
        <a:blip xmlns:r="http://schemas.openxmlformats.org/officeDocument/2006/relationships" r:embed="rId1" cstate="print">
          <a:duotone>
            <a:prstClr val="black"/>
            <a:schemeClr val="accent4">
              <a:tint val="45000"/>
              <a:satMod val="400000"/>
            </a:schemeClr>
          </a:duotone>
        </a:blip>
        <a:srcRect/>
        <a:stretch>
          <a:fillRect/>
        </a:stretch>
      </xdr:blipFill>
      <xdr:spPr bwMode="auto">
        <a:xfrm>
          <a:off x="11005457" y="25871262"/>
          <a:ext cx="146173" cy="802599"/>
        </a:xfrm>
        <a:prstGeom prst="rect">
          <a:avLst/>
        </a:prstGeom>
        <a:noFill/>
        <a:ln w="9525">
          <a:noFill/>
          <a:miter lim="800000"/>
          <a:headEnd/>
          <a:tailEnd/>
        </a:ln>
      </xdr:spPr>
    </xdr:pic>
    <xdr:clientData/>
  </xdr:twoCellAnchor>
  <xdr:twoCellAnchor>
    <xdr:from>
      <xdr:col>22</xdr:col>
      <xdr:colOff>81643</xdr:colOff>
      <xdr:row>122</xdr:row>
      <xdr:rowOff>176893</xdr:rowOff>
    </xdr:from>
    <xdr:to>
      <xdr:col>22</xdr:col>
      <xdr:colOff>227816</xdr:colOff>
      <xdr:row>126</xdr:row>
      <xdr:rowOff>179392</xdr:rowOff>
    </xdr:to>
    <xdr:pic>
      <xdr:nvPicPr>
        <xdr:cNvPr id="409" name="Picture 7">
          <a:extLst>
            <a:ext uri="{FF2B5EF4-FFF2-40B4-BE49-F238E27FC236}">
              <a16:creationId xmlns:a16="http://schemas.microsoft.com/office/drawing/2014/main" id="{74F3BA35-46FA-42E3-A8C4-6793D61E1708}"/>
            </a:ext>
          </a:extLst>
        </xdr:cNvPr>
        <xdr:cNvPicPr>
          <a:picLocks noChangeAspect="1"/>
        </xdr:cNvPicPr>
      </xdr:nvPicPr>
      <xdr:blipFill>
        <a:blip xmlns:r="http://schemas.openxmlformats.org/officeDocument/2006/relationships" r:embed="rId1" cstate="print">
          <a:duotone>
            <a:prstClr val="black"/>
            <a:schemeClr val="accent4">
              <a:tint val="45000"/>
              <a:satMod val="400000"/>
            </a:schemeClr>
          </a:duotone>
        </a:blip>
        <a:srcRect/>
        <a:stretch>
          <a:fillRect/>
        </a:stretch>
      </xdr:blipFill>
      <xdr:spPr bwMode="auto">
        <a:xfrm>
          <a:off x="12006943" y="25884868"/>
          <a:ext cx="146173" cy="802599"/>
        </a:xfrm>
        <a:prstGeom prst="rect">
          <a:avLst/>
        </a:prstGeom>
        <a:noFill/>
        <a:ln w="9525">
          <a:noFill/>
          <a:miter lim="800000"/>
          <a:headEnd/>
          <a:tailEnd/>
        </a:ln>
      </xdr:spPr>
    </xdr:pic>
    <xdr:clientData/>
  </xdr:twoCellAnchor>
  <xdr:twoCellAnchor>
    <xdr:from>
      <xdr:col>2</xdr:col>
      <xdr:colOff>108857</xdr:colOff>
      <xdr:row>130</xdr:row>
      <xdr:rowOff>190500</xdr:rowOff>
    </xdr:from>
    <xdr:to>
      <xdr:col>2</xdr:col>
      <xdr:colOff>255030</xdr:colOff>
      <xdr:row>134</xdr:row>
      <xdr:rowOff>193000</xdr:rowOff>
    </xdr:to>
    <xdr:pic>
      <xdr:nvPicPr>
        <xdr:cNvPr id="410" name="Picture 7">
          <a:extLst>
            <a:ext uri="{FF2B5EF4-FFF2-40B4-BE49-F238E27FC236}">
              <a16:creationId xmlns:a16="http://schemas.microsoft.com/office/drawing/2014/main" id="{0E49C33F-D06D-47AE-81CF-3D2699ACDA21}"/>
            </a:ext>
          </a:extLst>
        </xdr:cNvPr>
        <xdr:cNvPicPr>
          <a:picLocks noChangeAspect="1"/>
        </xdr:cNvPicPr>
      </xdr:nvPicPr>
      <xdr:blipFill>
        <a:blip xmlns:r="http://schemas.openxmlformats.org/officeDocument/2006/relationships" r:embed="rId1" cstate="print">
          <a:duotone>
            <a:prstClr val="black"/>
            <a:schemeClr val="accent4">
              <a:tint val="45000"/>
              <a:satMod val="400000"/>
            </a:schemeClr>
          </a:duotone>
        </a:blip>
        <a:srcRect/>
        <a:stretch>
          <a:fillRect/>
        </a:stretch>
      </xdr:blipFill>
      <xdr:spPr bwMode="auto">
        <a:xfrm>
          <a:off x="1747157" y="27517725"/>
          <a:ext cx="146173" cy="802600"/>
        </a:xfrm>
        <a:prstGeom prst="rect">
          <a:avLst/>
        </a:prstGeom>
        <a:noFill/>
        <a:ln w="9525">
          <a:noFill/>
          <a:miter lim="800000"/>
          <a:headEnd/>
          <a:tailEnd/>
        </a:ln>
      </xdr:spPr>
    </xdr:pic>
    <xdr:clientData/>
  </xdr:twoCellAnchor>
  <xdr:twoCellAnchor>
    <xdr:from>
      <xdr:col>26</xdr:col>
      <xdr:colOff>204107</xdr:colOff>
      <xdr:row>139</xdr:row>
      <xdr:rowOff>0</xdr:rowOff>
    </xdr:from>
    <xdr:to>
      <xdr:col>26</xdr:col>
      <xdr:colOff>350280</xdr:colOff>
      <xdr:row>143</xdr:row>
      <xdr:rowOff>2500</xdr:rowOff>
    </xdr:to>
    <xdr:pic>
      <xdr:nvPicPr>
        <xdr:cNvPr id="411" name="Picture 7">
          <a:extLst>
            <a:ext uri="{FF2B5EF4-FFF2-40B4-BE49-F238E27FC236}">
              <a16:creationId xmlns:a16="http://schemas.microsoft.com/office/drawing/2014/main" id="{A7C0BF2B-CF9F-47A5-9FE6-81BA2A26CE5B}"/>
            </a:ext>
          </a:extLst>
        </xdr:cNvPr>
        <xdr:cNvPicPr>
          <a:picLocks noChangeAspect="1"/>
        </xdr:cNvPicPr>
      </xdr:nvPicPr>
      <xdr:blipFill>
        <a:blip xmlns:r="http://schemas.openxmlformats.org/officeDocument/2006/relationships" r:embed="rId1" cstate="print">
          <a:duotone>
            <a:prstClr val="black"/>
            <a:schemeClr val="accent4">
              <a:tint val="45000"/>
              <a:satMod val="400000"/>
            </a:schemeClr>
          </a:duotone>
        </a:blip>
        <a:srcRect/>
        <a:stretch>
          <a:fillRect/>
        </a:stretch>
      </xdr:blipFill>
      <xdr:spPr bwMode="auto">
        <a:xfrm>
          <a:off x="14186807" y="29127450"/>
          <a:ext cx="146173" cy="802600"/>
        </a:xfrm>
        <a:prstGeom prst="rect">
          <a:avLst/>
        </a:prstGeom>
        <a:noFill/>
        <a:ln w="9525">
          <a:noFill/>
          <a:miter lim="800000"/>
          <a:headEnd/>
          <a:tailEnd/>
        </a:ln>
      </xdr:spPr>
    </xdr:pic>
    <xdr:clientData/>
  </xdr:twoCellAnchor>
  <xdr:twoCellAnchor>
    <xdr:from>
      <xdr:col>18</xdr:col>
      <xdr:colOff>95249</xdr:colOff>
      <xdr:row>147</xdr:row>
      <xdr:rowOff>0</xdr:rowOff>
    </xdr:from>
    <xdr:to>
      <xdr:col>18</xdr:col>
      <xdr:colOff>241422</xdr:colOff>
      <xdr:row>151</xdr:row>
      <xdr:rowOff>2499</xdr:rowOff>
    </xdr:to>
    <xdr:pic>
      <xdr:nvPicPr>
        <xdr:cNvPr id="412" name="Picture 7">
          <a:extLst>
            <a:ext uri="{FF2B5EF4-FFF2-40B4-BE49-F238E27FC236}">
              <a16:creationId xmlns:a16="http://schemas.microsoft.com/office/drawing/2014/main" id="{AA5A66EF-A143-4910-8385-A9653BE0E0D8}"/>
            </a:ext>
          </a:extLst>
        </xdr:cNvPr>
        <xdr:cNvPicPr>
          <a:picLocks noChangeAspect="1"/>
        </xdr:cNvPicPr>
      </xdr:nvPicPr>
      <xdr:blipFill>
        <a:blip xmlns:r="http://schemas.openxmlformats.org/officeDocument/2006/relationships" r:embed="rId1" cstate="print">
          <a:duotone>
            <a:prstClr val="black"/>
            <a:schemeClr val="accent4">
              <a:tint val="45000"/>
              <a:satMod val="400000"/>
            </a:schemeClr>
          </a:duotone>
        </a:blip>
        <a:srcRect/>
        <a:stretch>
          <a:fillRect/>
        </a:stretch>
      </xdr:blipFill>
      <xdr:spPr bwMode="auto">
        <a:xfrm>
          <a:off x="9963149" y="30727650"/>
          <a:ext cx="146173" cy="802599"/>
        </a:xfrm>
        <a:prstGeom prst="rect">
          <a:avLst/>
        </a:prstGeom>
        <a:noFill/>
        <a:ln w="9525">
          <a:noFill/>
          <a:miter lim="800000"/>
          <a:headEnd/>
          <a:tailEnd/>
        </a:ln>
      </xdr:spPr>
    </xdr:pic>
    <xdr:clientData/>
  </xdr:twoCellAnchor>
  <xdr:twoCellAnchor>
    <xdr:from>
      <xdr:col>18</xdr:col>
      <xdr:colOff>122464</xdr:colOff>
      <xdr:row>155</xdr:row>
      <xdr:rowOff>40822</xdr:rowOff>
    </xdr:from>
    <xdr:to>
      <xdr:col>18</xdr:col>
      <xdr:colOff>268637</xdr:colOff>
      <xdr:row>159</xdr:row>
      <xdr:rowOff>43321</xdr:rowOff>
    </xdr:to>
    <xdr:pic>
      <xdr:nvPicPr>
        <xdr:cNvPr id="413" name="Picture 7">
          <a:extLst>
            <a:ext uri="{FF2B5EF4-FFF2-40B4-BE49-F238E27FC236}">
              <a16:creationId xmlns:a16="http://schemas.microsoft.com/office/drawing/2014/main" id="{BF951D92-39D5-4E8E-BD09-C0E327C0B5D5}"/>
            </a:ext>
          </a:extLst>
        </xdr:cNvPr>
        <xdr:cNvPicPr>
          <a:picLocks noChangeAspect="1"/>
        </xdr:cNvPicPr>
      </xdr:nvPicPr>
      <xdr:blipFill>
        <a:blip xmlns:r="http://schemas.openxmlformats.org/officeDocument/2006/relationships" r:embed="rId1" cstate="print">
          <a:duotone>
            <a:prstClr val="black"/>
            <a:schemeClr val="accent4">
              <a:tint val="45000"/>
              <a:satMod val="400000"/>
            </a:schemeClr>
          </a:duotone>
        </a:blip>
        <a:srcRect/>
        <a:stretch>
          <a:fillRect/>
        </a:stretch>
      </xdr:blipFill>
      <xdr:spPr bwMode="auto">
        <a:xfrm>
          <a:off x="9990364" y="32368672"/>
          <a:ext cx="146173" cy="802599"/>
        </a:xfrm>
        <a:prstGeom prst="rect">
          <a:avLst/>
        </a:prstGeom>
        <a:noFill/>
        <a:ln w="9525">
          <a:noFill/>
          <a:miter lim="800000"/>
          <a:headEnd/>
          <a:tailEnd/>
        </a:ln>
      </xdr:spPr>
    </xdr:pic>
    <xdr:clientData/>
  </xdr:twoCellAnchor>
  <xdr:twoCellAnchor>
    <xdr:from>
      <xdr:col>22</xdr:col>
      <xdr:colOff>136072</xdr:colOff>
      <xdr:row>155</xdr:row>
      <xdr:rowOff>0</xdr:rowOff>
    </xdr:from>
    <xdr:to>
      <xdr:col>22</xdr:col>
      <xdr:colOff>282245</xdr:colOff>
      <xdr:row>159</xdr:row>
      <xdr:rowOff>2499</xdr:rowOff>
    </xdr:to>
    <xdr:pic>
      <xdr:nvPicPr>
        <xdr:cNvPr id="414" name="Picture 7">
          <a:extLst>
            <a:ext uri="{FF2B5EF4-FFF2-40B4-BE49-F238E27FC236}">
              <a16:creationId xmlns:a16="http://schemas.microsoft.com/office/drawing/2014/main" id="{C7C09B88-3185-412D-9B1D-F51A2DACF6F6}"/>
            </a:ext>
          </a:extLst>
        </xdr:cNvPr>
        <xdr:cNvPicPr>
          <a:picLocks noChangeAspect="1"/>
        </xdr:cNvPicPr>
      </xdr:nvPicPr>
      <xdr:blipFill>
        <a:blip xmlns:r="http://schemas.openxmlformats.org/officeDocument/2006/relationships" r:embed="rId1" cstate="print">
          <a:duotone>
            <a:prstClr val="black"/>
            <a:schemeClr val="accent4">
              <a:tint val="45000"/>
              <a:satMod val="400000"/>
            </a:schemeClr>
          </a:duotone>
        </a:blip>
        <a:srcRect/>
        <a:stretch>
          <a:fillRect/>
        </a:stretch>
      </xdr:blipFill>
      <xdr:spPr bwMode="auto">
        <a:xfrm>
          <a:off x="12061372" y="32327850"/>
          <a:ext cx="146173" cy="802599"/>
        </a:xfrm>
        <a:prstGeom prst="rect">
          <a:avLst/>
        </a:prstGeom>
        <a:noFill/>
        <a:ln w="9525">
          <a:noFill/>
          <a:miter lim="800000"/>
          <a:headEnd/>
          <a:tailEnd/>
        </a:ln>
      </xdr:spPr>
    </xdr:pic>
    <xdr:clientData/>
  </xdr:twoCellAnchor>
  <xdr:twoCellAnchor>
    <xdr:from>
      <xdr:col>4</xdr:col>
      <xdr:colOff>136071</xdr:colOff>
      <xdr:row>163</xdr:row>
      <xdr:rowOff>0</xdr:rowOff>
    </xdr:from>
    <xdr:to>
      <xdr:col>4</xdr:col>
      <xdr:colOff>282244</xdr:colOff>
      <xdr:row>167</xdr:row>
      <xdr:rowOff>2499</xdr:rowOff>
    </xdr:to>
    <xdr:pic>
      <xdr:nvPicPr>
        <xdr:cNvPr id="415" name="Picture 7">
          <a:extLst>
            <a:ext uri="{FF2B5EF4-FFF2-40B4-BE49-F238E27FC236}">
              <a16:creationId xmlns:a16="http://schemas.microsoft.com/office/drawing/2014/main" id="{FCD6B906-5A6C-49FE-93C8-EB6BAD251B5E}"/>
            </a:ext>
          </a:extLst>
        </xdr:cNvPr>
        <xdr:cNvPicPr>
          <a:picLocks noChangeAspect="1"/>
        </xdr:cNvPicPr>
      </xdr:nvPicPr>
      <xdr:blipFill>
        <a:blip xmlns:r="http://schemas.openxmlformats.org/officeDocument/2006/relationships" r:embed="rId1" cstate="print">
          <a:duotone>
            <a:prstClr val="black"/>
            <a:schemeClr val="accent4">
              <a:tint val="45000"/>
              <a:satMod val="400000"/>
            </a:schemeClr>
          </a:duotone>
        </a:blip>
        <a:srcRect/>
        <a:stretch>
          <a:fillRect/>
        </a:stretch>
      </xdr:blipFill>
      <xdr:spPr bwMode="auto">
        <a:xfrm>
          <a:off x="2803071" y="33928050"/>
          <a:ext cx="146173" cy="802599"/>
        </a:xfrm>
        <a:prstGeom prst="rect">
          <a:avLst/>
        </a:prstGeom>
        <a:noFill/>
        <a:ln w="9525">
          <a:noFill/>
          <a:miter lim="800000"/>
          <a:headEnd/>
          <a:tailEnd/>
        </a:ln>
      </xdr:spPr>
    </xdr:pic>
    <xdr:clientData/>
  </xdr:twoCellAnchor>
  <xdr:twoCellAnchor>
    <xdr:from>
      <xdr:col>10</xdr:col>
      <xdr:colOff>136072</xdr:colOff>
      <xdr:row>163</xdr:row>
      <xdr:rowOff>0</xdr:rowOff>
    </xdr:from>
    <xdr:to>
      <xdr:col>10</xdr:col>
      <xdr:colOff>282245</xdr:colOff>
      <xdr:row>167</xdr:row>
      <xdr:rowOff>2499</xdr:rowOff>
    </xdr:to>
    <xdr:pic>
      <xdr:nvPicPr>
        <xdr:cNvPr id="416" name="Picture 7">
          <a:extLst>
            <a:ext uri="{FF2B5EF4-FFF2-40B4-BE49-F238E27FC236}">
              <a16:creationId xmlns:a16="http://schemas.microsoft.com/office/drawing/2014/main" id="{272D7B39-E5A6-43DC-B800-DC85EDB331FE}"/>
            </a:ext>
          </a:extLst>
        </xdr:cNvPr>
        <xdr:cNvPicPr>
          <a:picLocks noChangeAspect="1"/>
        </xdr:cNvPicPr>
      </xdr:nvPicPr>
      <xdr:blipFill>
        <a:blip xmlns:r="http://schemas.openxmlformats.org/officeDocument/2006/relationships" r:embed="rId1" cstate="print">
          <a:duotone>
            <a:prstClr val="black"/>
            <a:schemeClr val="accent4">
              <a:tint val="45000"/>
              <a:satMod val="400000"/>
            </a:schemeClr>
          </a:duotone>
        </a:blip>
        <a:srcRect/>
        <a:stretch>
          <a:fillRect/>
        </a:stretch>
      </xdr:blipFill>
      <xdr:spPr bwMode="auto">
        <a:xfrm>
          <a:off x="5889172" y="33928050"/>
          <a:ext cx="146173" cy="802599"/>
        </a:xfrm>
        <a:prstGeom prst="rect">
          <a:avLst/>
        </a:prstGeom>
        <a:noFill/>
        <a:ln w="9525">
          <a:noFill/>
          <a:miter lim="800000"/>
          <a:headEnd/>
          <a:tailEnd/>
        </a:ln>
      </xdr:spPr>
    </xdr:pic>
    <xdr:clientData/>
  </xdr:twoCellAnchor>
  <xdr:twoCellAnchor>
    <xdr:from>
      <xdr:col>30</xdr:col>
      <xdr:colOff>122464</xdr:colOff>
      <xdr:row>171</xdr:row>
      <xdr:rowOff>0</xdr:rowOff>
    </xdr:from>
    <xdr:to>
      <xdr:col>30</xdr:col>
      <xdr:colOff>268637</xdr:colOff>
      <xdr:row>175</xdr:row>
      <xdr:rowOff>2499</xdr:rowOff>
    </xdr:to>
    <xdr:pic>
      <xdr:nvPicPr>
        <xdr:cNvPr id="417" name="Picture 7">
          <a:extLst>
            <a:ext uri="{FF2B5EF4-FFF2-40B4-BE49-F238E27FC236}">
              <a16:creationId xmlns:a16="http://schemas.microsoft.com/office/drawing/2014/main" id="{1B09F42D-6FBC-4CEC-B0E2-D8947C807136}"/>
            </a:ext>
          </a:extLst>
        </xdr:cNvPr>
        <xdr:cNvPicPr>
          <a:picLocks noChangeAspect="1"/>
        </xdr:cNvPicPr>
      </xdr:nvPicPr>
      <xdr:blipFill>
        <a:blip xmlns:r="http://schemas.openxmlformats.org/officeDocument/2006/relationships" r:embed="rId1" cstate="print">
          <a:duotone>
            <a:prstClr val="black"/>
            <a:schemeClr val="accent4">
              <a:tint val="45000"/>
              <a:satMod val="400000"/>
            </a:schemeClr>
          </a:duotone>
        </a:blip>
        <a:srcRect/>
        <a:stretch>
          <a:fillRect/>
        </a:stretch>
      </xdr:blipFill>
      <xdr:spPr bwMode="auto">
        <a:xfrm>
          <a:off x="16238764" y="35528250"/>
          <a:ext cx="146173" cy="802599"/>
        </a:xfrm>
        <a:prstGeom prst="rect">
          <a:avLst/>
        </a:prstGeom>
        <a:noFill/>
        <a:ln w="9525">
          <a:noFill/>
          <a:miter lim="800000"/>
          <a:headEnd/>
          <a:tailEnd/>
        </a:ln>
      </xdr:spPr>
    </xdr:pic>
    <xdr:clientData/>
  </xdr:twoCellAnchor>
  <xdr:twoCellAnchor>
    <xdr:from>
      <xdr:col>6</xdr:col>
      <xdr:colOff>68036</xdr:colOff>
      <xdr:row>187</xdr:row>
      <xdr:rowOff>40821</xdr:rowOff>
    </xdr:from>
    <xdr:to>
      <xdr:col>6</xdr:col>
      <xdr:colOff>214209</xdr:colOff>
      <xdr:row>191</xdr:row>
      <xdr:rowOff>43321</xdr:rowOff>
    </xdr:to>
    <xdr:pic>
      <xdr:nvPicPr>
        <xdr:cNvPr id="418" name="Picture 7">
          <a:extLst>
            <a:ext uri="{FF2B5EF4-FFF2-40B4-BE49-F238E27FC236}">
              <a16:creationId xmlns:a16="http://schemas.microsoft.com/office/drawing/2014/main" id="{37F27B4B-C0B8-4BD3-B04B-E98AE50ACC38}"/>
            </a:ext>
          </a:extLst>
        </xdr:cNvPr>
        <xdr:cNvPicPr>
          <a:picLocks noChangeAspect="1"/>
        </xdr:cNvPicPr>
      </xdr:nvPicPr>
      <xdr:blipFill>
        <a:blip xmlns:r="http://schemas.openxmlformats.org/officeDocument/2006/relationships" r:embed="rId1" cstate="print">
          <a:duotone>
            <a:prstClr val="black"/>
            <a:schemeClr val="accent4">
              <a:tint val="45000"/>
              <a:satMod val="400000"/>
            </a:schemeClr>
          </a:duotone>
        </a:blip>
        <a:srcRect/>
        <a:stretch>
          <a:fillRect/>
        </a:stretch>
      </xdr:blipFill>
      <xdr:spPr bwMode="auto">
        <a:xfrm>
          <a:off x="3763736" y="38769471"/>
          <a:ext cx="146173" cy="802600"/>
        </a:xfrm>
        <a:prstGeom prst="rect">
          <a:avLst/>
        </a:prstGeom>
        <a:noFill/>
        <a:ln w="9525">
          <a:noFill/>
          <a:miter lim="800000"/>
          <a:headEnd/>
          <a:tailEnd/>
        </a:ln>
      </xdr:spPr>
    </xdr:pic>
    <xdr:clientData/>
  </xdr:twoCellAnchor>
  <xdr:twoCellAnchor>
    <xdr:from>
      <xdr:col>16</xdr:col>
      <xdr:colOff>136072</xdr:colOff>
      <xdr:row>195</xdr:row>
      <xdr:rowOff>54429</xdr:rowOff>
    </xdr:from>
    <xdr:to>
      <xdr:col>16</xdr:col>
      <xdr:colOff>282245</xdr:colOff>
      <xdr:row>199</xdr:row>
      <xdr:rowOff>56929</xdr:rowOff>
    </xdr:to>
    <xdr:pic>
      <xdr:nvPicPr>
        <xdr:cNvPr id="419" name="Picture 7">
          <a:extLst>
            <a:ext uri="{FF2B5EF4-FFF2-40B4-BE49-F238E27FC236}">
              <a16:creationId xmlns:a16="http://schemas.microsoft.com/office/drawing/2014/main" id="{3C735D6F-296B-4769-9624-E0E4798381D8}"/>
            </a:ext>
          </a:extLst>
        </xdr:cNvPr>
        <xdr:cNvPicPr>
          <a:picLocks noChangeAspect="1"/>
        </xdr:cNvPicPr>
      </xdr:nvPicPr>
      <xdr:blipFill>
        <a:blip xmlns:r="http://schemas.openxmlformats.org/officeDocument/2006/relationships" r:embed="rId1" cstate="print">
          <a:duotone>
            <a:prstClr val="black"/>
            <a:schemeClr val="accent4">
              <a:tint val="45000"/>
              <a:satMod val="400000"/>
            </a:schemeClr>
          </a:duotone>
        </a:blip>
        <a:srcRect/>
        <a:stretch>
          <a:fillRect/>
        </a:stretch>
      </xdr:blipFill>
      <xdr:spPr bwMode="auto">
        <a:xfrm>
          <a:off x="8975272" y="40383279"/>
          <a:ext cx="146173" cy="802600"/>
        </a:xfrm>
        <a:prstGeom prst="rect">
          <a:avLst/>
        </a:prstGeom>
        <a:noFill/>
        <a:ln w="9525">
          <a:noFill/>
          <a:miter lim="800000"/>
          <a:headEnd/>
          <a:tailEnd/>
        </a:ln>
      </xdr:spPr>
    </xdr:pic>
    <xdr:clientData/>
  </xdr:twoCellAnchor>
  <xdr:twoCellAnchor>
    <xdr:from>
      <xdr:col>24</xdr:col>
      <xdr:colOff>149679</xdr:colOff>
      <xdr:row>195</xdr:row>
      <xdr:rowOff>0</xdr:rowOff>
    </xdr:from>
    <xdr:to>
      <xdr:col>24</xdr:col>
      <xdr:colOff>295852</xdr:colOff>
      <xdr:row>199</xdr:row>
      <xdr:rowOff>2500</xdr:rowOff>
    </xdr:to>
    <xdr:pic>
      <xdr:nvPicPr>
        <xdr:cNvPr id="420" name="Picture 7">
          <a:extLst>
            <a:ext uri="{FF2B5EF4-FFF2-40B4-BE49-F238E27FC236}">
              <a16:creationId xmlns:a16="http://schemas.microsoft.com/office/drawing/2014/main" id="{75A77E67-96BD-41F6-BA69-06CF0E361FED}"/>
            </a:ext>
          </a:extLst>
        </xdr:cNvPr>
        <xdr:cNvPicPr>
          <a:picLocks noChangeAspect="1"/>
        </xdr:cNvPicPr>
      </xdr:nvPicPr>
      <xdr:blipFill>
        <a:blip xmlns:r="http://schemas.openxmlformats.org/officeDocument/2006/relationships" r:embed="rId1" cstate="print">
          <a:duotone>
            <a:prstClr val="black"/>
            <a:schemeClr val="accent4">
              <a:tint val="45000"/>
              <a:satMod val="400000"/>
            </a:schemeClr>
          </a:duotone>
        </a:blip>
        <a:srcRect/>
        <a:stretch>
          <a:fillRect/>
        </a:stretch>
      </xdr:blipFill>
      <xdr:spPr bwMode="auto">
        <a:xfrm>
          <a:off x="13103679" y="40328850"/>
          <a:ext cx="146173" cy="802600"/>
        </a:xfrm>
        <a:prstGeom prst="rect">
          <a:avLst/>
        </a:prstGeom>
        <a:noFill/>
        <a:ln w="9525">
          <a:noFill/>
          <a:miter lim="800000"/>
          <a:headEnd/>
          <a:tailEnd/>
        </a:ln>
      </xdr:spPr>
    </xdr:pic>
    <xdr:clientData/>
  </xdr:twoCellAnchor>
  <xdr:twoCellAnchor>
    <xdr:from>
      <xdr:col>30</xdr:col>
      <xdr:colOff>136071</xdr:colOff>
      <xdr:row>203</xdr:row>
      <xdr:rowOff>0</xdr:rowOff>
    </xdr:from>
    <xdr:to>
      <xdr:col>30</xdr:col>
      <xdr:colOff>282244</xdr:colOff>
      <xdr:row>207</xdr:row>
      <xdr:rowOff>2499</xdr:rowOff>
    </xdr:to>
    <xdr:pic>
      <xdr:nvPicPr>
        <xdr:cNvPr id="421" name="Picture 7">
          <a:extLst>
            <a:ext uri="{FF2B5EF4-FFF2-40B4-BE49-F238E27FC236}">
              <a16:creationId xmlns:a16="http://schemas.microsoft.com/office/drawing/2014/main" id="{0ECF10C0-1003-44E6-9658-7020CB883C8D}"/>
            </a:ext>
          </a:extLst>
        </xdr:cNvPr>
        <xdr:cNvPicPr>
          <a:picLocks noChangeAspect="1"/>
        </xdr:cNvPicPr>
      </xdr:nvPicPr>
      <xdr:blipFill>
        <a:blip xmlns:r="http://schemas.openxmlformats.org/officeDocument/2006/relationships" r:embed="rId1" cstate="print">
          <a:duotone>
            <a:prstClr val="black"/>
            <a:schemeClr val="accent4">
              <a:tint val="45000"/>
              <a:satMod val="400000"/>
            </a:schemeClr>
          </a:duotone>
        </a:blip>
        <a:srcRect/>
        <a:stretch>
          <a:fillRect/>
        </a:stretch>
      </xdr:blipFill>
      <xdr:spPr bwMode="auto">
        <a:xfrm>
          <a:off x="16252371" y="41929050"/>
          <a:ext cx="146173" cy="802599"/>
        </a:xfrm>
        <a:prstGeom prst="rect">
          <a:avLst/>
        </a:prstGeom>
        <a:noFill/>
        <a:ln w="9525">
          <a:noFill/>
          <a:miter lim="800000"/>
          <a:headEnd/>
          <a:tailEnd/>
        </a:ln>
      </xdr:spPr>
    </xdr:pic>
    <xdr:clientData/>
  </xdr:twoCellAnchor>
  <xdr:twoCellAnchor>
    <xdr:from>
      <xdr:col>26</xdr:col>
      <xdr:colOff>78535</xdr:colOff>
      <xdr:row>10</xdr:row>
      <xdr:rowOff>353788</xdr:rowOff>
    </xdr:from>
    <xdr:to>
      <xdr:col>26</xdr:col>
      <xdr:colOff>258535</xdr:colOff>
      <xdr:row>15</xdr:row>
      <xdr:rowOff>150752</xdr:rowOff>
    </xdr:to>
    <xdr:sp macro="" textlink="">
      <xdr:nvSpPr>
        <xdr:cNvPr id="422" name="Equals 421">
          <a:extLst>
            <a:ext uri="{FF2B5EF4-FFF2-40B4-BE49-F238E27FC236}">
              <a16:creationId xmlns:a16="http://schemas.microsoft.com/office/drawing/2014/main" id="{550114CB-EB2E-4FF9-B6D7-78477D14BC13}"/>
            </a:ext>
          </a:extLst>
        </xdr:cNvPr>
        <xdr:cNvSpPr/>
      </xdr:nvSpPr>
      <xdr:spPr>
        <a:xfrm rot="5400000">
          <a:off x="13657440" y="3738908"/>
          <a:ext cx="987589" cy="180000"/>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14</xdr:col>
      <xdr:colOff>108858</xdr:colOff>
      <xdr:row>82</xdr:row>
      <xdr:rowOff>163286</xdr:rowOff>
    </xdr:from>
    <xdr:to>
      <xdr:col>14</xdr:col>
      <xdr:colOff>288858</xdr:colOff>
      <xdr:row>87</xdr:row>
      <xdr:rowOff>150751</xdr:rowOff>
    </xdr:to>
    <xdr:sp macro="" textlink="">
      <xdr:nvSpPr>
        <xdr:cNvPr id="423" name="Equals 422">
          <a:extLst>
            <a:ext uri="{FF2B5EF4-FFF2-40B4-BE49-F238E27FC236}">
              <a16:creationId xmlns:a16="http://schemas.microsoft.com/office/drawing/2014/main" id="{FC5177EE-D8EE-4F23-B5A4-C07F931138E1}"/>
            </a:ext>
          </a:extLst>
        </xdr:cNvPr>
        <xdr:cNvSpPr/>
      </xdr:nvSpPr>
      <xdr:spPr>
        <a:xfrm rot="5400000">
          <a:off x="7515563" y="18159756"/>
          <a:ext cx="987590" cy="180000"/>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30</xdr:col>
      <xdr:colOff>217714</xdr:colOff>
      <xdr:row>194</xdr:row>
      <xdr:rowOff>163285</xdr:rowOff>
    </xdr:from>
    <xdr:to>
      <xdr:col>30</xdr:col>
      <xdr:colOff>397714</xdr:colOff>
      <xdr:row>199</xdr:row>
      <xdr:rowOff>150749</xdr:rowOff>
    </xdr:to>
    <xdr:sp macro="" textlink="">
      <xdr:nvSpPr>
        <xdr:cNvPr id="424" name="Equals 423">
          <a:extLst>
            <a:ext uri="{FF2B5EF4-FFF2-40B4-BE49-F238E27FC236}">
              <a16:creationId xmlns:a16="http://schemas.microsoft.com/office/drawing/2014/main" id="{75B34499-37DC-4658-8628-9640C9905831}"/>
            </a:ext>
          </a:extLst>
        </xdr:cNvPr>
        <xdr:cNvSpPr/>
      </xdr:nvSpPr>
      <xdr:spPr>
        <a:xfrm rot="5400000">
          <a:off x="15930219" y="40695905"/>
          <a:ext cx="987589" cy="180000"/>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14</xdr:col>
      <xdr:colOff>108857</xdr:colOff>
      <xdr:row>202</xdr:row>
      <xdr:rowOff>149679</xdr:rowOff>
    </xdr:from>
    <xdr:to>
      <xdr:col>14</xdr:col>
      <xdr:colOff>288857</xdr:colOff>
      <xdr:row>207</xdr:row>
      <xdr:rowOff>137143</xdr:rowOff>
    </xdr:to>
    <xdr:sp macro="" textlink="">
      <xdr:nvSpPr>
        <xdr:cNvPr id="425" name="Equals 424">
          <a:extLst>
            <a:ext uri="{FF2B5EF4-FFF2-40B4-BE49-F238E27FC236}">
              <a16:creationId xmlns:a16="http://schemas.microsoft.com/office/drawing/2014/main" id="{EA073819-2CFB-488E-BCF3-E98BB0D80832}"/>
            </a:ext>
          </a:extLst>
        </xdr:cNvPr>
        <xdr:cNvSpPr/>
      </xdr:nvSpPr>
      <xdr:spPr>
        <a:xfrm rot="5400000">
          <a:off x="7515562" y="42282499"/>
          <a:ext cx="987589" cy="180000"/>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14</xdr:col>
      <xdr:colOff>122463</xdr:colOff>
      <xdr:row>154</xdr:row>
      <xdr:rowOff>149680</xdr:rowOff>
    </xdr:from>
    <xdr:to>
      <xdr:col>14</xdr:col>
      <xdr:colOff>302463</xdr:colOff>
      <xdr:row>159</xdr:row>
      <xdr:rowOff>137144</xdr:rowOff>
    </xdr:to>
    <xdr:sp macro="" textlink="">
      <xdr:nvSpPr>
        <xdr:cNvPr id="426" name="Equals 425">
          <a:extLst>
            <a:ext uri="{FF2B5EF4-FFF2-40B4-BE49-F238E27FC236}">
              <a16:creationId xmlns:a16="http://schemas.microsoft.com/office/drawing/2014/main" id="{C23C50A9-B883-419F-80FE-BEA511947DEE}"/>
            </a:ext>
          </a:extLst>
        </xdr:cNvPr>
        <xdr:cNvSpPr/>
      </xdr:nvSpPr>
      <xdr:spPr>
        <a:xfrm rot="5400000">
          <a:off x="7529168" y="32681300"/>
          <a:ext cx="987589" cy="180000"/>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132934</xdr:colOff>
      <xdr:row>138</xdr:row>
      <xdr:rowOff>190500</xdr:rowOff>
    </xdr:from>
    <xdr:to>
      <xdr:col>16</xdr:col>
      <xdr:colOff>249116</xdr:colOff>
      <xdr:row>142</xdr:row>
      <xdr:rowOff>126651</xdr:rowOff>
    </xdr:to>
    <xdr:grpSp>
      <xdr:nvGrpSpPr>
        <xdr:cNvPr id="527" name="Group 426">
          <a:extLst>
            <a:ext uri="{FF2B5EF4-FFF2-40B4-BE49-F238E27FC236}">
              <a16:creationId xmlns:a16="http://schemas.microsoft.com/office/drawing/2014/main" id="{BACA309E-63B9-4205-8497-04CD50FF9AAC}"/>
            </a:ext>
          </a:extLst>
        </xdr:cNvPr>
        <xdr:cNvGrpSpPr/>
      </xdr:nvGrpSpPr>
      <xdr:grpSpPr>
        <a:xfrm>
          <a:off x="8260934" y="29781500"/>
          <a:ext cx="116182" cy="761651"/>
          <a:chOff x="8343900" y="10601325"/>
          <a:chExt cx="142874" cy="786492"/>
        </a:xfrm>
        <a:effectLst>
          <a:glow rad="101600">
            <a:schemeClr val="accent3">
              <a:satMod val="175000"/>
              <a:alpha val="40000"/>
            </a:schemeClr>
          </a:glow>
        </a:effectLst>
      </xdr:grpSpPr>
      <xdr:sp macro="" textlink="">
        <xdr:nvSpPr>
          <xdr:cNvPr id="528" name="Line 1460">
            <a:extLst>
              <a:ext uri="{FF2B5EF4-FFF2-40B4-BE49-F238E27FC236}">
                <a16:creationId xmlns:a16="http://schemas.microsoft.com/office/drawing/2014/main" id="{C1B6D17E-BD5E-F476-05CD-78F7B0ADEA98}"/>
              </a:ext>
            </a:extLst>
          </xdr:cNvPr>
          <xdr:cNvSpPr>
            <a:spLocks noChangeShapeType="1"/>
          </xdr:cNvSpPr>
        </xdr:nvSpPr>
        <xdr:spPr bwMode="auto">
          <a:xfrm>
            <a:off x="8349746" y="10601325"/>
            <a:ext cx="0" cy="786492"/>
          </a:xfrm>
          <a:prstGeom prst="line">
            <a:avLst/>
          </a:prstGeom>
          <a:ln>
            <a:headEnd/>
            <a:tailEnd/>
          </a:ln>
        </xdr:spPr>
        <xdr:style>
          <a:lnRef idx="3">
            <a:schemeClr val="dk1"/>
          </a:lnRef>
          <a:fillRef idx="0">
            <a:schemeClr val="dk1"/>
          </a:fillRef>
          <a:effectRef idx="2">
            <a:schemeClr val="dk1"/>
          </a:effectRef>
          <a:fontRef idx="minor">
            <a:schemeClr val="tx1"/>
          </a:fontRef>
        </xdr:style>
      </xdr:sp>
      <xdr:sp macro="" textlink="">
        <xdr:nvSpPr>
          <xdr:cNvPr id="529" name="Line 1461">
            <a:extLst>
              <a:ext uri="{FF2B5EF4-FFF2-40B4-BE49-F238E27FC236}">
                <a16:creationId xmlns:a16="http://schemas.microsoft.com/office/drawing/2014/main" id="{9995C685-03D6-5023-0D38-3F61492C6A79}"/>
              </a:ext>
            </a:extLst>
          </xdr:cNvPr>
          <xdr:cNvSpPr>
            <a:spLocks noChangeShapeType="1"/>
          </xdr:cNvSpPr>
        </xdr:nvSpPr>
        <xdr:spPr bwMode="auto">
          <a:xfrm>
            <a:off x="8484241" y="10601325"/>
            <a:ext cx="0" cy="786492"/>
          </a:xfrm>
          <a:prstGeom prst="line">
            <a:avLst/>
          </a:prstGeom>
          <a:ln>
            <a:headEnd/>
            <a:tailEnd/>
          </a:ln>
        </xdr:spPr>
        <xdr:style>
          <a:lnRef idx="3">
            <a:schemeClr val="dk1"/>
          </a:lnRef>
          <a:fillRef idx="0">
            <a:schemeClr val="dk1"/>
          </a:fillRef>
          <a:effectRef idx="2">
            <a:schemeClr val="dk1"/>
          </a:effectRef>
          <a:fontRef idx="minor">
            <a:schemeClr val="tx1"/>
          </a:fontRef>
        </xdr:style>
      </xdr:sp>
      <xdr:sp macro="" textlink="">
        <xdr:nvSpPr>
          <xdr:cNvPr id="530" name="Line 1462">
            <a:extLst>
              <a:ext uri="{FF2B5EF4-FFF2-40B4-BE49-F238E27FC236}">
                <a16:creationId xmlns:a16="http://schemas.microsoft.com/office/drawing/2014/main" id="{81558D8A-0F94-0EBD-FF45-2DE975C0F7FF}"/>
              </a:ext>
            </a:extLst>
          </xdr:cNvPr>
          <xdr:cNvSpPr>
            <a:spLocks noChangeShapeType="1"/>
          </xdr:cNvSpPr>
        </xdr:nvSpPr>
        <xdr:spPr bwMode="auto">
          <a:xfrm>
            <a:off x="8343900" y="11251036"/>
            <a:ext cx="142874" cy="0"/>
          </a:xfrm>
          <a:prstGeom prst="line">
            <a:avLst/>
          </a:prstGeom>
          <a:ln>
            <a:headEnd/>
            <a:tailEnd/>
          </a:ln>
        </xdr:spPr>
        <xdr:style>
          <a:lnRef idx="3">
            <a:schemeClr val="dk1"/>
          </a:lnRef>
          <a:fillRef idx="0">
            <a:schemeClr val="dk1"/>
          </a:fillRef>
          <a:effectRef idx="2">
            <a:schemeClr val="dk1"/>
          </a:effectRef>
          <a:fontRef idx="minor">
            <a:schemeClr val="tx1"/>
          </a:fontRef>
        </xdr:style>
      </xdr:sp>
      <xdr:sp macro="" textlink="">
        <xdr:nvSpPr>
          <xdr:cNvPr id="531" name="Line 1463">
            <a:extLst>
              <a:ext uri="{FF2B5EF4-FFF2-40B4-BE49-F238E27FC236}">
                <a16:creationId xmlns:a16="http://schemas.microsoft.com/office/drawing/2014/main" id="{21283DC7-963E-BC69-F5D3-BCB20D30F171}"/>
              </a:ext>
            </a:extLst>
          </xdr:cNvPr>
          <xdr:cNvSpPr>
            <a:spLocks noChangeShapeType="1"/>
          </xdr:cNvSpPr>
        </xdr:nvSpPr>
        <xdr:spPr bwMode="auto">
          <a:xfrm>
            <a:off x="8343900" y="11139901"/>
            <a:ext cx="142874" cy="0"/>
          </a:xfrm>
          <a:prstGeom prst="line">
            <a:avLst/>
          </a:prstGeom>
          <a:ln>
            <a:headEnd/>
            <a:tailEnd/>
          </a:ln>
        </xdr:spPr>
        <xdr:style>
          <a:lnRef idx="3">
            <a:schemeClr val="dk1"/>
          </a:lnRef>
          <a:fillRef idx="0">
            <a:schemeClr val="dk1"/>
          </a:fillRef>
          <a:effectRef idx="2">
            <a:schemeClr val="dk1"/>
          </a:effectRef>
          <a:fontRef idx="minor">
            <a:schemeClr val="tx1"/>
          </a:fontRef>
        </xdr:style>
      </xdr:sp>
      <xdr:sp macro="" textlink="">
        <xdr:nvSpPr>
          <xdr:cNvPr id="532" name="Line 1464">
            <a:extLst>
              <a:ext uri="{FF2B5EF4-FFF2-40B4-BE49-F238E27FC236}">
                <a16:creationId xmlns:a16="http://schemas.microsoft.com/office/drawing/2014/main" id="{93864D5A-2B28-C875-31BA-49BC1879698C}"/>
              </a:ext>
            </a:extLst>
          </xdr:cNvPr>
          <xdr:cNvSpPr>
            <a:spLocks noChangeShapeType="1"/>
          </xdr:cNvSpPr>
        </xdr:nvSpPr>
        <xdr:spPr bwMode="auto">
          <a:xfrm>
            <a:off x="8343900" y="11020217"/>
            <a:ext cx="142874" cy="0"/>
          </a:xfrm>
          <a:prstGeom prst="line">
            <a:avLst/>
          </a:prstGeom>
          <a:ln>
            <a:headEnd/>
            <a:tailEnd/>
          </a:ln>
        </xdr:spPr>
        <xdr:style>
          <a:lnRef idx="3">
            <a:schemeClr val="dk1"/>
          </a:lnRef>
          <a:fillRef idx="0">
            <a:schemeClr val="dk1"/>
          </a:fillRef>
          <a:effectRef idx="2">
            <a:schemeClr val="dk1"/>
          </a:effectRef>
          <a:fontRef idx="minor">
            <a:schemeClr val="tx1"/>
          </a:fontRef>
        </xdr:style>
      </xdr:sp>
      <xdr:sp macro="" textlink="">
        <xdr:nvSpPr>
          <xdr:cNvPr id="533" name="Line 1465">
            <a:extLst>
              <a:ext uri="{FF2B5EF4-FFF2-40B4-BE49-F238E27FC236}">
                <a16:creationId xmlns:a16="http://schemas.microsoft.com/office/drawing/2014/main" id="{6E0689DD-1FBA-332E-4EBA-CE6D9F34B932}"/>
              </a:ext>
            </a:extLst>
          </xdr:cNvPr>
          <xdr:cNvSpPr>
            <a:spLocks noChangeShapeType="1"/>
          </xdr:cNvSpPr>
        </xdr:nvSpPr>
        <xdr:spPr bwMode="auto">
          <a:xfrm>
            <a:off x="8343900" y="10909083"/>
            <a:ext cx="142874" cy="0"/>
          </a:xfrm>
          <a:prstGeom prst="line">
            <a:avLst/>
          </a:prstGeom>
          <a:ln>
            <a:headEnd/>
            <a:tailEnd/>
          </a:ln>
        </xdr:spPr>
        <xdr:style>
          <a:lnRef idx="3">
            <a:schemeClr val="dk1"/>
          </a:lnRef>
          <a:fillRef idx="0">
            <a:schemeClr val="dk1"/>
          </a:fillRef>
          <a:effectRef idx="2">
            <a:schemeClr val="dk1"/>
          </a:effectRef>
          <a:fontRef idx="minor">
            <a:schemeClr val="tx1"/>
          </a:fontRef>
        </xdr:style>
      </xdr:sp>
      <xdr:sp macro="" textlink="">
        <xdr:nvSpPr>
          <xdr:cNvPr id="534" name="Line 1466">
            <a:extLst>
              <a:ext uri="{FF2B5EF4-FFF2-40B4-BE49-F238E27FC236}">
                <a16:creationId xmlns:a16="http://schemas.microsoft.com/office/drawing/2014/main" id="{A437D376-9D10-62EC-AF41-E38E1EC703A2}"/>
              </a:ext>
            </a:extLst>
          </xdr:cNvPr>
          <xdr:cNvSpPr>
            <a:spLocks noChangeShapeType="1"/>
          </xdr:cNvSpPr>
        </xdr:nvSpPr>
        <xdr:spPr bwMode="auto">
          <a:xfrm>
            <a:off x="8343900" y="10797948"/>
            <a:ext cx="142874" cy="0"/>
          </a:xfrm>
          <a:prstGeom prst="line">
            <a:avLst/>
          </a:prstGeom>
          <a:ln>
            <a:headEnd/>
            <a:tailEnd/>
          </a:ln>
        </xdr:spPr>
        <xdr:style>
          <a:lnRef idx="3">
            <a:schemeClr val="dk1"/>
          </a:lnRef>
          <a:fillRef idx="0">
            <a:schemeClr val="dk1"/>
          </a:fillRef>
          <a:effectRef idx="2">
            <a:schemeClr val="dk1"/>
          </a:effectRef>
          <a:fontRef idx="minor">
            <a:schemeClr val="tx1"/>
          </a:fontRef>
        </xdr:style>
      </xdr:sp>
      <xdr:sp macro="" textlink="">
        <xdr:nvSpPr>
          <xdr:cNvPr id="535" name="Line 1467">
            <a:extLst>
              <a:ext uri="{FF2B5EF4-FFF2-40B4-BE49-F238E27FC236}">
                <a16:creationId xmlns:a16="http://schemas.microsoft.com/office/drawing/2014/main" id="{4856F56C-678A-41DA-B866-B1E6498E362F}"/>
              </a:ext>
            </a:extLst>
          </xdr:cNvPr>
          <xdr:cNvSpPr>
            <a:spLocks noChangeShapeType="1"/>
          </xdr:cNvSpPr>
        </xdr:nvSpPr>
        <xdr:spPr bwMode="auto">
          <a:xfrm>
            <a:off x="8343900" y="10678264"/>
            <a:ext cx="142874" cy="0"/>
          </a:xfrm>
          <a:prstGeom prst="line">
            <a:avLst/>
          </a:prstGeom>
          <a:ln>
            <a:headEnd/>
            <a:tailEnd/>
          </a:ln>
        </xdr:spPr>
        <xdr:style>
          <a:lnRef idx="3">
            <a:schemeClr val="dk1"/>
          </a:lnRef>
          <a:fillRef idx="0">
            <a:schemeClr val="dk1"/>
          </a:fillRef>
          <a:effectRef idx="2">
            <a:schemeClr val="dk1"/>
          </a:effectRef>
          <a:fontRef idx="minor">
            <a:schemeClr val="tx1"/>
          </a:fontRef>
        </xdr:style>
      </xdr:sp>
    </xdr:grpSp>
    <xdr:clientData/>
  </xdr:twoCellAnchor>
  <xdr:twoCellAnchor>
    <xdr:from>
      <xdr:col>28</xdr:col>
      <xdr:colOff>81643</xdr:colOff>
      <xdr:row>10</xdr:row>
      <xdr:rowOff>312964</xdr:rowOff>
    </xdr:from>
    <xdr:to>
      <xdr:col>28</xdr:col>
      <xdr:colOff>244929</xdr:colOff>
      <xdr:row>15</xdr:row>
      <xdr:rowOff>68037</xdr:rowOff>
    </xdr:to>
    <xdr:grpSp>
      <xdr:nvGrpSpPr>
        <xdr:cNvPr id="436" name="Group 435">
          <a:extLst>
            <a:ext uri="{FF2B5EF4-FFF2-40B4-BE49-F238E27FC236}">
              <a16:creationId xmlns:a16="http://schemas.microsoft.com/office/drawing/2014/main" id="{B3A057D2-A867-4762-96BA-6A6C70A1657B}"/>
            </a:ext>
          </a:extLst>
        </xdr:cNvPr>
        <xdr:cNvGrpSpPr/>
      </xdr:nvGrpSpPr>
      <xdr:grpSpPr>
        <a:xfrm>
          <a:off x="14305643" y="3265714"/>
          <a:ext cx="163286" cy="977448"/>
          <a:chOff x="8343900" y="10601325"/>
          <a:chExt cx="142874" cy="786492"/>
        </a:xfrm>
      </xdr:grpSpPr>
      <xdr:sp macro="" textlink="">
        <xdr:nvSpPr>
          <xdr:cNvPr id="437" name="Line 1460">
            <a:extLst>
              <a:ext uri="{FF2B5EF4-FFF2-40B4-BE49-F238E27FC236}">
                <a16:creationId xmlns:a16="http://schemas.microsoft.com/office/drawing/2014/main" id="{56814E55-C1E4-245E-C575-A292A3025A08}"/>
              </a:ext>
            </a:extLst>
          </xdr:cNvPr>
          <xdr:cNvSpPr>
            <a:spLocks noChangeShapeType="1"/>
          </xdr:cNvSpPr>
        </xdr:nvSpPr>
        <xdr:spPr bwMode="auto">
          <a:xfrm>
            <a:off x="8349746" y="10601325"/>
            <a:ext cx="0" cy="786492"/>
          </a:xfrm>
          <a:prstGeom prst="line">
            <a:avLst/>
          </a:prstGeom>
          <a:noFill/>
          <a:ln w="19050">
            <a:solidFill>
              <a:srgbClr val="000000"/>
            </a:solidFill>
            <a:round/>
            <a:headEnd/>
            <a:tailEnd/>
          </a:ln>
        </xdr:spPr>
      </xdr:sp>
      <xdr:sp macro="" textlink="">
        <xdr:nvSpPr>
          <xdr:cNvPr id="438" name="Line 1461">
            <a:extLst>
              <a:ext uri="{FF2B5EF4-FFF2-40B4-BE49-F238E27FC236}">
                <a16:creationId xmlns:a16="http://schemas.microsoft.com/office/drawing/2014/main" id="{D259DEDE-2BA1-90FB-88B8-2F62C86CD46B}"/>
              </a:ext>
            </a:extLst>
          </xdr:cNvPr>
          <xdr:cNvSpPr>
            <a:spLocks noChangeShapeType="1"/>
          </xdr:cNvSpPr>
        </xdr:nvSpPr>
        <xdr:spPr bwMode="auto">
          <a:xfrm>
            <a:off x="8484241" y="10601325"/>
            <a:ext cx="0" cy="786492"/>
          </a:xfrm>
          <a:prstGeom prst="line">
            <a:avLst/>
          </a:prstGeom>
          <a:noFill/>
          <a:ln w="19050">
            <a:solidFill>
              <a:srgbClr val="000000"/>
            </a:solidFill>
            <a:round/>
            <a:headEnd/>
            <a:tailEnd/>
          </a:ln>
        </xdr:spPr>
      </xdr:sp>
      <xdr:sp macro="" textlink="">
        <xdr:nvSpPr>
          <xdr:cNvPr id="439" name="Line 1462">
            <a:extLst>
              <a:ext uri="{FF2B5EF4-FFF2-40B4-BE49-F238E27FC236}">
                <a16:creationId xmlns:a16="http://schemas.microsoft.com/office/drawing/2014/main" id="{A462CE08-E5B4-09E1-3232-25B64683B2E1}"/>
              </a:ext>
            </a:extLst>
          </xdr:cNvPr>
          <xdr:cNvSpPr>
            <a:spLocks noChangeShapeType="1"/>
          </xdr:cNvSpPr>
        </xdr:nvSpPr>
        <xdr:spPr bwMode="auto">
          <a:xfrm>
            <a:off x="8343900" y="11251036"/>
            <a:ext cx="142874" cy="0"/>
          </a:xfrm>
          <a:prstGeom prst="line">
            <a:avLst/>
          </a:prstGeom>
          <a:noFill/>
          <a:ln w="9525">
            <a:solidFill>
              <a:srgbClr val="000000"/>
            </a:solidFill>
            <a:round/>
            <a:headEnd/>
            <a:tailEnd/>
          </a:ln>
        </xdr:spPr>
      </xdr:sp>
      <xdr:sp macro="" textlink="">
        <xdr:nvSpPr>
          <xdr:cNvPr id="440" name="Line 1463">
            <a:extLst>
              <a:ext uri="{FF2B5EF4-FFF2-40B4-BE49-F238E27FC236}">
                <a16:creationId xmlns:a16="http://schemas.microsoft.com/office/drawing/2014/main" id="{7E9699FB-F09E-35AA-4C72-57F8D1DF53E2}"/>
              </a:ext>
            </a:extLst>
          </xdr:cNvPr>
          <xdr:cNvSpPr>
            <a:spLocks noChangeShapeType="1"/>
          </xdr:cNvSpPr>
        </xdr:nvSpPr>
        <xdr:spPr bwMode="auto">
          <a:xfrm>
            <a:off x="8343900" y="11139901"/>
            <a:ext cx="142874" cy="0"/>
          </a:xfrm>
          <a:prstGeom prst="line">
            <a:avLst/>
          </a:prstGeom>
          <a:noFill/>
          <a:ln w="9525">
            <a:solidFill>
              <a:srgbClr val="000000"/>
            </a:solidFill>
            <a:round/>
            <a:headEnd/>
            <a:tailEnd/>
          </a:ln>
        </xdr:spPr>
      </xdr:sp>
      <xdr:sp macro="" textlink="">
        <xdr:nvSpPr>
          <xdr:cNvPr id="441" name="Line 1464">
            <a:extLst>
              <a:ext uri="{FF2B5EF4-FFF2-40B4-BE49-F238E27FC236}">
                <a16:creationId xmlns:a16="http://schemas.microsoft.com/office/drawing/2014/main" id="{834F3D40-F8C0-E07D-B769-532F6925B5CD}"/>
              </a:ext>
            </a:extLst>
          </xdr:cNvPr>
          <xdr:cNvSpPr>
            <a:spLocks noChangeShapeType="1"/>
          </xdr:cNvSpPr>
        </xdr:nvSpPr>
        <xdr:spPr bwMode="auto">
          <a:xfrm>
            <a:off x="8343900" y="11020217"/>
            <a:ext cx="142874" cy="0"/>
          </a:xfrm>
          <a:prstGeom prst="line">
            <a:avLst/>
          </a:prstGeom>
          <a:noFill/>
          <a:ln w="9525">
            <a:solidFill>
              <a:srgbClr val="000000"/>
            </a:solidFill>
            <a:round/>
            <a:headEnd/>
            <a:tailEnd/>
          </a:ln>
        </xdr:spPr>
      </xdr:sp>
      <xdr:sp macro="" textlink="">
        <xdr:nvSpPr>
          <xdr:cNvPr id="442" name="Line 1465">
            <a:extLst>
              <a:ext uri="{FF2B5EF4-FFF2-40B4-BE49-F238E27FC236}">
                <a16:creationId xmlns:a16="http://schemas.microsoft.com/office/drawing/2014/main" id="{5F948C8F-1F91-2108-D2CA-9E6A331F2840}"/>
              </a:ext>
            </a:extLst>
          </xdr:cNvPr>
          <xdr:cNvSpPr>
            <a:spLocks noChangeShapeType="1"/>
          </xdr:cNvSpPr>
        </xdr:nvSpPr>
        <xdr:spPr bwMode="auto">
          <a:xfrm>
            <a:off x="8343900" y="10909083"/>
            <a:ext cx="142874" cy="0"/>
          </a:xfrm>
          <a:prstGeom prst="line">
            <a:avLst/>
          </a:prstGeom>
          <a:noFill/>
          <a:ln w="9525">
            <a:solidFill>
              <a:srgbClr val="000000"/>
            </a:solidFill>
            <a:round/>
            <a:headEnd/>
            <a:tailEnd/>
          </a:ln>
        </xdr:spPr>
      </xdr:sp>
      <xdr:sp macro="" textlink="">
        <xdr:nvSpPr>
          <xdr:cNvPr id="443" name="Line 1466">
            <a:extLst>
              <a:ext uri="{FF2B5EF4-FFF2-40B4-BE49-F238E27FC236}">
                <a16:creationId xmlns:a16="http://schemas.microsoft.com/office/drawing/2014/main" id="{F91ABF5C-A948-CE75-BD28-851557B06378}"/>
              </a:ext>
            </a:extLst>
          </xdr:cNvPr>
          <xdr:cNvSpPr>
            <a:spLocks noChangeShapeType="1"/>
          </xdr:cNvSpPr>
        </xdr:nvSpPr>
        <xdr:spPr bwMode="auto">
          <a:xfrm>
            <a:off x="8343900" y="10797948"/>
            <a:ext cx="142874" cy="0"/>
          </a:xfrm>
          <a:prstGeom prst="line">
            <a:avLst/>
          </a:prstGeom>
          <a:noFill/>
          <a:ln w="9525">
            <a:solidFill>
              <a:srgbClr val="000000"/>
            </a:solidFill>
            <a:round/>
            <a:headEnd/>
            <a:tailEnd/>
          </a:ln>
        </xdr:spPr>
      </xdr:sp>
      <xdr:sp macro="" textlink="">
        <xdr:nvSpPr>
          <xdr:cNvPr id="444" name="Line 1467">
            <a:extLst>
              <a:ext uri="{FF2B5EF4-FFF2-40B4-BE49-F238E27FC236}">
                <a16:creationId xmlns:a16="http://schemas.microsoft.com/office/drawing/2014/main" id="{2441A45B-E715-6AF3-625E-C2926932AFE5}"/>
              </a:ext>
            </a:extLst>
          </xdr:cNvPr>
          <xdr:cNvSpPr>
            <a:spLocks noChangeShapeType="1"/>
          </xdr:cNvSpPr>
        </xdr:nvSpPr>
        <xdr:spPr bwMode="auto">
          <a:xfrm>
            <a:off x="8343900" y="10678264"/>
            <a:ext cx="142874" cy="0"/>
          </a:xfrm>
          <a:prstGeom prst="line">
            <a:avLst/>
          </a:prstGeom>
          <a:noFill/>
          <a:ln w="9525">
            <a:solidFill>
              <a:srgbClr val="000000"/>
            </a:solidFill>
            <a:round/>
            <a:headEnd/>
            <a:tailEnd/>
          </a:ln>
        </xdr:spPr>
      </xdr:sp>
    </xdr:grpSp>
    <xdr:clientData/>
  </xdr:twoCellAnchor>
  <xdr:twoCellAnchor>
    <xdr:from>
      <xdr:col>22</xdr:col>
      <xdr:colOff>163286</xdr:colOff>
      <xdr:row>66</xdr:row>
      <xdr:rowOff>40823</xdr:rowOff>
    </xdr:from>
    <xdr:to>
      <xdr:col>22</xdr:col>
      <xdr:colOff>285750</xdr:colOff>
      <xdr:row>70</xdr:row>
      <xdr:rowOff>163287</xdr:rowOff>
    </xdr:to>
    <xdr:grpSp>
      <xdr:nvGrpSpPr>
        <xdr:cNvPr id="445" name="Group 444">
          <a:extLst>
            <a:ext uri="{FF2B5EF4-FFF2-40B4-BE49-F238E27FC236}">
              <a16:creationId xmlns:a16="http://schemas.microsoft.com/office/drawing/2014/main" id="{EF0A20C1-8BEF-4543-902E-E29FD866C29A}"/>
            </a:ext>
          </a:extLst>
        </xdr:cNvPr>
        <xdr:cNvGrpSpPr/>
      </xdr:nvGrpSpPr>
      <xdr:grpSpPr>
        <a:xfrm>
          <a:off x="11339286" y="14741073"/>
          <a:ext cx="122464" cy="947964"/>
          <a:chOff x="8343900" y="10601325"/>
          <a:chExt cx="142874" cy="786492"/>
        </a:xfrm>
      </xdr:grpSpPr>
      <xdr:sp macro="" textlink="">
        <xdr:nvSpPr>
          <xdr:cNvPr id="446" name="Line 1460">
            <a:extLst>
              <a:ext uri="{FF2B5EF4-FFF2-40B4-BE49-F238E27FC236}">
                <a16:creationId xmlns:a16="http://schemas.microsoft.com/office/drawing/2014/main" id="{32E39A6D-8DD9-63FE-E328-C081E44B1ADD}"/>
              </a:ext>
            </a:extLst>
          </xdr:cNvPr>
          <xdr:cNvSpPr>
            <a:spLocks noChangeShapeType="1"/>
          </xdr:cNvSpPr>
        </xdr:nvSpPr>
        <xdr:spPr bwMode="auto">
          <a:xfrm>
            <a:off x="8349746" y="10601325"/>
            <a:ext cx="0" cy="786492"/>
          </a:xfrm>
          <a:prstGeom prst="line">
            <a:avLst/>
          </a:prstGeom>
          <a:noFill/>
          <a:ln w="19050">
            <a:solidFill>
              <a:srgbClr val="000000"/>
            </a:solidFill>
            <a:round/>
            <a:headEnd/>
            <a:tailEnd/>
          </a:ln>
        </xdr:spPr>
      </xdr:sp>
      <xdr:sp macro="" textlink="">
        <xdr:nvSpPr>
          <xdr:cNvPr id="447" name="Line 1461">
            <a:extLst>
              <a:ext uri="{FF2B5EF4-FFF2-40B4-BE49-F238E27FC236}">
                <a16:creationId xmlns:a16="http://schemas.microsoft.com/office/drawing/2014/main" id="{C497A82C-8455-DEA9-DA2E-FD68318EDA6C}"/>
              </a:ext>
            </a:extLst>
          </xdr:cNvPr>
          <xdr:cNvSpPr>
            <a:spLocks noChangeShapeType="1"/>
          </xdr:cNvSpPr>
        </xdr:nvSpPr>
        <xdr:spPr bwMode="auto">
          <a:xfrm>
            <a:off x="8484241" y="10601325"/>
            <a:ext cx="0" cy="786492"/>
          </a:xfrm>
          <a:prstGeom prst="line">
            <a:avLst/>
          </a:prstGeom>
          <a:noFill/>
          <a:ln w="19050">
            <a:solidFill>
              <a:srgbClr val="000000"/>
            </a:solidFill>
            <a:round/>
            <a:headEnd/>
            <a:tailEnd/>
          </a:ln>
        </xdr:spPr>
      </xdr:sp>
      <xdr:sp macro="" textlink="">
        <xdr:nvSpPr>
          <xdr:cNvPr id="448" name="Line 1462">
            <a:extLst>
              <a:ext uri="{FF2B5EF4-FFF2-40B4-BE49-F238E27FC236}">
                <a16:creationId xmlns:a16="http://schemas.microsoft.com/office/drawing/2014/main" id="{EC1BC32C-18BB-6DF8-56B6-1423E6DD9D85}"/>
              </a:ext>
            </a:extLst>
          </xdr:cNvPr>
          <xdr:cNvSpPr>
            <a:spLocks noChangeShapeType="1"/>
          </xdr:cNvSpPr>
        </xdr:nvSpPr>
        <xdr:spPr bwMode="auto">
          <a:xfrm>
            <a:off x="8343900" y="11251036"/>
            <a:ext cx="142874" cy="0"/>
          </a:xfrm>
          <a:prstGeom prst="line">
            <a:avLst/>
          </a:prstGeom>
          <a:noFill/>
          <a:ln w="9525">
            <a:solidFill>
              <a:srgbClr val="000000"/>
            </a:solidFill>
            <a:round/>
            <a:headEnd/>
            <a:tailEnd/>
          </a:ln>
        </xdr:spPr>
      </xdr:sp>
      <xdr:sp macro="" textlink="">
        <xdr:nvSpPr>
          <xdr:cNvPr id="449" name="Line 1463">
            <a:extLst>
              <a:ext uri="{FF2B5EF4-FFF2-40B4-BE49-F238E27FC236}">
                <a16:creationId xmlns:a16="http://schemas.microsoft.com/office/drawing/2014/main" id="{57B1E69F-BB62-ECB5-531D-AF68076E0C53}"/>
              </a:ext>
            </a:extLst>
          </xdr:cNvPr>
          <xdr:cNvSpPr>
            <a:spLocks noChangeShapeType="1"/>
          </xdr:cNvSpPr>
        </xdr:nvSpPr>
        <xdr:spPr bwMode="auto">
          <a:xfrm>
            <a:off x="8343900" y="11139901"/>
            <a:ext cx="142874" cy="0"/>
          </a:xfrm>
          <a:prstGeom prst="line">
            <a:avLst/>
          </a:prstGeom>
          <a:noFill/>
          <a:ln w="9525">
            <a:solidFill>
              <a:srgbClr val="000000"/>
            </a:solidFill>
            <a:round/>
            <a:headEnd/>
            <a:tailEnd/>
          </a:ln>
        </xdr:spPr>
      </xdr:sp>
      <xdr:sp macro="" textlink="">
        <xdr:nvSpPr>
          <xdr:cNvPr id="450" name="Line 1464">
            <a:extLst>
              <a:ext uri="{FF2B5EF4-FFF2-40B4-BE49-F238E27FC236}">
                <a16:creationId xmlns:a16="http://schemas.microsoft.com/office/drawing/2014/main" id="{62D9F328-F161-219B-1624-718BEDF14B6E}"/>
              </a:ext>
            </a:extLst>
          </xdr:cNvPr>
          <xdr:cNvSpPr>
            <a:spLocks noChangeShapeType="1"/>
          </xdr:cNvSpPr>
        </xdr:nvSpPr>
        <xdr:spPr bwMode="auto">
          <a:xfrm>
            <a:off x="8343900" y="11020217"/>
            <a:ext cx="142874" cy="0"/>
          </a:xfrm>
          <a:prstGeom prst="line">
            <a:avLst/>
          </a:prstGeom>
          <a:noFill/>
          <a:ln w="9525">
            <a:solidFill>
              <a:srgbClr val="000000"/>
            </a:solidFill>
            <a:round/>
            <a:headEnd/>
            <a:tailEnd/>
          </a:ln>
        </xdr:spPr>
      </xdr:sp>
      <xdr:sp macro="" textlink="">
        <xdr:nvSpPr>
          <xdr:cNvPr id="451" name="Line 1465">
            <a:extLst>
              <a:ext uri="{FF2B5EF4-FFF2-40B4-BE49-F238E27FC236}">
                <a16:creationId xmlns:a16="http://schemas.microsoft.com/office/drawing/2014/main" id="{B367BCAB-785F-B3B6-B6A0-DFED037F70F1}"/>
              </a:ext>
            </a:extLst>
          </xdr:cNvPr>
          <xdr:cNvSpPr>
            <a:spLocks noChangeShapeType="1"/>
          </xdr:cNvSpPr>
        </xdr:nvSpPr>
        <xdr:spPr bwMode="auto">
          <a:xfrm>
            <a:off x="8343900" y="10909083"/>
            <a:ext cx="142874" cy="0"/>
          </a:xfrm>
          <a:prstGeom prst="line">
            <a:avLst/>
          </a:prstGeom>
          <a:noFill/>
          <a:ln w="9525">
            <a:solidFill>
              <a:srgbClr val="000000"/>
            </a:solidFill>
            <a:round/>
            <a:headEnd/>
            <a:tailEnd/>
          </a:ln>
        </xdr:spPr>
      </xdr:sp>
      <xdr:sp macro="" textlink="">
        <xdr:nvSpPr>
          <xdr:cNvPr id="452" name="Line 1466">
            <a:extLst>
              <a:ext uri="{FF2B5EF4-FFF2-40B4-BE49-F238E27FC236}">
                <a16:creationId xmlns:a16="http://schemas.microsoft.com/office/drawing/2014/main" id="{3F571943-8980-D113-551C-84E0DAEA2B11}"/>
              </a:ext>
            </a:extLst>
          </xdr:cNvPr>
          <xdr:cNvSpPr>
            <a:spLocks noChangeShapeType="1"/>
          </xdr:cNvSpPr>
        </xdr:nvSpPr>
        <xdr:spPr bwMode="auto">
          <a:xfrm>
            <a:off x="8343900" y="10797948"/>
            <a:ext cx="142874" cy="0"/>
          </a:xfrm>
          <a:prstGeom prst="line">
            <a:avLst/>
          </a:prstGeom>
          <a:noFill/>
          <a:ln w="9525">
            <a:solidFill>
              <a:srgbClr val="000000"/>
            </a:solidFill>
            <a:round/>
            <a:headEnd/>
            <a:tailEnd/>
          </a:ln>
        </xdr:spPr>
      </xdr:sp>
      <xdr:sp macro="" textlink="">
        <xdr:nvSpPr>
          <xdr:cNvPr id="453" name="Line 1467">
            <a:extLst>
              <a:ext uri="{FF2B5EF4-FFF2-40B4-BE49-F238E27FC236}">
                <a16:creationId xmlns:a16="http://schemas.microsoft.com/office/drawing/2014/main" id="{6AD53F74-589B-F09D-C6D3-518D2FE30C72}"/>
              </a:ext>
            </a:extLst>
          </xdr:cNvPr>
          <xdr:cNvSpPr>
            <a:spLocks noChangeShapeType="1"/>
          </xdr:cNvSpPr>
        </xdr:nvSpPr>
        <xdr:spPr bwMode="auto">
          <a:xfrm>
            <a:off x="8343900" y="10678264"/>
            <a:ext cx="142874" cy="0"/>
          </a:xfrm>
          <a:prstGeom prst="line">
            <a:avLst/>
          </a:prstGeom>
          <a:noFill/>
          <a:ln w="9525">
            <a:solidFill>
              <a:srgbClr val="000000"/>
            </a:solidFill>
            <a:round/>
            <a:headEnd/>
            <a:tailEnd/>
          </a:ln>
        </xdr:spPr>
      </xdr:sp>
    </xdr:grpSp>
    <xdr:clientData/>
  </xdr:twoCellAnchor>
  <xdr:twoCellAnchor>
    <xdr:from>
      <xdr:col>2</xdr:col>
      <xdr:colOff>136071</xdr:colOff>
      <xdr:row>162</xdr:row>
      <xdr:rowOff>149678</xdr:rowOff>
    </xdr:from>
    <xdr:to>
      <xdr:col>2</xdr:col>
      <xdr:colOff>258535</xdr:colOff>
      <xdr:row>167</xdr:row>
      <xdr:rowOff>68036</xdr:rowOff>
    </xdr:to>
    <xdr:grpSp>
      <xdr:nvGrpSpPr>
        <xdr:cNvPr id="454" name="Group 453">
          <a:extLst>
            <a:ext uri="{FF2B5EF4-FFF2-40B4-BE49-F238E27FC236}">
              <a16:creationId xmlns:a16="http://schemas.microsoft.com/office/drawing/2014/main" id="{0B63E138-14DD-4EDE-BDDB-FEF6B2A2D85F}"/>
            </a:ext>
          </a:extLst>
        </xdr:cNvPr>
        <xdr:cNvGrpSpPr/>
      </xdr:nvGrpSpPr>
      <xdr:grpSpPr>
        <a:xfrm>
          <a:off x="1152071" y="34693678"/>
          <a:ext cx="122464" cy="950233"/>
          <a:chOff x="8343900" y="10601325"/>
          <a:chExt cx="142874" cy="786492"/>
        </a:xfrm>
      </xdr:grpSpPr>
      <xdr:sp macro="" textlink="">
        <xdr:nvSpPr>
          <xdr:cNvPr id="455" name="Line 1460">
            <a:extLst>
              <a:ext uri="{FF2B5EF4-FFF2-40B4-BE49-F238E27FC236}">
                <a16:creationId xmlns:a16="http://schemas.microsoft.com/office/drawing/2014/main" id="{CB49359D-B8C9-B847-EE41-8F9D031A57B6}"/>
              </a:ext>
            </a:extLst>
          </xdr:cNvPr>
          <xdr:cNvSpPr>
            <a:spLocks noChangeShapeType="1"/>
          </xdr:cNvSpPr>
        </xdr:nvSpPr>
        <xdr:spPr bwMode="auto">
          <a:xfrm>
            <a:off x="8349746" y="10601325"/>
            <a:ext cx="0" cy="786492"/>
          </a:xfrm>
          <a:prstGeom prst="line">
            <a:avLst/>
          </a:prstGeom>
          <a:noFill/>
          <a:ln w="19050">
            <a:solidFill>
              <a:srgbClr val="000000"/>
            </a:solidFill>
            <a:round/>
            <a:headEnd/>
            <a:tailEnd/>
          </a:ln>
        </xdr:spPr>
      </xdr:sp>
      <xdr:sp macro="" textlink="">
        <xdr:nvSpPr>
          <xdr:cNvPr id="456" name="Line 1461">
            <a:extLst>
              <a:ext uri="{FF2B5EF4-FFF2-40B4-BE49-F238E27FC236}">
                <a16:creationId xmlns:a16="http://schemas.microsoft.com/office/drawing/2014/main" id="{346BEDE8-63AA-EBE9-7FB5-50E2C254482C}"/>
              </a:ext>
            </a:extLst>
          </xdr:cNvPr>
          <xdr:cNvSpPr>
            <a:spLocks noChangeShapeType="1"/>
          </xdr:cNvSpPr>
        </xdr:nvSpPr>
        <xdr:spPr bwMode="auto">
          <a:xfrm>
            <a:off x="8484241" y="10601325"/>
            <a:ext cx="0" cy="786492"/>
          </a:xfrm>
          <a:prstGeom prst="line">
            <a:avLst/>
          </a:prstGeom>
          <a:noFill/>
          <a:ln w="19050">
            <a:solidFill>
              <a:srgbClr val="000000"/>
            </a:solidFill>
            <a:round/>
            <a:headEnd/>
            <a:tailEnd/>
          </a:ln>
        </xdr:spPr>
      </xdr:sp>
      <xdr:sp macro="" textlink="">
        <xdr:nvSpPr>
          <xdr:cNvPr id="457" name="Line 1462">
            <a:extLst>
              <a:ext uri="{FF2B5EF4-FFF2-40B4-BE49-F238E27FC236}">
                <a16:creationId xmlns:a16="http://schemas.microsoft.com/office/drawing/2014/main" id="{4D88522E-4178-F561-BBFE-8ACE457DBAC6}"/>
              </a:ext>
            </a:extLst>
          </xdr:cNvPr>
          <xdr:cNvSpPr>
            <a:spLocks noChangeShapeType="1"/>
          </xdr:cNvSpPr>
        </xdr:nvSpPr>
        <xdr:spPr bwMode="auto">
          <a:xfrm>
            <a:off x="8343900" y="11251036"/>
            <a:ext cx="142874" cy="0"/>
          </a:xfrm>
          <a:prstGeom prst="line">
            <a:avLst/>
          </a:prstGeom>
          <a:noFill/>
          <a:ln w="9525">
            <a:solidFill>
              <a:srgbClr val="000000"/>
            </a:solidFill>
            <a:round/>
            <a:headEnd/>
            <a:tailEnd/>
          </a:ln>
        </xdr:spPr>
      </xdr:sp>
      <xdr:sp macro="" textlink="">
        <xdr:nvSpPr>
          <xdr:cNvPr id="458" name="Line 1463">
            <a:extLst>
              <a:ext uri="{FF2B5EF4-FFF2-40B4-BE49-F238E27FC236}">
                <a16:creationId xmlns:a16="http://schemas.microsoft.com/office/drawing/2014/main" id="{D1CB50C6-03AC-043D-02AF-FA9F2427E152}"/>
              </a:ext>
            </a:extLst>
          </xdr:cNvPr>
          <xdr:cNvSpPr>
            <a:spLocks noChangeShapeType="1"/>
          </xdr:cNvSpPr>
        </xdr:nvSpPr>
        <xdr:spPr bwMode="auto">
          <a:xfrm>
            <a:off x="8343900" y="11139901"/>
            <a:ext cx="142874" cy="0"/>
          </a:xfrm>
          <a:prstGeom prst="line">
            <a:avLst/>
          </a:prstGeom>
          <a:noFill/>
          <a:ln w="9525">
            <a:solidFill>
              <a:srgbClr val="000000"/>
            </a:solidFill>
            <a:round/>
            <a:headEnd/>
            <a:tailEnd/>
          </a:ln>
        </xdr:spPr>
      </xdr:sp>
      <xdr:sp macro="" textlink="">
        <xdr:nvSpPr>
          <xdr:cNvPr id="459" name="Line 1464">
            <a:extLst>
              <a:ext uri="{FF2B5EF4-FFF2-40B4-BE49-F238E27FC236}">
                <a16:creationId xmlns:a16="http://schemas.microsoft.com/office/drawing/2014/main" id="{84128E42-DC20-0657-2FC8-44CD4AE406E7}"/>
              </a:ext>
            </a:extLst>
          </xdr:cNvPr>
          <xdr:cNvSpPr>
            <a:spLocks noChangeShapeType="1"/>
          </xdr:cNvSpPr>
        </xdr:nvSpPr>
        <xdr:spPr bwMode="auto">
          <a:xfrm>
            <a:off x="8343900" y="11020217"/>
            <a:ext cx="142874" cy="0"/>
          </a:xfrm>
          <a:prstGeom prst="line">
            <a:avLst/>
          </a:prstGeom>
          <a:noFill/>
          <a:ln w="9525">
            <a:solidFill>
              <a:srgbClr val="000000"/>
            </a:solidFill>
            <a:round/>
            <a:headEnd/>
            <a:tailEnd/>
          </a:ln>
        </xdr:spPr>
      </xdr:sp>
      <xdr:sp macro="" textlink="">
        <xdr:nvSpPr>
          <xdr:cNvPr id="460" name="Line 1465">
            <a:extLst>
              <a:ext uri="{FF2B5EF4-FFF2-40B4-BE49-F238E27FC236}">
                <a16:creationId xmlns:a16="http://schemas.microsoft.com/office/drawing/2014/main" id="{3F96D45B-3053-F90B-F195-9822A62D046A}"/>
              </a:ext>
            </a:extLst>
          </xdr:cNvPr>
          <xdr:cNvSpPr>
            <a:spLocks noChangeShapeType="1"/>
          </xdr:cNvSpPr>
        </xdr:nvSpPr>
        <xdr:spPr bwMode="auto">
          <a:xfrm>
            <a:off x="8343900" y="10909083"/>
            <a:ext cx="142874" cy="0"/>
          </a:xfrm>
          <a:prstGeom prst="line">
            <a:avLst/>
          </a:prstGeom>
          <a:noFill/>
          <a:ln w="9525">
            <a:solidFill>
              <a:srgbClr val="000000"/>
            </a:solidFill>
            <a:round/>
            <a:headEnd/>
            <a:tailEnd/>
          </a:ln>
        </xdr:spPr>
      </xdr:sp>
      <xdr:sp macro="" textlink="">
        <xdr:nvSpPr>
          <xdr:cNvPr id="461" name="Line 1466">
            <a:extLst>
              <a:ext uri="{FF2B5EF4-FFF2-40B4-BE49-F238E27FC236}">
                <a16:creationId xmlns:a16="http://schemas.microsoft.com/office/drawing/2014/main" id="{428DD2C9-B653-CF09-48A5-3EB11FFB8E21}"/>
              </a:ext>
            </a:extLst>
          </xdr:cNvPr>
          <xdr:cNvSpPr>
            <a:spLocks noChangeShapeType="1"/>
          </xdr:cNvSpPr>
        </xdr:nvSpPr>
        <xdr:spPr bwMode="auto">
          <a:xfrm>
            <a:off x="8343900" y="10797948"/>
            <a:ext cx="142874" cy="0"/>
          </a:xfrm>
          <a:prstGeom prst="line">
            <a:avLst/>
          </a:prstGeom>
          <a:noFill/>
          <a:ln w="9525">
            <a:solidFill>
              <a:srgbClr val="000000"/>
            </a:solidFill>
            <a:round/>
            <a:headEnd/>
            <a:tailEnd/>
          </a:ln>
        </xdr:spPr>
      </xdr:sp>
      <xdr:sp macro="" textlink="">
        <xdr:nvSpPr>
          <xdr:cNvPr id="462" name="Line 1467">
            <a:extLst>
              <a:ext uri="{FF2B5EF4-FFF2-40B4-BE49-F238E27FC236}">
                <a16:creationId xmlns:a16="http://schemas.microsoft.com/office/drawing/2014/main" id="{E7E2D931-7C62-2EC8-432C-FD8617233CAB}"/>
              </a:ext>
            </a:extLst>
          </xdr:cNvPr>
          <xdr:cNvSpPr>
            <a:spLocks noChangeShapeType="1"/>
          </xdr:cNvSpPr>
        </xdr:nvSpPr>
        <xdr:spPr bwMode="auto">
          <a:xfrm>
            <a:off x="8343900" y="10678264"/>
            <a:ext cx="142874" cy="0"/>
          </a:xfrm>
          <a:prstGeom prst="line">
            <a:avLst/>
          </a:prstGeom>
          <a:noFill/>
          <a:ln w="9525">
            <a:solidFill>
              <a:srgbClr val="000000"/>
            </a:solidFill>
            <a:round/>
            <a:headEnd/>
            <a:tailEnd/>
          </a:ln>
        </xdr:spPr>
      </xdr:sp>
    </xdr:grpSp>
    <xdr:clientData/>
  </xdr:twoCellAnchor>
  <xdr:twoCellAnchor>
    <xdr:from>
      <xdr:col>4</xdr:col>
      <xdr:colOff>0</xdr:colOff>
      <xdr:row>79</xdr:row>
      <xdr:rowOff>0</xdr:rowOff>
    </xdr:from>
    <xdr:to>
      <xdr:col>4</xdr:col>
      <xdr:colOff>253077</xdr:colOff>
      <xdr:row>79</xdr:row>
      <xdr:rowOff>182752</xdr:rowOff>
    </xdr:to>
    <xdr:cxnSp macro="">
      <xdr:nvCxnSpPr>
        <xdr:cNvPr id="463" name="Elbow Connector 55">
          <a:extLst>
            <a:ext uri="{FF2B5EF4-FFF2-40B4-BE49-F238E27FC236}">
              <a16:creationId xmlns:a16="http://schemas.microsoft.com/office/drawing/2014/main" id="{D9D729C7-67E4-409A-B483-143E262CB7EC}"/>
            </a:ext>
          </a:extLst>
        </xdr:cNvPr>
        <xdr:cNvCxnSpPr/>
      </xdr:nvCxnSpPr>
      <xdr:spPr>
        <a:xfrm>
          <a:off x="2667000" y="16992600"/>
          <a:ext cx="253077" cy="182752"/>
        </a:xfrm>
        <a:prstGeom prst="bentConnector3">
          <a:avLst>
            <a:gd name="adj1" fmla="val 50000"/>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28</xdr:col>
      <xdr:colOff>0</xdr:colOff>
      <xdr:row>71</xdr:row>
      <xdr:rowOff>0</xdr:rowOff>
    </xdr:from>
    <xdr:to>
      <xdr:col>28</xdr:col>
      <xdr:colOff>253077</xdr:colOff>
      <xdr:row>71</xdr:row>
      <xdr:rowOff>182752</xdr:rowOff>
    </xdr:to>
    <xdr:cxnSp macro="">
      <xdr:nvCxnSpPr>
        <xdr:cNvPr id="464" name="Elbow Connector 55">
          <a:extLst>
            <a:ext uri="{FF2B5EF4-FFF2-40B4-BE49-F238E27FC236}">
              <a16:creationId xmlns:a16="http://schemas.microsoft.com/office/drawing/2014/main" id="{21E8E23B-46A9-4833-A541-C87E55499EB0}"/>
            </a:ext>
          </a:extLst>
        </xdr:cNvPr>
        <xdr:cNvCxnSpPr/>
      </xdr:nvCxnSpPr>
      <xdr:spPr>
        <a:xfrm>
          <a:off x="15011400" y="15392400"/>
          <a:ext cx="253077" cy="182752"/>
        </a:xfrm>
        <a:prstGeom prst="bentConnector3">
          <a:avLst>
            <a:gd name="adj1" fmla="val 50000"/>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30</xdr:col>
      <xdr:colOff>0</xdr:colOff>
      <xdr:row>71</xdr:row>
      <xdr:rowOff>0</xdr:rowOff>
    </xdr:from>
    <xdr:to>
      <xdr:col>30</xdr:col>
      <xdr:colOff>253077</xdr:colOff>
      <xdr:row>71</xdr:row>
      <xdr:rowOff>182752</xdr:rowOff>
    </xdr:to>
    <xdr:cxnSp macro="">
      <xdr:nvCxnSpPr>
        <xdr:cNvPr id="465" name="Elbow Connector 55">
          <a:extLst>
            <a:ext uri="{FF2B5EF4-FFF2-40B4-BE49-F238E27FC236}">
              <a16:creationId xmlns:a16="http://schemas.microsoft.com/office/drawing/2014/main" id="{BDA2E4C7-480B-493B-B86C-E1C6814A846F}"/>
            </a:ext>
          </a:extLst>
        </xdr:cNvPr>
        <xdr:cNvCxnSpPr/>
      </xdr:nvCxnSpPr>
      <xdr:spPr>
        <a:xfrm>
          <a:off x="16116300" y="15392400"/>
          <a:ext cx="253077" cy="182752"/>
        </a:xfrm>
        <a:prstGeom prst="bentConnector3">
          <a:avLst>
            <a:gd name="adj1" fmla="val 50000"/>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32</xdr:col>
      <xdr:colOff>0</xdr:colOff>
      <xdr:row>71</xdr:row>
      <xdr:rowOff>0</xdr:rowOff>
    </xdr:from>
    <xdr:to>
      <xdr:col>32</xdr:col>
      <xdr:colOff>253077</xdr:colOff>
      <xdr:row>71</xdr:row>
      <xdr:rowOff>182752</xdr:rowOff>
    </xdr:to>
    <xdr:cxnSp macro="">
      <xdr:nvCxnSpPr>
        <xdr:cNvPr id="466" name="Elbow Connector 55">
          <a:extLst>
            <a:ext uri="{FF2B5EF4-FFF2-40B4-BE49-F238E27FC236}">
              <a16:creationId xmlns:a16="http://schemas.microsoft.com/office/drawing/2014/main" id="{4D42D92A-1279-4774-B3B6-FC23343C57B5}"/>
            </a:ext>
          </a:extLst>
        </xdr:cNvPr>
        <xdr:cNvCxnSpPr/>
      </xdr:nvCxnSpPr>
      <xdr:spPr>
        <a:xfrm>
          <a:off x="17268825" y="15392400"/>
          <a:ext cx="253077" cy="182752"/>
        </a:xfrm>
        <a:prstGeom prst="bentConnector3">
          <a:avLst>
            <a:gd name="adj1" fmla="val 50000"/>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0</xdr:colOff>
      <xdr:row>79</xdr:row>
      <xdr:rowOff>0</xdr:rowOff>
    </xdr:from>
    <xdr:to>
      <xdr:col>10</xdr:col>
      <xdr:colOff>253077</xdr:colOff>
      <xdr:row>79</xdr:row>
      <xdr:rowOff>182752</xdr:rowOff>
    </xdr:to>
    <xdr:cxnSp macro="">
      <xdr:nvCxnSpPr>
        <xdr:cNvPr id="467" name="Elbow Connector 55">
          <a:extLst>
            <a:ext uri="{FF2B5EF4-FFF2-40B4-BE49-F238E27FC236}">
              <a16:creationId xmlns:a16="http://schemas.microsoft.com/office/drawing/2014/main" id="{4B1464FB-1237-4105-A3B4-94D049754E89}"/>
            </a:ext>
          </a:extLst>
        </xdr:cNvPr>
        <xdr:cNvCxnSpPr/>
      </xdr:nvCxnSpPr>
      <xdr:spPr>
        <a:xfrm>
          <a:off x="5753100" y="16992600"/>
          <a:ext cx="253077" cy="182752"/>
        </a:xfrm>
        <a:prstGeom prst="bentConnector3">
          <a:avLst>
            <a:gd name="adj1" fmla="val 50000"/>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12</xdr:col>
      <xdr:colOff>0</xdr:colOff>
      <xdr:row>79</xdr:row>
      <xdr:rowOff>0</xdr:rowOff>
    </xdr:from>
    <xdr:to>
      <xdr:col>12</xdr:col>
      <xdr:colOff>253077</xdr:colOff>
      <xdr:row>79</xdr:row>
      <xdr:rowOff>182752</xdr:rowOff>
    </xdr:to>
    <xdr:cxnSp macro="">
      <xdr:nvCxnSpPr>
        <xdr:cNvPr id="468" name="Elbow Connector 55">
          <a:extLst>
            <a:ext uri="{FF2B5EF4-FFF2-40B4-BE49-F238E27FC236}">
              <a16:creationId xmlns:a16="http://schemas.microsoft.com/office/drawing/2014/main" id="{1675DE3F-4DDF-428C-97E3-24D7DCD7ED9C}"/>
            </a:ext>
          </a:extLst>
        </xdr:cNvPr>
        <xdr:cNvCxnSpPr/>
      </xdr:nvCxnSpPr>
      <xdr:spPr>
        <a:xfrm>
          <a:off x="6781800" y="16992600"/>
          <a:ext cx="253077" cy="182752"/>
        </a:xfrm>
        <a:prstGeom prst="bentConnector3">
          <a:avLst>
            <a:gd name="adj1" fmla="val 50000"/>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16</xdr:col>
      <xdr:colOff>0</xdr:colOff>
      <xdr:row>79</xdr:row>
      <xdr:rowOff>0</xdr:rowOff>
    </xdr:from>
    <xdr:to>
      <xdr:col>16</xdr:col>
      <xdr:colOff>253077</xdr:colOff>
      <xdr:row>79</xdr:row>
      <xdr:rowOff>182752</xdr:rowOff>
    </xdr:to>
    <xdr:cxnSp macro="">
      <xdr:nvCxnSpPr>
        <xdr:cNvPr id="469" name="Elbow Connector 55">
          <a:extLst>
            <a:ext uri="{FF2B5EF4-FFF2-40B4-BE49-F238E27FC236}">
              <a16:creationId xmlns:a16="http://schemas.microsoft.com/office/drawing/2014/main" id="{CE5557D4-811A-4FDD-A481-47B1545792C0}"/>
            </a:ext>
          </a:extLst>
        </xdr:cNvPr>
        <xdr:cNvCxnSpPr/>
      </xdr:nvCxnSpPr>
      <xdr:spPr>
        <a:xfrm>
          <a:off x="8839200" y="16992600"/>
          <a:ext cx="253077" cy="182752"/>
        </a:xfrm>
        <a:prstGeom prst="bentConnector3">
          <a:avLst>
            <a:gd name="adj1" fmla="val 50000"/>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8</xdr:col>
      <xdr:colOff>0</xdr:colOff>
      <xdr:row>79</xdr:row>
      <xdr:rowOff>0</xdr:rowOff>
    </xdr:from>
    <xdr:to>
      <xdr:col>8</xdr:col>
      <xdr:colOff>253077</xdr:colOff>
      <xdr:row>79</xdr:row>
      <xdr:rowOff>182752</xdr:rowOff>
    </xdr:to>
    <xdr:cxnSp macro="">
      <xdr:nvCxnSpPr>
        <xdr:cNvPr id="470" name="Elbow Connector 55">
          <a:extLst>
            <a:ext uri="{FF2B5EF4-FFF2-40B4-BE49-F238E27FC236}">
              <a16:creationId xmlns:a16="http://schemas.microsoft.com/office/drawing/2014/main" id="{3BF082A6-F341-4BD3-ADBE-AD6A016D4787}"/>
            </a:ext>
          </a:extLst>
        </xdr:cNvPr>
        <xdr:cNvCxnSpPr/>
      </xdr:nvCxnSpPr>
      <xdr:spPr>
        <a:xfrm>
          <a:off x="4724400" y="16992600"/>
          <a:ext cx="253077" cy="182752"/>
        </a:xfrm>
        <a:prstGeom prst="bentConnector3">
          <a:avLst>
            <a:gd name="adj1" fmla="val 50000"/>
          </a:avLst>
        </a:prstGeom>
      </xdr:spPr>
      <xdr:style>
        <a:lnRef idx="3">
          <a:schemeClr val="dk1"/>
        </a:lnRef>
        <a:fillRef idx="0">
          <a:schemeClr val="dk1"/>
        </a:fillRef>
        <a:effectRef idx="2">
          <a:schemeClr val="dk1"/>
        </a:effectRef>
        <a:fontRef idx="minor">
          <a:schemeClr val="tx1"/>
        </a:fontRef>
      </xdr:style>
    </xdr:cxnSp>
    <xdr:clientData/>
  </xdr:twoCellAnchor>
  <xdr:oneCellAnchor>
    <xdr:from>
      <xdr:col>2</xdr:col>
      <xdr:colOff>20411</xdr:colOff>
      <xdr:row>51</xdr:row>
      <xdr:rowOff>20412</xdr:rowOff>
    </xdr:from>
    <xdr:ext cx="483054" cy="360589"/>
    <xdr:pic>
      <xdr:nvPicPr>
        <xdr:cNvPr id="471" name="image4.jpg">
          <a:extLst>
            <a:ext uri="{FF2B5EF4-FFF2-40B4-BE49-F238E27FC236}">
              <a16:creationId xmlns:a16="http://schemas.microsoft.com/office/drawing/2014/main" id="{A3E81847-61DD-4F79-A26E-DD1D97298D19}"/>
            </a:ext>
          </a:extLst>
        </xdr:cNvPr>
        <xdr:cNvPicPr preferRelativeResize="0"/>
      </xdr:nvPicPr>
      <xdr:blipFill>
        <a:blip xmlns:r="http://schemas.openxmlformats.org/officeDocument/2006/relationships" r:embed="rId2" cstate="print"/>
        <a:stretch>
          <a:fillRect/>
        </a:stretch>
      </xdr:blipFill>
      <xdr:spPr>
        <a:xfrm>
          <a:off x="1658711" y="11412312"/>
          <a:ext cx="483054" cy="360589"/>
        </a:xfrm>
        <a:prstGeom prst="rect">
          <a:avLst/>
        </a:prstGeom>
        <a:noFill/>
      </xdr:spPr>
    </xdr:pic>
    <xdr:clientData fLocksWithSheet="0"/>
  </xdr:oneCellAnchor>
  <xdr:oneCellAnchor>
    <xdr:from>
      <xdr:col>16</xdr:col>
      <xdr:colOff>0</xdr:colOff>
      <xdr:row>115</xdr:row>
      <xdr:rowOff>0</xdr:rowOff>
    </xdr:from>
    <xdr:ext cx="483054" cy="360589"/>
    <xdr:pic>
      <xdr:nvPicPr>
        <xdr:cNvPr id="472" name="image4.jpg">
          <a:extLst>
            <a:ext uri="{FF2B5EF4-FFF2-40B4-BE49-F238E27FC236}">
              <a16:creationId xmlns:a16="http://schemas.microsoft.com/office/drawing/2014/main" id="{696CBF44-3C3D-4921-B600-0F8FCEFC18F9}"/>
            </a:ext>
          </a:extLst>
        </xdr:cNvPr>
        <xdr:cNvPicPr preferRelativeResize="0"/>
      </xdr:nvPicPr>
      <xdr:blipFill>
        <a:blip xmlns:r="http://schemas.openxmlformats.org/officeDocument/2006/relationships" r:embed="rId2" cstate="print"/>
        <a:stretch>
          <a:fillRect/>
        </a:stretch>
      </xdr:blipFill>
      <xdr:spPr>
        <a:xfrm>
          <a:off x="8839200" y="24307800"/>
          <a:ext cx="483054" cy="360589"/>
        </a:xfrm>
        <a:prstGeom prst="rect">
          <a:avLst/>
        </a:prstGeom>
        <a:noFill/>
      </xdr:spPr>
    </xdr:pic>
    <xdr:clientData fLocksWithSheet="0"/>
  </xdr:oneCellAnchor>
  <xdr:twoCellAnchor editAs="oneCell">
    <xdr:from>
      <xdr:col>26</xdr:col>
      <xdr:colOff>431800</xdr:colOff>
      <xdr:row>7</xdr:row>
      <xdr:rowOff>63500</xdr:rowOff>
    </xdr:from>
    <xdr:to>
      <xdr:col>27</xdr:col>
      <xdr:colOff>282627</xdr:colOff>
      <xdr:row>8</xdr:row>
      <xdr:rowOff>147319</xdr:rowOff>
    </xdr:to>
    <xdr:pic>
      <xdr:nvPicPr>
        <xdr:cNvPr id="474" name="Picture 473">
          <a:extLst>
            <a:ext uri="{FF2B5EF4-FFF2-40B4-BE49-F238E27FC236}">
              <a16:creationId xmlns:a16="http://schemas.microsoft.com/office/drawing/2014/main" id="{06A9BC09-FEF2-4F7E-A051-CAC67D6F93F3}"/>
            </a:ext>
          </a:extLst>
        </xdr:cNvPr>
        <xdr:cNvPicPr>
          <a:picLocks noChangeAspect="1"/>
        </xdr:cNvPicPr>
      </xdr:nvPicPr>
      <xdr:blipFill>
        <a:blip xmlns:r="http://schemas.openxmlformats.org/officeDocument/2006/relationships" r:embed="rId3"/>
        <a:stretch>
          <a:fillRect/>
        </a:stretch>
      </xdr:blipFill>
      <xdr:spPr>
        <a:xfrm>
          <a:off x="14414500" y="2197100"/>
          <a:ext cx="365177" cy="407669"/>
        </a:xfrm>
        <a:prstGeom prst="rect">
          <a:avLst/>
        </a:prstGeom>
      </xdr:spPr>
    </xdr:pic>
    <xdr:clientData/>
  </xdr:twoCellAnchor>
  <xdr:twoCellAnchor>
    <xdr:from>
      <xdr:col>31</xdr:col>
      <xdr:colOff>444500</xdr:colOff>
      <xdr:row>5</xdr:row>
      <xdr:rowOff>68792</xdr:rowOff>
    </xdr:from>
    <xdr:to>
      <xdr:col>32</xdr:col>
      <xdr:colOff>444500</xdr:colOff>
      <xdr:row>5</xdr:row>
      <xdr:rowOff>291042</xdr:rowOff>
    </xdr:to>
    <xdr:sp macro="" textlink="">
      <xdr:nvSpPr>
        <xdr:cNvPr id="477" name="Rectangle: Rounded Corners 106">
          <a:extLst>
            <a:ext uri="{FF2B5EF4-FFF2-40B4-BE49-F238E27FC236}">
              <a16:creationId xmlns:a16="http://schemas.microsoft.com/office/drawing/2014/main" id="{EC7FEE8C-5EF2-4927-B3BA-E7EB9E41CAE5}"/>
            </a:ext>
          </a:extLst>
        </xdr:cNvPr>
        <xdr:cNvSpPr/>
      </xdr:nvSpPr>
      <xdr:spPr>
        <a:xfrm>
          <a:off x="17198975" y="1554692"/>
          <a:ext cx="514350" cy="222250"/>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31</xdr:col>
      <xdr:colOff>444500</xdr:colOff>
      <xdr:row>6</xdr:row>
      <xdr:rowOff>98224</xdr:rowOff>
    </xdr:from>
    <xdr:to>
      <xdr:col>32</xdr:col>
      <xdr:colOff>444500</xdr:colOff>
      <xdr:row>6</xdr:row>
      <xdr:rowOff>321424</xdr:rowOff>
    </xdr:to>
    <xdr:sp macro="" textlink="">
      <xdr:nvSpPr>
        <xdr:cNvPr id="478" name="Rectangle: Rounded Corners 107">
          <a:extLst>
            <a:ext uri="{FF2B5EF4-FFF2-40B4-BE49-F238E27FC236}">
              <a16:creationId xmlns:a16="http://schemas.microsoft.com/office/drawing/2014/main" id="{88BA2946-A6F1-4DB5-A1AE-30236836EC57}"/>
            </a:ext>
          </a:extLst>
        </xdr:cNvPr>
        <xdr:cNvSpPr/>
      </xdr:nvSpPr>
      <xdr:spPr>
        <a:xfrm>
          <a:off x="17198975" y="1907974"/>
          <a:ext cx="514350" cy="223200"/>
        </a:xfrm>
        <a:prstGeom prst="roundRect">
          <a:avLst/>
        </a:prstGeom>
        <a:noFill/>
        <a:ln>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31</xdr:col>
      <xdr:colOff>444500</xdr:colOff>
      <xdr:row>4</xdr:row>
      <xdr:rowOff>63500</xdr:rowOff>
    </xdr:from>
    <xdr:to>
      <xdr:col>32</xdr:col>
      <xdr:colOff>444500</xdr:colOff>
      <xdr:row>4</xdr:row>
      <xdr:rowOff>285750</xdr:rowOff>
    </xdr:to>
    <xdr:sp macro="" textlink="">
      <xdr:nvSpPr>
        <xdr:cNvPr id="479" name="Rectangle: Rounded Corners 105">
          <a:extLst>
            <a:ext uri="{FF2B5EF4-FFF2-40B4-BE49-F238E27FC236}">
              <a16:creationId xmlns:a16="http://schemas.microsoft.com/office/drawing/2014/main" id="{16C6C2C3-69B9-4AD2-B0A0-F73C9EFD9014}"/>
            </a:ext>
          </a:extLst>
        </xdr:cNvPr>
        <xdr:cNvSpPr/>
      </xdr:nvSpPr>
      <xdr:spPr>
        <a:xfrm>
          <a:off x="17198975" y="1225550"/>
          <a:ext cx="514350" cy="222250"/>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32</xdr:col>
      <xdr:colOff>12872</xdr:colOff>
      <xdr:row>7</xdr:row>
      <xdr:rowOff>105386</xdr:rowOff>
    </xdr:from>
    <xdr:to>
      <xdr:col>32</xdr:col>
      <xdr:colOff>265949</xdr:colOff>
      <xdr:row>7</xdr:row>
      <xdr:rowOff>282507</xdr:rowOff>
    </xdr:to>
    <xdr:cxnSp macro="">
      <xdr:nvCxnSpPr>
        <xdr:cNvPr id="480" name="Elbow Connector 55">
          <a:extLst>
            <a:ext uri="{FF2B5EF4-FFF2-40B4-BE49-F238E27FC236}">
              <a16:creationId xmlns:a16="http://schemas.microsoft.com/office/drawing/2014/main" id="{FDFB6498-ED2A-4976-9EB0-2B703EB521BA}"/>
            </a:ext>
          </a:extLst>
        </xdr:cNvPr>
        <xdr:cNvCxnSpPr/>
      </xdr:nvCxnSpPr>
      <xdr:spPr>
        <a:xfrm>
          <a:off x="17281697" y="2238986"/>
          <a:ext cx="253077" cy="177121"/>
        </a:xfrm>
        <a:prstGeom prst="bentConnector3">
          <a:avLst>
            <a:gd name="adj1" fmla="val 50000"/>
          </a:avLst>
        </a:prstGeom>
      </xdr:spPr>
      <xdr:style>
        <a:lnRef idx="3">
          <a:schemeClr val="dk1"/>
        </a:lnRef>
        <a:fillRef idx="0">
          <a:schemeClr val="dk1"/>
        </a:fillRef>
        <a:effectRef idx="2">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oneCellAnchor>
    <xdr:from>
      <xdr:col>13</xdr:col>
      <xdr:colOff>942975</xdr:colOff>
      <xdr:row>6</xdr:row>
      <xdr:rowOff>0</xdr:rowOff>
    </xdr:from>
    <xdr:ext cx="0" cy="0"/>
    <xdr:pic>
      <xdr:nvPicPr>
        <xdr:cNvPr id="2" name="image5.png">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13</xdr:col>
      <xdr:colOff>942975</xdr:colOff>
      <xdr:row>0</xdr:row>
      <xdr:rowOff>0</xdr:rowOff>
    </xdr:from>
    <xdr:ext cx="0" cy="28575"/>
    <xdr:pic>
      <xdr:nvPicPr>
        <xdr:cNvPr id="3" name="image5.png">
          <a:extLst>
            <a:ext uri="{FF2B5EF4-FFF2-40B4-BE49-F238E27FC236}">
              <a16:creationId xmlns:a16="http://schemas.microsoft.com/office/drawing/2014/main" id="{00000000-0008-0000-0F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13</xdr:col>
      <xdr:colOff>942975</xdr:colOff>
      <xdr:row>2</xdr:row>
      <xdr:rowOff>0</xdr:rowOff>
    </xdr:from>
    <xdr:ext cx="0" cy="0"/>
    <xdr:pic>
      <xdr:nvPicPr>
        <xdr:cNvPr id="2" name="image5.png">
          <a:extLst>
            <a:ext uri="{FF2B5EF4-FFF2-40B4-BE49-F238E27FC236}">
              <a16:creationId xmlns:a16="http://schemas.microsoft.com/office/drawing/2014/main" id="{00000000-0008-0000-1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13</xdr:col>
      <xdr:colOff>942975</xdr:colOff>
      <xdr:row>0</xdr:row>
      <xdr:rowOff>0</xdr:rowOff>
    </xdr:from>
    <xdr:ext cx="0" cy="0"/>
    <xdr:pic>
      <xdr:nvPicPr>
        <xdr:cNvPr id="3" name="image5.png">
          <a:extLst>
            <a:ext uri="{FF2B5EF4-FFF2-40B4-BE49-F238E27FC236}">
              <a16:creationId xmlns:a16="http://schemas.microsoft.com/office/drawing/2014/main" id="{00000000-0008-0000-11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13</xdr:col>
      <xdr:colOff>942975</xdr:colOff>
      <xdr:row>0</xdr:row>
      <xdr:rowOff>0</xdr:rowOff>
    </xdr:from>
    <xdr:ext cx="0" cy="28575"/>
    <xdr:pic>
      <xdr:nvPicPr>
        <xdr:cNvPr id="4" name="image5.png">
          <a:extLst>
            <a:ext uri="{FF2B5EF4-FFF2-40B4-BE49-F238E27FC236}">
              <a16:creationId xmlns:a16="http://schemas.microsoft.com/office/drawing/2014/main" id="{00000000-0008-0000-11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10</xdr:col>
      <xdr:colOff>0</xdr:colOff>
      <xdr:row>0</xdr:row>
      <xdr:rowOff>20955</xdr:rowOff>
    </xdr:from>
    <xdr:ext cx="35266" cy="162160"/>
    <xdr:sp macro="" textlink="">
      <xdr:nvSpPr>
        <xdr:cNvPr id="2" name="Rectangle 1">
          <a:extLst>
            <a:ext uri="{FF2B5EF4-FFF2-40B4-BE49-F238E27FC236}">
              <a16:creationId xmlns:a16="http://schemas.microsoft.com/office/drawing/2014/main" id="{A5A00005-2F22-4F15-9A9D-7CC3F3A8D1B1}"/>
            </a:ext>
          </a:extLst>
        </xdr:cNvPr>
        <xdr:cNvSpPr>
          <a:spLocks noChangeArrowheads="1"/>
        </xdr:cNvSpPr>
      </xdr:nvSpPr>
      <xdr:spPr bwMode="auto">
        <a:xfrm>
          <a:off x="8934450" y="2095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22</xdr:col>
      <xdr:colOff>0</xdr:colOff>
      <xdr:row>1</xdr:row>
      <xdr:rowOff>0</xdr:rowOff>
    </xdr:from>
    <xdr:ext cx="35266" cy="162160"/>
    <xdr:sp macro="" textlink="">
      <xdr:nvSpPr>
        <xdr:cNvPr id="3" name="Rectangle 3">
          <a:extLst>
            <a:ext uri="{FF2B5EF4-FFF2-40B4-BE49-F238E27FC236}">
              <a16:creationId xmlns:a16="http://schemas.microsoft.com/office/drawing/2014/main" id="{23911FBE-3599-4AE7-8144-A567461BFA78}"/>
            </a:ext>
          </a:extLst>
        </xdr:cNvPr>
        <xdr:cNvSpPr>
          <a:spLocks noChangeArrowheads="1"/>
        </xdr:cNvSpPr>
      </xdr:nvSpPr>
      <xdr:spPr bwMode="auto">
        <a:xfrm>
          <a:off x="21174075" y="33337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10</xdr:col>
      <xdr:colOff>0</xdr:colOff>
      <xdr:row>0</xdr:row>
      <xdr:rowOff>20955</xdr:rowOff>
    </xdr:from>
    <xdr:ext cx="35266" cy="162160"/>
    <xdr:sp macro="" textlink="">
      <xdr:nvSpPr>
        <xdr:cNvPr id="4" name="Rectangle 11">
          <a:extLst>
            <a:ext uri="{FF2B5EF4-FFF2-40B4-BE49-F238E27FC236}">
              <a16:creationId xmlns:a16="http://schemas.microsoft.com/office/drawing/2014/main" id="{AD7FCF2F-92C1-4F7C-8501-97B054BDF086}"/>
            </a:ext>
          </a:extLst>
        </xdr:cNvPr>
        <xdr:cNvSpPr>
          <a:spLocks noChangeArrowheads="1"/>
        </xdr:cNvSpPr>
      </xdr:nvSpPr>
      <xdr:spPr bwMode="auto">
        <a:xfrm>
          <a:off x="8934450" y="2095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22</xdr:col>
      <xdr:colOff>0</xdr:colOff>
      <xdr:row>1</xdr:row>
      <xdr:rowOff>0</xdr:rowOff>
    </xdr:from>
    <xdr:ext cx="35266" cy="162160"/>
    <xdr:sp macro="" textlink="">
      <xdr:nvSpPr>
        <xdr:cNvPr id="5" name="Rectangle 3">
          <a:extLst>
            <a:ext uri="{FF2B5EF4-FFF2-40B4-BE49-F238E27FC236}">
              <a16:creationId xmlns:a16="http://schemas.microsoft.com/office/drawing/2014/main" id="{92104342-054B-4104-8B6D-D0468E7D26E9}"/>
            </a:ext>
          </a:extLst>
        </xdr:cNvPr>
        <xdr:cNvSpPr>
          <a:spLocks noChangeArrowheads="1"/>
        </xdr:cNvSpPr>
      </xdr:nvSpPr>
      <xdr:spPr bwMode="auto">
        <a:xfrm>
          <a:off x="21174075" y="33337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10</xdr:col>
      <xdr:colOff>0</xdr:colOff>
      <xdr:row>0</xdr:row>
      <xdr:rowOff>20955</xdr:rowOff>
    </xdr:from>
    <xdr:ext cx="35266" cy="162160"/>
    <xdr:sp macro="" textlink="">
      <xdr:nvSpPr>
        <xdr:cNvPr id="6" name="Rectangle 5">
          <a:extLst>
            <a:ext uri="{FF2B5EF4-FFF2-40B4-BE49-F238E27FC236}">
              <a16:creationId xmlns:a16="http://schemas.microsoft.com/office/drawing/2014/main" id="{13E47449-E0A3-4CEC-8688-C0A058B9BA5A}"/>
            </a:ext>
          </a:extLst>
        </xdr:cNvPr>
        <xdr:cNvSpPr>
          <a:spLocks noChangeArrowheads="1"/>
        </xdr:cNvSpPr>
      </xdr:nvSpPr>
      <xdr:spPr bwMode="auto">
        <a:xfrm>
          <a:off x="8934450" y="2095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10</xdr:col>
      <xdr:colOff>0</xdr:colOff>
      <xdr:row>0</xdr:row>
      <xdr:rowOff>20955</xdr:rowOff>
    </xdr:from>
    <xdr:ext cx="35266" cy="162160"/>
    <xdr:sp macro="" textlink="">
      <xdr:nvSpPr>
        <xdr:cNvPr id="7" name="Rectangle 11">
          <a:extLst>
            <a:ext uri="{FF2B5EF4-FFF2-40B4-BE49-F238E27FC236}">
              <a16:creationId xmlns:a16="http://schemas.microsoft.com/office/drawing/2014/main" id="{42F08741-434D-4A29-81A1-BE30623EFF5D}"/>
            </a:ext>
          </a:extLst>
        </xdr:cNvPr>
        <xdr:cNvSpPr>
          <a:spLocks noChangeArrowheads="1"/>
        </xdr:cNvSpPr>
      </xdr:nvSpPr>
      <xdr:spPr bwMode="auto">
        <a:xfrm>
          <a:off x="8934450" y="2095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10</xdr:col>
      <xdr:colOff>0</xdr:colOff>
      <xdr:row>0</xdr:row>
      <xdr:rowOff>20955</xdr:rowOff>
    </xdr:from>
    <xdr:ext cx="35266" cy="162160"/>
    <xdr:sp macro="" textlink="">
      <xdr:nvSpPr>
        <xdr:cNvPr id="8" name="Rectangle 7">
          <a:extLst>
            <a:ext uri="{FF2B5EF4-FFF2-40B4-BE49-F238E27FC236}">
              <a16:creationId xmlns:a16="http://schemas.microsoft.com/office/drawing/2014/main" id="{F427A4E5-CB41-4D3E-B75B-E313600327DE}"/>
            </a:ext>
          </a:extLst>
        </xdr:cNvPr>
        <xdr:cNvSpPr>
          <a:spLocks noChangeArrowheads="1"/>
        </xdr:cNvSpPr>
      </xdr:nvSpPr>
      <xdr:spPr bwMode="auto">
        <a:xfrm>
          <a:off x="8934450" y="2095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10</xdr:col>
      <xdr:colOff>0</xdr:colOff>
      <xdr:row>0</xdr:row>
      <xdr:rowOff>20955</xdr:rowOff>
    </xdr:from>
    <xdr:ext cx="35266" cy="162160"/>
    <xdr:sp macro="" textlink="">
      <xdr:nvSpPr>
        <xdr:cNvPr id="9" name="Rectangle 11">
          <a:extLst>
            <a:ext uri="{FF2B5EF4-FFF2-40B4-BE49-F238E27FC236}">
              <a16:creationId xmlns:a16="http://schemas.microsoft.com/office/drawing/2014/main" id="{4603916D-8494-42E5-9E04-5299CEE98E94}"/>
            </a:ext>
          </a:extLst>
        </xdr:cNvPr>
        <xdr:cNvSpPr>
          <a:spLocks noChangeArrowheads="1"/>
        </xdr:cNvSpPr>
      </xdr:nvSpPr>
      <xdr:spPr bwMode="auto">
        <a:xfrm>
          <a:off x="8934450" y="2095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10</xdr:col>
      <xdr:colOff>0</xdr:colOff>
      <xdr:row>0</xdr:row>
      <xdr:rowOff>20955</xdr:rowOff>
    </xdr:from>
    <xdr:ext cx="35266" cy="162160"/>
    <xdr:sp macro="" textlink="">
      <xdr:nvSpPr>
        <xdr:cNvPr id="10" name="Rectangle 9">
          <a:extLst>
            <a:ext uri="{FF2B5EF4-FFF2-40B4-BE49-F238E27FC236}">
              <a16:creationId xmlns:a16="http://schemas.microsoft.com/office/drawing/2014/main" id="{F89103D0-E237-4E2F-B00A-70CD2BCD11A0}"/>
            </a:ext>
          </a:extLst>
        </xdr:cNvPr>
        <xdr:cNvSpPr>
          <a:spLocks noChangeArrowheads="1"/>
        </xdr:cNvSpPr>
      </xdr:nvSpPr>
      <xdr:spPr bwMode="auto">
        <a:xfrm>
          <a:off x="8934450" y="2095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22</xdr:col>
      <xdr:colOff>0</xdr:colOff>
      <xdr:row>1</xdr:row>
      <xdr:rowOff>0</xdr:rowOff>
    </xdr:from>
    <xdr:ext cx="35266" cy="162160"/>
    <xdr:sp macro="" textlink="">
      <xdr:nvSpPr>
        <xdr:cNvPr id="11" name="Rectangle 3">
          <a:extLst>
            <a:ext uri="{FF2B5EF4-FFF2-40B4-BE49-F238E27FC236}">
              <a16:creationId xmlns:a16="http://schemas.microsoft.com/office/drawing/2014/main" id="{D613B5D1-4BD1-4A0E-B53C-1DB70D5C9495}"/>
            </a:ext>
          </a:extLst>
        </xdr:cNvPr>
        <xdr:cNvSpPr>
          <a:spLocks noChangeArrowheads="1"/>
        </xdr:cNvSpPr>
      </xdr:nvSpPr>
      <xdr:spPr bwMode="auto">
        <a:xfrm>
          <a:off x="21174075" y="33337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10</xdr:col>
      <xdr:colOff>0</xdr:colOff>
      <xdr:row>0</xdr:row>
      <xdr:rowOff>20955</xdr:rowOff>
    </xdr:from>
    <xdr:ext cx="35266" cy="162160"/>
    <xdr:sp macro="" textlink="">
      <xdr:nvSpPr>
        <xdr:cNvPr id="12" name="Rectangle 11">
          <a:extLst>
            <a:ext uri="{FF2B5EF4-FFF2-40B4-BE49-F238E27FC236}">
              <a16:creationId xmlns:a16="http://schemas.microsoft.com/office/drawing/2014/main" id="{844A3CE5-341B-492C-950C-DD747AC5974C}"/>
            </a:ext>
          </a:extLst>
        </xdr:cNvPr>
        <xdr:cNvSpPr>
          <a:spLocks noChangeArrowheads="1"/>
        </xdr:cNvSpPr>
      </xdr:nvSpPr>
      <xdr:spPr bwMode="auto">
        <a:xfrm>
          <a:off x="8934450" y="2095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22</xdr:col>
      <xdr:colOff>0</xdr:colOff>
      <xdr:row>1</xdr:row>
      <xdr:rowOff>0</xdr:rowOff>
    </xdr:from>
    <xdr:ext cx="35266" cy="162160"/>
    <xdr:sp macro="" textlink="">
      <xdr:nvSpPr>
        <xdr:cNvPr id="13" name="Rectangle 3">
          <a:extLst>
            <a:ext uri="{FF2B5EF4-FFF2-40B4-BE49-F238E27FC236}">
              <a16:creationId xmlns:a16="http://schemas.microsoft.com/office/drawing/2014/main" id="{ABEF687B-0D1E-4B00-B13A-CF0EABAE9AD4}"/>
            </a:ext>
          </a:extLst>
        </xdr:cNvPr>
        <xdr:cNvSpPr>
          <a:spLocks noChangeArrowheads="1"/>
        </xdr:cNvSpPr>
      </xdr:nvSpPr>
      <xdr:spPr bwMode="auto">
        <a:xfrm>
          <a:off x="21174075" y="33337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10</xdr:col>
      <xdr:colOff>0</xdr:colOff>
      <xdr:row>0</xdr:row>
      <xdr:rowOff>20955</xdr:rowOff>
    </xdr:from>
    <xdr:ext cx="35266" cy="162160"/>
    <xdr:sp macro="" textlink="">
      <xdr:nvSpPr>
        <xdr:cNvPr id="14" name="Rectangle 13">
          <a:extLst>
            <a:ext uri="{FF2B5EF4-FFF2-40B4-BE49-F238E27FC236}">
              <a16:creationId xmlns:a16="http://schemas.microsoft.com/office/drawing/2014/main" id="{92428BEA-8EEA-4B68-BE67-1230C6D6CBF4}"/>
            </a:ext>
          </a:extLst>
        </xdr:cNvPr>
        <xdr:cNvSpPr>
          <a:spLocks noChangeArrowheads="1"/>
        </xdr:cNvSpPr>
      </xdr:nvSpPr>
      <xdr:spPr bwMode="auto">
        <a:xfrm>
          <a:off x="8934450" y="2095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10</xdr:col>
      <xdr:colOff>0</xdr:colOff>
      <xdr:row>0</xdr:row>
      <xdr:rowOff>20955</xdr:rowOff>
    </xdr:from>
    <xdr:ext cx="35266" cy="162160"/>
    <xdr:sp macro="" textlink="">
      <xdr:nvSpPr>
        <xdr:cNvPr id="15" name="Rectangle 11">
          <a:extLst>
            <a:ext uri="{FF2B5EF4-FFF2-40B4-BE49-F238E27FC236}">
              <a16:creationId xmlns:a16="http://schemas.microsoft.com/office/drawing/2014/main" id="{375B90BD-0D2F-48B4-993E-2502B41E8C18}"/>
            </a:ext>
          </a:extLst>
        </xdr:cNvPr>
        <xdr:cNvSpPr>
          <a:spLocks noChangeArrowheads="1"/>
        </xdr:cNvSpPr>
      </xdr:nvSpPr>
      <xdr:spPr bwMode="auto">
        <a:xfrm>
          <a:off x="8934450" y="2095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10</xdr:col>
      <xdr:colOff>0</xdr:colOff>
      <xdr:row>0</xdr:row>
      <xdr:rowOff>20955</xdr:rowOff>
    </xdr:from>
    <xdr:ext cx="35266" cy="162160"/>
    <xdr:sp macro="" textlink="">
      <xdr:nvSpPr>
        <xdr:cNvPr id="16" name="Rectangle 15">
          <a:extLst>
            <a:ext uri="{FF2B5EF4-FFF2-40B4-BE49-F238E27FC236}">
              <a16:creationId xmlns:a16="http://schemas.microsoft.com/office/drawing/2014/main" id="{C77E9260-C360-4FB7-9F36-016FB2040FDE}"/>
            </a:ext>
          </a:extLst>
        </xdr:cNvPr>
        <xdr:cNvSpPr>
          <a:spLocks noChangeArrowheads="1"/>
        </xdr:cNvSpPr>
      </xdr:nvSpPr>
      <xdr:spPr bwMode="auto">
        <a:xfrm>
          <a:off x="8934450" y="2095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10</xdr:col>
      <xdr:colOff>0</xdr:colOff>
      <xdr:row>0</xdr:row>
      <xdr:rowOff>20955</xdr:rowOff>
    </xdr:from>
    <xdr:ext cx="35266" cy="162160"/>
    <xdr:sp macro="" textlink="">
      <xdr:nvSpPr>
        <xdr:cNvPr id="17" name="Rectangle 11">
          <a:extLst>
            <a:ext uri="{FF2B5EF4-FFF2-40B4-BE49-F238E27FC236}">
              <a16:creationId xmlns:a16="http://schemas.microsoft.com/office/drawing/2014/main" id="{416FB195-F971-44C6-9A23-5261BE51F07C}"/>
            </a:ext>
          </a:extLst>
        </xdr:cNvPr>
        <xdr:cNvSpPr>
          <a:spLocks noChangeArrowheads="1"/>
        </xdr:cNvSpPr>
      </xdr:nvSpPr>
      <xdr:spPr bwMode="auto">
        <a:xfrm>
          <a:off x="8934450" y="2095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22</xdr:col>
      <xdr:colOff>0</xdr:colOff>
      <xdr:row>1</xdr:row>
      <xdr:rowOff>0</xdr:rowOff>
    </xdr:from>
    <xdr:ext cx="35266" cy="162160"/>
    <xdr:sp macro="" textlink="">
      <xdr:nvSpPr>
        <xdr:cNvPr id="18" name="Rectangle 3">
          <a:extLst>
            <a:ext uri="{FF2B5EF4-FFF2-40B4-BE49-F238E27FC236}">
              <a16:creationId xmlns:a16="http://schemas.microsoft.com/office/drawing/2014/main" id="{A2B823AB-5472-400D-B111-84B14E9BE7C4}"/>
            </a:ext>
          </a:extLst>
        </xdr:cNvPr>
        <xdr:cNvSpPr>
          <a:spLocks noChangeArrowheads="1"/>
        </xdr:cNvSpPr>
      </xdr:nvSpPr>
      <xdr:spPr bwMode="auto">
        <a:xfrm>
          <a:off x="21174075" y="33337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22</xdr:col>
      <xdr:colOff>0</xdr:colOff>
      <xdr:row>1</xdr:row>
      <xdr:rowOff>0</xdr:rowOff>
    </xdr:from>
    <xdr:ext cx="35266" cy="162160"/>
    <xdr:sp macro="" textlink="">
      <xdr:nvSpPr>
        <xdr:cNvPr id="19" name="Rectangle 3">
          <a:extLst>
            <a:ext uri="{FF2B5EF4-FFF2-40B4-BE49-F238E27FC236}">
              <a16:creationId xmlns:a16="http://schemas.microsoft.com/office/drawing/2014/main" id="{333164CA-5385-4F4B-948A-851E9894D556}"/>
            </a:ext>
          </a:extLst>
        </xdr:cNvPr>
        <xdr:cNvSpPr>
          <a:spLocks noChangeArrowheads="1"/>
        </xdr:cNvSpPr>
      </xdr:nvSpPr>
      <xdr:spPr bwMode="auto">
        <a:xfrm>
          <a:off x="21174075" y="33337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22</xdr:col>
      <xdr:colOff>0</xdr:colOff>
      <xdr:row>1</xdr:row>
      <xdr:rowOff>0</xdr:rowOff>
    </xdr:from>
    <xdr:ext cx="35266" cy="162160"/>
    <xdr:sp macro="" textlink="">
      <xdr:nvSpPr>
        <xdr:cNvPr id="20" name="Rectangle 3">
          <a:extLst>
            <a:ext uri="{FF2B5EF4-FFF2-40B4-BE49-F238E27FC236}">
              <a16:creationId xmlns:a16="http://schemas.microsoft.com/office/drawing/2014/main" id="{D928B304-F135-4F4F-96CF-DC56A8EAF095}"/>
            </a:ext>
          </a:extLst>
        </xdr:cNvPr>
        <xdr:cNvSpPr>
          <a:spLocks noChangeArrowheads="1"/>
        </xdr:cNvSpPr>
      </xdr:nvSpPr>
      <xdr:spPr bwMode="auto">
        <a:xfrm>
          <a:off x="21174075" y="33337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22</xdr:col>
      <xdr:colOff>0</xdr:colOff>
      <xdr:row>1</xdr:row>
      <xdr:rowOff>0</xdr:rowOff>
    </xdr:from>
    <xdr:ext cx="35266" cy="162160"/>
    <xdr:sp macro="" textlink="">
      <xdr:nvSpPr>
        <xdr:cNvPr id="21" name="Rectangle 3">
          <a:extLst>
            <a:ext uri="{FF2B5EF4-FFF2-40B4-BE49-F238E27FC236}">
              <a16:creationId xmlns:a16="http://schemas.microsoft.com/office/drawing/2014/main" id="{3F875E67-0220-47AD-A831-B245369AE6A8}"/>
            </a:ext>
          </a:extLst>
        </xdr:cNvPr>
        <xdr:cNvSpPr>
          <a:spLocks noChangeArrowheads="1"/>
        </xdr:cNvSpPr>
      </xdr:nvSpPr>
      <xdr:spPr bwMode="auto">
        <a:xfrm>
          <a:off x="21174075" y="33337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22</xdr:col>
      <xdr:colOff>0</xdr:colOff>
      <xdr:row>1</xdr:row>
      <xdr:rowOff>0</xdr:rowOff>
    </xdr:from>
    <xdr:ext cx="35266" cy="162160"/>
    <xdr:sp macro="" textlink="">
      <xdr:nvSpPr>
        <xdr:cNvPr id="22" name="Rectangle 3">
          <a:extLst>
            <a:ext uri="{FF2B5EF4-FFF2-40B4-BE49-F238E27FC236}">
              <a16:creationId xmlns:a16="http://schemas.microsoft.com/office/drawing/2014/main" id="{7EC3A97F-AA14-434E-A3EC-10CA06C64081}"/>
            </a:ext>
          </a:extLst>
        </xdr:cNvPr>
        <xdr:cNvSpPr>
          <a:spLocks noChangeArrowheads="1"/>
        </xdr:cNvSpPr>
      </xdr:nvSpPr>
      <xdr:spPr bwMode="auto">
        <a:xfrm>
          <a:off x="21174075" y="33337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22</xdr:col>
      <xdr:colOff>0</xdr:colOff>
      <xdr:row>1</xdr:row>
      <xdr:rowOff>0</xdr:rowOff>
    </xdr:from>
    <xdr:ext cx="35266" cy="162160"/>
    <xdr:sp macro="" textlink="">
      <xdr:nvSpPr>
        <xdr:cNvPr id="23" name="Rectangle 3">
          <a:extLst>
            <a:ext uri="{FF2B5EF4-FFF2-40B4-BE49-F238E27FC236}">
              <a16:creationId xmlns:a16="http://schemas.microsoft.com/office/drawing/2014/main" id="{3B1B7AD1-BA95-4955-9F4A-2A769660F87C}"/>
            </a:ext>
          </a:extLst>
        </xdr:cNvPr>
        <xdr:cNvSpPr>
          <a:spLocks noChangeArrowheads="1"/>
        </xdr:cNvSpPr>
      </xdr:nvSpPr>
      <xdr:spPr bwMode="auto">
        <a:xfrm>
          <a:off x="21174075" y="33337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22</xdr:col>
      <xdr:colOff>0</xdr:colOff>
      <xdr:row>1</xdr:row>
      <xdr:rowOff>0</xdr:rowOff>
    </xdr:from>
    <xdr:ext cx="35266" cy="162160"/>
    <xdr:sp macro="" textlink="">
      <xdr:nvSpPr>
        <xdr:cNvPr id="24" name="Rectangle 3">
          <a:extLst>
            <a:ext uri="{FF2B5EF4-FFF2-40B4-BE49-F238E27FC236}">
              <a16:creationId xmlns:a16="http://schemas.microsoft.com/office/drawing/2014/main" id="{1EC32B71-EB41-45BD-A3EF-459AEB05545A}"/>
            </a:ext>
          </a:extLst>
        </xdr:cNvPr>
        <xdr:cNvSpPr>
          <a:spLocks noChangeArrowheads="1"/>
        </xdr:cNvSpPr>
      </xdr:nvSpPr>
      <xdr:spPr bwMode="auto">
        <a:xfrm>
          <a:off x="21174075" y="33337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22</xdr:col>
      <xdr:colOff>0</xdr:colOff>
      <xdr:row>1</xdr:row>
      <xdr:rowOff>0</xdr:rowOff>
    </xdr:from>
    <xdr:ext cx="35266" cy="162160"/>
    <xdr:sp macro="" textlink="">
      <xdr:nvSpPr>
        <xdr:cNvPr id="25" name="Rectangle 3">
          <a:extLst>
            <a:ext uri="{FF2B5EF4-FFF2-40B4-BE49-F238E27FC236}">
              <a16:creationId xmlns:a16="http://schemas.microsoft.com/office/drawing/2014/main" id="{FBE6C274-B441-48A6-AAF8-6119FAA76303}"/>
            </a:ext>
          </a:extLst>
        </xdr:cNvPr>
        <xdr:cNvSpPr>
          <a:spLocks noChangeArrowheads="1"/>
        </xdr:cNvSpPr>
      </xdr:nvSpPr>
      <xdr:spPr bwMode="auto">
        <a:xfrm>
          <a:off x="21174075" y="33337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22</xdr:col>
      <xdr:colOff>0</xdr:colOff>
      <xdr:row>1</xdr:row>
      <xdr:rowOff>0</xdr:rowOff>
    </xdr:from>
    <xdr:ext cx="35266" cy="162160"/>
    <xdr:sp macro="" textlink="">
      <xdr:nvSpPr>
        <xdr:cNvPr id="26" name="Rectangle 3">
          <a:extLst>
            <a:ext uri="{FF2B5EF4-FFF2-40B4-BE49-F238E27FC236}">
              <a16:creationId xmlns:a16="http://schemas.microsoft.com/office/drawing/2014/main" id="{CACCD7B1-6E5E-4414-8687-3B11F05AE4FB}"/>
            </a:ext>
          </a:extLst>
        </xdr:cNvPr>
        <xdr:cNvSpPr>
          <a:spLocks noChangeArrowheads="1"/>
        </xdr:cNvSpPr>
      </xdr:nvSpPr>
      <xdr:spPr bwMode="auto">
        <a:xfrm>
          <a:off x="21174075" y="33337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22</xdr:col>
      <xdr:colOff>0</xdr:colOff>
      <xdr:row>1</xdr:row>
      <xdr:rowOff>0</xdr:rowOff>
    </xdr:from>
    <xdr:ext cx="35266" cy="162160"/>
    <xdr:sp macro="" textlink="">
      <xdr:nvSpPr>
        <xdr:cNvPr id="27" name="Rectangle 3">
          <a:extLst>
            <a:ext uri="{FF2B5EF4-FFF2-40B4-BE49-F238E27FC236}">
              <a16:creationId xmlns:a16="http://schemas.microsoft.com/office/drawing/2014/main" id="{64E6A380-9376-45B2-BB3C-D9E7931D1F85}"/>
            </a:ext>
          </a:extLst>
        </xdr:cNvPr>
        <xdr:cNvSpPr>
          <a:spLocks noChangeArrowheads="1"/>
        </xdr:cNvSpPr>
      </xdr:nvSpPr>
      <xdr:spPr bwMode="auto">
        <a:xfrm>
          <a:off x="21174075" y="33337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22</xdr:col>
      <xdr:colOff>0</xdr:colOff>
      <xdr:row>1</xdr:row>
      <xdr:rowOff>0</xdr:rowOff>
    </xdr:from>
    <xdr:ext cx="35266" cy="162160"/>
    <xdr:sp macro="" textlink="">
      <xdr:nvSpPr>
        <xdr:cNvPr id="28" name="Rectangle 3">
          <a:extLst>
            <a:ext uri="{FF2B5EF4-FFF2-40B4-BE49-F238E27FC236}">
              <a16:creationId xmlns:a16="http://schemas.microsoft.com/office/drawing/2014/main" id="{5CEE36F6-9A49-4FB2-9A16-12E5AC4FB806}"/>
            </a:ext>
          </a:extLst>
        </xdr:cNvPr>
        <xdr:cNvSpPr>
          <a:spLocks noChangeArrowheads="1"/>
        </xdr:cNvSpPr>
      </xdr:nvSpPr>
      <xdr:spPr bwMode="auto">
        <a:xfrm>
          <a:off x="21174075" y="33337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22</xdr:col>
      <xdr:colOff>0</xdr:colOff>
      <xdr:row>1</xdr:row>
      <xdr:rowOff>0</xdr:rowOff>
    </xdr:from>
    <xdr:ext cx="35266" cy="162160"/>
    <xdr:sp macro="" textlink="">
      <xdr:nvSpPr>
        <xdr:cNvPr id="29" name="Rectangle 3">
          <a:extLst>
            <a:ext uri="{FF2B5EF4-FFF2-40B4-BE49-F238E27FC236}">
              <a16:creationId xmlns:a16="http://schemas.microsoft.com/office/drawing/2014/main" id="{C9D4A6A8-C6AA-44C8-969A-4F4C3CBCE747}"/>
            </a:ext>
          </a:extLst>
        </xdr:cNvPr>
        <xdr:cNvSpPr>
          <a:spLocks noChangeArrowheads="1"/>
        </xdr:cNvSpPr>
      </xdr:nvSpPr>
      <xdr:spPr bwMode="auto">
        <a:xfrm>
          <a:off x="21174075" y="33337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22</xdr:col>
      <xdr:colOff>0</xdr:colOff>
      <xdr:row>1</xdr:row>
      <xdr:rowOff>0</xdr:rowOff>
    </xdr:from>
    <xdr:ext cx="35266" cy="162160"/>
    <xdr:sp macro="" textlink="">
      <xdr:nvSpPr>
        <xdr:cNvPr id="30" name="Rectangle 3">
          <a:extLst>
            <a:ext uri="{FF2B5EF4-FFF2-40B4-BE49-F238E27FC236}">
              <a16:creationId xmlns:a16="http://schemas.microsoft.com/office/drawing/2014/main" id="{AD483A65-E2E1-4106-B6C6-859ED969351E}"/>
            </a:ext>
          </a:extLst>
        </xdr:cNvPr>
        <xdr:cNvSpPr>
          <a:spLocks noChangeArrowheads="1"/>
        </xdr:cNvSpPr>
      </xdr:nvSpPr>
      <xdr:spPr bwMode="auto">
        <a:xfrm>
          <a:off x="21174075" y="33337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22</xdr:col>
      <xdr:colOff>0</xdr:colOff>
      <xdr:row>1</xdr:row>
      <xdr:rowOff>0</xdr:rowOff>
    </xdr:from>
    <xdr:ext cx="35266" cy="162160"/>
    <xdr:sp macro="" textlink="">
      <xdr:nvSpPr>
        <xdr:cNvPr id="31" name="Rectangle 3">
          <a:extLst>
            <a:ext uri="{FF2B5EF4-FFF2-40B4-BE49-F238E27FC236}">
              <a16:creationId xmlns:a16="http://schemas.microsoft.com/office/drawing/2014/main" id="{ADAB1220-4722-49BD-86C4-8A57A0962043}"/>
            </a:ext>
          </a:extLst>
        </xdr:cNvPr>
        <xdr:cNvSpPr>
          <a:spLocks noChangeArrowheads="1"/>
        </xdr:cNvSpPr>
      </xdr:nvSpPr>
      <xdr:spPr bwMode="auto">
        <a:xfrm>
          <a:off x="21174075" y="33337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22</xdr:col>
      <xdr:colOff>0</xdr:colOff>
      <xdr:row>1</xdr:row>
      <xdr:rowOff>0</xdr:rowOff>
    </xdr:from>
    <xdr:ext cx="35266" cy="162160"/>
    <xdr:sp macro="" textlink="">
      <xdr:nvSpPr>
        <xdr:cNvPr id="32" name="Rectangle 3">
          <a:extLst>
            <a:ext uri="{FF2B5EF4-FFF2-40B4-BE49-F238E27FC236}">
              <a16:creationId xmlns:a16="http://schemas.microsoft.com/office/drawing/2014/main" id="{28A95CE6-7ED9-4255-9B71-BB86A5FED410}"/>
            </a:ext>
          </a:extLst>
        </xdr:cNvPr>
        <xdr:cNvSpPr>
          <a:spLocks noChangeArrowheads="1"/>
        </xdr:cNvSpPr>
      </xdr:nvSpPr>
      <xdr:spPr bwMode="auto">
        <a:xfrm>
          <a:off x="21174075" y="33337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22</xdr:col>
      <xdr:colOff>0</xdr:colOff>
      <xdr:row>1</xdr:row>
      <xdr:rowOff>0</xdr:rowOff>
    </xdr:from>
    <xdr:ext cx="35266" cy="162160"/>
    <xdr:sp macro="" textlink="">
      <xdr:nvSpPr>
        <xdr:cNvPr id="33" name="Rectangle 3">
          <a:extLst>
            <a:ext uri="{FF2B5EF4-FFF2-40B4-BE49-F238E27FC236}">
              <a16:creationId xmlns:a16="http://schemas.microsoft.com/office/drawing/2014/main" id="{DB335F1A-7F70-492F-AC56-6252433BE89D}"/>
            </a:ext>
          </a:extLst>
        </xdr:cNvPr>
        <xdr:cNvSpPr>
          <a:spLocks noChangeArrowheads="1"/>
        </xdr:cNvSpPr>
      </xdr:nvSpPr>
      <xdr:spPr bwMode="auto">
        <a:xfrm>
          <a:off x="21174075" y="33337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18</xdr:col>
      <xdr:colOff>0</xdr:colOff>
      <xdr:row>0</xdr:row>
      <xdr:rowOff>20955</xdr:rowOff>
    </xdr:from>
    <xdr:ext cx="35266" cy="162160"/>
    <xdr:sp macro="" textlink="">
      <xdr:nvSpPr>
        <xdr:cNvPr id="2" name="Rectangle 1">
          <a:extLst>
            <a:ext uri="{FF2B5EF4-FFF2-40B4-BE49-F238E27FC236}">
              <a16:creationId xmlns:a16="http://schemas.microsoft.com/office/drawing/2014/main" id="{2E9A61E8-788C-414C-8C14-135CCA9EA676}"/>
            </a:ext>
          </a:extLst>
        </xdr:cNvPr>
        <xdr:cNvSpPr>
          <a:spLocks noChangeArrowheads="1"/>
        </xdr:cNvSpPr>
      </xdr:nvSpPr>
      <xdr:spPr bwMode="auto">
        <a:xfrm>
          <a:off x="10153650" y="2095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30</xdr:col>
      <xdr:colOff>0</xdr:colOff>
      <xdr:row>1</xdr:row>
      <xdr:rowOff>0</xdr:rowOff>
    </xdr:from>
    <xdr:ext cx="35266" cy="162160"/>
    <xdr:sp macro="" textlink="">
      <xdr:nvSpPr>
        <xdr:cNvPr id="3" name="Rectangle 3">
          <a:extLst>
            <a:ext uri="{FF2B5EF4-FFF2-40B4-BE49-F238E27FC236}">
              <a16:creationId xmlns:a16="http://schemas.microsoft.com/office/drawing/2014/main" id="{82690A5D-8076-43C8-8179-EB9DAA738293}"/>
            </a:ext>
          </a:extLst>
        </xdr:cNvPr>
        <xdr:cNvSpPr>
          <a:spLocks noChangeArrowheads="1"/>
        </xdr:cNvSpPr>
      </xdr:nvSpPr>
      <xdr:spPr bwMode="auto">
        <a:xfrm>
          <a:off x="22440900" y="4000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0</xdr:row>
      <xdr:rowOff>20955</xdr:rowOff>
    </xdr:from>
    <xdr:ext cx="35266" cy="162160"/>
    <xdr:sp macro="" textlink="">
      <xdr:nvSpPr>
        <xdr:cNvPr id="4" name="Rectangle 11">
          <a:extLst>
            <a:ext uri="{FF2B5EF4-FFF2-40B4-BE49-F238E27FC236}">
              <a16:creationId xmlns:a16="http://schemas.microsoft.com/office/drawing/2014/main" id="{423B4525-FF51-46D5-9DA7-3B835EF61EC9}"/>
            </a:ext>
          </a:extLst>
        </xdr:cNvPr>
        <xdr:cNvSpPr>
          <a:spLocks noChangeArrowheads="1"/>
        </xdr:cNvSpPr>
      </xdr:nvSpPr>
      <xdr:spPr bwMode="auto">
        <a:xfrm>
          <a:off x="10153650" y="2095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31</xdr:col>
      <xdr:colOff>1088</xdr:colOff>
      <xdr:row>1</xdr:row>
      <xdr:rowOff>0</xdr:rowOff>
    </xdr:from>
    <xdr:ext cx="35266" cy="162160"/>
    <xdr:sp macro="" textlink="">
      <xdr:nvSpPr>
        <xdr:cNvPr id="5" name="Rectangle 3">
          <a:extLst>
            <a:ext uri="{FF2B5EF4-FFF2-40B4-BE49-F238E27FC236}">
              <a16:creationId xmlns:a16="http://schemas.microsoft.com/office/drawing/2014/main" id="{72577D90-880D-42EC-833B-91EF64E80B8D}"/>
            </a:ext>
          </a:extLst>
        </xdr:cNvPr>
        <xdr:cNvSpPr>
          <a:spLocks noChangeArrowheads="1"/>
        </xdr:cNvSpPr>
      </xdr:nvSpPr>
      <xdr:spPr bwMode="auto">
        <a:xfrm>
          <a:off x="22440900" y="4000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0</xdr:row>
      <xdr:rowOff>20955</xdr:rowOff>
    </xdr:from>
    <xdr:ext cx="35266" cy="162160"/>
    <xdr:sp macro="" textlink="">
      <xdr:nvSpPr>
        <xdr:cNvPr id="6" name="Rectangle 5">
          <a:extLst>
            <a:ext uri="{FF2B5EF4-FFF2-40B4-BE49-F238E27FC236}">
              <a16:creationId xmlns:a16="http://schemas.microsoft.com/office/drawing/2014/main" id="{8311D247-43FF-4585-984C-57CED4A4DD14}"/>
            </a:ext>
          </a:extLst>
        </xdr:cNvPr>
        <xdr:cNvSpPr>
          <a:spLocks noChangeArrowheads="1"/>
        </xdr:cNvSpPr>
      </xdr:nvSpPr>
      <xdr:spPr bwMode="auto">
        <a:xfrm>
          <a:off x="10153650" y="2095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0</xdr:row>
      <xdr:rowOff>20955</xdr:rowOff>
    </xdr:from>
    <xdr:ext cx="35266" cy="162160"/>
    <xdr:sp macro="" textlink="">
      <xdr:nvSpPr>
        <xdr:cNvPr id="7" name="Rectangle 11">
          <a:extLst>
            <a:ext uri="{FF2B5EF4-FFF2-40B4-BE49-F238E27FC236}">
              <a16:creationId xmlns:a16="http://schemas.microsoft.com/office/drawing/2014/main" id="{9F789318-77A9-484D-B3B3-AAC984796E75}"/>
            </a:ext>
          </a:extLst>
        </xdr:cNvPr>
        <xdr:cNvSpPr>
          <a:spLocks noChangeArrowheads="1"/>
        </xdr:cNvSpPr>
      </xdr:nvSpPr>
      <xdr:spPr bwMode="auto">
        <a:xfrm>
          <a:off x="10153650" y="2095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0</xdr:row>
      <xdr:rowOff>20955</xdr:rowOff>
    </xdr:from>
    <xdr:ext cx="35266" cy="162160"/>
    <xdr:sp macro="" textlink="">
      <xdr:nvSpPr>
        <xdr:cNvPr id="8" name="Rectangle 7">
          <a:extLst>
            <a:ext uri="{FF2B5EF4-FFF2-40B4-BE49-F238E27FC236}">
              <a16:creationId xmlns:a16="http://schemas.microsoft.com/office/drawing/2014/main" id="{11AED963-DBB1-437F-A393-1D8144FB4B5C}"/>
            </a:ext>
          </a:extLst>
        </xdr:cNvPr>
        <xdr:cNvSpPr>
          <a:spLocks noChangeArrowheads="1"/>
        </xdr:cNvSpPr>
      </xdr:nvSpPr>
      <xdr:spPr bwMode="auto">
        <a:xfrm>
          <a:off x="10153650" y="2095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0</xdr:row>
      <xdr:rowOff>20955</xdr:rowOff>
    </xdr:from>
    <xdr:ext cx="35266" cy="162160"/>
    <xdr:sp macro="" textlink="">
      <xdr:nvSpPr>
        <xdr:cNvPr id="9" name="Rectangle 11">
          <a:extLst>
            <a:ext uri="{FF2B5EF4-FFF2-40B4-BE49-F238E27FC236}">
              <a16:creationId xmlns:a16="http://schemas.microsoft.com/office/drawing/2014/main" id="{41B15392-AFF9-465C-90C2-293BBA8CC649}"/>
            </a:ext>
          </a:extLst>
        </xdr:cNvPr>
        <xdr:cNvSpPr>
          <a:spLocks noChangeArrowheads="1"/>
        </xdr:cNvSpPr>
      </xdr:nvSpPr>
      <xdr:spPr bwMode="auto">
        <a:xfrm>
          <a:off x="10153650" y="2095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0</xdr:row>
      <xdr:rowOff>20955</xdr:rowOff>
    </xdr:from>
    <xdr:ext cx="35266" cy="162160"/>
    <xdr:sp macro="" textlink="">
      <xdr:nvSpPr>
        <xdr:cNvPr id="10" name="Rectangle 9">
          <a:extLst>
            <a:ext uri="{FF2B5EF4-FFF2-40B4-BE49-F238E27FC236}">
              <a16:creationId xmlns:a16="http://schemas.microsoft.com/office/drawing/2014/main" id="{3EDE76B0-8F23-4504-B3CF-94B373818946}"/>
            </a:ext>
          </a:extLst>
        </xdr:cNvPr>
        <xdr:cNvSpPr>
          <a:spLocks noChangeArrowheads="1"/>
        </xdr:cNvSpPr>
      </xdr:nvSpPr>
      <xdr:spPr bwMode="auto">
        <a:xfrm>
          <a:off x="10153650" y="2095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30</xdr:col>
      <xdr:colOff>0</xdr:colOff>
      <xdr:row>1</xdr:row>
      <xdr:rowOff>0</xdr:rowOff>
    </xdr:from>
    <xdr:ext cx="35266" cy="162160"/>
    <xdr:sp macro="" textlink="">
      <xdr:nvSpPr>
        <xdr:cNvPr id="11" name="Rectangle 3">
          <a:extLst>
            <a:ext uri="{FF2B5EF4-FFF2-40B4-BE49-F238E27FC236}">
              <a16:creationId xmlns:a16="http://schemas.microsoft.com/office/drawing/2014/main" id="{1A7B5663-215A-4803-ADD6-B5621C36BEEC}"/>
            </a:ext>
          </a:extLst>
        </xdr:cNvPr>
        <xdr:cNvSpPr>
          <a:spLocks noChangeArrowheads="1"/>
        </xdr:cNvSpPr>
      </xdr:nvSpPr>
      <xdr:spPr bwMode="auto">
        <a:xfrm>
          <a:off x="22440900" y="4000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0</xdr:row>
      <xdr:rowOff>20955</xdr:rowOff>
    </xdr:from>
    <xdr:ext cx="35266" cy="162160"/>
    <xdr:sp macro="" textlink="">
      <xdr:nvSpPr>
        <xdr:cNvPr id="12" name="Rectangle 11">
          <a:extLst>
            <a:ext uri="{FF2B5EF4-FFF2-40B4-BE49-F238E27FC236}">
              <a16:creationId xmlns:a16="http://schemas.microsoft.com/office/drawing/2014/main" id="{65968525-584A-4845-AC79-64363A1AC149}"/>
            </a:ext>
          </a:extLst>
        </xdr:cNvPr>
        <xdr:cNvSpPr>
          <a:spLocks noChangeArrowheads="1"/>
        </xdr:cNvSpPr>
      </xdr:nvSpPr>
      <xdr:spPr bwMode="auto">
        <a:xfrm>
          <a:off x="10153650" y="2095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31</xdr:col>
      <xdr:colOff>1088</xdr:colOff>
      <xdr:row>1</xdr:row>
      <xdr:rowOff>0</xdr:rowOff>
    </xdr:from>
    <xdr:ext cx="35266" cy="162160"/>
    <xdr:sp macro="" textlink="">
      <xdr:nvSpPr>
        <xdr:cNvPr id="13" name="Rectangle 3">
          <a:extLst>
            <a:ext uri="{FF2B5EF4-FFF2-40B4-BE49-F238E27FC236}">
              <a16:creationId xmlns:a16="http://schemas.microsoft.com/office/drawing/2014/main" id="{AAD46488-B0F9-4B2E-84BB-ED338B602810}"/>
            </a:ext>
          </a:extLst>
        </xdr:cNvPr>
        <xdr:cNvSpPr>
          <a:spLocks noChangeArrowheads="1"/>
        </xdr:cNvSpPr>
      </xdr:nvSpPr>
      <xdr:spPr bwMode="auto">
        <a:xfrm>
          <a:off x="22440900" y="4000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0</xdr:row>
      <xdr:rowOff>20955</xdr:rowOff>
    </xdr:from>
    <xdr:ext cx="35266" cy="162160"/>
    <xdr:sp macro="" textlink="">
      <xdr:nvSpPr>
        <xdr:cNvPr id="14" name="Rectangle 13">
          <a:extLst>
            <a:ext uri="{FF2B5EF4-FFF2-40B4-BE49-F238E27FC236}">
              <a16:creationId xmlns:a16="http://schemas.microsoft.com/office/drawing/2014/main" id="{F9C7CA52-F205-4E39-828C-40A64F63D0B0}"/>
            </a:ext>
          </a:extLst>
        </xdr:cNvPr>
        <xdr:cNvSpPr>
          <a:spLocks noChangeArrowheads="1"/>
        </xdr:cNvSpPr>
      </xdr:nvSpPr>
      <xdr:spPr bwMode="auto">
        <a:xfrm>
          <a:off x="10153650" y="2095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0</xdr:row>
      <xdr:rowOff>20955</xdr:rowOff>
    </xdr:from>
    <xdr:ext cx="35266" cy="162160"/>
    <xdr:sp macro="" textlink="">
      <xdr:nvSpPr>
        <xdr:cNvPr id="15" name="Rectangle 11">
          <a:extLst>
            <a:ext uri="{FF2B5EF4-FFF2-40B4-BE49-F238E27FC236}">
              <a16:creationId xmlns:a16="http://schemas.microsoft.com/office/drawing/2014/main" id="{CE26A419-4567-4E78-9911-B95BC6403AF6}"/>
            </a:ext>
          </a:extLst>
        </xdr:cNvPr>
        <xdr:cNvSpPr>
          <a:spLocks noChangeArrowheads="1"/>
        </xdr:cNvSpPr>
      </xdr:nvSpPr>
      <xdr:spPr bwMode="auto">
        <a:xfrm>
          <a:off x="10153650" y="2095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0</xdr:row>
      <xdr:rowOff>20955</xdr:rowOff>
    </xdr:from>
    <xdr:ext cx="35266" cy="162160"/>
    <xdr:sp macro="" textlink="">
      <xdr:nvSpPr>
        <xdr:cNvPr id="16" name="Rectangle 15">
          <a:extLst>
            <a:ext uri="{FF2B5EF4-FFF2-40B4-BE49-F238E27FC236}">
              <a16:creationId xmlns:a16="http://schemas.microsoft.com/office/drawing/2014/main" id="{B77BBAE1-8234-49C5-A957-F1B27BEBC632}"/>
            </a:ext>
          </a:extLst>
        </xdr:cNvPr>
        <xdr:cNvSpPr>
          <a:spLocks noChangeArrowheads="1"/>
        </xdr:cNvSpPr>
      </xdr:nvSpPr>
      <xdr:spPr bwMode="auto">
        <a:xfrm>
          <a:off x="10153650" y="2095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0</xdr:row>
      <xdr:rowOff>20955</xdr:rowOff>
    </xdr:from>
    <xdr:ext cx="35266" cy="162160"/>
    <xdr:sp macro="" textlink="">
      <xdr:nvSpPr>
        <xdr:cNvPr id="17" name="Rectangle 11">
          <a:extLst>
            <a:ext uri="{FF2B5EF4-FFF2-40B4-BE49-F238E27FC236}">
              <a16:creationId xmlns:a16="http://schemas.microsoft.com/office/drawing/2014/main" id="{28525C9A-76FB-481A-9086-E8DAB1F5074D}"/>
            </a:ext>
          </a:extLst>
        </xdr:cNvPr>
        <xdr:cNvSpPr>
          <a:spLocks noChangeArrowheads="1"/>
        </xdr:cNvSpPr>
      </xdr:nvSpPr>
      <xdr:spPr bwMode="auto">
        <a:xfrm>
          <a:off x="10153650" y="20955"/>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30</xdr:col>
      <xdr:colOff>0</xdr:colOff>
      <xdr:row>1</xdr:row>
      <xdr:rowOff>0</xdr:rowOff>
    </xdr:from>
    <xdr:ext cx="35266" cy="162160"/>
    <xdr:sp macro="" textlink="">
      <xdr:nvSpPr>
        <xdr:cNvPr id="18" name="Rectangle 3">
          <a:extLst>
            <a:ext uri="{FF2B5EF4-FFF2-40B4-BE49-F238E27FC236}">
              <a16:creationId xmlns:a16="http://schemas.microsoft.com/office/drawing/2014/main" id="{51D66698-1873-443F-B145-F4B948E5D632}"/>
            </a:ext>
          </a:extLst>
        </xdr:cNvPr>
        <xdr:cNvSpPr>
          <a:spLocks noChangeArrowheads="1"/>
        </xdr:cNvSpPr>
      </xdr:nvSpPr>
      <xdr:spPr bwMode="auto">
        <a:xfrm>
          <a:off x="22440900" y="4000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31</xdr:col>
      <xdr:colOff>1088</xdr:colOff>
      <xdr:row>1</xdr:row>
      <xdr:rowOff>0</xdr:rowOff>
    </xdr:from>
    <xdr:ext cx="35266" cy="162160"/>
    <xdr:sp macro="" textlink="">
      <xdr:nvSpPr>
        <xdr:cNvPr id="19" name="Rectangle 3">
          <a:extLst>
            <a:ext uri="{FF2B5EF4-FFF2-40B4-BE49-F238E27FC236}">
              <a16:creationId xmlns:a16="http://schemas.microsoft.com/office/drawing/2014/main" id="{10E01D80-B270-41B4-8F98-6E99993C691D}"/>
            </a:ext>
          </a:extLst>
        </xdr:cNvPr>
        <xdr:cNvSpPr>
          <a:spLocks noChangeArrowheads="1"/>
        </xdr:cNvSpPr>
      </xdr:nvSpPr>
      <xdr:spPr bwMode="auto">
        <a:xfrm>
          <a:off x="22440900" y="4000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30</xdr:col>
      <xdr:colOff>0</xdr:colOff>
      <xdr:row>1</xdr:row>
      <xdr:rowOff>0</xdr:rowOff>
    </xdr:from>
    <xdr:ext cx="35266" cy="162160"/>
    <xdr:sp macro="" textlink="">
      <xdr:nvSpPr>
        <xdr:cNvPr id="20" name="Rectangle 3">
          <a:extLst>
            <a:ext uri="{FF2B5EF4-FFF2-40B4-BE49-F238E27FC236}">
              <a16:creationId xmlns:a16="http://schemas.microsoft.com/office/drawing/2014/main" id="{702197CE-C4B8-4AF7-BFD3-03BC86E22538}"/>
            </a:ext>
          </a:extLst>
        </xdr:cNvPr>
        <xdr:cNvSpPr>
          <a:spLocks noChangeArrowheads="1"/>
        </xdr:cNvSpPr>
      </xdr:nvSpPr>
      <xdr:spPr bwMode="auto">
        <a:xfrm>
          <a:off x="22440900" y="4000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31</xdr:col>
      <xdr:colOff>1088</xdr:colOff>
      <xdr:row>1</xdr:row>
      <xdr:rowOff>0</xdr:rowOff>
    </xdr:from>
    <xdr:ext cx="35266" cy="162160"/>
    <xdr:sp macro="" textlink="">
      <xdr:nvSpPr>
        <xdr:cNvPr id="21" name="Rectangle 3">
          <a:extLst>
            <a:ext uri="{FF2B5EF4-FFF2-40B4-BE49-F238E27FC236}">
              <a16:creationId xmlns:a16="http://schemas.microsoft.com/office/drawing/2014/main" id="{0F2B1F03-AC9E-44D8-BD37-44D2CFCEB2DE}"/>
            </a:ext>
          </a:extLst>
        </xdr:cNvPr>
        <xdr:cNvSpPr>
          <a:spLocks noChangeArrowheads="1"/>
        </xdr:cNvSpPr>
      </xdr:nvSpPr>
      <xdr:spPr bwMode="auto">
        <a:xfrm>
          <a:off x="22440900" y="4000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30</xdr:col>
      <xdr:colOff>0</xdr:colOff>
      <xdr:row>1</xdr:row>
      <xdr:rowOff>0</xdr:rowOff>
    </xdr:from>
    <xdr:ext cx="35266" cy="162160"/>
    <xdr:sp macro="" textlink="">
      <xdr:nvSpPr>
        <xdr:cNvPr id="22" name="Rectangle 3">
          <a:extLst>
            <a:ext uri="{FF2B5EF4-FFF2-40B4-BE49-F238E27FC236}">
              <a16:creationId xmlns:a16="http://schemas.microsoft.com/office/drawing/2014/main" id="{394C2624-D118-4985-8C83-371028B028EB}"/>
            </a:ext>
          </a:extLst>
        </xdr:cNvPr>
        <xdr:cNvSpPr>
          <a:spLocks noChangeArrowheads="1"/>
        </xdr:cNvSpPr>
      </xdr:nvSpPr>
      <xdr:spPr bwMode="auto">
        <a:xfrm>
          <a:off x="22440900" y="4000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31</xdr:col>
      <xdr:colOff>1088</xdr:colOff>
      <xdr:row>1</xdr:row>
      <xdr:rowOff>0</xdr:rowOff>
    </xdr:from>
    <xdr:ext cx="35266" cy="162160"/>
    <xdr:sp macro="" textlink="">
      <xdr:nvSpPr>
        <xdr:cNvPr id="23" name="Rectangle 3">
          <a:extLst>
            <a:ext uri="{FF2B5EF4-FFF2-40B4-BE49-F238E27FC236}">
              <a16:creationId xmlns:a16="http://schemas.microsoft.com/office/drawing/2014/main" id="{17957A73-A764-4B16-963B-F0B1ED9A4801}"/>
            </a:ext>
          </a:extLst>
        </xdr:cNvPr>
        <xdr:cNvSpPr>
          <a:spLocks noChangeArrowheads="1"/>
        </xdr:cNvSpPr>
      </xdr:nvSpPr>
      <xdr:spPr bwMode="auto">
        <a:xfrm>
          <a:off x="22440900" y="4000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30</xdr:col>
      <xdr:colOff>0</xdr:colOff>
      <xdr:row>1</xdr:row>
      <xdr:rowOff>0</xdr:rowOff>
    </xdr:from>
    <xdr:ext cx="35266" cy="162160"/>
    <xdr:sp macro="" textlink="">
      <xdr:nvSpPr>
        <xdr:cNvPr id="24" name="Rectangle 3">
          <a:extLst>
            <a:ext uri="{FF2B5EF4-FFF2-40B4-BE49-F238E27FC236}">
              <a16:creationId xmlns:a16="http://schemas.microsoft.com/office/drawing/2014/main" id="{F1792F4C-C746-415F-87BA-06BFE44216CA}"/>
            </a:ext>
          </a:extLst>
        </xdr:cNvPr>
        <xdr:cNvSpPr>
          <a:spLocks noChangeArrowheads="1"/>
        </xdr:cNvSpPr>
      </xdr:nvSpPr>
      <xdr:spPr bwMode="auto">
        <a:xfrm>
          <a:off x="22440900" y="4000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31</xdr:col>
      <xdr:colOff>1088</xdr:colOff>
      <xdr:row>1</xdr:row>
      <xdr:rowOff>0</xdr:rowOff>
    </xdr:from>
    <xdr:ext cx="35266" cy="162160"/>
    <xdr:sp macro="" textlink="">
      <xdr:nvSpPr>
        <xdr:cNvPr id="25" name="Rectangle 3">
          <a:extLst>
            <a:ext uri="{FF2B5EF4-FFF2-40B4-BE49-F238E27FC236}">
              <a16:creationId xmlns:a16="http://schemas.microsoft.com/office/drawing/2014/main" id="{304E1DFE-6A07-400F-A4F0-A1A89934FC24}"/>
            </a:ext>
          </a:extLst>
        </xdr:cNvPr>
        <xdr:cNvSpPr>
          <a:spLocks noChangeArrowheads="1"/>
        </xdr:cNvSpPr>
      </xdr:nvSpPr>
      <xdr:spPr bwMode="auto">
        <a:xfrm>
          <a:off x="22440900" y="4000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30</xdr:col>
      <xdr:colOff>0</xdr:colOff>
      <xdr:row>1</xdr:row>
      <xdr:rowOff>0</xdr:rowOff>
    </xdr:from>
    <xdr:ext cx="35266" cy="162160"/>
    <xdr:sp macro="" textlink="">
      <xdr:nvSpPr>
        <xdr:cNvPr id="26" name="Rectangle 3">
          <a:extLst>
            <a:ext uri="{FF2B5EF4-FFF2-40B4-BE49-F238E27FC236}">
              <a16:creationId xmlns:a16="http://schemas.microsoft.com/office/drawing/2014/main" id="{8864E0DA-595D-485D-B1D0-5C4483C2859E}"/>
            </a:ext>
          </a:extLst>
        </xdr:cNvPr>
        <xdr:cNvSpPr>
          <a:spLocks noChangeArrowheads="1"/>
        </xdr:cNvSpPr>
      </xdr:nvSpPr>
      <xdr:spPr bwMode="auto">
        <a:xfrm>
          <a:off x="22440900" y="4000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31</xdr:col>
      <xdr:colOff>1088</xdr:colOff>
      <xdr:row>1</xdr:row>
      <xdr:rowOff>0</xdr:rowOff>
    </xdr:from>
    <xdr:ext cx="35266" cy="162160"/>
    <xdr:sp macro="" textlink="">
      <xdr:nvSpPr>
        <xdr:cNvPr id="27" name="Rectangle 3">
          <a:extLst>
            <a:ext uri="{FF2B5EF4-FFF2-40B4-BE49-F238E27FC236}">
              <a16:creationId xmlns:a16="http://schemas.microsoft.com/office/drawing/2014/main" id="{0073A3F0-A5C6-4403-83C7-F57B6799B324}"/>
            </a:ext>
          </a:extLst>
        </xdr:cNvPr>
        <xdr:cNvSpPr>
          <a:spLocks noChangeArrowheads="1"/>
        </xdr:cNvSpPr>
      </xdr:nvSpPr>
      <xdr:spPr bwMode="auto">
        <a:xfrm>
          <a:off x="22440900" y="4000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30</xdr:col>
      <xdr:colOff>0</xdr:colOff>
      <xdr:row>1</xdr:row>
      <xdr:rowOff>0</xdr:rowOff>
    </xdr:from>
    <xdr:ext cx="35266" cy="162160"/>
    <xdr:sp macro="" textlink="">
      <xdr:nvSpPr>
        <xdr:cNvPr id="28" name="Rectangle 3">
          <a:extLst>
            <a:ext uri="{FF2B5EF4-FFF2-40B4-BE49-F238E27FC236}">
              <a16:creationId xmlns:a16="http://schemas.microsoft.com/office/drawing/2014/main" id="{15CFC82F-867E-411B-A628-249E074EB726}"/>
            </a:ext>
          </a:extLst>
        </xdr:cNvPr>
        <xdr:cNvSpPr>
          <a:spLocks noChangeArrowheads="1"/>
        </xdr:cNvSpPr>
      </xdr:nvSpPr>
      <xdr:spPr bwMode="auto">
        <a:xfrm>
          <a:off x="22440900" y="4000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30</xdr:col>
      <xdr:colOff>0</xdr:colOff>
      <xdr:row>1</xdr:row>
      <xdr:rowOff>0</xdr:rowOff>
    </xdr:from>
    <xdr:ext cx="35266" cy="162160"/>
    <xdr:sp macro="" textlink="">
      <xdr:nvSpPr>
        <xdr:cNvPr id="29" name="Rectangle 3">
          <a:extLst>
            <a:ext uri="{FF2B5EF4-FFF2-40B4-BE49-F238E27FC236}">
              <a16:creationId xmlns:a16="http://schemas.microsoft.com/office/drawing/2014/main" id="{4A91A063-CD6F-4FA0-800B-B2E8F9185975}"/>
            </a:ext>
          </a:extLst>
        </xdr:cNvPr>
        <xdr:cNvSpPr>
          <a:spLocks noChangeArrowheads="1"/>
        </xdr:cNvSpPr>
      </xdr:nvSpPr>
      <xdr:spPr bwMode="auto">
        <a:xfrm>
          <a:off x="22440900" y="4000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30</xdr:col>
      <xdr:colOff>0</xdr:colOff>
      <xdr:row>1</xdr:row>
      <xdr:rowOff>0</xdr:rowOff>
    </xdr:from>
    <xdr:ext cx="35266" cy="162160"/>
    <xdr:sp macro="" textlink="">
      <xdr:nvSpPr>
        <xdr:cNvPr id="30" name="Rectangle 3">
          <a:extLst>
            <a:ext uri="{FF2B5EF4-FFF2-40B4-BE49-F238E27FC236}">
              <a16:creationId xmlns:a16="http://schemas.microsoft.com/office/drawing/2014/main" id="{BDD8FB3D-C1F5-4A8F-9862-774136AC793C}"/>
            </a:ext>
          </a:extLst>
        </xdr:cNvPr>
        <xdr:cNvSpPr>
          <a:spLocks noChangeArrowheads="1"/>
        </xdr:cNvSpPr>
      </xdr:nvSpPr>
      <xdr:spPr bwMode="auto">
        <a:xfrm>
          <a:off x="22440900" y="4000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30</xdr:col>
      <xdr:colOff>0</xdr:colOff>
      <xdr:row>1</xdr:row>
      <xdr:rowOff>0</xdr:rowOff>
    </xdr:from>
    <xdr:ext cx="35266" cy="162160"/>
    <xdr:sp macro="" textlink="">
      <xdr:nvSpPr>
        <xdr:cNvPr id="31" name="Rectangle 3">
          <a:extLst>
            <a:ext uri="{FF2B5EF4-FFF2-40B4-BE49-F238E27FC236}">
              <a16:creationId xmlns:a16="http://schemas.microsoft.com/office/drawing/2014/main" id="{8B3FE8BC-AD9E-4C44-A63E-669D9FCB7B27}"/>
            </a:ext>
          </a:extLst>
        </xdr:cNvPr>
        <xdr:cNvSpPr>
          <a:spLocks noChangeArrowheads="1"/>
        </xdr:cNvSpPr>
      </xdr:nvSpPr>
      <xdr:spPr bwMode="auto">
        <a:xfrm>
          <a:off x="22440900" y="4000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30</xdr:col>
      <xdr:colOff>0</xdr:colOff>
      <xdr:row>1</xdr:row>
      <xdr:rowOff>0</xdr:rowOff>
    </xdr:from>
    <xdr:ext cx="35266" cy="162160"/>
    <xdr:sp macro="" textlink="">
      <xdr:nvSpPr>
        <xdr:cNvPr id="32" name="Rectangle 3">
          <a:extLst>
            <a:ext uri="{FF2B5EF4-FFF2-40B4-BE49-F238E27FC236}">
              <a16:creationId xmlns:a16="http://schemas.microsoft.com/office/drawing/2014/main" id="{07AF4A42-CAC6-400F-BA37-72327323CB8F}"/>
            </a:ext>
          </a:extLst>
        </xdr:cNvPr>
        <xdr:cNvSpPr>
          <a:spLocks noChangeArrowheads="1"/>
        </xdr:cNvSpPr>
      </xdr:nvSpPr>
      <xdr:spPr bwMode="auto">
        <a:xfrm>
          <a:off x="22440900" y="4000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30</xdr:col>
      <xdr:colOff>0</xdr:colOff>
      <xdr:row>1</xdr:row>
      <xdr:rowOff>0</xdr:rowOff>
    </xdr:from>
    <xdr:ext cx="35266" cy="162160"/>
    <xdr:sp macro="" textlink="">
      <xdr:nvSpPr>
        <xdr:cNvPr id="33" name="Rectangle 3">
          <a:extLst>
            <a:ext uri="{FF2B5EF4-FFF2-40B4-BE49-F238E27FC236}">
              <a16:creationId xmlns:a16="http://schemas.microsoft.com/office/drawing/2014/main" id="{3AD76C21-3A83-47E8-A42F-216BE9842265}"/>
            </a:ext>
          </a:extLst>
        </xdr:cNvPr>
        <xdr:cNvSpPr>
          <a:spLocks noChangeArrowheads="1"/>
        </xdr:cNvSpPr>
      </xdr:nvSpPr>
      <xdr:spPr bwMode="auto">
        <a:xfrm>
          <a:off x="22440900" y="4000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5.16\TS1UsersData\Documents%20and%20Settings\pritpal.KEC\Local%20Settings\Temporary%20Internet%20Files\Content.IE5\0V8BSV23\Price%20For%20SRP.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Documents%20and%20Settings\pritpal.KEC\Local%20Settings\Temporary%20Internet%20Files\Content.IE5\0V8BSV23\Price%20For%20SRP.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Documents%20and%20Settings\pritpal.KEC\Local%20Settings\Temporary%20Internet%20Files\Content.IE5\0V8BSV23\Price%20For%20SRP.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d.docs.live.net/Documents%20and%20Settings/pritpal.KEC/Local%20Settings/Temporary%20Internet%20Files/Content.IE5/0V8BSV23/Price%20For%20SRP.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Vinay\c\Vinay\March'06%20(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Y:\258-%20Saudi%20Arabia\Price%20related\Profitability%20-%20258.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kecmumidcfs\BUBDept\258-%20Saudi%20Arabia\Price%20related\Profitability%20-%20258.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92.168.5.16\TS1UsersData\258-%20Saudi%20Arabia\Price%20related\Profitability%20-%20258.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d.docs.live.net/258-%20Saudi%20Arabia/Price%20related/Profitability%20-%2025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Documents%20and%20Settings\bhattacharyau\Local%20Settings\Temporary%20Internet%20Files\Content.Outlook\QU9Q6YMB\BOQ-%20132%20kV%20OHTL%20%20Najran%20East%20(Roikbha)%2041031044-00%20-%2029%2010%202010%20Rev%2002%20(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O:\Documents%20and%20Settings\pritpal.KEC\Local%20Settings\Temporary%20Internet%20Files\Content.IE5\0V8BSV23\Price%20For%20SRP.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KECWRL-TS1\WORLI-SUPPLY%20CHAIN%20MATERIALS\Documents%20and%20Settings\pritpal.KEC\Local%20Settings\Temporary%20Internet%20Files\Content.IE5\0V8BSV23\Price%20For%20SRP.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rpgnet-my.sharepoint.com/Users/YOGESH%20KUMAR/Downloads/IPU/Civil-Stru/POWER/msh/OPERATING%20JOBS/TL%20TOWERS/66kV%20DC%20TL%20BRUNEI/2%20Pile%20capacity%20Calculations.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rpgnet-my.sharepoint.com/Users/YOGESH%20KUMAR/Downloads/tlcont/IPU/Civil-Stru/POWER/msh/OPERATING%20JOBS/TL%20TOWERS/66kV%20DC%20TL%20BRUNEI/2%20Pile%20capacity%20Calculations.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0E670419\Price%20For%20SRP.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Info%20Entry"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A:\WINDOWS\TEMP\Budget\Estimates-99-2000\PERF\perfbot98-99.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Estimate\Daily%20deployment%20Files\Documents%20and%20Settings\SOMA\My%20Documents\Measurements\IPC%20-08\Final%20DPR%20MP1%20srinivas\Volume%20V%20Rate%20Analysis\Rate%20Analysis%20%20%20MP-1.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Del-lbg2xp\PKG%20I\Shared%20for%20All\MHPatil\DATA\Bank\Final%20Detailed%20Project%20Report\Volume%20V%20Rate%20Analysis\Rate%20Analysis%20%20%20MP-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ECWRL-TS1\WORLI-SUPPLY%20CHAIN%20MATERIALS\258-%20Saudi%20Arabia\Price%20related\Profitability%20-%20258.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kecmumidcfs\BUBDept\Documents%20and%20Settings\bhattacharyau\Local%20Settings\Temporary%20Internet%20Files\Content.Outlook\QU9Q6YMB\BOQ-%20132%20kV%20OHTL%20%20Najran%20East%20(Roikbha)%2041031044-00%20-%2029%2010%202010%20Rev%2002%20(2).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Moss3\d\WINDOWS\DESKTOP\All_NCB_Ph2\All_NCB_Tr.III\Documents\M5\BOQ_M5.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es-del-pc-193\D\%23rajib\modfly\TRANS\500\DETAIL.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Documents%20and%20Settings/bhattacharyau/Local%20Settings/Temporary%20Internet%20Files/Content.Outlook/QU9Q6YMB/BOQ-%20132%20kV%20OHTL%20%20Najran%20East%20(Roikbha)%2041031044-00%20-%2029%2010%202010%20Rev%2002%20(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A:\Tender\Backbone\NHPC-Sewa\LOT-1%20Backbone\LOT-1%20Backbone\ANAL-LOT-SW1.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A:\tender%20bid\TEHRI-KOTESHWARHYDROPOWER%20PROJECT\Koteshwar-II\Koteshwar-Old\WORKING.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Eest_west_Package\NHAI_ADB_Pac_2\WORKING_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Edrcserver1\DESIGN\Infra\Geotech\Crep\Soil-inv\O1097\DJB-0509\Spt-BH.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UB%20cITy/estimate.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tsclient\C\CHIRAG\park2\PLANNING\INFBD1.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Ram\SharedDocs\HOTEL%20PROJECT-PROJECT%20TEAM\HOTEL-Project%20analysis%20(%20civil%20).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C:\Temp\C.program%20files.Lotus.Notes.Data\Receivable%20Status%20050930.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151AstraZeneca/esti-boq-r2-others.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Price%20Schedule/ravishankar/Q-2265-lucent/Q-bom%20with%20costing-r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RIL-FINA/TRICON.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https://rpgnet-my.sharepoint.com/in-w-mjxi008059/Solapur/Planning/INSTRUMENTATION/Instprof0420.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UB%20cITy\estimate.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kecgurfs01\UsersData\Temp\C.program%20files.Lotus.Notes.Data\Receivable%20Status%20050930.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pc49\e$\vivek\Official\PLANNING\Equipment%20Hire%20charge%20workings\HUR-P&amp;M%20-%20Prestressed%20tendons.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Price%20Schedule\ravishankar\Q-2265-lucent\Q-bom%20with%20costing-r1.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IL-FINA\TRICON.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A:\FORM%206%20%20&amp;%207%20-%20working.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in-w-mjxi008059\Solapur\Planning\INSTRUMENTATION\Instprof0420.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Z:\DOCUME~1\RAFAEL~1\LOCALS~1\Temp\notesEA6D8F\Documents%20and%20Settings\Jan%20Ascher\My%20Documents\1%20-%20AstraZeneca%20-%20Russia\Research\1%20-%20Data\!%20-%20P&amp;L%20Russia%20v17%20for%20Jan%20(220409).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https://d.docs.live.net/633/Accts/Sajukumar/MIS%20and%20Accounts/WINDOWS/Temporary%20Internet%20Files/Content.IE5/OPQRSTUV/MIS-2001-2002/permay01/PERF/perfbot98-99.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172.1.13.51\yogesh%2024.10.2008\WINDOWS\TEMP\Budget\Estimates-99-2000\PERF\perfbot98-99.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https://rpgnet-my.sharepoint.com/C/Users/nitin/Downloads/Scope_Definition.xlsx"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delh-fs-01\Transportation\PROJECTS\2008%20Project\DD%20-%20Pre%20bid%20advisory\DD;%20John%20Liang;%20Labad%20-%20Jaora\Lebad%20-%20Jaora%20;%20Final%20report%20for%20client\analysis_of_rates_Nagpur%20Seon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https://d.docs.live.net/unika/madhu/MIS%202004%20-%2005/Sept'04/WINDOWS/Desktop/KEDATA/DATA/MADHU/WINDOWS/Temporary%20Internet%20Files/Content.IE5/OPQRSTUV/MIS-2001-2002/permay01/PERF/perfbot98-99.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https://d.docs.live.net/Sajukumar/MIS%20Workings/WINDOWS/Temporary%20Internet%20Files/Content.IE5/OPQRSTUV/MIS-2001-2002/permay01/PERF/perfbot98-99.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https://d.docs.live.net/KEC%20International%20Ltd%20(Oman)/WO-503%20(132%20Ibra)/Project%20documents%20-%20M503/Budget/Documents%20and%20Settings/user/Desktop/WINDOWS/TEMP/Budget/Estimates-99-2000/PERF/perfbot98-99.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A:\DATA\SANDAN.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https://d.docs.live.net/unika/madhu/Proj-%20636/Proj%20636-AOP/WINDOWS/Temporary%20Internet%20Files/Content.IE5/OPQRSTUV/MIS-2001-2002/permay01/PERF/perfbot98-99.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Ramesh\c\Amrit%20Desktop\BC4%20Post%20Award\Tender\Copy%20of%20for%20DSM.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Viswanathan\d\Delhi-Gurgaon\PRE4.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Umesh\d\Documents%20and%20Settings\LENOVO\Desktop\ACPL%20Lion%20BOQ%20Final\Package-14%20%20Lakhnadon-Mandla-Dindori%20(SH-40&amp;11)\BOQ%20Lakhnadon-Mandla-Dindori%20(SH-40&amp;11)%20-%20Final%201.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Venkat\D\u8%20mpr\WINDOWS\Desktop\NRB\naneen%20backup\FORMATS\Lab\Alp-cal.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https://rpgnet-my.sharepoint.com/HVS-PES/Tendering/SYN/Enq/AIS/Pgcil/new_live/E3V233%20MYSORE/BOQ/Boq-jasbir.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10.5.90.10\Documents%20and%20Settings\LANCO\Desktop\PO%20EQUIPMENT%20BANK.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ACCOUNTS-1\SharedDocs\SAI\LIAB.DET%20FOR%20MIS\Closing%20March-03(561)\enclmar'03.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Z:\DOCUME~1\RAFAEL~1\LOCALS~1\Temp\notesEA6D8F\DOCUME~1\LAURAH~1\LOCALS~1\Temp\notesFE0FC0\McK%20Data\FT%20Dx\ASPH-FT%20DiagnosticLTFM-ver4%20-%20Future%20Years.xls" TargetMode="External"/></Relationships>
</file>

<file path=xl/externalLinks/_rels/externalLink92.xml.rels><?xml version="1.0" encoding="UTF-8" standalone="yes"?>
<Relationships xmlns="http://schemas.openxmlformats.org/package/2006/relationships"><Relationship Id="rId2" Type="http://schemas.openxmlformats.org/officeDocument/2006/relationships/externalLinkPath" Target="file:///C:\Users\dell\Desktop\TA-512\DPR\Power%20grid%20format\Apr'25\TA-512%20DPR_765%20kV%20DC%20Bikaner-IV%20PS%20-%20Siwani-II%2018.03.2025.xlsx" TargetMode="External"/><Relationship Id="rId1" Type="http://schemas.openxmlformats.org/officeDocument/2006/relationships/externalLinkPath" Target="https://d.docs.live.net/Users/dell/Desktop/TA-512/DPR/Power%20grid%20format/Apr'25/TA-512%20DPR_765%20kV%20DC%20Bikaner-IV%20PS%20-%20Siwani-II%2018.03.2025.xlsx" TargetMode="External"/></Relationships>
</file>

<file path=xl/externalLinks/_rels/externalLink93.xml.rels><?xml version="1.0" encoding="UTF-8" standalone="yes"?>
<Relationships xmlns="http://schemas.openxmlformats.org/package/2006/relationships"><Relationship Id="rId2" Type="http://schemas.microsoft.com/office/2019/04/relationships/externalLinkLongPath" Target="https://rpgnet-my.sharepoint.com/Epo/tendering/SYN/Enq/AIS/Pgcil/new_live/E2S908_GIS%20Koteshwar/Costing/SYN/Enq/AIS/Pgcil/lost_old/E2S631-Bina&amp;Satna-Package%20B/Costing/PEI/OFFER/E2S540%20-%20HVPNL%20(Gurgaon)/Costing/0_STD/GW-007/ESTDD801.xls?436D2F96" TargetMode="External"/><Relationship Id="rId1" Type="http://schemas.openxmlformats.org/officeDocument/2006/relationships/externalLinkPath" Target="file:///\\436D2F96\ESTDD801.xls" TargetMode="External"/></Relationships>
</file>

<file path=xl/externalLinks/_rels/externalLink94.xml.rels><?xml version="1.0" encoding="UTF-8" standalone="yes"?>
<Relationships xmlns="http://schemas.openxmlformats.org/package/2006/relationships"><Relationship Id="rId2" Type="http://schemas.microsoft.com/office/2019/04/relationships/externalLinkLongPath" Target="https://rpgnet-my.sharepoint.com/Epo/tendering/SYN/Enq/AIS/Pgcil/new_live/E2S885-Melakottaiyur/Costing/SYN/Enq/AIS/Pgcil/lost_old/E2S631-Bina&amp;Satna-Package%20B/Costing/PEI/OFFER/E2S540%20-%20HVPNL%20(Gurgaon)/Costing/0_STD/GW-007/ESTDD801.xls?5AFFB33D" TargetMode="External"/><Relationship Id="rId1" Type="http://schemas.openxmlformats.org/officeDocument/2006/relationships/externalLinkPath" Target="file:///\\5AFFB33D\ESTDD801.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9409D9AA\Wo76mis220kV%20May%2007.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Comp-12\d\Ramesh\Urban%20Transport\FINAL%20ESTIMATES%20AND%20RATE%20ANALYSIS\Dandeli\Tender%20Purpose\Road%20Works%20-%20Dandeli%20(Phase1)_R5_30.03.05.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NHSBASIS.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https://rpgnet-my.sharepoint.com/Users/YOGESH%20KUMAR/Downloads/tlcont/CONTRACT/ES/BOOM%20Projects/RRVPNL%20BOOT/GMR/Cost%20working/Working-October/user/singaiah/KILN%20PIER/footing%201.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H:\Estimate\Daily%20deployment%20Files\Workstation\Tenders\Metros\Jaipur%20Metro\Package%20C_4\Jaipur%20Metro%20C4_PartI_COO.xlsx"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H:\Estimate\Daily%20deployment%20Files\Tenders\Metro\Kolkata%20metro\Kolkata_Metro_PK_I_BOQJV.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C:\Documents%20and%20Settings\Nisha%20Subramanian\My%20Documents\Nisha\McK\Client\Pharma\AZN325\Philip%20discussion%20April%206\20100401%20Molecule%20availability%20master%20workbook%20V6.xlsx"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A:\Tender\Tender%20Analysis\Road%20work%20Analysis\NHAI-Coachin%20Port\WORKING.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A:\My%20Documents\Koteshwar%20Hydroelectric%20Project\MSRDC-CONCRETE.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Dlduaar\Allot_Hasneeta\BNS\FY2001-02\Terry\TW_01-02-Final.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Dlduaar\Allot_Hasneeta\BNS\FY2001-02\Form%2024\PN_01-02_21May02.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H:\Estimate\Daily%20deployment%20Files\Tenders\Buildings\VIMS,%20Bihar\BOQ_VIMS_29_Dec_2010_Final%20CEO.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M:\bsa\outmail\batteryB2.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Basudeb\ffe%20minerals\Tender\BALCO\Sewage%20&amp;%20Storm%20Water%20network%20system_March04\Permanent%20Network%20_%20May04\Tender\BALCO\Sepco_Silo\Civil-Stru\Hydrocarb\Jjx\Tender\Magadi\Rev.3\Dslp.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https://rpgnet-my.sharepoint.com/Users/YOGESH%20KUMAR/Downloads/template_OS%20analysis-(New).xlsx"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Butola\commercial\My%20Documents\300\30014\300145\DLF\RwoodRev.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rpgnet-my.sharepoint.com/Wsashj-s5/u-civil/v.suresh/Trans4M%20works/M091-SP1&amp;2/Revision-3%20-%20No%20Cohesion/SP3-4-Calcs-R2-1&amp;2.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U:\v.ramayya\uk%20work\incoming_spread%20sheets\Copy%20of%20Filler%20joists%20sections.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W:\IMPAX\LINKAPPS\Vbdatrpt.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192.168.5.14\Ousers\unika\madhu\MIS%202004%20-%2005\Sept'04\WINDOWS\Temporary%20Internet%20Files\Content.IE5\OPQRSTUV\MIS-2001-2002\permay01\PERF\perfbot98-99.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https://rpgnet-my.sharepoint.com/BRIDGE1/e/kpcc-bridge/Bridge(OLD)/Personal/aks/beam-col.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Msplserver\msplindia\kk\Vijayawada\COSTING%20MODEL%20kk-Vijayawada.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Z:\Users\Yashashvi%20Takallapal\Documents\BPRL\Model%20Info\20110523_BPRL%20Final%20Model%20v4.0.xlsx"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B:\EXCEL\-DA.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https://rpgnet-my.sharepoint.com/Users/YOGESH%20KUMAR/Downloads/RP%20PC%20AFFECTIONATELY/INVOICES%20&amp;%20bills/Erection%20PV%20Final/A1/Erection%20PV%20Bill%20A1%20Bill%202NDi_corrected.xlsx"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H:\Estimate\Daily%20deployment%20Files\Tenders\Metro\Kolkata%20metro\Kolkata_Metro_PK_II_BOQ.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H:\Estimate\Daily%20deployment%20Files\Tenders\Marine\JNPT\Cost%20Analysis\Current%20Files\Structures_JNPT_01_Oct_10.xlsx"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C:\Shyam\C\2002\UTUA\200209\JSR\JSPLjsr-200209.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H:\Estimate\Daily%20deployment%20Files\Workstation\Tenders\Ports%20and%20Harbours\JNPT%20Mumbai\JNPT\Structures_JNPT_01_Oct_10.xlsx"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Sunwaykota\pfi\Documents%20and%20Settings\Compaq\Desktop\SAXENA\BKS_Folder\Trichy\SAXENA\BKS_Folder\Agg_Trichy.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Kptl\kptl_mktg\03-%20PQ%20Details\CV's\CV-format%20new.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Kptl\kptl_mktg\DOCUME~1\KC\LOCALS~1\Temp\IncrediMail\TENDER\Qatar\0404\KEY-PER.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815266B7\CIAL%20Mobilisation%20Budget-with%20latest%20rate09_07_05.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ELSERVER\tldesign\L&amp;T\GRIDCO-Colony\220&amp;132.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Eibuserver\domcont\Resmy\UCIL\Cost\CIVIL-PGCIL-REV0.xls" TargetMode="External"/></Relationships>
</file>

<file path=xl/externalLinks/_rels/externalLink139.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Z:\Documents%20and%20Settings\Shahnaz%20Chowdhry\My%20Documents\CURRENT%20PROJECT\AZ%20Emerging%20markets\COGS\20100222%20COGS%20model%20V11.xlsx"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10.50.0.253\Commom\datta\Budgets\DOCUME~1\ghosh.tk\LOCALS~1\Temp\Rar$DI01.250\Cost%20Estimate%20OLD.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https://rpgnet-my.sharepoint.com/Nt_server/E/Sandip/ROB%20at%2019_1/rob19-ABUT.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Ram\SharedDocs\HOTEL%20PROJECT-PROJECT%20TEAM\Presentation.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Josy\ash'sharqiya\sharqiya(2)sale\sharqiya%20(Final)\KAMIL\wc\BQ-K-M3-1.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192.168.5.16\TS1UsersData\Users\Acer\AppData\Local\Microsoft\Windows\Temporary%20Internet%20Files\Content.Outlook\L6I5VI0N\Documents%20and%20Settings\pritpal.KEC\Local%20Settings\Temporary%20Internet%20"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https://d.docs.live.net/Users/User/AppData/Local/Microsoft/Windows/Temporary%20Internet%20Files/Content.Outlook/CL5V8JRC/work%20done%205-12/tender%20Bhopal%20Bina/Bhopal%20Bina/Cost%20Workings/Bhopal_-_Bina_OHE_Package_2.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10.50.0.254\Common\Documents%20and%20Settings\admin\Desktop\HO%20REVIEW%20050808\10%20crore\Sanjeet\DOCUME~1\ghosh.tk\LOCALS~1\Temp\Rar$DI01.250\Cost%20Estimate%20OLD.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A:\FDLUCY.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https://d.docs.live.net/Documents%20and%20Settings/ruizju001/My%20Documents/Calculs/Taules.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http://www.dh.gov.uk/DOCUME~1/SHARON~1/LOCALS~1/Temp/notes782185/Wandsworth_FA_SubmissionV2.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https://d.docs.live.net/Documents%20and%20Settings/deshpandenv.KECRPG/Local%20Settings/Temporary%20Internet%20Files/Content.Outlook/UKIHQ6GK/31031037%20-%20Bid%20Form%20Pricing%20Attachments%20I%20to%20VIII-Addendum%20No%20%201%20(2).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G:\SDS%20BACKUP\sds%20s\SDS\IPTC\AOP\AOP-SEP1.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https://rpgnet-my.sharepoint.com/76EED59E/perfbot98-99.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C:\DOCUME~1\BRIANN~1\LOCALS~1\Temp\notesE97E9E\20091218%20Sales%20remodelling%20v19.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Edrcdatacenter\ActivePrj\BandIP\CTI\Design\Geotech\KTS\TENDER%20JOBS\turial%20hep\BOOT%20TENDERS\singoli%20batwari\Singoli%20batwari-Intake.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Z:\Users\Yashashvi%20Takallapal\Documents\BPRL\Model%20Info\20110508_BPRL%20Financial%20Model_Final_v2.xlsx"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https://d.docs.live.net/Users/mahajannb/AppData/Local/Microsoft/Windows/Temporary%20Internet%20Files/Content.Outlook/UV2STQ2W/Profitability%20-%20500kV%20Indonesia.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https://d.docs.live.net/Users/JOSHIA~1.002/AppData/Local/Temp/14/Rar$DI02.364/Budget_BE00011(TRN-Dom-0-COMMON-Rajesh%20Papriwal).xlsm"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Mmahaptra-epc\mm_mahaptra1\Documents%20and%20Settings\vjoshi\Local%20Settings\Temporary%20Internet%20Files\OLK2\ATMS,%20Toll%20&amp;%20Pnuematic%20system%20Costing%20for%20JLI%20-%2015Oct08.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amb\scan\DOCUME~1\shiva\LOCALS~1\Temp\Temporary%20Directory%202%20for%20BOQ%20APRICOT.xls-R11.zip\Documents%20and%20Settings\Administrator\Local%20Settings\Temp\Water%20Front\WINDOWS\TEMP\dubai%20marina\RATE%20ANALYSIS.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H:\Estimate\Daily%20deployment%20Files\Documents%20and%20Settings\madhusudhan.hr\Desktop\0021%20-%20Family%20members%20Dependants.xlsx"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https://rpgnet-my.sharepoint.com/Hp_09/E/omkarj/Projects/Elevated/Car%20Parking%20Approach/Anchor%20pier/Pilefoundn/programs/Design%20of%20Slab.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Z:\Users\00732%20-msa\PR3F3\OUTPUT\DOCUMENT\00732-000-CN-1732-27_%200.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47A9E3D5\WO75AElkhemisMIS%20Ma"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https://rpgnet-my.sharepoint.com/Hp_09/E/omkarj/Projects/Elevated/Car%20Parking%20Approach/Anchor%20pier/Pilefoundn/programs/Design%20of%20Beam.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Dlkaurgu\jacobs\2000-01\Thomas_00_01_FINAL_18july.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https://rpgnet-my.sharepoint.com/BGTL/Meeting/Meeting%20BGCL%2017-6-19/BGCL%20DPR%20With%20Visual%20Chart%2024-6-2019.xlsx"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H:\Estimate\Daily%20deployment%20Files\TENDERS\TENDERS%20IN%20PROGRESS\Meja%20-%20NTPC\Final%20BOQ%20-%20Meja.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H:\Estimate\Daily%20deployment%20Files\Projects\Durgapur%20WTP\durgapur\durgapur\Piglet_Eq.Cantilever_25sept.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https://rpgnet-my.sharepoint.com/KEC/Rajasthan%20projects/TA-123/Progress%20and%20Visual%20Chart/Internal%20Progress/TA123_DPR_BSTL_14.10.23%20(1).xlsx"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file:///\\amb\scan\AMB\UAE%202007\Emirates%20Bank%20International%20PJSC\Hor%20Al%20Anz\analysis\Documents%20and%20Settings\Administrator\Local%20Settings\Temp\Water%20Front\WINDOWS\TEMP\dubai%20marina\RATE%20ANALYSIS.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Dlduaar\Allot_Hasneeta\DOCUME~1\DLSONISO\LOCALS~1\Temp\PN_01-02_21May02.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RADHA\RADHA\mis9798\MAR98.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I:\Documents%20and%20Settings\Ravi%20M.N\Local%20Settings\Temporary%20Internet%20Files\Content.IE5\6PNCPG3M\Wo76mis220kV%20May%2007.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https://d.docs.live.net/TA122-123/TA-123/PLANNING/Completion%20Plan/TW03_Completion%20Plan%20Oct'23.xlsx"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https://rpgnet-my.sharepoint.com/OBTL/DPR%20OCBTL.xlsx" TargetMode="External"/></Relationships>
</file>

<file path=xl/externalLinks/_rels/externalLink188.xml.rels><?xml version="1.0" encoding="UTF-8" standalone="yes"?>
<Relationships xmlns="http://schemas.openxmlformats.org/package/2006/relationships"><Relationship Id="rId2" Type="http://schemas.openxmlformats.org/officeDocument/2006/relationships/externalLinkPath" Target="file:///C:\Users\RAM%20GANESH\OneDrive%20-%20RPG%20Enterprises\KEC_T&amp;D\Planning\Ref\TA-123%20-%20Micro%20Plan%20-%20Mar-24.xlsx" TargetMode="External"/><Relationship Id="rId1" Type="http://schemas.openxmlformats.org/officeDocument/2006/relationships/externalLinkPath" Target="https://d.docs.live.net/personal/rram_kecrpg_com/Documents/KEC_T&amp;D/Planning/Ref/TA-123%20-%20Micro%20Plan%20-%20Mar-24.xlsx"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Z:\Documents%20and%20Settings\Brian%20Newkirk\My%20Documents\Engagements\AZ\P&amp;L\Revisions\Tool%20for%20BGx%20P&amp;L%20revision%20April%2029%202010.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156CAA6E\Copy%20of%20sales_details_500.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subbu\share\share\1_Tender%20documents\Kamachey-HEP\Civil%20works%20-%20Final.xls"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H:\Estimate\Daily%20deployment%20Files\Documents%20and%20Settings\madhu\Local%20Settings\Temporary%20Internet%20Files\Content.Outlook\7RPTSAXC\PA\0021%20-%20Family%20members,%20Dependants.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Ranjan\NH%2028%20share%20file\share%20file%20from%20Tey\tender%20analysis\Analysis_NH28_Pkg04.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H:\Estimate\Daily%20deployment%20Files\Tenders\Buildings\VIMS,%20Bihar\Copy%20of%20BOQ_VIMS_22_Dec_2010.xlsm"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Edrcserver3\design\Elec-Mech\EandI\Krv\T1399-E-SY-CPCL\Battery\BATR0003al.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https://d.docs.live.net/Documents%20and%20Settings/AcerAspire/My%20Documents/Sajukumar/MIS%20and%20Accounts/WINDOWS/Temporary%20Internet%20Files/Content.IE5/OPQRSTUV/MIS-2001-2002/permay01/PERF/perfbot98-99.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C:\Documents%20and%20Settings\Nisha%20Subramanian\My%20Documents\Document_Recovery\20100212%20AZ%20Colombia%20P&amp;L%20Model%20vFinal%20-%20Ver%201.0.xlsx"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C:\COGS\2009_05_14%20Poland%20P&amp;L%20model%2001%20RISK-ADJUSTED.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Z:\Users\User\AppData\Local\Microsoft\Windows\Temporary%20Internet%20Files\Content.Outlook\NG3V2RUM\Working\COMPARATIVE%20STD%20SHEET.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Ces_server2\inter-dept\OLD%20PC-261\2007002-Taj%20expressway\krishana\Taj%20exp%20est\boq%20of%20taj\doq%20-10.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192.168.5.14\Ousers\Documents%20and%20Settings\pritpal.KEC\Local%20Settings\Temporary%20Internet%20Files\Content.IE5\0V8BSV23\Price%20For%20SRP.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Z:\Bijay%20Sahu\Personal\F%20drive\Estimate%20&amp;%20Price%20schedule\Scheduled%20rate\SOR-2005%20bridges%20Mizoram.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autocad1\anand\GROUP%201%20QUANTITY%20CALCULATIONS\ODR%20-%20ver-1104.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H:\Estimate\Daily%20deployment%20Files\Tenders\Metro\Jaipur%20Metro\Package%20C_3\Jaipur%20C-3\C3%20Final.xlsx"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H:\Estimate\Daily%20deployment%20Files\Users\Sleven\Desktop\MCL\Mahanadi__Road_Final.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H:\Estimate\Daily%20deployment%20Files\Tenders\Metro\Jaipur%20Metro\Workings\Analysis_C2.xlsx"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130.2.2.75\c\Annual%20BUDGET%202003-04\BUDGETFORMS%202003-2004.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R:\KGT\YR98-99\DPR_9697\PLAN1697.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https://d.docs.live.net/Users/Rakesh%20Singh/Desktop/Tower%20Schedule%20%20132%20kV%20seoni%20-%20Nainpur%20DCDS%20complete%20NEW.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https://rpgnet-my.sharepoint.com/Users/Rakesh%20Singh/Desktop/Tower%20Schedule%20%20132%20kV%20seoni%20-%20Nainpur%20DCDS%20complete%20NEW.xls" TargetMode="External"/></Relationships>
</file>

<file path=xl/externalLinks/_rels/externalLink223.xml.rels><?xml version="1.0" encoding="UTF-8" standalone="yes"?>
<Relationships xmlns="http://schemas.openxmlformats.org/package/2006/relationships"><Relationship Id="rId2" Type="http://schemas.openxmlformats.org/officeDocument/2006/relationships/externalLinkPath" Target="file:///C:\Users\hp\AppData\Local\Microsoft\Windows\INetCache\IE\P79HJOWI\DPR-T513_Dated_18.11.2025%5b1%5d.xlsx" TargetMode="External"/><Relationship Id="rId1" Type="http://schemas.openxmlformats.org/officeDocument/2006/relationships/externalLinkPath" Target="file:///C:\Users\hp\AppData\Local\Microsoft\Windows\INetCache\IE\P79HJOWI\DPR-T513_Dated_18.11.2025%5b1%5d.xlsx"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autocad1\anand\GROUP%201%20QUANTITY%20CALCULATIONS\Causeway\pipe%20culvert%2018.06.07.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autocad1\anand\GROUP%201%20QUANTITY%20CALCULATIONS\Vetri\Pipe%20culvert\pipe%20culvert%2018.06.07.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A:\1.Santosh\Tendering\Tender%20Software\THANEM~1\MSRDC-CONCRETE.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E:\rp\Users\intex\AppData\Roaming\Microsoft\Excel\Documents%20and%20Settings\NISHIKANT1\My%20Documents\GUJARAT%20RETURNS%202009-10\purchase_details_500%20CST.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Z:\Documents%20and%20Settings\Shahnaz%20Chowdhry\My%20Documents\CURRENT%20PROJECT\AZ%20Emerging%20markets\Volume%20-%20revenue\Model\201004xx%20Molecule%20availability%20consolidation_V30.xlsx"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https://d.docs.live.net/Users/kptl/AppData/Local/Microsoft/Windows/Temporary%20Internet%20Files/Content.Outlook/507AWIXA/rajesh%20billing%20work/draw/MPR_Jan-07/Amit/RFI/Agu/Assam/Monthly%20Progress%20Report%20(Revised).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H:\Estimate\Daily%20deployment%20Files\Workstation\Tenders\Metros\Jaipur%20Metro\Package%20C_2\Analysis_C2.xlsx"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G:\DOCUME~1\MJTTSP~1.INA\LOCALS~1\Temp\E.Lotus.Notes.Data\Trans%20Line.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Kptl\kptl_mktg\2005-06\QATAR\TX-0610\CVS\CV-Engg.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10.5.90.10\Documents%20and%20Settings\nikhil.kumar\Local%20Settings\Temp\FINAL-%20Project%20Budget-VA.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https://d.docs.live.net/487%20-%20400KV%20Tanzania/Enquiry/Quantity%20Sheet-487.xlsx"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file:///\\47A9E3D5\Wo76mis220kV%20May%2007"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H:\Users\acer\Desktop\Copy%20of%201106-PR-IIKA(Aug'15).xlsx"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file:///H:\Users\Guest\AppData\Roaming\Microsoft\Excel\1014-PR-IIMK%20(April'15)%2028-04-2015.xlsx"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H:\Estimate\Daily%20deployment%20Files\Users\Sleven\Documents\Mahanadi_Coal_Field_Analysis.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http://www.dh.gov.uk/Documents%20and%20Settings/Stian%20Westlake/My%20Documents/Document_Recovery/20060131%20SHA-wide%20activity%20model%20HRG%20-%20Ver%202.0.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file:///\\Moss3\d\WINDOWS\DESKTOP\All_NCB_Ph2\All_NCB_Tr.III\Documents\M5\BOQ_M26.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file:///H:\800kV%20HVDC%20NATL%20Project\Store%20stock\Stringing\Modified.xlsx"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file:///\\172.16.72.51\kbk%20_boq\Sothwal%20Orissa\KBK-8948-11\KBK%20_BOQ\rayagada_28-11-05\Rate%20analysis%20_KBK_Rayagada.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file:///H:\Estimate\Daily%20deployment%20Files\Documents%20and%20Settings\lanco\Local%20Settings\Temporary%20Internet%20Files\Content.Outlook\6W9HPZHR\C3_Ammended.xlsx"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H:\Estimate\Daily%20deployment%20Files\Tenders\Metro\Jaipur%20Metro\Jaipur%20Metro\Finalised%20by%20CEO_Revised\Analysis_C2%2025%20sept%202010CEO%20R.xlsx"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file:///H:\Estimate\Daily%20deployment%20Files\Tenders\Buildings\UNIVER.HYD\HCU%20Rate%20analysis%2013-8-2010%20Final.xlsx"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file:///\\Ktrp03\D\1Jitendra\Reports\Structures\StrStatusq.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https://rpgnet-my.sharepoint.com/Users/dell/Desktop/WPR/HOJAI%20SECTION/HOJAI%20SECTION%20-UPDATED.xlsx"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https://rpgnet-my.sharepoint.com/C/Users/nitin/Downloads/01-SCOPE.xlsm" TargetMode="External"/></Relationships>
</file>

<file path=xl/externalLinks/_rels/externalLink259.xml.rels><?xml version="1.0" encoding="UTF-8" standalone="yes"?>
<Relationships xmlns="http://schemas.openxmlformats.org/package/2006/relationships"><Relationship Id="rId1" Type="http://schemas.microsoft.com/office/2006/relationships/xlExternalLinkPath/xlPathMissing" Target="DLA%20Standard%20Cost%20Report1" TargetMode="External"/></Relationships>
</file>

<file path=xl/externalLinks/_rels/externalLink260.xml.rels><?xml version="1.0" encoding="UTF-8" standalone="yes"?>
<Relationships xmlns="http://schemas.openxmlformats.org/package/2006/relationships"><Relationship Id="rId1" Type="http://schemas.openxmlformats.org/officeDocument/2006/relationships/externalLinkPath" Target="file:///E:\Sandip\Dhandari_sup\programs\Design%20of%20Beam.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262.xml.rels><?xml version="1.0" encoding="UTF-8" standalone="yes"?>
<Relationships xmlns="http://schemas.openxmlformats.org/package/2006/relationships"><Relationship Id="rId1" Type="http://schemas.openxmlformats.org/officeDocument/2006/relationships/externalLinkPath" Target="file:///\\Keyur\e\BOT%20LAKHANDON\Estimate\Rate%20Analysis%20(nh%206).xls" TargetMode="External"/></Relationships>
</file>

<file path=xl/externalLinks/_rels/externalLink263.xml.rels><?xml version="1.0" encoding="UTF-8" standalone="yes"?>
<Relationships xmlns="http://schemas.openxmlformats.org/package/2006/relationships"><Relationship Id="rId2" Type="http://schemas.microsoft.com/office/2019/04/relationships/externalLinkLongPath" Target="https://rpgnet-my.sharepoint.com/Innoi01fs03k2/tendering/Documents%20and%20Settings/TPK.ALSTOMSYN/Desktop/SYN/Enq/AIS/Pgcil/lost_old/E2S631-Bina&amp;Satna-Package%20B/Costing/PEI/OFFER/E2S540%20-%20HVPNL%20(Gurgaon)/Costing/0_STD/GW-007/ESTDD801.xls?EE46B411" TargetMode="External"/><Relationship Id="rId1" Type="http://schemas.openxmlformats.org/officeDocument/2006/relationships/externalLinkPath" Target="file:///\\EE46B411\ESTDD801.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file:///\\Msplserver\msplindia\kk\client\Costing\PUBLIC%20HEALTH\PIPERTJ.xls"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Z:\Users\shuklasc\AppData\Local\Temp\Rar$DI00.350\Risk%20Register_finalv1.xlsx"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file:///\\Pvss\share\share\results-ap.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file:///\\Nt-server\nt%20server-d\DATA\EXCEL\AOP-SEPT-00.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file:///Z:\DOCUME~1\RAFAEL~1\LOCALS~1\Temp\notesEA6D8F\DOCUME~1\LAURAH~1\LOCALS~1\Temp\notesFE0FC0\Client%20Data\SYSX%20Settings%20of%20Care%204.50%20export.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file:///E:\Sandip\Dhandari_sup\programs\Design%20of%20Slab.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file:///\\kecmumidcfs\BUBDept\658%20-%20Jubail%20Shedgum\Price%20Schedule\658%20PS%20with%20Profit%20-%20Submitted.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https://d.docs.live.net/Users/nayakcj/Desktop/798%20Desktop/Copy%20of%20KXT798%20Comparative.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file:///\\Accenture6\accenture\Accenture\Modules\Finance\2.%20Process\Redesigned%20Process\Appendices\From%20Client\daily-skc.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file:///J:\Tender%20Dept\BECL%20GUJ\Documents%20and%20Settings\Sudipto.SGA.000\Local%20Settings\Temporary%20Internet%20Files\OLK73\jindal_Final.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file:///\\Delh-fs-01\bss\dools\AV%20MPPCC%20Cor-1(final).xls"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file:///\\planning\Letters\IPU\Civil-Stru\POWER\msh\OPERATING%20JOBS\TL%20TOWERS\66kV%20DC%20TL%20BRUNEI\2%20Pile%20capacity%20Calculations.xls"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file:///H:\Estimate\Daily%20deployment%20Files\Tenders\Marine\JNPT\Cost%20Analysis\Current%20Files\Jetty_07_Oct_10.xlsx"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file:///\\Jmcrdp\e\u8%20mpr\WINDOWS\Desktop\NRB\naneen%20backup\FORMATS\Lab\Alp-cal.xls" TargetMode="External"/></Relationships>
</file>

<file path=xl/externalLinks/_rels/externalLink279.xml.rels><?xml version="1.0" encoding="UTF-8" standalone="yes"?>
<Relationships xmlns="http://schemas.openxmlformats.org/package/2006/relationships"><Relationship Id="rId2" Type="http://schemas.openxmlformats.org/officeDocument/2006/relationships/externalLinkPath" Target="file:///G:\My%20Drive\Hisar%20Project\DPR\Dec'25\DPR-T513_Dated_04.11.2025.xlsx" TargetMode="External"/><Relationship Id="rId1" Type="http://schemas.openxmlformats.org/officeDocument/2006/relationships/externalLinkPath" Target="file:///G:\My%20Drive\Hisar%20Project\DPR\Dec'25\DPR-T513_Dated_04.11.2025.xlsx"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file:///\\8D8D0834\Ethiopia%20Consolidated%20AR%20JAN%2011.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file:///\\Jitendra\jitendra\AOP%2004\SDS\AOP\AOP-SEP1.xls"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H:\Estimate\Daily%20deployment%20Files\Workstation\Tenders\Nisar%20Sir_Backup\LITL\Tenders\Buildings\IISC%20Pune\Major%20Quantaties%20-%201%2030-10-10.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file:///\\Ces_server2\inter-dept\Documents%20and%20Settings\ces-del-pc-398\My%20Documents\Fix_3p3.xls"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file:///\\jp\AOP%202009-10%20FINAL1\MKTG\BKS\APDRP-PO-all.xls" TargetMode="External"/></Relationships>
</file>

<file path=xl/externalLinks/_rels/externalLink285.xml.rels><?xml version="1.0" encoding="UTF-8" standalone="yes"?>
<Relationships xmlns="http://schemas.openxmlformats.org/package/2006/relationships"><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https://d.docs.live.net/Users/prsr/OneDrive%20-%20RPG%20Enterprises/TA-419,%20Sikar%20II%20-%20Narela/002,%20Planning/001,%20DPR/004,%20Jul-24/TA-419,%20DPR_765%20KV%20DC%20Sikar%20II%20-%20Narela%20TL02_21.07.2024.xlsx" TargetMode="External"/></Relationships>
</file>

<file path=xl/externalLinks/_rels/externalLink286.xml.rels><?xml version="1.0" encoding="UTF-8" standalone="yes"?>
<Relationships xmlns="http://schemas.openxmlformats.org/package/2006/relationships"><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https://rpgnet-my.sharepoint.com/Users/prsr/OneDrive%20-%20RPG%20Enterprises/TA-419,%20Sikar%20II%20-%20Narela/002,%20Planning/001,%20DPR/004,%20Jul-24/TA-419,%20DPR_765%20KV%20DC%20Sikar%20II%20-%20Narela%20TL02_21.07.2024.xlsx"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file:///H:\Estimate\Daily%20deployment%20Files\Workstation\Tenders\Metros\Jaipur%20Metro\Jaipur%20Metro\Jaipur%20Metro\Finalised%20by%20CEO_Revised\Analysis_C2%2025%20sept%202010CEO%20R.xlsx"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MOD1992.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NHS93.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MOD1995B.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file:///\\1EC81105\233063%20Load%20Calculation%20R0.xls"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file:///\\Nks\PROGRESS%20REPORTS\MPR_HO\mpr\Revised%20MPR\Documents%20and%20Settings\Administrator.AKHIL_GUPTA\Desktop\Amul_230406\Assam\AS-8\AS-8%20Monthwise%20Schedule.xls" TargetMode="External"/></Relationships>
</file>

<file path=xl/externalLinks/_rels/externalLink294.xml.rels><?xml version="1.0" encoding="UTF-8" standalone="yes"?>
<Relationships xmlns="http://schemas.openxmlformats.org/package/2006/relationships"><Relationship Id="rId2" Type="http://schemas.openxmlformats.org/officeDocument/2006/relationships/externalLinkPath" Target="https://rpgnet-my.sharepoint.com/personal/kumarh02_kecrpg_com/Documents/TA-513/Harshit%20kumar/New%20Microsoft%20Excel%20Worksheet.xlsx" TargetMode="External"/><Relationship Id="rId1" Type="http://schemas.openxmlformats.org/officeDocument/2006/relationships/externalLinkPath" Target="https://rpgnet-my.sharepoint.com/personal/kumarh02_kecrpg_com/Documents/TA-513/Harshit%20kumar/New%20Microsoft%20Excel%20Worksheet.xlsx" TargetMode="External"/></Relationships>
</file>

<file path=xl/externalLinks/_rels/externalLink295.xml.rels><?xml version="1.0" encoding="UTF-8" standalone="yes"?>
<Relationships xmlns="http://schemas.openxmlformats.org/package/2006/relationships"><Relationship Id="rId2" Type="http://schemas.openxmlformats.org/officeDocument/2006/relationships/externalLinkPath" Target="file:///C:\Users\kumarh02\Downloads\TA513%20Drawing%20Requirement.xlsx" TargetMode="External"/><Relationship Id="rId1" Type="http://schemas.openxmlformats.org/officeDocument/2006/relationships/externalLinkPath" Target="file:///C:\Users\kumarh02\Downloads\TA513%20Drawing%20Requiremen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Working -SRP"/>
      <sheetName val="Price details -Feb''07"/>
      <sheetName val="Working of Over Seas"/>
      <sheetName val="Most Optimistic Price"/>
      <sheetName val="Over Sea's Projects"/>
      <sheetName val="Feb'07- Pricing Assumptions"/>
      <sheetName val="Fund Req. May 15"/>
      <sheetName val="Price_Working_-SRP"/>
      <sheetName val="Price_details_-Feb''07"/>
      <sheetName val="Working_of_Over_Seas"/>
      <sheetName val="Most_Optimistic_Price"/>
      <sheetName val="Over_Sea's_Projects"/>
      <sheetName val="Feb'07-_Pricing_Assumptions"/>
      <sheetName val="SUMMARY"/>
      <sheetName val="OPGW Quantity summary"/>
      <sheetName val="Fund_Req__May_15"/>
      <sheetName val="MAT"/>
      <sheetName val="COV"/>
      <sheetName val="=POP"/>
      <sheetName val="CW General Summary "/>
      <sheetName val="R"/>
      <sheetName val="Sheet1"/>
      <sheetName val="Format - 4"/>
      <sheetName val="WBS"/>
      <sheetName val="Basic Rates"/>
      <sheetName val="Price_Working_-SRP1"/>
      <sheetName val="Price_details_-Feb''071"/>
      <sheetName val="Working_of_Over_Seas1"/>
      <sheetName val="Most_Optimistic_Price1"/>
      <sheetName val="Over_Sea's_Projects1"/>
      <sheetName val="Feb'07-_Pricing_Assumptions1"/>
      <sheetName val="Fund_Req__May_151"/>
      <sheetName val="OPGW_Quantity_summary"/>
      <sheetName val="CW_General_Summary_"/>
      <sheetName val="Format_-_4"/>
      <sheetName val="Basic_Rates"/>
      <sheetName val="SPARE MYSORE"/>
      <sheetName val="ReConsolation"/>
      <sheetName val="Price_Working_-SRP2"/>
      <sheetName val="Price_details_-Feb''072"/>
      <sheetName val="Working_of_Over_Seas2"/>
      <sheetName val="Most_Optimistic_Price2"/>
      <sheetName val="Over_Sea's_Projects2"/>
      <sheetName val="Feb'07-_Pricing_Assumptions2"/>
      <sheetName val="Fund_Req__May_152"/>
      <sheetName val="OPGW_Quantity_summary1"/>
      <sheetName val="CW_General_Summary_1"/>
      <sheetName val="Format_-_41"/>
      <sheetName val="Basic_Rates1"/>
      <sheetName val="Price_Working_-SRP3"/>
      <sheetName val="Price_details_-Feb''073"/>
      <sheetName val="Working_of_Over_Seas3"/>
      <sheetName val="Most_Optimistic_Price3"/>
      <sheetName val="Over_Sea's_Projects3"/>
      <sheetName val="Feb'07-_Pricing_Assumptions3"/>
      <sheetName val="Fund_Req__May_153"/>
      <sheetName val="OPGW_Quantity_summary2"/>
      <sheetName val="CW_General_Summary_2"/>
      <sheetName val="Format_-_42"/>
      <sheetName val="Basic_Rates2"/>
      <sheetName val="Price_Working_-SRP4"/>
      <sheetName val="Price_details_-Feb''074"/>
      <sheetName val="Working_of_Over_Seas4"/>
      <sheetName val="Most_Optimistic_Price4"/>
      <sheetName val="Over_Sea's_Projects4"/>
      <sheetName val="Feb'07-_Pricing_Assumptions4"/>
      <sheetName val="Fund_Req__May_154"/>
      <sheetName val="OPGW_Quantity_summary3"/>
      <sheetName val="CW_General_Summary_3"/>
      <sheetName val="Format_-_43"/>
      <sheetName val="Basic_Rates3"/>
      <sheetName val="Intro"/>
      <sheetName val="Price_Working_-SRP5"/>
      <sheetName val="Price_details_-Feb''075"/>
      <sheetName val="Working_of_Over_Seas5"/>
      <sheetName val="Most_Optimistic_Price5"/>
      <sheetName val="Over_Sea's_Projects5"/>
      <sheetName val="Feb'07-_Pricing_Assumptions5"/>
      <sheetName val="Fund_Req__May_155"/>
      <sheetName val="OPGW_Quantity_summary4"/>
      <sheetName val="CW_General_Summary_4"/>
      <sheetName val="Format_-_44"/>
      <sheetName val="Basic_Rates4"/>
      <sheetName val="SPARE_MYSOR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Working -SRP"/>
      <sheetName val="Price details -Feb''07"/>
      <sheetName val="Working of Over Seas"/>
      <sheetName val="Most Optimistic Price"/>
      <sheetName val="Over Sea's Projects"/>
      <sheetName val="Feb'07- Pricing Assumptions"/>
      <sheetName val="Fund Req. May 15"/>
      <sheetName val="Price_Working_-SRP"/>
      <sheetName val="Price_details_-Feb''07"/>
      <sheetName val="Working_of_Over_Seas"/>
      <sheetName val="Most_Optimistic_Price"/>
      <sheetName val="Over_Sea's_Projects"/>
      <sheetName val="Feb'07-_Pricing_Assumptions"/>
      <sheetName val="SUMMARY"/>
      <sheetName val="OPGW Quantity summary"/>
      <sheetName val="Fund_Req__May_15"/>
      <sheetName val="MAT"/>
      <sheetName val="COV"/>
      <sheetName val="=POP"/>
      <sheetName val="CW General Summary "/>
      <sheetName val="R"/>
      <sheetName val="Sheet1"/>
      <sheetName val="Format - 4"/>
      <sheetName val="WBS"/>
      <sheetName val="Basic Rates"/>
      <sheetName val="Price_Working_-SRP1"/>
      <sheetName val="Price_details_-Feb''071"/>
      <sheetName val="Working_of_Over_Seas1"/>
      <sheetName val="Most_Optimistic_Price1"/>
      <sheetName val="Over_Sea's_Projects1"/>
      <sheetName val="Feb'07-_Pricing_Assumptions1"/>
      <sheetName val="Fund_Req__May_151"/>
      <sheetName val="OPGW_Quantity_summary"/>
      <sheetName val="CW_General_Summary_"/>
      <sheetName val="Format_-_4"/>
      <sheetName val="Basic_Rates"/>
      <sheetName val="SPARE MYSORE"/>
      <sheetName val="ReConsolation"/>
      <sheetName val="Intro"/>
      <sheetName val="Price_Working_-SRP2"/>
      <sheetName val="Price_details_-Feb''072"/>
      <sheetName val="Working_of_Over_Seas2"/>
      <sheetName val="Most_Optimistic_Price2"/>
      <sheetName val="Over_Sea's_Projects2"/>
      <sheetName val="Feb'07-_Pricing_Assumptions2"/>
      <sheetName val="Fund_Req__May_152"/>
      <sheetName val="OPGW_Quantity_summary1"/>
      <sheetName val="CW_General_Summary_1"/>
      <sheetName val="Format_-_41"/>
      <sheetName val="Basic_Rates1"/>
      <sheetName val="Price_Working_-SRP3"/>
      <sheetName val="Price_details_-Feb''073"/>
      <sheetName val="Working_of_Over_Seas3"/>
      <sheetName val="Most_Optimistic_Price3"/>
      <sheetName val="Over_Sea's_Projects3"/>
      <sheetName val="Feb'07-_Pricing_Assumptions3"/>
      <sheetName val="Fund_Req__May_153"/>
      <sheetName val="OPGW_Quantity_summary2"/>
      <sheetName val="CW_General_Summary_2"/>
      <sheetName val="Format_-_42"/>
      <sheetName val="Basic_Rates2"/>
      <sheetName val="Price_Working_-SRP4"/>
      <sheetName val="Price_details_-Feb''074"/>
      <sheetName val="Working_of_Over_Seas4"/>
      <sheetName val="Most_Optimistic_Price4"/>
      <sheetName val="Over_Sea's_Projects4"/>
      <sheetName val="Feb'07-_Pricing_Assumptions4"/>
      <sheetName val="Fund_Req__May_154"/>
      <sheetName val="OPGW_Quantity_summary3"/>
      <sheetName val="CW_General_Summary_3"/>
      <sheetName val="Format_-_43"/>
      <sheetName val="Basic_Rates3"/>
      <sheetName val="Price_Working_-SRP5"/>
      <sheetName val="Price_details_-Feb''075"/>
      <sheetName val="Working_of_Over_Seas5"/>
      <sheetName val="Most_Optimistic_Price5"/>
      <sheetName val="Over_Sea's_Projects5"/>
      <sheetName val="Feb'07-_Pricing_Assumptions5"/>
      <sheetName val="Fund_Req__May_155"/>
      <sheetName val="OPGW_Quantity_summary4"/>
      <sheetName val="CW_General_Summary_4"/>
      <sheetName val="Format_-_44"/>
      <sheetName val="Basic_Rates4"/>
      <sheetName val="SPARE_MYSORE"/>
      <sheetName val="DETAILED  BOQ"/>
      <sheetName val="Scheme Area Details_Block__ C2"/>
      <sheetName val="New33KVSS_E3"/>
      <sheetName val="Prop aug of Ex 33KVSS_E3a"/>
      <sheetName val="Anex-1 Con Load"/>
      <sheetName val="Load_Cycle 1"/>
      <sheetName val="VKFdn 420 (2)"/>
      <sheetName val="Scenario"/>
      <sheetName val="Reserve Addition"/>
      <sheetName val="220v Cell Size &amp; Charger 1"/>
      <sheetName val="SPARE_MYSORE1"/>
      <sheetName val="Price_Working_-SRP6"/>
      <sheetName val="Price_details_-Feb''076"/>
      <sheetName val="Working_of_Over_Seas6"/>
      <sheetName val="Most_Optimistic_Price6"/>
      <sheetName val="Over_Sea's_Projects6"/>
      <sheetName val="Feb'07-_Pricing_Assumptions6"/>
      <sheetName val="Fund_Req__May_156"/>
      <sheetName val="OPGW_Quantity_summary5"/>
      <sheetName val="CW_General_Summary_5"/>
      <sheetName val="Format_-_45"/>
      <sheetName val="Basic_Rates5"/>
      <sheetName val="Price_Working_-SRP8"/>
      <sheetName val="Price_details_-Feb''078"/>
      <sheetName val="Working_of_Over_Seas8"/>
      <sheetName val="Most_Optimistic_Price8"/>
      <sheetName val="Over_Sea's_Projects8"/>
      <sheetName val="Feb'07-_Pricing_Assumptions8"/>
      <sheetName val="Fund_Req__May_158"/>
      <sheetName val="OPGW_Quantity_summary7"/>
      <sheetName val="CW_General_Summary_7"/>
      <sheetName val="Format_-_47"/>
      <sheetName val="Basic_Rates7"/>
      <sheetName val="SPARE_MYSORE4"/>
      <sheetName val="SPARE_MYSORE2"/>
      <sheetName val="Price_Working_-SRP7"/>
      <sheetName val="Price_details_-Feb''077"/>
      <sheetName val="Working_of_Over_Seas7"/>
      <sheetName val="Most_Optimistic_Price7"/>
      <sheetName val="Over_Sea's_Projects7"/>
      <sheetName val="Feb'07-_Pricing_Assumptions7"/>
      <sheetName val="Fund_Req__May_157"/>
      <sheetName val="OPGW_Quantity_summary6"/>
      <sheetName val="CW_General_Summary_6"/>
      <sheetName val="Format_-_46"/>
      <sheetName val="Basic_Rates6"/>
      <sheetName val="SPARE_MYSORE3"/>
      <sheetName val="Price_Working_-SRP9"/>
      <sheetName val="Price_details_-Feb''079"/>
      <sheetName val="Working_of_Over_Seas9"/>
      <sheetName val="Most_Optimistic_Price9"/>
      <sheetName val="Over_Sea's_Projects9"/>
      <sheetName val="Feb'07-_Pricing_Assumptions9"/>
      <sheetName val="Fund_Req__May_159"/>
      <sheetName val="OPGW_Quantity_summary8"/>
      <sheetName val="CW_General_Summary_8"/>
      <sheetName val="Format_-_48"/>
      <sheetName val="Basic_Rates8"/>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Working -SRP"/>
      <sheetName val="Price details -Feb''07"/>
      <sheetName val="Working of Over Seas"/>
      <sheetName val="Most Optimistic Price"/>
      <sheetName val="Over Sea's Projects"/>
      <sheetName val="Feb'07- Pricing Assumptions"/>
      <sheetName val="Fund Req. May 15"/>
      <sheetName val="OPGW Quantity summary"/>
      <sheetName val="SUMMARY"/>
      <sheetName val="Price_Working_-SRP"/>
      <sheetName val="Price_details_-Feb''07"/>
      <sheetName val="Working_of_Over_Seas"/>
      <sheetName val="Most_Optimistic_Price"/>
      <sheetName val="Over_Sea's_Projects"/>
      <sheetName val="Feb'07-_Pricing_Assumptions"/>
      <sheetName val="Fund_Req__May_15"/>
      <sheetName val="Sheet1"/>
      <sheetName val="MAT"/>
      <sheetName val="COV"/>
      <sheetName val="=POP"/>
      <sheetName val="CW General Summary "/>
      <sheetName val="R"/>
      <sheetName val="Format - 4"/>
      <sheetName val="WBS"/>
      <sheetName val="Basic Rates"/>
      <sheetName val="Price_Working_-SRP1"/>
      <sheetName val="Price_details_-Feb''071"/>
      <sheetName val="Working_of_Over_Seas1"/>
      <sheetName val="Most_Optimistic_Price1"/>
      <sheetName val="Over_Sea's_Projects1"/>
      <sheetName val="Feb'07-_Pricing_Assumptions1"/>
      <sheetName val="Fund_Req__May_151"/>
      <sheetName val="OPGW_Quantity_summary"/>
      <sheetName val="CW_General_Summary_"/>
      <sheetName val="Format_-_4"/>
      <sheetName val="Basic_Rates"/>
      <sheetName val="SPARE MYSORE"/>
      <sheetName val="ReConsolation"/>
      <sheetName val="Price_Working_-SRP2"/>
      <sheetName val="Price_details_-Feb''072"/>
      <sheetName val="Working_of_Over_Seas2"/>
      <sheetName val="Most_Optimistic_Price2"/>
      <sheetName val="Over_Sea's_Projects2"/>
      <sheetName val="Feb'07-_Pricing_Assumptions2"/>
      <sheetName val="Fund_Req__May_152"/>
      <sheetName val="OPGW_Quantity_summary1"/>
      <sheetName val="CW_General_Summary_1"/>
      <sheetName val="Format_-_41"/>
      <sheetName val="Basic_Rates1"/>
      <sheetName val="Price_Working_-SRP3"/>
      <sheetName val="Price_details_-Feb''073"/>
      <sheetName val="Working_of_Over_Seas3"/>
      <sheetName val="Most_Optimistic_Price3"/>
      <sheetName val="Over_Sea's_Projects3"/>
      <sheetName val="Feb'07-_Pricing_Assumptions3"/>
      <sheetName val="Fund_Req__May_153"/>
      <sheetName val="OPGW_Quantity_summary2"/>
      <sheetName val="CW_General_Summary_2"/>
      <sheetName val="Format_-_42"/>
      <sheetName val="Basic_Rates2"/>
      <sheetName val="Price_Working_-SRP4"/>
      <sheetName val="Price_details_-Feb''074"/>
      <sheetName val="Working_of_Over_Seas4"/>
      <sheetName val="Most_Optimistic_Price4"/>
      <sheetName val="Over_Sea's_Projects4"/>
      <sheetName val="Feb'07-_Pricing_Assumptions4"/>
      <sheetName val="Fund_Req__May_154"/>
      <sheetName val="OPGW_Quantity_summary3"/>
      <sheetName val="CW_General_Summary_3"/>
      <sheetName val="Format_-_43"/>
      <sheetName val="Basic_Rates3"/>
      <sheetName val="Intro"/>
      <sheetName val="Price_Working_-SRP5"/>
      <sheetName val="Price_details_-Feb''075"/>
      <sheetName val="Working_of_Over_Seas5"/>
      <sheetName val="Most_Optimistic_Price5"/>
      <sheetName val="Over_Sea's_Projects5"/>
      <sheetName val="Feb'07-_Pricing_Assumptions5"/>
      <sheetName val="Fund_Req__May_155"/>
      <sheetName val="OPGW_Quantity_summary4"/>
      <sheetName val="CW_General_Summary_4"/>
      <sheetName val="Format_-_44"/>
      <sheetName val="Basic_Rates4"/>
      <sheetName val="SPARE_MYSORE"/>
      <sheetName val="Price_Working_-SRP6"/>
      <sheetName val="Price_details_-Feb''076"/>
      <sheetName val="Working_of_Over_Seas6"/>
      <sheetName val="Most_Optimistic_Price6"/>
      <sheetName val="Over_Sea's_Projects6"/>
      <sheetName val="Feb'07-_Pricing_Assumptions6"/>
      <sheetName val="Fund_Req__May_156"/>
      <sheetName val="OPGW_Quantity_summary5"/>
      <sheetName val="CW_General_Summary_5"/>
      <sheetName val="Format_-_45"/>
      <sheetName val="Basic_Rates5"/>
      <sheetName val="SPARE_MYSORE1"/>
      <sheetName val="Price_Working_-SRP9"/>
      <sheetName val="Price_details_-Feb''079"/>
      <sheetName val="Working_of_Over_Seas9"/>
      <sheetName val="Most_Optimistic_Price9"/>
      <sheetName val="Over_Sea's_Projects9"/>
      <sheetName val="Feb'07-_Pricing_Assumptions9"/>
      <sheetName val="Fund_Req__May_159"/>
      <sheetName val="OPGW_Quantity_summary8"/>
      <sheetName val="CW_General_Summary_8"/>
      <sheetName val="Format_-_48"/>
      <sheetName val="Basic_Rates8"/>
      <sheetName val="SPARE_MYSORE4"/>
      <sheetName val="Price_Working_-SRP7"/>
      <sheetName val="Price_details_-Feb''077"/>
      <sheetName val="Working_of_Over_Seas7"/>
      <sheetName val="Most_Optimistic_Price7"/>
      <sheetName val="Over_Sea's_Projects7"/>
      <sheetName val="Feb'07-_Pricing_Assumptions7"/>
      <sheetName val="Fund_Req__May_157"/>
      <sheetName val="OPGW_Quantity_summary6"/>
      <sheetName val="CW_General_Summary_6"/>
      <sheetName val="Format_-_46"/>
      <sheetName val="Basic_Rates6"/>
      <sheetName val="SPARE_MYSORE2"/>
      <sheetName val="Price_Working_-SRP8"/>
      <sheetName val="Price_details_-Feb''078"/>
      <sheetName val="Working_of_Over_Seas8"/>
      <sheetName val="Most_Optimistic_Price8"/>
      <sheetName val="Over_Sea's_Projects8"/>
      <sheetName val="Feb'07-_Pricing_Assumptions8"/>
      <sheetName val="Fund_Req__May_158"/>
      <sheetName val="OPGW_Quantity_summary7"/>
      <sheetName val="CW_General_Summary_7"/>
      <sheetName val="Format_-_47"/>
      <sheetName val="Basic_Rates7"/>
      <sheetName val="SPARE_MYSORE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Working -SRP"/>
      <sheetName val="Price details -Feb''07"/>
      <sheetName val="Working of Over Seas"/>
      <sheetName val="Most Optimistic Price"/>
      <sheetName val="Over Sea's Projects"/>
      <sheetName val="Feb'07- Pricing Assumptions"/>
      <sheetName val="Fund Req. May 15"/>
      <sheetName val="OPGW Quantity summary"/>
      <sheetName val="SUMMARY"/>
      <sheetName val="Price_Working_-SRP"/>
      <sheetName val="Price_details_-Feb''07"/>
      <sheetName val="Working_of_Over_Seas"/>
      <sheetName val="Most_Optimistic_Price"/>
      <sheetName val="Over_Sea's_Projects"/>
      <sheetName val="Feb'07-_Pricing_Assumptions"/>
      <sheetName val="Fund_Req__May_15"/>
      <sheetName val="MAT"/>
      <sheetName val="COV"/>
      <sheetName val="=POP"/>
      <sheetName val="CW General Summary "/>
      <sheetName val="R"/>
      <sheetName val="Sheet1"/>
      <sheetName val="Format - 4"/>
      <sheetName val="WBS"/>
      <sheetName val="Basic Rates"/>
      <sheetName val="ReConsolatio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st optimistic - Intl"/>
      <sheetName val="Price Working -Mar'06"/>
      <sheetName val="Working of Over Seas"/>
      <sheetName val="Domestic project prices-Mar'06"/>
      <sheetName val="Overseas project prices-Mar 06"/>
      <sheetName val="Mar'06 - Pricing Assumptions"/>
      <sheetName val="Fund Req. May 15"/>
      <sheetName val="Most_optimistic_-_Intl"/>
      <sheetName val="Price_Working_-Mar'06"/>
      <sheetName val="Working_of_Over_Seas"/>
      <sheetName val="Domestic_project_prices-Mar'06"/>
      <sheetName val="Overseas_project_prices-Mar_06"/>
      <sheetName val="Mar'06_-_Pricing_Assumptions"/>
      <sheetName val="Fund_Req__May_15"/>
      <sheetName val="estimate"/>
      <sheetName val="MAT"/>
      <sheetName val="COV"/>
      <sheetName val="=POP"/>
      <sheetName val="CW General Summary "/>
      <sheetName val="R"/>
      <sheetName val="Dichoto-bure"/>
      <sheetName val="CAL"/>
      <sheetName val="Scheme Area Details_Block__ C2"/>
      <sheetName val="Most_optimistic_-_Intl1"/>
      <sheetName val="Price_Working_-Mar'061"/>
      <sheetName val="Working_of_Over_Seas1"/>
      <sheetName val="Domestic_project_prices-Mar'061"/>
      <sheetName val="Overseas_project_prices-Mar_061"/>
      <sheetName val="Mar'06_-_Pricing_Assumptions1"/>
      <sheetName val="Fund_Req__May_151"/>
      <sheetName val="CW_General_Summary_"/>
      <sheetName val="Scheme_Area_Details_Block___C2"/>
      <sheetName val="Most_optimistic_-_Intl2"/>
      <sheetName val="Price_Working_-Mar'062"/>
      <sheetName val="Working_of_Over_Seas2"/>
      <sheetName val="Domestic_project_prices-Mar'062"/>
      <sheetName val="Overseas_project_prices-Mar_062"/>
      <sheetName val="Mar'06_-_Pricing_Assumptions2"/>
      <sheetName val="Fund_Req__May_152"/>
      <sheetName val="CW_General_Summary_1"/>
      <sheetName val="Scheme_Area_Details_Block___C21"/>
      <sheetName val="devises"/>
      <sheetName val="Invite"/>
      <sheetName val="Steel-Circular"/>
      <sheetName val="price working -srp"/>
      <sheetName val="Most_optimistic_-_Intl3"/>
      <sheetName val="Price_Working_-Mar'063"/>
      <sheetName val="Working_of_Over_Seas3"/>
      <sheetName val="Domestic_project_prices-Mar'063"/>
      <sheetName val="Overseas_project_prices-Mar_063"/>
      <sheetName val="Mar'06_-_Pricing_Assumptions3"/>
      <sheetName val="Fund_Req__May_153"/>
      <sheetName val="CW_General_Summary_2"/>
      <sheetName val="Scheme_Area_Details_Block___C22"/>
      <sheetName val="Most_optimistic_-_Intl4"/>
      <sheetName val="Price_Working_-Mar'064"/>
      <sheetName val="Working_of_Over_Seas4"/>
      <sheetName val="Domestic_project_prices-Mar'064"/>
      <sheetName val="Overseas_project_prices-Mar_064"/>
      <sheetName val="Mar'06_-_Pricing_Assumptions4"/>
      <sheetName val="Fund_Req__May_154"/>
      <sheetName val="CW_General_Summary_3"/>
      <sheetName val="Scheme_Area_Details_Block___C23"/>
      <sheetName val="price_working_-srp"/>
      <sheetName val="INPUT-DATA"/>
      <sheetName val="DREV"/>
      <sheetName val="CREV"/>
      <sheetName val="Sheet1"/>
      <sheetName val="CASH-FLOW"/>
      <sheetName val="Vind-BtB"/>
      <sheetName val="Coalmine"/>
      <sheetName val="Design"/>
      <sheetName val="Most_optimistic_-_Intl5"/>
      <sheetName val="Price_Working_-Mar'065"/>
      <sheetName val="Working_of_Over_Seas5"/>
      <sheetName val="Domestic_project_prices-Mar'065"/>
      <sheetName val="Overseas_project_prices-Mar_065"/>
      <sheetName val="Mar'06_-_Pricing_Assumptions5"/>
      <sheetName val="Fund_Req__May_155"/>
      <sheetName val="CW_General_Summary_4"/>
      <sheetName val="Scheme_Area_Details_Block___C24"/>
      <sheetName val="price_working_-srp1"/>
      <sheetName val="R2"/>
      <sheetName val="OPGW Qty. - 230 kV"/>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refreshError="1"/>
      <sheetData sheetId="8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T"/>
      <sheetName val="MF"/>
      <sheetName val="MF (tower)"/>
      <sheetName val="Curr"/>
      <sheetName val="Cost of TLT"/>
      <sheetName val="Steel Zinc Rates"/>
      <sheetName val="Recovery"/>
      <sheetName val="Freight"/>
      <sheetName val="Tower"/>
      <sheetName val="Tower Accs"/>
      <sheetName val="Conductor"/>
      <sheetName val="Drum working"/>
      <sheetName val="OPGW "/>
      <sheetName val="OPGW Accs"/>
      <sheetName val="Insulator"/>
      <sheetName val=" RTV Coating"/>
      <sheetName val="Summary- HW &amp; Acce"/>
      <sheetName val="Insulator HW"/>
      <sheetName val="Cond Acc"/>
      <sheetName val="Earthing Materials"/>
      <sheetName val="Sheet36"/>
      <sheetName val="Warning Lights"/>
      <sheetName val="Typetest"/>
      <sheetName val="VISIT"/>
      <sheetName val="XLPE Cable"/>
      <sheetName val="Drum wkg."/>
      <sheetName val="XLPE Power Accessories "/>
      <sheetName val="Surge Arrestors"/>
      <sheetName val="Operational Spares"/>
      <sheetName val="Third party inspection"/>
      <sheetName val="Spares 380kV"/>
      <sheetName val="Spares 230 kV "/>
      <sheetName val="Rpeater shelter"/>
      <sheetName val="Line Qty.- 380 kV"/>
      <sheetName val="OPGW Qty. - 380 kV"/>
      <sheetName val="Line Qty. - 230 kV"/>
      <sheetName val="OPGW Qty. - 230 kV"/>
      <sheetName val="Profit Analysis (Cost)"/>
      <sheetName val="PROFIT - Totality"/>
      <sheetName val="PROFIT - 380 kV Tabuk Duba"/>
      <sheetName val="PROFIT - Makkah Taif"/>
      <sheetName val="PROFIT - 132 kV Tabuk Duba"/>
      <sheetName val="Tower Tabuk"/>
      <sheetName val="Tower Makkah"/>
      <sheetName val="Inland Transp-- Tower"/>
      <sheetName val="Tower Accs (2)"/>
      <sheetName val="Conductor - Tabuk Duba"/>
      <sheetName val="Conductor-Makkah"/>
      <sheetName val="Drum wkg &amp; Inl Trnsp -- Condr"/>
      <sheetName val="380 kV Qty -258"/>
      <sheetName val="132 kV - Qty 258"/>
      <sheetName val="OPGW Qty (380 &amp; 132 kV)"/>
      <sheetName val="OPGW --- Retrofitt"/>
      <sheetName val="OPGW Accs - Retrofitt"/>
      <sheetName val="RTV coating sheet"/>
      <sheetName val="Earthing qty sheet"/>
      <sheetName val="War sphs &amp; Lghts"/>
      <sheetName val="Spares 132 kV"/>
      <sheetName val="Repeater shelter"/>
      <sheetName val="LL tran"/>
      <sheetName val="OPGW - Test Equip."/>
      <sheetName val="Maintenance Eqp."/>
      <sheetName val="For Insulator Coating "/>
      <sheetName val="HW Weight analysis"/>
      <sheetName val="FOC Cable - XLPE "/>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T"/>
      <sheetName val="MF"/>
      <sheetName val="MF (tower)"/>
      <sheetName val="Curr"/>
      <sheetName val="Cost of TLT"/>
      <sheetName val="Steel Zinc Rates"/>
      <sheetName val="Recovery"/>
      <sheetName val="Freight"/>
      <sheetName val="Tower"/>
      <sheetName val="Tower Accs"/>
      <sheetName val="Conductor"/>
      <sheetName val="Drum working"/>
      <sheetName val="OPGW "/>
      <sheetName val="OPGW Accs"/>
      <sheetName val="Insulator"/>
      <sheetName val=" RTV Coating"/>
      <sheetName val="Summary- HW &amp; Acce"/>
      <sheetName val="Insulator HW"/>
      <sheetName val="Cond Acc"/>
      <sheetName val="Earthing Materials"/>
      <sheetName val="Sheet36"/>
      <sheetName val="Warning Lights"/>
      <sheetName val="Typetest"/>
      <sheetName val="VISIT"/>
      <sheetName val="XLPE Cable"/>
      <sheetName val="Drum wkg."/>
      <sheetName val="XLPE Power Accessories "/>
      <sheetName val="Surge Arrestors"/>
      <sheetName val="Operational Spares"/>
      <sheetName val="Third party inspection"/>
      <sheetName val="Spares 380kV"/>
      <sheetName val="Spares 230 kV "/>
      <sheetName val="Rpeater shelter"/>
      <sheetName val="Line Qty.- 380 kV"/>
      <sheetName val="OPGW Qty. - 380 kV"/>
      <sheetName val="Line Qty. - 230 kV"/>
      <sheetName val="OPGW Qty. - 230 kV"/>
      <sheetName val="Profit Analysis (Cost)"/>
      <sheetName val="PROFIT - Totality"/>
      <sheetName val="PROFIT - 380 kV Tabuk Duba"/>
      <sheetName val="PROFIT - Makkah Taif"/>
      <sheetName val="PROFIT - 132 kV Tabuk Duba"/>
      <sheetName val="Tower Tabuk"/>
      <sheetName val="Tower Makkah"/>
      <sheetName val="Inland Transp-- Tower"/>
      <sheetName val="Tower Accs (2)"/>
      <sheetName val="Conductor - Tabuk Duba"/>
      <sheetName val="Conductor-Makkah"/>
      <sheetName val="Drum wkg &amp; Inl Trnsp -- Condr"/>
      <sheetName val="380 kV Qty -258"/>
      <sheetName val="132 kV - Qty 258"/>
      <sheetName val="OPGW Qty (380 &amp; 132 kV)"/>
      <sheetName val="OPGW --- Retrofitt"/>
      <sheetName val="OPGW Accs - Retrofitt"/>
      <sheetName val="RTV coating sheet"/>
      <sheetName val="Earthing qty sheet"/>
      <sheetName val="War sphs &amp; Lghts"/>
      <sheetName val="Spares 132 kV"/>
      <sheetName val="Repeater shelter"/>
      <sheetName val="LL tran"/>
      <sheetName val="OPGW - Test Equip."/>
      <sheetName val="Maintenance Eqp."/>
      <sheetName val="For Insulator Coating "/>
      <sheetName val="HW Weight analysis"/>
      <sheetName val="FOC Cable - XLPE "/>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T"/>
      <sheetName val="MF"/>
      <sheetName val="MF (tower)"/>
      <sheetName val="Curr"/>
      <sheetName val="Cost of TLT"/>
      <sheetName val="Steel Zinc Rates"/>
      <sheetName val="Recovery"/>
      <sheetName val="Freight"/>
      <sheetName val="Tower"/>
      <sheetName val="Tower Accs"/>
      <sheetName val="Conductor"/>
      <sheetName val="Drum working"/>
      <sheetName val="OPGW "/>
      <sheetName val="OPGW Accs"/>
      <sheetName val="Insulator"/>
      <sheetName val=" RTV Coating"/>
      <sheetName val="Summary- HW &amp; Acce"/>
      <sheetName val="Insulator HW"/>
      <sheetName val="Cond Acc"/>
      <sheetName val="Earthing Materials"/>
      <sheetName val="Sheet36"/>
      <sheetName val="Warning Lights"/>
      <sheetName val="Typetest"/>
      <sheetName val="VISIT"/>
      <sheetName val="XLPE Cable"/>
      <sheetName val="Drum wkg."/>
      <sheetName val="XLPE Power Accessories "/>
      <sheetName val="Surge Arrestors"/>
      <sheetName val="Operational Spares"/>
      <sheetName val="Third party inspection"/>
      <sheetName val="Spares 380kV"/>
      <sheetName val="Spares 230 kV "/>
      <sheetName val="Rpeater shelter"/>
      <sheetName val="Line Qty.- 380 kV"/>
      <sheetName val="OPGW Qty. - 380 kV"/>
      <sheetName val="Line Qty. - 230 kV"/>
      <sheetName val="OPGW Qty. - 230 kV"/>
      <sheetName val="Profit Analysis (Cost)"/>
      <sheetName val="PROFIT - Totality"/>
      <sheetName val="PROFIT - 380 kV Tabuk Duba"/>
      <sheetName val="PROFIT - Makkah Taif"/>
      <sheetName val="PROFIT - 132 kV Tabuk Duba"/>
      <sheetName val="Tower Tabuk"/>
      <sheetName val="Tower Makkah"/>
      <sheetName val="Inland Transp-- Tower"/>
      <sheetName val="Tower Accs (2)"/>
      <sheetName val="Conductor - Tabuk Duba"/>
      <sheetName val="Conductor-Makkah"/>
      <sheetName val="Drum wkg &amp; Inl Trnsp -- Condr"/>
      <sheetName val="380 kV Qty -258"/>
      <sheetName val="132 kV - Qty 258"/>
      <sheetName val="OPGW Qty (380 &amp; 132 kV)"/>
      <sheetName val="OPGW --- Retrofitt"/>
      <sheetName val="OPGW Accs - Retrofitt"/>
      <sheetName val="RTV coating sheet"/>
      <sheetName val="Earthing qty sheet"/>
      <sheetName val="War sphs &amp; Lghts"/>
      <sheetName val="Spares 132 kV"/>
      <sheetName val="Repeater shelter"/>
      <sheetName val="LL tran"/>
      <sheetName val="OPGW - Test Equip."/>
      <sheetName val="Maintenance Eqp."/>
      <sheetName val="For Insulator Coating "/>
      <sheetName val="HW Weight analysis"/>
      <sheetName val="FOC Cable - XLPE "/>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T"/>
      <sheetName val="MF"/>
      <sheetName val="MF (tower)"/>
      <sheetName val="Curr"/>
      <sheetName val="Cost of TLT"/>
      <sheetName val="Steel Zinc Rates"/>
      <sheetName val="Recovery"/>
      <sheetName val="Freight"/>
      <sheetName val="Tower"/>
      <sheetName val="Tower Accs"/>
      <sheetName val="Conductor"/>
      <sheetName val="Drum working"/>
      <sheetName val="OPGW "/>
      <sheetName val="OPGW Accs"/>
      <sheetName val="Insulator"/>
      <sheetName val=" RTV Coating"/>
      <sheetName val="Summary- HW &amp; Acce"/>
      <sheetName val="Insulator HW"/>
      <sheetName val="Cond Acc"/>
      <sheetName val="Earthing Materials"/>
      <sheetName val="Sheet36"/>
      <sheetName val="Warning Lights"/>
      <sheetName val="Typetest"/>
      <sheetName val="VISIT"/>
      <sheetName val="XLPE Cable"/>
      <sheetName val="Drum wkg."/>
      <sheetName val="XLPE Power Accessories "/>
      <sheetName val="Surge Arrestors"/>
      <sheetName val="Operational Spares"/>
      <sheetName val="Third party inspection"/>
      <sheetName val="Spares 380kV"/>
      <sheetName val="Spares 230 kV "/>
      <sheetName val="Rpeater shelter"/>
      <sheetName val="Line Qty.- 380 kV"/>
      <sheetName val="OPGW Qty. - 380 kV"/>
      <sheetName val="Line Qty. - 230 kV"/>
      <sheetName val="OPGW Qty. - 230 kV"/>
      <sheetName val="Profit Analysis (Cost)"/>
      <sheetName val="PROFIT - Totality"/>
      <sheetName val="PROFIT - 380 kV Tabuk Duba"/>
      <sheetName val="PROFIT - Makkah Taif"/>
      <sheetName val="PROFIT - 132 kV Tabuk Duba"/>
      <sheetName val="Tower Tabuk"/>
      <sheetName val="Tower Makkah"/>
      <sheetName val="Inland Transp-- Tower"/>
      <sheetName val="Tower Accs (2)"/>
      <sheetName val="Conductor - Tabuk Duba"/>
      <sheetName val="Conductor-Makkah"/>
      <sheetName val="Drum wkg &amp; Inl Trnsp -- Condr"/>
      <sheetName val="380 kV Qty -258"/>
      <sheetName val="132 kV - Qty 258"/>
      <sheetName val="OPGW Qty (380 &amp; 132 kV)"/>
      <sheetName val="OPGW --- Retrofitt"/>
      <sheetName val="OPGW Accs - Retrofitt"/>
      <sheetName val="RTV coating sheet"/>
      <sheetName val="Earthing qty sheet"/>
      <sheetName val="War sphs &amp; Lghts"/>
      <sheetName val="Spares 132 kV"/>
      <sheetName val="Repeater shelter"/>
      <sheetName val="LL tran"/>
      <sheetName val="OPGW - Test Equip."/>
      <sheetName val="Maintenance Eqp."/>
      <sheetName val="For Insulator Coating "/>
      <sheetName val="HW Weight analysis"/>
      <sheetName val="FOC Cable - XLPE "/>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32 kV Roikbha"/>
      <sheetName val="OPGW Quantity summary"/>
      <sheetName val="Sheet1"/>
      <sheetName val="Fund Req. May 15"/>
      <sheetName val="132_kV_Roikbha"/>
      <sheetName val="OPGW_Quantity_summary"/>
      <sheetName val="Price Working -SRP"/>
      <sheetName val="SPT vs PHI"/>
      <sheetName val="132_kV_Roikbha1"/>
      <sheetName val="OPGW_Quantity_summary1"/>
      <sheetName val="Fund_Req__May_15"/>
      <sheetName val="Analysis"/>
      <sheetName val="Price_Working_-SRP"/>
      <sheetName val="SPT_vs_PHI"/>
      <sheetName val="132_kV_Roikbha2"/>
      <sheetName val="OPGW_Quantity_summary2"/>
      <sheetName val="Fund_Req__May_151"/>
      <sheetName val="Price_Working_-SRP1"/>
      <sheetName val="SPT_vs_PHI1"/>
      <sheetName val="132_kV_Roikbha4"/>
      <sheetName val="OPGW_Quantity_summary4"/>
      <sheetName val="Fund_Req__May_153"/>
      <sheetName val="Price_Working_-SRP3"/>
      <sheetName val="SPT_vs_PHI3"/>
      <sheetName val="132_kV_Roikbha3"/>
      <sheetName val="OPGW_Quantity_summary3"/>
      <sheetName val="Fund_Req__May_152"/>
      <sheetName val="Price_Working_-SRP2"/>
      <sheetName val="SPT_vs_PHI2"/>
      <sheetName val="132_kV_Roikbha5"/>
      <sheetName val="OPGW_Quantity_summary5"/>
      <sheetName val="Fund_Req__May_154"/>
      <sheetName val="Price_Working_-SRP4"/>
      <sheetName val="SPT_vs_PHI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 val="Drop Down List"/>
      <sheetName val="Ring wise Block Summary "/>
      <sheetName val="sag-ten"/>
      <sheetName val="Load_Details(B1)"/>
      <sheetName val="bs_BP_04_SA"/>
      <sheetName val="Basic_Rate"/>
      <sheetName val="INFLUENCES_ON_GM"/>
      <sheetName val="acevsSp_(ABC)"/>
      <sheetName val="Ring_wise_Block_Summary_"/>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sheetData sheetId="240"/>
      <sheetData sheetId="241"/>
      <sheetData sheetId="242"/>
      <sheetData sheetId="243"/>
      <sheetData sheetId="244"/>
      <sheetData sheetId="24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Working -SRP"/>
      <sheetName val="Price details -Feb''07"/>
      <sheetName val="Working of Over Seas"/>
      <sheetName val="Most Optimistic Price"/>
      <sheetName val="Over Sea's Projects"/>
      <sheetName val="Feb'07- Pricing Assumptions"/>
      <sheetName val="Fund Req. May 15"/>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Working -SRP"/>
      <sheetName val="Price details -Feb''07"/>
      <sheetName val="Working of Over Seas"/>
      <sheetName val="Most Optimistic Price"/>
      <sheetName val="Over Sea's Projects"/>
      <sheetName val="Feb'07- Pricing Assumptions"/>
      <sheetName val="Fund Req. May 15"/>
      <sheetName val="Price_Working_-SRP"/>
      <sheetName val="Price_details_-Feb''07"/>
      <sheetName val="Working_of_Over_Seas"/>
      <sheetName val="Most_Optimistic_Price"/>
      <sheetName val="Over_Sea's_Projects"/>
      <sheetName val="Feb'07-_Pricing_Assumptions"/>
      <sheetName val="OPGW Quantity summary"/>
      <sheetName val="SUMMARY"/>
      <sheetName val="Fund_Req__May_15"/>
      <sheetName val="Sheet1"/>
      <sheetName val="MAT"/>
      <sheetName val="COV"/>
      <sheetName val="=POP"/>
      <sheetName val="CW General Summary "/>
      <sheetName val="R"/>
      <sheetName val="Format - 4"/>
      <sheetName val="WBS"/>
      <sheetName val="Basic Rates"/>
      <sheetName val="Price_Working_-SRP1"/>
      <sheetName val="Price_details_-Feb''071"/>
      <sheetName val="Working_of_Over_Seas1"/>
      <sheetName val="Most_Optimistic_Price1"/>
      <sheetName val="Over_Sea's_Projects1"/>
      <sheetName val="Feb'07-_Pricing_Assumptions1"/>
      <sheetName val="Fund_Req__May_151"/>
      <sheetName val="OPGW_Quantity_summary"/>
      <sheetName val="CW_General_Summary_"/>
      <sheetName val="Format_-_4"/>
      <sheetName val="Basic_Rates"/>
      <sheetName val="SPARE MYSORE"/>
      <sheetName val="ReConsolation"/>
      <sheetName val="Price_Working_-SRP2"/>
      <sheetName val="Price_details_-Feb''072"/>
      <sheetName val="Working_of_Over_Seas2"/>
      <sheetName val="Most_Optimistic_Price2"/>
      <sheetName val="Over_Sea's_Projects2"/>
      <sheetName val="Feb'07-_Pricing_Assumptions2"/>
      <sheetName val="Fund_Req__May_152"/>
      <sheetName val="OPGW_Quantity_summary1"/>
      <sheetName val="CW_General_Summary_1"/>
      <sheetName val="Format_-_41"/>
      <sheetName val="Basic_Rates1"/>
      <sheetName val="Price_Working_-SRP3"/>
      <sheetName val="Price_details_-Feb''073"/>
      <sheetName val="Working_of_Over_Seas3"/>
      <sheetName val="Most_Optimistic_Price3"/>
      <sheetName val="Over_Sea's_Projects3"/>
      <sheetName val="Feb'07-_Pricing_Assumptions3"/>
      <sheetName val="Fund_Req__May_153"/>
      <sheetName val="OPGW_Quantity_summary2"/>
      <sheetName val="CW_General_Summary_2"/>
      <sheetName val="Format_-_42"/>
      <sheetName val="Basic_Rates2"/>
      <sheetName val="Price_Working_-SRP4"/>
      <sheetName val="Price_details_-Feb''074"/>
      <sheetName val="Working_of_Over_Seas4"/>
      <sheetName val="Most_Optimistic_Price4"/>
      <sheetName val="Over_Sea's_Projects4"/>
      <sheetName val="Feb'07-_Pricing_Assumptions4"/>
      <sheetName val="Fund_Req__May_154"/>
      <sheetName val="OPGW_Quantity_summary3"/>
      <sheetName val="CW_General_Summary_3"/>
      <sheetName val="Format_-_43"/>
      <sheetName val="Basic_Rates3"/>
      <sheetName val="Intro"/>
      <sheetName val="Price Working -Mar'06"/>
      <sheetName val="Scheme Area Details_Block__ C2"/>
      <sheetName val="sheet2 (Layout)"/>
      <sheetName val="TABLES"/>
      <sheetName val="update Rate"/>
      <sheetName val="1"/>
      <sheetName val="strain"/>
      <sheetName val="220Kv (2)"/>
      <sheetName val="220Kv"/>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 val="CP_FEB_0321"/>
      <sheetName val="CWCO_FEB_0321"/>
      <sheetName val="OH_FEB_0321"/>
      <sheetName val="MAT_FEB_0321"/>
      <sheetName val="P&amp;M_AFA21"/>
      <sheetName val="P&amp;M_DEPN21"/>
      <sheetName val="LAB_FEB'0321"/>
      <sheetName val="SC_Cost_FEB_0321"/>
      <sheetName val="FEB03_LEDGER21"/>
      <sheetName val="FEB03_LEDGER_(2)21"/>
      <sheetName val="JAN_03_LEDGER_(2)21"/>
      <sheetName val="CP_distribution_for_CEMA21"/>
      <sheetName val="CP_MAR_0321"/>
      <sheetName val="CWCO_MAR_0321"/>
      <sheetName val="MAR03_LEDGER21"/>
      <sheetName val="MAR03_LEDGER_(2)21"/>
      <sheetName val="25_10_16black18"/>
      <sheetName val="Selection_list17"/>
      <sheetName val="PRECAST_lightconc-II17"/>
      <sheetName val="Vendor_Wise17"/>
      <sheetName val="Line_Wise17"/>
      <sheetName val="Overall_Plan-Project17"/>
      <sheetName val="Global_factors16"/>
      <sheetName val="Rate_Analysis16"/>
      <sheetName val="CP_FEB_0322"/>
      <sheetName val="CWCO_FEB_0322"/>
      <sheetName val="OH_FEB_0322"/>
      <sheetName val="MAT_FEB_0322"/>
      <sheetName val="P&amp;M_AFA22"/>
      <sheetName val="P&amp;M_DEPN22"/>
      <sheetName val="LAB_FEB'0322"/>
      <sheetName val="SC_Cost_FEB_0322"/>
      <sheetName val="FEB03_LEDGER22"/>
      <sheetName val="FEB03_LEDGER_(2)22"/>
      <sheetName val="JAN_03_LEDGER_(2)22"/>
      <sheetName val="CP_distribution_for_CEMA22"/>
      <sheetName val="CP_MAR_0322"/>
      <sheetName val="CWCO_MAR_0322"/>
      <sheetName val="MAR03_LEDGER22"/>
      <sheetName val="MAR03_LEDGER_(2)22"/>
      <sheetName val="25_10_16black19"/>
      <sheetName val="Selection_list18"/>
      <sheetName val="PRECAST_lightconc-II18"/>
      <sheetName val="Vendor_Wise18"/>
      <sheetName val="Line_Wise18"/>
      <sheetName val="Overall_Plan-Project18"/>
      <sheetName val="Global_factors17"/>
      <sheetName val="Rate_Analysis17"/>
      <sheetName val="CP_FEB_0323"/>
      <sheetName val="CWCO_FEB_0323"/>
      <sheetName val="OH_FEB_0323"/>
      <sheetName val="MAT_FEB_0323"/>
      <sheetName val="P&amp;M_AFA23"/>
      <sheetName val="P&amp;M_DEPN23"/>
      <sheetName val="LAB_FEB'0323"/>
      <sheetName val="SC_Cost_FEB_0323"/>
      <sheetName val="FEB03_LEDGER23"/>
      <sheetName val="FEB03_LEDGER_(2)23"/>
      <sheetName val="JAN_03_LEDGER_(2)23"/>
      <sheetName val="CP_distribution_for_CEMA23"/>
      <sheetName val="CP_MAR_0323"/>
      <sheetName val="CWCO_MAR_0323"/>
      <sheetName val="MAR03_LEDGER23"/>
      <sheetName val="MAR03_LEDGER_(2)23"/>
      <sheetName val="25_10_16black20"/>
      <sheetName val="Selection_list19"/>
      <sheetName val="PRECAST_lightconc-II19"/>
      <sheetName val="Vendor_Wise19"/>
      <sheetName val="Line_Wise19"/>
      <sheetName val="Overall_Plan-Project19"/>
      <sheetName val="Global_factors18"/>
      <sheetName val="Rate_Analysis18"/>
      <sheetName val="BREAKDOWN(철거설치)"/>
      <sheetName val="PACK_(B)"/>
      <sheetName val="Executive_Summary_-Thermal"/>
      <sheetName val="Stationwise_Thermal_&amp;_Hydel_Gen"/>
      <sheetName val="LD"/>
      <sheetName val="girder"/>
      <sheetName val="Finansal tamamlanma Eğrisi"/>
      <sheetName val="Finansal_tamamlanma_Eğrisi"/>
      <sheetName val="220Kv"/>
      <sheetName val="Conductor Siz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refreshError="1"/>
      <sheetData sheetId="591"/>
      <sheetData sheetId="592"/>
      <sheetData sheetId="593"/>
      <sheetData sheetId="594" refreshError="1"/>
      <sheetData sheetId="595" refreshError="1"/>
      <sheetData sheetId="596" refreshError="1"/>
      <sheetData sheetId="597"/>
      <sheetData sheetId="598" refreshError="1"/>
      <sheetData sheetId="59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TB 31 Mar 10 15 MTHS"/>
      <sheetName val="Schedule No.1"/>
      <sheetName val="PTN"/>
      <sheetName val="Fund Req. May 15"/>
      <sheetName val="Fund Req."/>
      <sheetName val="Price Working -April'07"/>
      <sheetName val="perfbot98-99"/>
      <sheetName val="Silo with internal cone"/>
      <sheetName val="DB@Acess"/>
      <sheetName val="Civil"/>
      <sheetName val="TS-TC"/>
      <sheetName val="SUMMARY_(2)"/>
      <sheetName val="Schedule_No_1"/>
      <sheetName val="TB_31_Mar_10_15_MTHS"/>
      <sheetName val="Fund_Req__May_15"/>
      <sheetName val="ER - 1(1)"/>
      <sheetName val="SPT vs PHI"/>
      <sheetName val="TABLES"/>
      <sheetName val="PO NOS"/>
      <sheetName val="Voucher"/>
      <sheetName val="Data"/>
      <sheetName val="Price Working -SRP"/>
      <sheetName val="UK"/>
      <sheetName val="C-I"/>
      <sheetName val="Format - 4"/>
      <sheetName val="PKG_B_Sch-4B"/>
      <sheetName val="eoudesp"/>
      <sheetName val="PRELIM5"/>
      <sheetName val="Inputs"/>
      <sheetName val="Report"/>
      <sheetName val="drg"/>
      <sheetName val="Sheet1"/>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DETAILED  BOQ"/>
      <sheetName val="cf"/>
      <sheetName val="orders"/>
      <sheetName val="inter"/>
      <sheetName val="Code"/>
      <sheetName val="sc cost feb 03"/>
      <sheetName val="Basis"/>
      <sheetName val="parameters"/>
      <sheetName val="LANGUAGE"/>
      <sheetName val="PART_DISCOUNT"/>
      <sheetName val="costi"/>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현금흐름표"/>
      <sheetName val="SAPBEXqueries"/>
      <sheetName val="Conditions"/>
      <sheetName val="P-Ins &amp; Bonds"/>
      <sheetName val="P-Site fac"/>
      <sheetName val="P-Clients fac"/>
      <sheetName val="FitOutConfCentre"/>
      <sheetName val="VARIABLE"/>
      <sheetName val="clay"/>
      <sheetName val="PLAN_FEB97"/>
      <sheetName val="Confi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sheetData sheetId="23"/>
      <sheetData sheetId="24"/>
      <sheetData sheetId="25"/>
      <sheetData sheetId="26" refreshError="1"/>
      <sheetData sheetId="27" refreshError="1"/>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refreshError="1"/>
      <sheetData sheetId="200" refreshError="1"/>
      <sheetData sheetId="201" refreshError="1"/>
      <sheetData sheetId="202"/>
      <sheetData sheetId="203" refreshError="1"/>
      <sheetData sheetId="204" refreshError="1"/>
      <sheetData sheetId="205" refreshError="1"/>
      <sheetData sheetId="206"/>
      <sheetData sheetId="207"/>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Working -SRP"/>
      <sheetName val="Price details -Feb''07"/>
      <sheetName val="Working of Over Seas"/>
      <sheetName val="Most Optimistic Price"/>
      <sheetName val="Over Sea's Projects"/>
      <sheetName val="Feb'07- Pricing Assumptions"/>
      <sheetName val="Fund Req. May 15"/>
      <sheetName val="Price_Working_-SRP"/>
      <sheetName val="Price_details_-Feb''07"/>
      <sheetName val="Working_of_Over_Seas"/>
      <sheetName val="Most_Optimistic_Price"/>
      <sheetName val="Over_Sea's_Projects"/>
      <sheetName val="Feb'07-_Pricing_Assumptions"/>
      <sheetName val="OPGW Quantity summary"/>
      <sheetName val="SUMMARY"/>
      <sheetName val="Fund_Req__May_15"/>
      <sheetName val="Sheet1"/>
      <sheetName val="MAT"/>
      <sheetName val="COV"/>
      <sheetName val="=POP"/>
      <sheetName val="CW General Summary "/>
      <sheetName val="R"/>
      <sheetName val="Format - 4"/>
      <sheetName val="WBS"/>
      <sheetName val="Basic Rates"/>
      <sheetName val="Price_Working_-SRP1"/>
      <sheetName val="Price_details_-Feb''071"/>
      <sheetName val="Working_of_Over_Seas1"/>
      <sheetName val="Most_Optimistic_Price1"/>
      <sheetName val="Over_Sea's_Projects1"/>
      <sheetName val="Feb'07-_Pricing_Assumptions1"/>
      <sheetName val="Fund_Req__May_151"/>
      <sheetName val="OPGW_Quantity_summary"/>
      <sheetName val="CW_General_Summary_"/>
      <sheetName val="Format_-_4"/>
      <sheetName val="Basic_Rates"/>
      <sheetName val="Price_Working_-SRP2"/>
      <sheetName val="Price_details_-Feb''072"/>
      <sheetName val="Working_of_Over_Seas2"/>
      <sheetName val="Most_Optimistic_Price2"/>
      <sheetName val="Over_Sea's_Projects2"/>
      <sheetName val="Feb'07-_Pricing_Assumptions2"/>
      <sheetName val="Fund_Req__May_152"/>
      <sheetName val="OPGW_Quantity_summary1"/>
      <sheetName val="CW_General_Summary_1"/>
      <sheetName val="Format_-_41"/>
      <sheetName val="Basic_Rates1"/>
      <sheetName val="Price_Working_-SRP3"/>
      <sheetName val="Price_details_-Feb''073"/>
      <sheetName val="Working_of_Over_Seas3"/>
      <sheetName val="Most_Optimistic_Price3"/>
      <sheetName val="Over_Sea's_Projects3"/>
      <sheetName val="Feb'07-_Pricing_Assumptions3"/>
      <sheetName val="Fund_Req__May_153"/>
      <sheetName val="OPGW_Quantity_summary2"/>
      <sheetName val="CW_General_Summary_2"/>
      <sheetName val="Format_-_42"/>
      <sheetName val="Basic_Rates2"/>
      <sheetName val="Price_Working_-SRP4"/>
      <sheetName val="Price_details_-Feb''074"/>
      <sheetName val="Working_of_Over_Seas4"/>
      <sheetName val="Most_Optimistic_Price4"/>
      <sheetName val="Over_Sea's_Projects4"/>
      <sheetName val="Feb'07-_Pricing_Assumptions4"/>
      <sheetName val="Fund_Req__May_154"/>
      <sheetName val="OPGW_Quantity_summary3"/>
      <sheetName val="CW_General_Summary_3"/>
      <sheetName val="Format_-_43"/>
      <sheetName val="Basic_Rates3"/>
      <sheetName val="SPARE MYSORE"/>
      <sheetName val="ReConsolation"/>
      <sheetName val="Intro"/>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row r="27">
          <cell r="F27">
            <v>475</v>
          </cell>
        </row>
      </sheetData>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Entry"/>
      <sheetName val="S1BOQ"/>
      <sheetName val="SUMMARY"/>
    </sheetNames>
    <sheetDataSet>
      <sheetData sheetId="0" refreshError="1"/>
      <sheetData sheetId="1" refreshError="1"/>
      <sheetData sheetId="2"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Fund Req. May 15"/>
      <sheetName val="perfbot98-99"/>
      <sheetName val="Schedule No.1"/>
      <sheetName val="TB 31 Mar 10 15 MTHS"/>
      <sheetName val="SUMMARY_(2)"/>
      <sheetName val="Fund_Req__May_15"/>
      <sheetName val="Schedule_No_1"/>
      <sheetName val="TB_31_Mar_10_15_MTHS"/>
      <sheetName val="UK"/>
      <sheetName val="Price Working -SRP"/>
      <sheetName val="DB@Acess"/>
      <sheetName val="Civil"/>
      <sheetName val="TS-TC"/>
      <sheetName val="PTN"/>
      <sheetName val="Fund Req."/>
      <sheetName val="C-I"/>
      <sheetName val="Format - 4"/>
      <sheetName val="ER - 1(1)"/>
      <sheetName val="PKG_B_Sch-4B"/>
      <sheetName val="eoudesp"/>
      <sheetName val="Input"/>
      <sheetName val="Activity"/>
      <sheetName val="Crew"/>
      <sheetName val="Piping"/>
      <sheetName val="Pipe Supports"/>
      <sheetName val="rate analysis"/>
      <sheetName val="Voucher"/>
      <sheetName val="Data"/>
      <sheetName val="PRELIM5"/>
      <sheetName val="SPT vs PHI"/>
      <sheetName val="Price Working -April'07"/>
      <sheetName val="Silo with internal cone"/>
      <sheetName val="OPGW Quantity summary"/>
      <sheetName val="drg"/>
      <sheetName val="Sheet1"/>
      <sheetName val="TABLES"/>
      <sheetName val="PO NOS"/>
      <sheetName val="Coalmine"/>
      <sheetName val="sheet2 (Layout)"/>
      <sheetName val="Drop Down"/>
      <sheetName val="RA"/>
      <sheetName val="SUMMARY_(2)1"/>
      <sheetName val="Fund_Req__May_151"/>
      <sheetName val="Schedule_No_11"/>
      <sheetName val="TB_31_Mar_10_15_MTHS1"/>
      <sheetName val="Price_Working_-SRP"/>
      <sheetName val="Fund_Req_"/>
      <sheetName val="Format_-_4"/>
      <sheetName val="ER_-_1(1)"/>
      <sheetName val="Pipe_Supports"/>
      <sheetName val="rate_analysis"/>
      <sheetName val="Price_Working_-April'07"/>
      <sheetName val="SPT_vs_PHI"/>
      <sheetName val="Silo_with_internal_cone"/>
      <sheetName val="OPGW_Quantity_summary"/>
      <sheetName val="PO_NOS"/>
      <sheetName val="sheet2_(Layout)"/>
      <sheetName val="LIST"/>
      <sheetName val="Drop_Down"/>
      <sheetName val="SUMMARY_(2)2"/>
      <sheetName val="Fund_Req__May_152"/>
      <sheetName val="Schedule_No_12"/>
      <sheetName val="TB_31_Mar_10_15_MTHS2"/>
      <sheetName val="Price_Working_-SRP1"/>
      <sheetName val="Fund_Req_1"/>
      <sheetName val="Format_-_41"/>
      <sheetName val="ER_-_1(1)1"/>
      <sheetName val="Pipe_Supports1"/>
      <sheetName val="rate_analysis1"/>
      <sheetName val="Price_Working_-April'071"/>
      <sheetName val="SPT_vs_PHI1"/>
      <sheetName val="Silo_with_internal_cone1"/>
      <sheetName val="OPGW_Quantity_summary1"/>
      <sheetName val="PO_NOS1"/>
      <sheetName val="sheet2_(Layout)1"/>
      <sheetName val="FitOutConfCentre"/>
      <sheetName val="COST"/>
      <sheetName val="CFL-KIM"/>
      <sheetName val="13-septic"/>
      <sheetName val="7-ug"/>
      <sheetName val="2-utility"/>
      <sheetName val="18-misc"/>
      <sheetName val="5-pipe"/>
      <sheetName val="MASTER_RATE ANALYSIS"/>
      <sheetName val="BUD-8306"/>
      <sheetName val="Inputs"/>
      <sheetName val="Report"/>
      <sheetName val="SUMMARY_(2)3"/>
      <sheetName val="Fund_Req__May_153"/>
      <sheetName val="Schedule_No_13"/>
      <sheetName val="TB_31_Mar_10_15_MTHS3"/>
      <sheetName val="Price_Working_-SRP2"/>
      <sheetName val="Fund_Req_2"/>
      <sheetName val="Format_-_42"/>
      <sheetName val="ER_-_1(1)2"/>
      <sheetName val="Pipe_Supports2"/>
      <sheetName val="rate_analysis2"/>
      <sheetName val="Price_Working_-April'072"/>
      <sheetName val="SPT_vs_PHI2"/>
      <sheetName val="Silo_with_internal_cone2"/>
      <sheetName val="OPGW_Quantity_summary2"/>
      <sheetName val="PO_NOS2"/>
      <sheetName val="sheet2_(Layout)2"/>
      <sheetName val="Drop_Down1"/>
      <sheetName val="MASTER_RATE_ANALYSIS"/>
      <sheetName val="SUMMARY_(2)4"/>
      <sheetName val="Fund_Req__May_154"/>
      <sheetName val="Schedule_No_14"/>
      <sheetName val="TB_31_Mar_10_15_MTHS4"/>
      <sheetName val="Price_Working_-SRP3"/>
      <sheetName val="Fund_Req_3"/>
      <sheetName val="Format_-_43"/>
      <sheetName val="ER_-_1(1)3"/>
      <sheetName val="Pipe_Supports3"/>
      <sheetName val="rate_analysis3"/>
      <sheetName val="Price_Working_-April'073"/>
      <sheetName val="SPT_vs_PHI3"/>
      <sheetName val="Silo_with_internal_cone3"/>
      <sheetName val="OPGW_Quantity_summary3"/>
      <sheetName val="PO_NOS3"/>
      <sheetName val="sheet2_(Layout)3"/>
      <sheetName val="Drop_Down2"/>
      <sheetName val="MASTER_RATE_ANALYSIS1"/>
      <sheetName val="Currency"/>
      <sheetName val="SP Break Up"/>
      <sheetName val="Front end"/>
      <sheetName val="CODE-STR"/>
      <sheetName val="Valve Cl"/>
      <sheetName val="FLUID_INFO"/>
      <sheetName val="SUMMARY_(2)5"/>
      <sheetName val="Fund_Req__May_155"/>
      <sheetName val="Schedule_No_15"/>
      <sheetName val="TB_31_Mar_10_15_MTHS5"/>
      <sheetName val="Price_Working_-SRP4"/>
      <sheetName val="Fund_Req_4"/>
      <sheetName val="Format_-_44"/>
      <sheetName val="ER_-_1(1)4"/>
      <sheetName val="Pipe_Supports4"/>
      <sheetName val="rate_analysis4"/>
      <sheetName val="Price_Working_-April'074"/>
      <sheetName val="SPT_vs_PHI4"/>
      <sheetName val="Silo_with_internal_cone4"/>
      <sheetName val="OPGW_Quantity_summary4"/>
      <sheetName val="PO_NOS4"/>
      <sheetName val="sheet2_(Layout)4"/>
      <sheetName val="Drop_Down3"/>
      <sheetName val="MASTER_RATE_ANALYSIS2"/>
      <sheetName val="SP_Break_Up"/>
      <sheetName val="Front_end"/>
      <sheetName val="Valve_Cl"/>
      <sheetName val="Anex-1 Con Load"/>
      <sheetName val="1"/>
      <sheetName val="220v Cell Size &amp; Charger 1"/>
      <sheetName val="DONNE"/>
      <sheetName val="grid"/>
      <sheetName val="PACK (B)"/>
      <sheetName val="InputPO_Del"/>
      <sheetName val="P-Ins &amp; Bonds"/>
      <sheetName val="P-Site fac"/>
      <sheetName val="P-Clients fac"/>
      <sheetName val="VARIABLE"/>
      <sheetName val="SUMMARY_(2)7"/>
      <sheetName val="Fund_Req__May_157"/>
      <sheetName val="Schedule_No_17"/>
      <sheetName val="TB_31_Mar_10_15_MTHS7"/>
      <sheetName val="Price_Working_-SRP6"/>
      <sheetName val="Fund_Req_6"/>
      <sheetName val="Format_-_46"/>
      <sheetName val="ER_-_1(1)6"/>
      <sheetName val="Pipe_Supports6"/>
      <sheetName val="rate_analysis6"/>
      <sheetName val="Price_Working_-April'076"/>
      <sheetName val="SPT_vs_PHI6"/>
      <sheetName val="Silo_with_internal_cone6"/>
      <sheetName val="OPGW_Quantity_summary6"/>
      <sheetName val="PO_NOS6"/>
      <sheetName val="sheet2_(Layout)6"/>
      <sheetName val="Drop_Down5"/>
      <sheetName val="MASTER_RATE_ANALYSIS4"/>
      <sheetName val="SP_Break_Up2"/>
      <sheetName val="Front_end2"/>
      <sheetName val="Valve_Cl2"/>
      <sheetName val="SUMMARY_(2)6"/>
      <sheetName val="Fund_Req__May_156"/>
      <sheetName val="Schedule_No_16"/>
      <sheetName val="TB_31_Mar_10_15_MTHS6"/>
      <sheetName val="Price_Working_-SRP5"/>
      <sheetName val="Fund_Req_5"/>
      <sheetName val="Format_-_45"/>
      <sheetName val="ER_-_1(1)5"/>
      <sheetName val="Pipe_Supports5"/>
      <sheetName val="rate_analysis5"/>
      <sheetName val="Price_Working_-April'075"/>
      <sheetName val="SPT_vs_PHI5"/>
      <sheetName val="Silo_with_internal_cone5"/>
      <sheetName val="OPGW_Quantity_summary5"/>
      <sheetName val="PO_NOS5"/>
      <sheetName val="sheet2_(Layout)5"/>
      <sheetName val="Drop_Down4"/>
      <sheetName val="MASTER_RATE_ANALYSIS3"/>
      <sheetName val="SP_Break_Up1"/>
      <sheetName val="Front_end1"/>
      <sheetName val="Valve_Cl1"/>
      <sheetName val="p1 Work Done"/>
      <sheetName val="p4 Recomputation &amp; Rev. Match"/>
      <sheetName val="Data Sheet"/>
      <sheetName val="Elect."/>
      <sheetName val="SUMMARY_(2)8"/>
      <sheetName val="Fund_Req__May_158"/>
      <sheetName val="Schedule_No_18"/>
      <sheetName val="TB_31_Mar_10_15_MTHS8"/>
      <sheetName val="Price_Working_-SRP7"/>
      <sheetName val="Fund_Req_7"/>
      <sheetName val="Format_-_47"/>
      <sheetName val="ER_-_1(1)7"/>
      <sheetName val="Pipe_Supports7"/>
      <sheetName val="rate_analysis7"/>
      <sheetName val="Price_Working_-April'077"/>
      <sheetName val="SPT_vs_PHI7"/>
      <sheetName val="Silo_with_internal_cone7"/>
      <sheetName val="OPGW_Quantity_summary7"/>
      <sheetName val="PO_NOS7"/>
      <sheetName val="sheet2_(Layout)7"/>
      <sheetName val="Drop_Down6"/>
      <sheetName val="MASTER_RATE_ANALYSIS5"/>
      <sheetName val="SP_Break_Up3"/>
      <sheetName val="Front_end3"/>
      <sheetName val="Valve_Cl3"/>
      <sheetName val="Anex-1_Con_Load"/>
      <sheetName val="220v_Cell_Size_&amp;_Charger_1"/>
      <sheetName val="PACK_(B)"/>
      <sheetName val="P-Ins_&amp;_Bonds"/>
      <sheetName val="P-Site_fac"/>
      <sheetName val="P-Clients_fac"/>
      <sheetName val="concrete"/>
      <sheetName val="General"/>
      <sheetName val="Top"/>
      <sheetName val="Site"/>
      <sheetName val="Manpower"/>
      <sheetName val="Interface to Risk Model"/>
      <sheetName val="bank guarantee"/>
      <sheetName val="BHANDUP"/>
      <sheetName val="Malaysia incl. RET"/>
      <sheetName val="DREV"/>
      <sheetName val="CREV"/>
      <sheetName val="SUPPORT1"/>
      <sheetName val="BOQ"/>
      <sheetName val="btb"/>
      <sheetName val="DETAILED  BOQ"/>
      <sheetName val="cf"/>
      <sheetName val="orders"/>
      <sheetName val="tb 31-12-10"/>
      <sheetName val="sch4A"/>
      <sheetName val="sch1"/>
      <sheetName val="tb_31-12-10"/>
      <sheetName val="tb_31-12-101"/>
      <sheetName val="bank_guarantee"/>
      <sheetName val="Malaysia_incl__RET"/>
      <sheetName val="tb_31-12-102"/>
      <sheetName val="bank_guarantee1"/>
      <sheetName val="Malaysia_incl__RET1"/>
      <sheetName val="tb_31-12-103"/>
      <sheetName val="bank_guarantee2"/>
      <sheetName val="Malaysia_incl__RET2"/>
      <sheetName val="Building Area Method"/>
      <sheetName val="staff acco."/>
      <sheetName val="purpose&amp;in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refreshError="1"/>
      <sheetData sheetId="215" refreshError="1"/>
      <sheetData sheetId="216" refreshError="1"/>
      <sheetData sheetId="217" refreshError="1"/>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refreshError="1"/>
      <sheetData sheetId="276" refreshError="1"/>
      <sheetData sheetId="277"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Basicrates"/>
      <sheetName val="Carriage"/>
      <sheetName val="SiteClear"/>
      <sheetName val="EW"/>
      <sheetName val="SBase"/>
      <sheetName val="Bit-Base"/>
      <sheetName val="CC Pave"/>
      <sheetName val="REW"/>
      <sheetName val="TSigns"/>
      <sheetName val="PC"/>
      <sheetName val="Maint."/>
      <sheetName val="horti"/>
      <sheetName val="Found"/>
      <sheetName val="SubS"/>
      <sheetName val="SupS"/>
      <sheetName val="PW"/>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Basicrates"/>
      <sheetName val="Carriage"/>
      <sheetName val="SiteClear"/>
      <sheetName val="EW"/>
      <sheetName val="SBase"/>
      <sheetName val="Bit-Base"/>
      <sheetName val="CC Pave"/>
      <sheetName val="REW"/>
      <sheetName val="TSigns"/>
      <sheetName val="PC"/>
      <sheetName val="Maint."/>
      <sheetName val="horti"/>
      <sheetName val="Found"/>
      <sheetName val="SubS"/>
      <sheetName val="SupS"/>
      <sheetName val="PW"/>
      <sheetName val="Abstract"/>
      <sheetName val="CC_Pave"/>
      <sheetName val="Maint_"/>
      <sheetName val="CC_Pave1"/>
      <sheetName val="Maint_1"/>
      <sheetName val="01"/>
      <sheetName val="02"/>
      <sheetName val="03"/>
      <sheetName val="04"/>
      <sheetName val="Machinery"/>
      <sheetName val="Machinary_Road Work"/>
      <sheetName val="Major Quantities"/>
      <sheetName val="Batching&amp;Pil POL"/>
      <sheetName val="Pil"/>
      <sheetName val="Steel Piling_POL"/>
      <sheetName val="CO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T"/>
      <sheetName val="MF"/>
      <sheetName val="MF (tower)"/>
      <sheetName val="Curr"/>
      <sheetName val="Cost of TLT"/>
      <sheetName val="Steel Zinc Rates"/>
      <sheetName val="Recovery"/>
      <sheetName val="Freight"/>
      <sheetName val="Tower"/>
      <sheetName val="Tower Accs"/>
      <sheetName val="Conductor"/>
      <sheetName val="Drum working"/>
      <sheetName val="OPGW "/>
      <sheetName val="OPGW Accs"/>
      <sheetName val="Insulator"/>
      <sheetName val=" RTV Coating"/>
      <sheetName val="Summary- HW &amp; Acce"/>
      <sheetName val="Insulator HW"/>
      <sheetName val="Cond Acc"/>
      <sheetName val="Earthing Materials"/>
      <sheetName val="Sheet36"/>
      <sheetName val="Warning Lights"/>
      <sheetName val="Typetest"/>
      <sheetName val="VISIT"/>
      <sheetName val="XLPE Cable"/>
      <sheetName val="Drum wkg."/>
      <sheetName val="XLPE Power Accessories "/>
      <sheetName val="Surge Arrestors"/>
      <sheetName val="Operational Spares"/>
      <sheetName val="Third party inspection"/>
      <sheetName val="Spares 380kV"/>
      <sheetName val="Spares 230 kV "/>
      <sheetName val="Rpeater shelter"/>
      <sheetName val="Line Qty.- 380 kV"/>
      <sheetName val="OPGW Qty. - 380 kV"/>
      <sheetName val="Line Qty. - 230 kV"/>
      <sheetName val="OPGW Qty. - 230 kV"/>
      <sheetName val="Profit Analysis (Cost)"/>
      <sheetName val="PROFIT - Totality"/>
      <sheetName val="PROFIT - 380 kV Tabuk Duba"/>
      <sheetName val="PROFIT - Makkah Taif"/>
      <sheetName val="PROFIT - 132 kV Tabuk Duba"/>
      <sheetName val="Tower Tabuk"/>
      <sheetName val="Tower Makkah"/>
      <sheetName val="Inland Transp-- Tower"/>
      <sheetName val="Tower Accs (2)"/>
      <sheetName val="Conductor - Tabuk Duba"/>
      <sheetName val="Conductor-Makkah"/>
      <sheetName val="Drum wkg &amp; Inl Trnsp -- Condr"/>
      <sheetName val="380 kV Qty -258"/>
      <sheetName val="132 kV - Qty 258"/>
      <sheetName val="OPGW Qty (380 &amp; 132 kV)"/>
      <sheetName val="OPGW --- Retrofitt"/>
      <sheetName val="OPGW Accs - Retrofitt"/>
      <sheetName val="RTV coating sheet"/>
      <sheetName val="Earthing qty sheet"/>
      <sheetName val="War sphs &amp; Lghts"/>
      <sheetName val="Spares 132 kV"/>
      <sheetName val="Repeater shelter"/>
      <sheetName val="LL tran"/>
      <sheetName val="OPGW - Test Equip."/>
      <sheetName val="Maintenance Eqp."/>
      <sheetName val="For Insulator Coating "/>
      <sheetName val="HW Weight analysis"/>
      <sheetName val="FOC Cable - XLPE "/>
      <sheetName val="#REF"/>
      <sheetName val="Price Working -SRP"/>
      <sheetName val="I 2ry activity reduction"/>
      <sheetName val="Scheme Area Details_Block__ C2"/>
      <sheetName val="New33KVSS_E3"/>
      <sheetName val="Prop aug of Ex 33KVSS_E3a"/>
      <sheetName val="SECONDARY DESIGN"/>
      <sheetName val="PACK (B)"/>
      <sheetName val="Scenario"/>
      <sheetName val="Reserve Addition"/>
      <sheetName val="update Rate"/>
      <sheetName va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 val="OH"/>
      <sheetName val="Database"/>
      <sheetName val="SCHEDULE"/>
      <sheetName val="schedule nos"/>
      <sheetName val="Sheet4"/>
      <sheetName val="SOR"/>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refreshError="1"/>
      <sheetData sheetId="1019" refreshError="1"/>
      <sheetData sheetId="1020" refreshError="1"/>
      <sheetData sheetId="1021" refreshError="1"/>
      <sheetData sheetId="1022" refreshError="1"/>
      <sheetData sheetId="102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 val="BM"/>
      <sheetName val=" L -1  sub R-bar "/>
      <sheetName val="Voucher"/>
      <sheetName val="Fee Rate Summary"/>
      <sheetName val="Set"/>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 val="sag-ten"/>
      <sheetName val="장비"/>
      <sheetName val="Cover sheet"/>
      <sheetName val="Form 6"/>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32 kV Roikbha"/>
      <sheetName val="OPGW Quantity summary"/>
      <sheetName val="Sheet1"/>
      <sheetName val="Fund Req. May 15"/>
      <sheetName val="Price Working -SRP"/>
      <sheetName val="132_kV_Roikbha"/>
      <sheetName val="OPGW_Quantity_summary"/>
    </sheetNames>
    <sheetDataSet>
      <sheetData sheetId="0" refreshError="1"/>
      <sheetData sheetId="1"/>
      <sheetData sheetId="2" refreshError="1"/>
      <sheetData sheetId="3" refreshError="1"/>
      <sheetData sheetId="4" refreshError="1"/>
      <sheetData sheetId="5" refreshError="1"/>
      <sheetData sheetId="6"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 val="Scheme Area Details_Block__ C2"/>
      <sheetName val="New33KVSS_E3"/>
      <sheetName val="Prop aug of Ex 33KVSS_E3a"/>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 val="材料库"/>
      <sheetName val="Key terms"/>
      <sheetName val="JUCK"/>
      <sheetName val="Copy of Battery Sizing - Workin"/>
      <sheetName val="Copy%20of%20Battery%20Sizing%20"/>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our &amp; Plant"/>
      <sheetName val="Material "/>
      <sheetName val=" Analysis"/>
      <sheetName val="BOQ "/>
      <sheetName val="Sheet1"/>
      <sheetName val="DWR"/>
      <sheetName val="Priced_DWR "/>
      <sheetName val="Rates2001"/>
      <sheetName val="DWR(Priced)"/>
      <sheetName val=" AnalysisPCC"/>
      <sheetName val=" AnalysisNH"/>
      <sheetName val="Estimates"/>
      <sheetName val="Labour _ Plant"/>
      <sheetName val="Analysis"/>
      <sheetName val="gen"/>
      <sheetName val="REL"/>
      <sheetName val="COLUMN"/>
      <sheetName val="Steel-Circular"/>
      <sheetName val="loadcal"/>
      <sheetName val="05"/>
      <sheetName val="ANAL"/>
      <sheetName val="ANNEXURE-A"/>
      <sheetName val="Mix Design"/>
      <sheetName val="PROCTOR"/>
      <sheetName val="concrete"/>
      <sheetName val="Rate Analysis"/>
      <sheetName val="Electrical"/>
      <sheetName val="Voucher"/>
      <sheetName val="horizontal"/>
      <sheetName val="Site Dev BOQ"/>
      <sheetName val="Cal"/>
      <sheetName val="Data"/>
      <sheetName val="INPUT SHEET"/>
      <sheetName val="Basement Budget"/>
      <sheetName val="Extra Item"/>
      <sheetName val="RES-PLANNING"/>
      <sheetName val="Lead"/>
      <sheetName val="Intro"/>
      <sheetName val="Break up Sheet"/>
      <sheetName val="Headings"/>
      <sheetName val="Basicrates"/>
      <sheetName val="Sheet2 (2)"/>
      <sheetName val="BOQ-Part1"/>
      <sheetName val="entitlements"/>
      <sheetName val="Material_"/>
      <sheetName val="Labour___Plant"/>
      <sheetName val="Labour_&amp;_Plant"/>
      <sheetName val="_Analysis"/>
      <sheetName val="BOQ_"/>
      <sheetName val="Priced_DWR_"/>
      <sheetName val="_AnalysisPCC"/>
      <sheetName val="_AnalysisNH"/>
      <sheetName val="Mix_Design"/>
      <sheetName val="Rate_Analysis"/>
      <sheetName val="Site_Dev_BOQ"/>
      <sheetName val="INPUT_SHEET"/>
      <sheetName val="Basement_Budget"/>
      <sheetName val="Extra_Item"/>
      <sheetName val="Break_up_Sheet"/>
      <sheetName val="Detail"/>
      <sheetName val="CFForecast detail"/>
      <sheetName val="Pay_Sep06"/>
      <sheetName val="IO LIST"/>
      <sheetName val="Fill this out first..."/>
      <sheetName val="Formula"/>
      <sheetName val="sq ftg detail"/>
      <sheetName val="lookup"/>
      <sheetName val="Hotel Info In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Intro"/>
      <sheetName val="ult"/>
      <sheetName val="trans"/>
      <sheetName val="BOX"/>
      <sheetName val="BOX (2)"/>
      <sheetName val="Sheet2"/>
      <sheetName val="AOR"/>
      <sheetName val="CODE"/>
      <sheetName val="실행철강하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32 kV Roikbha"/>
      <sheetName val="OPGW Quantity summary"/>
      <sheetName val="Sheet1"/>
      <sheetName val="Fund Req. May 15"/>
      <sheetName val="Price Working -SRP"/>
      <sheetName val="132_kV_Roikbha"/>
      <sheetName val="OPGW_Quantity_summary"/>
      <sheetName val="SPT vs PHI"/>
      <sheetName val="132_kV_Roikbha1"/>
      <sheetName val="OPGW_Quantity_summary1"/>
      <sheetName val="Fund_Req__May_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sheetData sheetId="9"/>
      <sheetData sheetId="10"/>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 val="SPT vs PHI"/>
      <sheetName val="Database"/>
      <sheetName val="SCHEDULE"/>
      <sheetName val="schedule nos"/>
      <sheetName val="材料库"/>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refreshError="1"/>
      <sheetData sheetId="870" refreshError="1"/>
      <sheetData sheetId="871" refreshError="1"/>
      <sheetData sheetId="872" refreshError="1"/>
      <sheetData sheetId="873"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ol_I_Porbandar_to_bhiladi"/>
      <sheetName val="AnaLOT1"/>
      <sheetName val="Quotations"/>
      <sheetName val="Cost of O &amp; O"/>
      <sheetName val="Equipment Output"/>
      <sheetName val="Material Rate Analysis"/>
      <sheetName val="Labour"/>
      <sheetName val="Mix Design"/>
      <sheetName val="Quantity-Stones"/>
      <sheetName val="abstr"/>
      <sheetName val="Temp"/>
      <sheetName val="Salary"/>
      <sheetName val="Site_Running"/>
      <sheetName val="Finance"/>
      <sheetName val="Travel"/>
      <sheetName val="Accom"/>
      <sheetName val="LOT-SW.1"/>
      <sheetName val="dBase"/>
      <sheetName val="PROCT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Analysis"/>
      <sheetName val="Cost of O &amp; O"/>
      <sheetName val="Material Rate Analysis"/>
      <sheetName val="Mix Design"/>
      <sheetName val="Equipment Output"/>
      <sheetName val="Material Consumption"/>
      <sheetName val="WORKING"/>
      <sheetName val="ANAL-PIPE LINE"/>
      <sheetName val="MS Pipe Working"/>
    </sheetNames>
    <sheetDataSet>
      <sheetData sheetId="0"/>
      <sheetData sheetId="1"/>
      <sheetData sheetId="2"/>
      <sheetData sheetId="3"/>
      <sheetData sheetId="4" refreshError="1"/>
      <sheetData sheetId="5"/>
      <sheetData sheetId="6"/>
      <sheetData sheetId="7" refreshError="1"/>
      <sheetData sheetId="8" refreshError="1"/>
      <sheetData sheetId="9"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BOQ_2"/>
      <sheetName val="Analysis"/>
      <sheetName val="Cost of O &amp; O"/>
      <sheetName val="Material Rate Analysis"/>
      <sheetName val="Mix Design"/>
      <sheetName val="Equipment Output"/>
      <sheetName val="Material Consumption"/>
      <sheetName val="WORKING_2"/>
    </sheetNames>
    <sheetDataSet>
      <sheetData sheetId="0"/>
      <sheetData sheetId="1" refreshError="1"/>
      <sheetData sheetId="2"/>
      <sheetData sheetId="3"/>
      <sheetData sheetId="4" refreshError="1"/>
      <sheetData sheetId="5" refreshError="1"/>
      <sheetData sheetId="6"/>
      <sheetData sheetId="7" refreshError="1"/>
      <sheetData sheetId="8"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ENDIX-I"/>
      <sheetName val="Corr-spt"/>
      <sheetName val="Obs-spt"/>
      <sheetName val="SPT vs PHI"/>
      <sheetName val="Indices"/>
      <sheetName val="Concrete"/>
      <sheetName val="reinft"/>
      <sheetName val="glass project concrete"/>
      <sheetName val="glass project reift"/>
      <sheetName val="glass project indices"/>
      <sheetName val="Lab"/>
      <sheetName val="office"/>
      <sheetName val="Material&amp;equipment"/>
      <sheetName val="SBC-BH-1"/>
      <sheetName val="gen"/>
      <sheetName val="SBC-BH 19"/>
      <sheetName val="SBC-BH-16"/>
      <sheetName val="BH-20"/>
      <sheetName val="BH-15"/>
      <sheetName val="BH-14"/>
      <sheetName val="BH-16"/>
      <sheetName val="BH-17"/>
      <sheetName val="sbc-ABH-1"/>
      <sheetName val="ABH-1"/>
      <sheetName val="BH-19"/>
      <sheetName val="BH-1"/>
      <sheetName val="SBC-BH-3"/>
      <sheetName val="BH-3"/>
      <sheetName val="Sheet4"/>
      <sheetName val="Sheet1"/>
      <sheetName val="BH 12-11-10-13"/>
      <sheetName val="BH 12-11-10-9"/>
      <sheetName val="BH 36-15-37"/>
      <sheetName val="BH 16-35-25-17"/>
      <sheetName val="BH 35-25-17"/>
      <sheetName val="Sheet1 (2)"/>
      <sheetName val="Sheet2"/>
      <sheetName val="Boq"/>
      <sheetName val="Rate Analysis"/>
      <sheetName val="SPT_vs_PHI"/>
      <sheetName val="glass_project_concrete"/>
      <sheetName val="glass_project_reift"/>
      <sheetName val="glass_project_indices"/>
      <sheetName val="FitOutConfCentre"/>
      <sheetName val="Summary 0506"/>
      <sheetName val="Summary 0607- 31.MAR"/>
      <sheetName val="#REF!"/>
      <sheetName val="Qty"/>
      <sheetName val="sept-plan"/>
      <sheetName val="Table10"/>
      <sheetName val="Table11"/>
      <sheetName val="Table12"/>
      <sheetName val="Table9"/>
      <sheetName val="Other"/>
      <sheetName val="Summary"/>
      <sheetName val="Spt-BH"/>
      <sheetName val="SPT_vs_PHI1"/>
      <sheetName val="glass_project_concrete1"/>
      <sheetName val="glass_project_reift1"/>
      <sheetName val="glass_project_indices1"/>
      <sheetName val="SBC-BH_19"/>
      <sheetName val="Rate_Analysis"/>
      <sheetName val="BH_12-11-10-13"/>
      <sheetName val="BH_12-11-10-9"/>
      <sheetName val="BH_36-15-37"/>
      <sheetName val="BH_16-35-25-17"/>
      <sheetName val="BH_35-25-17"/>
      <sheetName val="Sheet1_(2)"/>
      <sheetName val="Civil Boq"/>
      <sheetName val="Pile cap"/>
      <sheetName val="PRECAST lightconc-II"/>
      <sheetName val="d-safe DELUXE"/>
      <sheetName val="Publicbuilding"/>
      <sheetName val="FT-05-02IsoBOM"/>
      <sheetName val="Mix Design"/>
      <sheetName val="std-rates"/>
      <sheetName val="8"/>
      <sheetName val="GBW"/>
      <sheetName val="Sheet3"/>
      <sheetName val="Flight-1"/>
      <sheetName val="Legal Risk Analysis"/>
      <sheetName val="V.O.4 - PCC Qty"/>
      <sheetName val="RCC,Ret. Wall"/>
      <sheetName val="Form 6"/>
      <sheetName val="PointNo.5"/>
      <sheetName val="Load Details-220kV"/>
      <sheetName val="dummy"/>
      <sheetName val="Design"/>
      <sheetName val="WWR"/>
      <sheetName val="TBAL9697 -group wise  sdpl"/>
      <sheetName val="Abstract Sheet"/>
      <sheetName val="BLK2"/>
      <sheetName val="BLK3"/>
      <sheetName val="E &amp; R"/>
      <sheetName val="radar"/>
      <sheetName val="UG"/>
      <sheetName val="Break up Sheet"/>
      <sheetName val="Fill this out first..."/>
      <sheetName val="LABOUR"/>
      <sheetName val="REVISED4A PROG PERF-SITE 1"/>
      <sheetName val="PRRM Dashboard"/>
      <sheetName val="Mappings"/>
      <sheetName val="BOQ_Direct_selling cost"/>
      <sheetName val="BOQ (2)"/>
      <sheetName val="CABLE DATA"/>
      <sheetName val="beam-reinft-IIInd floor"/>
      <sheetName val="Stock-II"/>
      <sheetName val="R20_R30_work"/>
      <sheetName val="Input"/>
      <sheetName val="Activity"/>
      <sheetName val="Staff Acco."/>
      <sheetName val="Crew"/>
      <sheetName val="Piping"/>
      <sheetName val="Pipe Supports"/>
      <sheetName val="SANJAY PAL"/>
      <sheetName val="P A SELVAM"/>
      <sheetName val="ANSARI "/>
      <sheetName val="abdesh pal"/>
      <sheetName val="sujay bagchi"/>
      <sheetName val="S.K.SINHA BASU"/>
      <sheetName val="NEDUNCHEZHIYAN"/>
      <sheetName val="RAJARAM"/>
      <sheetName val="KRISHNA PRASAD"/>
      <sheetName val="BARATH &amp; CO"/>
      <sheetName val="L B YADAV"/>
      <sheetName val="DEEPAK KUMAR"/>
      <sheetName val="MUKLAL YADAV"/>
      <sheetName val="MADHU SUDHAN"/>
      <sheetName val="SAUD ALAM "/>
      <sheetName val="RAMESH BABU"/>
      <sheetName val="SUKHENDUPAL"/>
      <sheetName val="SAILEN SARKAR"/>
      <sheetName val="elongovan"/>
      <sheetName val="SANJAY JENA1"/>
      <sheetName val="upendra saw "/>
      <sheetName val="ALLOK KUMAR "/>
      <sheetName val="analysis"/>
      <sheetName val="except wiring"/>
      <sheetName val="A-General"/>
      <sheetName val="Rev S1 Abstract"/>
      <sheetName val="Quantity Abstract"/>
      <sheetName val="INPUT SHEET"/>
      <sheetName val="RES-PLANNING"/>
      <sheetName val="final abstract"/>
      <sheetName val=""/>
      <sheetName val="Abstract"/>
      <sheetName val="M-Book for Conc"/>
      <sheetName val="M-Book for FW"/>
      <sheetName val="BS1"/>
      <sheetName val="#REF"/>
      <sheetName val="RA"/>
      <sheetName val="11-hsd"/>
      <sheetName val="13-septic"/>
      <sheetName val="7-ug"/>
      <sheetName val="2-utility"/>
      <sheetName val="18-misc"/>
      <sheetName val="5-pipe"/>
      <sheetName val="Summary_0506"/>
      <sheetName val="Summary_0607-_31_MAR"/>
      <sheetName val="Form_6"/>
      <sheetName val="Supplier"/>
      <sheetName val="VCH-SLC"/>
      <sheetName val="Parapet"/>
      <sheetName val="sheet6"/>
      <sheetName val="RA-markate"/>
      <sheetName val="Footings"/>
      <sheetName val="B@__x005f_x005f_x005f_x0000__x005f_x005f_x005f_x0004_@_"/>
      <sheetName val="Project Budget Worksheet"/>
      <sheetName val="COLUMN"/>
      <sheetName val="B@_"/>
      <sheetName val="B@___x005f_x0004_@_____$__"/>
      <sheetName val="Sump"/>
      <sheetName val="cubes_M20"/>
      <sheetName val="BOQ -II ph 2"/>
      <sheetName val="switch"/>
      <sheetName val="Fee Rate Summary"/>
      <sheetName val="STAFFSCHED "/>
      <sheetName val="SUMM"/>
      <sheetName val="DADAN-1"/>
      <sheetName val="Macro1"/>
      <sheetName val="d-safe specs"/>
      <sheetName val="class &amp; category"/>
      <sheetName val="Rein-Final (Ph 1+Ph2)"/>
      <sheetName val="Cost_any"/>
      <sheetName val="Process"/>
      <sheetName val="pt_cw"/>
      <sheetName val="Metso - Forth &amp; Slurry 11.02.10"/>
      <sheetName val="1"/>
      <sheetName val="India F&amp;S Template"/>
      <sheetName val="Lead"/>
      <sheetName val="Quote Sheet"/>
      <sheetName val="220 11  BS "/>
      <sheetName val="Site wise NADs"/>
      <sheetName val="RA RCC F"/>
      <sheetName val="BHANDUP"/>
      <sheetName val="LT Motor catalog"/>
      <sheetName val="Cable cat"/>
      <sheetName val="FUNDFLOW"/>
      <sheetName val="Formulas"/>
      <sheetName val="NPV"/>
      <sheetName val="Stress Calculation"/>
      <sheetName val="SPT_vs_PHI2"/>
      <sheetName val="glass_project_concrete2"/>
      <sheetName val="glass_project_reift2"/>
      <sheetName val="glass_project_indices2"/>
      <sheetName val="BH_12-11-10-131"/>
      <sheetName val="BH_12-11-10-91"/>
      <sheetName val="BH_36-15-371"/>
      <sheetName val="BH_16-35-25-171"/>
      <sheetName val="BH_35-25-171"/>
      <sheetName val="Sheet1_(2)1"/>
      <sheetName val="SBC-BH_191"/>
      <sheetName val="Rate_Analysis1"/>
      <sheetName val="Civil_Boq"/>
      <sheetName val="Pile_cap"/>
      <sheetName val="PRECAST_lightconc-II"/>
      <sheetName val="d-safe_DELUXE"/>
      <sheetName val="Mix_Design"/>
      <sheetName val="RCC,Ret__Wall"/>
      <sheetName val="PointNo_5"/>
      <sheetName val="TBAL9697_-group_wise__sdpl"/>
      <sheetName val="Abstract_Sheet"/>
      <sheetName val="E_&amp;_R"/>
      <sheetName val="Legal_Risk_Analysis"/>
      <sheetName val="Break_up_Sheet"/>
      <sheetName val="V_O_4_-_PCC_Qty"/>
      <sheetName val="maingirder"/>
      <sheetName val="basic-data"/>
      <sheetName val="p&amp;m"/>
      <sheetName val="x-items"/>
      <sheetName val="precast RC element"/>
      <sheetName val="AOR"/>
      <sheetName val="3"/>
      <sheetName val="attach(2)"/>
      <sheetName val="T&amp;M"/>
      <sheetName val="Summary_05061"/>
      <sheetName val="Summary_0607-_31_MAR1"/>
      <sheetName val="Form_61"/>
      <sheetName val="Fill_this_out_first___"/>
      <sheetName val="REVISED4A_PROG_PERF-SITE_1"/>
      <sheetName val="BOQ_Direct_selling_cost"/>
      <sheetName val="Load_Details-220kV"/>
      <sheetName val="beam-reinft-IIInd_floor"/>
      <sheetName val="BOQ_(2)"/>
      <sheetName val="CABLE_DATA"/>
      <sheetName val="final_abstract"/>
      <sheetName val="Rev_S1_Abstract"/>
      <sheetName val="Quantity_Abstract"/>
      <sheetName val="Staff_Acco_"/>
      <sheetName val="Pipe_Supports"/>
      <sheetName val="M-Book_for_Conc"/>
      <sheetName val="M-Book_for_FW"/>
      <sheetName val="INPUT_SHEET"/>
      <sheetName val="SANJAY_PAL"/>
      <sheetName val="P_A_SELVAM"/>
      <sheetName val="ANSARI_"/>
      <sheetName val="abdesh_pal"/>
      <sheetName val="sujay_bagchi"/>
      <sheetName val="S_K_SINHA_BASU"/>
      <sheetName val="KRISHNA_PRASAD"/>
      <sheetName val="BARATH_&amp;_CO"/>
      <sheetName val="L_B_YADAV"/>
      <sheetName val="DEEPAK_KUMAR"/>
      <sheetName val="MUKLAL_YADAV"/>
      <sheetName val="MADHU_SUDHAN"/>
      <sheetName val="SAUD_ALAM_"/>
      <sheetName val="RAMESH_BABU"/>
      <sheetName val="SAILEN_SARKAR"/>
      <sheetName val="SANJAY_JENA1"/>
      <sheetName val="upendra_saw_"/>
      <sheetName val="ALLOK_KUMAR_"/>
      <sheetName val="except_wiring"/>
      <sheetName val="B@__@_____$__"/>
      <sheetName val="Project_Budget_Worksheet"/>
      <sheetName val="BOQ_-II_ph_2"/>
      <sheetName val="HPL"/>
      <sheetName val="col-reinft1"/>
      <sheetName val="SSR &amp; NSSR Market final"/>
      <sheetName val="Qty-Opt1"/>
      <sheetName val="合成単価作成表-BLDG"/>
      <sheetName val="Title"/>
      <sheetName val="Headings"/>
      <sheetName val="Costing"/>
      <sheetName val="SOR"/>
      <sheetName val="PriceSummary"/>
      <sheetName val="Build-up"/>
      <sheetName val="Cal"/>
      <sheetName val="Data"/>
      <sheetName val="Voucher"/>
      <sheetName val="Materials Cost(PCC)"/>
      <sheetName val="2gii"/>
      <sheetName val="B@___x005f_x005f_x005f_x0004_@_____$__"/>
      <sheetName val="B@__x005f_x005f_x005f_x005f_x005f_x005f_x005f_x0000__x0"/>
      <sheetName val="B@_@__$"/>
      <sheetName val="MGS"/>
      <sheetName val="Coefficients"/>
      <sheetName val="IS3370"/>
      <sheetName val="IS456"/>
      <sheetName val="Detail"/>
      <sheetName val="Basicrates"/>
      <sheetName val="EDWise"/>
      <sheetName val="ComboSheet"/>
      <sheetName val="Direct cost shed A-2 "/>
      <sheetName val="Staff Forecast spread"/>
      <sheetName val="B@__x005f_x0000__x005f_x0004_@_x005f_x0000__x0000"/>
      <sheetName val="Abstract for Variation"/>
      <sheetName val="LBD VARIATION"/>
      <sheetName val="inWords"/>
      <sheetName val="Report"/>
      <sheetName val="Inputs &amp; Summary Output"/>
      <sheetName val="Broad Refresher Model"/>
      <sheetName val="B@___x0004_@_____$__"/>
      <sheetName val="B@["/>
      <sheetName val="B@[_x005f_x0000__x005f_x0004_@_x005f_x0000__x0000"/>
      <sheetName val="B@__x0000__x0004_@_x0000__x0000"/>
      <sheetName val="B@__x005f_x0000__x005f_x0004_@_"/>
      <sheetName val="Debits as on 12.04.08"/>
      <sheetName val="Cost of O &amp; O"/>
      <sheetName val="Back"/>
      <sheetName val="C"/>
      <sheetName val="B"/>
      <sheetName val="Mx1012a"/>
      <sheetName val="BLOCK-E"/>
      <sheetName val="Index "/>
      <sheetName val="Instructions"/>
      <sheetName val="Email Approval Template"/>
      <sheetName val="1 Executive Summary"/>
      <sheetName val="2 Risk Assessment Analysis"/>
      <sheetName val="3 Pre-Approval"/>
      <sheetName val="Map"/>
      <sheetName val="4 CIS"/>
      <sheetName val="5 Change Order"/>
      <sheetName val="5.1  Re-book De-book order"/>
      <sheetName val="6 Contract Re-estimates"/>
      <sheetName val="7a BG Approval Form"/>
      <sheetName val="7b BG Email Approval Template"/>
      <sheetName val="8 LAD Approval Form"/>
      <sheetName val="9 LOI Checklist"/>
      <sheetName val="10 RPS Information Form"/>
      <sheetName val="11 Proj Cashflow "/>
      <sheetName val="11.1 Cash-flow Chart"/>
      <sheetName val="Threshold Calculator"/>
      <sheetName val="Version Control"/>
      <sheetName val="Prebid Review"/>
      <sheetName val="DJC Parameters"/>
      <sheetName val="Offer"/>
      <sheetName val="Selling Summary"/>
      <sheetName val="1-BAS (cost)"/>
      <sheetName val="Controller Configuration"/>
      <sheetName val="IO Summary"/>
      <sheetName val="2-FAS (cost)"/>
      <sheetName val="Cost Summary"/>
      <sheetName val="3-PA (cost)"/>
      <sheetName val="Approved Make"/>
      <sheetName val="Basis of offer"/>
      <sheetName val="High Level Summary"/>
      <sheetName val="4-ACS  (cost)"/>
      <sheetName val="5-CCTV  (cost)"/>
      <sheetName val="6-FFT  (cost)"/>
      <sheetName val="7- Service Retrofit  (cost)"/>
      <sheetName val="8-Service PSA,O&amp;M  (cost)"/>
      <sheetName val="9- Service L&amp;M  (cost)"/>
      <sheetName val="non fixed DJC "/>
      <sheetName val="10-UPG (cost)"/>
      <sheetName val="11-ESG  (cost)"/>
      <sheetName val="12-Products (cost)"/>
      <sheetName val="13-VAV  (cost)"/>
      <sheetName val="14-REF (cost)"/>
      <sheetName val="15 - Local Chiller (cost)"/>
      <sheetName val="Selling-Local Chiller"/>
      <sheetName val="Material Cost JCS"/>
      <sheetName val="Costing USD Chiller"/>
      <sheetName val="Selling-USD Chiller"/>
      <sheetName val="PRICE MATRIX -JCIPL"/>
      <sheetName val="COST SUMMARY- JCIPL"/>
      <sheetName val="1-BAS-JCIPL"/>
      <sheetName val="2-FAS-JCIPL"/>
      <sheetName val="3-PA-JCIPL"/>
      <sheetName val="4-ACS-JCIPL"/>
      <sheetName val="5-CCTV-JCIPL"/>
      <sheetName val="6 -FFT-JCIPL"/>
      <sheetName val="7-Ser Retro -JCIPL"/>
      <sheetName val="8-Ser PSA, O&amp;M -JCIPL"/>
      <sheetName val="9-Ser L&amp;M -JCIPL"/>
      <sheetName val="10-UPG JCIPL"/>
      <sheetName val="11-ESG JCIPL"/>
      <sheetName val="12-Products JCIPL"/>
      <sheetName val="13-VAV JCIPL"/>
      <sheetName val="14-REF JCMRL "/>
      <sheetName val="Proj. DJC-JCIPL"/>
      <sheetName val=" L0 DDC 1"/>
      <sheetName val="L0 DDC-2"/>
      <sheetName val="L16 DDC-3"/>
      <sheetName val="L16-DDC-4"/>
      <sheetName val="L16 DDC-5"/>
      <sheetName val="L17 DDC-6"/>
      <sheetName val="L17 DDC-7 "/>
      <sheetName val="L18 DDC-8"/>
      <sheetName val="L18-DDC-9"/>
      <sheetName val="2-AutoDialer Sys"/>
      <sheetName val="1-BAS1 (cost)"/>
      <sheetName val="2-BAS2 (cost)"/>
      <sheetName val="Deviations-Project Risks"/>
      <sheetName val="IO Schedule"/>
      <sheetName val="B@[_x005f_x005f_x005f_x0000__x005f_x005f_x005f_x0004_@_"/>
      <sheetName val="재1"/>
      <sheetName val="SubmitCal"/>
      <sheetName val="B@__x005f_x0000__x005f_x0004_@_x005f_x0000___$_x0"/>
      <sheetName val="Assmpns"/>
      <sheetName val="Material List "/>
      <sheetName val="IDCCALHYD-GOO"/>
      <sheetName val="SPT_vs_PHI5"/>
      <sheetName val="glass_project_concrete5"/>
      <sheetName val="glass_project_reift5"/>
      <sheetName val="glass_project_indices5"/>
      <sheetName val="SBC-BH_194"/>
      <sheetName val="Rate_Analysis4"/>
      <sheetName val="Summary_05064"/>
      <sheetName val="Summary_0607-_31_MAR4"/>
      <sheetName val="Civil_Boq3"/>
      <sheetName val="Pile_cap3"/>
      <sheetName val="V_O_4_-_PCC_Qty3"/>
      <sheetName val="TBAL9697_-group_wise__sdpl3"/>
      <sheetName val="Abstract_Sheet3"/>
      <sheetName val="Legal_Risk_Analysis3"/>
      <sheetName val="BH_12-11-10-134"/>
      <sheetName val="BH_12-11-10-94"/>
      <sheetName val="BH_36-15-374"/>
      <sheetName val="BH_16-35-25-174"/>
      <sheetName val="BH_35-25-174"/>
      <sheetName val="Sheet1_(2)4"/>
      <sheetName val="PRECAST_lightconc-II3"/>
      <sheetName val="Mix_Design3"/>
      <sheetName val="d-safe_DELUXE3"/>
      <sheetName val="RCC,Ret__Wall3"/>
      <sheetName val="Form_64"/>
      <sheetName val="PointNo_53"/>
      <sheetName val="E_&amp;_R3"/>
      <sheetName val="Break_up_Sheet3"/>
      <sheetName val="Fill_this_out_first___3"/>
      <sheetName val="REVISED4A_PROG_PERF-SITE_13"/>
      <sheetName val="BOQ_Direct_selling_cost3"/>
      <sheetName val="final_abstract2"/>
      <sheetName val="BOQ_(2)3"/>
      <sheetName val="beam-reinft-IIInd_floor2"/>
      <sheetName val="Staff_Acco_3"/>
      <sheetName val="Pipe_Supports3"/>
      <sheetName val="M-Book_for_Conc2"/>
      <sheetName val="M-Book_for_FW2"/>
      <sheetName val="CABLE_DATA3"/>
      <sheetName val="Load_Details-220kV2"/>
      <sheetName val="SANJAY_PAL2"/>
      <sheetName val="P_A_SELVAM2"/>
      <sheetName val="ANSARI_2"/>
      <sheetName val="abdesh_pal2"/>
      <sheetName val="sujay_bagchi2"/>
      <sheetName val="S_K_SINHA_BASU2"/>
      <sheetName val="KRISHNA_PRASAD2"/>
      <sheetName val="BARATH_&amp;_CO2"/>
      <sheetName val="L_B_YADAV2"/>
      <sheetName val="DEEPAK_KUMAR2"/>
      <sheetName val="MUKLAL_YADAV2"/>
      <sheetName val="MADHU_SUDHAN2"/>
      <sheetName val="SAUD_ALAM_2"/>
      <sheetName val="RAMESH_BABU2"/>
      <sheetName val="SAILEN_SARKAR2"/>
      <sheetName val="SANJAY_JENA12"/>
      <sheetName val="upendra_saw_2"/>
      <sheetName val="ALLOK_KUMAR_2"/>
      <sheetName val="except_wiring2"/>
      <sheetName val="Rev_S1_Abstract2"/>
      <sheetName val="Quantity_Abstract2"/>
      <sheetName val="INPUT_SHEET2"/>
      <sheetName val="Project_Budget_Worksheet2"/>
      <sheetName val="Metso_-_Forth_&amp;_Slurry_11_02_11"/>
      <sheetName val="BOQ_-II_ph_22"/>
      <sheetName val="Fee_Rate_Summary1"/>
      <sheetName val="STAFFSCHED_1"/>
      <sheetName val="d-safe_specs1"/>
      <sheetName val="class_&amp;_category1"/>
      <sheetName val="Rein-Final_(Ph_1+Ph2)1"/>
      <sheetName val="India_F&amp;S_Template1"/>
      <sheetName val="220_11__BS_1"/>
      <sheetName val="SSR_&amp;_NSSR_Market_final1"/>
      <sheetName val="Site_wise_NADs1"/>
      <sheetName val="Quote_Sheet1"/>
      <sheetName val="RA_RCC_F1"/>
      <sheetName val="SPT_vs_PHI3"/>
      <sheetName val="glass_project_concrete3"/>
      <sheetName val="glass_project_reift3"/>
      <sheetName val="glass_project_indices3"/>
      <sheetName val="SBC-BH_192"/>
      <sheetName val="Rate_Analysis2"/>
      <sheetName val="Summary_05062"/>
      <sheetName val="Summary_0607-_31_MAR2"/>
      <sheetName val="Civil_Boq1"/>
      <sheetName val="Pile_cap1"/>
      <sheetName val="V_O_4_-_PCC_Qty1"/>
      <sheetName val="TBAL9697_-group_wise__sdpl1"/>
      <sheetName val="Abstract_Sheet1"/>
      <sheetName val="Legal_Risk_Analysis1"/>
      <sheetName val="BH_12-11-10-132"/>
      <sheetName val="BH_12-11-10-92"/>
      <sheetName val="BH_36-15-372"/>
      <sheetName val="BH_16-35-25-172"/>
      <sheetName val="BH_35-25-172"/>
      <sheetName val="Sheet1_(2)2"/>
      <sheetName val="PRECAST_lightconc-II1"/>
      <sheetName val="Mix_Design1"/>
      <sheetName val="d-safe_DELUXE1"/>
      <sheetName val="RCC,Ret__Wall1"/>
      <sheetName val="Form_62"/>
      <sheetName val="PointNo_51"/>
      <sheetName val="E_&amp;_R1"/>
      <sheetName val="Break_up_Sheet1"/>
      <sheetName val="Fill_this_out_first___1"/>
      <sheetName val="REVISED4A_PROG_PERF-SITE_11"/>
      <sheetName val="BOQ_Direct_selling_cost1"/>
      <sheetName val="final_abstract1"/>
      <sheetName val="BOQ_(2)1"/>
      <sheetName val="beam-reinft-IIInd_floor1"/>
      <sheetName val="Staff_Acco_1"/>
      <sheetName val="Pipe_Supports1"/>
      <sheetName val="M-Book_for_Conc1"/>
      <sheetName val="M-Book_for_FW1"/>
      <sheetName val="CABLE_DATA1"/>
      <sheetName val="Load_Details-220kV1"/>
      <sheetName val="SANJAY_PAL1"/>
      <sheetName val="P_A_SELVAM1"/>
      <sheetName val="ANSARI_1"/>
      <sheetName val="abdesh_pal1"/>
      <sheetName val="sujay_bagchi1"/>
      <sheetName val="S_K_SINHA_BASU1"/>
      <sheetName val="KRISHNA_PRASAD1"/>
      <sheetName val="BARATH_&amp;_CO1"/>
      <sheetName val="L_B_YADAV1"/>
      <sheetName val="DEEPAK_KUMAR1"/>
      <sheetName val="MUKLAL_YADAV1"/>
      <sheetName val="MADHU_SUDHAN1"/>
      <sheetName val="SAUD_ALAM_1"/>
      <sheetName val="RAMESH_BABU1"/>
      <sheetName val="SAILEN_SARKAR1"/>
      <sheetName val="SANJAY_JENA11"/>
      <sheetName val="upendra_saw_1"/>
      <sheetName val="ALLOK_KUMAR_1"/>
      <sheetName val="except_wiring1"/>
      <sheetName val="Rev_S1_Abstract1"/>
      <sheetName val="Quantity_Abstract1"/>
      <sheetName val="INPUT_SHEET1"/>
      <sheetName val="Project_Budget_Worksheet1"/>
      <sheetName val="Metso_-_Forth_&amp;_Slurry_11_02_10"/>
      <sheetName val="BOQ_-II_ph_21"/>
      <sheetName val="Fee_Rate_Summary"/>
      <sheetName val="STAFFSCHED_"/>
      <sheetName val="d-safe_specs"/>
      <sheetName val="class_&amp;_category"/>
      <sheetName val="Rein-Final_(Ph_1+Ph2)"/>
      <sheetName val="India_F&amp;S_Template"/>
      <sheetName val="220_11__BS_"/>
      <sheetName val="SSR_&amp;_NSSR_Market_final"/>
      <sheetName val="Site_wise_NADs"/>
      <sheetName val="Quote_Sheet"/>
      <sheetName val="RA_RCC_F"/>
      <sheetName val="SPT_vs_PHI4"/>
      <sheetName val="glass_project_concrete4"/>
      <sheetName val="glass_project_reift4"/>
      <sheetName val="glass_project_indices4"/>
      <sheetName val="SBC-BH_193"/>
      <sheetName val="Rate_Analysis3"/>
      <sheetName val="Summary_05063"/>
      <sheetName val="Summary_0607-_31_MAR3"/>
      <sheetName val="PRECAST_lightconc-II2"/>
      <sheetName val="Civil_Boq2"/>
      <sheetName val="Pile_cap2"/>
      <sheetName val="BH_12-11-10-133"/>
      <sheetName val="BH_12-11-10-93"/>
      <sheetName val="BH_36-15-373"/>
      <sheetName val="BH_16-35-25-173"/>
      <sheetName val="BH_35-25-173"/>
      <sheetName val="Sheet1_(2)3"/>
      <sheetName val="d-safe_DELUXE2"/>
      <sheetName val="Legal_Risk_Analysis2"/>
      <sheetName val="Mix_Design2"/>
      <sheetName val="Form_63"/>
      <sheetName val="PointNo_52"/>
      <sheetName val="RCC,Ret__Wall2"/>
      <sheetName val="E_&amp;_R2"/>
      <sheetName val="Break_up_Sheet2"/>
      <sheetName val="TBAL9697_-group_wise__sdpl2"/>
      <sheetName val="Abstract_Sheet2"/>
      <sheetName val="V_O_4_-_PCC_Qty2"/>
      <sheetName val="Fill_this_out_first___2"/>
      <sheetName val="REVISED4A_PROG_PERF-SITE_12"/>
      <sheetName val="BOQ_(2)2"/>
      <sheetName val="BOQ_Direct_selling_cost2"/>
      <sheetName val="CABLE_DATA2"/>
      <sheetName val="Staff_Acco_2"/>
      <sheetName val="Pipe_Supports2"/>
      <sheetName val="Names&amp;Cases"/>
      <sheetName val="Control"/>
      <sheetName val="Assumptions"/>
      <sheetName val="ASS"/>
      <sheetName val="Summary_output"/>
      <sheetName val="Fin__Assumpt__-_Sensitivities"/>
      <sheetName val="GUT_(2)"/>
      <sheetName val="Data_Input"/>
      <sheetName val="Cases"/>
      <sheetName val="ACE-OUT"/>
      <sheetName val="WORK_TABLE"/>
      <sheetName val="PCC"/>
      <sheetName val="FOOTING"/>
      <sheetName val="COLUMNS"/>
      <sheetName val="02"/>
      <sheetName val="03"/>
      <sheetName val="04"/>
      <sheetName val="05"/>
      <sheetName val="plinth Beam + Stirrups "/>
      <sheetName val="GF COLUMNS"/>
      <sheetName val="G.F ROOF BEAM "/>
      <sheetName val="GF SLAB STEEL"/>
      <sheetName val="GF Lintel"/>
      <sheetName val="GF Stair"/>
      <sheetName val="FF COLUMNS"/>
      <sheetName val="F.F. Steel FINAL (2)"/>
      <sheetName val="FF Lintel"/>
      <sheetName val="FF Stair"/>
      <sheetName val="S.F. Steel FINAL "/>
      <sheetName val="SF Lintel"/>
      <sheetName val="Stress_Calculation"/>
      <sheetName val="Stress_Calculation1"/>
      <sheetName val="Material "/>
      <sheetName val="Labour &amp; Plant"/>
      <sheetName val="Materials Cost"/>
      <sheetName val="ELECT"/>
      <sheetName val="pr.cal"/>
      <sheetName val="Tees"/>
      <sheetName val="TRF details"/>
      <sheetName val="TABLES"/>
      <sheetName val="Fin Sum"/>
      <sheetName val="SàQa_x0005_@_x0000__x0000__x0000_²"/>
      <sheetName val="upa"/>
      <sheetName val="Joints"/>
      <sheetName val="2.2 띠장의 설계"/>
      <sheetName val="HVAC"/>
      <sheetName val="precast_RC_element"/>
      <sheetName val="Abstract_for_Variation"/>
      <sheetName val="LBD_VARIATION"/>
      <sheetName val="LT_Motor_catalog"/>
      <sheetName val="Cable_cat"/>
      <sheetName val="PRRM_Dashboard"/>
      <sheetName val="database"/>
      <sheetName val="ISA"/>
      <sheetName val="Works - Quote Sheet"/>
      <sheetName val="measurement"/>
      <sheetName val="B@___x005f_x005f_x005f_x005f_x005f_x005f_x005f_x0004_@_"/>
      <sheetName val="B@__x005f_x005f_x005f_x005f_x005f_x005f_x005f_x005f_x00"/>
      <sheetName val="PL Inst RA 12"/>
      <sheetName val="estimate"/>
      <sheetName val="Havells  LT (XLPE)"/>
      <sheetName val="PL-ST-6"/>
      <sheetName val="bricks"/>
      <sheetName val="Coalmine"/>
      <sheetName val="PACK (B)"/>
      <sheetName val="Code"/>
      <sheetName val="LANGUAGE"/>
      <sheetName val="Materials_Cost(PCC)"/>
      <sheetName val="plinth_Beam_+_Stirrups_"/>
      <sheetName val="GF_COLUMNS"/>
      <sheetName val="G_F_ROOF_BEAM_"/>
      <sheetName val="GF_SLAB_STEEL"/>
      <sheetName val="GF_Lintel"/>
      <sheetName val="GF_Stair"/>
      <sheetName val="FF_COLUMNS"/>
      <sheetName val="F_F__Steel_FINAL_(2)"/>
      <sheetName val="FF_Lintel"/>
      <sheetName val="FF_Stair"/>
      <sheetName val="S_F__Steel_FINAL_"/>
      <sheetName val="SF_Lintel"/>
      <sheetName val="final_abstract3"/>
      <sheetName val="Rev_S1_Abstract3"/>
      <sheetName val="Quantity_Abstract3"/>
      <sheetName val="M-Book_for_Conc3"/>
      <sheetName val="M-Book_for_FW3"/>
      <sheetName val="Load_Details-220kV3"/>
      <sheetName val="beam-reinft-IIInd_floor3"/>
      <sheetName val="INPUT_SHEET3"/>
      <sheetName val="Project_Budget_Worksheet3"/>
      <sheetName val="SANJAY_PAL3"/>
      <sheetName val="P_A_SELVAM3"/>
      <sheetName val="ANSARI_3"/>
      <sheetName val="abdesh_pal3"/>
      <sheetName val="sujay_bagchi3"/>
      <sheetName val="S_K_SINHA_BASU3"/>
      <sheetName val="KRISHNA_PRASAD3"/>
      <sheetName val="BARATH_&amp;_CO3"/>
      <sheetName val="L_B_YADAV3"/>
      <sheetName val="DEEPAK_KUMAR3"/>
      <sheetName val="MUKLAL_YADAV3"/>
      <sheetName val="MADHU_SUDHAN3"/>
      <sheetName val="SAUD_ALAM_3"/>
      <sheetName val="RAMESH_BABU3"/>
      <sheetName val="SAILEN_SARKAR3"/>
      <sheetName val="SANJAY_JENA13"/>
      <sheetName val="upendra_saw_3"/>
      <sheetName val="ALLOK_KUMAR_3"/>
      <sheetName val="except_wiring3"/>
      <sheetName val="BOQ_-II_ph_23"/>
      <sheetName val="STAFFSCHED_2"/>
      <sheetName val="Metso_-_Forth_&amp;_Slurry_11_02_12"/>
      <sheetName val="Fee_Rate_Summary2"/>
      <sheetName val="d-safe_specs2"/>
      <sheetName val="Quote_Sheet2"/>
      <sheetName val="class_&amp;_category2"/>
      <sheetName val="Rein-Final_(Ph_1+Ph2)2"/>
      <sheetName val="Materials_Cost(PCC)2"/>
      <sheetName val="220_11__BS_2"/>
      <sheetName val="SSR_&amp;_NSSR_Market_final2"/>
      <sheetName val="Site_wise_NADs2"/>
      <sheetName val="RA_RCC_F2"/>
      <sheetName val="India_F&amp;S_Template2"/>
      <sheetName val="Stress_Calculation2"/>
      <sheetName val="precast_RC_element2"/>
      <sheetName val="plinth_Beam_+_Stirrups_2"/>
      <sheetName val="GF_COLUMNS2"/>
      <sheetName val="G_F_ROOF_BEAM_2"/>
      <sheetName val="GF_SLAB_STEEL2"/>
      <sheetName val="GF_Lintel2"/>
      <sheetName val="GF_Stair2"/>
      <sheetName val="FF_COLUMNS2"/>
      <sheetName val="F_F__Steel_FINAL_(2)2"/>
      <sheetName val="FF_Lintel2"/>
      <sheetName val="FF_Stair2"/>
      <sheetName val="S_F__Steel_FINAL_2"/>
      <sheetName val="SF_Lintel2"/>
      <sheetName val="Materials_Cost(PCC)1"/>
      <sheetName val="precast_RC_element1"/>
      <sheetName val="plinth_Beam_+_Stirrups_1"/>
      <sheetName val="GF_COLUMNS1"/>
      <sheetName val="G_F_ROOF_BEAM_1"/>
      <sheetName val="GF_SLAB_STEEL1"/>
      <sheetName val="GF_Lintel1"/>
      <sheetName val="GF_Stair1"/>
      <sheetName val="FF_COLUMNS1"/>
      <sheetName val="F_F__Steel_FINAL_(2)1"/>
      <sheetName val="FF_Lintel1"/>
      <sheetName val="FF_Stair1"/>
      <sheetName val="S_F__Steel_FINAL_1"/>
      <sheetName val="SF_Lintel1"/>
      <sheetName val="SPT_vs_PHI6"/>
      <sheetName val="glass_project_concrete6"/>
      <sheetName val="glass_project_reift6"/>
      <sheetName val="glass_project_indices6"/>
      <sheetName val="SBC-BH_195"/>
      <sheetName val="Rate_Analysis5"/>
      <sheetName val="Summary_05065"/>
      <sheetName val="Summary_0607-_31_MAR5"/>
      <sheetName val="Civil_Boq4"/>
      <sheetName val="Pile_cap4"/>
      <sheetName val="BH_12-11-10-135"/>
      <sheetName val="BH_12-11-10-95"/>
      <sheetName val="BH_36-15-375"/>
      <sheetName val="BH_16-35-25-175"/>
      <sheetName val="BH_35-25-175"/>
      <sheetName val="Sheet1_(2)5"/>
      <sheetName val="d-safe_DELUXE4"/>
      <sheetName val="PRECAST_lightconc-II4"/>
      <sheetName val="Legal_Risk_Analysis4"/>
      <sheetName val="Mix_Design4"/>
      <sheetName val="Form_65"/>
      <sheetName val="PointNo_54"/>
      <sheetName val="RCC,Ret__Wall4"/>
      <sheetName val="E_&amp;_R4"/>
      <sheetName val="Break_up_Sheet4"/>
      <sheetName val="TBAL9697_-group_wise__sdpl4"/>
      <sheetName val="Abstract_Sheet4"/>
      <sheetName val="V_O_4_-_PCC_Qty4"/>
      <sheetName val="Fill_this_out_first___4"/>
      <sheetName val="REVISED4A_PROG_PERF-SITE_14"/>
      <sheetName val="BOQ_Direct_selling_cost4"/>
      <sheetName val="BOQ_(2)4"/>
      <sheetName val="CABLE_DATA4"/>
      <sheetName val="Staff_Acco_4"/>
      <sheetName val="Pipe_Supports4"/>
      <sheetName val="final_abstract4"/>
      <sheetName val="Rev_S1_Abstract4"/>
      <sheetName val="Quantity_Abstract4"/>
      <sheetName val="M-Book_for_Conc4"/>
      <sheetName val="M-Book_for_FW4"/>
      <sheetName val="Load_Details-220kV4"/>
      <sheetName val="beam-reinft-IIInd_floor4"/>
      <sheetName val="INPUT_SHEET4"/>
      <sheetName val="Project_Budget_Worksheet4"/>
      <sheetName val="SANJAY_PAL4"/>
      <sheetName val="P_A_SELVAM4"/>
      <sheetName val="ANSARI_4"/>
      <sheetName val="abdesh_pal4"/>
      <sheetName val="sujay_bagchi4"/>
      <sheetName val="S_K_SINHA_BASU4"/>
      <sheetName val="KRISHNA_PRASAD4"/>
      <sheetName val="BARATH_&amp;_CO4"/>
      <sheetName val="L_B_YADAV4"/>
      <sheetName val="DEEPAK_KUMAR4"/>
      <sheetName val="MUKLAL_YADAV4"/>
      <sheetName val="MADHU_SUDHAN4"/>
      <sheetName val="SAUD_ALAM_4"/>
      <sheetName val="RAMESH_BABU4"/>
      <sheetName val="SAILEN_SARKAR4"/>
      <sheetName val="SANJAY_JENA14"/>
      <sheetName val="upendra_saw_4"/>
      <sheetName val="ALLOK_KUMAR_4"/>
      <sheetName val="except_wiring4"/>
      <sheetName val="BOQ_-II_ph_24"/>
      <sheetName val="STAFFSCHED_3"/>
      <sheetName val="Metso_-_Forth_&amp;_Slurry_11_02_13"/>
      <sheetName val="Fee_Rate_Summary3"/>
      <sheetName val="d-safe_specs3"/>
      <sheetName val="Quote_Sheet3"/>
      <sheetName val="class_&amp;_category3"/>
      <sheetName val="Rein-Final_(Ph_1+Ph2)3"/>
      <sheetName val="Materials_Cost(PCC)3"/>
      <sheetName val="220_11__BS_3"/>
      <sheetName val="SSR_&amp;_NSSR_Market_final3"/>
      <sheetName val="Site_wise_NADs3"/>
      <sheetName val="RA_RCC_F3"/>
      <sheetName val="India_F&amp;S_Template3"/>
      <sheetName val="Stress_Calculation3"/>
      <sheetName val="precast_RC_element3"/>
      <sheetName val="plinth_Beam_+_Stirrups_3"/>
      <sheetName val="GF_COLUMNS3"/>
      <sheetName val="G_F_ROOF_BEAM_3"/>
      <sheetName val="GF_SLAB_STEEL3"/>
      <sheetName val="GF_Lintel3"/>
      <sheetName val="GF_Stair3"/>
      <sheetName val="FF_COLUMNS3"/>
      <sheetName val="F_F__Steel_FINAL_(2)3"/>
      <sheetName val="FF_Lintel3"/>
      <sheetName val="FF_Stair3"/>
      <sheetName val="S_F__Steel_FINAL_3"/>
      <sheetName val="SF_Lintel3"/>
      <sheetName val="SPT_vs_PHI7"/>
      <sheetName val="glass_project_concrete7"/>
      <sheetName val="glass_project_reift7"/>
      <sheetName val="glass_project_indices7"/>
      <sheetName val="SBC-BH_196"/>
      <sheetName val="Rate_Analysis6"/>
      <sheetName val="Summary_05066"/>
      <sheetName val="Summary_0607-_31_MAR6"/>
      <sheetName val="Civil_Boq5"/>
      <sheetName val="Pile_cap5"/>
      <sheetName val="BH_12-11-10-136"/>
      <sheetName val="BH_12-11-10-96"/>
      <sheetName val="BH_36-15-376"/>
      <sheetName val="BH_16-35-25-176"/>
      <sheetName val="BH_35-25-176"/>
      <sheetName val="Sheet1_(2)6"/>
      <sheetName val="d-safe_DELUXE5"/>
      <sheetName val="PRECAST_lightconc-II5"/>
      <sheetName val="Legal_Risk_Analysis5"/>
      <sheetName val="Mix_Design5"/>
      <sheetName val="Form_66"/>
      <sheetName val="PointNo_55"/>
      <sheetName val="RCC,Ret__Wall5"/>
      <sheetName val="E_&amp;_R5"/>
      <sheetName val="Break_up_Sheet5"/>
      <sheetName val="TBAL9697_-group_wise__sdpl5"/>
      <sheetName val="Abstract_Sheet5"/>
      <sheetName val="V_O_4_-_PCC_Qty5"/>
      <sheetName val="Fill_this_out_first___5"/>
      <sheetName val="REVISED4A_PROG_PERF-SITE_15"/>
      <sheetName val="BOQ_Direct_selling_cost5"/>
      <sheetName val="BOQ_(2)5"/>
      <sheetName val="CABLE_DATA5"/>
      <sheetName val="Staff_Acco_5"/>
      <sheetName val="Pipe_Supports5"/>
      <sheetName val="final_abstract5"/>
      <sheetName val="Rev_S1_Abstract5"/>
      <sheetName val="Quantity_Abstract5"/>
      <sheetName val="M-Book_for_Conc5"/>
      <sheetName val="M-Book_for_FW5"/>
      <sheetName val="Load_Details-220kV5"/>
      <sheetName val="beam-reinft-IIInd_floor5"/>
      <sheetName val="INPUT_SHEET5"/>
      <sheetName val="Project_Budget_Worksheet5"/>
      <sheetName val="SANJAY_PAL5"/>
      <sheetName val="P_A_SELVAM5"/>
      <sheetName val="ANSARI_5"/>
      <sheetName val="abdesh_pal5"/>
      <sheetName val="sujay_bagchi5"/>
      <sheetName val="S_K_SINHA_BASU5"/>
      <sheetName val="KRISHNA_PRASAD5"/>
      <sheetName val="BARATH_&amp;_CO5"/>
      <sheetName val="L_B_YADAV5"/>
      <sheetName val="DEEPAK_KUMAR5"/>
      <sheetName val="MUKLAL_YADAV5"/>
      <sheetName val="MADHU_SUDHAN5"/>
      <sheetName val="SAUD_ALAM_5"/>
      <sheetName val="RAMESH_BABU5"/>
      <sheetName val="SAILEN_SARKAR5"/>
      <sheetName val="SANJAY_JENA15"/>
      <sheetName val="upendra_saw_5"/>
      <sheetName val="ALLOK_KUMAR_5"/>
      <sheetName val="except_wiring5"/>
      <sheetName val="BOQ_-II_ph_25"/>
      <sheetName val="STAFFSCHED_4"/>
      <sheetName val="Metso_-_Forth_&amp;_Slurry_11_02_14"/>
      <sheetName val="Fee_Rate_Summary4"/>
      <sheetName val="d-safe_specs4"/>
      <sheetName val="Quote_Sheet4"/>
      <sheetName val="class_&amp;_category4"/>
      <sheetName val="Rein-Final_(Ph_1+Ph2)4"/>
      <sheetName val="Materials_Cost(PCC)4"/>
      <sheetName val="220_11__BS_4"/>
      <sheetName val="SSR_&amp;_NSSR_Market_final4"/>
      <sheetName val="Site_wise_NADs4"/>
      <sheetName val="RA_RCC_F4"/>
      <sheetName val="India_F&amp;S_Template4"/>
      <sheetName val="Stress_Calculation4"/>
      <sheetName val="precast_RC_element4"/>
      <sheetName val="plinth_Beam_+_Stirrups_4"/>
      <sheetName val="GF_COLUMNS4"/>
      <sheetName val="G_F_ROOF_BEAM_4"/>
      <sheetName val="GF_SLAB_STEEL4"/>
      <sheetName val="GF_Lintel4"/>
      <sheetName val="GF_Stair4"/>
      <sheetName val="FF_COLUMNS4"/>
      <sheetName val="F_F__Steel_FINAL_(2)4"/>
      <sheetName val="FF_Lintel4"/>
      <sheetName val="FF_Stair4"/>
      <sheetName val="S_F__Steel_FINAL_4"/>
      <sheetName val="SF_Lintel4"/>
      <sheetName val="SPT_vs_PHI8"/>
      <sheetName val="glass_project_concrete8"/>
      <sheetName val="glass_project_reift8"/>
      <sheetName val="glass_project_indices8"/>
      <sheetName val="SBC-BH_197"/>
      <sheetName val="Rate_Analysis7"/>
      <sheetName val="Summary_05067"/>
      <sheetName val="Summary_0607-_31_MAR7"/>
      <sheetName val="Civil_Boq6"/>
      <sheetName val="Pile_cap6"/>
      <sheetName val="BH_12-11-10-137"/>
      <sheetName val="BH_12-11-10-97"/>
      <sheetName val="BH_36-15-377"/>
      <sheetName val="BH_16-35-25-177"/>
      <sheetName val="BH_35-25-177"/>
      <sheetName val="Sheet1_(2)7"/>
      <sheetName val="d-safe_DELUXE6"/>
      <sheetName val="PRECAST_lightconc-II6"/>
      <sheetName val="Legal_Risk_Analysis6"/>
      <sheetName val="Mix_Design6"/>
      <sheetName val="Form_67"/>
      <sheetName val="PointNo_56"/>
      <sheetName val="RCC,Ret__Wall6"/>
      <sheetName val="E_&amp;_R6"/>
      <sheetName val="Break_up_Sheet6"/>
      <sheetName val="TBAL9697_-group_wise__sdpl6"/>
      <sheetName val="Abstract_Sheet6"/>
      <sheetName val="V_O_4_-_PCC_Qty6"/>
      <sheetName val="Fill_this_out_first___6"/>
      <sheetName val="REVISED4A_PROG_PERF-SITE_16"/>
      <sheetName val="BOQ_Direct_selling_cost6"/>
      <sheetName val="BOQ_(2)6"/>
      <sheetName val="CABLE_DATA6"/>
      <sheetName val="Staff_Acco_6"/>
      <sheetName val="Pipe_Supports6"/>
      <sheetName val="final_abstract6"/>
      <sheetName val="Rev_S1_Abstract6"/>
      <sheetName val="Quantity_Abstract6"/>
      <sheetName val="M-Book_for_Conc6"/>
      <sheetName val="M-Book_for_FW6"/>
      <sheetName val="Load_Details-220kV6"/>
      <sheetName val="beam-reinft-IIInd_floor6"/>
      <sheetName val="INPUT_SHEET6"/>
      <sheetName val="Project_Budget_Worksheet6"/>
      <sheetName val="SANJAY_PAL6"/>
      <sheetName val="P_A_SELVAM6"/>
      <sheetName val="ANSARI_6"/>
      <sheetName val="abdesh_pal6"/>
      <sheetName val="sujay_bagchi6"/>
      <sheetName val="S_K_SINHA_BASU6"/>
      <sheetName val="KRISHNA_PRASAD6"/>
      <sheetName val="BARATH_&amp;_CO6"/>
      <sheetName val="L_B_YADAV6"/>
      <sheetName val="DEEPAK_KUMAR6"/>
      <sheetName val="MUKLAL_YADAV6"/>
      <sheetName val="MADHU_SUDHAN6"/>
      <sheetName val="SAUD_ALAM_6"/>
      <sheetName val="RAMESH_BABU6"/>
      <sheetName val="SAILEN_SARKAR6"/>
      <sheetName val="SANJAY_JENA16"/>
      <sheetName val="upendra_saw_6"/>
      <sheetName val="ALLOK_KUMAR_6"/>
      <sheetName val="except_wiring6"/>
      <sheetName val="BOQ_-II_ph_26"/>
      <sheetName val="STAFFSCHED_5"/>
      <sheetName val="Metso_-_Forth_&amp;_Slurry_11_02_15"/>
      <sheetName val="Fee_Rate_Summary5"/>
      <sheetName val="d-safe_specs5"/>
      <sheetName val="Quote_Sheet5"/>
      <sheetName val="class_&amp;_category5"/>
      <sheetName val="Rein-Final_(Ph_1+Ph2)5"/>
      <sheetName val="Materials_Cost(PCC)5"/>
      <sheetName val="220_11__BS_5"/>
      <sheetName val="SSR_&amp;_NSSR_Market_final5"/>
      <sheetName val="Site_wise_NADs5"/>
      <sheetName val="RA_RCC_F5"/>
      <sheetName val="India_F&amp;S_Template5"/>
      <sheetName val="Stress_Calculation5"/>
      <sheetName val="precast_RC_element5"/>
      <sheetName val="plinth_Beam_+_Stirrups_5"/>
      <sheetName val="GF_COLUMNS5"/>
      <sheetName val="G_F_ROOF_BEAM_5"/>
      <sheetName val="GF_SLAB_STEEL5"/>
      <sheetName val="GF_Lintel5"/>
      <sheetName val="GF_Stair5"/>
      <sheetName val="FF_COLUMNS5"/>
      <sheetName val="F_F__Steel_FINAL_(2)5"/>
      <sheetName val="FF_Lintel5"/>
      <sheetName val="FF_Stair5"/>
      <sheetName val="S_F__Steel_FINAL_5"/>
      <sheetName val="SF_Lintel5"/>
      <sheetName val="SPT_vs_PHI9"/>
      <sheetName val="glass_project_concrete9"/>
      <sheetName val="glass_project_reift9"/>
      <sheetName val="glass_project_indices9"/>
      <sheetName val="SBC-BH_198"/>
      <sheetName val="Rate_Analysis8"/>
      <sheetName val="Summary_05068"/>
      <sheetName val="Summary_0607-_31_MAR8"/>
      <sheetName val="Civil_Boq7"/>
      <sheetName val="Pile_cap7"/>
      <sheetName val="BH_12-11-10-138"/>
      <sheetName val="BH_12-11-10-98"/>
      <sheetName val="BH_36-15-378"/>
      <sheetName val="BH_16-35-25-178"/>
      <sheetName val="BH_35-25-178"/>
      <sheetName val="Sheet1_(2)8"/>
      <sheetName val="d-safe_DELUXE7"/>
      <sheetName val="PRECAST_lightconc-II7"/>
      <sheetName val="Legal_Risk_Analysis7"/>
      <sheetName val="Mix_Design7"/>
      <sheetName val="Form_68"/>
      <sheetName val="PointNo_57"/>
      <sheetName val="RCC,Ret__Wall7"/>
      <sheetName val="E_&amp;_R7"/>
      <sheetName val="Break_up_Sheet7"/>
      <sheetName val="TBAL9697_-group_wise__sdpl7"/>
      <sheetName val="Abstract_Sheet7"/>
      <sheetName val="V_O_4_-_PCC_Qty7"/>
      <sheetName val="Fill_this_out_first___7"/>
      <sheetName val="REVISED4A_PROG_PERF-SITE_17"/>
      <sheetName val="BOQ_Direct_selling_cost7"/>
      <sheetName val="BOQ_(2)7"/>
      <sheetName val="CABLE_DATA7"/>
      <sheetName val="Staff_Acco_7"/>
      <sheetName val="Pipe_Supports7"/>
      <sheetName val="final_abstract7"/>
      <sheetName val="Rev_S1_Abstract7"/>
      <sheetName val="Quantity_Abstract7"/>
      <sheetName val="M-Book_for_Conc7"/>
      <sheetName val="M-Book_for_FW7"/>
      <sheetName val="Load_Details-220kV7"/>
      <sheetName val="beam-reinft-IIInd_floor7"/>
      <sheetName val="INPUT_SHEET7"/>
      <sheetName val="Project_Budget_Worksheet7"/>
      <sheetName val="SANJAY_PAL7"/>
      <sheetName val="P_A_SELVAM7"/>
      <sheetName val="ANSARI_7"/>
      <sheetName val="abdesh_pal7"/>
      <sheetName val="sujay_bagchi7"/>
      <sheetName val="S_K_SINHA_BASU7"/>
      <sheetName val="KRISHNA_PRASAD7"/>
      <sheetName val="BARATH_&amp;_CO7"/>
      <sheetName val="L_B_YADAV7"/>
      <sheetName val="DEEPAK_KUMAR7"/>
      <sheetName val="MUKLAL_YADAV7"/>
      <sheetName val="MADHU_SUDHAN7"/>
      <sheetName val="SAUD_ALAM_7"/>
      <sheetName val="RAMESH_BABU7"/>
      <sheetName val="SAILEN_SARKAR7"/>
      <sheetName val="SANJAY_JENA17"/>
      <sheetName val="upendra_saw_7"/>
      <sheetName val="ALLOK_KUMAR_7"/>
      <sheetName val="except_wiring7"/>
      <sheetName val="BOQ_-II_ph_27"/>
      <sheetName val="STAFFSCHED_6"/>
      <sheetName val="Metso_-_Forth_&amp;_Slurry_11_02_16"/>
      <sheetName val="Fee_Rate_Summary6"/>
      <sheetName val="d-safe_specs6"/>
      <sheetName val="Quote_Sheet6"/>
      <sheetName val="class_&amp;_category6"/>
      <sheetName val="Rein-Final_(Ph_1+Ph2)6"/>
      <sheetName val="Materials_Cost(PCC)6"/>
      <sheetName val="220_11__BS_6"/>
      <sheetName val="SSR_&amp;_NSSR_Market_final6"/>
      <sheetName val="Site_wise_NADs6"/>
      <sheetName val="RA_RCC_F6"/>
      <sheetName val="India_F&amp;S_Template6"/>
      <sheetName val="Stress_Calculation6"/>
      <sheetName val="precast_RC_element6"/>
      <sheetName val="plinth_Beam_+_Stirrups_6"/>
      <sheetName val="GF_COLUMNS6"/>
      <sheetName val="G_F_ROOF_BEAM_6"/>
      <sheetName val="GF_SLAB_STEEL6"/>
      <sheetName val="GF_Lintel6"/>
      <sheetName val="GF_Stair6"/>
      <sheetName val="FF_COLUMNS6"/>
      <sheetName val="F_F__Steel_FINAL_(2)6"/>
      <sheetName val="FF_Lintel6"/>
      <sheetName val="FF_Stair6"/>
      <sheetName val="S_F__Steel_FINAL_6"/>
      <sheetName val="SF_Lintel6"/>
      <sheetName val="SPT_vs_PHI10"/>
      <sheetName val="glass_project_concrete10"/>
      <sheetName val="glass_project_reift10"/>
      <sheetName val="glass_project_indices10"/>
      <sheetName val="SBC-BH_199"/>
      <sheetName val="Rate_Analysis9"/>
      <sheetName val="Summary_05069"/>
      <sheetName val="Summary_0607-_31_MAR9"/>
      <sheetName val="Civil_Boq8"/>
      <sheetName val="Pile_cap8"/>
      <sheetName val="BH_12-11-10-139"/>
      <sheetName val="BH_12-11-10-99"/>
      <sheetName val="BH_36-15-379"/>
      <sheetName val="BH_16-35-25-179"/>
      <sheetName val="BH_35-25-179"/>
      <sheetName val="Sheet1_(2)9"/>
      <sheetName val="d-safe_DELUXE8"/>
      <sheetName val="PRECAST_lightconc-II8"/>
      <sheetName val="Legal_Risk_Analysis8"/>
      <sheetName val="Mix_Design8"/>
      <sheetName val="Form_69"/>
      <sheetName val="PointNo_58"/>
      <sheetName val="RCC,Ret__Wall8"/>
      <sheetName val="E_&amp;_R8"/>
      <sheetName val="Break_up_Sheet8"/>
      <sheetName val="TBAL9697_-group_wise__sdpl8"/>
      <sheetName val="Abstract_Sheet8"/>
      <sheetName val="V_O_4_-_PCC_Qty8"/>
      <sheetName val="Fill_this_out_first___8"/>
      <sheetName val="REVISED4A_PROG_PERF-SITE_18"/>
      <sheetName val="BOQ_Direct_selling_cost8"/>
      <sheetName val="BOQ_(2)8"/>
      <sheetName val="CABLE_DATA8"/>
      <sheetName val="Staff_Acco_8"/>
      <sheetName val="Pipe_Supports8"/>
      <sheetName val="final_abstract8"/>
      <sheetName val="Rev_S1_Abstract8"/>
      <sheetName val="Quantity_Abstract8"/>
      <sheetName val="M-Book_for_Conc8"/>
      <sheetName val="M-Book_for_FW8"/>
      <sheetName val="Load_Details-220kV8"/>
      <sheetName val="beam-reinft-IIInd_floor8"/>
      <sheetName val="INPUT_SHEET8"/>
      <sheetName val="Project_Budget_Worksheet8"/>
      <sheetName val="SANJAY_PAL8"/>
      <sheetName val="P_A_SELVAM8"/>
      <sheetName val="ANSARI_8"/>
      <sheetName val="abdesh_pal8"/>
      <sheetName val="sujay_bagchi8"/>
      <sheetName val="S_K_SINHA_BASU8"/>
      <sheetName val="KRISHNA_PRASAD8"/>
      <sheetName val="BARATH_&amp;_CO8"/>
      <sheetName val="L_B_YADAV8"/>
      <sheetName val="DEEPAK_KUMAR8"/>
      <sheetName val="MUKLAL_YADAV8"/>
      <sheetName val="MADHU_SUDHAN8"/>
      <sheetName val="SAUD_ALAM_8"/>
      <sheetName val="RAMESH_BABU8"/>
      <sheetName val="SAILEN_SARKAR8"/>
      <sheetName val="SANJAY_JENA18"/>
      <sheetName val="upendra_saw_8"/>
      <sheetName val="ALLOK_KUMAR_8"/>
      <sheetName val="except_wiring8"/>
      <sheetName val="BOQ_-II_ph_28"/>
      <sheetName val="STAFFSCHED_7"/>
      <sheetName val="Metso_-_Forth_&amp;_Slurry_11_02_17"/>
      <sheetName val="Fee_Rate_Summary7"/>
      <sheetName val="d-safe_specs7"/>
      <sheetName val="Quote_Sheet7"/>
      <sheetName val="class_&amp;_category7"/>
      <sheetName val="Rein-Final_(Ph_1+Ph2)7"/>
      <sheetName val="Materials_Cost(PCC)7"/>
      <sheetName val="220_11__BS_7"/>
      <sheetName val="SSR_&amp;_NSSR_Market_final7"/>
      <sheetName val="Site_wise_NADs7"/>
      <sheetName val="RA_RCC_F7"/>
      <sheetName val="India_F&amp;S_Template7"/>
      <sheetName val="Stress_Calculation7"/>
      <sheetName val="precast_RC_element7"/>
      <sheetName val="plinth_Beam_+_Stirrups_7"/>
      <sheetName val="GF_COLUMNS7"/>
      <sheetName val="G_F_ROOF_BEAM_7"/>
      <sheetName val="GF_SLAB_STEEL7"/>
      <sheetName val="GF_Lintel7"/>
      <sheetName val="GF_Stair7"/>
      <sheetName val="FF_COLUMNS7"/>
      <sheetName val="F_F__Steel_FINAL_(2)7"/>
      <sheetName val="FF_Lintel7"/>
      <sheetName val="FF_Stair7"/>
      <sheetName val="S_F__Steel_FINAL_7"/>
      <sheetName val="SF_Lintel7"/>
      <sheetName val="SPT_vs_PHI11"/>
      <sheetName val="glass_project_concrete11"/>
      <sheetName val="glass_project_reift11"/>
      <sheetName val="glass_project_indices11"/>
      <sheetName val="SBC-BH_1910"/>
      <sheetName val="Rate_Analysis10"/>
      <sheetName val="Summary_050610"/>
      <sheetName val="Summary_0607-_31_MAR10"/>
      <sheetName val="Civil_Boq9"/>
      <sheetName val="Pile_cap9"/>
      <sheetName val="BH_12-11-10-1310"/>
      <sheetName val="BH_12-11-10-910"/>
      <sheetName val="BH_36-15-3710"/>
      <sheetName val="BH_16-35-25-1710"/>
      <sheetName val="BH_35-25-1710"/>
      <sheetName val="Sheet1_(2)10"/>
      <sheetName val="d-safe_DELUXE9"/>
      <sheetName val="PRECAST_lightconc-II9"/>
      <sheetName val="Legal_Risk_Analysis9"/>
      <sheetName val="Mix_Design9"/>
      <sheetName val="Form_610"/>
      <sheetName val="PointNo_59"/>
      <sheetName val="RCC,Ret__Wall9"/>
      <sheetName val="E_&amp;_R9"/>
      <sheetName val="Break_up_Sheet9"/>
      <sheetName val="TBAL9697_-group_wise__sdpl9"/>
      <sheetName val="Abstract_Sheet9"/>
      <sheetName val="V_O_4_-_PCC_Qty9"/>
      <sheetName val="Fill_this_out_first___9"/>
      <sheetName val="REVISED4A_PROG_PERF-SITE_19"/>
      <sheetName val="BOQ_Direct_selling_cost9"/>
      <sheetName val="BOQ_(2)9"/>
      <sheetName val="CABLE_DATA9"/>
      <sheetName val="Staff_Acco_9"/>
      <sheetName val="Pipe_Supports9"/>
      <sheetName val="final_abstract9"/>
      <sheetName val="Rev_S1_Abstract9"/>
      <sheetName val="Quantity_Abstract9"/>
      <sheetName val="M-Book_for_Conc9"/>
      <sheetName val="M-Book_for_FW9"/>
      <sheetName val="Load_Details-220kV9"/>
      <sheetName val="beam-reinft-IIInd_floor9"/>
      <sheetName val="INPUT_SHEET9"/>
      <sheetName val="Project_Budget_Worksheet9"/>
      <sheetName val="SANJAY_PAL9"/>
      <sheetName val="P_A_SELVAM9"/>
      <sheetName val="ANSARI_9"/>
      <sheetName val="abdesh_pal9"/>
      <sheetName val="sujay_bagchi9"/>
      <sheetName val="S_K_SINHA_BASU9"/>
      <sheetName val="KRISHNA_PRASAD9"/>
      <sheetName val="BARATH_&amp;_CO9"/>
      <sheetName val="L_B_YADAV9"/>
      <sheetName val="DEEPAK_KUMAR9"/>
      <sheetName val="MUKLAL_YADAV9"/>
      <sheetName val="MADHU_SUDHAN9"/>
      <sheetName val="SAUD_ALAM_9"/>
      <sheetName val="RAMESH_BABU9"/>
      <sheetName val="SAILEN_SARKAR9"/>
      <sheetName val="SANJAY_JENA19"/>
      <sheetName val="upendra_saw_9"/>
      <sheetName val="ALLOK_KUMAR_9"/>
      <sheetName val="except_wiring9"/>
      <sheetName val="BOQ_-II_ph_29"/>
      <sheetName val="STAFFSCHED_8"/>
      <sheetName val="Metso_-_Forth_&amp;_Slurry_11_02_18"/>
      <sheetName val="Fee_Rate_Summary8"/>
      <sheetName val="d-safe_specs8"/>
      <sheetName val="Quote_Sheet8"/>
      <sheetName val="class_&amp;_category8"/>
      <sheetName val="Rein-Final_(Ph_1+Ph2)8"/>
      <sheetName val="Materials_Cost(PCC)8"/>
      <sheetName val="220_11__BS_8"/>
      <sheetName val="SSR_&amp;_NSSR_Market_final8"/>
      <sheetName val="Site_wise_NADs8"/>
      <sheetName val="RA_RCC_F8"/>
      <sheetName val="India_F&amp;S_Template8"/>
      <sheetName val="Stress_Calculation8"/>
      <sheetName val="precast_RC_element8"/>
      <sheetName val="plinth_Beam_+_Stirrups_8"/>
      <sheetName val="GF_COLUMNS8"/>
      <sheetName val="G_F_ROOF_BEAM_8"/>
      <sheetName val="GF_SLAB_STEEL8"/>
      <sheetName val="GF_Lintel8"/>
      <sheetName val="GF_Stair8"/>
      <sheetName val="FF_COLUMNS8"/>
      <sheetName val="F_F__Steel_FINAL_(2)8"/>
      <sheetName val="FF_Lintel8"/>
      <sheetName val="FF_Stair8"/>
      <sheetName val="S_F__Steel_FINAL_8"/>
      <sheetName val="SF_Lintel8"/>
      <sheetName val="B@___x005f_x005f_x005f_x005f_x005f_x005f_x005f_x005f_x0"/>
      <sheetName val=" AT-1-220 "/>
      <sheetName val=" BC-220"/>
      <sheetName val="Components"/>
      <sheetName val="DETAILED  BOQ"/>
      <sheetName val="IO List"/>
      <sheetName val="B@__x0000__x0004_@_x0000___$_x0"/>
      <sheetName val="B@__x005f_x005f_x005f_x0000__x0"/>
      <sheetName val="B@___x0004_@___$_"/>
      <sheetName val="FT-05-02Is-_x0000_5y"/>
      <sheetName val="Page 1"/>
      <sheetName val="Page 2"/>
      <sheetName val="Page 3"/>
      <sheetName val="Page 4 Installed"/>
      <sheetName val="Page 4 Required"/>
      <sheetName val="Page 5a"/>
      <sheetName val="Page 5b"/>
      <sheetName val="Page 5c"/>
      <sheetName val="Page 5d"/>
      <sheetName val="Page 5e"/>
      <sheetName val="Page 5f"/>
      <sheetName val="Page 5f (2)"/>
      <sheetName val="Page 6a"/>
      <sheetName val="Page 6b"/>
      <sheetName val="Page 7-1"/>
      <sheetName val="Page 7-2a1-I"/>
      <sheetName val="Page 7-2a1-II"/>
      <sheetName val="Page 7-2a1-III"/>
      <sheetName val="Page 7-2a2"/>
      <sheetName val="Page 7-3"/>
      <sheetName val="Page 7-5a"/>
      <sheetName val="Page 7-5b1"/>
      <sheetName val="Page 7-5b2"/>
      <sheetName val="Page 7-5c"/>
      <sheetName val="Page 7-9a"/>
      <sheetName val="Page 7-9b1"/>
      <sheetName val="Page 7-9b2"/>
      <sheetName val="Page 7-9c"/>
      <sheetName val="Page 7-11a1-I"/>
      <sheetName val="Page 7-11a1-II"/>
      <sheetName val="Page 7-11a1-III"/>
      <sheetName val="Page 7-11a2"/>
      <sheetName val="Page 7-15"/>
      <sheetName val="Page 7-16a"/>
      <sheetName val="Page 7-16b"/>
      <sheetName val="Page 8"/>
      <sheetName val="Macros"/>
      <sheetName val="SPT_vs_PHI17"/>
      <sheetName val="glass_project_concrete17"/>
      <sheetName val="glass_project_reift17"/>
      <sheetName val="glass_project_indices17"/>
      <sheetName val="SBC-BH_1916"/>
      <sheetName val="Rate_Analysis16"/>
      <sheetName val="Summary_050616"/>
      <sheetName val="Summary_0607-_31_MAR16"/>
      <sheetName val="Civil_Boq15"/>
      <sheetName val="Pile_cap15"/>
      <sheetName val="BH_12-11-10-1316"/>
      <sheetName val="BH_12-11-10-916"/>
      <sheetName val="BH_36-15-3716"/>
      <sheetName val="BH_16-35-25-1716"/>
      <sheetName val="BH_35-25-1716"/>
      <sheetName val="Sheet1_(2)16"/>
      <sheetName val="d-safe_DELUXE15"/>
      <sheetName val="PRECAST_lightconc-II15"/>
      <sheetName val="Legal_Risk_Analysis15"/>
      <sheetName val="Mix_Design15"/>
      <sheetName val="Form_616"/>
      <sheetName val="PointNo_515"/>
      <sheetName val="RCC,Ret__Wall15"/>
      <sheetName val="E_&amp;_R15"/>
      <sheetName val="Break_up_Sheet15"/>
      <sheetName val="TBAL9697_-group_wise__sdpl15"/>
      <sheetName val="Abstract_Sheet15"/>
      <sheetName val="V_O_4_-_PCC_Qty15"/>
      <sheetName val="Fill_this_out_first___15"/>
      <sheetName val="REVISED4A_PROG_PERF-SITE_115"/>
      <sheetName val="BOQ_Direct_selling_cost15"/>
      <sheetName val="BOQ_(2)15"/>
      <sheetName val="CABLE_DATA15"/>
      <sheetName val="Staff_Acco_15"/>
      <sheetName val="Pipe_Supports15"/>
      <sheetName val="final_abstract15"/>
      <sheetName val="Rev_S1_Abstract15"/>
      <sheetName val="Quantity_Abstract15"/>
      <sheetName val="M-Book_for_Conc15"/>
      <sheetName val="M-Book_for_FW15"/>
      <sheetName val="Load_Details-220kV15"/>
      <sheetName val="beam-reinft-IIInd_floor15"/>
      <sheetName val="INPUT_SHEET15"/>
      <sheetName val="Project_Budget_Worksheet15"/>
      <sheetName val="SANJAY_PAL15"/>
      <sheetName val="P_A_SELVAM15"/>
      <sheetName val="ANSARI_15"/>
      <sheetName val="abdesh_pal15"/>
      <sheetName val="sujay_bagchi15"/>
      <sheetName val="S_K_SINHA_BASU15"/>
      <sheetName val="KRISHNA_PRASAD15"/>
      <sheetName val="BARATH_&amp;_CO15"/>
      <sheetName val="L_B_YADAV15"/>
      <sheetName val="DEEPAK_KUMAR15"/>
      <sheetName val="MUKLAL_YADAV15"/>
      <sheetName val="MADHU_SUDHAN15"/>
      <sheetName val="SAUD_ALAM_15"/>
      <sheetName val="RAMESH_BABU15"/>
      <sheetName val="SAILEN_SARKAR15"/>
      <sheetName val="SANJAY_JENA115"/>
      <sheetName val="upendra_saw_15"/>
      <sheetName val="ALLOK_KUMAR_15"/>
      <sheetName val="except_wiring15"/>
      <sheetName val="BOQ_-II_ph_215"/>
      <sheetName val="STAFFSCHED_14"/>
      <sheetName val="Metso_-_Forth_&amp;_Slurry_11_02_24"/>
      <sheetName val="Fee_Rate_Summary14"/>
      <sheetName val="d-safe_specs14"/>
      <sheetName val="Quote_Sheet14"/>
      <sheetName val="class_&amp;_category14"/>
      <sheetName val="Rein-Final_(Ph_1+Ph2)14"/>
      <sheetName val="Materials_Cost(PCC)14"/>
      <sheetName val="220_11__BS_14"/>
      <sheetName val="SSR_&amp;_NSSR_Market_final14"/>
      <sheetName val="Site_wise_NADs14"/>
      <sheetName val="RA_RCC_F14"/>
      <sheetName val="India_F&amp;S_Template14"/>
      <sheetName val="Stress_Calculation14"/>
      <sheetName val="precast_RC_element14"/>
      <sheetName val="plinth_Beam_+_Stirrups_14"/>
      <sheetName val="GF_COLUMNS14"/>
      <sheetName val="G_F_ROOF_BEAM_14"/>
      <sheetName val="GF_SLAB_STEEL14"/>
      <sheetName val="GF_Lintel14"/>
      <sheetName val="GF_Stair14"/>
      <sheetName val="FF_COLUMNS14"/>
      <sheetName val="F_F__Steel_FINAL_(2)14"/>
      <sheetName val="FF_Lintel14"/>
      <sheetName val="FF_Stair14"/>
      <sheetName val="S_F__Steel_FINAL_14"/>
      <sheetName val="SF_Lintel14"/>
      <sheetName val="SPT_vs_PHI13"/>
      <sheetName val="glass_project_concrete13"/>
      <sheetName val="glass_project_reift13"/>
      <sheetName val="glass_project_indices13"/>
      <sheetName val="SBC-BH_1912"/>
      <sheetName val="Rate_Analysis12"/>
      <sheetName val="Summary_050612"/>
      <sheetName val="Summary_0607-_31_MAR12"/>
      <sheetName val="Civil_Boq11"/>
      <sheetName val="Pile_cap11"/>
      <sheetName val="BH_12-11-10-1312"/>
      <sheetName val="BH_12-11-10-912"/>
      <sheetName val="BH_36-15-3712"/>
      <sheetName val="BH_16-35-25-1712"/>
      <sheetName val="BH_35-25-1712"/>
      <sheetName val="Sheet1_(2)12"/>
      <sheetName val="d-safe_DELUXE11"/>
      <sheetName val="PRECAST_lightconc-II11"/>
      <sheetName val="Legal_Risk_Analysis11"/>
      <sheetName val="Mix_Design11"/>
      <sheetName val="Form_612"/>
      <sheetName val="PointNo_511"/>
      <sheetName val="RCC,Ret__Wall11"/>
      <sheetName val="E_&amp;_R11"/>
      <sheetName val="Break_up_Sheet11"/>
      <sheetName val="TBAL9697_-group_wise__sdpl11"/>
      <sheetName val="Abstract_Sheet11"/>
      <sheetName val="V_O_4_-_PCC_Qty11"/>
      <sheetName val="Fill_this_out_first___11"/>
      <sheetName val="REVISED4A_PROG_PERF-SITE_111"/>
      <sheetName val="BOQ_Direct_selling_cost11"/>
      <sheetName val="BOQ_(2)11"/>
      <sheetName val="CABLE_DATA11"/>
      <sheetName val="Staff_Acco_11"/>
      <sheetName val="Pipe_Supports11"/>
      <sheetName val="final_abstract11"/>
      <sheetName val="Rev_S1_Abstract11"/>
      <sheetName val="Quantity_Abstract11"/>
      <sheetName val="M-Book_for_Conc11"/>
      <sheetName val="M-Book_for_FW11"/>
      <sheetName val="Load_Details-220kV11"/>
      <sheetName val="beam-reinft-IIInd_floor11"/>
      <sheetName val="INPUT_SHEET11"/>
      <sheetName val="Project_Budget_Worksheet11"/>
      <sheetName val="SANJAY_PAL11"/>
      <sheetName val="P_A_SELVAM11"/>
      <sheetName val="ANSARI_11"/>
      <sheetName val="abdesh_pal11"/>
      <sheetName val="sujay_bagchi11"/>
      <sheetName val="S_K_SINHA_BASU11"/>
      <sheetName val="KRISHNA_PRASAD11"/>
      <sheetName val="BARATH_&amp;_CO11"/>
      <sheetName val="L_B_YADAV11"/>
      <sheetName val="DEEPAK_KUMAR11"/>
      <sheetName val="MUKLAL_YADAV11"/>
      <sheetName val="MADHU_SUDHAN11"/>
      <sheetName val="SAUD_ALAM_11"/>
      <sheetName val="RAMESH_BABU11"/>
      <sheetName val="SAILEN_SARKAR11"/>
      <sheetName val="SANJAY_JENA111"/>
      <sheetName val="upendra_saw_11"/>
      <sheetName val="ALLOK_KUMAR_11"/>
      <sheetName val="except_wiring11"/>
      <sheetName val="BOQ_-II_ph_211"/>
      <sheetName val="STAFFSCHED_10"/>
      <sheetName val="Metso_-_Forth_&amp;_Slurry_11_02_20"/>
      <sheetName val="Fee_Rate_Summary10"/>
      <sheetName val="d-safe_specs10"/>
      <sheetName val="Quote_Sheet10"/>
      <sheetName val="class_&amp;_category10"/>
      <sheetName val="Rein-Final_(Ph_1+Ph2)10"/>
      <sheetName val="Materials_Cost(PCC)10"/>
      <sheetName val="220_11__BS_10"/>
      <sheetName val="SSR_&amp;_NSSR_Market_final10"/>
      <sheetName val="Site_wise_NADs10"/>
      <sheetName val="RA_RCC_F10"/>
      <sheetName val="India_F&amp;S_Template10"/>
      <sheetName val="Stress_Calculation10"/>
      <sheetName val="precast_RC_element10"/>
      <sheetName val="plinth_Beam_+_Stirrups_10"/>
      <sheetName val="GF_COLUMNS10"/>
      <sheetName val="G_F_ROOF_BEAM_10"/>
      <sheetName val="GF_SLAB_STEEL10"/>
      <sheetName val="GF_Lintel10"/>
      <sheetName val="GF_Stair10"/>
      <sheetName val="FF_COLUMNS10"/>
      <sheetName val="F_F__Steel_FINAL_(2)10"/>
      <sheetName val="FF_Lintel10"/>
      <sheetName val="FF_Stair10"/>
      <sheetName val="S_F__Steel_FINAL_10"/>
      <sheetName val="SF_Lintel10"/>
      <sheetName val="SPT_vs_PHI12"/>
      <sheetName val="glass_project_concrete12"/>
      <sheetName val="glass_project_reift12"/>
      <sheetName val="glass_project_indices12"/>
      <sheetName val="SBC-BH_1911"/>
      <sheetName val="Rate_Analysis11"/>
      <sheetName val="Summary_050611"/>
      <sheetName val="Summary_0607-_31_MAR11"/>
      <sheetName val="Civil_Boq10"/>
      <sheetName val="Pile_cap10"/>
      <sheetName val="BH_12-11-10-1311"/>
      <sheetName val="BH_12-11-10-911"/>
      <sheetName val="BH_36-15-3711"/>
      <sheetName val="BH_16-35-25-1711"/>
      <sheetName val="BH_35-25-1711"/>
      <sheetName val="Sheet1_(2)11"/>
      <sheetName val="d-safe_DELUXE10"/>
      <sheetName val="PRECAST_lightconc-II10"/>
      <sheetName val="Legal_Risk_Analysis10"/>
      <sheetName val="Mix_Design10"/>
      <sheetName val="Form_611"/>
      <sheetName val="PointNo_510"/>
      <sheetName val="RCC,Ret__Wall10"/>
      <sheetName val="E_&amp;_R10"/>
      <sheetName val="Break_up_Sheet10"/>
      <sheetName val="TBAL9697_-group_wise__sdpl10"/>
      <sheetName val="Abstract_Sheet10"/>
      <sheetName val="V_O_4_-_PCC_Qty10"/>
      <sheetName val="Fill_this_out_first___10"/>
      <sheetName val="REVISED4A_PROG_PERF-SITE_110"/>
      <sheetName val="BOQ_Direct_selling_cost10"/>
      <sheetName val="BOQ_(2)10"/>
      <sheetName val="CABLE_DATA10"/>
      <sheetName val="Staff_Acco_10"/>
      <sheetName val="Pipe_Supports10"/>
      <sheetName val="final_abstract10"/>
      <sheetName val="Rev_S1_Abstract10"/>
      <sheetName val="Quantity_Abstract10"/>
      <sheetName val="M-Book_for_Conc10"/>
      <sheetName val="M-Book_for_FW10"/>
      <sheetName val="Load_Details-220kV10"/>
      <sheetName val="beam-reinft-IIInd_floor10"/>
      <sheetName val="INPUT_SHEET10"/>
      <sheetName val="Project_Budget_Worksheet10"/>
      <sheetName val="SANJAY_PAL10"/>
      <sheetName val="P_A_SELVAM10"/>
      <sheetName val="ANSARI_10"/>
      <sheetName val="abdesh_pal10"/>
      <sheetName val="sujay_bagchi10"/>
      <sheetName val="S_K_SINHA_BASU10"/>
      <sheetName val="KRISHNA_PRASAD10"/>
      <sheetName val="BARATH_&amp;_CO10"/>
      <sheetName val="L_B_YADAV10"/>
      <sheetName val="DEEPAK_KUMAR10"/>
      <sheetName val="MUKLAL_YADAV10"/>
      <sheetName val="MADHU_SUDHAN10"/>
      <sheetName val="SAUD_ALAM_10"/>
      <sheetName val="RAMESH_BABU10"/>
      <sheetName val="SAILEN_SARKAR10"/>
      <sheetName val="SANJAY_JENA110"/>
      <sheetName val="upendra_saw_10"/>
      <sheetName val="ALLOK_KUMAR_10"/>
      <sheetName val="except_wiring10"/>
      <sheetName val="BOQ_-II_ph_210"/>
      <sheetName val="STAFFSCHED_9"/>
      <sheetName val="Metso_-_Forth_&amp;_Slurry_11_02_19"/>
      <sheetName val="Fee_Rate_Summary9"/>
      <sheetName val="d-safe_specs9"/>
      <sheetName val="Quote_Sheet9"/>
      <sheetName val="class_&amp;_category9"/>
      <sheetName val="Rein-Final_(Ph_1+Ph2)9"/>
      <sheetName val="Materials_Cost(PCC)9"/>
      <sheetName val="220_11__BS_9"/>
      <sheetName val="SSR_&amp;_NSSR_Market_final9"/>
      <sheetName val="Site_wise_NADs9"/>
      <sheetName val="RA_RCC_F9"/>
      <sheetName val="India_F&amp;S_Template9"/>
      <sheetName val="Stress_Calculation9"/>
      <sheetName val="precast_RC_element9"/>
      <sheetName val="plinth_Beam_+_Stirrups_9"/>
      <sheetName val="GF_COLUMNS9"/>
      <sheetName val="G_F_ROOF_BEAM_9"/>
      <sheetName val="GF_SLAB_STEEL9"/>
      <sheetName val="GF_Lintel9"/>
      <sheetName val="GF_Stair9"/>
      <sheetName val="FF_COLUMNS9"/>
      <sheetName val="F_F__Steel_FINAL_(2)9"/>
      <sheetName val="FF_Lintel9"/>
      <sheetName val="FF_Stair9"/>
      <sheetName val="S_F__Steel_FINAL_9"/>
      <sheetName val="SF_Lintel9"/>
      <sheetName val="SPT_vs_PHI14"/>
      <sheetName val="glass_project_concrete14"/>
      <sheetName val="glass_project_reift14"/>
      <sheetName val="glass_project_indices14"/>
      <sheetName val="SBC-BH_1913"/>
      <sheetName val="Rate_Analysis13"/>
      <sheetName val="Summary_050613"/>
      <sheetName val="Summary_0607-_31_MAR13"/>
      <sheetName val="Civil_Boq12"/>
      <sheetName val="Pile_cap12"/>
      <sheetName val="BH_12-11-10-1313"/>
      <sheetName val="BH_12-11-10-913"/>
      <sheetName val="BH_36-15-3713"/>
      <sheetName val="BH_16-35-25-1713"/>
      <sheetName val="BH_35-25-1713"/>
      <sheetName val="Sheet1_(2)13"/>
      <sheetName val="d-safe_DELUXE12"/>
      <sheetName val="PRECAST_lightconc-II12"/>
      <sheetName val="Legal_Risk_Analysis12"/>
      <sheetName val="Mix_Design12"/>
      <sheetName val="Form_613"/>
      <sheetName val="PointNo_512"/>
      <sheetName val="RCC,Ret__Wall12"/>
      <sheetName val="E_&amp;_R12"/>
      <sheetName val="Break_up_Sheet12"/>
      <sheetName val="TBAL9697_-group_wise__sdpl12"/>
      <sheetName val="Abstract_Sheet12"/>
      <sheetName val="V_O_4_-_PCC_Qty12"/>
      <sheetName val="Fill_this_out_first___12"/>
      <sheetName val="REVISED4A_PROG_PERF-SITE_112"/>
      <sheetName val="BOQ_Direct_selling_cost12"/>
      <sheetName val="BOQ_(2)12"/>
      <sheetName val="CABLE_DATA12"/>
      <sheetName val="Staff_Acco_12"/>
      <sheetName val="Pipe_Supports12"/>
      <sheetName val="final_abstract12"/>
      <sheetName val="Rev_S1_Abstract12"/>
      <sheetName val="Quantity_Abstract12"/>
      <sheetName val="M-Book_for_Conc12"/>
      <sheetName val="M-Book_for_FW12"/>
      <sheetName val="Load_Details-220kV12"/>
      <sheetName val="beam-reinft-IIInd_floor12"/>
      <sheetName val="INPUT_SHEET12"/>
      <sheetName val="Project_Budget_Worksheet12"/>
      <sheetName val="SANJAY_PAL12"/>
      <sheetName val="P_A_SELVAM12"/>
      <sheetName val="ANSARI_12"/>
      <sheetName val="abdesh_pal12"/>
      <sheetName val="sujay_bagchi12"/>
      <sheetName val="S_K_SINHA_BASU12"/>
      <sheetName val="KRISHNA_PRASAD12"/>
      <sheetName val="BARATH_&amp;_CO12"/>
      <sheetName val="L_B_YADAV12"/>
      <sheetName val="DEEPAK_KUMAR12"/>
      <sheetName val="MUKLAL_YADAV12"/>
      <sheetName val="MADHU_SUDHAN12"/>
      <sheetName val="SAUD_ALAM_12"/>
      <sheetName val="RAMESH_BABU12"/>
      <sheetName val="SAILEN_SARKAR12"/>
      <sheetName val="SANJAY_JENA112"/>
      <sheetName val="upendra_saw_12"/>
      <sheetName val="ALLOK_KUMAR_12"/>
      <sheetName val="except_wiring12"/>
      <sheetName val="BOQ_-II_ph_212"/>
      <sheetName val="STAFFSCHED_11"/>
      <sheetName val="Metso_-_Forth_&amp;_Slurry_11_02_21"/>
      <sheetName val="Fee_Rate_Summary11"/>
      <sheetName val="d-safe_specs11"/>
      <sheetName val="Quote_Sheet11"/>
      <sheetName val="class_&amp;_category11"/>
      <sheetName val="Rein-Final_(Ph_1+Ph2)11"/>
      <sheetName val="Materials_Cost(PCC)11"/>
      <sheetName val="220_11__BS_11"/>
      <sheetName val="SSR_&amp;_NSSR_Market_final11"/>
      <sheetName val="Site_wise_NADs11"/>
      <sheetName val="RA_RCC_F11"/>
      <sheetName val="India_F&amp;S_Template11"/>
      <sheetName val="Stress_Calculation11"/>
      <sheetName val="precast_RC_element11"/>
      <sheetName val="plinth_Beam_+_Stirrups_11"/>
      <sheetName val="GF_COLUMNS11"/>
      <sheetName val="G_F_ROOF_BEAM_11"/>
      <sheetName val="GF_SLAB_STEEL11"/>
      <sheetName val="GF_Lintel11"/>
      <sheetName val="GF_Stair11"/>
      <sheetName val="FF_COLUMNS11"/>
      <sheetName val="F_F__Steel_FINAL_(2)11"/>
      <sheetName val="FF_Lintel11"/>
      <sheetName val="FF_Stair11"/>
      <sheetName val="S_F__Steel_FINAL_11"/>
      <sheetName val="SF_Lintel11"/>
      <sheetName val="SPT_vs_PHI15"/>
      <sheetName val="glass_project_concrete15"/>
      <sheetName val="glass_project_reift15"/>
      <sheetName val="glass_project_indices15"/>
      <sheetName val="SBC-BH_1914"/>
      <sheetName val="Rate_Analysis14"/>
      <sheetName val="Summary_050614"/>
      <sheetName val="Summary_0607-_31_MAR14"/>
      <sheetName val="Civil_Boq13"/>
      <sheetName val="Pile_cap13"/>
      <sheetName val="BH_12-11-10-1314"/>
      <sheetName val="BH_12-11-10-914"/>
      <sheetName val="BH_36-15-3714"/>
      <sheetName val="BH_16-35-25-1714"/>
      <sheetName val="BH_35-25-1714"/>
      <sheetName val="Sheet1_(2)14"/>
      <sheetName val="d-safe_DELUXE13"/>
      <sheetName val="PRECAST_lightconc-II13"/>
      <sheetName val="Legal_Risk_Analysis13"/>
      <sheetName val="Mix_Design13"/>
      <sheetName val="Form_614"/>
      <sheetName val="PointNo_513"/>
      <sheetName val="RCC,Ret__Wall13"/>
      <sheetName val="E_&amp;_R13"/>
      <sheetName val="Break_up_Sheet13"/>
      <sheetName val="TBAL9697_-group_wise__sdpl13"/>
      <sheetName val="Abstract_Sheet13"/>
      <sheetName val="V_O_4_-_PCC_Qty13"/>
      <sheetName val="Fill_this_out_first___13"/>
      <sheetName val="REVISED4A_PROG_PERF-SITE_113"/>
      <sheetName val="BOQ_Direct_selling_cost13"/>
      <sheetName val="BOQ_(2)13"/>
      <sheetName val="CABLE_DATA13"/>
      <sheetName val="Staff_Acco_13"/>
      <sheetName val="Pipe_Supports13"/>
      <sheetName val="final_abstract13"/>
      <sheetName val="Rev_S1_Abstract13"/>
      <sheetName val="Quantity_Abstract13"/>
      <sheetName val="M-Book_for_Conc13"/>
      <sheetName val="M-Book_for_FW13"/>
      <sheetName val="Load_Details-220kV13"/>
      <sheetName val="beam-reinft-IIInd_floor13"/>
      <sheetName val="INPUT_SHEET13"/>
      <sheetName val="Project_Budget_Worksheet13"/>
      <sheetName val="SANJAY_PAL13"/>
      <sheetName val="P_A_SELVAM13"/>
      <sheetName val="ANSARI_13"/>
      <sheetName val="abdesh_pal13"/>
      <sheetName val="sujay_bagchi13"/>
      <sheetName val="S_K_SINHA_BASU13"/>
      <sheetName val="KRISHNA_PRASAD13"/>
      <sheetName val="BARATH_&amp;_CO13"/>
      <sheetName val="L_B_YADAV13"/>
      <sheetName val="DEEPAK_KUMAR13"/>
      <sheetName val="MUKLAL_YADAV13"/>
      <sheetName val="MADHU_SUDHAN13"/>
      <sheetName val="SAUD_ALAM_13"/>
      <sheetName val="RAMESH_BABU13"/>
      <sheetName val="SAILEN_SARKAR13"/>
      <sheetName val="SANJAY_JENA113"/>
      <sheetName val="upendra_saw_13"/>
      <sheetName val="ALLOK_KUMAR_13"/>
      <sheetName val="except_wiring13"/>
      <sheetName val="BOQ_-II_ph_213"/>
      <sheetName val="STAFFSCHED_12"/>
      <sheetName val="Metso_-_Forth_&amp;_Slurry_11_02_22"/>
      <sheetName val="Fee_Rate_Summary12"/>
      <sheetName val="d-safe_specs12"/>
      <sheetName val="Quote_Sheet12"/>
      <sheetName val="class_&amp;_category12"/>
      <sheetName val="Rein-Final_(Ph_1+Ph2)12"/>
      <sheetName val="Materials_Cost(PCC)12"/>
      <sheetName val="220_11__BS_12"/>
      <sheetName val="SSR_&amp;_NSSR_Market_final12"/>
      <sheetName val="Site_wise_NADs12"/>
      <sheetName val="RA_RCC_F12"/>
      <sheetName val="India_F&amp;S_Template12"/>
      <sheetName val="Stress_Calculation12"/>
      <sheetName val="precast_RC_element12"/>
      <sheetName val="plinth_Beam_+_Stirrups_12"/>
      <sheetName val="GF_COLUMNS12"/>
      <sheetName val="G_F_ROOF_BEAM_12"/>
      <sheetName val="GF_SLAB_STEEL12"/>
      <sheetName val="GF_Lintel12"/>
      <sheetName val="GF_Stair12"/>
      <sheetName val="FF_COLUMNS12"/>
      <sheetName val="F_F__Steel_FINAL_(2)12"/>
      <sheetName val="FF_Lintel12"/>
      <sheetName val="FF_Stair12"/>
      <sheetName val="S_F__Steel_FINAL_12"/>
      <sheetName val="SF_Lintel12"/>
      <sheetName val="SPT_vs_PHI16"/>
      <sheetName val="glass_project_concrete16"/>
      <sheetName val="glass_project_reift16"/>
      <sheetName val="glass_project_indices16"/>
      <sheetName val="SBC-BH_1915"/>
      <sheetName val="Rate_Analysis15"/>
      <sheetName val="Summary_050615"/>
      <sheetName val="Summary_0607-_31_MAR15"/>
      <sheetName val="Civil_Boq14"/>
      <sheetName val="Pile_cap14"/>
      <sheetName val="BH_12-11-10-1315"/>
      <sheetName val="BH_12-11-10-915"/>
      <sheetName val="BH_36-15-3715"/>
      <sheetName val="BH_16-35-25-1715"/>
      <sheetName val="BH_35-25-1715"/>
      <sheetName val="Sheet1_(2)15"/>
      <sheetName val="d-safe_DELUXE14"/>
      <sheetName val="PRECAST_lightconc-II14"/>
      <sheetName val="Legal_Risk_Analysis14"/>
      <sheetName val="Mix_Design14"/>
      <sheetName val="Form_615"/>
      <sheetName val="PointNo_514"/>
      <sheetName val="RCC,Ret__Wall14"/>
      <sheetName val="E_&amp;_R14"/>
      <sheetName val="Break_up_Sheet14"/>
      <sheetName val="TBAL9697_-group_wise__sdpl14"/>
      <sheetName val="Abstract_Sheet14"/>
      <sheetName val="V_O_4_-_PCC_Qty14"/>
      <sheetName val="Fill_this_out_first___14"/>
      <sheetName val="REVISED4A_PROG_PERF-SITE_114"/>
      <sheetName val="BOQ_Direct_selling_cost14"/>
      <sheetName val="BOQ_(2)14"/>
      <sheetName val="CABLE_DATA14"/>
      <sheetName val="Staff_Acco_14"/>
      <sheetName val="Pipe_Supports14"/>
      <sheetName val="final_abstract14"/>
      <sheetName val="Rev_S1_Abstract14"/>
      <sheetName val="Quantity_Abstract14"/>
      <sheetName val="M-Book_for_Conc14"/>
      <sheetName val="M-Book_for_FW14"/>
      <sheetName val="Load_Details-220kV14"/>
      <sheetName val="beam-reinft-IIInd_floor14"/>
      <sheetName val="INPUT_SHEET14"/>
      <sheetName val="Project_Budget_Worksheet14"/>
      <sheetName val="SANJAY_PAL14"/>
      <sheetName val="P_A_SELVAM14"/>
      <sheetName val="ANSARI_14"/>
      <sheetName val="abdesh_pal14"/>
      <sheetName val="sujay_bagchi14"/>
      <sheetName val="S_K_SINHA_BASU14"/>
      <sheetName val="KRISHNA_PRASAD14"/>
      <sheetName val="BARATH_&amp;_CO14"/>
      <sheetName val="L_B_YADAV14"/>
      <sheetName val="DEEPAK_KUMAR14"/>
      <sheetName val="MUKLAL_YADAV14"/>
      <sheetName val="MADHU_SUDHAN14"/>
      <sheetName val="SAUD_ALAM_14"/>
      <sheetName val="RAMESH_BABU14"/>
      <sheetName val="SAILEN_SARKAR14"/>
      <sheetName val="SANJAY_JENA114"/>
      <sheetName val="upendra_saw_14"/>
      <sheetName val="ALLOK_KUMAR_14"/>
      <sheetName val="except_wiring14"/>
      <sheetName val="BOQ_-II_ph_214"/>
      <sheetName val="STAFFSCHED_13"/>
      <sheetName val="Metso_-_Forth_&amp;_Slurry_11_02_23"/>
      <sheetName val="Fee_Rate_Summary13"/>
      <sheetName val="d-safe_specs13"/>
      <sheetName val="Quote_Sheet13"/>
      <sheetName val="class_&amp;_category13"/>
      <sheetName val="Rein-Final_(Ph_1+Ph2)13"/>
      <sheetName val="Materials_Cost(PCC)13"/>
      <sheetName val="220_11__BS_13"/>
      <sheetName val="SSR_&amp;_NSSR_Market_final13"/>
      <sheetName val="Site_wise_NADs13"/>
      <sheetName val="RA_RCC_F13"/>
      <sheetName val="India_F&amp;S_Template13"/>
      <sheetName val="Stress_Calculation13"/>
      <sheetName val="precast_RC_element13"/>
      <sheetName val="plinth_Beam_+_Stirrups_13"/>
      <sheetName val="GF_COLUMNS13"/>
      <sheetName val="G_F_ROOF_BEAM_13"/>
      <sheetName val="GF_SLAB_STEEL13"/>
      <sheetName val="GF_Lintel13"/>
      <sheetName val="GF_Stair13"/>
      <sheetName val="FF_COLUMNS13"/>
      <sheetName val="F_F__Steel_FINAL_(2)13"/>
      <sheetName val="FF_Lintel13"/>
      <sheetName val="FF_Stair13"/>
      <sheetName val="S_F__Steel_FINAL_13"/>
      <sheetName val="SF_Lintel13"/>
      <sheetName val="SPT_vs_PHI23"/>
      <sheetName val="glass_project_concrete23"/>
      <sheetName val="glass_project_reift23"/>
      <sheetName val="glass_project_indices23"/>
      <sheetName val="SBC-BH_1922"/>
      <sheetName val="Rate_Analysis22"/>
      <sheetName val="Summary_050622"/>
      <sheetName val="Summary_0607-_31_MAR22"/>
      <sheetName val="Civil_Boq21"/>
      <sheetName val="Pile_cap21"/>
      <sheetName val="BH_12-11-10-1322"/>
      <sheetName val="BH_12-11-10-922"/>
      <sheetName val="BH_36-15-3722"/>
      <sheetName val="BH_16-35-25-1722"/>
      <sheetName val="BH_35-25-1722"/>
      <sheetName val="Sheet1_(2)22"/>
      <sheetName val="d-safe_DELUXE21"/>
      <sheetName val="PRECAST_lightconc-II21"/>
      <sheetName val="Legal_Risk_Analysis21"/>
      <sheetName val="Mix_Design21"/>
      <sheetName val="Form_622"/>
      <sheetName val="PointNo_521"/>
      <sheetName val="RCC,Ret__Wall21"/>
      <sheetName val="E_&amp;_R21"/>
      <sheetName val="Break_up_Sheet21"/>
      <sheetName val="TBAL9697_-group_wise__sdpl21"/>
      <sheetName val="Abstract_Sheet21"/>
      <sheetName val="V_O_4_-_PCC_Qty21"/>
      <sheetName val="Fill_this_out_first___21"/>
      <sheetName val="REVISED4A_PROG_PERF-SITE_121"/>
      <sheetName val="BOQ_Direct_selling_cost21"/>
      <sheetName val="BOQ_(2)21"/>
      <sheetName val="CABLE_DATA21"/>
      <sheetName val="Staff_Acco_21"/>
      <sheetName val="Pipe_Supports21"/>
      <sheetName val="final_abstract21"/>
      <sheetName val="Rev_S1_Abstract21"/>
      <sheetName val="Quantity_Abstract21"/>
      <sheetName val="M-Book_for_Conc21"/>
      <sheetName val="M-Book_for_FW21"/>
      <sheetName val="Load_Details-220kV21"/>
      <sheetName val="beam-reinft-IIInd_floor21"/>
      <sheetName val="INPUT_SHEET21"/>
      <sheetName val="Project_Budget_Worksheet21"/>
      <sheetName val="SANJAY_PAL21"/>
      <sheetName val="P_A_SELVAM21"/>
      <sheetName val="ANSARI_21"/>
      <sheetName val="abdesh_pal21"/>
      <sheetName val="sujay_bagchi21"/>
      <sheetName val="S_K_SINHA_BASU21"/>
      <sheetName val="KRISHNA_PRASAD21"/>
      <sheetName val="BARATH_&amp;_CO21"/>
      <sheetName val="L_B_YADAV21"/>
      <sheetName val="DEEPAK_KUMAR21"/>
      <sheetName val="MUKLAL_YADAV21"/>
      <sheetName val="MADHU_SUDHAN21"/>
      <sheetName val="SAUD_ALAM_21"/>
      <sheetName val="RAMESH_BABU21"/>
      <sheetName val="SAILEN_SARKAR21"/>
      <sheetName val="SANJAY_JENA121"/>
      <sheetName val="upendra_saw_21"/>
      <sheetName val="ALLOK_KUMAR_21"/>
      <sheetName val="except_wiring21"/>
      <sheetName val="BOQ_-II_ph_221"/>
      <sheetName val="STAFFSCHED_20"/>
      <sheetName val="Metso_-_Forth_&amp;_Slurry_11_02_30"/>
      <sheetName val="Fee_Rate_Summary20"/>
      <sheetName val="d-safe_specs20"/>
      <sheetName val="Quote_Sheet20"/>
      <sheetName val="class_&amp;_category20"/>
      <sheetName val="Rein-Final_(Ph_1+Ph2)20"/>
      <sheetName val="Materials_Cost(PCC)20"/>
      <sheetName val="220_11__BS_20"/>
      <sheetName val="SSR_&amp;_NSSR_Market_final20"/>
      <sheetName val="Site_wise_NADs20"/>
      <sheetName val="RA_RCC_F20"/>
      <sheetName val="India_F&amp;S_Template20"/>
      <sheetName val="Stress_Calculation20"/>
      <sheetName val="precast_RC_element20"/>
      <sheetName val="plinth_Beam_+_Stirrups_20"/>
      <sheetName val="GF_COLUMNS20"/>
      <sheetName val="G_F_ROOF_BEAM_20"/>
      <sheetName val="GF_SLAB_STEEL20"/>
      <sheetName val="GF_Lintel20"/>
      <sheetName val="GF_Stair20"/>
      <sheetName val="FF_COLUMNS20"/>
      <sheetName val="F_F__Steel_FINAL_(2)20"/>
      <sheetName val="FF_Lintel20"/>
      <sheetName val="FF_Stair20"/>
      <sheetName val="S_F__Steel_FINAL_20"/>
      <sheetName val="SF_Lintel20"/>
      <sheetName val="SPT_vs_PHI18"/>
      <sheetName val="glass_project_concrete18"/>
      <sheetName val="glass_project_reift18"/>
      <sheetName val="glass_project_indices18"/>
      <sheetName val="SBC-BH_1917"/>
      <sheetName val="Rate_Analysis17"/>
      <sheetName val="Summary_050617"/>
      <sheetName val="Summary_0607-_31_MAR17"/>
      <sheetName val="Civil_Boq16"/>
      <sheetName val="Pile_cap16"/>
      <sheetName val="BH_12-11-10-1317"/>
      <sheetName val="BH_12-11-10-917"/>
      <sheetName val="BH_36-15-3717"/>
      <sheetName val="BH_16-35-25-1717"/>
      <sheetName val="BH_35-25-1717"/>
      <sheetName val="Sheet1_(2)17"/>
      <sheetName val="d-safe_DELUXE16"/>
      <sheetName val="PRECAST_lightconc-II16"/>
      <sheetName val="Legal_Risk_Analysis16"/>
      <sheetName val="Mix_Design16"/>
      <sheetName val="Form_617"/>
      <sheetName val="PointNo_516"/>
      <sheetName val="RCC,Ret__Wall16"/>
      <sheetName val="E_&amp;_R16"/>
      <sheetName val="Break_up_Sheet16"/>
      <sheetName val="TBAL9697_-group_wise__sdpl16"/>
      <sheetName val="Abstract_Sheet16"/>
      <sheetName val="V_O_4_-_PCC_Qty16"/>
      <sheetName val="Fill_this_out_first___16"/>
      <sheetName val="REVISED4A_PROG_PERF-SITE_116"/>
      <sheetName val="BOQ_Direct_selling_cost16"/>
      <sheetName val="BOQ_(2)16"/>
      <sheetName val="CABLE_DATA16"/>
      <sheetName val="Staff_Acco_16"/>
      <sheetName val="Pipe_Supports16"/>
      <sheetName val="final_abstract16"/>
      <sheetName val="Rev_S1_Abstract16"/>
      <sheetName val="Quantity_Abstract16"/>
      <sheetName val="M-Book_for_Conc16"/>
      <sheetName val="M-Book_for_FW16"/>
      <sheetName val="Load_Details-220kV16"/>
      <sheetName val="beam-reinft-IIInd_floor16"/>
      <sheetName val="INPUT_SHEET16"/>
      <sheetName val="Project_Budget_Worksheet16"/>
      <sheetName val="SANJAY_PAL16"/>
      <sheetName val="P_A_SELVAM16"/>
      <sheetName val="ANSARI_16"/>
      <sheetName val="abdesh_pal16"/>
      <sheetName val="sujay_bagchi16"/>
      <sheetName val="S_K_SINHA_BASU16"/>
      <sheetName val="KRISHNA_PRASAD16"/>
      <sheetName val="BARATH_&amp;_CO16"/>
      <sheetName val="L_B_YADAV16"/>
      <sheetName val="DEEPAK_KUMAR16"/>
      <sheetName val="MUKLAL_YADAV16"/>
      <sheetName val="MADHU_SUDHAN16"/>
      <sheetName val="SAUD_ALAM_16"/>
      <sheetName val="RAMESH_BABU16"/>
      <sheetName val="SAILEN_SARKAR16"/>
      <sheetName val="SANJAY_JENA116"/>
      <sheetName val="upendra_saw_16"/>
      <sheetName val="ALLOK_KUMAR_16"/>
      <sheetName val="except_wiring16"/>
      <sheetName val="BOQ_-II_ph_216"/>
      <sheetName val="STAFFSCHED_15"/>
      <sheetName val="Metso_-_Forth_&amp;_Slurry_11_02_25"/>
      <sheetName val="Fee_Rate_Summary15"/>
      <sheetName val="d-safe_specs15"/>
      <sheetName val="Quote_Sheet15"/>
      <sheetName val="class_&amp;_category15"/>
      <sheetName val="Rein-Final_(Ph_1+Ph2)15"/>
      <sheetName val="Materials_Cost(PCC)15"/>
      <sheetName val="220_11__BS_15"/>
      <sheetName val="SSR_&amp;_NSSR_Market_final15"/>
      <sheetName val="Site_wise_NADs15"/>
      <sheetName val="RA_RCC_F15"/>
      <sheetName val="India_F&amp;S_Template15"/>
      <sheetName val="Stress_Calculation15"/>
      <sheetName val="precast_RC_element15"/>
      <sheetName val="plinth_Beam_+_Stirrups_15"/>
      <sheetName val="GF_COLUMNS15"/>
      <sheetName val="G_F_ROOF_BEAM_15"/>
      <sheetName val="GF_SLAB_STEEL15"/>
      <sheetName val="GF_Lintel15"/>
      <sheetName val="GF_Stair15"/>
      <sheetName val="FF_COLUMNS15"/>
      <sheetName val="F_F__Steel_FINAL_(2)15"/>
      <sheetName val="FF_Lintel15"/>
      <sheetName val="FF_Stair15"/>
      <sheetName val="S_F__Steel_FINAL_15"/>
      <sheetName val="SF_Lintel15"/>
      <sheetName val="SPT_vs_PHI19"/>
      <sheetName val="glass_project_concrete19"/>
      <sheetName val="glass_project_reift19"/>
      <sheetName val="glass_project_indices19"/>
      <sheetName val="SBC-BH_1918"/>
      <sheetName val="Rate_Analysis18"/>
      <sheetName val="Summary_050618"/>
      <sheetName val="Summary_0607-_31_MAR18"/>
      <sheetName val="Civil_Boq17"/>
      <sheetName val="Pile_cap17"/>
      <sheetName val="BH_12-11-10-1318"/>
      <sheetName val="BH_12-11-10-918"/>
      <sheetName val="BH_36-15-3718"/>
      <sheetName val="BH_16-35-25-1718"/>
      <sheetName val="BH_35-25-1718"/>
      <sheetName val="Sheet1_(2)18"/>
      <sheetName val="d-safe_DELUXE17"/>
      <sheetName val="PRECAST_lightconc-II17"/>
      <sheetName val="Legal_Risk_Analysis17"/>
      <sheetName val="Mix_Design17"/>
      <sheetName val="Form_618"/>
      <sheetName val="PointNo_517"/>
      <sheetName val="RCC,Ret__Wall17"/>
      <sheetName val="E_&amp;_R17"/>
      <sheetName val="Break_up_Sheet17"/>
      <sheetName val="TBAL9697_-group_wise__sdpl17"/>
      <sheetName val="Abstract_Sheet17"/>
      <sheetName val="V_O_4_-_PCC_Qty17"/>
      <sheetName val="Fill_this_out_first___17"/>
      <sheetName val="REVISED4A_PROG_PERF-SITE_117"/>
      <sheetName val="BOQ_Direct_selling_cost17"/>
      <sheetName val="BOQ_(2)17"/>
      <sheetName val="CABLE_DATA17"/>
      <sheetName val="Staff_Acco_17"/>
      <sheetName val="Pipe_Supports17"/>
      <sheetName val="final_abstract17"/>
      <sheetName val="Rev_S1_Abstract17"/>
      <sheetName val="Quantity_Abstract17"/>
      <sheetName val="M-Book_for_Conc17"/>
      <sheetName val="M-Book_for_FW17"/>
      <sheetName val="Load_Details-220kV17"/>
      <sheetName val="beam-reinft-IIInd_floor17"/>
      <sheetName val="INPUT_SHEET17"/>
      <sheetName val="Project_Budget_Worksheet17"/>
      <sheetName val="SANJAY_PAL17"/>
      <sheetName val="P_A_SELVAM17"/>
      <sheetName val="ANSARI_17"/>
      <sheetName val="abdesh_pal17"/>
      <sheetName val="sujay_bagchi17"/>
      <sheetName val="S_K_SINHA_BASU17"/>
      <sheetName val="KRISHNA_PRASAD17"/>
      <sheetName val="BARATH_&amp;_CO17"/>
      <sheetName val="L_B_YADAV17"/>
      <sheetName val="DEEPAK_KUMAR17"/>
      <sheetName val="MUKLAL_YADAV17"/>
      <sheetName val="MADHU_SUDHAN17"/>
      <sheetName val="SAUD_ALAM_17"/>
      <sheetName val="RAMESH_BABU17"/>
      <sheetName val="SAILEN_SARKAR17"/>
      <sheetName val="SANJAY_JENA117"/>
      <sheetName val="upendra_saw_17"/>
      <sheetName val="ALLOK_KUMAR_17"/>
      <sheetName val="except_wiring17"/>
      <sheetName val="BOQ_-II_ph_217"/>
      <sheetName val="STAFFSCHED_16"/>
      <sheetName val="Metso_-_Forth_&amp;_Slurry_11_02_26"/>
      <sheetName val="Fee_Rate_Summary16"/>
      <sheetName val="d-safe_specs16"/>
      <sheetName val="Quote_Sheet16"/>
      <sheetName val="class_&amp;_category16"/>
      <sheetName val="Rein-Final_(Ph_1+Ph2)16"/>
      <sheetName val="Materials_Cost(PCC)16"/>
      <sheetName val="220_11__BS_16"/>
      <sheetName val="SSR_&amp;_NSSR_Market_final16"/>
      <sheetName val="Site_wise_NADs16"/>
      <sheetName val="RA_RCC_F16"/>
      <sheetName val="India_F&amp;S_Template16"/>
      <sheetName val="Stress_Calculation16"/>
      <sheetName val="precast_RC_element16"/>
      <sheetName val="plinth_Beam_+_Stirrups_16"/>
      <sheetName val="GF_COLUMNS16"/>
      <sheetName val="G_F_ROOF_BEAM_16"/>
      <sheetName val="GF_SLAB_STEEL16"/>
      <sheetName val="GF_Lintel16"/>
      <sheetName val="GF_Stair16"/>
      <sheetName val="FF_COLUMNS16"/>
      <sheetName val="F_F__Steel_FINAL_(2)16"/>
      <sheetName val="FF_Lintel16"/>
      <sheetName val="FF_Stair16"/>
      <sheetName val="S_F__Steel_FINAL_16"/>
      <sheetName val="SF_Lintel16"/>
      <sheetName val="Debits_as_on_12_04_083"/>
      <sheetName val="PRRM_Dashboard3"/>
      <sheetName val="SPT_vs_PHI20"/>
      <sheetName val="glass_project_concrete20"/>
      <sheetName val="glass_project_reift20"/>
      <sheetName val="glass_project_indices20"/>
      <sheetName val="SBC-BH_1919"/>
      <sheetName val="Rate_Analysis19"/>
      <sheetName val="Summary_050619"/>
      <sheetName val="Summary_0607-_31_MAR19"/>
      <sheetName val="Civil_Boq18"/>
      <sheetName val="Pile_cap18"/>
      <sheetName val="BH_12-11-10-1319"/>
      <sheetName val="BH_12-11-10-919"/>
      <sheetName val="BH_36-15-3719"/>
      <sheetName val="BH_16-35-25-1719"/>
      <sheetName val="BH_35-25-1719"/>
      <sheetName val="Sheet1_(2)19"/>
      <sheetName val="d-safe_DELUXE18"/>
      <sheetName val="PRECAST_lightconc-II18"/>
      <sheetName val="Legal_Risk_Analysis18"/>
      <sheetName val="Mix_Design18"/>
      <sheetName val="Form_619"/>
      <sheetName val="PointNo_518"/>
      <sheetName val="RCC,Ret__Wall18"/>
      <sheetName val="E_&amp;_R18"/>
      <sheetName val="Break_up_Sheet18"/>
      <sheetName val="TBAL9697_-group_wise__sdpl18"/>
      <sheetName val="Abstract_Sheet18"/>
      <sheetName val="V_O_4_-_PCC_Qty18"/>
      <sheetName val="Fill_this_out_first___18"/>
      <sheetName val="REVISED4A_PROG_PERF-SITE_118"/>
      <sheetName val="BOQ_Direct_selling_cost18"/>
      <sheetName val="BOQ_(2)18"/>
      <sheetName val="CABLE_DATA18"/>
      <sheetName val="Staff_Acco_18"/>
      <sheetName val="Pipe_Supports18"/>
      <sheetName val="final_abstract18"/>
      <sheetName val="Rev_S1_Abstract18"/>
      <sheetName val="Quantity_Abstract18"/>
      <sheetName val="M-Book_for_Conc18"/>
      <sheetName val="M-Book_for_FW18"/>
      <sheetName val="Load_Details-220kV18"/>
      <sheetName val="beam-reinft-IIInd_floor18"/>
      <sheetName val="INPUT_SHEET18"/>
      <sheetName val="Project_Budget_Worksheet18"/>
      <sheetName val="SANJAY_PAL18"/>
      <sheetName val="P_A_SELVAM18"/>
      <sheetName val="ANSARI_18"/>
      <sheetName val="abdesh_pal18"/>
      <sheetName val="sujay_bagchi18"/>
      <sheetName val="S_K_SINHA_BASU18"/>
      <sheetName val="KRISHNA_PRASAD18"/>
      <sheetName val="BARATH_&amp;_CO18"/>
      <sheetName val="L_B_YADAV18"/>
      <sheetName val="DEEPAK_KUMAR18"/>
      <sheetName val="MUKLAL_YADAV18"/>
      <sheetName val="MADHU_SUDHAN18"/>
      <sheetName val="SAUD_ALAM_18"/>
      <sheetName val="RAMESH_BABU18"/>
      <sheetName val="SAILEN_SARKAR18"/>
      <sheetName val="SANJAY_JENA118"/>
      <sheetName val="upendra_saw_18"/>
      <sheetName val="ALLOK_KUMAR_18"/>
      <sheetName val="except_wiring18"/>
      <sheetName val="BOQ_-II_ph_218"/>
      <sheetName val="STAFFSCHED_17"/>
      <sheetName val="Metso_-_Forth_&amp;_Slurry_11_02_27"/>
      <sheetName val="Fee_Rate_Summary17"/>
      <sheetName val="d-safe_specs17"/>
      <sheetName val="Quote_Sheet17"/>
      <sheetName val="class_&amp;_category17"/>
      <sheetName val="Rein-Final_(Ph_1+Ph2)17"/>
      <sheetName val="Materials_Cost(PCC)17"/>
      <sheetName val="220_11__BS_17"/>
      <sheetName val="SSR_&amp;_NSSR_Market_final17"/>
      <sheetName val="Site_wise_NADs17"/>
      <sheetName val="RA_RCC_F17"/>
      <sheetName val="India_F&amp;S_Template17"/>
      <sheetName val="Stress_Calculation17"/>
      <sheetName val="precast_RC_element17"/>
      <sheetName val="plinth_Beam_+_Stirrups_17"/>
      <sheetName val="GF_COLUMNS17"/>
      <sheetName val="G_F_ROOF_BEAM_17"/>
      <sheetName val="GF_SLAB_STEEL17"/>
      <sheetName val="GF_Lintel17"/>
      <sheetName val="GF_Stair17"/>
      <sheetName val="FF_COLUMNS17"/>
      <sheetName val="F_F__Steel_FINAL_(2)17"/>
      <sheetName val="FF_Lintel17"/>
      <sheetName val="FF_Stair17"/>
      <sheetName val="S_F__Steel_FINAL_17"/>
      <sheetName val="SF_Lintel17"/>
      <sheetName val="Debits_as_on_12_04_08"/>
      <sheetName val="SPT_vs_PHI21"/>
      <sheetName val="glass_project_concrete21"/>
      <sheetName val="glass_project_reift21"/>
      <sheetName val="glass_project_indices21"/>
      <sheetName val="SBC-BH_1920"/>
      <sheetName val="Rate_Analysis20"/>
      <sheetName val="Summary_050620"/>
      <sheetName val="Summary_0607-_31_MAR20"/>
      <sheetName val="Civil_Boq19"/>
      <sheetName val="Pile_cap19"/>
      <sheetName val="BH_12-11-10-1320"/>
      <sheetName val="BH_12-11-10-920"/>
      <sheetName val="BH_36-15-3720"/>
      <sheetName val="BH_16-35-25-1720"/>
      <sheetName val="BH_35-25-1720"/>
      <sheetName val="Sheet1_(2)20"/>
      <sheetName val="d-safe_DELUXE19"/>
      <sheetName val="PRECAST_lightconc-II19"/>
      <sheetName val="Legal_Risk_Analysis19"/>
      <sheetName val="Mix_Design19"/>
      <sheetName val="Form_620"/>
      <sheetName val="PointNo_519"/>
      <sheetName val="RCC,Ret__Wall19"/>
      <sheetName val="E_&amp;_R19"/>
      <sheetName val="Break_up_Sheet19"/>
      <sheetName val="TBAL9697_-group_wise__sdpl19"/>
      <sheetName val="Abstract_Sheet19"/>
      <sheetName val="V_O_4_-_PCC_Qty19"/>
      <sheetName val="Fill_this_out_first___19"/>
      <sheetName val="REVISED4A_PROG_PERF-SITE_119"/>
      <sheetName val="BOQ_Direct_selling_cost19"/>
      <sheetName val="BOQ_(2)19"/>
      <sheetName val="CABLE_DATA19"/>
      <sheetName val="Staff_Acco_19"/>
      <sheetName val="Pipe_Supports19"/>
      <sheetName val="final_abstract19"/>
      <sheetName val="Rev_S1_Abstract19"/>
      <sheetName val="Quantity_Abstract19"/>
      <sheetName val="M-Book_for_Conc19"/>
      <sheetName val="M-Book_for_FW19"/>
      <sheetName val="Load_Details-220kV19"/>
      <sheetName val="beam-reinft-IIInd_floor19"/>
      <sheetName val="INPUT_SHEET19"/>
      <sheetName val="Project_Budget_Worksheet19"/>
      <sheetName val="SANJAY_PAL19"/>
      <sheetName val="P_A_SELVAM19"/>
      <sheetName val="ANSARI_19"/>
      <sheetName val="abdesh_pal19"/>
      <sheetName val="sujay_bagchi19"/>
      <sheetName val="S_K_SINHA_BASU19"/>
      <sheetName val="KRISHNA_PRASAD19"/>
      <sheetName val="BARATH_&amp;_CO19"/>
      <sheetName val="L_B_YADAV19"/>
      <sheetName val="DEEPAK_KUMAR19"/>
      <sheetName val="MUKLAL_YADAV19"/>
      <sheetName val="MADHU_SUDHAN19"/>
      <sheetName val="SAUD_ALAM_19"/>
      <sheetName val="RAMESH_BABU19"/>
      <sheetName val="SAILEN_SARKAR19"/>
      <sheetName val="SANJAY_JENA119"/>
      <sheetName val="upendra_saw_19"/>
      <sheetName val="ALLOK_KUMAR_19"/>
      <sheetName val="except_wiring19"/>
      <sheetName val="BOQ_-II_ph_219"/>
      <sheetName val="STAFFSCHED_18"/>
      <sheetName val="Metso_-_Forth_&amp;_Slurry_11_02_28"/>
      <sheetName val="Fee_Rate_Summary18"/>
      <sheetName val="d-safe_specs18"/>
      <sheetName val="Quote_Sheet18"/>
      <sheetName val="class_&amp;_category18"/>
      <sheetName val="Rein-Final_(Ph_1+Ph2)18"/>
      <sheetName val="Materials_Cost(PCC)18"/>
      <sheetName val="220_11__BS_18"/>
      <sheetName val="SSR_&amp;_NSSR_Market_final18"/>
      <sheetName val="Site_wise_NADs18"/>
      <sheetName val="RA_RCC_F18"/>
      <sheetName val="India_F&amp;S_Template18"/>
      <sheetName val="Stress_Calculation18"/>
      <sheetName val="precast_RC_element18"/>
      <sheetName val="plinth_Beam_+_Stirrups_18"/>
      <sheetName val="GF_COLUMNS18"/>
      <sheetName val="G_F_ROOF_BEAM_18"/>
      <sheetName val="GF_SLAB_STEEL18"/>
      <sheetName val="GF_Lintel18"/>
      <sheetName val="GF_Stair18"/>
      <sheetName val="FF_COLUMNS18"/>
      <sheetName val="F_F__Steel_FINAL_(2)18"/>
      <sheetName val="FF_Lintel18"/>
      <sheetName val="FF_Stair18"/>
      <sheetName val="S_F__Steel_FINAL_18"/>
      <sheetName val="SF_Lintel18"/>
      <sheetName val="Debits_as_on_12_04_081"/>
      <sheetName val="PRRM_Dashboard1"/>
      <sheetName val="SPT_vs_PHI22"/>
      <sheetName val="glass_project_concrete22"/>
      <sheetName val="glass_project_reift22"/>
      <sheetName val="glass_project_indices22"/>
      <sheetName val="SBC-BH_1921"/>
      <sheetName val="Rate_Analysis21"/>
      <sheetName val="Summary_050621"/>
      <sheetName val="Summary_0607-_31_MAR21"/>
      <sheetName val="Civil_Boq20"/>
      <sheetName val="Pile_cap20"/>
      <sheetName val="BH_12-11-10-1321"/>
      <sheetName val="BH_12-11-10-921"/>
      <sheetName val="BH_36-15-3721"/>
      <sheetName val="BH_16-35-25-1721"/>
      <sheetName val="BH_35-25-1721"/>
      <sheetName val="Sheet1_(2)21"/>
      <sheetName val="d-safe_DELUXE20"/>
      <sheetName val="PRECAST_lightconc-II20"/>
      <sheetName val="Legal_Risk_Analysis20"/>
      <sheetName val="Mix_Design20"/>
      <sheetName val="Form_621"/>
      <sheetName val="PointNo_520"/>
      <sheetName val="RCC,Ret__Wall20"/>
      <sheetName val="E_&amp;_R20"/>
      <sheetName val="Break_up_Sheet20"/>
      <sheetName val="TBAL9697_-group_wise__sdpl20"/>
      <sheetName val="Abstract_Sheet20"/>
      <sheetName val="V_O_4_-_PCC_Qty20"/>
      <sheetName val="Fill_this_out_first___20"/>
      <sheetName val="REVISED4A_PROG_PERF-SITE_120"/>
      <sheetName val="BOQ_Direct_selling_cost20"/>
      <sheetName val="BOQ_(2)20"/>
      <sheetName val="CABLE_DATA20"/>
      <sheetName val="Staff_Acco_20"/>
      <sheetName val="Pipe_Supports20"/>
      <sheetName val="final_abstract20"/>
      <sheetName val="Rev_S1_Abstract20"/>
      <sheetName val="Quantity_Abstract20"/>
      <sheetName val="M-Book_for_Conc20"/>
      <sheetName val="M-Book_for_FW20"/>
      <sheetName val="Load_Details-220kV20"/>
      <sheetName val="beam-reinft-IIInd_floor20"/>
      <sheetName val="INPUT_SHEET20"/>
      <sheetName val="Project_Budget_Worksheet20"/>
      <sheetName val="SANJAY_PAL20"/>
      <sheetName val="P_A_SELVAM20"/>
      <sheetName val="ANSARI_20"/>
      <sheetName val="abdesh_pal20"/>
      <sheetName val="sujay_bagchi20"/>
      <sheetName val="S_K_SINHA_BASU20"/>
      <sheetName val="KRISHNA_PRASAD20"/>
      <sheetName val="BARATH_&amp;_CO20"/>
      <sheetName val="L_B_YADAV20"/>
      <sheetName val="DEEPAK_KUMAR20"/>
      <sheetName val="MUKLAL_YADAV20"/>
      <sheetName val="MADHU_SUDHAN20"/>
      <sheetName val="SAUD_ALAM_20"/>
      <sheetName val="RAMESH_BABU20"/>
      <sheetName val="SAILEN_SARKAR20"/>
      <sheetName val="SANJAY_JENA120"/>
      <sheetName val="upendra_saw_20"/>
      <sheetName val="ALLOK_KUMAR_20"/>
      <sheetName val="except_wiring20"/>
      <sheetName val="BOQ_-II_ph_220"/>
      <sheetName val="STAFFSCHED_19"/>
      <sheetName val="Metso_-_Forth_&amp;_Slurry_11_02_29"/>
      <sheetName val="Fee_Rate_Summary19"/>
      <sheetName val="d-safe_specs19"/>
      <sheetName val="Quote_Sheet19"/>
      <sheetName val="class_&amp;_category19"/>
      <sheetName val="Rein-Final_(Ph_1+Ph2)19"/>
      <sheetName val="Materials_Cost(PCC)19"/>
      <sheetName val="220_11__BS_19"/>
      <sheetName val="SSR_&amp;_NSSR_Market_final19"/>
      <sheetName val="Site_wise_NADs19"/>
      <sheetName val="RA_RCC_F19"/>
      <sheetName val="India_F&amp;S_Template19"/>
      <sheetName val="Stress_Calculation19"/>
      <sheetName val="precast_RC_element19"/>
      <sheetName val="plinth_Beam_+_Stirrups_19"/>
      <sheetName val="GF_COLUMNS19"/>
      <sheetName val="G_F_ROOF_BEAM_19"/>
      <sheetName val="GF_SLAB_STEEL19"/>
      <sheetName val="GF_Lintel19"/>
      <sheetName val="GF_Stair19"/>
      <sheetName val="FF_COLUMNS19"/>
      <sheetName val="F_F__Steel_FINAL_(2)19"/>
      <sheetName val="FF_Lintel19"/>
      <sheetName val="FF_Stair19"/>
      <sheetName val="S_F__Steel_FINAL_19"/>
      <sheetName val="SF_Lintel19"/>
      <sheetName val="Debits_as_on_12_04_082"/>
      <sheetName val="PRRM_Dashboard2"/>
      <sheetName val="SPT_vs_PHI24"/>
      <sheetName val="glass_project_concrete24"/>
      <sheetName val="glass_project_reift24"/>
      <sheetName val="glass_project_indices24"/>
      <sheetName val="SBC-BH_1923"/>
      <sheetName val="Rate_Analysis23"/>
      <sheetName val="Summary_050623"/>
      <sheetName val="Summary_0607-_31_MAR23"/>
      <sheetName val="Civil_Boq22"/>
      <sheetName val="Pile_cap22"/>
      <sheetName val="BH_12-11-10-1323"/>
      <sheetName val="BH_12-11-10-923"/>
      <sheetName val="BH_36-15-3723"/>
      <sheetName val="BH_16-35-25-1723"/>
      <sheetName val="BH_35-25-1723"/>
      <sheetName val="Sheet1_(2)23"/>
      <sheetName val="d-safe_DELUXE22"/>
      <sheetName val="PRECAST_lightconc-II22"/>
      <sheetName val="Legal_Risk_Analysis22"/>
      <sheetName val="Mix_Design22"/>
      <sheetName val="Form_623"/>
      <sheetName val="PointNo_522"/>
      <sheetName val="RCC,Ret__Wall22"/>
      <sheetName val="E_&amp;_R22"/>
      <sheetName val="Break_up_Sheet22"/>
      <sheetName val="TBAL9697_-group_wise__sdpl22"/>
      <sheetName val="Abstract_Sheet22"/>
      <sheetName val="V_O_4_-_PCC_Qty22"/>
      <sheetName val="Fill_this_out_first___22"/>
      <sheetName val="REVISED4A_PROG_PERF-SITE_122"/>
      <sheetName val="BOQ_Direct_selling_cost22"/>
      <sheetName val="BOQ_(2)22"/>
      <sheetName val="CABLE_DATA22"/>
      <sheetName val="Staff_Acco_22"/>
      <sheetName val="Pipe_Supports22"/>
      <sheetName val="final_abstract22"/>
      <sheetName val="Rev_S1_Abstract22"/>
      <sheetName val="Quantity_Abstract22"/>
      <sheetName val="M-Book_for_Conc22"/>
      <sheetName val="M-Book_for_FW22"/>
      <sheetName val="Load_Details-220kV22"/>
      <sheetName val="beam-reinft-IIInd_floor22"/>
      <sheetName val="INPUT_SHEET22"/>
      <sheetName val="Project_Budget_Worksheet22"/>
      <sheetName val="SANJAY_PAL22"/>
      <sheetName val="P_A_SELVAM22"/>
      <sheetName val="ANSARI_22"/>
      <sheetName val="abdesh_pal22"/>
      <sheetName val="sujay_bagchi22"/>
      <sheetName val="S_K_SINHA_BASU22"/>
      <sheetName val="KRISHNA_PRASAD22"/>
      <sheetName val="BARATH_&amp;_CO22"/>
      <sheetName val="L_B_YADAV22"/>
      <sheetName val="DEEPAK_KUMAR22"/>
      <sheetName val="MUKLAL_YADAV22"/>
      <sheetName val="MADHU_SUDHAN22"/>
      <sheetName val="SAUD_ALAM_22"/>
      <sheetName val="RAMESH_BABU22"/>
      <sheetName val="SAILEN_SARKAR22"/>
      <sheetName val="SANJAY_JENA122"/>
      <sheetName val="upendra_saw_22"/>
      <sheetName val="ALLOK_KUMAR_22"/>
      <sheetName val="except_wiring22"/>
      <sheetName val="BOQ_-II_ph_222"/>
      <sheetName val="STAFFSCHED_21"/>
      <sheetName val="Metso_-_Forth_&amp;_Slurry_11_02_31"/>
      <sheetName val="Fee_Rate_Summary21"/>
      <sheetName val="d-safe_specs21"/>
      <sheetName val="Quote_Sheet21"/>
      <sheetName val="class_&amp;_category21"/>
      <sheetName val="Rein-Final_(Ph_1+Ph2)21"/>
      <sheetName val="Materials_Cost(PCC)21"/>
      <sheetName val="220_11__BS_21"/>
      <sheetName val="SSR_&amp;_NSSR_Market_final21"/>
      <sheetName val="Site_wise_NADs21"/>
      <sheetName val="RA_RCC_F21"/>
      <sheetName val="India_F&amp;S_Template21"/>
      <sheetName val="Stress_Calculation21"/>
      <sheetName val="precast_RC_element21"/>
      <sheetName val="plinth_Beam_+_Stirrups_21"/>
      <sheetName val="GF_COLUMNS21"/>
      <sheetName val="G_F_ROOF_BEAM_21"/>
      <sheetName val="GF_SLAB_STEEL21"/>
      <sheetName val="GF_Lintel21"/>
      <sheetName val="GF_Stair21"/>
      <sheetName val="FF_COLUMNS21"/>
      <sheetName val="F_F__Steel_FINAL_(2)21"/>
      <sheetName val="FF_Lintel21"/>
      <sheetName val="FF_Stair21"/>
      <sheetName val="S_F__Steel_FINAL_21"/>
      <sheetName val="SF_Lintel21"/>
      <sheetName val="Debits_as_on_12_04_084"/>
      <sheetName val="PRRM_Dashboard4"/>
      <sheetName val="SPT_vs_PHI25"/>
      <sheetName val="glass_project_concrete25"/>
      <sheetName val="glass_project_reift25"/>
      <sheetName val="glass_project_indices25"/>
      <sheetName val="SBC-BH_1924"/>
      <sheetName val="Rate_Analysis24"/>
      <sheetName val="Summary_050624"/>
      <sheetName val="Summary_0607-_31_MAR24"/>
      <sheetName val="Civil_Boq23"/>
      <sheetName val="Pile_cap23"/>
      <sheetName val="BH_12-11-10-1324"/>
      <sheetName val="BH_12-11-10-924"/>
      <sheetName val="BH_36-15-3724"/>
      <sheetName val="BH_16-35-25-1724"/>
      <sheetName val="BH_35-25-1724"/>
      <sheetName val="Sheet1_(2)24"/>
      <sheetName val="d-safe_DELUXE23"/>
      <sheetName val="PRECAST_lightconc-II23"/>
      <sheetName val="Legal_Risk_Analysis23"/>
      <sheetName val="Mix_Design23"/>
      <sheetName val="Form_624"/>
      <sheetName val="PointNo_523"/>
      <sheetName val="RCC,Ret__Wall23"/>
      <sheetName val="E_&amp;_R23"/>
      <sheetName val="Break_up_Sheet23"/>
      <sheetName val="TBAL9697_-group_wise__sdpl23"/>
      <sheetName val="Abstract_Sheet23"/>
      <sheetName val="V_O_4_-_PCC_Qty23"/>
      <sheetName val="Fill_this_out_first___23"/>
      <sheetName val="REVISED4A_PROG_PERF-SITE_123"/>
      <sheetName val="BOQ_Direct_selling_cost23"/>
      <sheetName val="BOQ_(2)23"/>
      <sheetName val="CABLE_DATA23"/>
      <sheetName val="Staff_Acco_23"/>
      <sheetName val="Pipe_Supports23"/>
      <sheetName val="final_abstract23"/>
      <sheetName val="Rev_S1_Abstract23"/>
      <sheetName val="Quantity_Abstract23"/>
      <sheetName val="M-Book_for_Conc23"/>
      <sheetName val="M-Book_for_FW23"/>
      <sheetName val="Load_Details-220kV23"/>
      <sheetName val="beam-reinft-IIInd_floor23"/>
      <sheetName val="INPUT_SHEET23"/>
      <sheetName val="Project_Budget_Worksheet23"/>
      <sheetName val="SANJAY_PAL23"/>
      <sheetName val="P_A_SELVAM23"/>
      <sheetName val="ANSARI_23"/>
      <sheetName val="abdesh_pal23"/>
      <sheetName val="sujay_bagchi23"/>
      <sheetName val="S_K_SINHA_BASU23"/>
      <sheetName val="KRISHNA_PRASAD23"/>
      <sheetName val="BARATH_&amp;_CO23"/>
      <sheetName val="L_B_YADAV23"/>
      <sheetName val="DEEPAK_KUMAR23"/>
      <sheetName val="MUKLAL_YADAV23"/>
      <sheetName val="MADHU_SUDHAN23"/>
      <sheetName val="SAUD_ALAM_23"/>
      <sheetName val="RAMESH_BABU23"/>
      <sheetName val="SAILEN_SARKAR23"/>
      <sheetName val="SANJAY_JENA123"/>
      <sheetName val="upendra_saw_23"/>
      <sheetName val="ALLOK_KUMAR_23"/>
      <sheetName val="except_wiring23"/>
      <sheetName val="BOQ_-II_ph_223"/>
      <sheetName val="STAFFSCHED_22"/>
      <sheetName val="Metso_-_Forth_&amp;_Slurry_11_02_32"/>
      <sheetName val="Fee_Rate_Summary22"/>
      <sheetName val="d-safe_specs22"/>
      <sheetName val="Quote_Sheet22"/>
      <sheetName val="class_&amp;_category22"/>
      <sheetName val="Rein-Final_(Ph_1+Ph2)22"/>
      <sheetName val="Materials_Cost(PCC)22"/>
      <sheetName val="220_11__BS_22"/>
      <sheetName val="SSR_&amp;_NSSR_Market_final22"/>
      <sheetName val="Site_wise_NADs22"/>
      <sheetName val="RA_RCC_F22"/>
      <sheetName val="India_F&amp;S_Template22"/>
      <sheetName val="Stress_Calculation22"/>
      <sheetName val="precast_RC_element22"/>
      <sheetName val="plinth_Beam_+_Stirrups_22"/>
      <sheetName val="GF_COLUMNS22"/>
      <sheetName val="G_F_ROOF_BEAM_22"/>
      <sheetName val="GF_SLAB_STEEL22"/>
      <sheetName val="GF_Lintel22"/>
      <sheetName val="GF_Stair22"/>
      <sheetName val="FF_COLUMNS22"/>
      <sheetName val="F_F__Steel_FINAL_(2)22"/>
      <sheetName val="FF_Lintel22"/>
      <sheetName val="FF_Stair22"/>
      <sheetName val="S_F__Steel_FINAL_22"/>
      <sheetName val="SF_Lintel22"/>
      <sheetName val="Debits_as_on_12_04_085"/>
      <sheetName val="PRRM_Dashboard5"/>
      <sheetName val="SPT_vs_PHI26"/>
      <sheetName val="glass_project_concrete26"/>
      <sheetName val="glass_project_reift26"/>
      <sheetName val="glass_project_indices26"/>
      <sheetName val="SBC-BH_1925"/>
      <sheetName val="Rate_Analysis25"/>
      <sheetName val="Summary_050625"/>
      <sheetName val="Summary_0607-_31_MAR25"/>
      <sheetName val="Civil_Boq24"/>
      <sheetName val="Pile_cap24"/>
      <sheetName val="BH_12-11-10-1325"/>
      <sheetName val="BH_12-11-10-925"/>
      <sheetName val="BH_36-15-3725"/>
      <sheetName val="BH_16-35-25-1725"/>
      <sheetName val="BH_35-25-1725"/>
      <sheetName val="Sheet1_(2)25"/>
      <sheetName val="d-safe_DELUXE24"/>
      <sheetName val="PRECAST_lightconc-II24"/>
      <sheetName val="Legal_Risk_Analysis24"/>
      <sheetName val="Mix_Design24"/>
      <sheetName val="Form_625"/>
      <sheetName val="PointNo_524"/>
      <sheetName val="RCC,Ret__Wall24"/>
      <sheetName val="E_&amp;_R24"/>
      <sheetName val="Break_up_Sheet24"/>
      <sheetName val="TBAL9697_-group_wise__sdpl24"/>
      <sheetName val="Abstract_Sheet24"/>
      <sheetName val="V_O_4_-_PCC_Qty24"/>
      <sheetName val="Fill_this_out_first___24"/>
      <sheetName val="REVISED4A_PROG_PERF-SITE_124"/>
      <sheetName val="BOQ_Direct_selling_cost24"/>
      <sheetName val="BOQ_(2)24"/>
      <sheetName val="CABLE_DATA24"/>
      <sheetName val="Staff_Acco_24"/>
      <sheetName val="Pipe_Supports24"/>
      <sheetName val="final_abstract24"/>
      <sheetName val="Rev_S1_Abstract24"/>
      <sheetName val="Quantity_Abstract24"/>
      <sheetName val="M-Book_for_Conc24"/>
      <sheetName val="M-Book_for_FW24"/>
      <sheetName val="Load_Details-220kV24"/>
      <sheetName val="beam-reinft-IIInd_floor24"/>
      <sheetName val="INPUT_SHEET24"/>
      <sheetName val="Project_Budget_Worksheet24"/>
      <sheetName val="SANJAY_PAL24"/>
      <sheetName val="P_A_SELVAM24"/>
      <sheetName val="ANSARI_24"/>
      <sheetName val="abdesh_pal24"/>
      <sheetName val="sujay_bagchi24"/>
      <sheetName val="S_K_SINHA_BASU24"/>
      <sheetName val="KRISHNA_PRASAD24"/>
      <sheetName val="BARATH_&amp;_CO24"/>
      <sheetName val="L_B_YADAV24"/>
      <sheetName val="DEEPAK_KUMAR24"/>
      <sheetName val="MUKLAL_YADAV24"/>
      <sheetName val="MADHU_SUDHAN24"/>
      <sheetName val="SAUD_ALAM_24"/>
      <sheetName val="RAMESH_BABU24"/>
      <sheetName val="SAILEN_SARKAR24"/>
      <sheetName val="SANJAY_JENA124"/>
      <sheetName val="upendra_saw_24"/>
      <sheetName val="ALLOK_KUMAR_24"/>
      <sheetName val="except_wiring24"/>
      <sheetName val="BOQ_-II_ph_224"/>
      <sheetName val="STAFFSCHED_23"/>
      <sheetName val="Metso_-_Forth_&amp;_Slurry_11_02_33"/>
      <sheetName val="Fee_Rate_Summary23"/>
      <sheetName val="d-safe_specs23"/>
      <sheetName val="Quote_Sheet23"/>
      <sheetName val="class_&amp;_category23"/>
      <sheetName val="Rein-Final_(Ph_1+Ph2)23"/>
      <sheetName val="Materials_Cost(PCC)23"/>
      <sheetName val="220_11__BS_23"/>
      <sheetName val="SSR_&amp;_NSSR_Market_final23"/>
      <sheetName val="Site_wise_NADs23"/>
      <sheetName val="RA_RCC_F23"/>
      <sheetName val="India_F&amp;S_Template23"/>
      <sheetName val="Stress_Calculation23"/>
      <sheetName val="precast_RC_element23"/>
      <sheetName val="plinth_Beam_+_Stirrups_23"/>
      <sheetName val="GF_COLUMNS23"/>
      <sheetName val="G_F_ROOF_BEAM_23"/>
      <sheetName val="GF_SLAB_STEEL23"/>
      <sheetName val="GF_Lintel23"/>
      <sheetName val="GF_Stair23"/>
      <sheetName val="FF_COLUMNS23"/>
      <sheetName val="F_F__Steel_FINAL_(2)23"/>
      <sheetName val="FF_Lintel23"/>
      <sheetName val="FF_Stair23"/>
      <sheetName val="S_F__Steel_FINAL_23"/>
      <sheetName val="SF_Lintel23"/>
      <sheetName val="Debits_as_on_12_04_086"/>
      <sheetName val="PRRM_Dashboard6"/>
      <sheetName val="SPT_vs_PHI27"/>
      <sheetName val="glass_project_concrete27"/>
      <sheetName val="glass_project_reift27"/>
      <sheetName val="glass_project_indices27"/>
      <sheetName val="SBC-BH_1926"/>
      <sheetName val="Rate_Analysis26"/>
      <sheetName val="Summary_050626"/>
      <sheetName val="Summary_0607-_31_MAR26"/>
      <sheetName val="Civil_Boq25"/>
      <sheetName val="Pile_cap25"/>
      <sheetName val="BH_12-11-10-1326"/>
      <sheetName val="BH_12-11-10-926"/>
      <sheetName val="BH_36-15-3726"/>
      <sheetName val="BH_16-35-25-1726"/>
      <sheetName val="BH_35-25-1726"/>
      <sheetName val="Sheet1_(2)26"/>
      <sheetName val="d-safe_DELUXE25"/>
      <sheetName val="PRECAST_lightconc-II25"/>
      <sheetName val="Legal_Risk_Analysis25"/>
      <sheetName val="Mix_Design25"/>
      <sheetName val="Form_626"/>
      <sheetName val="PointNo_525"/>
      <sheetName val="RCC,Ret__Wall25"/>
      <sheetName val="E_&amp;_R25"/>
      <sheetName val="Break_up_Sheet25"/>
      <sheetName val="TBAL9697_-group_wise__sdpl25"/>
      <sheetName val="Abstract_Sheet25"/>
      <sheetName val="V_O_4_-_PCC_Qty25"/>
      <sheetName val="Fill_this_out_first___25"/>
      <sheetName val="REVISED4A_PROG_PERF-SITE_125"/>
      <sheetName val="BOQ_Direct_selling_cost25"/>
      <sheetName val="BOQ_(2)25"/>
      <sheetName val="CABLE_DATA25"/>
      <sheetName val="Staff_Acco_25"/>
      <sheetName val="Pipe_Supports25"/>
      <sheetName val="final_abstract25"/>
      <sheetName val="Rev_S1_Abstract25"/>
      <sheetName val="Quantity_Abstract25"/>
      <sheetName val="M-Book_for_Conc25"/>
      <sheetName val="M-Book_for_FW25"/>
      <sheetName val="Load_Details-220kV25"/>
      <sheetName val="beam-reinft-IIInd_floor25"/>
      <sheetName val="INPUT_SHEET25"/>
      <sheetName val="Project_Budget_Worksheet25"/>
      <sheetName val="SANJAY_PAL25"/>
      <sheetName val="P_A_SELVAM25"/>
      <sheetName val="ANSARI_25"/>
      <sheetName val="abdesh_pal25"/>
      <sheetName val="sujay_bagchi25"/>
      <sheetName val="S_K_SINHA_BASU25"/>
      <sheetName val="KRISHNA_PRASAD25"/>
      <sheetName val="BARATH_&amp;_CO25"/>
      <sheetName val="L_B_YADAV25"/>
      <sheetName val="DEEPAK_KUMAR25"/>
      <sheetName val="MUKLAL_YADAV25"/>
      <sheetName val="MADHU_SUDHAN25"/>
      <sheetName val="SAUD_ALAM_25"/>
      <sheetName val="RAMESH_BABU25"/>
      <sheetName val="SAILEN_SARKAR25"/>
      <sheetName val="SANJAY_JENA125"/>
      <sheetName val="upendra_saw_25"/>
      <sheetName val="ALLOK_KUMAR_25"/>
      <sheetName val="except_wiring25"/>
      <sheetName val="BOQ_-II_ph_225"/>
      <sheetName val="STAFFSCHED_24"/>
      <sheetName val="Metso_-_Forth_&amp;_Slurry_11_02_34"/>
      <sheetName val="Fee_Rate_Summary24"/>
      <sheetName val="d-safe_specs24"/>
      <sheetName val="Quote_Sheet24"/>
      <sheetName val="class_&amp;_category24"/>
      <sheetName val="Rein-Final_(Ph_1+Ph2)24"/>
      <sheetName val="Materials_Cost(PCC)24"/>
      <sheetName val="220_11__BS_24"/>
      <sheetName val="SSR_&amp;_NSSR_Market_final24"/>
      <sheetName val="Site_wise_NADs24"/>
      <sheetName val="RA_RCC_F24"/>
      <sheetName val="India_F&amp;S_Template24"/>
      <sheetName val="Stress_Calculation24"/>
      <sheetName val="precast_RC_element24"/>
      <sheetName val="plinth_Beam_+_Stirrups_24"/>
      <sheetName val="GF_COLUMNS24"/>
      <sheetName val="G_F_ROOF_BEAM_24"/>
      <sheetName val="GF_SLAB_STEEL24"/>
      <sheetName val="GF_Lintel24"/>
      <sheetName val="GF_Stair24"/>
      <sheetName val="FF_COLUMNS24"/>
      <sheetName val="F_F__Steel_FINAL_(2)24"/>
      <sheetName val="FF_Lintel24"/>
      <sheetName val="FF_Stair24"/>
      <sheetName val="S_F__Steel_FINAL_24"/>
      <sheetName val="SF_Lintel24"/>
      <sheetName val="Debits_as_on_12_04_087"/>
      <sheetName val="PRRM_Dashboard7"/>
      <sheetName val="B@___x005f_x005f_x005f_x0004_@_"/>
      <sheetName val="B@__x005f_x005f_x005f_x005f_x00"/>
      <sheetName val="Staff_Forecast_spread"/>
      <sheetName val="Direct_cost_shed_A-2_"/>
      <sheetName val="Intro"/>
      <sheetName val="C1C2"/>
      <sheetName val="LIFE &amp; REP PROVN"/>
      <sheetName val="O&amp;M CREW"/>
      <sheetName val="SPT_vs_PHI28"/>
      <sheetName val="glass_project_concrete28"/>
      <sheetName val="glass_project_reift28"/>
      <sheetName val="glass_project_indices28"/>
      <sheetName val="Summary_050627"/>
      <sheetName val="Summary_0607-_31_MAR27"/>
      <sheetName val="Civil_Boq26"/>
      <sheetName val="Break_up_Sheet26"/>
      <sheetName val="SBC-BH_1927"/>
      <sheetName val="Rate_Analysis27"/>
      <sheetName val="TBAL9697_-group_wise__sdpl26"/>
      <sheetName val="Abstract_Sheet26"/>
      <sheetName val="Pile_cap26"/>
      <sheetName val="V_O_4_-_PCC_Qty26"/>
      <sheetName val="Legal_Risk_Analysis26"/>
      <sheetName val="BH_12-11-10-1327"/>
      <sheetName val="BH_12-11-10-927"/>
      <sheetName val="BH_36-15-3727"/>
      <sheetName val="BH_16-35-25-1727"/>
      <sheetName val="BH_35-25-1727"/>
      <sheetName val="Sheet1_(2)27"/>
      <sheetName val="d-safe_DELUXE26"/>
      <sheetName val="PRECAST_lightconc-II26"/>
      <sheetName val="RCC,Ret__Wall26"/>
      <sheetName val="Form_627"/>
      <sheetName val="PointNo_526"/>
      <sheetName val="E_&amp;_R26"/>
      <sheetName val="Mix_Design26"/>
      <sheetName val="CABLE_DATA26"/>
      <sheetName val="Fill_this_out_first___26"/>
      <sheetName val="REVISED4A_PROG_PERF-SITE_126"/>
      <sheetName val="BOQ_Direct_selling_cost26"/>
      <sheetName val="BOQ_(2)26"/>
      <sheetName val="final_abstract26"/>
      <sheetName val="Rev_S1_Abstract26"/>
      <sheetName val="Quantity_Abstract26"/>
      <sheetName val="Staff_Acco_26"/>
      <sheetName val="Pipe_Supports26"/>
      <sheetName val="M-Book_for_Conc26"/>
      <sheetName val="M-Book_for_FW26"/>
      <sheetName val="beam-reinft-IIInd_floor26"/>
      <sheetName val="INPUT_SHEET26"/>
      <sheetName val="Load_Details-220kV26"/>
      <sheetName val="Project_Budget_Worksheet26"/>
      <sheetName val="SANJAY_PAL26"/>
      <sheetName val="P_A_SELVAM26"/>
      <sheetName val="ANSARI_26"/>
      <sheetName val="abdesh_pal26"/>
      <sheetName val="sujay_bagchi26"/>
      <sheetName val="S_K_SINHA_BASU26"/>
      <sheetName val="KRISHNA_PRASAD26"/>
      <sheetName val="BARATH_&amp;_CO26"/>
      <sheetName val="L_B_YADAV26"/>
      <sheetName val="DEEPAK_KUMAR26"/>
      <sheetName val="MUKLAL_YADAV26"/>
      <sheetName val="MADHU_SUDHAN26"/>
      <sheetName val="SAUD_ALAM_26"/>
      <sheetName val="RAMESH_BABU26"/>
      <sheetName val="SAILEN_SARKAR26"/>
      <sheetName val="SANJAY_JENA126"/>
      <sheetName val="upendra_saw_26"/>
      <sheetName val="ALLOK_KUMAR_26"/>
      <sheetName val="except_wiring26"/>
      <sheetName val="BOQ_-II_ph_226"/>
      <sheetName val="STAFFSCHED_25"/>
      <sheetName val="Fee_Rate_Summary25"/>
      <sheetName val="d-safe_specs25"/>
      <sheetName val="Metso_-_Forth_&amp;_Slurry_11_02_35"/>
      <sheetName val="Site_wise_NADs25"/>
      <sheetName val="class_&amp;_category25"/>
      <sheetName val="Quote_Sheet25"/>
      <sheetName val="220_11__BS_25"/>
      <sheetName val="Rein-Final_(Ph_1+Ph2)25"/>
      <sheetName val="Materials_Cost(PCC)25"/>
      <sheetName val="SSR_&amp;_NSSR_Market_final25"/>
      <sheetName val="Debits_as_on_12_04_088"/>
      <sheetName val="India_F&amp;S_Template25"/>
      <sheetName val="PRRM_Dashboard8"/>
      <sheetName val="Stress_Calculation25"/>
      <sheetName val="precast_RC_element25"/>
      <sheetName val="RA_RCC_F25"/>
      <sheetName val="plinth_Beam_+_Stirrups_25"/>
      <sheetName val="GF_COLUMNS25"/>
      <sheetName val="G_F_ROOF_BEAM_25"/>
      <sheetName val="GF_SLAB_STEEL25"/>
      <sheetName val="GF_Lintel25"/>
      <sheetName val="GF_Stair25"/>
      <sheetName val="FF_COLUMNS25"/>
      <sheetName val="F_F__Steel_FINAL_(2)25"/>
      <sheetName val="FF_Lintel25"/>
      <sheetName val="FF_Stair25"/>
      <sheetName val="S_F__Steel_FINAL_25"/>
      <sheetName val="SF_Lintel25"/>
      <sheetName val="Inputs_&amp;_Summary_Output"/>
      <sheetName val="Broad_Refresher_Model"/>
      <sheetName val="Material_List_"/>
      <sheetName val="Cost_of_O_&amp;_O"/>
      <sheetName val="B@_@_x0000"/>
      <sheetName val="SPT_vs_PHI29"/>
      <sheetName val="glass_project_concrete29"/>
      <sheetName val="glass_project_reift29"/>
      <sheetName val="glass_project_indices29"/>
      <sheetName val="Summary_050628"/>
      <sheetName val="Summary_0607-_31_MAR28"/>
      <sheetName val="Civil_Boq27"/>
      <sheetName val="Break_up_Sheet27"/>
      <sheetName val="SBC-BH_1928"/>
      <sheetName val="Rate_Analysis28"/>
      <sheetName val="TBAL9697_-group_wise__sdpl27"/>
      <sheetName val="Abstract_Sheet27"/>
      <sheetName val="Pile_cap27"/>
      <sheetName val="V_O_4_-_PCC_Qty27"/>
      <sheetName val="Legal_Risk_Analysis27"/>
      <sheetName val="BH_12-11-10-1328"/>
      <sheetName val="BH_12-11-10-928"/>
      <sheetName val="BH_36-15-3728"/>
      <sheetName val="BH_16-35-25-1728"/>
      <sheetName val="BH_35-25-1728"/>
      <sheetName val="Sheet1_(2)28"/>
      <sheetName val="d-safe_DELUXE27"/>
      <sheetName val="PRECAST_lightconc-II27"/>
      <sheetName val="RCC,Ret__Wall27"/>
      <sheetName val="Form_628"/>
      <sheetName val="PointNo_527"/>
      <sheetName val="E_&amp;_R27"/>
      <sheetName val="Mix_Design27"/>
      <sheetName val="CABLE_DATA27"/>
      <sheetName val="Fill_this_out_first___27"/>
      <sheetName val="REVISED4A_PROG_PERF-SITE_127"/>
      <sheetName val="BOQ_Direct_selling_cost27"/>
      <sheetName val="BOQ_(2)27"/>
      <sheetName val="final_abstract27"/>
      <sheetName val="Rev_S1_Abstract27"/>
      <sheetName val="Quantity_Abstract27"/>
      <sheetName val="Staff_Acco_27"/>
      <sheetName val="Pipe_Supports27"/>
      <sheetName val="M-Book_for_Conc27"/>
      <sheetName val="M-Book_for_FW27"/>
      <sheetName val="beam-reinft-IIInd_floor27"/>
      <sheetName val="INPUT_SHEET27"/>
      <sheetName val="Load_Details-220kV27"/>
      <sheetName val="Project_Budget_Worksheet27"/>
      <sheetName val="SANJAY_PAL27"/>
      <sheetName val="P_A_SELVAM27"/>
      <sheetName val="ANSARI_27"/>
      <sheetName val="abdesh_pal27"/>
      <sheetName val="sujay_bagchi27"/>
      <sheetName val="S_K_SINHA_BASU27"/>
      <sheetName val="KRISHNA_PRASAD27"/>
      <sheetName val="BARATH_&amp;_CO27"/>
      <sheetName val="L_B_YADAV27"/>
      <sheetName val="DEEPAK_KUMAR27"/>
      <sheetName val="MUKLAL_YADAV27"/>
      <sheetName val="MADHU_SUDHAN27"/>
      <sheetName val="SAUD_ALAM_27"/>
      <sheetName val="RAMESH_BABU27"/>
      <sheetName val="SAILEN_SARKAR27"/>
      <sheetName val="SANJAY_JENA127"/>
      <sheetName val="upendra_saw_27"/>
      <sheetName val="ALLOK_KUMAR_27"/>
      <sheetName val="except_wiring27"/>
      <sheetName val="BOQ_-II_ph_227"/>
      <sheetName val="STAFFSCHED_26"/>
      <sheetName val="Fee_Rate_Summary26"/>
      <sheetName val="d-safe_specs26"/>
      <sheetName val="Metso_-_Forth_&amp;_Slurry_11_02_36"/>
      <sheetName val="Site_wise_NADs26"/>
      <sheetName val="class_&amp;_category26"/>
      <sheetName val="Quote_Sheet26"/>
      <sheetName val="220_11__BS_26"/>
      <sheetName val="Rein-Final_(Ph_1+Ph2)26"/>
      <sheetName val="Materials_Cost(PCC)26"/>
      <sheetName val="SSR_&amp;_NSSR_Market_final26"/>
      <sheetName val="Debits_as_on_12_04_089"/>
      <sheetName val="India_F&amp;S_Template26"/>
      <sheetName val="PRRM_Dashboard9"/>
      <sheetName val="Stress_Calculation26"/>
      <sheetName val="precast_RC_element26"/>
      <sheetName val="RA_RCC_F26"/>
      <sheetName val="plinth_Beam_+_Stirrups_26"/>
      <sheetName val="GF_COLUMNS26"/>
      <sheetName val="G_F_ROOF_BEAM_26"/>
      <sheetName val="GF_SLAB_STEEL26"/>
      <sheetName val="GF_Lintel26"/>
      <sheetName val="GF_Stair26"/>
      <sheetName val="FF_COLUMNS26"/>
      <sheetName val="F_F__Steel_FINAL_(2)26"/>
      <sheetName val="FF_Lintel26"/>
      <sheetName val="FF_Stair26"/>
      <sheetName val="S_F__Steel_FINAL_26"/>
      <sheetName val="SF_Lintel26"/>
      <sheetName val="Inputs_&amp;_Summary_Output1"/>
      <sheetName val="Broad_Refresher_Model1"/>
      <sheetName val="Assumption Inputs"/>
      <sheetName val="Break_Up (bc)"/>
      <sheetName val="Break_Up (bc1)"/>
      <sheetName val="Break_Up (bc2)"/>
      <sheetName val="2 BHK"/>
      <sheetName val="BALANCE-IOTL "/>
      <sheetName val="4NEXRA"/>
      <sheetName val=" "/>
      <sheetName val="Basic Rates"/>
      <sheetName val="activit-graph  "/>
      <sheetName val="syndicate codes"/>
      <sheetName val="Pipe_SupportÈ"/>
      <sheetName val="HDPE"/>
      <sheetName val="DI"/>
      <sheetName val="pvc"/>
      <sheetName val="Steel-Circular"/>
      <sheetName val="Material_"/>
      <sheetName val="Labour_&amp;_Plant"/>
      <sheetName val="pr_cal"/>
      <sheetName val="TRF_details"/>
      <sheetName val="Materials_Cost"/>
      <sheetName val="Civil-works"/>
      <sheetName val="ALL"/>
      <sheetName val="ANAL"/>
      <sheetName val="Basic Rate"/>
      <sheetName val="INFLUENCES ON GM"/>
      <sheetName val="SàQa_x0005_@"/>
      <sheetName val="Steel Payment Doc"/>
      <sheetName val="電気設備表"/>
      <sheetName val="Mat.Cost"/>
      <sheetName val="Ins &amp; Bonds"/>
      <sheetName val="Site facilities"/>
      <sheetName val="Clients Requirements"/>
      <sheetName val="DB_ET200(R. A)"/>
      <sheetName val="LTG-STG"/>
      <sheetName val="para"/>
      <sheetName val="kppl pl"/>
      <sheetName val="1.01 (a)"/>
      <sheetName val="Ra  stair"/>
      <sheetName val="石炭性状"/>
      <sheetName val="SP&amp;ST 제출가"/>
      <sheetName val="산업"/>
      <sheetName val="제출계산서"/>
      <sheetName val="공사내역"/>
      <sheetName val="eq_data"/>
      <sheetName val="가격분석@1100(990104)"/>
      <sheetName val="Escalation"/>
      <sheetName val="예가표"/>
      <sheetName val="TASKRSRC"/>
      <sheetName val="钢筋"/>
      <sheetName val="inter"/>
      <sheetName val="SàQa_x005f_x0005_@_x005f_x0000__x005f_x0000__x000"/>
      <sheetName val="간접비내역-1"/>
      <sheetName val="Vind - BtB"/>
      <sheetName val="BTB"/>
      <sheetName val="cf"/>
      <sheetName val="orders"/>
      <sheetName val="R2"/>
      <sheetName val="OVERHEADS"/>
      <sheetName val="[Spt-BH.xls][Spt-BH.xls]B@[_x0000__x0004_@_x0000_"/>
      <sheetName val="[Spt-BH.xls][Spt-BH.xls]B@[?_x0004_@?"/>
      <sheetName val="B@_?_x0004_@?_x0000"/>
      <sheetName val="DM tANK Allow"/>
      <sheetName val="CGL"/>
      <sheetName val="[Spt-BH.xls][Spt-BH.xls]B@[?@??"/>
      <sheetName val="PG-DIA.SEA"/>
      <sheetName val="[Spt-BH.xls][Spt-BH.xls]_Spt__6"/>
      <sheetName val="[Spt-BH.xls][Spt-BH.xls]B____22"/>
      <sheetName val="[Spt-BH.xls][Spt-BH.xls]B____23"/>
      <sheetName val="[Spt-BH.xls][Spt-BH.xls]B____24"/>
      <sheetName val="[Spt-BH.xls][Spt-BH.xls]_Spt__7"/>
      <sheetName val="[Spt-BH.xls][Spt-BH.xls]B____25"/>
      <sheetName val="[Spt-BH.xls][Spt-BH.xls]B____26"/>
      <sheetName val="[Spt-BH.xls][Spt-BH.xls]_Spt__2"/>
      <sheetName val="[Spt-BH.xls][Spt-BH.xls]B_____2"/>
      <sheetName val="[Spt-BH.xls][Spt-BH.xls]B_____3"/>
      <sheetName val="[Spt-BH.xls][Spt-BH.xls]B_____4"/>
      <sheetName val="[Spt-BH.xls][Spt-BH.xls]_Spt__3"/>
      <sheetName val="[Spt-BH.xls][Spt-BH.xls]B_____5"/>
      <sheetName val="[Spt-BH.xls][Spt-BH.xls]B_____6"/>
      <sheetName val="[Spt-BH.xls][Spt-BH.xls]B_____7"/>
      <sheetName val="[Spt-BH.xls][Spt-BH.xls]B_____8"/>
      <sheetName val="[Spt-BH.xls][Spt-BH.xls]B_____9"/>
      <sheetName val="[Spt-BH.xls][Spt-BH.xls]_Spt__4"/>
      <sheetName val="[Spt-BH.xls][Spt-BH.xls]B____10"/>
      <sheetName val="[Spt-BH.xls][Spt-BH.xls]B____11"/>
      <sheetName val="[Spt-BH.xls][Spt-BH.xls]B____12"/>
      <sheetName val="[Spt-BH.xls][Spt-BH.xls]B____13"/>
      <sheetName val="[Spt-BH.xls][Spt-BH.xls]B____14"/>
      <sheetName val="[Spt-BH.xls][Spt-BH.xls]B____15"/>
      <sheetName val="[Spt-BH.xls][Spt-BH.xls]B____16"/>
      <sheetName val="[Spt-BH.xls][Spt-BH.xls]_Spt__5"/>
      <sheetName val="[Spt-BH.xls][Spt-BH.xls]B____17"/>
      <sheetName val="[Spt-BH.xls][Spt-BH.xls]B____18"/>
      <sheetName val="[Spt-BH.xls][Spt-BH.xls]B____19"/>
      <sheetName val="[Spt-BH.xls][Spt-BH.xls]B____20"/>
      <sheetName val="[Spt-BH.xls][Spt-BH.xls]B____21"/>
      <sheetName val="[Spt-BH.xls][Spt-BH.xls]_Spt__8"/>
      <sheetName val="[Spt-BH.xls][Spt-BH.xls]B____27"/>
      <sheetName val="[Spt-BH.xls][Spt-BH.xls]B____28"/>
      <sheetName val="[Spt-BH.xls][Spt-BH.xls]B____29"/>
      <sheetName val="[Spt-BH.xls][Spt-BH.xls]_Spt__9"/>
      <sheetName val="[Spt-BH.xls][Spt-BH.xls]B____30"/>
      <sheetName val="[Spt-BH.xls][Spt-BH.xls]B____31"/>
      <sheetName val="[Spt-BH.xls][Spt-BH.xls][Spt-BH"/>
      <sheetName val="LIST-SUB-CON"/>
      <sheetName val="commercial"/>
      <sheetName val="Tender Appraisal"/>
      <sheetName val="[Spt-BH.xls][Spt-BH.xls]_Spt_13"/>
      <sheetName val="[Spt-BH.xls][Spt-BH.xls]B____45"/>
      <sheetName val="[Spt-BH.xls][Spt-BH.xls]B____46"/>
      <sheetName val="[Spt-BH.xls][Spt-BH.xls]B____40"/>
      <sheetName val="[Spt-BH.xls][Spt-BH.xls]B____41"/>
      <sheetName val="[Spt-BH.xls][Spt-BH.xls]B____42"/>
      <sheetName val="[Spt-BH.xls][Spt-BH.xls]_Spt_14"/>
      <sheetName val="[Spt-BH.xls][Spt-BH.xls]B____43"/>
      <sheetName val="[Spt-BH.xls][Spt-BH.xls]B____44"/>
      <sheetName val="[Spt-BH.xls][Spt-BH.xls]B____47"/>
      <sheetName val="[Spt-BH.xls][Spt-BH.xls]_Spt_15"/>
      <sheetName val="[Spt-BH.xls][Spt-BH.xls]B____48"/>
      <sheetName val="[Spt-BH.xls][Spt-BH.xls]B____49"/>
      <sheetName val="[Spt-BH.xls][Spt-BH.xls]_Spt_10"/>
      <sheetName val="[Spt-BH.xls][Spt-BH.xls]_Spt_11"/>
      <sheetName val="[Spt-BH.xls][Spt-BH.xls]B____32"/>
      <sheetName val="[Spt-BH.xls][Spt-BH.xls]B____33"/>
      <sheetName val="[Spt-BH.xls][Spt-BH.xls]B____34"/>
      <sheetName val="[Spt-BH.xls][Spt-BH.xls]_Spt_12"/>
      <sheetName val="[Spt-BH.xls][Spt-BH.xls]B____35"/>
      <sheetName val="[Spt-BH.xls][Spt-BH.xls]B____36"/>
      <sheetName val="[Spt-BH.xls][Spt-BH.xls]B____37"/>
      <sheetName val="[Spt-BH.xls][Spt-BH.xls]B____38"/>
      <sheetName val="[Spt-BH.xls][Spt-BH.xls]B____39"/>
      <sheetName val="[Spt-BH.xls][Spt-BH.xls]_Spt_16"/>
      <sheetName val="[Spt-BH.xls]B____x005f_x0004________2"/>
      <sheetName val="[Spt-BH.xls]B___x005f_x0000__x005f_x0004__2"/>
      <sheetName val="Rates"/>
      <sheetName val="B@__@___$_"/>
      <sheetName val="B@__x0000__x0004_@_"/>
      <sheetName val="B@__x005f_x0000__x0"/>
      <sheetName val="Measurements"/>
      <sheetName val="Flooring"/>
      <sheetName val="Ceilings"/>
      <sheetName val="ACAD Finishes"/>
      <sheetName val="Site Details"/>
      <sheetName val="Chair"/>
      <sheetName val="Site Area Statement"/>
      <sheetName val="Doors"/>
      <sheetName val="Legend"/>
      <sheetName val="SàQa_x0005_@_x0000__x0000__x000"/>
      <sheetName val="B@___x005f_x005f_x005f_x005f_x0"/>
      <sheetName val="MASTER_RATE ANALYSIS"/>
      <sheetName val="Labour Rate "/>
      <sheetName val="(M+L)"/>
      <sheetName val="foot-slab reinft"/>
      <sheetName val="Pay_Sep06"/>
      <sheetName val="GR.slab-reinft"/>
      <sheetName val="매크로"/>
      <sheetName val="見積書"/>
      <sheetName val="Data sheet"/>
      <sheetName val="BPL"/>
      <sheetName val="FT-05-02Is-5y"/>
      <sheetName val="Abstract_for_Variation1"/>
      <sheetName val="LBD_VARIATION1"/>
      <sheetName val="LT_Motor_catalog1"/>
      <sheetName val="Cable_cat1"/>
      <sheetName val="Index_"/>
      <sheetName val="Email_Approval_Template"/>
      <sheetName val="1_Executive_Summary"/>
      <sheetName val="2_Risk_Assessment_Analysis"/>
      <sheetName val="3_Pre-Approval"/>
      <sheetName val="4_CIS"/>
      <sheetName val="5_Change_Order"/>
      <sheetName val="5_1__Re-book_De-book_order"/>
      <sheetName val="6_Contract_Re-estimates"/>
      <sheetName val="7a_BG_Approval_Form"/>
      <sheetName val="7b_BG_Email_Approval_Template"/>
      <sheetName val="8_LAD_Approval_Form"/>
      <sheetName val="9_LOI_Checklist"/>
      <sheetName val="10_RPS_Information_Form"/>
      <sheetName val="11_Proj_Cashflow_"/>
      <sheetName val="11_1_Cash-flow_Chart"/>
      <sheetName val="Threshold_Calculator"/>
      <sheetName val="Version_Control"/>
      <sheetName val="Prebid_Review"/>
      <sheetName val="DJC_Parameters"/>
      <sheetName val="Selling_Summary"/>
      <sheetName val="1-BAS_(cost)"/>
      <sheetName val="Controller_Configuration"/>
      <sheetName val="IO_Summary"/>
      <sheetName val="2-FAS_(cost)"/>
      <sheetName val="Cost_Summary"/>
      <sheetName val="3-PA_(cost)"/>
      <sheetName val="Approved_Make"/>
      <sheetName val="Basis_of_offer"/>
      <sheetName val="High_Level_Summary"/>
      <sheetName val="4-ACS__(cost)"/>
      <sheetName val="5-CCTV__(cost)"/>
      <sheetName val="6-FFT__(cost)"/>
      <sheetName val="7-_Service_Retrofit__(cost)"/>
      <sheetName val="8-Service_PSA,O&amp;M__(cost)"/>
      <sheetName val="9-_Service_L&amp;M__(cost)"/>
      <sheetName val="non_fixed_DJC_"/>
      <sheetName val="10-UPG_(cost)"/>
      <sheetName val="11-ESG__(cost)"/>
      <sheetName val="12-Products_(cost)"/>
      <sheetName val="13-VAV__(cost)"/>
      <sheetName val="14-REF_(cost)"/>
      <sheetName val="15_-_Local_Chiller_(cost)"/>
      <sheetName val="Selling-Local_Chiller"/>
      <sheetName val="Material_Cost_JCS"/>
      <sheetName val="Costing_USD_Chiller"/>
      <sheetName val="Selling-USD_Chiller"/>
      <sheetName val="PRICE_MATRIX_-JCIPL"/>
      <sheetName val="COST_SUMMARY-_JCIPL"/>
      <sheetName val="6_-FFT-JCIPL"/>
      <sheetName val="7-Ser_Retro_-JCIPL"/>
      <sheetName val="8-Ser_PSA,_O&amp;M_-JCIPL"/>
      <sheetName val="9-Ser_L&amp;M_-JCIPL"/>
      <sheetName val="10-UPG_JCIPL"/>
      <sheetName val="11-ESG_JCIPL"/>
      <sheetName val="12-Products_JCIPL"/>
      <sheetName val="13-VAV_JCIPL"/>
      <sheetName val="14-REF_JCMRL_"/>
      <sheetName val="Proj__DJC-JCIPL"/>
      <sheetName val="_L0_DDC_1"/>
      <sheetName val="L0_DDC-2"/>
      <sheetName val="L16_DDC-3"/>
      <sheetName val="L16_DDC-5"/>
      <sheetName val="L17_DDC-6"/>
      <sheetName val="L17_DDC-7_"/>
      <sheetName val="L18_DDC-8"/>
      <sheetName val="2-AutoDialer_Sys"/>
      <sheetName val="1-BAS1_(cost)"/>
      <sheetName val="2-BAS2_(cost)"/>
      <sheetName val="Deviations-Project_Risks"/>
      <sheetName val="IO_Schedule"/>
      <sheetName val="[Spt-BH.xls][Spt-BH.xls]B@[?_x0"/>
      <sheetName val="[Spt-BH.xls]B@[_x005f_x0000__x005f_x0004_@_"/>
      <sheetName val="st"/>
      <sheetName val="2_2_띠장의_설계"/>
      <sheetName val="2_2_띠장의_설계1"/>
      <sheetName val="Abstract_for_Variation3"/>
      <sheetName val="LBD_VARIATION3"/>
      <sheetName val="2_2_띠장의_설계3"/>
      <sheetName val="LT_Motor_catalog3"/>
      <sheetName val="Cable_cat3"/>
      <sheetName val="Abstract_for_Variation2"/>
      <sheetName val="LBD_VARIATION2"/>
      <sheetName val="2_2_띠장의_설계2"/>
      <sheetName val="LT_Motor_catalog2"/>
      <sheetName val="Cable_cat2"/>
      <sheetName val="Abstract_for_Variation4"/>
      <sheetName val="LBD_VARIATION4"/>
      <sheetName val="2_2_띠장의_설계4"/>
      <sheetName val="LT_Motor_catalog4"/>
      <sheetName val="Cable_cat4"/>
      <sheetName val="B@__x005f_x005f_x005f_x005F_x005f_x0000__x0"/>
      <sheetName val="PANEL ANNEXURE"/>
      <sheetName val="B@___x0004_@__x0000"/>
      <sheetName val="SILICATE"/>
      <sheetName val="FT-05-02Is-"/>
      <sheetName val="[Spt-BH.xls][Spt-BH.xls]B@["/>
      <sheetName val="[Spt-BH.xls][Spt-BH.xls]B____50"/>
      <sheetName val="[Spt-BH.xls][Spt-BH.xls]B____51"/>
      <sheetName val="[Spt-BH.xls]B____x005f_x0004________3"/>
      <sheetName val="[Spt-BH.xls]B___x005f_x0000__x005f_x0004__3"/>
      <sheetName val="girder"/>
      <sheetName val="Rocker"/>
      <sheetName val="wt"/>
      <sheetName val="[Spt-BH.xls]B____x005f_x0004________4"/>
      <sheetName val="[Spt-BH.xls]B___x005f_x0000__x005f_x0004__4"/>
      <sheetName val="CPIPE"/>
      <sheetName val="conc-foot-gradeslab"/>
      <sheetName val="TMT STEEL"/>
      <sheetName val="95삼성급(본사)"/>
      <sheetName val="BQ List"/>
      <sheetName val="ENCL9"/>
      <sheetName val="SàQa_x005f_x0005_@_x005f_x0000_"/>
      <sheetName val="Extra Item"/>
      <sheetName val="[Spt-BH.xls][Spt-BH.xls]_Spt_19"/>
      <sheetName val="[Spt-BH.xls][Spt-BH.xls]B____80"/>
      <sheetName val="[Spt-BH.xls][Spt-BH.xls]B____81"/>
      <sheetName val="[Spt-BH.xls][Spt-BH.xls]B____82"/>
      <sheetName val="[Spt-BH.xls][Spt-BH.xls]_Spt_47"/>
      <sheetName val="[Spt-BH.xls][Spt-BH.xls]B____83"/>
      <sheetName val="[Spt-BH.xls][Spt-BH.xls]B____84"/>
      <sheetName val="[Spt-BH.xls][Spt-BH.xls]B____85"/>
      <sheetName val="[Spt-BH.xls][Spt-BH.xls]B___196"/>
      <sheetName val="[Spt-BH.xls][Spt-BH.xls]B___197"/>
      <sheetName val="[Spt-BH.xls][Spt-BH.xls]_Spt_48"/>
      <sheetName val="[Spt-BH.xls][Spt-BH.xls]B___198"/>
      <sheetName val="[Spt-BH.xls][Spt-BH.xls]B___199"/>
      <sheetName val="[Spt-BH.xls][Spt-BH.xls]B___200"/>
      <sheetName val="[Spt-BH.xls]B____x005f_x0004________7"/>
      <sheetName val="[Spt-BH.xls]B___x005f_x0000__x005f_x0004__7"/>
      <sheetName val="[Spt-BH.xls][Spt-BH.xls]B___201"/>
      <sheetName val="[Spt-BH.xls][Spt-BH.xls]B____52"/>
      <sheetName val="[Spt-BH.xls][Spt-BH.xls]B____53"/>
      <sheetName val="[Spt-BH.xls][Spt-BH.xls]B____54"/>
      <sheetName val="[Spt-BH.xls][Spt-BH.xls]B____55"/>
      <sheetName val="[Spt-BH.xls][Spt-BH.xls]B____56"/>
      <sheetName val="[Spt-BH.xls][Spt-BH.xls]B____57"/>
      <sheetName val="[Spt-BH.xls][Spt-BH.xls]B____58"/>
      <sheetName val="[Spt-BH.xls][Spt-BH.xls]B____59"/>
      <sheetName val="[Spt-BH.xls][Spt-BH.xls]B____60"/>
      <sheetName val="[Spt-BH.xls][Spt-BH.xls]B____61"/>
      <sheetName val="[Spt-BH.xls][Spt-BH.xls]_Spt_17"/>
      <sheetName val="[Spt-BH.xls][Spt-BH.xls]B____68"/>
      <sheetName val="[Spt-BH.xls][Spt-BH.xls]B____69"/>
      <sheetName val="[Spt-BH.xls][Spt-BH.xls]_Spt_18"/>
      <sheetName val="[Spt-BH.xls][Spt-BH.xls]B____70"/>
      <sheetName val="[Spt-BH.xls][Spt-BH.xls]B____71"/>
      <sheetName val="[Spt-BH.xls][Spt-BH.xls]B____72"/>
      <sheetName val="[Spt-BH.xls][Spt-BH.xls]B____73"/>
      <sheetName val="[Spt-BH.xls][Spt-BH.xls]B____74"/>
      <sheetName val="[Spt-BH.xls][Spt-BH.xls]B____75"/>
      <sheetName val="[Spt-BH.xls][Spt-BH.xls]B____76"/>
      <sheetName val="[Spt-BH.xls][Spt-BH.xls]B____77"/>
      <sheetName val="[Spt-BH.xls][Spt-BH.xls]B____78"/>
      <sheetName val="[Spt-BH.xls]B____x005f_x0004________6"/>
      <sheetName val="[Spt-BH.xls]B___x005f_x0000__x005f_x0004__6"/>
      <sheetName val="[Spt-BH.xls][Spt-BH.xls]B____79"/>
      <sheetName val="[Spt-BH.xls][Spt-BH.xls]B____62"/>
      <sheetName val="[Spt-BH.xls][Spt-BH.xls]B____63"/>
      <sheetName val="[Spt-BH.xls][Spt-BH.xls]B____64"/>
      <sheetName val="[Spt-BH.xls][Spt-BH.xls]B____65"/>
      <sheetName val="[Spt-BH.xls][Spt-BH.xls]B____66"/>
      <sheetName val="[Spt-BH.xls][Spt-BH.xls]B____67"/>
      <sheetName val="[Spt-BH.xls]B____x005f_x0004________5"/>
      <sheetName val="[Spt-BH.xls]B___x005f_x0000__x005f_x0004__5"/>
      <sheetName val="[Spt-BH.xls][Spt-BH.xls]B___202"/>
      <sheetName val="[Spt-BH.xls][Spt-BH.xls]B___203"/>
      <sheetName val="[Spt-BH.xls][Spt-BH.xls]_Spt_49"/>
      <sheetName val="[Spt-BH.xls][Spt-BH.xls]B___204"/>
      <sheetName val="[Spt-BH.xls][Spt-BH.xls]B___205"/>
      <sheetName val="[Spt-BH.xls][Spt-BH.xls]B___206"/>
      <sheetName val="[Spt-BH.xls][Spt-BH.xls]B____86"/>
      <sheetName val="[Spt-BH.xls][Spt-BH.xls]B____87"/>
      <sheetName val="[Spt-BH.xls][Spt-BH.xls]B____88"/>
      <sheetName val="[Spt-BH.xls][Spt-BH.xls]B____89"/>
      <sheetName val="[Spt-BH.xls][Spt-BH.xls]B____90"/>
      <sheetName val="[Spt-BH.xls][Spt-BH.xls]_Spt_20"/>
      <sheetName val="[Spt-BH.xls][Spt-BH.xls]B____91"/>
      <sheetName val="[Spt-BH.xls][Spt-BH.xls]_Spt_21"/>
      <sheetName val="[Spt-BH.xls][Spt-BH.xls]B____92"/>
      <sheetName val="[Spt-BH.xls][Spt-BH.xls]B____93"/>
      <sheetName val="[Spt-BH.xls][Spt-BH.xls]B____94"/>
      <sheetName val="[Spt-BH.xls][Spt-BH.xls]_Spt_22"/>
      <sheetName val="[Spt-BH.xls][Spt-BH.xls]B____95"/>
      <sheetName val="[Spt-BH.xls][Spt-BH.xls]B____96"/>
      <sheetName val="[Spt-BH.xls]B____x005f_x0004________8"/>
      <sheetName val="[Spt-BH.xls]B___x005f_x0000__x005f_x0004__8"/>
      <sheetName val="[Spt-BH.xls][Spt-BH.xls]B____97"/>
      <sheetName val="[Spt-BH.xls][Spt-BH.xls]B____98"/>
      <sheetName val="[Spt-BH.xls][Spt-BH.xls]B____99"/>
      <sheetName val="[Spt-BH.xls][Spt-BH.xls]B___100"/>
      <sheetName val="[Spt-BH.xls][Spt-BH.xls]_Spt_38"/>
      <sheetName val="[Spt-BH.xls][Spt-BH.xls]B___101"/>
      <sheetName val="[Spt-BH.xls][Spt-BH.xls]B___102"/>
      <sheetName val="[Spt-BH.xls]B____x005f_x0004________9"/>
      <sheetName val="[Spt-BH.xls]B___x005f_x0000__x005f_x0004__9"/>
      <sheetName val="[Spt-BH.xls][Spt-BH.xls]B___103"/>
      <sheetName val="[Spt-BH.xls][Spt-BH.xls]B___166"/>
      <sheetName val="[Spt-BH.xls][Spt-BH.xls]B___167"/>
      <sheetName val="[Spt-BH.xls][Spt-BH.xls]_Spt_41"/>
      <sheetName val="[Spt-BH.xls][Spt-BH.xls]B___168"/>
      <sheetName val="[Spt-BH.xls][Spt-BH.xls]B___169"/>
      <sheetName val="[Spt-BH.xls][Spt-BH.xls]B___170"/>
      <sheetName val="[Spt-BH.xls][Spt-BH.xls]B___142"/>
      <sheetName val="[Spt-BH.xls][Spt-BH.xls]B___143"/>
      <sheetName val="[Spt-BH.xls][Spt-BH.xls]B___144"/>
      <sheetName val="[Spt-BH.xls][Spt-BH.xls]_Spt_39"/>
      <sheetName val="[Spt-BH.xls][Spt-BH.xls]B___145"/>
      <sheetName val="[Spt-BH.xls][Spt-BH.xls]B___146"/>
      <sheetName val="[Spt-BH.xls][Spt-BH.xls]B___147"/>
      <sheetName val="[Spt-BH.xls]B____x005f_x0004_______10"/>
      <sheetName val="[Spt-BH.xls]B___x005f_x0000__x005f_x0004_10"/>
      <sheetName val="[Spt-BH.xls][Spt-BH.xls]B___171"/>
      <sheetName val="[Spt-BH.xls][Spt-BH.xls]B___127"/>
      <sheetName val="[Spt-BH.xls][Spt-BH.xls]B___128"/>
      <sheetName val="[Spt-BH.xls][Spt-BH.xls]B___129"/>
      <sheetName val="[Spt-BH.xls][Spt-BH.xls]_Spt_33"/>
      <sheetName val="[Spt-BH.xls][Spt-BH.xls]B___130"/>
      <sheetName val="[Spt-BH.xls][Spt-BH.xls]B___131"/>
      <sheetName val="[Spt-BH.xls][Spt-BH.xls]_Spt_32"/>
      <sheetName val="[Spt-BH.xls][Spt-BH.xls]_Spt_24"/>
      <sheetName val="[Spt-BH.xls][Spt-BH.xls]_Spt_25"/>
      <sheetName val="[Spt-BH.xls][Spt-BH.xls]_Spt_23"/>
      <sheetName val="[Spt-BH.xls][Spt-BH.xls]_Spt_28"/>
      <sheetName val="[Spt-BH.xls][Spt-BH.xls]_Spt_26"/>
      <sheetName val="[Spt-BH.xls][Spt-BH.xls]_Spt_29"/>
      <sheetName val="[Spt-BH.xls][Spt-BH.xls]_Spt_27"/>
      <sheetName val="[Spt-BH.xls][Spt-BH.xls]B___122"/>
      <sheetName val="[Spt-BH.xls][Spt-BH.xls]B___123"/>
      <sheetName val="[Spt-BH.xls][Spt-BH.xls]B___124"/>
      <sheetName val="[Spt-BH.xls][Spt-BH.xls]B___125"/>
      <sheetName val="[Spt-BH.xls][Spt-BH.xls]B___126"/>
      <sheetName val="[Spt-BH.xls][Spt-BH.xls]_Spt_31"/>
      <sheetName val="[Spt-BH.xls][Spt-BH.xls]B___112"/>
      <sheetName val="[Spt-BH.xls][Spt-BH.xls]B___113"/>
      <sheetName val="[Spt-BH.xls][Spt-BH.xls]B___114"/>
      <sheetName val="[Spt-BH.xls][Spt-BH.xls]_Spt_30"/>
      <sheetName val="[Spt-BH.xls][Spt-BH.xls]B___115"/>
      <sheetName val="[Spt-BH.xls][Spt-BH.xls]B___116"/>
      <sheetName val="[Spt-BH.xls][Spt-BH.xls]B___104"/>
      <sheetName val="[Spt-BH.xls][Spt-BH.xls]B___105"/>
      <sheetName val="[Spt-BH.xls][Spt-BH.xls]B___106"/>
      <sheetName val="[Spt-BH.xls][Spt-BH.xls]B___107"/>
      <sheetName val="[Spt-BH.xls][Spt-BH.xls]B___108"/>
      <sheetName val="[Spt-BH.xls][Spt-BH.xls]B___109"/>
      <sheetName val="[Spt-BH.xls][Spt-BH.xls]B___110"/>
      <sheetName val="[Spt-BH.xls][Spt-BH.xls]B___111"/>
      <sheetName val="[Spt-BH.xls][Spt-BH.xls]B___117"/>
      <sheetName val="[Spt-BH.xls][Spt-BH.xls]B___118"/>
      <sheetName val="[Spt-BH.xls][Spt-BH.xls]B___119"/>
      <sheetName val="[Spt-BH.xls][Spt-BH.xls]B___120"/>
      <sheetName val="[Spt-BH.xls][Spt-BH.xls]B___121"/>
      <sheetName val="[Spt-BH.xls][Spt-BH.xls]_Spt_34"/>
      <sheetName val="[Spt-BH.xls][Spt-BH.xls]B___132"/>
      <sheetName val="[Spt-BH.xls][Spt-BH.xls]B___133"/>
      <sheetName val="[Spt-BH.xls][Spt-BH.xls]_Spt_35"/>
      <sheetName val="[Spt-BH.xls][Spt-BH.xls]B___134"/>
      <sheetName val="[Spt-BH.xls][Spt-BH.xls]B___135"/>
      <sheetName val="[Spt-BH.xls][Spt-BH.xls]B___136"/>
      <sheetName val="[Spt-BH.xls][Spt-BH.xls]B___137"/>
      <sheetName val="[Spt-BH.xls][Spt-BH.xls]B___138"/>
      <sheetName val="[Spt-BH.xls][Spt-BH.xls]B___139"/>
      <sheetName val="[Spt-BH.xls][Spt-BH.xls]_Spt_37"/>
      <sheetName val="[Spt-BH.xls][Spt-BH.xls]B___140"/>
      <sheetName val="[Spt-BH.xls][Spt-BH.xls]B___141"/>
      <sheetName val="[Spt-BH.xls][Spt-BH.xls]_Spt_36"/>
      <sheetName val="[Spt-BH.xls][Spt-BH.xls]B___178"/>
      <sheetName val="[Spt-BH.xls][Spt-BH.xls]B___179"/>
      <sheetName val="[Spt-BH.xls][Spt-BH.xls]B___180"/>
      <sheetName val="[Spt-BH.xls][Spt-BH.xls]B___181"/>
      <sheetName val="[Spt-BH.xls][Spt-BH.xls]B___182"/>
      <sheetName val="[Spt-BH.xls]B____x005f_x0004_______13"/>
      <sheetName val="[Spt-BH.xls]B___x005f_x0000__x005f_x0004_13"/>
      <sheetName val="[Spt-BH.xls][Spt-BH.xls]B___183"/>
      <sheetName val="[Spt-BH.xls][Spt-BH.xls]B___160"/>
      <sheetName val="[Spt-BH.xls][Spt-BH.xls]B___161"/>
      <sheetName val="[Spt-BH.xls][Spt-BH.xls]B___162"/>
      <sheetName val="[Spt-BH.xls][Spt-BH.xls]B___163"/>
      <sheetName val="[Spt-BH.xls][Spt-BH.xls]B___164"/>
      <sheetName val="[Spt-BH.xls][Spt-BH.xls]B___165"/>
      <sheetName val="[Spt-BH.xls]B____x005f_x0004_______11"/>
      <sheetName val="[Spt-BH.xls]B___x005f_x0000__x005f_x0004_11"/>
      <sheetName val="[Spt-BH.xls][Spt-BH.xls]B___154"/>
      <sheetName val="[Spt-BH.xls][Spt-BH.xls]B___155"/>
      <sheetName val="[Spt-BH.xls][Spt-BH.xls]B___156"/>
      <sheetName val="[Spt-BH.xls][Spt-BH.xls]B___157"/>
      <sheetName val="[Spt-BH.xls][Spt-BH.xls]B___158"/>
      <sheetName val="[Spt-BH.xls][Spt-BH.xls]B___148"/>
      <sheetName val="[Spt-BH.xls][Spt-BH.xls]B___149"/>
      <sheetName val="[Spt-BH.xls][Spt-BH.xls]B___150"/>
      <sheetName val="[Spt-BH.xls][Spt-BH.xls]B___151"/>
      <sheetName val="[Spt-BH.xls][Spt-BH.xls]B___152"/>
      <sheetName val="[Spt-BH.xls][Spt-BH.xls]B___153"/>
      <sheetName val="[Spt-BH.xls][Spt-BH.xls]B___159"/>
      <sheetName val="[Spt-BH.xls]B____x005f_x0004_______12"/>
      <sheetName val="[Spt-BH.xls]B___x005f_x0000__x005f_x0004_12"/>
      <sheetName val="[Spt-BH.xls]B____x005f_x0004_______15"/>
      <sheetName val="[Spt-BH.xls]B___x005f_x0000__x005f_x0004_15"/>
      <sheetName val="[Spt-BH.xls][Spt-BH.xls]_Spt_40"/>
      <sheetName val="[Spt-BH.xls][Spt-BH.xls]B___172"/>
      <sheetName val="[Spt-BH.xls][Spt-BH.xls]B___173"/>
      <sheetName val="[Spt-BH.xls][Spt-BH.xls]B___174"/>
      <sheetName val="[Spt-BH.xls][Spt-BH.xls]B___175"/>
      <sheetName val="[Spt-BH.xls][Spt-BH.xls]B___176"/>
      <sheetName val="[Spt-BH.xls][Spt-BH.xls]B___177"/>
      <sheetName val="[Spt-BH.xls]B____x005f_x0004_______14"/>
      <sheetName val="[Spt-BH.xls]B___x005f_x0000__x005f_x0004_14"/>
      <sheetName val="[Spt-BH.xls]B____x005f_x0004_______17"/>
      <sheetName val="[Spt-BH.xls]B___x005f_x0000__x005f_x0004_17"/>
      <sheetName val="[Spt-BH.xls][Spt-BH.xls]B___207"/>
      <sheetName val="[Spt-BH.xls][Spt-BH.xls]_Spt_42"/>
      <sheetName val="[Spt-BH.xls][Spt-BH.xls]B___184"/>
      <sheetName val="[Spt-BH.xls][Spt-BH.xls]B___185"/>
      <sheetName val="[Spt-BH.xls][Spt-BH.xls]_Spt_43"/>
      <sheetName val="[Spt-BH.xls][Spt-BH.xls]B___186"/>
      <sheetName val="[Spt-BH.xls][Spt-BH.xls]B___187"/>
      <sheetName val="[Spt-BH.xls][Spt-BH.xls]B___188"/>
      <sheetName val="[Spt-BH.xls][Spt-BH.xls]B___189"/>
      <sheetName val="[Spt-BH.xls][Spt-BH.xls]_Spt_44"/>
      <sheetName val="[Spt-BH.xls][Spt-BH.xls]_Spt_45"/>
      <sheetName val="[Spt-BH.xls][Spt-BH.xls]B___190"/>
      <sheetName val="[Spt-BH.xls][Spt-BH.xls]B___191"/>
      <sheetName val="[Spt-BH.xls][Spt-BH.xls]B___192"/>
      <sheetName val="[Spt-BH.xls][Spt-BH.xls]B___193"/>
      <sheetName val="[Spt-BH.xls][Spt-BH.xls]B___194"/>
      <sheetName val="[Spt-BH.xls][Spt-BH.xls]_Spt_46"/>
      <sheetName val="[Spt-BH.xls][Spt-BH.xls]B___195"/>
      <sheetName val="[Spt-BH.xls]B____x005f_x0004_______16"/>
      <sheetName val="[Spt-BH.xls]B___x005f_x0000__x005f_x0004_16"/>
      <sheetName val="[Spt-BH.xls][Spt-BH.xls]B___401"/>
      <sheetName val="[Spt-BH.xls][Spt-BH.xls]B___402"/>
      <sheetName val="[Spt-BH.xls][Spt-BH.xls]_Sp_100"/>
      <sheetName val="[Spt-BH.xls][Spt-BH.xls]B___403"/>
      <sheetName val="[Spt-BH.xls][Spt-BH.xls]B___404"/>
      <sheetName val="[Spt-BH.xls][Spt-BH.xls]B___405"/>
      <sheetName val="[Spt-BH.xls][Spt-BH.xls]_Spt_99"/>
      <sheetName val="[Spt-BH.xls][Spt-BH.xls]B___407"/>
      <sheetName val="[Spt-BH.xls][Spt-BH.xls]B___408"/>
      <sheetName val="[Spt-BH.xls][Spt-BH.xls]_Sp_101"/>
      <sheetName val="[Spt-BH.xls][Spt-BH.xls]B___409"/>
      <sheetName val="[Spt-BH.xls][Spt-BH.xls]B___410"/>
      <sheetName val="[Spt-BH.xls][Spt-BH.xls]B___411"/>
      <sheetName val="[Spt-BH.xls][Spt-BH.xls]B___406"/>
      <sheetName val="[Spt-BH.xls][Spt-BH.xls]_Spt_54"/>
      <sheetName val="[Spt-BH.xls][Spt-BH.xls]B___220"/>
      <sheetName val="[Spt-BH.xls][Spt-BH.xls]B___221"/>
      <sheetName val="[Spt-BH.xls][Spt-BH.xls]_Spt_79"/>
      <sheetName val="[Spt-BH.xls][Spt-BH.xls]B___222"/>
      <sheetName val="[Spt-BH.xls][Spt-BH.xls]B___223"/>
      <sheetName val="[Spt-BH.xls][Spt-BH.xls]B___224"/>
      <sheetName val="[Spt-BH.xls][Spt-BH.xls]_Spt_52"/>
      <sheetName val="[Spt-BH.xls][Spt-BH.xls]B___208"/>
      <sheetName val="[Spt-BH.xls][Spt-BH.xls]B___209"/>
      <sheetName val="[Spt-BH.xls][Spt-BH.xls]B___210"/>
      <sheetName val="[Spt-BH.xls][Spt-BH.xls]B___211"/>
      <sheetName val="[Spt-BH.xls][Spt-BH.xls]B___212"/>
      <sheetName val="[Spt-BH.xls][Spt-BH.xls]B___213"/>
      <sheetName val="[Spt-BH.xls][Spt-BH.xls]_Spt_51"/>
      <sheetName val="[Spt-BH.xls][Spt-BH.xls]_Spt_50"/>
      <sheetName val="[Spt-BH.xls]B____x005f_x0004_______18"/>
      <sheetName val="[Spt-BH.xls]B___x005f_x0000__x005f_x0004_18"/>
      <sheetName val="[Spt-BH.xls][Spt-BH.xls]B___225"/>
      <sheetName val="[Spt-BH.xls][Spt-BH.xls]_Spt_53"/>
      <sheetName val="[Spt-BH.xls][Spt-BH.xls]B___214"/>
      <sheetName val="[Spt-BH.xls][Spt-BH.xls]B___215"/>
      <sheetName val="[Spt-BH.xls][Spt-BH.xls]B___216"/>
      <sheetName val="[Spt-BH.xls][Spt-BH.xls]B___217"/>
      <sheetName val="[Spt-BH.xls][Spt-BH.xls]B___218"/>
      <sheetName val="[Spt-BH.xls][Spt-BH.xls]B___219"/>
      <sheetName val="[Spt-BH.xls][Spt-BH.xls]_Spt_74"/>
      <sheetName val="[Spt-BH.xls][Spt-BH.xls]B___307"/>
      <sheetName val="[Spt-BH.xls][Spt-BH.xls]B___308"/>
      <sheetName val="[Spt-BH.xls][Spt-BH.xls]_Spt_76"/>
      <sheetName val="[Spt-BH.xls][Spt-BH.xls]B___309"/>
      <sheetName val="[Spt-BH.xls][Spt-BH.xls]B___310"/>
      <sheetName val="[Spt-BH.xls][Spt-BH.xls]B___311"/>
      <sheetName val="[Spt-BH.xls][Spt-BH.xls]B___301"/>
      <sheetName val="[Spt-BH.xls][Spt-BH.xls]B___302"/>
      <sheetName val="[Spt-BH.xls][Spt-BH.xls]B___303"/>
      <sheetName val="[Spt-BH.xls][Spt-BH.xls]_Spt_75"/>
      <sheetName val="[Spt-BH.xls][Spt-BH.xls]B___304"/>
      <sheetName val="[Spt-BH.xls][Spt-BH.xls]B___305"/>
      <sheetName val="[Spt-BH.xls][Spt-BH.xls]B___306"/>
      <sheetName val="[Spt-BH.xls]B____x005f_x0004_______22"/>
      <sheetName val="[Spt-BH.xls]B___x005f_x0000__x005f_x0004_22"/>
      <sheetName val="[Spt-BH.xls][Spt-BH.xls]B___312"/>
      <sheetName val="[Spt-BH.xls][Spt-BH.xls]_Spt_55"/>
      <sheetName val="[Spt-BH.xls][Spt-BH.xls]B___232"/>
      <sheetName val="[Spt-BH.xls][Spt-BH.xls]B___233"/>
      <sheetName val="[Spt-BH.xls][Spt-BH.xls]B___234"/>
      <sheetName val="[Spt-BH.xls][Spt-BH.xls]_Spt_73"/>
      <sheetName val="[Spt-BH.xls][Spt-BH.xls]B___235"/>
      <sheetName val="[Spt-BH.xls][Spt-BH.xls]B___236"/>
      <sheetName val="[Spt-BH.xls][Spt-BH.xls]B___237"/>
      <sheetName val="[Spt-BH.xls][Spt-BH.xls]B___295"/>
      <sheetName val="[Spt-BH.xls][Spt-BH.xls]B___296"/>
      <sheetName val="[Spt-BH.xls][Spt-BH.xls]B___297"/>
      <sheetName val="[Spt-BH.xls][Spt-BH.xls]B___298"/>
      <sheetName val="[Spt-BH.xls][Spt-BH.xls]B___299"/>
      <sheetName val="[Spt-BH.xls]B____x005f_x0004_______20"/>
      <sheetName val="[Spt-BH.xls]B___x005f_x0000__x005f_x0004_20"/>
      <sheetName val="[Spt-BH.xls][Spt-BH.xls]B___300"/>
      <sheetName val="[Spt-BH.xls][Spt-BH.xls]B___226"/>
      <sheetName val="[Spt-BH.xls][Spt-BH.xls]B___227"/>
      <sheetName val="[Spt-BH.xls][Spt-BH.xls]B___228"/>
      <sheetName val="[Spt-BH.xls][Spt-BH.xls]B___229"/>
      <sheetName val="[Spt-BH.xls][Spt-BH.xls]B___230"/>
      <sheetName val="[Spt-BH.xls][Spt-BH.xls]B___231"/>
      <sheetName val="[Spt-BH.xls]B____x005f_x0004_______19"/>
      <sheetName val="[Spt-BH.xls]B___x005f_x0000__x005f_x0004_19"/>
      <sheetName val="[Spt-BH.xls][Spt-BH.xls]_Spt_72"/>
      <sheetName val="[Spt-BH.xls][Spt-BH.xls]B___289"/>
      <sheetName val="[Spt-BH.xls][Spt-BH.xls]B___290"/>
      <sheetName val="[Spt-BH.xls][Spt-BH.xls]B___291"/>
      <sheetName val="[Spt-BH.xls][Spt-BH.xls]B___292"/>
      <sheetName val="[Spt-BH.xls][Spt-BH.xls]B___293"/>
      <sheetName val="[Spt-BH.xls][Spt-BH.xls]B___294"/>
      <sheetName val="[Spt-BH.xls][Spt-BH.xls]_Spt_70"/>
      <sheetName val="[Spt-BH.xls][Spt-BH.xls]B___279"/>
      <sheetName val="[Spt-BH.xls][Spt-BH.xls]B___280"/>
      <sheetName val="[Spt-BH.xls][Spt-BH.xls]_Spt_71"/>
      <sheetName val="[Spt-BH.xls][Spt-BH.xls]B___281"/>
      <sheetName val="[Spt-BH.xls][Spt-BH.xls]B___282"/>
      <sheetName val="[Spt-BH.xls][Spt-BH.xls]B___283"/>
      <sheetName val="[Spt-BH.xls][Spt-BH.xls]_Spt_67"/>
      <sheetName val="[Spt-BH.xls][Spt-BH.xls]_Spt_62"/>
      <sheetName val="Facilites Master"/>
      <sheetName val="EQP Master"/>
      <sheetName val="INPUTS"/>
      <sheetName val="1010"/>
      <sheetName val="1020"/>
      <sheetName val="1090"/>
      <sheetName val="Camp Power Cost"/>
      <sheetName val="Camp_Power_Cost"/>
      <sheetName val="_Spt-BH.xls__Spt-BH.xls_B@_"/>
      <sheetName val="_Spt-BH.xls__Spt-BH.xls_B@___x0004_@_"/>
      <sheetName val="_Spt-BH.xls__Spt-BH.xls__Spt-BH"/>
      <sheetName val="_Spt-BH.xls__Spt-BH.xls_B@__@__"/>
      <sheetName val="HOSPI-01"/>
      <sheetName val="Notes"/>
      <sheetName val="PCS DATA"/>
      <sheetName val="SPT_vs_PHI30"/>
      <sheetName val="glass_project_concrete30"/>
      <sheetName val="glass_project_reift30"/>
      <sheetName val="glass_project_indices30"/>
      <sheetName val="SBC-BH_1929"/>
      <sheetName val="Summary_050629"/>
      <sheetName val="Summary_0607-_31_MAR29"/>
      <sheetName val="Rate_Analysis29"/>
      <sheetName val="Civil_Boq28"/>
      <sheetName val="d-safe_DELUXE28"/>
      <sheetName val="BH_12-11-10-1329"/>
      <sheetName val="BH_12-11-10-929"/>
      <sheetName val="BH_36-15-3729"/>
      <sheetName val="BH_16-35-25-1729"/>
      <sheetName val="BH_35-25-1729"/>
      <sheetName val="Sheet1_(2)29"/>
      <sheetName val="PRECAST_lightconc-II28"/>
      <sheetName val="Pile_cap28"/>
      <sheetName val="RCC,Ret__Wall28"/>
      <sheetName val="Form_629"/>
      <sheetName val="PointNo_528"/>
      <sheetName val="E_&amp;_R28"/>
      <sheetName val="Break_up_Sheet28"/>
      <sheetName val="TBAL9697_-group_wise__sdpl28"/>
      <sheetName val="Abstract_Sheet28"/>
      <sheetName val="V_O_4_-_PCC_Qty28"/>
      <sheetName val="Legal_Risk_Analysis28"/>
      <sheetName val="Mix_Design28"/>
      <sheetName val="Fill_this_out_first___28"/>
      <sheetName val="REVISED4A_PROG_PERF-SITE_128"/>
      <sheetName val="BOQ_Direct_selling_cost28"/>
      <sheetName val="BOQ_(2)28"/>
      <sheetName val="CABLE_DATA28"/>
      <sheetName val="final_abstract28"/>
      <sheetName val="INPUT_SHEET28"/>
      <sheetName val="Rev_S1_Abstract28"/>
      <sheetName val="Quantity_Abstract28"/>
      <sheetName val="Staff_Acco_28"/>
      <sheetName val="Pipe_Supports28"/>
      <sheetName val="M-Book_for_Conc28"/>
      <sheetName val="M-Book_for_FW28"/>
      <sheetName val="Load_Details-220kV28"/>
      <sheetName val="beam-reinft-IIInd_floor28"/>
      <sheetName val="Project_Budget_Worksheet28"/>
      <sheetName val="SANJAY_PAL28"/>
      <sheetName val="P_A_SELVAM28"/>
      <sheetName val="ANSARI_28"/>
      <sheetName val="abdesh_pal28"/>
      <sheetName val="sujay_bagchi28"/>
      <sheetName val="S_K_SINHA_BASU28"/>
      <sheetName val="KRISHNA_PRASAD28"/>
      <sheetName val="BARATH_&amp;_CO28"/>
      <sheetName val="L_B_YADAV28"/>
      <sheetName val="DEEPAK_KUMAR28"/>
      <sheetName val="MUKLAL_YADAV28"/>
      <sheetName val="MADHU_SUDHAN28"/>
      <sheetName val="SAUD_ALAM_28"/>
      <sheetName val="RAMESH_BABU28"/>
      <sheetName val="SAILEN_SARKAR28"/>
      <sheetName val="SANJAY_JENA128"/>
      <sheetName val="upendra_saw_28"/>
      <sheetName val="ALLOK_KUMAR_28"/>
      <sheetName val="except_wiring28"/>
      <sheetName val="BOQ_-II_ph_228"/>
      <sheetName val="d-safe_specs27"/>
      <sheetName val="Metso_-_Forth_&amp;_Slurry_11_02_37"/>
      <sheetName val="STAFFSCHED_27"/>
      <sheetName val="Fee_Rate_Summary27"/>
      <sheetName val="class_&amp;_category27"/>
      <sheetName val="Rein-Final_(Ph_1+Ph2)27"/>
      <sheetName val="220_11__BS_27"/>
      <sheetName val="SSR_&amp;_NSSR_Market_final27"/>
      <sheetName val="India_F&amp;S_Template27"/>
      <sheetName val="Quote_Sheet27"/>
      <sheetName val="Site_wise_NADs27"/>
      <sheetName val="Stress_Calculation27"/>
      <sheetName val="Debits_as_on_12_04_0810"/>
      <sheetName val="precast_RC_element27"/>
      <sheetName val="RA_RCC_F27"/>
      <sheetName val="Materials_Cost(PCC)27"/>
      <sheetName val="PRRM_Dashboard10"/>
      <sheetName val="Inputs_&amp;_Summary_Output2"/>
      <sheetName val="Broad_Refresher_Model2"/>
      <sheetName val="plinth_Beam_+_Stirrups_27"/>
      <sheetName val="GF_COLUMNS27"/>
      <sheetName val="G_F_ROOF_BEAM_27"/>
      <sheetName val="GF_SLAB_STEEL27"/>
      <sheetName val="GF_Lintel27"/>
      <sheetName val="GF_Stair27"/>
      <sheetName val="FF_COLUMNS27"/>
      <sheetName val="F_F__Steel_FINAL_(2)27"/>
      <sheetName val="FF_Lintel27"/>
      <sheetName val="FF_Stair27"/>
      <sheetName val="S_F__Steel_FINAL_27"/>
      <sheetName val="SF_Lintel27"/>
      <sheetName val="Cost_of_O_&amp;_O1"/>
      <sheetName val="Staff_Forecast_spread1"/>
      <sheetName val="Direct_cost_shed_A-2_1"/>
      <sheetName val="Basic_Rate"/>
      <sheetName val="INFLUENCES_ON_GM"/>
      <sheetName val="Material_List_1"/>
      <sheetName val="IO_List"/>
      <sheetName val="B@_@__$_x0"/>
      <sheetName val="Break_Up_(bc)"/>
      <sheetName val="Break_Up_(bc1)"/>
      <sheetName val="Break_Up_(bc2)"/>
      <sheetName val="Assumption_Inputs"/>
      <sheetName val="SàQa@²"/>
      <sheetName val="Steel_Payment_Doc"/>
      <sheetName val="Fin_Sum"/>
      <sheetName val="kppl_pl"/>
      <sheetName val="Havells__LT_(XLPE)"/>
      <sheetName val="Works_-_Quote_Sheet"/>
      <sheetName val="PL_Inst_RA_12"/>
      <sheetName val="PACK_(B)"/>
      <sheetName val="_AT-1-220_"/>
      <sheetName val="_BC-220"/>
      <sheetName val="DETAILED__BOQ"/>
      <sheetName val="Mat_Cost"/>
      <sheetName val="Page_1"/>
      <sheetName val="Page_2"/>
      <sheetName val="Page_3"/>
      <sheetName val="Page_4_Installed"/>
      <sheetName val="Page_4_Required"/>
      <sheetName val="Page_5a"/>
      <sheetName val="Page_5b"/>
      <sheetName val="Page_5c"/>
      <sheetName val="Page_5d"/>
      <sheetName val="Page_5e"/>
      <sheetName val="Page_5f"/>
      <sheetName val="Page_5f_(2)"/>
      <sheetName val="Page_6a"/>
      <sheetName val="Page_6b"/>
      <sheetName val="Page_7-1"/>
      <sheetName val="Page_7-2a1-I"/>
      <sheetName val="Page_7-2a1-II"/>
      <sheetName val="Page_7-2a1-III"/>
      <sheetName val="Page_7-2a2"/>
      <sheetName val="Page_7-3"/>
      <sheetName val="Page_7-5a"/>
      <sheetName val="Page_7-5b1"/>
      <sheetName val="Page_7-5b2"/>
      <sheetName val="Page_7-5c"/>
      <sheetName val="Page_7-9a"/>
      <sheetName val="Page_7-9b1"/>
      <sheetName val="Page_7-9b2"/>
      <sheetName val="Page_7-9c"/>
      <sheetName val="Page_7-11a1-I"/>
      <sheetName val="Page_7-11a1-II"/>
      <sheetName val="Page_7-11a1-III"/>
      <sheetName val="Page_7-11a2"/>
      <sheetName val="Page_7-15"/>
      <sheetName val="Page_7-16a"/>
      <sheetName val="Page_7-16b"/>
      <sheetName val="Page_8"/>
      <sheetName val="_"/>
      <sheetName val="Ins_&amp;_Bonds"/>
      <sheetName val="Site_facilities"/>
      <sheetName val="Clients_Requirements"/>
      <sheetName val="Ra__stair"/>
      <sheetName val="syndicate_codes"/>
      <sheetName val="Tender_Appraisal"/>
      <sheetName val="DB_ET200(R__A)"/>
      <sheetName val="SàQa@"/>
      <sheetName val="2_BHK"/>
      <sheetName val="BALANCE-IOTL_"/>
      <sheetName val="[Spt-BH_xls][Spt-BH_xls]B@[@"/>
      <sheetName val="[Spt-BH_xls][Spt-BH_xls]B@[?@?"/>
      <sheetName val="SP Break Up"/>
      <sheetName val="기계내역서"/>
      <sheetName val="Prelims Breakup"/>
      <sheetName val="Staff planning"/>
      <sheetName val="1 yr maintainance"/>
      <sheetName val="PRRM_Dashboard11"/>
      <sheetName val="Index_10"/>
      <sheetName val="Email_Approval_Template10"/>
      <sheetName val="1_Executive_Summary10"/>
      <sheetName val="2_Risk_Assessment_Analysis10"/>
      <sheetName val="3_Pre-Approval10"/>
      <sheetName val="4_CIS10"/>
      <sheetName val="5_Change_Order10"/>
      <sheetName val="5_1__Re-book_De-book_order10"/>
      <sheetName val="6_Contract_Re-estimates10"/>
      <sheetName val="7a_BG_Approval_Form10"/>
      <sheetName val="7b_BG_Email_Approval_Template10"/>
      <sheetName val="8_LAD_Approval_Form10"/>
      <sheetName val="9_LOI_Checklist10"/>
      <sheetName val="10_RPS_Information_Form10"/>
      <sheetName val="11_Proj_Cashflow_10"/>
      <sheetName val="11_1_Cash-flow_Chart10"/>
      <sheetName val="Threshold_Calculator10"/>
      <sheetName val="Version_Control10"/>
      <sheetName val="Prebid_Review10"/>
      <sheetName val="DJC_Parameters10"/>
      <sheetName val="Selling_Summary10"/>
      <sheetName val="1-BAS_(cost)10"/>
      <sheetName val="Controller_Configuration10"/>
      <sheetName val="IO_Summary10"/>
      <sheetName val="2-FAS_(cost)10"/>
      <sheetName val="Cost_Summary10"/>
      <sheetName val="3-PA_(cost)10"/>
      <sheetName val="Approved_Make10"/>
      <sheetName val="Basis_of_offer10"/>
      <sheetName val="High_Level_Summary10"/>
      <sheetName val="4-ACS__(cost)10"/>
      <sheetName val="5-CCTV__(cost)10"/>
      <sheetName val="6-FFT__(cost)10"/>
      <sheetName val="7-_Service_Retrofit__(cost)10"/>
      <sheetName val="8-Service_PSA,O&amp;M__(cost)10"/>
      <sheetName val="9-_Service_L&amp;M__(cost)10"/>
      <sheetName val="non_fixed_DJC_10"/>
      <sheetName val="10-UPG_(cost)10"/>
      <sheetName val="11-ESG__(cost)10"/>
      <sheetName val="12-Products_(cost)10"/>
      <sheetName val="13-VAV__(cost)10"/>
      <sheetName val="14-REF_(cost)10"/>
      <sheetName val="15_-_Local_Chiller_(cost)10"/>
      <sheetName val="Selling-Local_Chiller10"/>
      <sheetName val="Material_Cost_JCS10"/>
      <sheetName val="Costing_USD_Chiller10"/>
      <sheetName val="Selling-USD_Chiller10"/>
      <sheetName val="PRICE_MATRIX_-JCIPL10"/>
      <sheetName val="COST_SUMMARY-_JCIPL10"/>
      <sheetName val="6_-FFT-JCIPL10"/>
      <sheetName val="7-Ser_Retro_-JCIPL10"/>
      <sheetName val="8-Ser_PSA,_O&amp;M_-JCIPL10"/>
      <sheetName val="9-Ser_L&amp;M_-JCIPL10"/>
      <sheetName val="10-UPG_JCIPL10"/>
      <sheetName val="11-ESG_JCIPL10"/>
      <sheetName val="12-Products_JCIPL10"/>
      <sheetName val="13-VAV_JCIPL10"/>
      <sheetName val="14-REF_JCMRL_10"/>
      <sheetName val="Proj__DJC-JCIPL10"/>
      <sheetName val="_L0_DDC_110"/>
      <sheetName val="L0_DDC-210"/>
      <sheetName val="L16_DDC-310"/>
      <sheetName val="L16_DDC-510"/>
      <sheetName val="L17_DDC-610"/>
      <sheetName val="L17_DDC-7_10"/>
      <sheetName val="L18_DDC-810"/>
      <sheetName val="2-AutoDialer_Sys10"/>
      <sheetName val="1-BAS1_(cost)10"/>
      <sheetName val="2-BAS2_(cost)10"/>
      <sheetName val="Deviations-Project_Risks10"/>
      <sheetName val="IO_Schedule10"/>
      <sheetName val="Direct_cost_shed_A-2_10"/>
      <sheetName val="Staff_Forecast_spread10"/>
      <sheetName val="Index_9"/>
      <sheetName val="Email_Approval_Template9"/>
      <sheetName val="1_Executive_Summary9"/>
      <sheetName val="2_Risk_Assessment_Analysis9"/>
      <sheetName val="3_Pre-Approval9"/>
      <sheetName val="4_CIS9"/>
      <sheetName val="5_Change_Order9"/>
      <sheetName val="5_1__Re-book_De-book_order9"/>
      <sheetName val="6_Contract_Re-estimates9"/>
      <sheetName val="7a_BG_Approval_Form9"/>
      <sheetName val="7b_BG_Email_Approval_Template9"/>
      <sheetName val="8_LAD_Approval_Form9"/>
      <sheetName val="9_LOI_Checklist9"/>
      <sheetName val="10_RPS_Information_Form9"/>
      <sheetName val="11_Proj_Cashflow_9"/>
      <sheetName val="11_1_Cash-flow_Chart9"/>
      <sheetName val="Threshold_Calculator9"/>
      <sheetName val="Version_Control9"/>
      <sheetName val="Prebid_Review9"/>
      <sheetName val="DJC_Parameters9"/>
      <sheetName val="Selling_Summary9"/>
      <sheetName val="1-BAS_(cost)9"/>
      <sheetName val="Controller_Configuration9"/>
      <sheetName val="IO_Summary9"/>
      <sheetName val="2-FAS_(cost)9"/>
      <sheetName val="Cost_Summary9"/>
      <sheetName val="3-PA_(cost)9"/>
      <sheetName val="Approved_Make9"/>
      <sheetName val="Basis_of_offer9"/>
      <sheetName val="High_Level_Summary9"/>
      <sheetName val="4-ACS__(cost)9"/>
      <sheetName val="5-CCTV__(cost)9"/>
      <sheetName val="6-FFT__(cost)9"/>
      <sheetName val="7-_Service_Retrofit__(cost)9"/>
      <sheetName val="8-Service_PSA,O&amp;M__(cost)9"/>
      <sheetName val="9-_Service_L&amp;M__(cost)9"/>
      <sheetName val="non_fixed_DJC_9"/>
      <sheetName val="10-UPG_(cost)9"/>
      <sheetName val="11-ESG__(cost)9"/>
      <sheetName val="12-Products_(cost)9"/>
      <sheetName val="13-VAV__(cost)9"/>
      <sheetName val="14-REF_(cost)9"/>
      <sheetName val="15_-_Local_Chiller_(cost)9"/>
      <sheetName val="Selling-Local_Chiller9"/>
      <sheetName val="Material_Cost_JCS9"/>
      <sheetName val="Costing_USD_Chiller9"/>
      <sheetName val="Selling-USD_Chiller9"/>
      <sheetName val="PRICE_MATRIX_-JCIPL9"/>
      <sheetName val="COST_SUMMARY-_JCIPL9"/>
      <sheetName val="6_-FFT-JCIPL9"/>
      <sheetName val="7-Ser_Retro_-JCIPL9"/>
      <sheetName val="8-Ser_PSA,_O&amp;M_-JCIPL9"/>
      <sheetName val="9-Ser_L&amp;M_-JCIPL9"/>
      <sheetName val="10-UPG_JCIPL9"/>
      <sheetName val="11-ESG_JCIPL9"/>
      <sheetName val="12-Products_JCIPL9"/>
      <sheetName val="13-VAV_JCIPL9"/>
      <sheetName val="14-REF_JCMRL_9"/>
      <sheetName val="Proj__DJC-JCIPL9"/>
      <sheetName val="_L0_DDC_19"/>
      <sheetName val="L0_DDC-29"/>
      <sheetName val="L16_DDC-39"/>
      <sheetName val="L16_DDC-59"/>
      <sheetName val="L17_DDC-69"/>
      <sheetName val="L17_DDC-7_9"/>
      <sheetName val="L18_DDC-89"/>
      <sheetName val="2-AutoDialer_Sys9"/>
      <sheetName val="1-BAS1_(cost)9"/>
      <sheetName val="2-BAS2_(cost)9"/>
      <sheetName val="Deviations-Project_Risks9"/>
      <sheetName val="IO_Schedule9"/>
      <sheetName val="Direct_cost_shed_A-2_9"/>
      <sheetName val="Staff_Forecast_spread9"/>
      <sheetName val="Index_1"/>
      <sheetName val="Email_Approval_Template1"/>
      <sheetName val="1_Executive_Summary1"/>
      <sheetName val="2_Risk_Assessment_Analysis1"/>
      <sheetName val="3_Pre-Approval1"/>
      <sheetName val="4_CIS1"/>
      <sheetName val="5_Change_Order1"/>
      <sheetName val="5_1__Re-book_De-book_order1"/>
      <sheetName val="6_Contract_Re-estimates1"/>
      <sheetName val="7a_BG_Approval_Form1"/>
      <sheetName val="7b_BG_Email_Approval_Template1"/>
      <sheetName val="8_LAD_Approval_Form1"/>
      <sheetName val="9_LOI_Checklist1"/>
      <sheetName val="10_RPS_Information_Form1"/>
      <sheetName val="11_Proj_Cashflow_1"/>
      <sheetName val="11_1_Cash-flow_Chart1"/>
      <sheetName val="Threshold_Calculator1"/>
      <sheetName val="Version_Control1"/>
      <sheetName val="Prebid_Review1"/>
      <sheetName val="DJC_Parameters1"/>
      <sheetName val="Selling_Summary1"/>
      <sheetName val="1-BAS_(cost)1"/>
      <sheetName val="Controller_Configuration1"/>
      <sheetName val="IO_Summary1"/>
      <sheetName val="2-FAS_(cost)1"/>
      <sheetName val="Cost_Summary1"/>
      <sheetName val="3-PA_(cost)1"/>
      <sheetName val="Approved_Make1"/>
      <sheetName val="Basis_of_offer1"/>
      <sheetName val="High_Level_Summary1"/>
      <sheetName val="4-ACS__(cost)1"/>
      <sheetName val="5-CCTV__(cost)1"/>
      <sheetName val="6-FFT__(cost)1"/>
      <sheetName val="7-_Service_Retrofit__(cost)1"/>
      <sheetName val="8-Service_PSA,O&amp;M__(cost)1"/>
      <sheetName val="9-_Service_L&amp;M__(cost)1"/>
      <sheetName val="non_fixed_DJC_1"/>
      <sheetName val="10-UPG_(cost)1"/>
      <sheetName val="11-ESG__(cost)1"/>
      <sheetName val="12-Products_(cost)1"/>
      <sheetName val="13-VAV__(cost)1"/>
      <sheetName val="14-REF_(cost)1"/>
      <sheetName val="15_-_Local_Chiller_(cost)1"/>
      <sheetName val="Selling-Local_Chiller1"/>
      <sheetName val="Material_Cost_JCS1"/>
      <sheetName val="Costing_USD_Chiller1"/>
      <sheetName val="Selling-USD_Chiller1"/>
      <sheetName val="PRICE_MATRIX_-JCIPL1"/>
      <sheetName val="COST_SUMMARY-_JCIPL1"/>
      <sheetName val="6_-FFT-JCIPL1"/>
      <sheetName val="7-Ser_Retro_-JCIPL1"/>
      <sheetName val="8-Ser_PSA,_O&amp;M_-JCIPL1"/>
      <sheetName val="9-Ser_L&amp;M_-JCIPL1"/>
      <sheetName val="10-UPG_JCIPL1"/>
      <sheetName val="11-ESG_JCIPL1"/>
      <sheetName val="12-Products_JCIPL1"/>
      <sheetName val="13-VAV_JCIPL1"/>
      <sheetName val="14-REF_JCMRL_1"/>
      <sheetName val="Proj__DJC-JCIPL1"/>
      <sheetName val="_L0_DDC_11"/>
      <sheetName val="L0_DDC-21"/>
      <sheetName val="L16_DDC-31"/>
      <sheetName val="L16_DDC-51"/>
      <sheetName val="L17_DDC-61"/>
      <sheetName val="L17_DDC-7_1"/>
      <sheetName val="L18_DDC-81"/>
      <sheetName val="2-AutoDialer_Sys1"/>
      <sheetName val="1-BAS1_(cost)1"/>
      <sheetName val="2-BAS2_(cost)1"/>
      <sheetName val="Deviations-Project_Risks1"/>
      <sheetName val="IO_Schedule1"/>
      <sheetName val="Index_2"/>
      <sheetName val="Email_Approval_Template2"/>
      <sheetName val="1_Executive_Summary2"/>
      <sheetName val="2_Risk_Assessment_Analysis2"/>
      <sheetName val="3_Pre-Approval2"/>
      <sheetName val="4_CIS2"/>
      <sheetName val="5_Change_Order2"/>
      <sheetName val="5_1__Re-book_De-book_order2"/>
      <sheetName val="6_Contract_Re-estimates2"/>
      <sheetName val="7a_BG_Approval_Form2"/>
      <sheetName val="7b_BG_Email_Approval_Template2"/>
      <sheetName val="8_LAD_Approval_Form2"/>
      <sheetName val="9_LOI_Checklist2"/>
      <sheetName val="10_RPS_Information_Form2"/>
      <sheetName val="11_Proj_Cashflow_2"/>
      <sheetName val="11_1_Cash-flow_Chart2"/>
      <sheetName val="Threshold_Calculator2"/>
      <sheetName val="Version_Control2"/>
      <sheetName val="Prebid_Review2"/>
      <sheetName val="DJC_Parameters2"/>
      <sheetName val="Selling_Summary2"/>
      <sheetName val="1-BAS_(cost)2"/>
      <sheetName val="Controller_Configuration2"/>
      <sheetName val="IO_Summary2"/>
      <sheetName val="2-FAS_(cost)2"/>
      <sheetName val="Cost_Summary2"/>
      <sheetName val="3-PA_(cost)2"/>
      <sheetName val="Approved_Make2"/>
      <sheetName val="Basis_of_offer2"/>
      <sheetName val="High_Level_Summary2"/>
      <sheetName val="4-ACS__(cost)2"/>
      <sheetName val="5-CCTV__(cost)2"/>
      <sheetName val="6-FFT__(cost)2"/>
      <sheetName val="7-_Service_Retrofit__(cost)2"/>
      <sheetName val="8-Service_PSA,O&amp;M__(cost)2"/>
      <sheetName val="9-_Service_L&amp;M__(cost)2"/>
      <sheetName val="non_fixed_DJC_2"/>
      <sheetName val="10-UPG_(cost)2"/>
      <sheetName val="11-ESG__(cost)2"/>
      <sheetName val="12-Products_(cost)2"/>
      <sheetName val="13-VAV__(cost)2"/>
      <sheetName val="14-REF_(cost)2"/>
      <sheetName val="15_-_Local_Chiller_(cost)2"/>
      <sheetName val="Selling-Local_Chiller2"/>
      <sheetName val="Material_Cost_JCS2"/>
      <sheetName val="Costing_USD_Chiller2"/>
      <sheetName val="Selling-USD_Chiller2"/>
      <sheetName val="PRICE_MATRIX_-JCIPL2"/>
      <sheetName val="COST_SUMMARY-_JCIPL2"/>
      <sheetName val="6_-FFT-JCIPL2"/>
      <sheetName val="7-Ser_Retro_-JCIPL2"/>
      <sheetName val="8-Ser_PSA,_O&amp;M_-JCIPL2"/>
      <sheetName val="9-Ser_L&amp;M_-JCIPL2"/>
      <sheetName val="10-UPG_JCIPL2"/>
      <sheetName val="11-ESG_JCIPL2"/>
      <sheetName val="12-Products_JCIPL2"/>
      <sheetName val="13-VAV_JCIPL2"/>
      <sheetName val="14-REF_JCMRL_2"/>
      <sheetName val="Proj__DJC-JCIPL2"/>
      <sheetName val="_L0_DDC_12"/>
      <sheetName val="L0_DDC-22"/>
      <sheetName val="L16_DDC-32"/>
      <sheetName val="L16_DDC-52"/>
      <sheetName val="L17_DDC-62"/>
      <sheetName val="L17_DDC-7_2"/>
      <sheetName val="L18_DDC-82"/>
      <sheetName val="2-AutoDialer_Sys2"/>
      <sheetName val="1-BAS1_(cost)2"/>
      <sheetName val="2-BAS2_(cost)2"/>
      <sheetName val="Deviations-Project_Risks2"/>
      <sheetName val="IO_Schedule2"/>
      <sheetName val="Direct_cost_shed_A-2_2"/>
      <sheetName val="Staff_Forecast_spread2"/>
      <sheetName val="Index_7"/>
      <sheetName val="Email_Approval_Template7"/>
      <sheetName val="1_Executive_Summary7"/>
      <sheetName val="2_Risk_Assessment_Analysis7"/>
      <sheetName val="3_Pre-Approval7"/>
      <sheetName val="4_CIS7"/>
      <sheetName val="5_Change_Order7"/>
      <sheetName val="5_1__Re-book_De-book_order7"/>
      <sheetName val="6_Contract_Re-estimates7"/>
      <sheetName val="7a_BG_Approval_Form7"/>
      <sheetName val="7b_BG_Email_Approval_Template7"/>
      <sheetName val="8_LAD_Approval_Form7"/>
      <sheetName val="9_LOI_Checklist7"/>
      <sheetName val="10_RPS_Information_Form7"/>
      <sheetName val="11_Proj_Cashflow_7"/>
      <sheetName val="11_1_Cash-flow_Chart7"/>
      <sheetName val="Threshold_Calculator7"/>
      <sheetName val="Version_Control7"/>
      <sheetName val="Prebid_Review7"/>
      <sheetName val="DJC_Parameters7"/>
      <sheetName val="Selling_Summary7"/>
      <sheetName val="1-BAS_(cost)7"/>
      <sheetName val="Controller_Configuration7"/>
      <sheetName val="IO_Summary7"/>
      <sheetName val="2-FAS_(cost)7"/>
      <sheetName val="Cost_Summary7"/>
      <sheetName val="3-PA_(cost)7"/>
      <sheetName val="Approved_Make7"/>
      <sheetName val="Basis_of_offer7"/>
      <sheetName val="High_Level_Summary7"/>
      <sheetName val="4-ACS__(cost)7"/>
      <sheetName val="5-CCTV__(cost)7"/>
      <sheetName val="6-FFT__(cost)7"/>
      <sheetName val="7-_Service_Retrofit__(cost)7"/>
      <sheetName val="8-Service_PSA,O&amp;M__(cost)7"/>
      <sheetName val="9-_Service_L&amp;M__(cost)7"/>
      <sheetName val="non_fixed_DJC_7"/>
      <sheetName val="10-UPG_(cost)7"/>
      <sheetName val="11-ESG__(cost)7"/>
      <sheetName val="12-Products_(cost)7"/>
      <sheetName val="13-VAV__(cost)7"/>
      <sheetName val="14-REF_(cost)7"/>
      <sheetName val="15_-_Local_Chiller_(cost)7"/>
      <sheetName val="Selling-Local_Chiller7"/>
      <sheetName val="Material_Cost_JCS7"/>
      <sheetName val="Costing_USD_Chiller7"/>
      <sheetName val="Selling-USD_Chiller7"/>
      <sheetName val="PRICE_MATRIX_-JCIPL7"/>
      <sheetName val="COST_SUMMARY-_JCIPL7"/>
      <sheetName val="6_-FFT-JCIPL7"/>
      <sheetName val="7-Ser_Retro_-JCIPL7"/>
      <sheetName val="8-Ser_PSA,_O&amp;M_-JCIPL7"/>
      <sheetName val="9-Ser_L&amp;M_-JCIPL7"/>
      <sheetName val="10-UPG_JCIPL7"/>
      <sheetName val="11-ESG_JCIPL7"/>
      <sheetName val="12-Products_JCIPL7"/>
      <sheetName val="13-VAV_JCIPL7"/>
      <sheetName val="14-REF_JCMRL_7"/>
      <sheetName val="Proj__DJC-JCIPL7"/>
      <sheetName val="_L0_DDC_17"/>
      <sheetName val="L0_DDC-27"/>
      <sheetName val="L16_DDC-37"/>
      <sheetName val="L16_DDC-57"/>
      <sheetName val="L17_DDC-67"/>
      <sheetName val="L17_DDC-7_7"/>
      <sheetName val="L18_DDC-87"/>
      <sheetName val="2-AutoDialer_Sys7"/>
      <sheetName val="1-BAS1_(cost)7"/>
      <sheetName val="2-BAS2_(cost)7"/>
      <sheetName val="Deviations-Project_Risks7"/>
      <sheetName val="IO_Schedule7"/>
      <sheetName val="Direct_cost_shed_A-2_7"/>
      <sheetName val="Staff_Forecast_spread7"/>
      <sheetName val="Index_4"/>
      <sheetName val="Email_Approval_Template4"/>
      <sheetName val="1_Executive_Summary4"/>
      <sheetName val="2_Risk_Assessment_Analysis4"/>
      <sheetName val="3_Pre-Approval4"/>
      <sheetName val="4_CIS4"/>
      <sheetName val="5_Change_Order4"/>
      <sheetName val="5_1__Re-book_De-book_order4"/>
      <sheetName val="6_Contract_Re-estimates4"/>
      <sheetName val="7a_BG_Approval_Form4"/>
      <sheetName val="7b_BG_Email_Approval_Template4"/>
      <sheetName val="8_LAD_Approval_Form4"/>
      <sheetName val="9_LOI_Checklist4"/>
      <sheetName val="10_RPS_Information_Form4"/>
      <sheetName val="11_Proj_Cashflow_4"/>
      <sheetName val="11_1_Cash-flow_Chart4"/>
      <sheetName val="Threshold_Calculator4"/>
      <sheetName val="Version_Control4"/>
      <sheetName val="Prebid_Review4"/>
      <sheetName val="DJC_Parameters4"/>
      <sheetName val="Selling_Summary4"/>
      <sheetName val="1-BAS_(cost)4"/>
      <sheetName val="Controller_Configuration4"/>
      <sheetName val="IO_Summary4"/>
      <sheetName val="2-FAS_(cost)4"/>
      <sheetName val="Cost_Summary4"/>
      <sheetName val="3-PA_(cost)4"/>
      <sheetName val="Approved_Make4"/>
      <sheetName val="Basis_of_offer4"/>
      <sheetName val="High_Level_Summary4"/>
      <sheetName val="4-ACS__(cost)4"/>
      <sheetName val="5-CCTV__(cost)4"/>
      <sheetName val="6-FFT__(cost)4"/>
      <sheetName val="7-_Service_Retrofit__(cost)4"/>
      <sheetName val="8-Service_PSA,O&amp;M__(cost)4"/>
      <sheetName val="9-_Service_L&amp;M__(cost)4"/>
      <sheetName val="non_fixed_DJC_4"/>
      <sheetName val="10-UPG_(cost)4"/>
      <sheetName val="11-ESG__(cost)4"/>
      <sheetName val="12-Products_(cost)4"/>
      <sheetName val="13-VAV__(cost)4"/>
      <sheetName val="14-REF_(cost)4"/>
      <sheetName val="15_-_Local_Chiller_(cost)4"/>
      <sheetName val="Selling-Local_Chiller4"/>
      <sheetName val="Material_Cost_JCS4"/>
      <sheetName val="Costing_USD_Chiller4"/>
      <sheetName val="Selling-USD_Chiller4"/>
      <sheetName val="PRICE_MATRIX_-JCIPL4"/>
      <sheetName val="COST_SUMMARY-_JCIPL4"/>
      <sheetName val="6_-FFT-JCIPL4"/>
      <sheetName val="7-Ser_Retro_-JCIPL4"/>
      <sheetName val="8-Ser_PSA,_O&amp;M_-JCIPL4"/>
      <sheetName val="9-Ser_L&amp;M_-JCIPL4"/>
      <sheetName val="10-UPG_JCIPL4"/>
      <sheetName val="11-ESG_JCIPL4"/>
      <sheetName val="12-Products_JCIPL4"/>
      <sheetName val="13-VAV_JCIPL4"/>
      <sheetName val="14-REF_JCMRL_4"/>
      <sheetName val="Proj__DJC-JCIPL4"/>
      <sheetName val="_L0_DDC_14"/>
      <sheetName val="L0_DDC-24"/>
      <sheetName val="L16_DDC-34"/>
      <sheetName val="L16_DDC-54"/>
      <sheetName val="L17_DDC-64"/>
      <sheetName val="L17_DDC-7_4"/>
      <sheetName val="L18_DDC-84"/>
      <sheetName val="2-AutoDialer_Sys4"/>
      <sheetName val="1-BAS1_(cost)4"/>
      <sheetName val="2-BAS2_(cost)4"/>
      <sheetName val="Deviations-Project_Risks4"/>
      <sheetName val="IO_Schedule4"/>
      <sheetName val="Direct_cost_shed_A-2_4"/>
      <sheetName val="Staff_Forecast_spread4"/>
      <sheetName val="Index_3"/>
      <sheetName val="Email_Approval_Template3"/>
      <sheetName val="1_Executive_Summary3"/>
      <sheetName val="2_Risk_Assessment_Analysis3"/>
      <sheetName val="3_Pre-Approval3"/>
      <sheetName val="4_CIS3"/>
      <sheetName val="5_Change_Order3"/>
      <sheetName val="5_1__Re-book_De-book_order3"/>
      <sheetName val="6_Contract_Re-estimates3"/>
      <sheetName val="7a_BG_Approval_Form3"/>
      <sheetName val="7b_BG_Email_Approval_Template3"/>
      <sheetName val="8_LAD_Approval_Form3"/>
      <sheetName val="9_LOI_Checklist3"/>
      <sheetName val="10_RPS_Information_Form3"/>
      <sheetName val="11_Proj_Cashflow_3"/>
      <sheetName val="11_1_Cash-flow_Chart3"/>
      <sheetName val="Threshold_Calculator3"/>
      <sheetName val="Version_Control3"/>
      <sheetName val="Prebid_Review3"/>
      <sheetName val="DJC_Parameters3"/>
      <sheetName val="Selling_Summary3"/>
      <sheetName val="1-BAS_(cost)3"/>
      <sheetName val="Controller_Configuration3"/>
      <sheetName val="IO_Summary3"/>
      <sheetName val="2-FAS_(cost)3"/>
      <sheetName val="Cost_Summary3"/>
      <sheetName val="3-PA_(cost)3"/>
      <sheetName val="Approved_Make3"/>
      <sheetName val="Basis_of_offer3"/>
      <sheetName val="High_Level_Summary3"/>
      <sheetName val="4-ACS__(cost)3"/>
      <sheetName val="5-CCTV__(cost)3"/>
      <sheetName val="6-FFT__(cost)3"/>
      <sheetName val="7-_Service_Retrofit__(cost)3"/>
      <sheetName val="8-Service_PSA,O&amp;M__(cost)3"/>
      <sheetName val="9-_Service_L&amp;M__(cost)3"/>
      <sheetName val="non_fixed_DJC_3"/>
      <sheetName val="10-UPG_(cost)3"/>
      <sheetName val="11-ESG__(cost)3"/>
      <sheetName val="12-Products_(cost)3"/>
      <sheetName val="13-VAV__(cost)3"/>
      <sheetName val="14-REF_(cost)3"/>
      <sheetName val="15_-_Local_Chiller_(cost)3"/>
      <sheetName val="Selling-Local_Chiller3"/>
      <sheetName val="Material_Cost_JCS3"/>
      <sheetName val="Costing_USD_Chiller3"/>
      <sheetName val="Selling-USD_Chiller3"/>
      <sheetName val="PRICE_MATRIX_-JCIPL3"/>
      <sheetName val="COST_SUMMARY-_JCIPL3"/>
      <sheetName val="6_-FFT-JCIPL3"/>
      <sheetName val="7-Ser_Retro_-JCIPL3"/>
      <sheetName val="8-Ser_PSA,_O&amp;M_-JCIPL3"/>
      <sheetName val="9-Ser_L&amp;M_-JCIPL3"/>
      <sheetName val="10-UPG_JCIPL3"/>
      <sheetName val="11-ESG_JCIPL3"/>
      <sheetName val="12-Products_JCIPL3"/>
      <sheetName val="13-VAV_JCIPL3"/>
      <sheetName val="14-REF_JCMRL_3"/>
      <sheetName val="Proj__DJC-JCIPL3"/>
      <sheetName val="_L0_DDC_13"/>
      <sheetName val="L0_DDC-23"/>
      <sheetName val="L16_DDC-33"/>
      <sheetName val="L16_DDC-53"/>
      <sheetName val="L17_DDC-63"/>
      <sheetName val="L17_DDC-7_3"/>
      <sheetName val="L18_DDC-83"/>
      <sheetName val="2-AutoDialer_Sys3"/>
      <sheetName val="1-BAS1_(cost)3"/>
      <sheetName val="2-BAS2_(cost)3"/>
      <sheetName val="Deviations-Project_Risks3"/>
      <sheetName val="IO_Schedule3"/>
      <sheetName val="Direct_cost_shed_A-2_3"/>
      <sheetName val="Staff_Forecast_spread3"/>
      <sheetName val="Index_5"/>
      <sheetName val="Email_Approval_Template5"/>
      <sheetName val="1_Executive_Summary5"/>
      <sheetName val="2_Risk_Assessment_Analysis5"/>
      <sheetName val="3_Pre-Approval5"/>
      <sheetName val="4_CIS5"/>
      <sheetName val="5_Change_Order5"/>
      <sheetName val="5_1__Re-book_De-book_order5"/>
      <sheetName val="6_Contract_Re-estimates5"/>
      <sheetName val="7a_BG_Approval_Form5"/>
      <sheetName val="7b_BG_Email_Approval_Template5"/>
      <sheetName val="8_LAD_Approval_Form5"/>
      <sheetName val="9_LOI_Checklist5"/>
      <sheetName val="10_RPS_Information_Form5"/>
      <sheetName val="11_Proj_Cashflow_5"/>
      <sheetName val="11_1_Cash-flow_Chart5"/>
      <sheetName val="Threshold_Calculator5"/>
      <sheetName val="Version_Control5"/>
      <sheetName val="Prebid_Review5"/>
      <sheetName val="DJC_Parameters5"/>
      <sheetName val="Selling_Summary5"/>
      <sheetName val="1-BAS_(cost)5"/>
      <sheetName val="Controller_Configuration5"/>
      <sheetName val="IO_Summary5"/>
      <sheetName val="2-FAS_(cost)5"/>
      <sheetName val="Cost_Summary5"/>
      <sheetName val="3-PA_(cost)5"/>
      <sheetName val="Approved_Make5"/>
      <sheetName val="Basis_of_offer5"/>
      <sheetName val="High_Level_Summary5"/>
      <sheetName val="4-ACS__(cost)5"/>
      <sheetName val="5-CCTV__(cost)5"/>
      <sheetName val="6-FFT__(cost)5"/>
      <sheetName val="7-_Service_Retrofit__(cost)5"/>
      <sheetName val="8-Service_PSA,O&amp;M__(cost)5"/>
      <sheetName val="9-_Service_L&amp;M__(cost)5"/>
      <sheetName val="non_fixed_DJC_5"/>
      <sheetName val="10-UPG_(cost)5"/>
      <sheetName val="11-ESG__(cost)5"/>
      <sheetName val="12-Products_(cost)5"/>
      <sheetName val="13-VAV__(cost)5"/>
      <sheetName val="14-REF_(cost)5"/>
      <sheetName val="15_-_Local_Chiller_(cost)5"/>
      <sheetName val="Selling-Local_Chiller5"/>
      <sheetName val="Material_Cost_JCS5"/>
      <sheetName val="Costing_USD_Chiller5"/>
      <sheetName val="Selling-USD_Chiller5"/>
      <sheetName val="PRICE_MATRIX_-JCIPL5"/>
      <sheetName val="COST_SUMMARY-_JCIPL5"/>
      <sheetName val="6_-FFT-JCIPL5"/>
      <sheetName val="7-Ser_Retro_-JCIPL5"/>
      <sheetName val="8-Ser_PSA,_O&amp;M_-JCIPL5"/>
      <sheetName val="9-Ser_L&amp;M_-JCIPL5"/>
      <sheetName val="10-UPG_JCIPL5"/>
      <sheetName val="11-ESG_JCIPL5"/>
      <sheetName val="12-Products_JCIPL5"/>
      <sheetName val="13-VAV_JCIPL5"/>
      <sheetName val="14-REF_JCMRL_5"/>
      <sheetName val="Proj__DJC-JCIPL5"/>
      <sheetName val="_L0_DDC_15"/>
      <sheetName val="L0_DDC-25"/>
      <sheetName val="L16_DDC-35"/>
      <sheetName val="L16_DDC-55"/>
      <sheetName val="L17_DDC-65"/>
      <sheetName val="L17_DDC-7_5"/>
      <sheetName val="L18_DDC-85"/>
      <sheetName val="2-AutoDialer_Sys5"/>
      <sheetName val="1-BAS1_(cost)5"/>
      <sheetName val="2-BAS2_(cost)5"/>
      <sheetName val="Deviations-Project_Risks5"/>
      <sheetName val="IO_Schedule5"/>
      <sheetName val="Direct_cost_shed_A-2_5"/>
      <sheetName val="Staff_Forecast_spread5"/>
      <sheetName val="Index_6"/>
      <sheetName val="Email_Approval_Template6"/>
      <sheetName val="1_Executive_Summary6"/>
      <sheetName val="2_Risk_Assessment_Analysis6"/>
      <sheetName val="3_Pre-Approval6"/>
      <sheetName val="4_CIS6"/>
      <sheetName val="5_Change_Order6"/>
      <sheetName val="5_1__Re-book_De-book_order6"/>
      <sheetName val="6_Contract_Re-estimates6"/>
      <sheetName val="7a_BG_Approval_Form6"/>
      <sheetName val="7b_BG_Email_Approval_Template6"/>
      <sheetName val="8_LAD_Approval_Form6"/>
      <sheetName val="9_LOI_Checklist6"/>
      <sheetName val="10_RPS_Information_Form6"/>
      <sheetName val="11_Proj_Cashflow_6"/>
      <sheetName val="11_1_Cash-flow_Chart6"/>
      <sheetName val="Threshold_Calculator6"/>
      <sheetName val="Version_Control6"/>
      <sheetName val="Prebid_Review6"/>
      <sheetName val="DJC_Parameters6"/>
      <sheetName val="Selling_Summary6"/>
      <sheetName val="1-BAS_(cost)6"/>
      <sheetName val="Controller_Configuration6"/>
      <sheetName val="IO_Summary6"/>
      <sheetName val="2-FAS_(cost)6"/>
      <sheetName val="Cost_Summary6"/>
      <sheetName val="3-PA_(cost)6"/>
      <sheetName val="Approved_Make6"/>
      <sheetName val="Basis_of_offer6"/>
      <sheetName val="High_Level_Summary6"/>
      <sheetName val="4-ACS__(cost)6"/>
      <sheetName val="5-CCTV__(cost)6"/>
      <sheetName val="6-FFT__(cost)6"/>
      <sheetName val="7-_Service_Retrofit__(cost)6"/>
      <sheetName val="8-Service_PSA,O&amp;M__(cost)6"/>
      <sheetName val="9-_Service_L&amp;M__(cost)6"/>
      <sheetName val="non_fixed_DJC_6"/>
      <sheetName val="10-UPG_(cost)6"/>
      <sheetName val="11-ESG__(cost)6"/>
      <sheetName val="12-Products_(cost)6"/>
      <sheetName val="13-VAV__(cost)6"/>
      <sheetName val="14-REF_(cost)6"/>
      <sheetName val="15_-_Local_Chiller_(cost)6"/>
      <sheetName val="Selling-Local_Chiller6"/>
      <sheetName val="Material_Cost_JCS6"/>
      <sheetName val="Costing_USD_Chiller6"/>
      <sheetName val="Selling-USD_Chiller6"/>
      <sheetName val="PRICE_MATRIX_-JCIPL6"/>
      <sheetName val="COST_SUMMARY-_JCIPL6"/>
      <sheetName val="6_-FFT-JCIPL6"/>
      <sheetName val="7-Ser_Retro_-JCIPL6"/>
      <sheetName val="8-Ser_PSA,_O&amp;M_-JCIPL6"/>
      <sheetName val="9-Ser_L&amp;M_-JCIPL6"/>
      <sheetName val="10-UPG_JCIPL6"/>
      <sheetName val="11-ESG_JCIPL6"/>
      <sheetName val="12-Products_JCIPL6"/>
      <sheetName val="13-VAV_JCIPL6"/>
      <sheetName val="14-REF_JCMRL_6"/>
      <sheetName val="Proj__DJC-JCIPL6"/>
      <sheetName val="_L0_DDC_16"/>
      <sheetName val="L0_DDC-26"/>
      <sheetName val="L16_DDC-36"/>
      <sheetName val="L16_DDC-56"/>
      <sheetName val="L17_DDC-66"/>
      <sheetName val="L17_DDC-7_6"/>
      <sheetName val="L18_DDC-86"/>
      <sheetName val="2-AutoDialer_Sys6"/>
      <sheetName val="1-BAS1_(cost)6"/>
      <sheetName val="2-BAS2_(cost)6"/>
      <sheetName val="Deviations-Project_Risks6"/>
      <sheetName val="IO_Schedule6"/>
      <sheetName val="Direct_cost_shed_A-2_6"/>
      <sheetName val="Staff_Forecast_spread6"/>
      <sheetName val="Index_8"/>
      <sheetName val="Email_Approval_Template8"/>
      <sheetName val="1_Executive_Summary8"/>
      <sheetName val="2_Risk_Assessment_Analysis8"/>
      <sheetName val="3_Pre-Approval8"/>
      <sheetName val="4_CIS8"/>
      <sheetName val="5_Change_Order8"/>
      <sheetName val="5_1__Re-book_De-book_order8"/>
      <sheetName val="6_Contract_Re-estimates8"/>
      <sheetName val="7a_BG_Approval_Form8"/>
      <sheetName val="7b_BG_Email_Approval_Template8"/>
      <sheetName val="8_LAD_Approval_Form8"/>
      <sheetName val="9_LOI_Checklist8"/>
      <sheetName val="10_RPS_Information_Form8"/>
      <sheetName val="11_Proj_Cashflow_8"/>
      <sheetName val="11_1_Cash-flow_Chart8"/>
      <sheetName val="Threshold_Calculator8"/>
      <sheetName val="Version_Control8"/>
      <sheetName val="Prebid_Review8"/>
      <sheetName val="DJC_Parameters8"/>
      <sheetName val="Selling_Summary8"/>
      <sheetName val="1-BAS_(cost)8"/>
      <sheetName val="Controller_Configuration8"/>
      <sheetName val="IO_Summary8"/>
      <sheetName val="2-FAS_(cost)8"/>
      <sheetName val="Cost_Summary8"/>
      <sheetName val="3-PA_(cost)8"/>
      <sheetName val="Approved_Make8"/>
      <sheetName val="Basis_of_offer8"/>
      <sheetName val="High_Level_Summary8"/>
      <sheetName val="4-ACS__(cost)8"/>
      <sheetName val="5-CCTV__(cost)8"/>
      <sheetName val="6-FFT__(cost)8"/>
      <sheetName val="7-_Service_Retrofit__(cost)8"/>
      <sheetName val="8-Service_PSA,O&amp;M__(cost)8"/>
      <sheetName val="9-_Service_L&amp;M__(cost)8"/>
      <sheetName val="non_fixed_DJC_8"/>
      <sheetName val="10-UPG_(cost)8"/>
      <sheetName val="11-ESG__(cost)8"/>
      <sheetName val="12-Products_(cost)8"/>
      <sheetName val="13-VAV__(cost)8"/>
      <sheetName val="14-REF_(cost)8"/>
      <sheetName val="15_-_Local_Chiller_(cost)8"/>
      <sheetName val="Selling-Local_Chiller8"/>
      <sheetName val="Material_Cost_JCS8"/>
      <sheetName val="Costing_USD_Chiller8"/>
      <sheetName val="Selling-USD_Chiller8"/>
      <sheetName val="PRICE_MATRIX_-JCIPL8"/>
      <sheetName val="COST_SUMMARY-_JCIPL8"/>
      <sheetName val="6_-FFT-JCIPL8"/>
      <sheetName val="7-Ser_Retro_-JCIPL8"/>
      <sheetName val="8-Ser_PSA,_O&amp;M_-JCIPL8"/>
      <sheetName val="9-Ser_L&amp;M_-JCIPL8"/>
      <sheetName val="10-UPG_JCIPL8"/>
      <sheetName val="11-ESG_JCIPL8"/>
      <sheetName val="12-Products_JCIPL8"/>
      <sheetName val="13-VAV_JCIPL8"/>
      <sheetName val="14-REF_JCMRL_8"/>
      <sheetName val="Proj__DJC-JCIPL8"/>
      <sheetName val="_L0_DDC_18"/>
      <sheetName val="L0_DDC-28"/>
      <sheetName val="L16_DDC-38"/>
      <sheetName val="L16_DDC-58"/>
      <sheetName val="L17_DDC-68"/>
      <sheetName val="L17_DDC-7_8"/>
      <sheetName val="L18_DDC-88"/>
      <sheetName val="2-AutoDialer_Sys8"/>
      <sheetName val="1-BAS1_(cost)8"/>
      <sheetName val="2-BAS2_(cost)8"/>
      <sheetName val="Deviations-Project_Risks8"/>
      <sheetName val="IO_Schedule8"/>
      <sheetName val="Direct_cost_shed_A-2_8"/>
      <sheetName val="Staff_Forecast_spread8"/>
      <sheetName val="PRRM_Dashboard18"/>
      <sheetName val="PRRM_Dashboard12"/>
      <sheetName val="PRRM_Dashboard15"/>
      <sheetName val="Debits_as_on_12_04_0814"/>
      <sheetName val="Index_14"/>
      <sheetName val="Email_Approval_Template14"/>
      <sheetName val="1_Executive_Summary14"/>
      <sheetName val="2_Risk_Assessment_Analysis14"/>
      <sheetName val="3_Pre-Approval14"/>
      <sheetName val="4_CIS14"/>
      <sheetName val="5_Change_Order14"/>
      <sheetName val="5_1__Re-book_De-book_order14"/>
      <sheetName val="6_Contract_Re-estimates14"/>
      <sheetName val="7a_BG_Approval_Form14"/>
      <sheetName val="7b_BG_Email_Approval_Template14"/>
      <sheetName val="8_LAD_Approval_Form14"/>
      <sheetName val="9_LOI_Checklist14"/>
      <sheetName val="10_RPS_Information_Form14"/>
      <sheetName val="11_Proj_Cashflow_14"/>
      <sheetName val="11_1_Cash-flow_Chart14"/>
      <sheetName val="Threshold_Calculator14"/>
      <sheetName val="Version_Control14"/>
      <sheetName val="Prebid_Review14"/>
      <sheetName val="DJC_Parameters14"/>
      <sheetName val="Selling_Summary14"/>
      <sheetName val="1-BAS_(cost)14"/>
      <sheetName val="Controller_Configuration14"/>
      <sheetName val="IO_Summary14"/>
      <sheetName val="2-FAS_(cost)14"/>
      <sheetName val="Cost_Summary14"/>
      <sheetName val="3-PA_(cost)14"/>
      <sheetName val="Approved_Make14"/>
      <sheetName val="Basis_of_offer14"/>
      <sheetName val="High_Level_Summary14"/>
      <sheetName val="4-ACS__(cost)14"/>
      <sheetName val="5-CCTV__(cost)14"/>
      <sheetName val="6-FFT__(cost)14"/>
      <sheetName val="7-_Service_Retrofit__(cost)14"/>
      <sheetName val="8-Service_PSA,O&amp;M__(cost)14"/>
      <sheetName val="9-_Service_L&amp;M__(cost)14"/>
      <sheetName val="non_fixed_DJC_14"/>
      <sheetName val="10-UPG_(cost)14"/>
      <sheetName val="11-ESG__(cost)14"/>
      <sheetName val="12-Products_(cost)14"/>
      <sheetName val="13-VAV__(cost)14"/>
      <sheetName val="14-REF_(cost)14"/>
      <sheetName val="15_-_Local_Chiller_(cost)14"/>
      <sheetName val="Selling-Local_Chiller14"/>
      <sheetName val="Material_Cost_JCS14"/>
      <sheetName val="Costing_USD_Chiller14"/>
      <sheetName val="Selling-USD_Chiller14"/>
      <sheetName val="PRICE_MATRIX_-JCIPL14"/>
      <sheetName val="COST_SUMMARY-_JCIPL14"/>
      <sheetName val="6_-FFT-JCIPL14"/>
      <sheetName val="7-Ser_Retro_-JCIPL14"/>
      <sheetName val="8-Ser_PSA,_O&amp;M_-JCIPL14"/>
      <sheetName val="9-Ser_L&amp;M_-JCIPL14"/>
      <sheetName val="10-UPG_JCIPL14"/>
      <sheetName val="11-ESG_JCIPL14"/>
      <sheetName val="12-Products_JCIPL14"/>
      <sheetName val="13-VAV_JCIPL14"/>
      <sheetName val="14-REF_JCMRL_14"/>
      <sheetName val="Proj__DJC-JCIPL14"/>
      <sheetName val="_L0_DDC_114"/>
      <sheetName val="L0_DDC-214"/>
      <sheetName val="L16_DDC-314"/>
      <sheetName val="L16_DDC-514"/>
      <sheetName val="L17_DDC-614"/>
      <sheetName val="L17_DDC-7_14"/>
      <sheetName val="L18_DDC-814"/>
      <sheetName val="2-AutoDialer_Sys14"/>
      <sheetName val="1-BAS1_(cost)14"/>
      <sheetName val="2-BAS2_(cost)14"/>
      <sheetName val="Deviations-Project_Risks14"/>
      <sheetName val="IO_Schedule14"/>
      <sheetName val="Direct_cost_shed_A-2_14"/>
      <sheetName val="Staff_Forecast_spread14"/>
      <sheetName val="PRRM_Dashboard14"/>
      <sheetName val="Index_13"/>
      <sheetName val="Email_Approval_Template13"/>
      <sheetName val="1_Executive_Summary13"/>
      <sheetName val="2_Risk_Assessment_Analysis13"/>
      <sheetName val="3_Pre-Approval13"/>
      <sheetName val="4_CIS13"/>
      <sheetName val="5_Change_Order13"/>
      <sheetName val="5_1__Re-book_De-book_order13"/>
      <sheetName val="6_Contract_Re-estimates13"/>
      <sheetName val="7a_BG_Approval_Form13"/>
      <sheetName val="7b_BG_Email_Approval_Template13"/>
      <sheetName val="8_LAD_Approval_Form13"/>
      <sheetName val="9_LOI_Checklist13"/>
      <sheetName val="10_RPS_Information_Form13"/>
      <sheetName val="11_Proj_Cashflow_13"/>
      <sheetName val="11_1_Cash-flow_Chart13"/>
      <sheetName val="Threshold_Calculator13"/>
      <sheetName val="Version_Control13"/>
      <sheetName val="Prebid_Review13"/>
      <sheetName val="DJC_Parameters13"/>
      <sheetName val="Selling_Summary13"/>
      <sheetName val="1-BAS_(cost)13"/>
      <sheetName val="Controller_Configuration13"/>
      <sheetName val="IO_Summary13"/>
      <sheetName val="2-FAS_(cost)13"/>
      <sheetName val="Cost_Summary13"/>
      <sheetName val="3-PA_(cost)13"/>
      <sheetName val="Approved_Make13"/>
      <sheetName val="Basis_of_offer13"/>
      <sheetName val="High_Level_Summary13"/>
      <sheetName val="4-ACS__(cost)13"/>
      <sheetName val="5-CCTV__(cost)13"/>
      <sheetName val="6-FFT__(cost)13"/>
      <sheetName val="7-_Service_Retrofit__(cost)13"/>
      <sheetName val="8-Service_PSA,O&amp;M__(cost)13"/>
      <sheetName val="9-_Service_L&amp;M__(cost)13"/>
      <sheetName val="non_fixed_DJC_13"/>
      <sheetName val="10-UPG_(cost)13"/>
      <sheetName val="11-ESG__(cost)13"/>
      <sheetName val="12-Products_(cost)13"/>
      <sheetName val="13-VAV__(cost)13"/>
      <sheetName val="14-REF_(cost)13"/>
      <sheetName val="15_-_Local_Chiller_(cost)13"/>
      <sheetName val="Selling-Local_Chiller13"/>
      <sheetName val="Material_Cost_JCS13"/>
      <sheetName val="Costing_USD_Chiller13"/>
      <sheetName val="Selling-USD_Chiller13"/>
      <sheetName val="PRICE_MATRIX_-JCIPL13"/>
      <sheetName val="COST_SUMMARY-_JCIPL13"/>
      <sheetName val="6_-FFT-JCIPL13"/>
      <sheetName val="7-Ser_Retro_-JCIPL13"/>
      <sheetName val="8-Ser_PSA,_O&amp;M_-JCIPL13"/>
      <sheetName val="9-Ser_L&amp;M_-JCIPL13"/>
      <sheetName val="10-UPG_JCIPL13"/>
      <sheetName val="11-ESG_JCIPL13"/>
      <sheetName val="12-Products_JCIPL13"/>
      <sheetName val="13-VAV_JCIPL13"/>
      <sheetName val="14-REF_JCMRL_13"/>
      <sheetName val="Proj__DJC-JCIPL13"/>
      <sheetName val="_L0_DDC_113"/>
      <sheetName val="L0_DDC-213"/>
      <sheetName val="L16_DDC-313"/>
      <sheetName val="L16_DDC-513"/>
      <sheetName val="L17_DDC-613"/>
      <sheetName val="L17_DDC-7_13"/>
      <sheetName val="L18_DDC-813"/>
      <sheetName val="2-AutoDialer_Sys13"/>
      <sheetName val="1-BAS1_(cost)13"/>
      <sheetName val="2-BAS2_(cost)13"/>
      <sheetName val="Deviations-Project_Risks13"/>
      <sheetName val="IO_Schedule13"/>
      <sheetName val="Debits_as_on_12_04_0813"/>
      <sheetName val="Direct_cost_shed_A-2_13"/>
      <sheetName val="Staff_Forecast_spread13"/>
      <sheetName val="PRRM_Dashboard13"/>
      <sheetName val="Index_12"/>
      <sheetName val="Email_Approval_Template12"/>
      <sheetName val="1_Executive_Summary12"/>
      <sheetName val="2_Risk_Assessment_Analysis12"/>
      <sheetName val="3_Pre-Approval12"/>
      <sheetName val="4_CIS12"/>
      <sheetName val="5_Change_Order12"/>
      <sheetName val="5_1__Re-book_De-book_order12"/>
      <sheetName val="6_Contract_Re-estimates12"/>
      <sheetName val="7a_BG_Approval_Form12"/>
      <sheetName val="7b_BG_Email_Approval_Template12"/>
      <sheetName val="8_LAD_Approval_Form12"/>
      <sheetName val="9_LOI_Checklist12"/>
      <sheetName val="10_RPS_Information_Form12"/>
      <sheetName val="11_Proj_Cashflow_12"/>
      <sheetName val="11_1_Cash-flow_Chart12"/>
      <sheetName val="Threshold_Calculator12"/>
      <sheetName val="Version_Control12"/>
      <sheetName val="Prebid_Review12"/>
      <sheetName val="DJC_Parameters12"/>
      <sheetName val="Selling_Summary12"/>
      <sheetName val="1-BAS_(cost)12"/>
      <sheetName val="Controller_Configuration12"/>
      <sheetName val="IO_Summary12"/>
      <sheetName val="2-FAS_(cost)12"/>
      <sheetName val="Cost_Summary12"/>
      <sheetName val="3-PA_(cost)12"/>
      <sheetName val="Approved_Make12"/>
      <sheetName val="Basis_of_offer12"/>
      <sheetName val="High_Level_Summary12"/>
      <sheetName val="4-ACS__(cost)12"/>
      <sheetName val="5-CCTV__(cost)12"/>
      <sheetName val="6-FFT__(cost)12"/>
      <sheetName val="7-_Service_Retrofit__(cost)12"/>
      <sheetName val="8-Service_PSA,O&amp;M__(cost)12"/>
      <sheetName val="9-_Service_L&amp;M__(cost)12"/>
      <sheetName val="non_fixed_DJC_12"/>
      <sheetName val="10-UPG_(cost)12"/>
      <sheetName val="11-ESG__(cost)12"/>
      <sheetName val="12-Products_(cost)12"/>
      <sheetName val="13-VAV__(cost)12"/>
      <sheetName val="14-REF_(cost)12"/>
      <sheetName val="15_-_Local_Chiller_(cost)12"/>
      <sheetName val="Selling-Local_Chiller12"/>
      <sheetName val="Material_Cost_JCS12"/>
      <sheetName val="Costing_USD_Chiller12"/>
      <sheetName val="Selling-USD_Chiller12"/>
      <sheetName val="PRICE_MATRIX_-JCIPL12"/>
      <sheetName val="COST_SUMMARY-_JCIPL12"/>
      <sheetName val="6_-FFT-JCIPL12"/>
      <sheetName val="7-Ser_Retro_-JCIPL12"/>
      <sheetName val="8-Ser_PSA,_O&amp;M_-JCIPL12"/>
      <sheetName val="9-Ser_L&amp;M_-JCIPL12"/>
      <sheetName val="10-UPG_JCIPL12"/>
      <sheetName val="11-ESG_JCIPL12"/>
      <sheetName val="12-Products_JCIPL12"/>
      <sheetName val="13-VAV_JCIPL12"/>
      <sheetName val="14-REF_JCMRL_12"/>
      <sheetName val="Proj__DJC-JCIPL12"/>
      <sheetName val="_L0_DDC_112"/>
      <sheetName val="L0_DDC-212"/>
      <sheetName val="L16_DDC-312"/>
      <sheetName val="L16_DDC-512"/>
      <sheetName val="L17_DDC-612"/>
      <sheetName val="L17_DDC-7_12"/>
      <sheetName val="L18_DDC-812"/>
      <sheetName val="2-AutoDialer_Sys12"/>
      <sheetName val="1-BAS1_(cost)12"/>
      <sheetName val="2-BAS2_(cost)12"/>
      <sheetName val="Deviations-Project_Risks12"/>
      <sheetName val="IO_Schedule12"/>
      <sheetName val="Debits_as_on_12_04_0812"/>
      <sheetName val="Direct_cost_shed_A-2_12"/>
      <sheetName val="Staff_Forecast_spread12"/>
      <sheetName val="Index_11"/>
      <sheetName val="Email_Approval_Template11"/>
      <sheetName val="1_Executive_Summary11"/>
      <sheetName val="2_Risk_Assessment_Analysis11"/>
      <sheetName val="3_Pre-Approval11"/>
      <sheetName val="4_CIS11"/>
      <sheetName val="5_Change_Order11"/>
      <sheetName val="5_1__Re-book_De-book_order11"/>
      <sheetName val="6_Contract_Re-estimates11"/>
      <sheetName val="7a_BG_Approval_Form11"/>
      <sheetName val="7b_BG_Email_Approval_Template11"/>
      <sheetName val="8_LAD_Approval_Form11"/>
      <sheetName val="9_LOI_Checklist11"/>
      <sheetName val="10_RPS_Information_Form11"/>
      <sheetName val="11_Proj_Cashflow_11"/>
      <sheetName val="11_1_Cash-flow_Chart11"/>
      <sheetName val="Threshold_Calculator11"/>
      <sheetName val="Version_Control11"/>
      <sheetName val="Prebid_Review11"/>
      <sheetName val="DJC_Parameters11"/>
      <sheetName val="Selling_Summary11"/>
      <sheetName val="1-BAS_(cost)11"/>
      <sheetName val="Controller_Configuration11"/>
      <sheetName val="IO_Summary11"/>
      <sheetName val="2-FAS_(cost)11"/>
      <sheetName val="Cost_Summary11"/>
      <sheetName val="3-PA_(cost)11"/>
      <sheetName val="Approved_Make11"/>
      <sheetName val="Basis_of_offer11"/>
      <sheetName val="High_Level_Summary11"/>
      <sheetName val="4-ACS__(cost)11"/>
      <sheetName val="5-CCTV__(cost)11"/>
      <sheetName val="6-FFT__(cost)11"/>
      <sheetName val="7-_Service_Retrofit__(cost)11"/>
      <sheetName val="8-Service_PSA,O&amp;M__(cost)11"/>
      <sheetName val="9-_Service_L&amp;M__(cost)11"/>
      <sheetName val="non_fixed_DJC_11"/>
      <sheetName val="10-UPG_(cost)11"/>
      <sheetName val="11-ESG__(cost)11"/>
      <sheetName val="12-Products_(cost)11"/>
      <sheetName val="13-VAV__(cost)11"/>
      <sheetName val="14-REF_(cost)11"/>
      <sheetName val="15_-_Local_Chiller_(cost)11"/>
      <sheetName val="Selling-Local_Chiller11"/>
      <sheetName val="Material_Cost_JCS11"/>
      <sheetName val="Costing_USD_Chiller11"/>
      <sheetName val="Selling-USD_Chiller11"/>
      <sheetName val="PRICE_MATRIX_-JCIPL11"/>
      <sheetName val="COST_SUMMARY-_JCIPL11"/>
      <sheetName val="6_-FFT-JCIPL11"/>
      <sheetName val="7-Ser_Retro_-JCIPL11"/>
      <sheetName val="8-Ser_PSA,_O&amp;M_-JCIPL11"/>
      <sheetName val="9-Ser_L&amp;M_-JCIPL11"/>
      <sheetName val="10-UPG_JCIPL11"/>
      <sheetName val="11-ESG_JCIPL11"/>
      <sheetName val="12-Products_JCIPL11"/>
      <sheetName val="13-VAV_JCIPL11"/>
      <sheetName val="14-REF_JCMRL_11"/>
      <sheetName val="Proj__DJC-JCIPL11"/>
      <sheetName val="_L0_DDC_111"/>
      <sheetName val="L0_DDC-211"/>
      <sheetName val="L16_DDC-311"/>
      <sheetName val="L16_DDC-511"/>
      <sheetName val="L17_DDC-611"/>
      <sheetName val="L17_DDC-7_11"/>
      <sheetName val="L18_DDC-811"/>
      <sheetName val="2-AutoDialer_Sys11"/>
      <sheetName val="1-BAS1_(cost)11"/>
      <sheetName val="2-BAS2_(cost)11"/>
      <sheetName val="Deviations-Project_Risks11"/>
      <sheetName val="IO_Schedule11"/>
      <sheetName val="Debits_as_on_12_04_0811"/>
      <sheetName val="Direct_cost_shed_A-2_11"/>
      <sheetName val="Staff_Forecast_spread11"/>
      <sheetName val="PRRM_Dashboard16"/>
      <sheetName val="Index_15"/>
      <sheetName val="Email_Approval_Template15"/>
      <sheetName val="1_Executive_Summary15"/>
      <sheetName val="2_Risk_Assessment_Analysis15"/>
      <sheetName val="3_Pre-Approval15"/>
      <sheetName val="4_CIS15"/>
      <sheetName val="5_Change_Order15"/>
      <sheetName val="5_1__Re-book_De-book_order15"/>
      <sheetName val="6_Contract_Re-estimates15"/>
      <sheetName val="7a_BG_Approval_Form15"/>
      <sheetName val="7b_BG_Email_Approval_Template15"/>
      <sheetName val="8_LAD_Approval_Form15"/>
      <sheetName val="9_LOI_Checklist15"/>
      <sheetName val="10_RPS_Information_Form15"/>
      <sheetName val="11_Proj_Cashflow_15"/>
      <sheetName val="11_1_Cash-flow_Chart15"/>
      <sheetName val="Threshold_Calculator15"/>
      <sheetName val="Version_Control15"/>
      <sheetName val="Prebid_Review15"/>
      <sheetName val="DJC_Parameters15"/>
      <sheetName val="Selling_Summary15"/>
      <sheetName val="1-BAS_(cost)15"/>
      <sheetName val="Controller_Configuration15"/>
      <sheetName val="IO_Summary15"/>
      <sheetName val="2-FAS_(cost)15"/>
      <sheetName val="Cost_Summary15"/>
      <sheetName val="3-PA_(cost)15"/>
      <sheetName val="Approved_Make15"/>
      <sheetName val="Basis_of_offer15"/>
      <sheetName val="High_Level_Summary15"/>
      <sheetName val="4-ACS__(cost)15"/>
      <sheetName val="5-CCTV__(cost)15"/>
      <sheetName val="6-FFT__(cost)15"/>
      <sheetName val="7-_Service_Retrofit__(cost)15"/>
      <sheetName val="8-Service_PSA,O&amp;M__(cost)15"/>
      <sheetName val="9-_Service_L&amp;M__(cost)15"/>
      <sheetName val="non_fixed_DJC_15"/>
      <sheetName val="10-UPG_(cost)15"/>
      <sheetName val="11-ESG__(cost)15"/>
      <sheetName val="12-Products_(cost)15"/>
      <sheetName val="13-VAV__(cost)15"/>
      <sheetName val="14-REF_(cost)15"/>
      <sheetName val="15_-_Local_Chiller_(cost)15"/>
      <sheetName val="Selling-Local_Chiller15"/>
      <sheetName val="Material_Cost_JCS15"/>
      <sheetName val="Costing_USD_Chiller15"/>
      <sheetName val="Selling-USD_Chiller15"/>
      <sheetName val="PRICE_MATRIX_-JCIPL15"/>
      <sheetName val="COST_SUMMARY-_JCIPL15"/>
      <sheetName val="6_-FFT-JCIPL15"/>
      <sheetName val="7-Ser_Retro_-JCIPL15"/>
      <sheetName val="8-Ser_PSA,_O&amp;M_-JCIPL15"/>
      <sheetName val="9-Ser_L&amp;M_-JCIPL15"/>
      <sheetName val="10-UPG_JCIPL15"/>
      <sheetName val="11-ESG_JCIPL15"/>
      <sheetName val="12-Products_JCIPL15"/>
      <sheetName val="13-VAV_JCIPL15"/>
      <sheetName val="14-REF_JCMRL_15"/>
      <sheetName val="Proj__DJC-JCIPL15"/>
      <sheetName val="_L0_DDC_115"/>
      <sheetName val="L0_DDC-215"/>
      <sheetName val="L16_DDC-315"/>
      <sheetName val="L16_DDC-515"/>
      <sheetName val="L17_DDC-615"/>
      <sheetName val="L17_DDC-7_15"/>
      <sheetName val="L18_DDC-815"/>
      <sheetName val="2-AutoDialer_Sys15"/>
      <sheetName val="1-BAS1_(cost)15"/>
      <sheetName val="2-BAS2_(cost)15"/>
      <sheetName val="Deviations-Project_Risks15"/>
      <sheetName val="IO_Schedule15"/>
      <sheetName val="Debits_as_on_12_04_0815"/>
      <sheetName val="Direct_cost_shed_A-2_15"/>
      <sheetName val="Staff_Forecast_spread15"/>
      <sheetName val="PRRM_Dashboard17"/>
      <sheetName val="Index_16"/>
      <sheetName val="Email_Approval_Template16"/>
      <sheetName val="1_Executive_Summary16"/>
      <sheetName val="2_Risk_Assessment_Analysis16"/>
      <sheetName val="3_Pre-Approval16"/>
      <sheetName val="4_CIS16"/>
      <sheetName val="5_Change_Order16"/>
      <sheetName val="5_1__Re-book_De-book_order16"/>
      <sheetName val="6_Contract_Re-estimates16"/>
      <sheetName val="7a_BG_Approval_Form16"/>
      <sheetName val="7b_BG_Email_Approval_Template16"/>
      <sheetName val="8_LAD_Approval_Form16"/>
      <sheetName val="9_LOI_Checklist16"/>
      <sheetName val="10_RPS_Information_Form16"/>
      <sheetName val="11_Proj_Cashflow_16"/>
      <sheetName val="11_1_Cash-flow_Chart16"/>
      <sheetName val="Threshold_Calculator16"/>
      <sheetName val="Version_Control16"/>
      <sheetName val="Prebid_Review16"/>
      <sheetName val="DJC_Parameters16"/>
      <sheetName val="Selling_Summary16"/>
      <sheetName val="1-BAS_(cost)16"/>
      <sheetName val="Controller_Configuration16"/>
      <sheetName val="IO_Summary16"/>
      <sheetName val="2-FAS_(cost)16"/>
      <sheetName val="Cost_Summary16"/>
      <sheetName val="3-PA_(cost)16"/>
      <sheetName val="Approved_Make16"/>
      <sheetName val="Basis_of_offer16"/>
      <sheetName val="High_Level_Summary16"/>
      <sheetName val="4-ACS__(cost)16"/>
      <sheetName val="5-CCTV__(cost)16"/>
      <sheetName val="6-FFT__(cost)16"/>
      <sheetName val="7-_Service_Retrofit__(cost)16"/>
      <sheetName val="8-Service_PSA,O&amp;M__(cost)16"/>
      <sheetName val="9-_Service_L&amp;M__(cost)16"/>
      <sheetName val="non_fixed_DJC_16"/>
      <sheetName val="10-UPG_(cost)16"/>
      <sheetName val="11-ESG__(cost)16"/>
      <sheetName val="12-Products_(cost)16"/>
      <sheetName val="13-VAV__(cost)16"/>
      <sheetName val="14-REF_(cost)16"/>
      <sheetName val="15_-_Local_Chiller_(cost)16"/>
      <sheetName val="Selling-Local_Chiller16"/>
      <sheetName val="Material_Cost_JCS16"/>
      <sheetName val="Costing_USD_Chiller16"/>
      <sheetName val="Selling-USD_Chiller16"/>
      <sheetName val="PRICE_MATRIX_-JCIPL16"/>
      <sheetName val="COST_SUMMARY-_JCIPL16"/>
      <sheetName val="6_-FFT-JCIPL16"/>
      <sheetName val="7-Ser_Retro_-JCIPL16"/>
      <sheetName val="8-Ser_PSA,_O&amp;M_-JCIPL16"/>
      <sheetName val="9-Ser_L&amp;M_-JCIPL16"/>
      <sheetName val="10-UPG_JCIPL16"/>
      <sheetName val="11-ESG_JCIPL16"/>
      <sheetName val="12-Products_JCIPL16"/>
      <sheetName val="13-VAV_JCIPL16"/>
      <sheetName val="14-REF_JCMRL_16"/>
      <sheetName val="Proj__DJC-JCIPL16"/>
      <sheetName val="_L0_DDC_116"/>
      <sheetName val="L0_DDC-216"/>
      <sheetName val="L16_DDC-316"/>
      <sheetName val="L16_DDC-516"/>
      <sheetName val="L17_DDC-616"/>
      <sheetName val="L17_DDC-7_16"/>
      <sheetName val="L18_DDC-816"/>
      <sheetName val="2-AutoDialer_Sys16"/>
      <sheetName val="1-BAS1_(cost)16"/>
      <sheetName val="2-BAS2_(cost)16"/>
      <sheetName val="Deviations-Project_Risks16"/>
      <sheetName val="IO_Schedule16"/>
      <sheetName val="Debits_as_on_12_04_0816"/>
      <sheetName val="Direct_cost_shed_A-2_16"/>
      <sheetName val="Staff_Forecast_spread16"/>
      <sheetName val="PRRM_Dashboard19"/>
      <sheetName val="Debits_as_on_12_04_0817"/>
      <sheetName val="Index_17"/>
      <sheetName val="Email_Approval_Template17"/>
      <sheetName val="1_Executive_Summary17"/>
      <sheetName val="2_Risk_Assessment_Analysis17"/>
      <sheetName val="3_Pre-Approval17"/>
      <sheetName val="4_CIS17"/>
      <sheetName val="5_Change_Order17"/>
      <sheetName val="5_1__Re-book_De-book_order17"/>
      <sheetName val="6_Contract_Re-estimates17"/>
      <sheetName val="7a_BG_Approval_Form17"/>
      <sheetName val="7b_BG_Email_Approval_Template17"/>
      <sheetName val="8_LAD_Approval_Form17"/>
      <sheetName val="9_LOI_Checklist17"/>
      <sheetName val="10_RPS_Information_Form17"/>
      <sheetName val="11_Proj_Cashflow_17"/>
      <sheetName val="11_1_Cash-flow_Chart17"/>
      <sheetName val="Threshold_Calculator17"/>
      <sheetName val="Version_Control17"/>
      <sheetName val="Prebid_Review17"/>
      <sheetName val="DJC_Parameters17"/>
      <sheetName val="Selling_Summary17"/>
      <sheetName val="1-BAS_(cost)17"/>
      <sheetName val="Controller_Configuration17"/>
      <sheetName val="IO_Summary17"/>
      <sheetName val="2-FAS_(cost)17"/>
      <sheetName val="Cost_Summary17"/>
      <sheetName val="3-PA_(cost)17"/>
      <sheetName val="Approved_Make17"/>
      <sheetName val="Basis_of_offer17"/>
      <sheetName val="High_Level_Summary17"/>
      <sheetName val="4-ACS__(cost)17"/>
      <sheetName val="5-CCTV__(cost)17"/>
      <sheetName val="6-FFT__(cost)17"/>
      <sheetName val="7-_Service_Retrofit__(cost)17"/>
      <sheetName val="8-Service_PSA,O&amp;M__(cost)17"/>
      <sheetName val="9-_Service_L&amp;M__(cost)17"/>
      <sheetName val="non_fixed_DJC_17"/>
      <sheetName val="10-UPG_(cost)17"/>
      <sheetName val="11-ESG__(cost)17"/>
      <sheetName val="12-Products_(cost)17"/>
      <sheetName val="13-VAV__(cost)17"/>
      <sheetName val="14-REF_(cost)17"/>
      <sheetName val="15_-_Local_Chiller_(cost)17"/>
      <sheetName val="Selling-Local_Chiller17"/>
      <sheetName val="Material_Cost_JCS17"/>
      <sheetName val="Costing_USD_Chiller17"/>
      <sheetName val="Selling-USD_Chiller17"/>
      <sheetName val="PRICE_MATRIX_-JCIPL17"/>
      <sheetName val="COST_SUMMARY-_JCIPL17"/>
      <sheetName val="6_-FFT-JCIPL17"/>
      <sheetName val="7-Ser_Retro_-JCIPL17"/>
      <sheetName val="8-Ser_PSA,_O&amp;M_-JCIPL17"/>
      <sheetName val="9-Ser_L&amp;M_-JCIPL17"/>
      <sheetName val="10-UPG_JCIPL17"/>
      <sheetName val="11-ESG_JCIPL17"/>
      <sheetName val="12-Products_JCIPL17"/>
      <sheetName val="13-VAV_JCIPL17"/>
      <sheetName val="14-REF_JCMRL_17"/>
      <sheetName val="Proj__DJC-JCIPL17"/>
      <sheetName val="_L0_DDC_117"/>
      <sheetName val="L0_DDC-217"/>
      <sheetName val="L16_DDC-317"/>
      <sheetName val="L16_DDC-517"/>
      <sheetName val="L17_DDC-617"/>
      <sheetName val="L17_DDC-7_17"/>
      <sheetName val="L18_DDC-817"/>
      <sheetName val="2-AutoDialer_Sys17"/>
      <sheetName val="1-BAS1_(cost)17"/>
      <sheetName val="2-BAS2_(cost)17"/>
      <sheetName val="Deviations-Project_Risks17"/>
      <sheetName val="IO_Schedule17"/>
      <sheetName val="Direct_cost_shed_A-2_17"/>
      <sheetName val="Staff_Forecast_spread17"/>
      <sheetName val="PRRM_Dashboard20"/>
      <sheetName val="Debits_as_on_12_04_0818"/>
      <sheetName val="Index_18"/>
      <sheetName val="Email_Approval_Template18"/>
      <sheetName val="1_Executive_Summary18"/>
      <sheetName val="2_Risk_Assessment_Analysis18"/>
      <sheetName val="3_Pre-Approval18"/>
      <sheetName val="4_CIS18"/>
      <sheetName val="5_Change_Order18"/>
      <sheetName val="5_1__Re-book_De-book_order18"/>
      <sheetName val="6_Contract_Re-estimates18"/>
      <sheetName val="7a_BG_Approval_Form18"/>
      <sheetName val="7b_BG_Email_Approval_Template18"/>
      <sheetName val="8_LAD_Approval_Form18"/>
      <sheetName val="9_LOI_Checklist18"/>
      <sheetName val="10_RPS_Information_Form18"/>
      <sheetName val="11_Proj_Cashflow_18"/>
      <sheetName val="11_1_Cash-flow_Chart18"/>
      <sheetName val="Threshold_Calculator18"/>
      <sheetName val="Version_Control18"/>
      <sheetName val="Prebid_Review18"/>
      <sheetName val="DJC_Parameters18"/>
      <sheetName val="Selling_Summary18"/>
      <sheetName val="1-BAS_(cost)18"/>
      <sheetName val="Controller_Configuration18"/>
      <sheetName val="IO_Summary18"/>
      <sheetName val="2-FAS_(cost)18"/>
      <sheetName val="Cost_Summary18"/>
      <sheetName val="3-PA_(cost)18"/>
      <sheetName val="Approved_Make18"/>
      <sheetName val="Basis_of_offer18"/>
      <sheetName val="High_Level_Summary18"/>
      <sheetName val="4-ACS__(cost)18"/>
      <sheetName val="5-CCTV__(cost)18"/>
      <sheetName val="6-FFT__(cost)18"/>
      <sheetName val="7-_Service_Retrofit__(cost)18"/>
      <sheetName val="8-Service_PSA,O&amp;M__(cost)18"/>
      <sheetName val="9-_Service_L&amp;M__(cost)18"/>
      <sheetName val="non_fixed_DJC_18"/>
      <sheetName val="10-UPG_(cost)18"/>
      <sheetName val="11-ESG__(cost)18"/>
      <sheetName val="12-Products_(cost)18"/>
      <sheetName val="13-VAV__(cost)18"/>
      <sheetName val="14-REF_(cost)18"/>
      <sheetName val="15_-_Local_Chiller_(cost)18"/>
      <sheetName val="Selling-Local_Chiller18"/>
      <sheetName val="Material_Cost_JCS18"/>
      <sheetName val="Costing_USD_Chiller18"/>
      <sheetName val="Selling-USD_Chiller18"/>
      <sheetName val="PRICE_MATRIX_-JCIPL18"/>
      <sheetName val="COST_SUMMARY-_JCIPL18"/>
      <sheetName val="6_-FFT-JCIPL18"/>
      <sheetName val="7-Ser_Retro_-JCIPL18"/>
      <sheetName val="8-Ser_PSA,_O&amp;M_-JCIPL18"/>
      <sheetName val="9-Ser_L&amp;M_-JCIPL18"/>
      <sheetName val="10-UPG_JCIPL18"/>
      <sheetName val="11-ESG_JCIPL18"/>
      <sheetName val="12-Products_JCIPL18"/>
      <sheetName val="13-VAV_JCIPL18"/>
      <sheetName val="14-REF_JCMRL_18"/>
      <sheetName val="Proj__DJC-JCIPL18"/>
      <sheetName val="_L0_DDC_118"/>
      <sheetName val="L0_DDC-218"/>
      <sheetName val="L16_DDC-318"/>
      <sheetName val="L16_DDC-518"/>
      <sheetName val="L17_DDC-618"/>
      <sheetName val="L17_DDC-7_18"/>
      <sheetName val="L18_DDC-818"/>
      <sheetName val="2-AutoDialer_Sys18"/>
      <sheetName val="1-BAS1_(cost)18"/>
      <sheetName val="2-BAS2_(cost)18"/>
      <sheetName val="Deviations-Project_Risks18"/>
      <sheetName val="IO_Schedule18"/>
      <sheetName val="Direct_cost_shed_A-2_18"/>
      <sheetName val="Staff_Forecast_spread18"/>
      <sheetName val="PRRM_Dashboard21"/>
      <sheetName val="Debits_as_on_12_04_0819"/>
      <sheetName val="Index_19"/>
      <sheetName val="Email_Approval_Template19"/>
      <sheetName val="1_Executive_Summary19"/>
      <sheetName val="2_Risk_Assessment_Analysis19"/>
      <sheetName val="3_Pre-Approval19"/>
      <sheetName val="4_CIS19"/>
      <sheetName val="5_Change_Order19"/>
      <sheetName val="5_1__Re-book_De-book_order19"/>
      <sheetName val="6_Contract_Re-estimates19"/>
      <sheetName val="7a_BG_Approval_Form19"/>
      <sheetName val="7b_BG_Email_Approval_Template19"/>
      <sheetName val="8_LAD_Approval_Form19"/>
      <sheetName val="9_LOI_Checklist19"/>
      <sheetName val="10_RPS_Information_Form19"/>
      <sheetName val="11_Proj_Cashflow_19"/>
      <sheetName val="11_1_Cash-flow_Chart19"/>
      <sheetName val="Threshold_Calculator19"/>
      <sheetName val="Version_Control19"/>
      <sheetName val="Prebid_Review19"/>
      <sheetName val="DJC_Parameters19"/>
      <sheetName val="Selling_Summary19"/>
      <sheetName val="1-BAS_(cost)19"/>
      <sheetName val="Controller_Configuration19"/>
      <sheetName val="IO_Summary19"/>
      <sheetName val="2-FAS_(cost)19"/>
      <sheetName val="Cost_Summary19"/>
      <sheetName val="3-PA_(cost)19"/>
      <sheetName val="Approved_Make19"/>
      <sheetName val="Basis_of_offer19"/>
      <sheetName val="High_Level_Summary19"/>
      <sheetName val="4-ACS__(cost)19"/>
      <sheetName val="5-CCTV__(cost)19"/>
      <sheetName val="6-FFT__(cost)19"/>
      <sheetName val="7-_Service_Retrofit__(cost)19"/>
      <sheetName val="8-Service_PSA,O&amp;M__(cost)19"/>
      <sheetName val="9-_Service_L&amp;M__(cost)19"/>
      <sheetName val="non_fixed_DJC_19"/>
      <sheetName val="10-UPG_(cost)19"/>
      <sheetName val="11-ESG__(cost)19"/>
      <sheetName val="12-Products_(cost)19"/>
      <sheetName val="13-VAV__(cost)19"/>
      <sheetName val="14-REF_(cost)19"/>
      <sheetName val="15_-_Local_Chiller_(cost)19"/>
      <sheetName val="Selling-Local_Chiller19"/>
      <sheetName val="Material_Cost_JCS19"/>
      <sheetName val="Costing_USD_Chiller19"/>
      <sheetName val="Selling-USD_Chiller19"/>
      <sheetName val="PRICE_MATRIX_-JCIPL19"/>
      <sheetName val="COST_SUMMARY-_JCIPL19"/>
      <sheetName val="6_-FFT-JCIPL19"/>
      <sheetName val="7-Ser_Retro_-JCIPL19"/>
      <sheetName val="8-Ser_PSA,_O&amp;M_-JCIPL19"/>
      <sheetName val="9-Ser_L&amp;M_-JCIPL19"/>
      <sheetName val="10-UPG_JCIPL19"/>
      <sheetName val="11-ESG_JCIPL19"/>
      <sheetName val="12-Products_JCIPL19"/>
      <sheetName val="13-VAV_JCIPL19"/>
      <sheetName val="14-REF_JCMRL_19"/>
      <sheetName val="Proj__DJC-JCIPL19"/>
      <sheetName val="_L0_DDC_119"/>
      <sheetName val="L0_DDC-219"/>
      <sheetName val="L16_DDC-319"/>
      <sheetName val="L16_DDC-519"/>
      <sheetName val="L17_DDC-619"/>
      <sheetName val="L17_DDC-7_19"/>
      <sheetName val="L18_DDC-819"/>
      <sheetName val="2-AutoDialer_Sys19"/>
      <sheetName val="1-BAS1_(cost)19"/>
      <sheetName val="2-BAS2_(cost)19"/>
      <sheetName val="Deviations-Project_Risks19"/>
      <sheetName val="IO_Schedule19"/>
      <sheetName val="Direct_cost_shed_A-2_19"/>
      <sheetName val="Staff_Forecast_spread19"/>
      <sheetName val="PRRM_Dashboard22"/>
      <sheetName val="Index_20"/>
      <sheetName val="Email_Approval_Template20"/>
      <sheetName val="1_Executive_Summary20"/>
      <sheetName val="2_Risk_Assessment_Analysis20"/>
      <sheetName val="3_Pre-Approval20"/>
      <sheetName val="4_CIS20"/>
      <sheetName val="5_Change_Order20"/>
      <sheetName val="5_1__Re-book_De-book_order20"/>
      <sheetName val="6_Contract_Re-estimates20"/>
      <sheetName val="7a_BG_Approval_Form20"/>
      <sheetName val="7b_BG_Email_Approval_Template20"/>
      <sheetName val="8_LAD_Approval_Form20"/>
      <sheetName val="9_LOI_Checklist20"/>
      <sheetName val="10_RPS_Information_Form20"/>
      <sheetName val="11_Proj_Cashflow_20"/>
      <sheetName val="11_1_Cash-flow_Chart20"/>
      <sheetName val="Threshold_Calculator20"/>
      <sheetName val="Version_Control20"/>
      <sheetName val="Prebid_Review20"/>
      <sheetName val="DJC_Parameters20"/>
      <sheetName val="Selling_Summary20"/>
      <sheetName val="1-BAS_(cost)20"/>
      <sheetName val="Controller_Configuration20"/>
      <sheetName val="IO_Summary20"/>
      <sheetName val="2-FAS_(cost)20"/>
      <sheetName val="Cost_Summary20"/>
      <sheetName val="3-PA_(cost)20"/>
      <sheetName val="Approved_Make20"/>
      <sheetName val="Basis_of_offer20"/>
      <sheetName val="High_Level_Summary20"/>
      <sheetName val="4-ACS__(cost)20"/>
      <sheetName val="5-CCTV__(cost)20"/>
      <sheetName val="6-FFT__(cost)20"/>
      <sheetName val="7-_Service_Retrofit__(cost)20"/>
      <sheetName val="8-Service_PSA,O&amp;M__(cost)20"/>
      <sheetName val="9-_Service_L&amp;M__(cost)20"/>
      <sheetName val="non_fixed_DJC_20"/>
      <sheetName val="10-UPG_(cost)20"/>
      <sheetName val="11-ESG__(cost)20"/>
      <sheetName val="12-Products_(cost)20"/>
      <sheetName val="13-VAV__(cost)20"/>
      <sheetName val="14-REF_(cost)20"/>
      <sheetName val="15_-_Local_Chiller_(cost)20"/>
      <sheetName val="Selling-Local_Chiller20"/>
      <sheetName val="Material_Cost_JCS20"/>
      <sheetName val="Costing_USD_Chiller20"/>
      <sheetName val="Selling-USD_Chiller20"/>
      <sheetName val="PRICE_MATRIX_-JCIPL20"/>
      <sheetName val="COST_SUMMARY-_JCIPL20"/>
      <sheetName val="6_-FFT-JCIPL20"/>
      <sheetName val="7-Ser_Retro_-JCIPL20"/>
      <sheetName val="8-Ser_PSA,_O&amp;M_-JCIPL20"/>
      <sheetName val="9-Ser_L&amp;M_-JCIPL20"/>
      <sheetName val="10-UPG_JCIPL20"/>
      <sheetName val="11-ESG_JCIPL20"/>
      <sheetName val="12-Products_JCIPL20"/>
      <sheetName val="13-VAV_JCIPL20"/>
      <sheetName val="14-REF_JCMRL_20"/>
      <sheetName val="Proj__DJC-JCIPL20"/>
      <sheetName val="_L0_DDC_120"/>
      <sheetName val="L0_DDC-220"/>
      <sheetName val="L16_DDC-320"/>
      <sheetName val="L16_DDC-520"/>
      <sheetName val="L17_DDC-620"/>
      <sheetName val="L17_DDC-7_20"/>
      <sheetName val="L18_DDC-820"/>
      <sheetName val="2-AutoDialer_Sys20"/>
      <sheetName val="1-BAS1_(cost)20"/>
      <sheetName val="2-BAS2_(cost)20"/>
      <sheetName val="Deviations-Project_Risks20"/>
      <sheetName val="IO_Schedule20"/>
      <sheetName val="Debits_as_on_12_04_0820"/>
      <sheetName val="Direct_cost_shed_A-2_20"/>
      <sheetName val="Staff_Forecast_spread20"/>
      <sheetName val="LT_Motor_catalog5"/>
      <sheetName val="Cable_cat5"/>
      <sheetName val="PRRM_Dashboard23"/>
      <sheetName val="Index_21"/>
      <sheetName val="Email_Approval_Template21"/>
      <sheetName val="1_Executive_Summary21"/>
      <sheetName val="2_Risk_Assessment_Analysis21"/>
      <sheetName val="3_Pre-Approval21"/>
      <sheetName val="4_CIS21"/>
      <sheetName val="5_Change_Order21"/>
      <sheetName val="5_1__Re-book_De-book_order21"/>
      <sheetName val="6_Contract_Re-estimates21"/>
      <sheetName val="7a_BG_Approval_Form21"/>
      <sheetName val="7b_BG_Email_Approval_Template21"/>
      <sheetName val="8_LAD_Approval_Form21"/>
      <sheetName val="9_LOI_Checklist21"/>
      <sheetName val="10_RPS_Information_Form21"/>
      <sheetName val="11_Proj_Cashflow_21"/>
      <sheetName val="11_1_Cash-flow_Chart21"/>
      <sheetName val="Threshold_Calculator21"/>
      <sheetName val="Version_Control21"/>
      <sheetName val="Prebid_Review21"/>
      <sheetName val="DJC_Parameters21"/>
      <sheetName val="Selling_Summary21"/>
      <sheetName val="1-BAS_(cost)21"/>
      <sheetName val="Controller_Configuration21"/>
      <sheetName val="IO_Summary21"/>
      <sheetName val="2-FAS_(cost)21"/>
      <sheetName val="Cost_Summary21"/>
      <sheetName val="3-PA_(cost)21"/>
      <sheetName val="Approved_Make21"/>
      <sheetName val="Basis_of_offer21"/>
      <sheetName val="High_Level_Summary21"/>
      <sheetName val="4-ACS__(cost)21"/>
      <sheetName val="5-CCTV__(cost)21"/>
      <sheetName val="6-FFT__(cost)21"/>
      <sheetName val="7-_Service_Retrofit__(cost)21"/>
      <sheetName val="8-Service_PSA,O&amp;M__(cost)21"/>
      <sheetName val="9-_Service_L&amp;M__(cost)21"/>
      <sheetName val="non_fixed_DJC_21"/>
      <sheetName val="10-UPG_(cost)21"/>
      <sheetName val="11-ESG__(cost)21"/>
      <sheetName val="12-Products_(cost)21"/>
      <sheetName val="13-VAV__(cost)21"/>
      <sheetName val="14-REF_(cost)21"/>
      <sheetName val="15_-_Local_Chiller_(cost)21"/>
      <sheetName val="Selling-Local_Chiller21"/>
      <sheetName val="Material_Cost_JCS21"/>
      <sheetName val="Costing_USD_Chiller21"/>
      <sheetName val="Selling-USD_Chiller21"/>
      <sheetName val="PRICE_MATRIX_-JCIPL21"/>
      <sheetName val="COST_SUMMARY-_JCIPL21"/>
      <sheetName val="6_-FFT-JCIPL21"/>
      <sheetName val="7-Ser_Retro_-JCIPL21"/>
      <sheetName val="8-Ser_PSA,_O&amp;M_-JCIPL21"/>
      <sheetName val="9-Ser_L&amp;M_-JCIPL21"/>
      <sheetName val="10-UPG_JCIPL21"/>
      <sheetName val="11-ESG_JCIPL21"/>
      <sheetName val="12-Products_JCIPL21"/>
      <sheetName val="13-VAV_JCIPL21"/>
      <sheetName val="14-REF_JCMRL_21"/>
      <sheetName val="Proj__DJC-JCIPL21"/>
      <sheetName val="_L0_DDC_121"/>
      <sheetName val="L0_DDC-221"/>
      <sheetName val="L16_DDC-321"/>
      <sheetName val="L16_DDC-521"/>
      <sheetName val="L17_DDC-621"/>
      <sheetName val="L17_DDC-7_21"/>
      <sheetName val="L18_DDC-821"/>
      <sheetName val="2-AutoDialer_Sys21"/>
      <sheetName val="1-BAS1_(cost)21"/>
      <sheetName val="2-BAS2_(cost)21"/>
      <sheetName val="Deviations-Project_Risks21"/>
      <sheetName val="IO_Schedule21"/>
      <sheetName val="Debits_as_on_12_04_0821"/>
      <sheetName val="Direct_cost_shed_A-2_21"/>
      <sheetName val="Staff_Forecast_spread21"/>
      <sheetName val="LT_Motor_catalog6"/>
      <sheetName val="Cable_cat6"/>
      <sheetName val="Metso_-_Forth_&amp;_Slurry_11_02_38"/>
      <sheetName val="Fee_Rate_Summary28"/>
      <sheetName val="PRRM_Dashboard26"/>
      <sheetName val="d-safe_specs28"/>
      <sheetName val="Rein-Final_(Ph_1+Ph2)28"/>
      <sheetName val="class_&amp;_category28"/>
      <sheetName val="STAFFSCHED_28"/>
      <sheetName val="Site_wise_NADs28"/>
      <sheetName val="Stress_Calculation28"/>
      <sheetName val="Quote_Sheet28"/>
      <sheetName val="Index_24"/>
      <sheetName val="Email_Approval_Template24"/>
      <sheetName val="1_Executive_Summary24"/>
      <sheetName val="2_Risk_Assessment_Analysis24"/>
      <sheetName val="3_Pre-Approval24"/>
      <sheetName val="4_CIS24"/>
      <sheetName val="5_Change_Order24"/>
      <sheetName val="5_1__Re-book_De-book_order24"/>
      <sheetName val="6_Contract_Re-estimates24"/>
      <sheetName val="7a_BG_Approval_Form24"/>
      <sheetName val="7b_BG_Email_Approval_Template24"/>
      <sheetName val="8_LAD_Approval_Form24"/>
      <sheetName val="9_LOI_Checklist24"/>
      <sheetName val="10_RPS_Information_Form24"/>
      <sheetName val="11_Proj_Cashflow_24"/>
      <sheetName val="11_1_Cash-flow_Chart24"/>
      <sheetName val="Threshold_Calculator24"/>
      <sheetName val="Version_Control24"/>
      <sheetName val="Prebid_Review24"/>
      <sheetName val="DJC_Parameters24"/>
      <sheetName val="Selling_Summary24"/>
      <sheetName val="1-BAS_(cost)24"/>
      <sheetName val="Controller_Configuration24"/>
      <sheetName val="IO_Summary24"/>
      <sheetName val="2-FAS_(cost)24"/>
      <sheetName val="Cost_Summary24"/>
      <sheetName val="3-PA_(cost)24"/>
      <sheetName val="Approved_Make24"/>
      <sheetName val="Basis_of_offer24"/>
      <sheetName val="High_Level_Summary24"/>
      <sheetName val="4-ACS__(cost)24"/>
      <sheetName val="5-CCTV__(cost)24"/>
      <sheetName val="6-FFT__(cost)24"/>
      <sheetName val="7-_Service_Retrofit__(cost)24"/>
      <sheetName val="8-Service_PSA,O&amp;M__(cost)24"/>
      <sheetName val="9-_Service_L&amp;M__(cost)24"/>
      <sheetName val="non_fixed_DJC_24"/>
      <sheetName val="10-UPG_(cost)24"/>
      <sheetName val="11-ESG__(cost)24"/>
      <sheetName val="12-Products_(cost)24"/>
      <sheetName val="13-VAV__(cost)24"/>
      <sheetName val="14-REF_(cost)24"/>
      <sheetName val="15_-_Local_Chiller_(cost)24"/>
      <sheetName val="Selling-Local_Chiller24"/>
      <sheetName val="Material_Cost_JCS24"/>
      <sheetName val="Costing_USD_Chiller24"/>
      <sheetName val="Selling-USD_Chiller24"/>
      <sheetName val="PRICE_MATRIX_-JCIPL24"/>
      <sheetName val="COST_SUMMARY-_JCIPL24"/>
      <sheetName val="6_-FFT-JCIPL24"/>
      <sheetName val="7-Ser_Retro_-JCIPL24"/>
      <sheetName val="8-Ser_PSA,_O&amp;M_-JCIPL24"/>
      <sheetName val="9-Ser_L&amp;M_-JCIPL24"/>
      <sheetName val="10-UPG_JCIPL24"/>
      <sheetName val="11-ESG_JCIPL24"/>
      <sheetName val="12-Products_JCIPL24"/>
      <sheetName val="13-VAV_JCIPL24"/>
      <sheetName val="14-REF_JCMRL_24"/>
      <sheetName val="Proj__DJC-JCIPL24"/>
      <sheetName val="_L0_DDC_124"/>
      <sheetName val="L0_DDC-224"/>
      <sheetName val="L16_DDC-324"/>
      <sheetName val="L16_DDC-524"/>
      <sheetName val="L17_DDC-624"/>
      <sheetName val="L17_DDC-7_24"/>
      <sheetName val="L18_DDC-824"/>
      <sheetName val="2-AutoDialer_Sys24"/>
      <sheetName val="1-BAS1_(cost)24"/>
      <sheetName val="2-BAS2_(cost)24"/>
      <sheetName val="Deviations-Project_Risks24"/>
      <sheetName val="IO_Schedule24"/>
      <sheetName val="Debits_as_on_12_04_0824"/>
      <sheetName val="Direct_cost_shed_A-2_24"/>
      <sheetName val="Staff_Forecast_spread24"/>
      <sheetName val="LT_Motor_catalog9"/>
      <sheetName val="Cable_cat9"/>
      <sheetName val="PRRM_Dashboard25"/>
      <sheetName val="Index_23"/>
      <sheetName val="Email_Approval_Template23"/>
      <sheetName val="1_Executive_Summary23"/>
      <sheetName val="2_Risk_Assessment_Analysis23"/>
      <sheetName val="3_Pre-Approval23"/>
      <sheetName val="4_CIS23"/>
      <sheetName val="5_Change_Order23"/>
      <sheetName val="5_1__Re-book_De-book_order23"/>
      <sheetName val="6_Contract_Re-estimates23"/>
      <sheetName val="7a_BG_Approval_Form23"/>
      <sheetName val="7b_BG_Email_Approval_Template23"/>
      <sheetName val="8_LAD_Approval_Form23"/>
      <sheetName val="9_LOI_Checklist23"/>
      <sheetName val="10_RPS_Information_Form23"/>
      <sheetName val="11_Proj_Cashflow_23"/>
      <sheetName val="11_1_Cash-flow_Chart23"/>
      <sheetName val="Threshold_Calculator23"/>
      <sheetName val="Version_Control23"/>
      <sheetName val="Prebid_Review23"/>
      <sheetName val="DJC_Parameters23"/>
      <sheetName val="Selling_Summary23"/>
      <sheetName val="1-BAS_(cost)23"/>
      <sheetName val="Controller_Configuration23"/>
      <sheetName val="IO_Summary23"/>
      <sheetName val="2-FAS_(cost)23"/>
      <sheetName val="Cost_Summary23"/>
      <sheetName val="3-PA_(cost)23"/>
      <sheetName val="Approved_Make23"/>
      <sheetName val="Basis_of_offer23"/>
      <sheetName val="High_Level_Summary23"/>
      <sheetName val="4-ACS__(cost)23"/>
      <sheetName val="5-CCTV__(cost)23"/>
      <sheetName val="6-FFT__(cost)23"/>
      <sheetName val="7-_Service_Retrofit__(cost)23"/>
      <sheetName val="8-Service_PSA,O&amp;M__(cost)23"/>
      <sheetName val="9-_Service_L&amp;M__(cost)23"/>
      <sheetName val="non_fixed_DJC_23"/>
      <sheetName val="10-UPG_(cost)23"/>
      <sheetName val="11-ESG__(cost)23"/>
      <sheetName val="12-Products_(cost)23"/>
      <sheetName val="13-VAV__(cost)23"/>
      <sheetName val="14-REF_(cost)23"/>
      <sheetName val="15_-_Local_Chiller_(cost)23"/>
      <sheetName val="Selling-Local_Chiller23"/>
      <sheetName val="Material_Cost_JCS23"/>
      <sheetName val="Costing_USD_Chiller23"/>
      <sheetName val="Selling-USD_Chiller23"/>
      <sheetName val="PRICE_MATRIX_-JCIPL23"/>
      <sheetName val="COST_SUMMARY-_JCIPL23"/>
      <sheetName val="6_-FFT-JCIPL23"/>
      <sheetName val="7-Ser_Retro_-JCIPL23"/>
      <sheetName val="8-Ser_PSA,_O&amp;M_-JCIPL23"/>
      <sheetName val="9-Ser_L&amp;M_-JCIPL23"/>
      <sheetName val="10-UPG_JCIPL23"/>
      <sheetName val="11-ESG_JCIPL23"/>
      <sheetName val="12-Products_JCIPL23"/>
      <sheetName val="13-VAV_JCIPL23"/>
      <sheetName val="14-REF_JCMRL_23"/>
      <sheetName val="Proj__DJC-JCIPL23"/>
      <sheetName val="_L0_DDC_123"/>
      <sheetName val="L0_DDC-223"/>
      <sheetName val="L16_DDC-323"/>
      <sheetName val="L16_DDC-523"/>
      <sheetName val="L17_DDC-623"/>
      <sheetName val="L17_DDC-7_23"/>
      <sheetName val="L18_DDC-823"/>
      <sheetName val="2-AutoDialer_Sys23"/>
      <sheetName val="1-BAS1_(cost)23"/>
      <sheetName val="2-BAS2_(cost)23"/>
      <sheetName val="Deviations-Project_Risks23"/>
      <sheetName val="IO_Schedule23"/>
      <sheetName val="Debits_as_on_12_04_0823"/>
      <sheetName val="Direct_cost_shed_A-2_23"/>
      <sheetName val="Staff_Forecast_spread23"/>
      <sheetName val="LT_Motor_catalog8"/>
      <sheetName val="Cable_cat8"/>
      <sheetName val="PRRM_Dashboard24"/>
      <sheetName val="Index_22"/>
      <sheetName val="Email_Approval_Template22"/>
      <sheetName val="1_Executive_Summary22"/>
      <sheetName val="2_Risk_Assessment_Analysis22"/>
      <sheetName val="3_Pre-Approval22"/>
      <sheetName val="4_CIS22"/>
      <sheetName val="5_Change_Order22"/>
      <sheetName val="5_1__Re-book_De-book_order22"/>
      <sheetName val="6_Contract_Re-estimates22"/>
      <sheetName val="7a_BG_Approval_Form22"/>
      <sheetName val="7b_BG_Email_Approval_Template22"/>
      <sheetName val="8_LAD_Approval_Form22"/>
      <sheetName val="9_LOI_Checklist22"/>
      <sheetName val="10_RPS_Information_Form22"/>
      <sheetName val="11_Proj_Cashflow_22"/>
      <sheetName val="11_1_Cash-flow_Chart22"/>
      <sheetName val="Threshold_Calculator22"/>
      <sheetName val="Version_Control22"/>
      <sheetName val="Prebid_Review22"/>
      <sheetName val="DJC_Parameters22"/>
      <sheetName val="Selling_Summary22"/>
      <sheetName val="1-BAS_(cost)22"/>
      <sheetName val="Controller_Configuration22"/>
      <sheetName val="IO_Summary22"/>
      <sheetName val="2-FAS_(cost)22"/>
      <sheetName val="Cost_Summary22"/>
      <sheetName val="3-PA_(cost)22"/>
      <sheetName val="Approved_Make22"/>
      <sheetName val="Basis_of_offer22"/>
      <sheetName val="High_Level_Summary22"/>
      <sheetName val="4-ACS__(cost)22"/>
      <sheetName val="5-CCTV__(cost)22"/>
      <sheetName val="6-FFT__(cost)22"/>
      <sheetName val="7-_Service_Retrofit__(cost)22"/>
      <sheetName val="8-Service_PSA,O&amp;M__(cost)22"/>
      <sheetName val="9-_Service_L&amp;M__(cost)22"/>
      <sheetName val="non_fixed_DJC_22"/>
      <sheetName val="10-UPG_(cost)22"/>
      <sheetName val="11-ESG__(cost)22"/>
      <sheetName val="12-Products_(cost)22"/>
      <sheetName val="13-VAV__(cost)22"/>
      <sheetName val="14-REF_(cost)22"/>
      <sheetName val="15_-_Local_Chiller_(cost)22"/>
      <sheetName val="Selling-Local_Chiller22"/>
      <sheetName val="Material_Cost_JCS22"/>
      <sheetName val="Costing_USD_Chiller22"/>
      <sheetName val="Selling-USD_Chiller22"/>
      <sheetName val="PRICE_MATRIX_-JCIPL22"/>
      <sheetName val="COST_SUMMARY-_JCIPL22"/>
      <sheetName val="6_-FFT-JCIPL22"/>
      <sheetName val="7-Ser_Retro_-JCIPL22"/>
      <sheetName val="8-Ser_PSA,_O&amp;M_-JCIPL22"/>
      <sheetName val="9-Ser_L&amp;M_-JCIPL22"/>
      <sheetName val="10-UPG_JCIPL22"/>
      <sheetName val="11-ESG_JCIPL22"/>
      <sheetName val="12-Products_JCIPL22"/>
      <sheetName val="13-VAV_JCIPL22"/>
      <sheetName val="14-REF_JCMRL_22"/>
      <sheetName val="Proj__DJC-JCIPL22"/>
      <sheetName val="_L0_DDC_122"/>
      <sheetName val="L0_DDC-222"/>
      <sheetName val="L16_DDC-322"/>
      <sheetName val="L16_DDC-522"/>
      <sheetName val="L17_DDC-622"/>
      <sheetName val="L17_DDC-7_22"/>
      <sheetName val="L18_DDC-822"/>
      <sheetName val="2-AutoDialer_Sys22"/>
      <sheetName val="1-BAS1_(cost)22"/>
      <sheetName val="2-BAS2_(cost)22"/>
      <sheetName val="Deviations-Project_Risks22"/>
      <sheetName val="IO_Schedule22"/>
      <sheetName val="Debits_as_on_12_04_0822"/>
      <sheetName val="Direct_cost_shed_A-2_22"/>
      <sheetName val="Staff_Forecast_spread22"/>
      <sheetName val="LT_Motor_catalog7"/>
      <sheetName val="Cable_cat7"/>
      <sheetName val="SPT_vs_PHI31"/>
      <sheetName val="glass_project_concrete31"/>
      <sheetName val="glass_project_reift31"/>
      <sheetName val="glass_project_indices31"/>
      <sheetName val="SBC-BH_1930"/>
      <sheetName val="Rate_Analysis30"/>
      <sheetName val="BH_12-11-10-1330"/>
      <sheetName val="BH_12-11-10-930"/>
      <sheetName val="BH_36-15-3730"/>
      <sheetName val="BH_16-35-25-1730"/>
      <sheetName val="BH_35-25-1730"/>
      <sheetName val="Sheet1_(2)30"/>
      <sheetName val="Summary_050630"/>
      <sheetName val="Summary_0607-_31_MAR30"/>
      <sheetName val="Civil_Boq29"/>
      <sheetName val="Pile_cap29"/>
      <sheetName val="V_O_4_-_PCC_Qty29"/>
      <sheetName val="TBAL9697_-group_wise__sdpl29"/>
      <sheetName val="Abstract_Sheet29"/>
      <sheetName val="Legal_Risk_Analysis29"/>
      <sheetName val="PRECAST_lightconc-II29"/>
      <sheetName val="d-safe_DELUXE29"/>
      <sheetName val="Mix_Design29"/>
      <sheetName val="Form_630"/>
      <sheetName val="PointNo_529"/>
      <sheetName val="RCC,Ret__Wall29"/>
      <sheetName val="E_&amp;_R29"/>
      <sheetName val="Break_up_Sheet29"/>
      <sheetName val="beam-reinft-IIInd_floor29"/>
      <sheetName val="Fill_this_out_first___29"/>
      <sheetName val="REVISED4A_PROG_PERF-SITE_129"/>
      <sheetName val="BOQ_Direct_selling_cost29"/>
      <sheetName val="Load_Details-220kV29"/>
      <sheetName val="BOQ_(2)29"/>
      <sheetName val="CABLE_DATA29"/>
      <sheetName val="final_abstract29"/>
      <sheetName val="Staff_Acco_29"/>
      <sheetName val="Pipe_Supports29"/>
      <sheetName val="SANJAY_PAL29"/>
      <sheetName val="P_A_SELVAM29"/>
      <sheetName val="ANSARI_29"/>
      <sheetName val="abdesh_pal29"/>
      <sheetName val="sujay_bagchi29"/>
      <sheetName val="S_K_SINHA_BASU29"/>
      <sheetName val="KRISHNA_PRASAD29"/>
      <sheetName val="BARATH_&amp;_CO29"/>
      <sheetName val="L_B_YADAV29"/>
      <sheetName val="DEEPAK_KUMAR29"/>
      <sheetName val="MUKLAL_YADAV29"/>
      <sheetName val="MADHU_SUDHAN29"/>
      <sheetName val="SAUD_ALAM_29"/>
      <sheetName val="RAMESH_BABU29"/>
      <sheetName val="SAILEN_SARKAR29"/>
      <sheetName val="SANJAY_JENA129"/>
      <sheetName val="upendra_saw_29"/>
      <sheetName val="ALLOK_KUMAR_29"/>
      <sheetName val="except_wiring29"/>
      <sheetName val="Rev_S1_Abstract29"/>
      <sheetName val="Quantity_Abstract29"/>
      <sheetName val="M-Book_for_Conc29"/>
      <sheetName val="M-Book_for_FW29"/>
      <sheetName val="INPUT_SHEET29"/>
      <sheetName val="Project_Budget_Worksheet29"/>
      <sheetName val="BOQ_-II_ph_229"/>
      <sheetName val="Metso_-_Forth_&amp;_Slurry_11_02_39"/>
      <sheetName val="Fee_Rate_Summary29"/>
      <sheetName val="PRRM_Dashboard27"/>
      <sheetName val="d-safe_specs29"/>
      <sheetName val="Rein-Final_(Ph_1+Ph2)29"/>
      <sheetName val="class_&amp;_category29"/>
      <sheetName val="STAFFSCHED_29"/>
      <sheetName val="Site_wise_NADs29"/>
      <sheetName val="Stress_Calculation29"/>
      <sheetName val="Quote_Sheet29"/>
      <sheetName val="Index_25"/>
      <sheetName val="Email_Approval_Template25"/>
      <sheetName val="1_Executive_Summary25"/>
      <sheetName val="2_Risk_Assessment_Analysis25"/>
      <sheetName val="3_Pre-Approval25"/>
      <sheetName val="4_CIS25"/>
      <sheetName val="5_Change_Order25"/>
      <sheetName val="5_1__Re-book_De-book_order25"/>
      <sheetName val="6_Contract_Re-estimates25"/>
      <sheetName val="7a_BG_Approval_Form25"/>
      <sheetName val="7b_BG_Email_Approval_Template25"/>
      <sheetName val="8_LAD_Approval_Form25"/>
      <sheetName val="9_LOI_Checklist25"/>
      <sheetName val="10_RPS_Information_Form25"/>
      <sheetName val="11_Proj_Cashflow_25"/>
      <sheetName val="11_1_Cash-flow_Chart25"/>
      <sheetName val="Threshold_Calculator25"/>
      <sheetName val="Version_Control25"/>
      <sheetName val="Prebid_Review25"/>
      <sheetName val="DJC_Parameters25"/>
      <sheetName val="Selling_Summary25"/>
      <sheetName val="1-BAS_(cost)25"/>
      <sheetName val="Controller_Configuration25"/>
      <sheetName val="IO_Summary25"/>
      <sheetName val="2-FAS_(cost)25"/>
      <sheetName val="Cost_Summary25"/>
      <sheetName val="3-PA_(cost)25"/>
      <sheetName val="Approved_Make25"/>
      <sheetName val="Basis_of_offer25"/>
      <sheetName val="High_Level_Summary25"/>
      <sheetName val="4-ACS__(cost)25"/>
      <sheetName val="5-CCTV__(cost)25"/>
      <sheetName val="6-FFT__(cost)25"/>
      <sheetName val="7-_Service_Retrofit__(cost)25"/>
      <sheetName val="8-Service_PSA,O&amp;M__(cost)25"/>
      <sheetName val="9-_Service_L&amp;M__(cost)25"/>
      <sheetName val="non_fixed_DJC_25"/>
      <sheetName val="10-UPG_(cost)25"/>
      <sheetName val="11-ESG__(cost)25"/>
      <sheetName val="12-Products_(cost)25"/>
      <sheetName val="13-VAV__(cost)25"/>
      <sheetName val="14-REF_(cost)25"/>
      <sheetName val="15_-_Local_Chiller_(cost)25"/>
      <sheetName val="Selling-Local_Chiller25"/>
      <sheetName val="Material_Cost_JCS25"/>
      <sheetName val="Costing_USD_Chiller25"/>
      <sheetName val="Selling-USD_Chiller25"/>
      <sheetName val="PRICE_MATRIX_-JCIPL25"/>
      <sheetName val="COST_SUMMARY-_JCIPL25"/>
      <sheetName val="6_-FFT-JCIPL25"/>
      <sheetName val="7-Ser_Retro_-JCIPL25"/>
      <sheetName val="8-Ser_PSA,_O&amp;M_-JCIPL25"/>
      <sheetName val="9-Ser_L&amp;M_-JCIPL25"/>
      <sheetName val="10-UPG_JCIPL25"/>
      <sheetName val="11-ESG_JCIPL25"/>
      <sheetName val="12-Products_JCIPL25"/>
      <sheetName val="13-VAV_JCIPL25"/>
      <sheetName val="14-REF_JCMRL_25"/>
      <sheetName val="Proj__DJC-JCIPL25"/>
      <sheetName val="_L0_DDC_125"/>
      <sheetName val="L0_DDC-225"/>
      <sheetName val="L16_DDC-325"/>
      <sheetName val="L16_DDC-525"/>
      <sheetName val="L17_DDC-625"/>
      <sheetName val="L17_DDC-7_25"/>
      <sheetName val="L18_DDC-825"/>
      <sheetName val="2-AutoDialer_Sys25"/>
      <sheetName val="1-BAS1_(cost)25"/>
      <sheetName val="2-BAS2_(cost)25"/>
      <sheetName val="Deviations-Project_Risks25"/>
      <sheetName val="IO_Schedule25"/>
      <sheetName val="Debits_as_on_12_04_0825"/>
      <sheetName val="Direct_cost_shed_A-2_25"/>
      <sheetName val="Staff_Forecast_spread25"/>
      <sheetName val="LT_Motor_catalog10"/>
      <sheetName val="Cable_cat10"/>
      <sheetName val="glass_project_i"/>
      <sheetName val="oject_indices4_"/>
      <sheetName val="_Recovered_SheetName_511_"/>
      <sheetName val="_Recovered_SheetName_512_"/>
      <sheetName val="_Recovered_SheetName_513_"/>
      <sheetName val="_Recovered_SheetName_514_"/>
      <sheetName val="_Recovered_SheetName_515_"/>
      <sheetName val="_Recovered_SheetName_516_"/>
      <sheetName val="_Recovered_SheetName_517_"/>
      <sheetName val="_Recovered_SheetName_518_"/>
      <sheetName val="_Recovered_SheetName_519_"/>
      <sheetName val="_Recovered_SheetName_520_"/>
      <sheetName val="_Recovered_SheetName_521_"/>
      <sheetName val="_Recovered_SheetName_522_"/>
      <sheetName val="_Recovered_SheetName_523_"/>
      <sheetName val="_Recovered_SheetName_524_"/>
      <sheetName val="_Recovered_SheetName_525_"/>
      <sheetName val="_Recovered_SheetName_526_"/>
      <sheetName val="_Recovered_SheetName_527_"/>
      <sheetName val="_Recovered_SheetName_528_"/>
      <sheetName val="_Recovered_SheetName_529_"/>
      <sheetName val="_Recovered_SheetName_530_"/>
      <sheetName val="_Recovered_SheetName_531_"/>
      <sheetName val="_Recovered_SheetName_532_"/>
      <sheetName val="_Recovered_SheetName_533_"/>
      <sheetName val="_Recovered_SheetName_534_"/>
      <sheetName val="_Recovered_SheetName_535_"/>
      <sheetName val="_Recovered_SheetName_536_"/>
      <sheetName val="_Recovered_SheetName_537_"/>
      <sheetName val="_Recovered_SheetName_538_"/>
      <sheetName val="_Recovered_SheetName_539_"/>
      <sheetName val="_Recovered_SheetName_540_"/>
      <sheetName val="_Recovered_SheetName_541_"/>
      <sheetName val="_Recovered_SheetName_542_"/>
      <sheetName val="_Recovered_SheetName_543_"/>
      <sheetName val="_Recovered_SheetName_544_"/>
      <sheetName val="_Recovered_SheetName_545_"/>
      <sheetName val="_Recovered_SheetName_546_"/>
      <sheetName val="_Recovered_SheetName_547_"/>
      <sheetName val="_Recovered_SheetName_548_"/>
      <sheetName val="_Recovered_SheetName_549_"/>
      <sheetName val="_Recovered_SheetName_550_"/>
      <sheetName val="_Recovered_SheetName_551_"/>
      <sheetName val="_Recovered_SheetName_552_"/>
      <sheetName val="_Recovered_SheetName_553_"/>
      <sheetName val="_Recovered_SheetName_554_"/>
      <sheetName val="_Recovered_SheetName_555_"/>
      <sheetName val="_Recovered_SheetName_556_"/>
      <sheetName val="_Recovered_SheetName_557_"/>
      <sheetName val="_Recovered_SheetName_558_"/>
      <sheetName val="_Recovered_SheetName_559_"/>
      <sheetName val="_Recovered_SheetName_560_"/>
      <sheetName val="_Recovered_SheetName_561_"/>
      <sheetName val="_Recovered_SheetName_562_"/>
      <sheetName val="_Recovered_SheetName_563_"/>
      <sheetName val="_Recovered_SheetName_564_"/>
      <sheetName val="_Recovered_SheetName_565_"/>
      <sheetName val="_Recovered_SheetName_566_"/>
      <sheetName val="_Recovered_SheetName_567_"/>
      <sheetName val="_Recovered_SheetName_568_"/>
      <sheetName val="_Recovered_SheetName_569_"/>
      <sheetName val="_Recovered_SheetName_570_"/>
      <sheetName val="_Recovered_SheetName_571_"/>
      <sheetName val="_Recovered_SheetName_572_"/>
      <sheetName val="_Recovered_SheetName_573_"/>
      <sheetName val="_Recovered_SheetName_574_"/>
      <sheetName val="_Recovered_SheetName_575_"/>
      <sheetName val="_Recovered_SheetName_576_"/>
      <sheetName val="_Recovered_SheetName_577_"/>
      <sheetName val="_Recovered_SheetName_578_"/>
      <sheetName val="_Recovered_SheetName_579_"/>
      <sheetName val="_Recovered_SheetName_580_"/>
      <sheetName val="_Recovered_SheetName_581_"/>
      <sheetName val="_Recovered_SheetName_582_"/>
      <sheetName val="_Recovered_SheetName_583_"/>
      <sheetName val="_Recovered_SheetName_584_"/>
      <sheetName val="_Recovered_SheetName_585_"/>
      <sheetName val="_Recovered_SheetName_586_"/>
      <sheetName val="_Recovered_SheetName_587_"/>
      <sheetName val="_Recovered_SheetName_588_"/>
      <sheetName val="_Recovered_SheetName_589_"/>
      <sheetName val="_Recovered_SheetName_590_"/>
      <sheetName val="_Recovered_SheetName_591_"/>
      <sheetName val="_Recovered_SheetName_592_"/>
      <sheetName val="_Recovered_SheetName_593_"/>
      <sheetName val="_Recovered_SheetName_594_"/>
      <sheetName val="_Recovered_SheetName_595_"/>
      <sheetName val="_Recovered_SheetName_596_"/>
      <sheetName val="_Recovered_SheetName_597_"/>
      <sheetName val="_Recovered_SheetName_598_"/>
      <sheetName val="_Recovered_SheetName_599_"/>
      <sheetName val="_Recovered_SheetName_600_"/>
      <sheetName val="_Recovered_SheetName_601_"/>
      <sheetName val="_Recovered_SheetName_602_"/>
      <sheetName val="_Recovered_SheetName_603_"/>
      <sheetName val="_Recovered_SheetName_604_"/>
      <sheetName val="_Recovered_SheetName_605_"/>
      <sheetName val="_Recovered_SheetName_606_"/>
      <sheetName val="_Recovered_SheetName_607_"/>
      <sheetName val="_Recovered_SheetName_608_"/>
      <sheetName val="_Recovered_SheetName_609_"/>
      <sheetName val="_Recovered_SheetName_610_"/>
      <sheetName val="_Recovered_SheetName_611_"/>
      <sheetName val="_Recovered_SheetName_612_"/>
      <sheetName val="_Recovered_SheetName_613_"/>
      <sheetName val="_Recovered_SheetName_614_"/>
      <sheetName val="_Recovered_SheetName_615_"/>
      <sheetName val="_Recovered_SheetName_616_"/>
      <sheetName val="_Recovered_SheetName_617_"/>
      <sheetName val="_Recovered_SheetName_618_"/>
      <sheetName val="_Recovered_SheetName_619_"/>
      <sheetName val="_Recovered_SheetName_620_"/>
      <sheetName val="_Recovered_SheetName_621_"/>
      <sheetName val="_Recovered_SheetName_622_"/>
      <sheetName val="_Recovered_SheetName_623_"/>
      <sheetName val="_Recovered_SheetName_624_"/>
      <sheetName val="_Recovered_SheetName_625_"/>
      <sheetName val="_Recovered_SheetName_626_"/>
      <sheetName val="_Recovered_SheetName_627_"/>
      <sheetName val="_Recovered_SheetName_628_"/>
      <sheetName val="_Recovered_SheetName_629_"/>
      <sheetName val="_Recovered_SheetName_630_"/>
      <sheetName val="_Recovered_SheetName_631_"/>
      <sheetName val="_Recovered_SheetName_632_"/>
      <sheetName val="_Recovered_SheetName_633_"/>
      <sheetName val="_Recovered_SheetName_634_"/>
      <sheetName val="_Recovered_SheetName_635_"/>
      <sheetName val="_Recovered_SheetName_636_"/>
      <sheetName val="_Recovered_SheetName_637_"/>
      <sheetName val="_Recovered_SheetName_638_"/>
      <sheetName val="_Recovered_SheetName_639_"/>
      <sheetName val="_Recovered_SheetName_640_"/>
      <sheetName val="_Recovered_SheetName_641_"/>
      <sheetName val="_Recovered_SheetName_642_"/>
      <sheetName val="_Recovered_SheetName_643_"/>
      <sheetName val="_Recovered_SheetName_644_"/>
      <sheetName val="_Recovered_SheetName_645_"/>
      <sheetName val="_Recovered_SheetName_646_"/>
      <sheetName val="_Recovered_SheetName_647_"/>
      <sheetName val="_Recovered_SheetName_648_"/>
      <sheetName val="_Recovered_SheetName_649_"/>
      <sheetName val="_Recovered_SheetName_650_"/>
      <sheetName val="_Recovered_SheetName_651_"/>
      <sheetName val="_Recovered_SheetName_652_"/>
      <sheetName val="_Recovered_SheetName_653_"/>
      <sheetName val="_Recovered_SheetName_654_"/>
      <sheetName val="_Recovered_SheetName_655_"/>
      <sheetName val="_Recovered_SheetName_656_"/>
      <sheetName val="_Recovered_SheetName_657_"/>
      <sheetName val="_Recovered_SheetName_658_"/>
      <sheetName val="_Recovered_SheetName_659_"/>
      <sheetName val="_Recovered_SheetName_660_"/>
      <sheetName val="_Recovered_SheetName_661_"/>
      <sheetName val="_Recovered_SheetName_662_"/>
      <sheetName val="_Recovered_SheetName_663_"/>
      <sheetName val="_Recovered_SheetName_664_"/>
      <sheetName val="_Recovered_SheetName_665_"/>
      <sheetName val="_Recovered_SheetName_666_"/>
      <sheetName val="_Recovered_SheetName_667_"/>
      <sheetName val="_Recovered_SheetName_668_"/>
      <sheetName val="_Recovered_SheetName_669_"/>
      <sheetName val="_Recovered_SheetName_670_"/>
      <sheetName val="_Recovered_SheetName_671_"/>
      <sheetName val="_Recovered_SheetName_672_"/>
      <sheetName val="_Recovered_SheetName_673_"/>
      <sheetName val="_Recovered_SheetName_674_"/>
      <sheetName val="_Recovered_SheetName_675_"/>
      <sheetName val="_Recovered_SheetName_676_"/>
      <sheetName val="_Recovered_SheetName_677_"/>
      <sheetName val="_Recovered_SheetName_678_"/>
      <sheetName val="_Recovered_SheetName_679_"/>
      <sheetName val="_Recovered_SheetName_680_"/>
      <sheetName val="_Recovered_SheetName_681_"/>
      <sheetName val="_Recovered_SheetName_682_"/>
      <sheetName val="_Recovered_SheetName_683_"/>
      <sheetName val="_Recovered_SheetName_684_"/>
      <sheetName val="_Recovered_SheetName_685_"/>
      <sheetName val="_Recovered_SheetName_686_"/>
      <sheetName val="_Recovered_SheetName_687_"/>
      <sheetName val="_Recovered_SheetName_688_"/>
      <sheetName val="_Recovered_SheetName_689_"/>
      <sheetName val="_Recovered_SheetName_690_"/>
      <sheetName val="_Recovered_SheetName_691_"/>
      <sheetName val="_Recovered_SheetName_692_"/>
      <sheetName val="_Recovered_SheetName_693_"/>
      <sheetName val="_Recovered_SheetName_694_"/>
      <sheetName val="_Recovered_SheetName_695_"/>
      <sheetName val="_Recovered_SheetName_696_"/>
      <sheetName val="_Recovered_SheetName_697_"/>
      <sheetName val="_Recovered_SheetName_698_"/>
      <sheetName val="_Recovered_SheetName_699_"/>
      <sheetName val="_Recovered_SheetName_700_"/>
      <sheetName val="_Recovered_SheetName_701_"/>
      <sheetName val="_Recovered_SheetName_702_"/>
      <sheetName val="_Recovered_SheetName_703_"/>
      <sheetName val="_Recovered_SheetName_704_"/>
      <sheetName val="_Recovered_SheetName_705_"/>
      <sheetName val="_Recovered_SheetName_706_"/>
      <sheetName val="_Recovered_SheetName_707_"/>
      <sheetName val="_Recovered_SheetName_708_"/>
      <sheetName val="_Recovered_SheetName_709_"/>
      <sheetName val="_Recovered_SheetName_710_"/>
      <sheetName val="_Recovered_SheetName_711_"/>
      <sheetName val="_Recovered_SheetName_712_"/>
      <sheetName val="_Recovered_SheetName_713_"/>
      <sheetName val="_Recovered_SheetName_714_"/>
      <sheetName val="_Recovered_SheetName_715_"/>
      <sheetName val="_Recovered_SheetName_716_"/>
      <sheetName val="_Recovered_SheetName_717_"/>
      <sheetName val="_Recovered_SheetName_718_"/>
      <sheetName val="_Recovered_SheetName_719_"/>
      <sheetName val="_Recovered_SheetName_720_"/>
      <sheetName val="_Recovered_SheetName_721_"/>
      <sheetName val="_Recovered_SheetName_722_"/>
      <sheetName val="_Recovered_SheetName_723_"/>
      <sheetName val="_Recovered_SheetName_724_"/>
      <sheetName val="_Recovered_SheetName_725_"/>
      <sheetName val="_Recovered_SheetName_726_"/>
      <sheetName val="_Recovered_SheetName_727_"/>
      <sheetName val="_Recovered_SheetName_728_"/>
      <sheetName val="_Recovered_SheetName_729_"/>
      <sheetName val="_Recovered_SheetName_730_"/>
      <sheetName val="_Recovered_SheetName_731_"/>
      <sheetName val="_Recovered_SheetName_732_"/>
      <sheetName val="_Recovered_SheetName_733_"/>
      <sheetName val="_Recovered_SheetName_734_"/>
      <sheetName val="_Recovered_SheetName_735_"/>
      <sheetName val="_Recovered_SheetName_736_"/>
      <sheetName val="_Recovered_SheetName_737_"/>
      <sheetName val="_Recovered_SheetName_738_"/>
      <sheetName val="_Recovered_SheetName_739_"/>
      <sheetName val="_Recovered_SheetName_740_"/>
      <sheetName val="_Recovered_SheetName_741_"/>
      <sheetName val="_Recovered_SheetName_742_"/>
      <sheetName val="_Recovered_SheetName_743_"/>
      <sheetName val="_Recovered_SheetName_744_"/>
      <sheetName val="_Recovered_SheetName_745_"/>
      <sheetName val="_Recovered_SheetName_746_"/>
      <sheetName val="_Recovered_SheetName_747_"/>
      <sheetName val="_Recovered_SheetName_748_"/>
      <sheetName val="_Recovered_SheetName_749_"/>
      <sheetName val="_Recovered_SheetName_750_"/>
      <sheetName val="_Recovered_SheetName_751_"/>
      <sheetName val="_Recovered_SheetName_752_"/>
      <sheetName val="_Recovered_SheetName_753_"/>
      <sheetName val="_Recovered_SheetName_754_"/>
      <sheetName val="_Recovered_SheetName_755_"/>
      <sheetName val="_Recovered_SheetName_756_"/>
      <sheetName val="_Recovered_SheetName_757_"/>
      <sheetName val="_Recovered_SheetName_758_"/>
      <sheetName val="_Recovered_SheetName_759_"/>
      <sheetName val="_Recovered_SheetName_760_"/>
      <sheetName val="_Recovered_SheetName_761_"/>
      <sheetName val="_Recovered_SheetName_762_"/>
      <sheetName val="_Recovered_SheetName_763_"/>
      <sheetName val="_Recovered_SheetName_764_"/>
      <sheetName val="_Recovered_SheetName_765_"/>
      <sheetName val="_Recovered_SheetName_766_"/>
      <sheetName val="_Recovered_SheetName_767_"/>
      <sheetName val="_Recovered_SheetName_768_"/>
      <sheetName val="_Recovered_SheetName_769_"/>
      <sheetName val="_Recovered_SheetName_770_"/>
      <sheetName val="_Recovered_SheetName_771_"/>
      <sheetName val="_Recovered_SheetName_772_"/>
      <sheetName val="_Recovered_SheetName_773_"/>
      <sheetName val="_Recovered_SheetName_774_"/>
      <sheetName val="_Recovered_SheetName_775_"/>
      <sheetName val="_Recovered_SheetName_776_"/>
      <sheetName val="_Recovered_SheetName_777_"/>
      <sheetName val="_Recovered_SheetName_778_"/>
      <sheetName val="_Recovered_SheetName_779_"/>
      <sheetName val="_Recovered_SheetName_780_"/>
      <sheetName val="_Recovered_SheetName_781_"/>
      <sheetName val="_Recovered_SheetName_782_"/>
      <sheetName val="_Recovered_SheetName_783_"/>
      <sheetName val="_Recovered_SheetName_784_"/>
      <sheetName val="_Recovered_SheetName_785_"/>
      <sheetName val="_Recovered_SheetName_786_"/>
      <sheetName val="_Recovered_SheetName_787_"/>
      <sheetName val="_Recovered_SheetName_788_"/>
      <sheetName val="_Recovered_SheetName_789_"/>
      <sheetName val="_Recovered_SheetName_790_"/>
      <sheetName val="_Recovered_SheetName_791_"/>
      <sheetName val="_Recovered_SheetName_792_"/>
      <sheetName val="_Recovered_SheetName_793_"/>
      <sheetName val="_Recovered_SheetName_794_"/>
      <sheetName val="_Recovered_SheetName_795_"/>
      <sheetName val="_Recovered_SheetName_796_"/>
      <sheetName val="_Recovered_SheetName_797_"/>
      <sheetName val="_Recovered_SheetName_798_"/>
      <sheetName val="_Recovered_SheetName_799_"/>
      <sheetName val="_Recovered_SheetName_800_"/>
      <sheetName val="_Recovered_SheetName_801_"/>
      <sheetName val="_Recovered_SheetName_802_"/>
      <sheetName val="_Recovered_SheetName_803_"/>
      <sheetName val="_Recovered_SheetName_804_"/>
      <sheetName val="_Recovered_SheetName_805_"/>
      <sheetName val="_Recovered_SheetName_806_"/>
      <sheetName val="_Recovered_SheetName_807_"/>
      <sheetName val="_Recovered_SheetName_808_"/>
      <sheetName val="_Recovered_SheetName_809_"/>
      <sheetName val="_Recovered_SheetName_810_"/>
      <sheetName val="_Recovered_SheetName_811_"/>
      <sheetName val="_Recovered_SheetName_812_"/>
      <sheetName val="_Recovered_SheetName_813_"/>
      <sheetName val="_Recovered_SheetName_814_"/>
      <sheetName val="_Recovered_SheetName_815_"/>
      <sheetName val="_Recovered_SheetName_816_"/>
      <sheetName val="_Recovered_SheetName_817_"/>
      <sheetName val="_Recovered_SheetName_818_"/>
      <sheetName val="_Recovered_SheetName_819_"/>
      <sheetName val="_Recovered_SheetName_820_"/>
      <sheetName val="_Recovered_SheetName_821_"/>
      <sheetName val="_Recovered_SheetName_822_"/>
      <sheetName val="_Recovered_SheetName_823_"/>
      <sheetName val="_Recovered_SheetName_824_"/>
      <sheetName val="_Recovered_SheetName_825_"/>
      <sheetName val="_Recovered_SheetName_826_"/>
      <sheetName val="_Recovered_SheetName_827_"/>
      <sheetName val="_Recovered_SheetName_828_"/>
      <sheetName val="_Recovered_SheetName_829_"/>
      <sheetName val="_Recovered_SheetName_830_"/>
      <sheetName val="_Recovered_SheetName_831_"/>
      <sheetName val="_Recovered_SheetName_832_"/>
      <sheetName val="_Recovered_SheetName_833_"/>
      <sheetName val="_Recovered_SheetName_834_"/>
      <sheetName val="_Recovered_SheetName_835_"/>
      <sheetName val="_Recovered_SheetName_836_"/>
      <sheetName val="_Recovered_SheetName_837_"/>
      <sheetName val="_Recovered_SheetName_838_"/>
      <sheetName val="_Recovered_SheetName_839_"/>
      <sheetName val="_Recovered_SheetName_840_"/>
      <sheetName val="_Recovered_SheetName_841_"/>
      <sheetName val="_Recovered_SheetName_842_"/>
      <sheetName val="_Recovered_SheetName_843_"/>
      <sheetName val="_Recovered_SheetName_844_"/>
      <sheetName val="_Recovered_SheetName_845_"/>
      <sheetName val="_Recovered_SheetName_846_"/>
      <sheetName val="_Recovered_SheetName_847_"/>
      <sheetName val="_Recovered_SheetName_848_"/>
      <sheetName val="_Recovered_SheetName_849_"/>
      <sheetName val="_Recovered_SheetName_850_"/>
      <sheetName val="_Recovered_SheetName_851_"/>
      <sheetName val="_Recovered_SheetName_852_"/>
      <sheetName val="_Recovered_SheetName_853_"/>
      <sheetName val="_Recovered_SheetName_854_"/>
      <sheetName val="_Recovered_SheetName_855_"/>
      <sheetName val="_Recovered_SheetName_856_"/>
      <sheetName val="_Recovered_SheetName_857_"/>
      <sheetName val="_Recovered_SheetName_858_"/>
      <sheetName val="_Recovered_SheetName_859_"/>
      <sheetName val="_Recovered_SheetName_860_"/>
      <sheetName val="_Recovered_SheetName_861_"/>
      <sheetName val="_Recovered_SheetName_862_"/>
      <sheetName val="_Recovered_SheetName_863_"/>
      <sheetName val="_Recovered_SheetName_864_"/>
      <sheetName val="_Recovered_SheetName_865_"/>
      <sheetName val="_Recovered_SheetName_866_"/>
      <sheetName val="_Recovered_SheetName_867_"/>
      <sheetName val="_Recovered_SheetName_868_"/>
      <sheetName val="_Recovered_SheetName_869_"/>
      <sheetName val="_Recovered_SheetName_870_"/>
      <sheetName val="_Recovered_SheetName_871_"/>
      <sheetName val="_Recovered_SheetName_872_"/>
      <sheetName val="_Recovered_SheetName_873_"/>
      <sheetName val="_Recovered_SheetName_874_"/>
      <sheetName val="_Recovered_SheetName_875_"/>
      <sheetName val="_Recovered_SheetName_876_"/>
      <sheetName val="_Recovered_SheetName_877_"/>
      <sheetName val="_Recovered_SheetName_878_"/>
      <sheetName val="_Recovered_SheetName_879_"/>
      <sheetName val="_Recovered_SheetName_880_"/>
      <sheetName val="_Recovered_SheetName_881_"/>
      <sheetName val="_Recovered_SheetName_882_"/>
      <sheetName val="_Recovered_SheetName_883_"/>
      <sheetName val="_Recovered_SheetName_884_"/>
      <sheetName val="_Recovered_SheetName_885_"/>
      <sheetName val="_Recovered_SheetName_886_"/>
      <sheetName val="_Recovered_SheetName_887_"/>
      <sheetName val="_Recovered_SheetName_888_"/>
      <sheetName val="_Recovered_SheetName_889_"/>
      <sheetName val="_Recovered_SheetName_890_"/>
      <sheetName val="_Recovered_SheetName_891_"/>
      <sheetName val="_Recovered_SheetName_892_"/>
      <sheetName val="_Recovered_SheetName_893_"/>
      <sheetName val="_Recovered_SheetName_894_"/>
      <sheetName val="_Recovered_SheetName_895_"/>
      <sheetName val="_Recovered_SheetName_896_"/>
      <sheetName val="_Recovered_SheetName_897_"/>
      <sheetName val="_Recovered_SheetName_898_"/>
      <sheetName val="_Recovered_SheetName_899_"/>
      <sheetName val="_Recovered_SheetName_900_"/>
      <sheetName val="_Recovered_SheetName_901_"/>
      <sheetName val="_Recovered_SheetName_902_"/>
      <sheetName val="_Recovered_SheetName_903_"/>
      <sheetName val="_Recovered_SheetName_904_"/>
      <sheetName val="_Recovered_SheetName_905_"/>
      <sheetName val="_Recovered_SheetName_906_"/>
      <sheetName val="_Recovered_SheetName_907_"/>
      <sheetName val="_Recovered_SheetName_908_"/>
      <sheetName val="_Recovered_SheetName_909_"/>
      <sheetName val="_Recovered_SheetName_910_"/>
      <sheetName val="_Recovered_SheetName_911_"/>
      <sheetName val="_Recovered_SheetName_912_"/>
      <sheetName val="_Recovered_SheetName_913_"/>
      <sheetName val="_Recovered_SheetName_914_"/>
      <sheetName val="_Recovered_SheetName_915_"/>
      <sheetName val="_Recovered_SheetName_916_"/>
      <sheetName val="_Recovered_SheetName_917_"/>
      <sheetName val="_Recovered_SheetName_918_"/>
      <sheetName val="_Recovered_SheetName_919_"/>
      <sheetName val="_Recovered_SheetName_920_"/>
      <sheetName val="_Recovered_SheetName_921_"/>
      <sheetName val="_Recovered_SheetName_922_"/>
      <sheetName val="_Recovered_SheetName_923_"/>
      <sheetName val="_Recovered_SheetName_924_"/>
      <sheetName val="_Recovered_SheetName_925_"/>
      <sheetName val="_Recovered_SheetName_926_"/>
      <sheetName val="_Recovered_SheetName_927_"/>
      <sheetName val="_Recovered_SheetName_928_"/>
      <sheetName val="_Recovered_SheetName_929_"/>
      <sheetName val="_Recovered_SheetName_930_"/>
      <sheetName val="_Recovered_SheetName_931_"/>
      <sheetName val="_Recovered_SheetName_932_"/>
      <sheetName val="_Recovered_SheetName_933_"/>
      <sheetName val="_Recovered_SheetName_934_"/>
      <sheetName val="_Recovered_SheetName_935_"/>
      <sheetName val="_Recovered_SheetName_936_"/>
      <sheetName val="_Recovered_SheetName_937_"/>
      <sheetName val="_Recovered_SheetName_938_"/>
      <sheetName val="_Recovered_SheetName_939_"/>
      <sheetName val="_Recovered_SheetName_940_"/>
      <sheetName val="_Recovered_SheetName_941_"/>
      <sheetName val="_Recovered_SheetName_942_"/>
      <sheetName val="_Recovered_SheetName_943_"/>
      <sheetName val="_Recovered_SheetName_944_"/>
      <sheetName val="_Recovered_SheetName_945_"/>
      <sheetName val="_Recovered_SheetName_946_"/>
      <sheetName val="_Recovered_SheetName_947_"/>
      <sheetName val="_Recovered_SheetName_948_"/>
      <sheetName val="_Recovered_SheetName_949_"/>
      <sheetName val="_Recovered_SheetName_950_"/>
      <sheetName val="_Recovered_SheetName_951_"/>
      <sheetName val="_Recovered_SheetName_952_"/>
      <sheetName val="_Recovered_SheetName_953_"/>
      <sheetName val="_Recovered_SheetName_954_"/>
      <sheetName val="_Recovered_SheetName_955_"/>
      <sheetName val="_Recovered_SheetName_956_"/>
      <sheetName val="_Recovered_SheetName_957_"/>
      <sheetName val="_Recovered_SheetName_958_"/>
      <sheetName val="_Recovered_SheetName_959_"/>
      <sheetName val="_Recovered_SheetName_960_"/>
      <sheetName val="_Recovered_SheetName_961_"/>
      <sheetName val="_Recovered_SheetName_962_"/>
      <sheetName val="_Recovered_SheetName_963_"/>
      <sheetName val="_Recovered_SheetName_964_"/>
      <sheetName val="_Recovered_SheetName_965_"/>
      <sheetName val="_Recovered_SheetName_966_"/>
      <sheetName val="_Recovered_SheetName_967_"/>
      <sheetName val="_Recovered_SheetName_968_"/>
      <sheetName val="_Recovered_SheetName_969_"/>
      <sheetName val="_Recovered_SheetName_970_"/>
      <sheetName val="_Recovered_SheetName_971_"/>
      <sheetName val="_Recovered_SheetName_972_"/>
      <sheetName val="_Recovered_SheetName_973_"/>
      <sheetName val="_Recovered_SheetName_974_"/>
      <sheetName val="_Recovered_SheetName_975_"/>
      <sheetName val="_Recovered_SheetName_976_"/>
      <sheetName val="_Recovered_SheetName_977_"/>
      <sheetName val="_Recovered_SheetName_978_"/>
      <sheetName val="_Recovered_SheetName_979_"/>
      <sheetName val="_Recovered_SheetName_980_"/>
      <sheetName val="_Recovered_SheetName_981_"/>
      <sheetName val="_Recovered_SheetName_982_"/>
      <sheetName val="_Recovered_SheetName_983_"/>
      <sheetName val="_Recovered_SheetName_984_"/>
      <sheetName val="_Recovered_SheetName_985_"/>
      <sheetName val="_Recovered_SheetName_986_"/>
      <sheetName val="_Recovered_SheetName_987_"/>
      <sheetName val="_Recovered_SheetName_988_"/>
      <sheetName val="_Recovered_SheetName_989_"/>
      <sheetName val="_Recovered_SheetName_990_"/>
      <sheetName val="_Recovered_SheetName_991_"/>
      <sheetName val="_Recovered_SheetName_992_"/>
      <sheetName val="_Recovered_SheetName_993_"/>
      <sheetName val="_Recovered_SheetName_994_"/>
      <sheetName val="_Recovered_SheetName_995_"/>
      <sheetName val="_Recovered_SheetName_996_"/>
      <sheetName val="_Recovered_SheetName_997_"/>
      <sheetName val="_Recovered_SheetName_998_"/>
      <sheetName val="_Recovered_SheetName_999_"/>
      <sheetName val="_Recovered_SheetName_1000_"/>
      <sheetName val="_Recovered_SheetName_1001_"/>
      <sheetName val="_Recovered_SheetName_1002_"/>
      <sheetName val="_Recovered_SheetName_1003_"/>
      <sheetName val="_Recovered_SheetName_1004_"/>
      <sheetName val="_Recovered_SheetName_1005_"/>
      <sheetName val="_Recovered_SheetName_1006_"/>
      <sheetName val="_Recovered_SheetName_1007_"/>
      <sheetName val="_Recovered_SheetName_1008_"/>
      <sheetName val="_Recovered_SheetName_1009_"/>
      <sheetName val="_Recovered_SheetName_1010_"/>
      <sheetName val="_Recovered_SheetName_1011_"/>
      <sheetName val="_Recovered_SheetName_1012_"/>
      <sheetName val="_Recovered_SheetName_1013_"/>
      <sheetName val="_Recovered_SheetName_1014_"/>
      <sheetName val="_Recovered_SheetName_1015_"/>
      <sheetName val="_Recovered_SheetName_1016_"/>
      <sheetName val="_Recovered_SheetName_1017_"/>
      <sheetName val="_Recovered_SheetName_1018_"/>
      <sheetName val="_Recovered_SheetName_1019_"/>
      <sheetName val="_Recovered_SheetName_1020_"/>
      <sheetName val="_Recovered_SheetName_1021_"/>
      <sheetName val="_Recovered_SheetName_1022_"/>
      <sheetName val="_Recovered_SheetName_1023_"/>
      <sheetName val="_Recovered_SheetName_1024_"/>
      <sheetName val="_Recovered_SheetName_1025_"/>
      <sheetName val="_Recovered_SheetName_1026_"/>
      <sheetName val="_Recovered_SheetName_1027_"/>
      <sheetName val="_Recovered_SheetName_1028_"/>
      <sheetName val="_Recovered_SheetName_1029_"/>
      <sheetName val="_Recovered_SheetName_1030_"/>
      <sheetName val="_Recovered_SheetName_1031_"/>
      <sheetName val="_Recovered_SheetName_1032_"/>
      <sheetName val="_Recovered_SheetName_1033_"/>
      <sheetName val="_Recovered_SheetName_1034_"/>
      <sheetName val="_Recovered_SheetName_1035_"/>
      <sheetName val="_Recovered_SheetName_1036_"/>
      <sheetName val="_Recovered_SheetName_1037_"/>
      <sheetName val="_Recovered_SheetName_1038_"/>
      <sheetName val="_Recovered_SheetName_1039_"/>
      <sheetName val="_Recovered_SheetName_1040_"/>
      <sheetName val="_Recovered_SheetName_1041_"/>
      <sheetName val="_Recovered_SheetName_1042_"/>
      <sheetName val="_Recovered_SheetName_1043_"/>
      <sheetName val="_Recovered_SheetName_1044_"/>
      <sheetName val="_Recovered_SheetName_1045_"/>
      <sheetName val="_Recovered_SheetName_1046_"/>
      <sheetName val="_Recovered_SheetName_1047_"/>
      <sheetName val="_Recovered_SheetName_1048_"/>
      <sheetName val="_Recovered_SheetName_1049_"/>
      <sheetName val="_Recovered_SheetName_1050_"/>
      <sheetName val="_Recovered_SheetName_1051_"/>
      <sheetName val="_Recovered_SheetName_1052_"/>
      <sheetName val="_Recovered_SheetName_1053_"/>
      <sheetName val="_Recovered_SheetName_1054_"/>
      <sheetName val="_Recovered_SheetName_1055_"/>
      <sheetName val="_Recovered_SheetName_1056_"/>
      <sheetName val="_Recovered_SheetName_1057_"/>
      <sheetName val="_Recovered_SheetName_1058_"/>
      <sheetName val="_Recovered_SheetName_1059_"/>
      <sheetName val="_Recovered_SheetName_1060_"/>
      <sheetName val="_Recovered_SheetName_1061_"/>
      <sheetName val="_Recovered_SheetName_1062_"/>
      <sheetName val="_Recovered_SheetName_1063_"/>
      <sheetName val="_Recovered_SheetName_1064_"/>
      <sheetName val="_Recovered_SheetName_1065_"/>
      <sheetName val="_Recovered_SheetName_1066_"/>
      <sheetName val="_Recovered_SheetName_1067_"/>
      <sheetName val="_Recovered_SheetName_1068_"/>
      <sheetName val="_Recovered_SheetName_1069_"/>
      <sheetName val="_Recovered_SheetName_1070_"/>
      <sheetName val="_Recovered_SheetName_1071_"/>
      <sheetName val="_Recovered_SheetName_1072_"/>
      <sheetName val="_Recovered_SheetName_1073_"/>
      <sheetName val="_Recovered_SheetName_1074_"/>
      <sheetName val="_Recovered_SheetName_1075_"/>
      <sheetName val="_Recovered_SheetName_1076_"/>
      <sheetName val="_Recovered_SheetName_1077_"/>
      <sheetName val="_Recovered_SheetName_1078_"/>
      <sheetName val="_Recovered_SheetName_1079_"/>
      <sheetName val="_Recovered_SheetName_1080_"/>
      <sheetName val="_Recovered_SheetName_1081_"/>
      <sheetName val="_Recovered_SheetName_1082_"/>
      <sheetName val="_Recovered_SheetName_1083_"/>
      <sheetName val="_Recovered_SheetName_1084_"/>
      <sheetName val="_Recovered_SheetName_1085_"/>
      <sheetName val="_Recovered_SheetName_1086_"/>
      <sheetName val="_Recovered_SheetName_1087_"/>
      <sheetName val="_Recovered_SheetName_1088_"/>
      <sheetName val="_Recovered_SheetName_1089_"/>
      <sheetName val="_Recovered_SheetName_1090_"/>
      <sheetName val="_Recovered_SheetName_1091_"/>
      <sheetName val="_Recovered_SheetName_1092_"/>
      <sheetName val="_Recovered_SheetName_1093_"/>
      <sheetName val="_Recovered_SheetName_1094_"/>
      <sheetName val="_Recovered_SheetName_1095_"/>
      <sheetName val="_Recovered_SheetName_1096_"/>
      <sheetName val="_Recovered_SheetName_1097_"/>
      <sheetName val="_Recovered_SheetName_1098_"/>
      <sheetName val="_Recovered_SheetName_1099_"/>
      <sheetName val="_Recovered_SheetName_1100_"/>
      <sheetName val="_Recovered_SheetName_1101_"/>
      <sheetName val="_Recovered_SheetName_1102_"/>
      <sheetName val="_Recovered_SheetName_1103_"/>
      <sheetName val="_Recovered_SheetName_1104_"/>
      <sheetName val="_Recovered_SheetName_1105_"/>
      <sheetName val="_Recovered_SheetName_1106_"/>
      <sheetName val="_Recovered_SheetName_1107_"/>
      <sheetName val="_Recovered_SheetName_1108_"/>
      <sheetName val="_Recovered_SheetName_1109_"/>
      <sheetName val="_Recovered_SheetName_1110_"/>
      <sheetName val="_Recovered_SheetName_1111_"/>
      <sheetName val="_Recovered_SheetName_1112_"/>
      <sheetName val="_Recovered_SheetName_1113_"/>
      <sheetName val="_Recovered_SheetName_1114_"/>
      <sheetName val="_Recovered_SheetName_1115_"/>
      <sheetName val="_Recovered_SheetName_1116_"/>
      <sheetName val="_Recovered_SheetName_1117_"/>
      <sheetName val="_Recovered_SheetName_1118_"/>
      <sheetName val="_Recovered_SheetName_1119_"/>
      <sheetName val="_Recovered_SheetName_1120_"/>
      <sheetName val="_Recovered_SheetName_1121_"/>
      <sheetName val="_Recovered_SheetName_1122_"/>
      <sheetName val="_Recovered_SheetName_1123_"/>
      <sheetName val="_Recovered_SheetName_1124_"/>
      <sheetName val="_Recovered_SheetName_1125_"/>
      <sheetName val="_Recovered_SheetName_1126_"/>
      <sheetName val="_Recovered_SheetName_1127_"/>
      <sheetName val="_Recovered_SheetName_1128_"/>
      <sheetName val="_Recovered_SheetName_1129_"/>
      <sheetName val="_Recovered_SheetName_1130_"/>
      <sheetName val="_Recovered_SheetName_1131_"/>
      <sheetName val="_Recovered_SheetName_1132_"/>
      <sheetName val="_Recovered_SheetName_1133_"/>
      <sheetName val="_Recovered_SheetName_1134_"/>
      <sheetName val="_Recovered_SheetName_1135_"/>
      <sheetName val="_Recovered_SheetName_1136_"/>
      <sheetName val="_Recovered_SheetName_1137_"/>
      <sheetName val="_Recovered_SheetName_1138_"/>
      <sheetName val="_Recovered_SheetName_1139_"/>
      <sheetName val="_Recovered_SheetName_1140_"/>
      <sheetName val="_Recovered_SheetName_1141_"/>
      <sheetName val="_Recovered_SheetName_1142_"/>
      <sheetName val="_Recovered_SheetName_1143_"/>
      <sheetName val="_Recovered_SheetName_1144_"/>
      <sheetName val="_Recovered_SheetName_1145_"/>
      <sheetName val="_Recovered_SheetName_1146_"/>
      <sheetName val="_Recovered_SheetName_1147_"/>
      <sheetName val="_Recovered_SheetName_1148_"/>
      <sheetName val="_Recovered_SheetName_1149_"/>
      <sheetName val="_Recovered_SheetName_1150_"/>
      <sheetName val="_Recovered_SheetName_1151_"/>
      <sheetName val="_Recovered_SheetName_1152_"/>
      <sheetName val="_Recovered_SheetName_1153_"/>
      <sheetName val="_Recovered_SheetName_1154_"/>
      <sheetName val="_Recovered_SheetName_1155_"/>
      <sheetName val="_Recovered_SheetName_1156_"/>
      <sheetName val="_Recovered_SheetName_1157_"/>
      <sheetName val="_Recovered_SheetName_1158_"/>
      <sheetName val="_Recovered_SheetName_1159_"/>
      <sheetName val="_Recovered_SheetName_1160_"/>
      <sheetName val="_Recovered_SheetName_1161_"/>
      <sheetName val="_Recovered_SheetName_1162_"/>
      <sheetName val="_Recovered_SheetName_1163_"/>
      <sheetName val="_Recovered_SheetName_1164_"/>
      <sheetName val="_Recovered_SheetName_1165_"/>
      <sheetName val="_Recovered_SheetName_1166_"/>
      <sheetName val="_Recovered_SheetName_1167_"/>
      <sheetName val="_Recovered_SheetName_1168_"/>
      <sheetName val="_Recovered_SheetName_1169_"/>
      <sheetName val="_Recovered_SheetName_1170_"/>
      <sheetName val="_Recovered_SheetName_1171_"/>
      <sheetName val="_Recovered_SheetName_1172_"/>
      <sheetName val="_Recovered_SheetName_1173_"/>
      <sheetName val="_Recovered_SheetName_1174_"/>
      <sheetName val="_Recovered_SheetName_1175_"/>
      <sheetName val="_Recovered_SheetName_1176_"/>
      <sheetName val="_Recovered_SheetName_1177_"/>
      <sheetName val="_Recovered_SheetName_1178_"/>
      <sheetName val="_Recovered_SheetName_1179_"/>
      <sheetName val="_Recovered_SheetName_1180_"/>
      <sheetName val="_Recovered_SheetName_1181_"/>
      <sheetName val="_Recovered_SheetName_1182_"/>
      <sheetName val="_Recovered_SheetName_1183_"/>
      <sheetName val="_Recovered_SheetName_1184_"/>
      <sheetName val="_Recovered_SheetName_1185_"/>
      <sheetName val="_Recovered_SheetName_1186_"/>
      <sheetName val="_Recovered_SheetName_1187_"/>
      <sheetName val="_Recovered_SheetName_1188_"/>
      <sheetName val="_Recovered_SheetName_1189_"/>
      <sheetName val="_Recovered_SheetName_1190_"/>
      <sheetName val="_Recovered_SheetName_1191_"/>
      <sheetName val="_Recovered_SheetName_1192_"/>
      <sheetName val="_Recovered_SheetName_1193_"/>
      <sheetName val="_Recovered_SheetName_1194_"/>
      <sheetName val="_Recovered_SheetName_1195_"/>
      <sheetName val="_Recovered_SheetName_1196_"/>
      <sheetName val="_Recovered_SheetName_1197_"/>
      <sheetName val="_Recovered_SheetName_1198_"/>
      <sheetName val="_Recovered_SheetName_1199_"/>
      <sheetName val="_Recovered_SheetName_1200_"/>
      <sheetName val="_Recovered_SheetName_1201_"/>
      <sheetName val="_Recovered_SheetName_1202_"/>
      <sheetName val="_Recovered_SheetName_1203_"/>
      <sheetName val="_Recovered_SheetName_1204_"/>
      <sheetName val="_Recovered_SheetName_1205_"/>
      <sheetName val="_Recovered_SheetName_1206_"/>
      <sheetName val="_Recovered_SheetName_1207_"/>
      <sheetName val="_Recovered_SheetName_1208_"/>
      <sheetName val="_Recovered_SheetName_1209_"/>
      <sheetName val="_Recovered_SheetName_1210_"/>
      <sheetName val="_Recovered_SheetName_1211_"/>
      <sheetName val="_Recovered_SheetName_1212_"/>
      <sheetName val="_Recovered_SheetName_1213_"/>
      <sheetName val="_Recovered_SheetName_1214_"/>
      <sheetName val="_Recovered_SheetName_1215_"/>
      <sheetName val="_Recovered_SheetName_1216_"/>
      <sheetName val="_Recovered_SheetName_1217_"/>
      <sheetName val="_Recovered_SheetName_1218_"/>
      <sheetName val="_Recovered_SheetName_1219_"/>
      <sheetName val="_Recovered_SheetName_1220_"/>
      <sheetName val="_Recovered_SheetName_1221_"/>
      <sheetName val="_Recovered_SheetName_1222_"/>
      <sheetName val="_Recovered_SheetName_1223_"/>
      <sheetName val="_Recovered_SheetName_1224_"/>
      <sheetName val="_Recovered_SheetName_1225_"/>
      <sheetName val="_Recovered_SheetName_1226_"/>
      <sheetName val="_Recovered_SheetName_1227_"/>
      <sheetName val="_Recovered_SheetName_1228_"/>
      <sheetName val="_Recovered_SheetName_1229_"/>
      <sheetName val="_Recovered_SheetName_1230_"/>
      <sheetName val="_Recovered_SheetName_1231_"/>
      <sheetName val="_Recovered_SheetName_1232_"/>
      <sheetName val="_Recovered_SheetName_1233_"/>
      <sheetName val="_Recovered_SheetName_1234_"/>
      <sheetName val="_Recovered_SheetName_1235_"/>
      <sheetName val="_Recovered_SheetName_1236_"/>
      <sheetName val="_Recovered_SheetName_1237_"/>
      <sheetName val="_Recovered_SheetName_1238_"/>
      <sheetName val="_Recovered_SheetName_1239_"/>
      <sheetName val="_Recovered_SheetName_1240_"/>
      <sheetName val="_Recovered_SheetName_1241_"/>
      <sheetName val="_Recovered_SheetName_1242_"/>
      <sheetName val="_Recovered_SheetName_1243_"/>
      <sheetName val="_Recovered_SheetName_1244_"/>
      <sheetName val="_Recovered_SheetName_1245_"/>
      <sheetName val="_Recovered_SheetName_1246_"/>
      <sheetName val="_Recovered_SheetName_1247_"/>
      <sheetName val="_Recovered_SheetName_1248_"/>
      <sheetName val="_Recovered_SheetName_1249_"/>
      <sheetName val="_Recovered_SheetName_1250_"/>
      <sheetName val="_Recovered_SheetName_1251_"/>
      <sheetName val="_Recovered_SheetName_1252_"/>
      <sheetName val="_Recovered_SheetName_1253_"/>
      <sheetName val="_Recovered_SheetName_1254_"/>
      <sheetName val="_Recovered_SheetName_1255_"/>
      <sheetName val="_Recovered_SheetName_1256_"/>
      <sheetName val="_Recovered_SheetName_1257_"/>
      <sheetName val="_Recovered_SheetName_1258_"/>
      <sheetName val="_Recovered_SheetName_1259_"/>
      <sheetName val="_Recovered_SheetName_1260_"/>
      <sheetName val="_Recovered_SheetName_1261_"/>
      <sheetName val="_Recovered_SheetName_1262_"/>
      <sheetName val="_Recovered_SheetName_1263_"/>
      <sheetName val="_Recovered_SheetName_1264_"/>
      <sheetName val="_Recovered_SheetName_1265_"/>
      <sheetName val="_Recovered_SheetName_1266_"/>
      <sheetName val="_Recovered_SheetName_1267_"/>
      <sheetName val="_Recovered_SheetName_1268_"/>
      <sheetName val="_Recovered_SheetName_1269_"/>
      <sheetName val="_Recovered_SheetName_1270_"/>
      <sheetName val="_Recovered_SheetName_1271_"/>
      <sheetName val="_Recovered_SheetName_1272_"/>
      <sheetName val="_Recovered_SheetName_1273_"/>
      <sheetName val="_Recovered_SheetName_1274_"/>
      <sheetName val="_Recovered_SheetName_1275_"/>
      <sheetName val="_Recovered_SheetName_1276_"/>
      <sheetName val="_Recovered_SheetName_1277_"/>
      <sheetName val="_Recovered_SheetName_1278_"/>
      <sheetName val="_Recovered_SheetName_1279_"/>
      <sheetName val="_Recovered_SheetName_1280_"/>
      <sheetName val="_Recovered_SheetName_1281_"/>
      <sheetName val="_Recovered_SheetName_1282_"/>
      <sheetName val="_Recovered_SheetName_1283_"/>
      <sheetName val="_Recovered_SheetName_1284_"/>
      <sheetName val="_Recovered_SheetName_1285_"/>
      <sheetName val="_Recovered_SheetName_1286_"/>
      <sheetName val="_Recovered_SheetName_1287_"/>
      <sheetName val="_Recovered_SheetName_1288_"/>
      <sheetName val="_Recovered_SheetName_1289_"/>
      <sheetName val="_Recovered_SheetName_1290_"/>
      <sheetName val="_Recovered_SheetName_1291_"/>
      <sheetName val="_Recovered_SheetName_1292_"/>
      <sheetName val="_Recovered_SheetName_1293_"/>
      <sheetName val="_Recovered_SheetName_1294_"/>
      <sheetName val="_Recovered_SheetName_1295_"/>
      <sheetName val="_Recovered_SheetName_1296_"/>
      <sheetName val="_Recovered_SheetName_1297_"/>
      <sheetName val="_Recovered_SheetName_1298_"/>
      <sheetName val="_Recovered_SheetName_1299_"/>
      <sheetName val="_Recovered_SheetName_1300_"/>
      <sheetName val="_Recovered_SheetName_1301_"/>
      <sheetName val="_Recovered_SheetName_1302_"/>
      <sheetName val="_Recovered_SheetName_1303_"/>
      <sheetName val="_Recovered_SheetName_1304_"/>
      <sheetName val="_Recovered_SheetName_1305_"/>
      <sheetName val="_Recovered_SheetName_1306_"/>
      <sheetName val="_Recovered_SheetName_1307_"/>
      <sheetName val="_Recovered_SheetName_1308_"/>
      <sheetName val="_Recovered_SheetName_1309_"/>
      <sheetName val="_Recovered_SheetName_1310_"/>
      <sheetName val="_Recovered_SheetName_1311_"/>
      <sheetName val="_Recovered_SheetName_1312_"/>
      <sheetName val="_Recovered_SheetName_1313_"/>
      <sheetName val="_Recovered_SheetName_1314_"/>
      <sheetName val="_Recovered_SheetName_1315_"/>
      <sheetName val="_Recovered_SheetName_1316_"/>
      <sheetName val="_Recovered_SheetName_1317_"/>
      <sheetName val="_Recovered_SheetName_1318_"/>
      <sheetName val="_Recovered_SheetName_1319_"/>
      <sheetName val="_Recovered_SheetName_1320_"/>
      <sheetName val="_Recovered_SheetName_1321_"/>
      <sheetName val="_Recovered_SheetName_1322_"/>
      <sheetName val="_Recovered_SheetName_1323_"/>
      <sheetName val="_Recovered_SheetName_1324_"/>
      <sheetName val="_Recovered_SheetName_1325_"/>
      <sheetName val="_Recovered_SheetName_1326_"/>
      <sheetName val="_Recovered_SheetName_1327_"/>
      <sheetName val="_Recovered_SheetName_1328_"/>
      <sheetName val="_Recovered_SheetName_1329_"/>
      <sheetName val="_Recovered_SheetName_1330_"/>
      <sheetName val="_Recovered_SheetName_1331_"/>
      <sheetName val="_Recovered_SheetName_1332_"/>
      <sheetName val="_Recovered_SheetName_1333_"/>
      <sheetName val="_Recovered_SheetName_1334_"/>
      <sheetName val="_Recovered_SheetName_1335_"/>
      <sheetName val="_Recovered_SheetName_1336_"/>
      <sheetName val="_Recovered_SheetName_1337_"/>
      <sheetName val="_Recovered_SheetName_1338_"/>
      <sheetName val="_Recovered_SheetName_1339_"/>
      <sheetName val="_Recovered_SheetName_1340_"/>
      <sheetName val="_Recovered_SheetName_1341_"/>
      <sheetName val="_Recovered_SheetName_1342_"/>
      <sheetName val="_Recovered_SheetName_1343_"/>
      <sheetName val="_Recovered_SheetName_1344_"/>
      <sheetName val="_Recovered_SheetName_1345_"/>
      <sheetName val="_Recovered_SheetName_1346_"/>
      <sheetName val="_Recovered_SheetName_1347_"/>
      <sheetName val="_Recovered_SheetName_1348_"/>
      <sheetName val="_Recovered_SheetName_1349_"/>
      <sheetName val="_Recovered_SheetName_1350_"/>
      <sheetName val="_Recovered_SheetName_1351_"/>
      <sheetName val="_Recovered_SheetName_1352_"/>
      <sheetName val="_Recovered_SheetName_1353_"/>
      <sheetName val="_Recovered_SheetName_1354_"/>
      <sheetName val="_Recovered_SheetName_1355_"/>
      <sheetName val="_Recovered_SheetName_1356_"/>
      <sheetName val="_Recovered_SheetName_1357_"/>
      <sheetName val="_Recovered_SheetName_1358_"/>
      <sheetName val="_Recovered_SheetName_1359_"/>
      <sheetName val="_Recovered_SheetName_1360_"/>
      <sheetName val="_Recovered_SheetName_1361_"/>
      <sheetName val="_Recovered_SheetName_1362_"/>
      <sheetName val="_Recovered_SheetName_1363_"/>
      <sheetName val="_Recovered_SheetName_1364_"/>
      <sheetName val="_Recovered_SheetName_1365_"/>
      <sheetName val="_Recovered_SheetName_1366_"/>
      <sheetName val="_Recovered_SheetName_1367_"/>
      <sheetName val="_Recovered_SheetName_1368_"/>
      <sheetName val="_Recovered_SheetName_1369_"/>
      <sheetName val="_Recovered_SheetName_1370_"/>
      <sheetName val="_Recovered_SheetName_1371_"/>
      <sheetName val="_Recovered_SheetName_1372_"/>
      <sheetName val="_Recovered_SheetName_1373_"/>
      <sheetName val="_Recovered_SheetName_1374_"/>
      <sheetName val="_Recovered_SheetName_1375_"/>
      <sheetName val="_Recovered_SheetName_1376_"/>
      <sheetName val="_Recovered_SheetName_1377_"/>
      <sheetName val="_Recovered_SheetName_1378_"/>
      <sheetName val="_Recovered_SheetName_1379_"/>
      <sheetName val="_Recovered_SheetName_1380_"/>
      <sheetName val="_Recovered_SheetName_1381_"/>
      <sheetName val="_Recovered_SheetName_1382_"/>
      <sheetName val="_Recovered_SheetName_1383_"/>
      <sheetName val="_Recovered_SheetName_1384_"/>
      <sheetName val="_Recovered_SheetName_1385_"/>
      <sheetName val="_Recovered_SheetName_1386_"/>
      <sheetName val="_Recovered_SheetName_1387_"/>
      <sheetName val="_Recovered_SheetName_1388_"/>
      <sheetName val="_Recovered_SheetName_1389_"/>
      <sheetName val="_Recovered_SheetName_1390_"/>
      <sheetName val="_Recovered_SheetName_1391_"/>
      <sheetName val="_Recovered_SheetName_1392_"/>
      <sheetName val="_Recovered_SheetName_1393_"/>
      <sheetName val="_Recovered_SheetName_1394_"/>
      <sheetName val="_Recovered_SheetName_1395_"/>
      <sheetName val="_Recovered_SheetName_1396_"/>
      <sheetName val="_Recovered_SheetName_1397_"/>
      <sheetName val="_Recovered_SheetName_1398_"/>
      <sheetName val="_Recovered_SheetName_1399_"/>
      <sheetName val="_Recovered_SheetName_1400_"/>
      <sheetName val="_Recovered_SheetName_1401_"/>
      <sheetName val="_Recovered_SheetName_1402_"/>
      <sheetName val="_Recovered_SheetName_1403_"/>
      <sheetName val="_Recovered_SheetName_1404_"/>
      <sheetName val="_Recovered_SheetName_1405_"/>
      <sheetName val="_Recovered_SheetName_1406_"/>
      <sheetName val="_Recovered_SheetName_1407_"/>
      <sheetName val="_Recovered_SheetName_1408_"/>
      <sheetName val="_Recovered_SheetName_1409_"/>
      <sheetName val="_Recovered_SheetName_1410_"/>
      <sheetName val="_Recovered_SheetName_1411_"/>
      <sheetName val="_Recovered_SheetName_1412_"/>
      <sheetName val="_Recovered_SheetName_1413_"/>
      <sheetName val="_Recovered_SheetName_1414_"/>
      <sheetName val="_Recovered_SheetName_1415_"/>
      <sheetName val="_Recovered_SheetName_1416_"/>
      <sheetName val="_Recovered_SheetName_1417_"/>
      <sheetName val="_Recovered_SheetName_1418_"/>
      <sheetName val="_Recovered_SheetName_1419_"/>
      <sheetName val="_Recovered_SheetName_1420_"/>
      <sheetName val="_Recovered_SheetName_1421_"/>
      <sheetName val="_Recovered_SheetName_1422_"/>
      <sheetName val="_Recovered_SheetName_1423_"/>
      <sheetName val="_Recovered_SheetName_1424_"/>
      <sheetName val="_Recovered_SheetName_1425_"/>
      <sheetName val="_Recovered_SheetName_1426_"/>
      <sheetName val="_Recovered_SheetName_1427_"/>
      <sheetName val="_Recovered_SheetName_1428_"/>
      <sheetName val="_Recovered_SheetName_1429_"/>
      <sheetName val="_Recovered_SheetName_1430_"/>
      <sheetName val="_Recovered_SheetName_1431_"/>
      <sheetName val="_Recovered_SheetName_1432_"/>
      <sheetName val="_Recovered_SheetName_1433_"/>
      <sheetName val="_Recovered_SheetName_1434_"/>
      <sheetName val="_Recovered_SheetName_1435_"/>
      <sheetName val="_Recovered_SheetName_1436_"/>
      <sheetName val="_Recovered_SheetName_1437_"/>
      <sheetName val="_Recovered_SheetName_1438_"/>
      <sheetName val="_Recovered_SheetName_1439_"/>
      <sheetName val="_Recovered_SheetName_1440_"/>
      <sheetName val="_Recovered_SheetName_1441_"/>
      <sheetName val="_Recovered_SheetName_1442_"/>
      <sheetName val="_Recovered_SheetName_1443_"/>
      <sheetName val="_Recovered_SheetName_1444_"/>
      <sheetName val="_Recovered_SheetName_1445_"/>
      <sheetName val="_Recovered_SheetName_1446_"/>
      <sheetName val="_Recovered_SheetName_1447_"/>
      <sheetName val="_Recovered_SheetName_1448_"/>
      <sheetName val="_Recovered_SheetName_1449_"/>
      <sheetName val="_Recovered_SheetName_1450_"/>
      <sheetName val="_Recovered_SheetName_1451_"/>
      <sheetName val="_Recovered_SheetName_1452_"/>
      <sheetName val="_Recovered_SheetName_1453_"/>
      <sheetName val="_Recovered_SheetName_1454_"/>
      <sheetName val="_Recovered_SheetName_1455_"/>
      <sheetName val="_Recovered_SheetName_1456_"/>
      <sheetName val="_Recovered_SheetName_1457_"/>
      <sheetName val="_Recovered_SheetName_1458_"/>
      <sheetName val="_Recovered_SheetName_1459_"/>
      <sheetName val="_Recovered_SheetName_1460_"/>
      <sheetName val="_Recovered_SheetName_1461_"/>
      <sheetName val="_Recovered_SheetName_1462_"/>
      <sheetName val="_Recovered_SheetName_1463_"/>
      <sheetName val="_Recovered_SheetName_1464_"/>
      <sheetName val="_Recovered_SheetName_1465_"/>
      <sheetName val="_Recovered_SheetName_1466_"/>
      <sheetName val="_Recovered_SheetName_1467_"/>
      <sheetName val="_Recovered_SheetName_1468_"/>
      <sheetName val="_Recovered_SheetName_1469_"/>
      <sheetName val="_Recovered_SheetName_1470_"/>
      <sheetName val="_Recovered_SheetName_1471_"/>
      <sheetName val="_Recovered_SheetName_1472_"/>
      <sheetName val="_Recovered_SheetName_1473_"/>
      <sheetName val="_Recovered_SheetName_1474_"/>
      <sheetName val="_Recovered_SheetName_1475_"/>
      <sheetName val="_Recovered_SheetName_1476_"/>
      <sheetName val="_Recovered_SheetName_1477_"/>
      <sheetName val="_Recovered_SheetName_1478_"/>
      <sheetName val="_Recovered_SheetName_1479_"/>
      <sheetName val="_Recovered_SheetName_1480_"/>
      <sheetName val="_Recovered_SheetName_1481_"/>
      <sheetName val="_Recovered_SheetName_1482_"/>
      <sheetName val="_Recovered_SheetName_1483_"/>
      <sheetName val="_Recovered_SheetName_1484_"/>
      <sheetName val="_Recovered_SheetName_1485_"/>
      <sheetName val="_Recovered_SheetName_1486_"/>
      <sheetName val="_Recovered_SheetName_1487_"/>
      <sheetName val="_Recovered_SheetName_1488_"/>
      <sheetName val="_Recovered_SheetName_1489_"/>
      <sheetName val="_Recovered_SheetName_1490_"/>
      <sheetName val="_Recovered_SheetName_1491_"/>
      <sheetName val="_Recovered_SheetName_1492_"/>
      <sheetName val="_Recovered_SheetName_1493_"/>
      <sheetName val="_Recovered_SheetName_1494_"/>
      <sheetName val="_Recovered_SheetName_1495_"/>
      <sheetName val="_Recovered_SheetName_1496_"/>
      <sheetName val="_Recovered_SheetName_1497_"/>
      <sheetName val="_Recovered_SheetName_1498_"/>
      <sheetName val="_Recovered_SheetName_1499_"/>
      <sheetName val="_Recovered_SheetName_1500_"/>
      <sheetName val="_Recovered_SheetName_1501_"/>
      <sheetName val="_Recovered_SheetName_1502_"/>
      <sheetName val="_Recovered_SheetName_1503_"/>
      <sheetName val="_Recovered_SheetName_1504_"/>
      <sheetName val="_Recovered_SheetName_1505_"/>
      <sheetName val="_Recovered_SheetName_1506_"/>
      <sheetName val="_Recovered_SheetName_1507_"/>
      <sheetName val="_Recovered_SheetName_1508_"/>
      <sheetName val="_Recovered_SheetName_1509_"/>
      <sheetName val="_Recovered_SheetName_1510_"/>
      <sheetName val="_Recovered_SheetName_1511_"/>
      <sheetName val="_Recovered_SheetName_1512_"/>
      <sheetName val="_Recovered_SheetName_1513_"/>
      <sheetName val="_Recovered_SheetName_1514_"/>
      <sheetName val="_Recovered_SheetName_1515_"/>
      <sheetName val="_Recovered_SheetName_1516_"/>
      <sheetName val="_Recovered_SheetName_1517_"/>
      <sheetName val="_Recovered_SheetName_1518_"/>
      <sheetName val="_Recovered_SheetName_1519_"/>
      <sheetName val="_Recovered_SheetName_1520_"/>
      <sheetName val="_Recovered_SheetName_1521_"/>
      <sheetName val="_Recovered_SheetName_1522_"/>
      <sheetName val="_Recovered_SheetName_1523_"/>
      <sheetName val="_Recovered_SheetName_1524_"/>
      <sheetName val="_Recovered_SheetName_1525_"/>
      <sheetName val="_Recovered_SheetName_1526_"/>
      <sheetName val="_Recovered_SheetName_1527_"/>
      <sheetName val="_Recovered_SheetName_1528_"/>
      <sheetName val="_Recovered_SheetName_1529_"/>
      <sheetName val="_Recovered_SheetName_1530_"/>
      <sheetName val="_Recovered_SheetName_1531_"/>
      <sheetName val="_Recovered_SheetName_1532_"/>
      <sheetName val="_Recovered_SheetName_1533_"/>
      <sheetName val="_Recovered_SheetName_1534_"/>
      <sheetName val="_Recovered_SheetName_1535_"/>
      <sheetName val="_Recovered_SheetName_1536_"/>
      <sheetName val="_Recovered_SheetName_1537_"/>
      <sheetName val="_Recovered_SheetName_1538_"/>
      <sheetName val="_Recovered_SheetName_1539_"/>
      <sheetName val="_Recovered_SheetName_1540_"/>
      <sheetName val="_Recovered_SheetName_1541_"/>
      <sheetName val="_Recovered_SheetName_1542_"/>
      <sheetName val="_Recovered_SheetName_1543_"/>
      <sheetName val="_Recovered_SheetName_1544_"/>
      <sheetName val="_Recovered_SheetName_1545_"/>
      <sheetName val="_Recovered_SheetName_1546_"/>
      <sheetName val="_Recovered_SheetName_1547_"/>
      <sheetName val="_Recovered_SheetName_1548_"/>
      <sheetName val="_Recovered_SheetName_1549_"/>
      <sheetName val="_Recovered_SheetName_1550_"/>
      <sheetName val="_Recovered_SheetName_1551_"/>
      <sheetName val="_Recovered_SheetName_1552_"/>
      <sheetName val="_Recovered_SheetName_1553_"/>
      <sheetName val="_Recovered_SheetName_1554_"/>
      <sheetName val="_Recovered_SheetName_1555_"/>
      <sheetName val="_Recovered_SheetName_1556_"/>
      <sheetName val="_Recovered_SheetName_1557_"/>
      <sheetName val="_Recovered_SheetName_1558_"/>
      <sheetName val="_Recovered_SheetName_1559_"/>
      <sheetName val="_Recovered_SheetName_1560_"/>
      <sheetName val="_Recovered_SheetName_1561_"/>
      <sheetName val="_Recovered_SheetName_1562_"/>
      <sheetName val="_Recovered_SheetName_1563_"/>
      <sheetName val="_Recovered_SheetName_1564_"/>
      <sheetName val="_Recovered_SheetName_1565_"/>
      <sheetName val="_Recovered_SheetName_1566_"/>
      <sheetName val="_Recovered_SheetName_1567_"/>
      <sheetName val="_Recovered_SheetName_1568_"/>
      <sheetName val="_Recovered_SheetName_1569_"/>
      <sheetName val="_Recovered_SheetName_1570_"/>
      <sheetName val="_Recovered_SheetName_1571_"/>
      <sheetName val="_Recovered_SheetName_1572_"/>
      <sheetName val="_Recovered_SheetName_1573_"/>
      <sheetName val="_Recovered_SheetName_1574_"/>
      <sheetName val="_Recovered_SheetName_1575_"/>
      <sheetName val="_Recovered_SheetName_1576_"/>
      <sheetName val="_Recovered_SheetName_1577_"/>
      <sheetName val="_Recovered_SheetName_1578_"/>
      <sheetName val="_Recovered_SheetName_1579_"/>
      <sheetName val="_Recovered_SheetName_1580_"/>
      <sheetName val="_Recovered_SheetName_1581_"/>
      <sheetName val="_Recovered_SheetName_1582_"/>
      <sheetName val="_Recovered_SheetName_1583_"/>
      <sheetName val="_Recovered_SheetName_1584_"/>
      <sheetName val="_Recovered_SheetName_1585_"/>
      <sheetName val="_Recovered_SheetName_1586_"/>
      <sheetName val="_Recovered_SheetName_1587_"/>
      <sheetName val="_Recovered_SheetName_1588_"/>
      <sheetName val="_Recovered_SheetName_1589_"/>
      <sheetName val="_Recovered_SheetName_1590_"/>
      <sheetName val="_Recovered_SheetName_1591_"/>
      <sheetName val="_Recovered_SheetName_1592_"/>
      <sheetName val="_Recovered_SheetName_1593_"/>
      <sheetName val="_Recovered_SheetName_1594_"/>
      <sheetName val="_Recovered_SheetName_1595_"/>
      <sheetName val="_Recovered_SheetName_1596_"/>
      <sheetName val="_Recovered_SheetName_1597_"/>
      <sheetName val="_Recovered_SheetName_1598_"/>
      <sheetName val="_Recovered_SheetName_1599_"/>
      <sheetName val="_Recovered_SheetName_1600_"/>
      <sheetName val="_Recovered_SheetName_1601_"/>
      <sheetName val="_Recovered_SheetName_1602_"/>
      <sheetName val="_Recovered_SheetName_1603_"/>
      <sheetName val="_Recovered_SheetName_1604_"/>
      <sheetName val="_Recovered_SheetName_1605_"/>
      <sheetName val="_Recovered_SheetName_1606_"/>
      <sheetName val="_Recovered_SheetName_1607_"/>
      <sheetName val="_Recovered_SheetName_1608_"/>
      <sheetName val="_Recovered_SheetName_1609_"/>
      <sheetName val="_Recovered_SheetName_1610_"/>
      <sheetName val="_Recovered_SheetName_1611_"/>
      <sheetName val="_Recovered_SheetName_1612_"/>
      <sheetName val="_Recovered_SheetName_1613_"/>
      <sheetName val="_Recovered_SheetName_1614_"/>
      <sheetName val="_Recovered_SheetName_1615_"/>
      <sheetName val="_Recovered_SheetName_1616_"/>
      <sheetName val="_Recovered_SheetName_1617_"/>
      <sheetName val="_Recovered_SheetName_1618_"/>
      <sheetName val="_Recovered_SheetName_1619_"/>
      <sheetName val="_Recovered_SheetName_1620_"/>
      <sheetName val="_Recovered_SheetName_1621_"/>
      <sheetName val="_Recovered_SheetName_1622_"/>
      <sheetName val="_Recovered_SheetName_1623_"/>
      <sheetName val="_Recovered_SheetName_1624_"/>
      <sheetName val="_Recovered_SheetName_1625_"/>
      <sheetName val="_Recovered_SheetName_1626_"/>
      <sheetName val="_Recovered_SheetName_1627_"/>
      <sheetName val="_Recovered_SheetName_1628_"/>
      <sheetName val="_Recovered_SheetName_1629_"/>
      <sheetName val="_Recovered_SheetName_1630_"/>
      <sheetName val="_Recovered_SheetName_1631_"/>
      <sheetName val="_Recovered_SheetName_1632_"/>
      <sheetName val="_Recovered_SheetName_1633_"/>
      <sheetName val="_Recovered_SheetName_1634_"/>
      <sheetName val="_Recovered_SheetName_1635_"/>
      <sheetName val="_Recovered_SheetName_1636_"/>
      <sheetName val="_Recovered_SheetName_1637_"/>
      <sheetName val="_Recovered_SheetName_1638_"/>
      <sheetName val="_Recovered_SheetName_1639_"/>
      <sheetName val="_Recovered_SheetName_1640_"/>
      <sheetName val="_Recovered_SheetName_1641_"/>
      <sheetName val="_Recovered_SheetName_1642_"/>
      <sheetName val="_Recovered_SheetName_1643_"/>
      <sheetName val="_Recovered_SheetName_1644_"/>
      <sheetName val="_Recovered_SheetName_1645_"/>
      <sheetName val="_Recovered_SheetName_1646_"/>
      <sheetName val="_Recovered_SheetName_1647_"/>
      <sheetName val="_Recovered_SheetName_1648_"/>
      <sheetName val="_Recovered_SheetName_1649_"/>
      <sheetName val="_Recovered_SheetName_1650_"/>
      <sheetName val="_Recovered_SheetName_1651_"/>
      <sheetName val="_Recovered_SheetName_1652_"/>
      <sheetName val="_Recovered_SheetName_1653_"/>
      <sheetName val="_Recovered_SheetName_1654_"/>
      <sheetName val="_Recovered_SheetName_1655_"/>
      <sheetName val="_Recovered_SheetName_1656_"/>
      <sheetName val="_Recovered_SheetName_1657_"/>
      <sheetName val="_Recovered_SheetName_1658_"/>
      <sheetName val="_Recovered_SheetName_1659_"/>
      <sheetName val="_Recovered_SheetName_1660_"/>
      <sheetName val="_Recovered_SheetName_1661_"/>
      <sheetName val="_Recovered_SheetName_1662_"/>
      <sheetName val="_Recovered_SheetName_1663_"/>
      <sheetName val="_Recovered_SheetName_1664_"/>
      <sheetName val="_Recovered_SheetName_1665_"/>
      <sheetName val="_Recovered_SheetName_1666_"/>
      <sheetName val="_Recovered_SheetName_1667_"/>
      <sheetName val="_Recovered_SheetName_1668_"/>
      <sheetName val="_Recovered_SheetName_1669_"/>
      <sheetName val="_Recovered_SheetName_1670_"/>
      <sheetName val="_Recovered_SheetName_1671_"/>
      <sheetName val="_Recovered_SheetName_1672_"/>
      <sheetName val="_Recovered_SheetName_1673_"/>
      <sheetName val="_Recovered_SheetName_1674_"/>
      <sheetName val="_Recovered_SheetName_1675_"/>
      <sheetName val="_Recovered_SheetName_1676_"/>
      <sheetName val="_Recovered_SheetName_1677_"/>
      <sheetName val="_Recovered_SheetName_1678_"/>
      <sheetName val="_Recovered_SheetName_1679_"/>
      <sheetName val="_Recovered_SheetName_1680_"/>
      <sheetName val="_Recovered_SheetName_1681_"/>
      <sheetName val="_Recovered_SheetName_1682_"/>
      <sheetName val="_Recovered_SheetName_1683_"/>
      <sheetName val="_Recovered_SheetName_1684_"/>
      <sheetName val="_Recovered_SheetName_1685_"/>
      <sheetName val="_Recovered_SheetName_1686_"/>
      <sheetName val="_Recovered_SheetName_1687_"/>
      <sheetName val="_Recovered_SheetName_1688_"/>
      <sheetName val="_Recovered_SheetName_1689_"/>
      <sheetName val="_Recovered_SheetName_1690_"/>
      <sheetName val="_Recovered_SheetName_1691_"/>
      <sheetName val="_Recovered_SheetName_1692_"/>
      <sheetName val="_Recovered_SheetName_1693_"/>
      <sheetName val="_Recovered_SheetName_1694_"/>
      <sheetName val="_Recovered_SheetName_1695_"/>
      <sheetName val="_Recovered_SheetName_1696_"/>
      <sheetName val="_Recovered_SheetName_1697_"/>
      <sheetName val="_Recovered_SheetName_1698_"/>
      <sheetName val="_Recovered_SheetName_1699_"/>
      <sheetName val="_Recovered_SheetName_1700_"/>
      <sheetName val="_Recovered_SheetName_1701_"/>
      <sheetName val="_Recovered_SheetName_1702_"/>
      <sheetName val="_Recovered_SheetName_1703_"/>
      <sheetName val="_Recovered_SheetName_1704_"/>
      <sheetName val="_Recovered_SheetName_1705_"/>
      <sheetName val="_Recovered_SheetName_1706_"/>
      <sheetName val="_Recovered_SheetName_1707_"/>
      <sheetName val="_Recovered_SheetName_1708_"/>
      <sheetName val="_Recovered_SheetName_1709_"/>
      <sheetName val="_Recovered_SheetName_1710_"/>
      <sheetName val="_Recovered_SheetName_1711_"/>
      <sheetName val="_Recovered_SheetName_1712_"/>
      <sheetName val="_Recovered_SheetName_1713_"/>
      <sheetName val="_Recovered_SheetName_1714_"/>
      <sheetName val="_Recovered_SheetName_1715_"/>
      <sheetName val="_Recovered_SheetName_1716_"/>
      <sheetName val="_Recovered_SheetName_1717_"/>
      <sheetName val="_Recovered_SheetName_1718_"/>
      <sheetName val="_Recovered_SheetName_1719_"/>
      <sheetName val="_Recovered_SheetName_1720_"/>
      <sheetName val="_Recovered_SheetName_1721_"/>
      <sheetName val="_Recovered_SheetName_1722_"/>
      <sheetName val="_Recovered_SheetName_1723_"/>
      <sheetName val="_Recovered_SheetName_1724_"/>
      <sheetName val="_Recovered_SheetName_1725_"/>
      <sheetName val="_Recovered_SheetName_1726_"/>
      <sheetName val="_Recovered_SheetName_1727_"/>
      <sheetName val="_Recovered_SheetName_1728_"/>
      <sheetName val="_Recovered_SheetName_1729_"/>
      <sheetName val="_Recovered_SheetName_1730_"/>
      <sheetName val="_Recovered_SheetName_1731_"/>
      <sheetName val="_Recovered_SheetName_1732_"/>
      <sheetName val="_Recovered_SheetName_1733_"/>
      <sheetName val="_Recovered_SheetName_1734_"/>
      <sheetName val="_Recovered_SheetName_1735_"/>
      <sheetName val="_Recovered_SheetName_1736_"/>
      <sheetName val="_Recovered_SheetName_1737_"/>
      <sheetName val="_Recovered_SheetName_1738_"/>
      <sheetName val="_Recovered_SheetName_1739_"/>
      <sheetName val="_Recovered_SheetName_1740_"/>
      <sheetName val="_Recovered_SheetName_1741_"/>
      <sheetName val="_Recovered_SheetName_1742_"/>
      <sheetName val="_Recovered_SheetName_1743_"/>
      <sheetName val="_Recovered_SheetName_1744_"/>
      <sheetName val="_Recovered_SheetName_1745_"/>
      <sheetName val="_Recovered_SheetName_1746_"/>
      <sheetName val="_Recovered_SheetName_1747_"/>
      <sheetName val="_Recovered_SheetName_1748_"/>
      <sheetName val="_Recovered_SheetName_1749_"/>
      <sheetName val="_Recovered_SheetName_1750_"/>
      <sheetName val="_Recovered_SheetName_1751_"/>
      <sheetName val="_Recovered_SheetName_1752_"/>
      <sheetName val="_Recovered_SheetName_1753_"/>
      <sheetName val="_Recovered_SheetName_1754_"/>
      <sheetName val="_Recovered_SheetName_1755_"/>
      <sheetName val="_Recovered_SheetName_1756_"/>
      <sheetName val="_Recovered_SheetName_1757_"/>
      <sheetName val="_Recovered_SheetName_1758_"/>
      <sheetName val="_Recovered_SheetName_1759_"/>
      <sheetName val="_Recovered_SheetName_1760_"/>
      <sheetName val="_Recovered_SheetName_1761_"/>
      <sheetName val="_Recovered_SheetName_1762_"/>
      <sheetName val="_Recovered_SheetName_1763_"/>
      <sheetName val="_Recovered_SheetName_1764_"/>
      <sheetName val="_Recovered_SheetName_1765_"/>
      <sheetName val="_Recovered_SheetName_1766_"/>
      <sheetName val="_Recovered_SheetName_1767_"/>
      <sheetName val="_Recovered_SheetName_1768_"/>
      <sheetName val="_Recovered_SheetName_1769_"/>
      <sheetName val="_Recovered_SheetName_1770_"/>
      <sheetName val="_Recovered_SheetName_1771_"/>
      <sheetName val="_Recovered_SheetName_1772_"/>
      <sheetName val="_Recovered_SheetName_1773_"/>
      <sheetName val="_Recovered_SheetName_1774_"/>
      <sheetName val="_Recovered_SheetName_1775_"/>
      <sheetName val="_Recovered_SheetName_1776_"/>
      <sheetName val="_Recovered_SheetName_1777_"/>
      <sheetName val="_Recovered_SheetName_1778_"/>
      <sheetName val="_Recovered_SheetName_1779_"/>
      <sheetName val="_Recovered_SheetName_1780_"/>
      <sheetName val="_Recovered_SheetName_1781_"/>
      <sheetName val="_Recovered_SheetName_1782_"/>
      <sheetName val="_Recovered_SheetName_1783_"/>
      <sheetName val="_Recovered_SheetName_1784_"/>
      <sheetName val="_Recovered_SheetName_1785_"/>
      <sheetName val="_Recovered_SheetName_1786_"/>
      <sheetName val="_Recovered_SheetName_1787_"/>
      <sheetName val="_Recovered_SheetName_1788_"/>
      <sheetName val="_Recovered_SheetName_1789_"/>
      <sheetName val="_Recovered_SheetName_1790_"/>
      <sheetName val="_Recovered_SheetName_1791_"/>
      <sheetName val="_Recovered_SheetName_1792_"/>
      <sheetName val="_Recovered_SheetName_1793_"/>
      <sheetName val="_Recovered_SheetName_1794_"/>
      <sheetName val="_Recovered_SheetName_1795_"/>
      <sheetName val="_Recovered_SheetName_1796_"/>
      <sheetName val="_Recovered_SheetName_1797_"/>
      <sheetName val="_Recovered_SheetName_1798_"/>
      <sheetName val="_Recovered_SheetName_1799_"/>
      <sheetName val="_Recovered_SheetName_1800_"/>
      <sheetName val="_Recovered_SheetName_1801_"/>
      <sheetName val="_Recovered_SheetName_1802_"/>
      <sheetName val="_Recovered_SheetName_1803_"/>
      <sheetName val="_Recovered_SheetName_1804_"/>
      <sheetName val="_Recovered_SheetName_1805_"/>
      <sheetName val="_Recovered_SheetName_1806_"/>
      <sheetName val="_Recovered_SheetName_1807_"/>
      <sheetName val="_Recovered_SheetName_1808_"/>
      <sheetName val="_Recovered_SheetName_1809_"/>
      <sheetName val="_Recovered_SheetName_1810_"/>
      <sheetName val="_Recovered_SheetName_1811_"/>
      <sheetName val="_Recovered_SheetName_1812_"/>
      <sheetName val="_Recovered_SheetName_1813_"/>
      <sheetName val="_Recovered_SheetName_1814_"/>
      <sheetName val="_Recovered_SheetName_1815_"/>
      <sheetName val="_Recovered_SheetName_1816_"/>
      <sheetName val="_Recovered_SheetName_1817_"/>
      <sheetName val="_Recovered_SheetName_1818_"/>
      <sheetName val="_Recovered_SheetName_1819_"/>
      <sheetName val="_Recovered_SheetName_1820_"/>
      <sheetName val="_Recovered_SheetName_1821_"/>
      <sheetName val="_Recovered_SheetName_1822_"/>
      <sheetName val="_Recovered_SheetName_1823_"/>
      <sheetName val="_Recovered_SheetName_1824_"/>
      <sheetName val="_Recovered_SheetName_1825_"/>
      <sheetName val="_Recovered_SheetName_1826_"/>
      <sheetName val="_Recovered_SheetName_1827_"/>
      <sheetName val="_Recovered_SheetName_1828_"/>
      <sheetName val="_Recovered_SheetName_1829_"/>
      <sheetName val="_Recovered_SheetName_1830_"/>
      <sheetName val="_Recovered_SheetName_1831_"/>
      <sheetName val="_Recovered_SheetName_1832_"/>
      <sheetName val="_Recovered_SheetName_1833_"/>
      <sheetName val="_Recovered_SheetName_1834_"/>
      <sheetName val="_Recovered_SheetName_1835_"/>
      <sheetName val="_Recovered_SheetName_1836_"/>
      <sheetName val="_Recovered_SheetName_1837_"/>
      <sheetName val="_Recovered_SheetName_1838_"/>
      <sheetName val="_Recovered_SheetName_1839_"/>
      <sheetName val="_Recovered_SheetName_1840_"/>
      <sheetName val="_Recovered_SheetName_1841_"/>
      <sheetName val="_Recovered_SheetName_1842_"/>
      <sheetName val="_Recovered_SheetName_1843_"/>
      <sheetName val="_Recovered_SheetName_1844_"/>
      <sheetName val="_Recovered_SheetName_1845_"/>
      <sheetName val="_Recovered_SheetName_1846_"/>
      <sheetName val="_Recovered_SheetName_1847_"/>
      <sheetName val="_Recovered_SheetName_1848_"/>
      <sheetName val="_Recovered_SheetName_1849_"/>
      <sheetName val="_Recovered_SheetName_1850_"/>
      <sheetName val="_Recovered_SheetName_1851_"/>
      <sheetName val="_Recovered_SheetName_1852_"/>
      <sheetName val="_Recovered_SheetName_1853_"/>
      <sheetName val="_Recovered_SheetName_1854_"/>
      <sheetName val="_Recovered_SheetName_1855_"/>
      <sheetName val="_Recovered_SheetName_1856_"/>
      <sheetName val="_Recovered_SheetName_1857_"/>
      <sheetName val="_Recovered_SheetName_1858_"/>
      <sheetName val="_Recovered_SheetName_1859_"/>
      <sheetName val="_Recovered_SheetName_1860_"/>
      <sheetName val="_Recovered_SheetName_1861_"/>
      <sheetName val="_Recovered_SheetName_1862_"/>
      <sheetName val="_Recovered_SheetName_1863_"/>
      <sheetName val="_Recovered_SheetName_1864_"/>
      <sheetName val="_Recovered_SheetName_1865_"/>
      <sheetName val="_Recovered_SheetName_1866_"/>
      <sheetName val="_Recovered_SheetName_1867_"/>
      <sheetName val="_Recovered_SheetName_1868_"/>
      <sheetName val="_Recovered_SheetName_1869_"/>
      <sheetName val="_Recovered_SheetName_1870_"/>
      <sheetName val="_Recovered_SheetName_1871_"/>
      <sheetName val="_Recovered_SheetName_1872_"/>
      <sheetName val="_Recovered_SheetName_1873_"/>
      <sheetName val="_Recovered_SheetName_1874_"/>
      <sheetName val="_Recovered_SheetName_1875_"/>
      <sheetName val="_Recovered_SheetName_1876_"/>
      <sheetName val="_Recovered_SheetName_1877_"/>
      <sheetName val="_Recovered_SheetName_1878_"/>
      <sheetName val="_Recovered_SheetName_1879_"/>
      <sheetName val="_Recovered_SheetName_1880_"/>
      <sheetName val="_Recovered_SheetName_1881_"/>
      <sheetName val="_Recovered_SheetName_1882_"/>
      <sheetName val="_Recovered_SheetName_1883_"/>
      <sheetName val="_Recovered_SheetName_1884_"/>
      <sheetName val="_Recovered_SheetName_1885_"/>
      <sheetName val="_Recovered_SheetName_1886_"/>
      <sheetName val="_Recovered_SheetName_1887_"/>
      <sheetName val="_Recovered_SheetName_1888_"/>
      <sheetName val="_Recovered_SheetName_1889_"/>
      <sheetName val="_Recovered_SheetName_1890_"/>
      <sheetName val="_Recovered_SheetName_1891_"/>
      <sheetName val="_Recovered_SheetName_1892_"/>
      <sheetName val="_Recovered_SheetName_1893_"/>
      <sheetName val="_Recovered_SheetName_1894_"/>
      <sheetName val="_Recovered_SheetName_1895_"/>
      <sheetName val="_Recovered_SheetName_1896_"/>
      <sheetName val="_Recovered_SheetName_1897_"/>
      <sheetName val="_Recovered_SheetName_1898_"/>
      <sheetName val="_Recovered_SheetName_1899_"/>
      <sheetName val="_Recovered_SheetName_1900_"/>
      <sheetName val="_Recovered_SheetName_1901_"/>
      <sheetName val="_Recovered_SheetName_1902_"/>
      <sheetName val="_Recovered_SheetName_1903_"/>
      <sheetName val="_Recovered_SheetName_1904_"/>
      <sheetName val="_Recovered_SheetName_1905_"/>
      <sheetName val="_Recovered_SheetName_1906_"/>
      <sheetName val="_Recovered_SheetName_1907_"/>
      <sheetName val="_Recovered_SheetName_1908_"/>
      <sheetName val="_Recovered_SheetName_1909_"/>
      <sheetName val="_Recovered_SheetName_1910_"/>
      <sheetName val="_Recovered_SheetName_1911_"/>
      <sheetName val="_Recovered_SheetName_1912_"/>
      <sheetName val="_Recovered_SheetName_1913_"/>
      <sheetName val="_Recovered_SheetName_1914_"/>
      <sheetName val="_Recovered_SheetName_1915_"/>
      <sheetName val="_Recovered_SheetName_1916_"/>
      <sheetName val="_Recovered_SheetName_1917_"/>
      <sheetName val="_Recovered_SheetName_1918_"/>
      <sheetName val="_Recovered_SheetName_1919_"/>
      <sheetName val="_Recovered_SheetName_1920_"/>
      <sheetName val="_Recovered_SheetName_1921_"/>
      <sheetName val="_Recovered_SheetName_1922_"/>
      <sheetName val="_Recovered_SheetName_1923_"/>
      <sheetName val="_Recovered_SheetName_1924_"/>
      <sheetName val="_Recovered_SheetName_1925_"/>
      <sheetName val="_Recovered_SheetName_1926_"/>
      <sheetName val="_Recovered_SheetName_1927_"/>
      <sheetName val="_Recovered_SheetName_1928_"/>
      <sheetName val="_Recovered_SheetName_1929_"/>
      <sheetName val="_Recovered_SheetName_1930_"/>
      <sheetName val="_Recovered_SheetName_1931_"/>
      <sheetName val="_Recovered_SheetName_1932_"/>
      <sheetName val="_Recovered_SheetName_1933_"/>
      <sheetName val="_Recovered_SheetName_1934_"/>
      <sheetName val="_Recovered_SheetName_1935_"/>
      <sheetName val="_Recovered_SheetName_1936_"/>
      <sheetName val="_Recovered_SheetName_1937_"/>
      <sheetName val="_Recovered_SheetName_1938_"/>
      <sheetName val="_Recovered_SheetName_1939_"/>
      <sheetName val="_Recovered_SheetName_1940_"/>
      <sheetName val="_Recovered_SheetName_1941_"/>
      <sheetName val="_Recovered_SheetName_1942_"/>
      <sheetName val="_Recovered_SheetName_1943_"/>
      <sheetName val="_Recovered_SheetName_1944_"/>
      <sheetName val="_Recovered_SheetName_1945_"/>
      <sheetName val="_Recovered_SheetName_1946_"/>
      <sheetName val="_Recovered_SheetName_1947_"/>
      <sheetName val="_Recovered_SheetName_1948_"/>
      <sheetName val="_Recovered_SheetName_1949_"/>
      <sheetName val="_Recovered_SheetName_1950_"/>
      <sheetName val="_Recovered_SheetName_1951_"/>
      <sheetName val="_Recovered_SheetName_1952_"/>
      <sheetName val="_Recovered_SheetName_1953_"/>
      <sheetName val="_Recovered_SheetName_1954_"/>
      <sheetName val="_Recovered_SheetName_1955_"/>
      <sheetName val="_Recovered_SheetName_1956_"/>
      <sheetName val="_Recovered_SheetName_1957_"/>
      <sheetName val="_Recovered_SheetName_1958_"/>
      <sheetName val="_Recovered_SheetName_1959_"/>
      <sheetName val="_Recovered_SheetName_1960_"/>
      <sheetName val="_Recovered_SheetName_1961_"/>
      <sheetName val="_Recovered_SheetName_1962_"/>
      <sheetName val="_Recovered_SheetName_1963_"/>
      <sheetName val="_Recovered_SheetName_1964_"/>
      <sheetName val="_Recovered_SheetName_1965_"/>
      <sheetName val="_Recovered_SheetName_1966_"/>
      <sheetName val="_Recovered_SheetName_1967_"/>
      <sheetName val="_Recovered_SheetName_1968_"/>
      <sheetName val="_Recovered_SheetName_1969_"/>
      <sheetName val="_Recovered_SheetName_1970_"/>
      <sheetName val="_Recovered_SheetName_1971_"/>
      <sheetName val="_Recovered_SheetName_1972_"/>
      <sheetName val="_Recovered_SheetName_1973_"/>
      <sheetName val="_Recovered_SheetName_1974_"/>
      <sheetName val="_Recovered_SheetName_1975_"/>
      <sheetName val="_Recovered_SheetName_1976_"/>
      <sheetName val="_Recovered_SheetName_1977_"/>
      <sheetName val="_Recovered_SheetName_1978_"/>
      <sheetName val="_Recovered_SheetName_1979_"/>
      <sheetName val="_Recovered_SheetName_1980_"/>
      <sheetName val="_Recovered_SheetName_1981_"/>
      <sheetName val="_Recovered_SheetName_1982_"/>
      <sheetName val="_Recovered_SheetName_1983_"/>
      <sheetName val="_Recovered_SheetName_1984_"/>
      <sheetName val="_Recovered_SheetName_1985_"/>
      <sheetName val="_Recovered_SheetName_1986_"/>
      <sheetName val="_Recovered_SheetName_1987_"/>
      <sheetName val="_Recovered_SheetName_1988_"/>
      <sheetName val="_Recovered_SheetName_1989_"/>
      <sheetName val="_Recovered_SheetName_1990_"/>
      <sheetName val="_Recovered_SheetName_1991_"/>
      <sheetName val="_Recovered_SheetName_1992_"/>
      <sheetName val="_Recovered_SheetName_1993_"/>
      <sheetName val="_Recovered_SheetName_1994_"/>
      <sheetName val="_Recovered_SheetName_1995_"/>
      <sheetName val="_Recovered_SheetName_1996_"/>
      <sheetName val="_Recovered_SheetName_1997_"/>
      <sheetName val="_Recovered_SheetName_1998_"/>
      <sheetName val="_Recovered_SheetName_1999_"/>
      <sheetName val="_Recovered_SheetName_2000_"/>
      <sheetName val="_Recovered_SheetName_2001_"/>
      <sheetName val="_Recovered_SheetName_2002_"/>
      <sheetName val="_Recovered_SheetName_2003_"/>
      <sheetName val="_Recovered_SheetName_2004_"/>
      <sheetName val="_Recovered_SheetName_2005_"/>
      <sheetName val="_Recovered_SheetName_2006_"/>
      <sheetName val="_Recovered_SheetName_2007_"/>
      <sheetName val="_Recovered_SheetName_2008_"/>
      <sheetName val="_Recovered_SheetName_2009_"/>
      <sheetName val="_Recovered_SheetName_2010_"/>
      <sheetName val="_Recovered_SheetName_2011_"/>
      <sheetName val="_Recovered_SheetName_2012_"/>
      <sheetName val="_Recovered_SheetName_2013_"/>
      <sheetName val="_Recovered_SheetName_2014_"/>
      <sheetName val="_Recovered_SheetName_2015_"/>
      <sheetName val="_Recovered_SheetName_2016_"/>
      <sheetName val="_Recovered_SheetName_2017_"/>
      <sheetName val="_Recovered_SheetName_2018_"/>
      <sheetName val="_Recovered_SheetName_2019_"/>
      <sheetName val="_Recovered_SheetName_2020_"/>
      <sheetName val="_Recovered_SheetName_2021_"/>
      <sheetName val="_Recovered_SheetName_2022_"/>
      <sheetName val="_Recovered_SheetName_2023_"/>
      <sheetName val="_Recovered_SheetName_2024_"/>
      <sheetName val="_Recovered_SheetName_2025_"/>
      <sheetName val="_Recovered_SheetName_2026_"/>
      <sheetName val="_Recovered_SheetName_2027_"/>
      <sheetName val="_Recovered_SheetName_2028_"/>
      <sheetName val="_Recovered_SheetName_2029_"/>
      <sheetName val="_Recovered_SheetName_2030_"/>
      <sheetName val="_Recovered_SheetName_2031_"/>
      <sheetName val="_Recovered_SheetName_2032_"/>
      <sheetName val="_Recovered_SheetName_2033_"/>
      <sheetName val="_Recovered_SheetName_2034_"/>
      <sheetName val="_Recovered_SheetName_2035_"/>
      <sheetName val="_Recovered_SheetName_2036_"/>
      <sheetName val="_Recovered_SheetName_2037_"/>
      <sheetName val="_Recovered_SheetName_2038_"/>
      <sheetName val="_Recovered_SheetName_2039_"/>
      <sheetName val="_Recovered_SheetName_2040_"/>
      <sheetName val="_Recovered_SheetName_2041_"/>
      <sheetName val="_Recovered_SheetName_2042_"/>
      <sheetName val="_Recovered_SheetName_2043_"/>
      <sheetName val="_Recovered_SheetName_2044_"/>
      <sheetName val="_Recovered_SheetName_2045_"/>
      <sheetName val="_Recovered_SheetName_2046_"/>
      <sheetName val="_Recovered_SheetName_2047_"/>
      <sheetName val="_Recovered_SheetName_2048_"/>
      <sheetName val="_Recovered_SheetName_2049_"/>
      <sheetName val="_Recovered_SheetName_2050_"/>
      <sheetName val="_Recovered_SheetName_2051_"/>
      <sheetName val="_Recovered_SheetName_2052_"/>
      <sheetName val="_Recovered_SheetName_2053_"/>
      <sheetName val="_Recovered_SheetName_2054_"/>
      <sheetName val="_Recovered_SheetName_2055_"/>
      <sheetName val="_Recovered_SheetName_2056_"/>
      <sheetName val="_Recovered_SheetName_2057_"/>
      <sheetName val="_Recovered_SheetName_2058_"/>
      <sheetName val="_Recovered_SheetName_2059_"/>
      <sheetName val="_Recovered_SheetName_2060_"/>
      <sheetName val="_Recovered_SheetName_2061_"/>
      <sheetName val="_Recovered_SheetName_2062_"/>
      <sheetName val="_Recovered_SheetName_2063_"/>
      <sheetName val="_Recovered_SheetName_2064_"/>
      <sheetName val="_Recovered_SheetName_2065_"/>
      <sheetName val="_Recovered_SheetName_2066_"/>
      <sheetName val="_Recovered_SheetName_2067_"/>
      <sheetName val="_Recovered_SheetName_2068_"/>
      <sheetName val="_Recovered_SheetName_2069_"/>
      <sheetName val="_Recovered_SheetName_2070_"/>
      <sheetName val="_Recovered_SheetName_2071_"/>
      <sheetName val="_Recovered_SheetName_2072_"/>
      <sheetName val="_Recovered_SheetName_2073_"/>
      <sheetName val="_Recovered_SheetName_2074_"/>
      <sheetName val="_Recovered_SheetName_2075_"/>
      <sheetName val="_Recovered_SheetName_2076_"/>
      <sheetName val="_Recovered_SheetName_2077_"/>
      <sheetName val="_Recovered_SheetName_2078_"/>
      <sheetName val="_Recovered_SheetName_2079_"/>
      <sheetName val="_Recovered_SheetName_2080_"/>
      <sheetName val="_Recovered_SheetName_2081_"/>
      <sheetName val="_Recovered_SheetName_2082_"/>
      <sheetName val="_Recovered_SheetName_2083_"/>
      <sheetName val="_Recovered_SheetName_2084_"/>
      <sheetName val="_Recovered_SheetName_2085_"/>
      <sheetName val="_Recovered_SheetName_2086_"/>
      <sheetName val="_Recovered_SheetName_2087_"/>
      <sheetName val="_Recovered_SheetName_2088_"/>
      <sheetName val="_Recovered_SheetName_2089_"/>
      <sheetName val="_Recovered_SheetName_2090_"/>
      <sheetName val="_Recovered_SheetName_2091_"/>
      <sheetName val="_Recovered_SheetName_2092_"/>
      <sheetName val="_Recovered_SheetName_2093_"/>
      <sheetName val="_Recovered_SheetName_2094_"/>
      <sheetName val="_Recovered_SheetName_2095_"/>
      <sheetName val="_Recovered_SheetName_2096_"/>
      <sheetName val="_Recovered_SheetName_2097_"/>
      <sheetName val="_Recovered_SheetName_2098_"/>
      <sheetName val="_Recovered_SheetName_2099_"/>
      <sheetName val="_Recovered_SheetName_2100_"/>
      <sheetName val="_Recovered_SheetName_2101_"/>
      <sheetName val="_Recovered_SheetName_2102_"/>
      <sheetName val="_Recovered_SheetName_2103_"/>
      <sheetName val="_Recovered_SheetName_2104_"/>
      <sheetName val="_Recovered_SheetName_2105_"/>
      <sheetName val="_Recovered_SheetName_2106_"/>
      <sheetName val="_Recovered_SheetName_2107_"/>
      <sheetName val="_Recovered_SheetName_2108_"/>
      <sheetName val="_Recovered_SheetName_2109_"/>
      <sheetName val="_Recovered_SheetName_2110_"/>
      <sheetName val="_Recovered_SheetName_2111_"/>
      <sheetName val="_Recovered_SheetName_2112_"/>
      <sheetName val="_Recovered_SheetName_2113_"/>
      <sheetName val="_Recovered_SheetName_2114_"/>
      <sheetName val="_Recovered_SheetName_2115_"/>
      <sheetName val="_Recovered_SheetName_2116_"/>
      <sheetName val="_Recovered_SheetName_2117_"/>
      <sheetName val="_Recovered_SheetName_2118_"/>
      <sheetName val="_Recovered_SheetName_2119_"/>
      <sheetName val="_Recovered_SheetName_2120_"/>
      <sheetName val="_Recovered_SheetName_2121_"/>
      <sheetName val="_Recovered_SheetName_2122_"/>
      <sheetName val="_Recovered_SheetName_2123_"/>
      <sheetName val="_Recovered_SheetName_2124_"/>
      <sheetName val="_Recovered_SheetName_2125_"/>
      <sheetName val="_Recovered_SheetName_2126_"/>
      <sheetName val="_Recovered_SheetName_2127_"/>
      <sheetName val="_Recovered_SheetName_2128_"/>
      <sheetName val="_Recovered_SheetName_2129_"/>
      <sheetName val="_Recovered_SheetName_2130_"/>
      <sheetName val="_Recovered_SheetName_2131_"/>
      <sheetName val="_Recovered_SheetName_2132_"/>
      <sheetName val="_Recovered_SheetName_2133_"/>
      <sheetName val="_Recovered_SheetName_2134_"/>
      <sheetName val="_Recovered_SheetName_2135_"/>
      <sheetName val="_Recovered_SheetName_2136_"/>
      <sheetName val="_Recovered_SheetName_2137_"/>
      <sheetName val="_Recovered_SheetName_2138_"/>
      <sheetName val="_Recovered_SheetName_2139_"/>
      <sheetName val="_Recovered_SheetName_2140_"/>
      <sheetName val="_Recovered_SheetName_2141_"/>
      <sheetName val="_Recovered_SheetName_2142_"/>
      <sheetName val="_Recovered_SheetName_2143_"/>
      <sheetName val="_Recovered_SheetName_2144_"/>
      <sheetName val="_Recovered_SheetName_2145_"/>
      <sheetName val="_Recovered_SheetName_2146_"/>
      <sheetName val="_Recovered_SheetName_2147_"/>
      <sheetName val="_Recovered_SheetName_2148_"/>
      <sheetName val="_Recovered_SheetName_2149_"/>
      <sheetName val="_Recovered_SheetName_2150_"/>
      <sheetName val="_Recovered_SheetName_2151_"/>
      <sheetName val="_Recovered_SheetName_2152_"/>
      <sheetName val="_Recovered_SheetName_2153_"/>
      <sheetName val="_Recovered_SheetName_2154_"/>
      <sheetName val="_Recovered_SheetName_2155_"/>
      <sheetName val="_Recovered_SheetName_2156_"/>
      <sheetName val="_Recovered_SheetName_2157_"/>
      <sheetName val="_Recovered_SheetName_2158_"/>
      <sheetName val="_Recovered_SheetName_2159_"/>
      <sheetName val="_Recovered_SheetName_2160_"/>
      <sheetName val="_Recovered_SheetName_2161_"/>
      <sheetName val="_Recovered_SheetName_2162_"/>
      <sheetName val="_Recovered_SheetName_2163_"/>
      <sheetName val="_Recovered_SheetName_2164_"/>
      <sheetName val="_Recovered_SheetName_2165_"/>
      <sheetName val="_Recovered_SheetName_2166_"/>
      <sheetName val="_Recovered_SheetName_2167_"/>
      <sheetName val="_Recovered_SheetName_2168_"/>
      <sheetName val="_Recovered_SheetName_2169_"/>
      <sheetName val="_Recovered_SheetName_2170_"/>
      <sheetName val="_Recovered_SheetName_2171_"/>
      <sheetName val="_Recovered_SheetName_2172_"/>
      <sheetName val="_Recovered_SheetName_2173_"/>
      <sheetName val="_Recovered_SheetName_2174_"/>
      <sheetName val="_Recovered_SheetName_2175_"/>
      <sheetName val="_Recovered_SheetName_2176_"/>
      <sheetName val="_Recovered_SheetName_2177_"/>
      <sheetName val="_Recovered_SheetName_2178_"/>
      <sheetName val="_Recovered_SheetName_2179_"/>
      <sheetName val="_Recovered_SheetName_2180_"/>
      <sheetName val="_Recovered_SheetName_2181_"/>
      <sheetName val="_Recovered_SheetName_2182_"/>
      <sheetName val="_Recovered_SheetName_2183_"/>
      <sheetName val="_Recovered_SheetName_2184_"/>
      <sheetName val="_Recovered_SheetName_2185_"/>
      <sheetName val="_Recovered_SheetName_2186_"/>
      <sheetName val="_Recovered_SheetName_2187_"/>
      <sheetName val="_Recovered_SheetName_2188_"/>
      <sheetName val="_Recovered_SheetName_2189_"/>
      <sheetName val="_Recovered_SheetName_2190_"/>
      <sheetName val="_Recovered_SheetName_2191_"/>
      <sheetName val="_Recovered_SheetName_2192_"/>
      <sheetName val="_Recovered_SheetName_2193_"/>
      <sheetName val="_Recovered_SheetName_2194_"/>
      <sheetName val="_Recovered_SheetName_2195_"/>
      <sheetName val="_Recovered_SheetName_2196_"/>
      <sheetName val="_Recovered_SheetName_2197_"/>
      <sheetName val="_Recovered_SheetName_2198_"/>
      <sheetName val="_Recovered_SheetName_2199_"/>
      <sheetName val="_Recovered_SheetName_2200_"/>
      <sheetName val="_Recovered_SheetName_2201_"/>
      <sheetName val="_Recovered_SheetName_2202_"/>
      <sheetName val="_Recovered_SheetName_2203_"/>
      <sheetName val="_Recovered_SheetName_2204_"/>
      <sheetName val="_Recovered_SheetName_2205_"/>
      <sheetName val="_Recovered_SheetName_2206_"/>
      <sheetName val="_Recovered_SheetName_2207_"/>
      <sheetName val="_Recovered_SheetName_2208_"/>
      <sheetName val="_Recovered_SheetName_2209_"/>
      <sheetName val="_Recovered_SheetName_2210_"/>
      <sheetName val="_Recovered_SheetName_2211_"/>
      <sheetName val="_Recovered_SheetName_2212_"/>
      <sheetName val="_Recovered_SheetName_2213_"/>
      <sheetName val="_Recovered_SheetName_2214_"/>
      <sheetName val="_Recovered_SheetName_2215_"/>
      <sheetName val="_Recovered_SheetName_2216_"/>
      <sheetName val="_Recovered_SheetName_2217_"/>
      <sheetName val="_Recovered_SheetName_2218_"/>
      <sheetName val="_Recovered_SheetName_2219_"/>
      <sheetName val="_Recovered_SheetName_2220_"/>
      <sheetName val="_Recovered_SheetName_2221_"/>
      <sheetName val="_Recovered_SheetName_2222_"/>
      <sheetName val="_Recovered_SheetName_2223_"/>
      <sheetName val="_Recovered_SheetName_2224_"/>
      <sheetName val="_Recovered_SheetName_2225_"/>
      <sheetName val="_Recovered_SheetName_2226_"/>
      <sheetName val="_Recovered_SheetName_2227_"/>
      <sheetName val="_Recovered_SheetName_2228_"/>
      <sheetName val="_Recovered_SheetName_2229_"/>
      <sheetName val="_Recovered_SheetName_2230_"/>
      <sheetName val="_Recovered_SheetName_2231_"/>
      <sheetName val="_Recovered_SheetName_2232_"/>
      <sheetName val="_Recovered_SheetName_2233_"/>
      <sheetName val="_Recovered_SheetName_2234_"/>
      <sheetName val="_Recovered_SheetName_2235_"/>
      <sheetName val="_Recovered_SheetName_2236_"/>
      <sheetName val="_Recovered_SheetName_2237_"/>
      <sheetName val="_Recovered_SheetName_2238_"/>
      <sheetName val="_Recovered_SheetName_2239_"/>
      <sheetName val="_Recovered_SheetName_2240_"/>
      <sheetName val="_Recovered_SheetName_2241_"/>
      <sheetName val="_Recovered_SheetName_2242_"/>
      <sheetName val="_Recovered_SheetName_2243_"/>
      <sheetName val="_Recovered_SheetName_2244_"/>
      <sheetName val="_Recovered_SheetName_2245_"/>
      <sheetName val="_Recovered_SheetName_2246_"/>
      <sheetName val="_Recovered_SheetName_2247_"/>
      <sheetName val="_Recovered_SheetName_2248_"/>
      <sheetName val="_Recovered_SheetName_2249_"/>
      <sheetName val="_Recovered_SheetName_2250_"/>
      <sheetName val="_Recovered_SheetName_2251_"/>
      <sheetName val="_Recovered_SheetName_2252_"/>
      <sheetName val="_Recovered_SheetName_2253_"/>
      <sheetName val="_Recovered_SheetName_2254_"/>
      <sheetName val="_Recovered_SheetName_2255_"/>
      <sheetName val="_Recovered_SheetName_2256_"/>
      <sheetName val="_Recovered_SheetName_2257_"/>
      <sheetName val="_Recovered_SheetName_2258_"/>
      <sheetName val="_Recovered_SheetName_2259_"/>
      <sheetName val="_Recovered_SheetName_2260_"/>
      <sheetName val="_Recovered_SheetName_2261_"/>
      <sheetName val="_Recovered_SheetName_2262_"/>
      <sheetName val="_Recovered_SheetName_2263_"/>
      <sheetName val="_Recovered_SheetName_2264_"/>
      <sheetName val="_Recovered_SheetName_2265_"/>
      <sheetName val="_Recovered_SheetName_2266_"/>
      <sheetName val="_Recovered_SheetName_2267_"/>
      <sheetName val="_Recovered_SheetName_2268_"/>
      <sheetName val="_Recovered_SheetName_2269_"/>
      <sheetName val="_Recovered_SheetName_2270_"/>
      <sheetName val="_Recovered_SheetName_2271_"/>
      <sheetName val="_Recovered_SheetName_2272_"/>
      <sheetName val="_Recovered_SheetName_2273_"/>
      <sheetName val="_Recovered_SheetName_2274_"/>
      <sheetName val="_Recovered_SheetName_2275_"/>
      <sheetName val="_Recovered_SheetName_2276_"/>
      <sheetName val="_Recovered_SheetName_2277_"/>
      <sheetName val="_Recovered_SheetName_2278_"/>
      <sheetName val="_Recovered_SheetName_2279_"/>
      <sheetName val="_Recovered_SheetName_2280_"/>
      <sheetName val="_Recovered_SheetName_2281_"/>
      <sheetName val="_Recovered_SheetName_2282_"/>
      <sheetName val="_Recovered_SheetName_2283_"/>
      <sheetName val="_Recovered_SheetName_2284_"/>
      <sheetName val="_Recovered_SheetName_2285_"/>
      <sheetName val="_Recovered_SheetName_2286_"/>
      <sheetName val="_Recovered_SheetName_2287_"/>
      <sheetName val="_Recovered_SheetName_2288_"/>
      <sheetName val="_Recovered_SheetName_2289_"/>
      <sheetName val="_Recovered_SheetName_2290_"/>
      <sheetName val="_Recovered_SheetName_2291_"/>
      <sheetName val="_Recovered_SheetName_2292_"/>
      <sheetName val="_Recovered_SheetName_2293_"/>
      <sheetName val="_Recovered_SheetName_2294_"/>
      <sheetName val="_Recovered_SheetName_2295_"/>
      <sheetName val="_Recovered_SheetName_2296_"/>
      <sheetName val="_Recovered_SheetName_2297_"/>
      <sheetName val="_Recovered_SheetName_2298_"/>
      <sheetName val="_Recovered_SheetName_2299_"/>
      <sheetName val="_Recovered_SheetName_2300_"/>
      <sheetName val="_Recovered_SheetName_2301_"/>
      <sheetName val="_Recovered_SheetName_2302_"/>
      <sheetName val="_Recovered_SheetName_2303_"/>
      <sheetName val="_Recovered_SheetName_2304_"/>
      <sheetName val="_Recovered_SheetName_2305_"/>
      <sheetName val="_Recovered_SheetName_2306_"/>
      <sheetName val="_Recovered_SheetName_2307_"/>
      <sheetName val="_Recovered_SheetName_2308_"/>
      <sheetName val="_Recovered_SheetName_2309_"/>
      <sheetName val="_Recovered_SheetName_2310_"/>
      <sheetName val="_Recovered_SheetName_2311_"/>
      <sheetName val="_Recovered_SheetName_2312_"/>
      <sheetName val="_Recovered_SheetName_2313_"/>
      <sheetName val="_Recovered_SheetName_2314_"/>
      <sheetName val="_Recovered_SheetName_2315_"/>
      <sheetName val="_Recovered_SheetName_2316_"/>
      <sheetName val="_Recovered_SheetName_2317_"/>
      <sheetName val="_Recovered_SheetName_2318_"/>
      <sheetName val="_Recovered_SheetName_2319_"/>
      <sheetName val="_Recovered_SheetName_2320_"/>
      <sheetName val="_Recovered_SheetName_2321_"/>
      <sheetName val="_Recovered_SheetName_2322_"/>
      <sheetName val="_Recovered_SheetName_2323_"/>
      <sheetName val="_Recovered_SheetName_2324_"/>
      <sheetName val="_Recovered_SheetName_2325_"/>
      <sheetName val="_Recovered_SheetName_2326_"/>
      <sheetName val="_Recovered_SheetName_2327_"/>
      <sheetName val="_Recovered_SheetName_2328_"/>
      <sheetName val="_Recovered_SheetName_2329_"/>
      <sheetName val="_Recovered_SheetName_2330_"/>
      <sheetName val="_Recovered_SheetName_2331_"/>
      <sheetName val="_Recovered_SheetName_2332_"/>
      <sheetName val="_Recovered_SheetName_2333_"/>
      <sheetName val="_Recovered_SheetName_2334_"/>
      <sheetName val="_Recovered_SheetName_2335_"/>
      <sheetName val="_Recovered_SheetName_2336_"/>
      <sheetName val="_Recovered_SheetName_2337_"/>
      <sheetName val="_Recovered_SheetName_2338_"/>
      <sheetName val="_Recovered_SheetName_2339_"/>
      <sheetName val="_Recovered_SheetName_2340_"/>
      <sheetName val="_Recovered_SheetName_2341_"/>
      <sheetName val="_Recovered_SheetName_2342_"/>
      <sheetName val="_Recovered_SheetName_2343_"/>
      <sheetName val="_Recovered_SheetName_2344_"/>
      <sheetName val="_Recovered_SheetName_2345_"/>
      <sheetName val="_Recovered_SheetName_2346_"/>
      <sheetName val="_Recovered_SheetName_2347_"/>
      <sheetName val="_Recovered_SheetName_2348_"/>
      <sheetName val="_Recovered_SheetName_2349_"/>
      <sheetName val="_Recovered_SheetName_2350_"/>
      <sheetName val="_Recovered_SheetName_2351_"/>
      <sheetName val="_Recovered_SheetName_2352_"/>
      <sheetName val="_Recovered_SheetName_2353_"/>
      <sheetName val="_Recovered_SheetName_2354_"/>
      <sheetName val="_Recovered_SheetName_2355_"/>
      <sheetName val="_Recovered_SheetName_2356_"/>
      <sheetName val="_Recovered_SheetName_2357_"/>
      <sheetName val="_Recovered_SheetName_2358_"/>
      <sheetName val="_Recovered_SheetName_2359_"/>
      <sheetName val="_Recovered_SheetName_2360_"/>
      <sheetName val="_Recovered_SheetName_2361_"/>
      <sheetName val="_Recovered_SheetName_2362_"/>
      <sheetName val="_Recovered_SheetName_2363_"/>
      <sheetName val="_Recovered_SheetName_2364_"/>
      <sheetName val="_Recovered_SheetName_2365_"/>
      <sheetName val="_Recovered_SheetName_2366_"/>
      <sheetName val="_Recovered_SheetName_2367_"/>
      <sheetName val="_Recovered_SheetName_2368_"/>
      <sheetName val="_Recovered_SheetName_2369_"/>
      <sheetName val="_Recovered_SheetName_2370_"/>
      <sheetName val="_Recovered_SheetName_2371_"/>
      <sheetName val="_Recovered_SheetName_2372_"/>
      <sheetName val="_Recovered_SheetName_2373_"/>
      <sheetName val="_Recovered_SheetName_2374_"/>
      <sheetName val="_Recovered_SheetName_2375_"/>
      <sheetName val="_Recovered_SheetName_2376_"/>
      <sheetName val="_Recovered_SheetName_2377_"/>
      <sheetName val="_Recovered_SheetName_2378_"/>
      <sheetName val="_Recovered_SheetName_2379_"/>
      <sheetName val="_Recovered_SheetName_2380_"/>
      <sheetName val="_Recovered_SheetName_2381_"/>
      <sheetName val="_Recovered_SheetName_2382_"/>
      <sheetName val="_Recovered_SheetName_2383_"/>
      <sheetName val="_Recovered_SheetName_2384_"/>
      <sheetName val="_Recovered_SheetName_2385_"/>
      <sheetName val="_Recovered_SheetName_2386_"/>
      <sheetName val="_Recovered_SheetName_2387_"/>
      <sheetName val="_Recovered_SheetName_2388_"/>
      <sheetName val="_Recovered_SheetName_2389_"/>
      <sheetName val="_Recovered_SheetName_2390_"/>
      <sheetName val="_Recovered_SheetName_2391_"/>
      <sheetName val="_Recovered_SheetName_2392_"/>
      <sheetName val="_Recovered_SheetName_2393_"/>
      <sheetName val="_Recovered_SheetName_2394_"/>
      <sheetName val="_Recovered_SheetName_2395_"/>
      <sheetName val="_Recovered_SheetName_2396_"/>
      <sheetName val="_Recovered_SheetName_2397_"/>
      <sheetName val="_Recovered_SheetName_2398_"/>
      <sheetName val="_Recovered_SheetName_2399_"/>
      <sheetName val="_Recovered_SheetName_2400_"/>
      <sheetName val="_Recovered_SheetName_2401_"/>
      <sheetName val="_Recovered_SheetName_2402_"/>
      <sheetName val="_Recovered_SheetName_2403_"/>
      <sheetName val="_Recovered_SheetName_2404_"/>
      <sheetName val="_Recovered_SheetName_2405_"/>
      <sheetName val="_Recovered_SheetName_2406_"/>
      <sheetName val="_Recovered_SheetName_2407_"/>
      <sheetName val="_Recovered_SheetName_2408_"/>
      <sheetName val="_Recovered_SheetName_2409_"/>
      <sheetName val="_Recovered_SheetName_2410_"/>
      <sheetName val="_Recovered_SheetName_2411_"/>
      <sheetName val="_Recovered_SheetName_2412_"/>
      <sheetName val="_Recovered_SheetName_2413_"/>
      <sheetName val="_Recovered_SheetName_2414_"/>
      <sheetName val="_Recovered_SheetName_2415_"/>
      <sheetName val="_Recovered_SheetName_2416_"/>
      <sheetName val="_Recovered_SheetName_2417_"/>
      <sheetName val="_Recovered_SheetName_2418_"/>
      <sheetName val="_Recovered_SheetName_2419_"/>
      <sheetName val="_Recovered_SheetName_2420_"/>
      <sheetName val="_Recovered_SheetName_2421_"/>
      <sheetName val="_Recovered_SheetName_2422_"/>
      <sheetName val="_Recovered_SheetName_2423_"/>
      <sheetName val="_Recovered_SheetName_2424_"/>
      <sheetName val="_Recovered_SheetName_2425_"/>
      <sheetName val="_Recovered_SheetName_2426_"/>
      <sheetName val="_Recovered_SheetName_2427_"/>
      <sheetName val="_Recovered_SheetName_2428_"/>
      <sheetName val="_Recovered_SheetName_2429_"/>
      <sheetName val="_Recovered_SheetName_2430_"/>
      <sheetName val="_Recovered_SheetName_2431_"/>
      <sheetName val="_Recovered_SheetName_2432_"/>
      <sheetName val="_Recovered_SheetName_2433_"/>
      <sheetName val="_Recovered_SheetName_2434_"/>
      <sheetName val="_Recovered_SheetName_2435_"/>
      <sheetName val="_Recovered_SheetName_2436_"/>
      <sheetName val="_Recovered_SheetName_2437_"/>
      <sheetName val="_Recovered_SheetName_2438_"/>
      <sheetName val="_Recovered_SheetName_2439_"/>
      <sheetName val="_Recovered_SheetName_2440_"/>
      <sheetName val="_Recovered_SheetName_2441_"/>
      <sheetName val="_Recovered_SheetName_2442_"/>
      <sheetName val="_Recovered_SheetName_2443_"/>
      <sheetName val="_Recovered_SheetName_2444_"/>
      <sheetName val="_Recovered_SheetName_2445_"/>
      <sheetName val="_Recovered_SheetName_2446_"/>
      <sheetName val="_Recovered_SheetName_2447_"/>
      <sheetName val="_Recovered_SheetName_2448_"/>
      <sheetName val="_Recovered_SheetName_2449_"/>
      <sheetName val="_Recovered_SheetName_2450_"/>
      <sheetName val="_Recovered_SheetName_2451_"/>
      <sheetName val="_Recovered_SheetName_2452_"/>
      <sheetName val="_Recovered_SheetName_2453_"/>
      <sheetName val="_Recovered_SheetName_2454_"/>
      <sheetName val="_Recovered_SheetName_2455_"/>
      <sheetName val="_Recovered_SheetName_2456_"/>
      <sheetName val="_Recovered_SheetName_2457_"/>
      <sheetName val="_Recovered_SheetName_2458_"/>
      <sheetName val="_Recovered_SheetName_2459_"/>
      <sheetName val="_Recovered_SheetName_2460_"/>
      <sheetName val="_Recovered_SheetName_2461_"/>
      <sheetName val="_Recovered_SheetName_2462_"/>
      <sheetName val="_Recovered_SheetName_2463_"/>
      <sheetName val="_Recovered_SheetName_2464_"/>
      <sheetName val="_Recovered_SheetName_2465_"/>
      <sheetName val="_Recovered_SheetName_2466_"/>
      <sheetName val="_Recovered_SheetName_2467_"/>
      <sheetName val="_Recovered_SheetName_2468_"/>
      <sheetName val="_Recovered_SheetName_2469_"/>
      <sheetName val="_Recovered_SheetName_2470_"/>
      <sheetName val="_Recovered_SheetName_2471_"/>
      <sheetName val="_Recovered_SheetName_2472_"/>
      <sheetName val="_Recovered_SheetName_2473_"/>
      <sheetName val="_Recovered_SheetName_2474_"/>
      <sheetName val="_Recovered_SheetName_2475_"/>
      <sheetName val="_Recovered_SheetName_2476_"/>
      <sheetName val="_Recovered_SheetName_2477_"/>
      <sheetName val="_Recovered_SheetName_2478_"/>
      <sheetName val="_Recovered_SheetName_2479_"/>
      <sheetName val="_Recovered_SheetName_2480_"/>
      <sheetName val="_Recovered_SheetName_2481_"/>
      <sheetName val="_Recovered_SheetName_2482_"/>
      <sheetName val="_Recovered_SheetName_2483_"/>
      <sheetName val="_Recovered_SheetName_2484_"/>
      <sheetName val="_Recovered_SheetName_2485_"/>
      <sheetName val="_Recovered_SheetName_2486_"/>
      <sheetName val="_Recovered_SheetName_2487_"/>
      <sheetName val="_Recovered_SheetName_2488_"/>
      <sheetName val="_Recovered_SheetName_2489_"/>
      <sheetName val="_Recovered_SheetName_2490_"/>
      <sheetName val="_Recovered_SheetName_2491_"/>
      <sheetName val="_Recovered_SheetName_2492_"/>
      <sheetName val="_Recovered_SheetName_2493_"/>
      <sheetName val="_Recovered_SheetName_2494_"/>
      <sheetName val="_Recovered_SheetName_2495_"/>
      <sheetName val="_Recovered_SheetName_2496_"/>
      <sheetName val="_Recovered_SheetName_2497_"/>
      <sheetName val="_Recovered_SheetName_2498_"/>
      <sheetName val="_Recovered_SheetName_2499_"/>
      <sheetName val="_Recovered_SheetName_2500_"/>
      <sheetName val="_Recovered_SheetName_2501_"/>
      <sheetName val="_Recovered_SheetName_2502_"/>
      <sheetName val="_Recovered_SheetName_2503_"/>
      <sheetName val="_Recovered_SheetName_2504_"/>
      <sheetName val="_Recovered_SheetName_2505_"/>
      <sheetName val="_Recovered_SheetName_2506_"/>
      <sheetName val="_Recovered_SheetName_2507_"/>
      <sheetName val="_Recovered_SheetName_2508_"/>
      <sheetName val="_Recovered_SheetName_2509_"/>
      <sheetName val="_Recovered_SheetName_2510_"/>
      <sheetName val="_Recovered_SheetName_2511_"/>
      <sheetName val="_Recovered_SheetName_2512_"/>
      <sheetName val="_Recovered_SheetName_2513_"/>
      <sheetName val="_Recovered_SheetName_2514_"/>
      <sheetName val="_Recovered_SheetName_2515_"/>
      <sheetName val="_Recovered_SheetName_2516_"/>
      <sheetName val="_Recovered_SheetName_2517_"/>
      <sheetName val="_Recovered_SheetName_2518_"/>
      <sheetName val="_Recovered_SheetName_2519_"/>
      <sheetName val="_Recovered_SheetName_2520_"/>
      <sheetName val="_Recovered_SheetName_2521_"/>
      <sheetName val="_Recovered_SheetName_2522_"/>
      <sheetName val="_Recovered_SheetName_2523_"/>
      <sheetName val="_Recovered_SheetName_2524_"/>
      <sheetName val="_Recovered_SheetName_2525_"/>
      <sheetName val="_Recovered_SheetName_2526_"/>
      <sheetName val="_Recovered_SheetName_2527_"/>
      <sheetName val="_Recovered_SheetName_2528_"/>
      <sheetName val="_Recovered_SheetName_2529_"/>
      <sheetName val="_Recovered_SheetName_2530_"/>
      <sheetName val="_Recovered_SheetName_2531_"/>
      <sheetName val="_Recovered_SheetName_2532_"/>
      <sheetName val="_Recovered_SheetName_2533_"/>
      <sheetName val="_Recovered_SheetName_2534_"/>
      <sheetName val="_Recovered_SheetName_2535_"/>
      <sheetName val="_Recovered_SheetName_2536_"/>
      <sheetName val="_Recovered_SheetName_2537_"/>
      <sheetName val="_Recovered_SheetName_2538_"/>
      <sheetName val="_Recovered_SheetName_2539_"/>
      <sheetName val="_Recovered_SheetName_2540_"/>
      <sheetName val="_Recovered_SheetName_2541_"/>
      <sheetName val="_Recovered_SheetName_2542_"/>
      <sheetName val="_Recovered_SheetName_2543_"/>
      <sheetName val="_Recovered_SheetName_2544_"/>
      <sheetName val="_Recovered_SheetName_2545_"/>
      <sheetName val="_Recovered_SheetName_2546_"/>
      <sheetName val="_Recovered_SheetName_2547_"/>
      <sheetName val="_Recovered_SheetName_2548_"/>
      <sheetName val="_Recovered_SheetName_2549_"/>
      <sheetName val="_Recovered_SheetName_2550_"/>
      <sheetName val="_Recovered_SheetName_2551_"/>
      <sheetName val="_Recovered_SheetName_2552_"/>
      <sheetName val="_Recovered_SheetName_2553_"/>
      <sheetName val="_Recovered_SheetName_2554_"/>
      <sheetName val="_Recovered_SheetName_2555_"/>
      <sheetName val="_Recovered_SheetName_2556_"/>
      <sheetName val="_Recovered_SheetName_2557_"/>
      <sheetName val="_Recovered_SheetName_2558_"/>
      <sheetName val="_Recovered_SheetName_2559_"/>
      <sheetName val="_Recovered_SheetName_2560_"/>
      <sheetName val="_Recovered_SheetName_2561_"/>
      <sheetName val="_Recovered_SheetName_2562_"/>
      <sheetName val="_Recovered_SheetName_2563_"/>
      <sheetName val="_Recovered_SheetName_2564_"/>
      <sheetName val="_Recovered_SheetName_2565_"/>
      <sheetName val="_Recovered_SheetName_2566_"/>
      <sheetName val="_Recovered_SheetName_2567_"/>
      <sheetName val="_Recovered_SheetName_2568_"/>
      <sheetName val="_Recovered_SheetName_2569_"/>
      <sheetName val="_Recovered_SheetName_2570_"/>
      <sheetName val="_Recovered_SheetName_2571_"/>
      <sheetName val="_Recovered_SheetName_2572_"/>
      <sheetName val="_Recovered_SheetName_2573_"/>
      <sheetName val="_Recovered_SheetName_2574_"/>
      <sheetName val="_Recovered_SheetName_2575_"/>
      <sheetName val="_Recovered_SheetName_2576_"/>
      <sheetName val="_Recovered_SheetName_2577_"/>
      <sheetName val="_Recovered_SheetName_2578_"/>
      <sheetName val="_Recovered_SheetName_2579_"/>
      <sheetName val="_Recovered_SheetName_2580_"/>
      <sheetName val="_Recovered_SheetName_2581_"/>
      <sheetName val="_Recovered_SheetName_2582_"/>
      <sheetName val="_Recovered_SheetName_2583_"/>
      <sheetName val="_Recovered_SheetName_2584_"/>
      <sheetName val="_Recovered_SheetName_2585_"/>
      <sheetName val="_Recovered_SheetName_2586_"/>
      <sheetName val="_Recovered_SheetName_2587_"/>
      <sheetName val="_Recovered_SheetName_2588_"/>
      <sheetName val="_Recovered_SheetName_2589_"/>
      <sheetName val="_Recovered_SheetName_2590_"/>
      <sheetName val="_Recovered_SheetName_2591_"/>
      <sheetName val="_Recovered_SheetName_2592_"/>
      <sheetName val="_Recovered_SheetName_2593_"/>
      <sheetName val="_Recovered_SheetName_2594_"/>
      <sheetName val="_Recovered_SheetName_2595_"/>
      <sheetName val="_Recovered_SheetName_2596_"/>
      <sheetName val="_Recovered_SheetName_2597_"/>
      <sheetName val="_Recovered_SheetName_2598_"/>
      <sheetName val="_Recovered_SheetName_2599_"/>
      <sheetName val="_Recovered_SheetName_2600_"/>
      <sheetName val="_Recovered_SheetName_2601_"/>
      <sheetName val="_Recovered_SheetName_2602_"/>
      <sheetName val="_Recovered_SheetName_2603_"/>
      <sheetName val="_Recovered_SheetName_2604_"/>
      <sheetName val="_Recovered_SheetName_2605_"/>
      <sheetName val="_Recovered_SheetName_2606_"/>
      <sheetName val="_Recovered_SheetName_2607_"/>
      <sheetName val="_Recovered_SheetName_2608_"/>
      <sheetName val="_Recovered_SheetName_2609_"/>
      <sheetName val="_Recovered_SheetName_2610_"/>
      <sheetName val="_Recovered_SheetName_2611_"/>
      <sheetName val="_Recovered_SheetName_2612_"/>
      <sheetName val="_Recovered_SheetName_2613_"/>
      <sheetName val="_Recovered_SheetName_2614_"/>
      <sheetName val="_Recovered_SheetName_2615_"/>
      <sheetName val="_Recovered_SheetName_2616_"/>
      <sheetName val="_Recovered_SheetName_2617_"/>
      <sheetName val="_Recovered_SheetName_2618_"/>
      <sheetName val="_Recovered_SheetName_2619_"/>
      <sheetName val="_Recovered_SheetName_2620_"/>
      <sheetName val="_Recovered_SheetName_2621_"/>
      <sheetName val="_Recovered_SheetName_2622_"/>
      <sheetName val="_Recovered_SheetName_2623_"/>
      <sheetName val="_Recovered_SheetName_2624_"/>
      <sheetName val="_Recovered_SheetName_2625_"/>
      <sheetName val="_Recovered_SheetName_2626_"/>
      <sheetName val="_Recovered_SheetName_2627_"/>
      <sheetName val="_Recovered_SheetName_2628_"/>
      <sheetName val="_Recovered_SheetName_2629_"/>
      <sheetName val="_Recovered_SheetName_2630_"/>
      <sheetName val="_Recovered_SheetName_2631_"/>
      <sheetName val="_Recovered_SheetName_2632_"/>
      <sheetName val="_Recovered_SheetName_2633_"/>
      <sheetName val="_Recovered_SheetName_2634_"/>
      <sheetName val="_Recovered_SheetName_2635_"/>
      <sheetName val="_Recovered_SheetName_2636_"/>
      <sheetName val="_Recovered_SheetName_2637_"/>
      <sheetName val="_Recovered_SheetName_2638_"/>
      <sheetName val="_Recovered_SheetName_2639_"/>
      <sheetName val="_Recovered_SheetName_2640_"/>
      <sheetName val="_Recovered_SheetName_2641_"/>
      <sheetName val="_Recovered_SheetName_2642_"/>
      <sheetName val="_Recovered_SheetName_2643_"/>
      <sheetName val="_Recovered_SheetName_2644_"/>
      <sheetName val="_Recovered_SheetName_2645_"/>
      <sheetName val="_Recovered_SheetName_2646_"/>
      <sheetName val="_Recovered_SheetName_2647_"/>
      <sheetName val="_Recovered_SheetName_2648_"/>
      <sheetName val="_Recovered_SheetName_2649_"/>
      <sheetName val="_Recovered_SheetName_2650_"/>
      <sheetName val="_Recovered_SheetName_2651_"/>
      <sheetName val="_Recovered_SheetName_2652_"/>
      <sheetName val="_Recovered_SheetName_2653_"/>
      <sheetName val="_Recovered_SheetName_2654_"/>
      <sheetName val="_Recovered_SheetName_2655_"/>
      <sheetName val="_Recovered_SheetName_2656_"/>
      <sheetName val="_Recovered_SheetName_2657_"/>
      <sheetName val="_Recovered_SheetName_2658_"/>
      <sheetName val="_Recovered_SheetName_2659_"/>
      <sheetName val="_Recovered_SheetName_2660_"/>
      <sheetName val="_Recovered_SheetName_2661_"/>
      <sheetName val="_Recovered_SheetName_2662_"/>
      <sheetName val="_Recovered_SheetName_2663_"/>
      <sheetName val="_Recovered_SheetName_2664_"/>
      <sheetName val="_Recovered_SheetName_2665_"/>
      <sheetName val="_Recovered_SheetName_2666_"/>
      <sheetName val="_Recovered_SheetName_2667_"/>
      <sheetName val="_Recovered_SheetName_2668_"/>
      <sheetName val="_Recovered_SheetName_2669_"/>
      <sheetName val="_Recovered_SheetName_2670_"/>
      <sheetName val="_Recovered_SheetName_2671_"/>
      <sheetName val="_Recovered_SheetName_2672_"/>
      <sheetName val="_Recovered_SheetName_2673_"/>
      <sheetName val="_Recovered_SheetName_2674_"/>
      <sheetName val="_Recovered_SheetName_2675_"/>
      <sheetName val="_Recovered_SheetName_2676_"/>
      <sheetName val="_Recovered_SheetName_2677_"/>
      <sheetName val="_Recovered_SheetName_2678_"/>
      <sheetName val="_Recovered_SheetName_2679_"/>
      <sheetName val="_Recovered_SheetName_2680_"/>
      <sheetName val="_Recovered_SheetName_2681_"/>
      <sheetName val="_Recovered_SheetName_2682_"/>
      <sheetName val="_Recovered_SheetName_2683_"/>
      <sheetName val="_Recovered_SheetName_2684_"/>
      <sheetName val="_Recovered_SheetName_2685_"/>
      <sheetName val="_Recovered_SheetName_2686_"/>
      <sheetName val="_Recovered_SheetName_2687_"/>
      <sheetName val="_Recovered_SheetName_2688_"/>
      <sheetName val="_Recovered_SheetName_2689_"/>
      <sheetName val="_Recovered_SheetName_2690_"/>
      <sheetName val="_Recovered_SheetName_2691_"/>
      <sheetName val="_Recovered_SheetName_2692_"/>
      <sheetName val="_Recovered_SheetName_2693_"/>
      <sheetName val="_Recovered_SheetName_2694_"/>
      <sheetName val="_Recovered_SheetName_2695_"/>
      <sheetName val="_Recovered_SheetName_2696_"/>
      <sheetName val="_Recovered_SheetName_2697_"/>
      <sheetName val="_Recovered_SheetName_2698_"/>
      <sheetName val="_Recovered_SheetName_2699_"/>
      <sheetName val="_Recovered_SheetName_2700_"/>
      <sheetName val="_Recovered_SheetName_2701_"/>
      <sheetName val="_Recovered_SheetName_2702_"/>
      <sheetName val="_Recovered_SheetName_2703_"/>
      <sheetName val="_Recovered_SheetName_2704_"/>
      <sheetName val="_Recovered_SheetName_2705_"/>
      <sheetName val="_Recovered_SheetName_2706_"/>
      <sheetName val="_Recovered_SheetName_2707_"/>
      <sheetName val="_Recovered_SheetName_2708_"/>
      <sheetName val="_Recovered_SheetName_2709_"/>
      <sheetName val="_Recovered_SheetName_2710_"/>
      <sheetName val="_Recovered_SheetName_2711_"/>
      <sheetName val="_Recovered_SheetName_2712_"/>
      <sheetName val="_Recovered_SheetName_2713_"/>
      <sheetName val="_Recovered_SheetName_2714_"/>
      <sheetName val="_Recovered_SheetName_2715_"/>
      <sheetName val="_Recovered_SheetName_2716_"/>
      <sheetName val="_Recovered_SheetName_2717_"/>
      <sheetName val="_Recovered_SheetName_2718_"/>
      <sheetName val="_Recovered_SheetName_2719_"/>
      <sheetName val="_Recovered_SheetName_2720_"/>
      <sheetName val="_Recovered_SheetName_2721_"/>
      <sheetName val="_Recovered_SheetName_2722_"/>
      <sheetName val="_Recovered_SheetName_2723_"/>
      <sheetName val="_Recovered_SheetName_2724_"/>
      <sheetName val="_Recovered_SheetName_2725_"/>
      <sheetName val="_Recovered_SheetName_2726_"/>
      <sheetName val="_Recovered_SheetName_2727_"/>
      <sheetName val="_Recovered_SheetName_2728_"/>
      <sheetName val="_Recovered_SheetName_2729_"/>
      <sheetName val="_Recovered_SheetName_2730_"/>
      <sheetName val="_Recovered_SheetName_2731_"/>
      <sheetName val="_Recovered_SheetName_2732_"/>
      <sheetName val="_Recovered_SheetName_2733_"/>
      <sheetName val="_Recovered_SheetName_2734_"/>
      <sheetName val="_Recovered_SheetName_2735_"/>
      <sheetName val="_Recovered_SheetName_2736_"/>
      <sheetName val="_Recovered_SheetName_2737_"/>
      <sheetName val="_Recovered_SheetName_2738_"/>
      <sheetName val="_Recovered_SheetName_2739_"/>
      <sheetName val="_Recovered_SheetName_2740_"/>
      <sheetName val="_Recovered_SheetName_2741_"/>
      <sheetName val="_Recovered_SheetName_2742_"/>
      <sheetName val="_Recovered_SheetName_2743_"/>
      <sheetName val="_Recovered_SheetName_2744_"/>
      <sheetName val="_Recovered_SheetName_2745_"/>
      <sheetName val="_Recovered_SheetName_2746_"/>
      <sheetName val="_Recovered_SheetName_2747_"/>
      <sheetName val="_Recovered_SheetName_2748_"/>
      <sheetName val="_Recovered_SheetName_2749_"/>
      <sheetName val="_Recovered_SheetName_2750_"/>
      <sheetName val="_Recovered_SheetName_2751_"/>
      <sheetName val="_Recovered_SheetName_2752_"/>
      <sheetName val="_Recovered_SheetName_2753_"/>
      <sheetName val="_Recovered_SheetName_2754_"/>
      <sheetName val="_Recovered_SheetName_2755_"/>
      <sheetName val="_Recovered_SheetName_2756_"/>
      <sheetName val="_Recovered_SheetName_2757_"/>
      <sheetName val="_Recovered_SheetName_2758_"/>
      <sheetName val="_Recovered_SheetName_2759_"/>
      <sheetName val="_Recovered_SheetName_2760_"/>
      <sheetName val="_Recovered_SheetName_2761_"/>
      <sheetName val="_Recovered_SheetName_2762_"/>
      <sheetName val="_Recovered_SheetName_2763_"/>
      <sheetName val="_Recovered_SheetName_2764_"/>
      <sheetName val="_Recovered_SheetName_2765_"/>
      <sheetName val="_Recovered_SheetName_2766_"/>
      <sheetName val="_Recovered_SheetName_2767_"/>
      <sheetName val="_Recovered_SheetName_2768_"/>
      <sheetName val="_Recovered_SheetName_2769_"/>
      <sheetName val="_Recovered_SheetName_2770_"/>
      <sheetName val="_Recovered_SheetName_2771_"/>
      <sheetName val="_Recovered_SheetName_2772_"/>
      <sheetName val="_Recovered_SheetName_2773_"/>
      <sheetName val="_Recovered_SheetName_2774_"/>
      <sheetName val="_Recovered_SheetName_2775_"/>
      <sheetName val="_Recovered_SheetName_2776_"/>
      <sheetName val="_Recovered_SheetName_2777_"/>
      <sheetName val="_Recovered_SheetName_2778_"/>
      <sheetName val="_Recovered_SheetName_2779_"/>
      <sheetName val="_Recovered_SheetName_2780_"/>
      <sheetName val="_Recovered_SheetName_2781_"/>
      <sheetName val="_Recovered_SheetName_2782_"/>
      <sheetName val="_Recovered_SheetName_2783_"/>
      <sheetName val="_Recovered_SheetName_2784_"/>
      <sheetName val="_Recovered_SheetName_2785_"/>
      <sheetName val="_Recovered_SheetName_2786_"/>
      <sheetName val="_Recovered_SheetName_2787_"/>
      <sheetName val="_Recovered_SheetName_2788_"/>
      <sheetName val="_Recovered_SheetName_2789_"/>
      <sheetName val="_Recovered_SheetName_2790_"/>
      <sheetName val="_Recovered_SheetName_2791_"/>
      <sheetName val="_Recovered_SheetName_2792_"/>
      <sheetName val="_Recovered_SheetName_2793_"/>
      <sheetName val="_Recovered_SheetName_2794_"/>
      <sheetName val="_Recovered_SheetName_2795_"/>
      <sheetName val="_Recovered_SheetName_2796_"/>
      <sheetName val="_Recovered_SheetName_2797_"/>
      <sheetName val="_Recovered_SheetName_2798_"/>
      <sheetName val="_Recovered_SheetName_2799_"/>
      <sheetName val="_Recovered_SheetName_2800_"/>
      <sheetName val="_Recovered_SheetName_2801_"/>
      <sheetName val="_Recovered_SheetName_2802_"/>
      <sheetName val="_Recovered_SheetName_2803_"/>
      <sheetName val="_Recovered_SheetName_2804_"/>
      <sheetName val="_Recovered_SheetName_2805_"/>
      <sheetName val="_Recovered_SheetName_2806_"/>
      <sheetName val="_Recovered_SheetName_2807_"/>
      <sheetName val="_Recovered_SheetName_2808_"/>
      <sheetName val="_Recovered_SheetName_2809_"/>
      <sheetName val="_Recovered_SheetName_2810_"/>
      <sheetName val="_Recovered_SheetName_2811_"/>
      <sheetName val="_Recovered_SheetName_2812_"/>
      <sheetName val="_Recovered_SheetName_2813_"/>
      <sheetName val="_Recovered_SheetName_2814_"/>
      <sheetName val="_Recovered_SheetName_2815_"/>
      <sheetName val="_Recovered_SheetName_2816_"/>
      <sheetName val="_Recovered_SheetName_2817_"/>
      <sheetName val="_Recovered_SheetName_2818_"/>
      <sheetName val="_Recovered_SheetName_2819_"/>
      <sheetName val="_Recovered_SheetName_2820_"/>
      <sheetName val="_Recovered_SheetName_2821_"/>
      <sheetName val="_Recovered_SheetName_2822_"/>
      <sheetName val="_Recovered_SheetName_2823_"/>
      <sheetName val="_Recovered_SheetName_2824_"/>
      <sheetName val="_Recovered_SheetName_2825_"/>
      <sheetName val="_Recovered_SheetName_2826_"/>
      <sheetName val="_Recovered_SheetName_2827_"/>
      <sheetName val="_Recovered_SheetName_2828_"/>
      <sheetName val="_Recovered_SheetName_2829_"/>
      <sheetName val="_Recovered_SheetName_2830_"/>
      <sheetName val="_Recovered_SheetName_2831_"/>
      <sheetName val="_Recovered_SheetName_2832_"/>
      <sheetName val="_Recovered_SheetName_2833_"/>
      <sheetName val="_Recovered_SheetName_2834_"/>
      <sheetName val="_Recovered_SheetName_2835_"/>
      <sheetName val="_Recovered_SheetName_2836_"/>
      <sheetName val="_Recovered_SheetName_2837_"/>
      <sheetName val="_Recovered_SheetName_2838_"/>
      <sheetName val="_Recovered_SheetName_2839_"/>
      <sheetName val="_Recovered_SheetName_2840_"/>
      <sheetName val="_Recovered_SheetName_2841_"/>
      <sheetName val="_Recovered_SheetName_2842_"/>
      <sheetName val="_Recovered_SheetName_2843_"/>
      <sheetName val="_Recovered_SheetName_2844_"/>
      <sheetName val="_Recovered_SheetName_2845_"/>
      <sheetName val="_Recovered_SheetName_2846_"/>
      <sheetName val="_Recovered_SheetName_2847_"/>
      <sheetName val="_Recovered_SheetName_2848_"/>
      <sheetName val="_Recovered_SheetName_2849_"/>
      <sheetName val="_Recovered_SheetName_2850_"/>
      <sheetName val="_Recovered_SheetName_2851_"/>
      <sheetName val="_Recovered_SheetName_2852_"/>
      <sheetName val="_Recovered_SheetName_2853_"/>
      <sheetName val="_Recovered_SheetName_2854_"/>
      <sheetName val="_Recovered_SheetName_2855_"/>
      <sheetName val="_Recovered_SheetName_2856_"/>
      <sheetName val="_Recovered_SheetName_2857_"/>
      <sheetName val="_Recovered_SheetName_2858_"/>
      <sheetName val="_Recovered_SheetName_2859_"/>
      <sheetName val="_Recovered_SheetName_2860_"/>
      <sheetName val="_Recovered_SheetName_2861_"/>
      <sheetName val="_Recovered_SheetName_2862_"/>
      <sheetName val="_Recovered_SheetName_2863_"/>
      <sheetName val="_Recovered_SheetName_2864_"/>
      <sheetName val="_Recovered_SheetName_2865_"/>
      <sheetName val="_Recovered_SheetName_2866_"/>
      <sheetName val="_Recovered_SheetName_2867_"/>
      <sheetName val="_Recovered_SheetName_2868_"/>
      <sheetName val="_Recovered_SheetName_2869_"/>
      <sheetName val="_Recovered_SheetName_2870_"/>
      <sheetName val="_Recovered_SheetName_2871_"/>
      <sheetName val="_Recovered_SheetName_2872_"/>
      <sheetName val="_Recovered_SheetName_2873_"/>
      <sheetName val="_Recovered_SheetName_2874_"/>
      <sheetName val="_Recovered_SheetName_2875_"/>
      <sheetName val="_Recovered_SheetName_2876_"/>
      <sheetName val="_Recovered_SheetName_2877_"/>
      <sheetName val="_Recovered_SheetName_2878_"/>
      <sheetName val="_Recovered_SheetName_2879_"/>
      <sheetName val="_Recovered_SheetName_2880_"/>
      <sheetName val="_Recovered_SheetName_2881_"/>
      <sheetName val="_Recovered_SheetName_2882_"/>
      <sheetName val="_Recovered_SheetName_2883_"/>
      <sheetName val="_Recovered_SheetName_2884_"/>
      <sheetName val="_Recovered_SheetName_2885_"/>
      <sheetName val="_Recovered_SheetName_2886_"/>
      <sheetName val="_Recovered_SheetName_2887_"/>
      <sheetName val="_Recovered_SheetName_2888_"/>
      <sheetName val="_Recovered_SheetName_2889_"/>
      <sheetName val="_Recovered_SheetName_2890_"/>
      <sheetName val="_Recovered_SheetName_2891_"/>
      <sheetName val="_Recovered_SheetName_2892_"/>
      <sheetName val="_Recovered_SheetName_2893_"/>
      <sheetName val="_Recovered_SheetName_2894_"/>
      <sheetName val="_Recovered_SheetName_2895_"/>
      <sheetName val="_Recovered_SheetName_2896_"/>
      <sheetName val="_Recovered_SheetName_2897_"/>
      <sheetName val="_Recovered_SheetName_2898_"/>
      <sheetName val="_Recovered_SheetName_2899_"/>
      <sheetName val="_Recovered_SheetName_2900_"/>
      <sheetName val="_Recovered_SheetName_2901_"/>
      <sheetName val="_Recovered_SheetName_2902_"/>
      <sheetName val="_Recovered_SheetName_2903_"/>
      <sheetName val="_Recovered_SheetName_2904_"/>
      <sheetName val="_Recovered_SheetName_2905_"/>
      <sheetName val="_Recovered_SheetName_2906_"/>
      <sheetName val="_Recovered_SheetName_2907_"/>
      <sheetName val="_Recovered_SheetName_2908_"/>
      <sheetName val="_Recovered_SheetName_2909_"/>
      <sheetName val="_Recovered_SheetName_2910_"/>
      <sheetName val="_Recovered_SheetName_2911_"/>
      <sheetName val="_Recovered_SheetName_2912_"/>
      <sheetName val="_Recovered_SheetName_2913_"/>
      <sheetName val="_Recovered_SheetName_2914_"/>
      <sheetName val="_Recovered_SheetName_2915_"/>
      <sheetName val="_Recovered_SheetName_2916_"/>
      <sheetName val="_Recovered_SheetName_2917_"/>
      <sheetName val="_Recovered_SheetName_2918_"/>
      <sheetName val="_Recovered_SheetName_2919_"/>
      <sheetName val="_Recovered_SheetName_2920_"/>
      <sheetName val="_Recovered_SheetName_2921_"/>
      <sheetName val="_Recovered_SheetName_2922_"/>
      <sheetName val="_Recovered_SheetName_2923_"/>
      <sheetName val="_Recovered_SheetName_2924_"/>
      <sheetName val="_Recovered_SheetName_2925_"/>
      <sheetName val="_Recovered_SheetName_2926_"/>
      <sheetName val="_Recovered_SheetName_2927_"/>
      <sheetName val="_Recovered_SheetName_2928_"/>
      <sheetName val="_Recovered_SheetName_2929_"/>
      <sheetName val="_Recovered_SheetName_2930_"/>
      <sheetName val="_Recovered_SheetName_2931_"/>
      <sheetName val="_Recovered_SheetName_2932_"/>
      <sheetName val="_Recovered_SheetName_2933_"/>
      <sheetName val="_Recovered_SheetName_2934_"/>
      <sheetName val="_Recovered_SheetName_2935_"/>
      <sheetName val="_Recovered_SheetName_2936_"/>
      <sheetName val="_Recovered_SheetName_2937_"/>
      <sheetName val="_Recovered_SheetName_2938_"/>
      <sheetName val="_Recovered_SheetName_2939_"/>
      <sheetName val="_Recovered_SheetName_2940_"/>
      <sheetName val="_Recovered_SheetName_2941_"/>
      <sheetName val="_Recovered_SheetName_2942_"/>
      <sheetName val="_Recovered_SheetName_2943_"/>
      <sheetName val="_Recovered_SheetName_2944_"/>
      <sheetName val="_Recovered_SheetName_2945_"/>
      <sheetName val="_Recovered_SheetName_2946_"/>
      <sheetName val="_Recovered_SheetName_2947_"/>
      <sheetName val="_Recovered_SheetName_2948_"/>
      <sheetName val="_Recovered_SheetName_2949_"/>
      <sheetName val="_Recovered_SheetName_2950_"/>
      <sheetName val="_Recovered_SheetName_2951_"/>
      <sheetName val="_Recovered_SheetName_2952_"/>
      <sheetName val="_Recovered_SheetName_2953_"/>
      <sheetName val="_Recovered_SheetName_2954_"/>
      <sheetName val="_Recovered_SheetName_2955_"/>
      <sheetName val="_Recovered_SheetName_2956_"/>
      <sheetName val="_Recovered_SheetName_2957_"/>
      <sheetName val="_Recovered_SheetName_2958_"/>
      <sheetName val="_Recovered_SheetName_2959_"/>
      <sheetName val="_Recovered_SheetName_2960_"/>
      <sheetName val="_Recovered_SheetName_2961_"/>
      <sheetName val="_Recovered_SheetName_2962_"/>
      <sheetName val="_Recovered_SheetName_2963_"/>
      <sheetName val="_Recovered_SheetName_2964_"/>
      <sheetName val="_Recovered_SheetName_2965_"/>
      <sheetName val="_Recovered_SheetName_2966_"/>
      <sheetName val="_Recovered_SheetName_2967_"/>
      <sheetName val="_Recovered_SheetName_2968_"/>
      <sheetName val="_Recovered_SheetName_2969_"/>
      <sheetName val="_Recovered_SheetName_2970_"/>
      <sheetName val="_Recovered_SheetName_2971_"/>
      <sheetName val="_Recovered_SheetName_2972_"/>
      <sheetName val="_Recovered_SheetName_2973_"/>
      <sheetName val="_Recovered_SheetName_2974_"/>
      <sheetName val="_Recovered_SheetName_2975_"/>
      <sheetName val="_Recovered_SheetName_2976_"/>
      <sheetName val="_Recovered_SheetName_2977_"/>
      <sheetName val="_Recovered_SheetName_2978_"/>
      <sheetName val="_Recovered_SheetName_2979_"/>
      <sheetName val="_Recovered_SheetName_2980_"/>
      <sheetName val="_Recovered_SheetName_2981_"/>
      <sheetName val="_Recovered_SheetName_2982_"/>
      <sheetName val="_Recovered_SheetName_2983_"/>
      <sheetName val="_Recovered_SheetName_2984_"/>
      <sheetName val="_Recovered_SheetName_2985_"/>
      <sheetName val="_Recovered_SheetName_2986_"/>
      <sheetName val="_Recovered_SheetName_2987_"/>
      <sheetName val="_Recovered_SheetName_2988_"/>
      <sheetName val="_Recovered_SheetName_2989_"/>
      <sheetName val="_Recovered_SheetName_2990_"/>
      <sheetName val="_Recovered_SheetName_2991_"/>
      <sheetName val="_Recovered_SheetName_2992_"/>
      <sheetName val="_Recovered_SheetName_2993_"/>
      <sheetName val="_Recovered_SheetName_2994_"/>
      <sheetName val="_Recovered_SheetName_2995_"/>
      <sheetName val="_Recovered_SheetName_2996_"/>
      <sheetName val="_Recovered_SheetName_2997_"/>
      <sheetName val="_Recovered_SheetName_2998_"/>
      <sheetName val="_Recovered_SheetName_2999_"/>
      <sheetName val="_Recovered_SheetName_3000_"/>
      <sheetName val="_Recovered_SheetName_3001_"/>
      <sheetName val="_Recovered_SheetName_3002_"/>
      <sheetName val="_Recovered_SheetName_3003_"/>
      <sheetName val="_Recovered_SheetName_3004_"/>
      <sheetName val="_Recovered_SheetName_3005_"/>
      <sheetName val="_Recovered_SheetName_3006_"/>
      <sheetName val="_Recovered_SheetName_3007_"/>
      <sheetName val="_Recovered_SheetName_3008_"/>
      <sheetName val="_Recovered_SheetName_3009_"/>
      <sheetName val="_Recovered_SheetName_3010_"/>
      <sheetName val="_Recovered_SheetName_3011_"/>
      <sheetName val="_Recovered_SheetName_3012_"/>
      <sheetName val="_Recovered_SheetName_3013_"/>
      <sheetName val="_Recovered_SheetName_3014_"/>
      <sheetName val="_Recovered_SheetName_3015_"/>
      <sheetName val="_Recovered_SheetName_3016_"/>
      <sheetName val="_Recovered_SheetName_3017_"/>
      <sheetName val="_Recovered_SheetName_3018_"/>
      <sheetName val="_Recovered_SheetName_3019_"/>
      <sheetName val="_Recovered_SheetName_3020_"/>
      <sheetName val="_Recovered_SheetName_3021_"/>
      <sheetName val="_Recovered_SheetName_3022_"/>
      <sheetName val="_Recovered_SheetName_3023_"/>
      <sheetName val="_Recovered_SheetName_3024_"/>
      <sheetName val="_Recovered_SheetName_3025_"/>
      <sheetName val="_Recovered_SheetName_3026_"/>
      <sheetName val="_Recovered_SheetName_3027_"/>
      <sheetName val="_Recovered_SheetName_3028_"/>
      <sheetName val="_Recovered_SheetName_3029_"/>
      <sheetName val="_Recovered_SheetName_3030_"/>
      <sheetName val="_Recovered_SheetName_3031_"/>
      <sheetName val="_Recovered_SheetName_3032_"/>
      <sheetName val="_Recovered_SheetName_3033_"/>
      <sheetName val="_Recovered_SheetName_3034_"/>
      <sheetName val="_Recovered_SheetName_3035_"/>
      <sheetName val="_Recovered_SheetName_3036_"/>
      <sheetName val="_Recovered_SheetName_3037_"/>
      <sheetName val="_Recovered_SheetName_3038_"/>
      <sheetName val="_Recovered_SheetName_3039_"/>
      <sheetName val="_Recovered_SheetName_3040_"/>
      <sheetName val="_Recovered_SheetName_3041_"/>
      <sheetName val="_Recovered_SheetName_3042_"/>
      <sheetName val="_Recovered_SheetName_3043_"/>
      <sheetName val="_Recovered_SheetName_3044_"/>
      <sheetName val="_Recovered_SheetName_3045_"/>
      <sheetName val="_Recovered_SheetName_3046_"/>
      <sheetName val="_Recovered_SheetName_3047_"/>
      <sheetName val="_Recovered_SheetName_3048_"/>
      <sheetName val="_Recovered_SheetName_3049_"/>
      <sheetName val="_Recovered_SheetName_3050_"/>
      <sheetName val="_Recovered_SheetName_3051_"/>
      <sheetName val="_Recovered_SheetName_3052_"/>
      <sheetName val="_Recovered_SheetName_3053_"/>
      <sheetName val="_Recovered_SheetName_3054_"/>
      <sheetName val="_Recovered_SheetName_3055_"/>
      <sheetName val="_Recovered_SheetName_3056_"/>
      <sheetName val="_Recovered_SheetName_3057_"/>
      <sheetName val="_Recovered_SheetName_3058_"/>
      <sheetName val="_Recovered_SheetName_3059_"/>
      <sheetName val="_Recovered_SheetName_3060_"/>
      <sheetName val="_Recovered_SheetName_3061_"/>
      <sheetName val="_Recovered_SheetName_3062_"/>
      <sheetName val="_Recovered_SheetName_3063_"/>
      <sheetName val="_Recovered_SheetName_3064_"/>
      <sheetName val="_Recovered_SheetName_3065_"/>
      <sheetName val="_Recovered_SheetName_3066_"/>
      <sheetName val="_Recovered_SheetName_3067_"/>
      <sheetName val="_Recovered_SheetName_3068_"/>
      <sheetName val="_Recovered_SheetName_3069_"/>
      <sheetName val="_Recovered_SheetName_3070_"/>
      <sheetName val="_Recovered_SheetName_3071_"/>
      <sheetName val="_Recovered_SheetName_3072_"/>
      <sheetName val="_Recovered_SheetName_3073_"/>
      <sheetName val="_Recovered_SheetName_3074_"/>
      <sheetName val="_Recovered_SheetName_3075_"/>
      <sheetName val="_Recovered_SheetName_3076_"/>
      <sheetName val="_Recovered_SheetName_3077_"/>
      <sheetName val="_Recovered_SheetName_3078_"/>
      <sheetName val="_Recovered_SheetName_3079_"/>
      <sheetName val="_Recovered_SheetName_3080_"/>
      <sheetName val="_Recovered_SheetName_3081_"/>
      <sheetName val="_Recovered_SheetName_3082_"/>
      <sheetName val="_Recovered_SheetName_3083_"/>
      <sheetName val="_Recovered_SheetName_3084_"/>
      <sheetName val="_Recovered_SheetName_3085_"/>
      <sheetName val="_Recovered_SheetName_3086_"/>
      <sheetName val="_Recovered_SheetName_3087_"/>
      <sheetName val="_Recovered_SheetName_3088_"/>
      <sheetName val="_Recovered_SheetName_3089_"/>
      <sheetName val="_Recovered_SheetName_3090_"/>
      <sheetName val="_Recovered_SheetName_3091_"/>
      <sheetName val="_Recovered_SheetName_3092_"/>
      <sheetName val="_Recovered_SheetName_3093_"/>
      <sheetName val="_Recovered_SheetName_3094_"/>
      <sheetName val="_Recovered_SheetName_3095_"/>
      <sheetName val="_Recovered_SheetName_3096_"/>
      <sheetName val="_Recovered_SheetName_3097_"/>
      <sheetName val="_Recovered_SheetName_3098_"/>
      <sheetName val="_Recovered_SheetName_3099_"/>
      <sheetName val="_Recovered_SheetName_3100_"/>
      <sheetName val="_Recovered_SheetName_3101_"/>
      <sheetName val="_Recovered_SheetName_3102_"/>
      <sheetName val="_Recovered_SheetName_3103_"/>
      <sheetName val="_Recovered_SheetName_3104_"/>
      <sheetName val="_Recovered_SheetName_3105_"/>
      <sheetName val="_Recovered_SheetName_3106_"/>
      <sheetName val="_Recovered_SheetName_3107_"/>
      <sheetName val="_Recovered_SheetName_3108_"/>
      <sheetName val="_Recovered_SheetName_3109_"/>
      <sheetName val="_Recovered_SheetName_3110_"/>
      <sheetName val="_Recovered_SheetName_3111_"/>
      <sheetName val="_Recovered_SheetName_3112_"/>
      <sheetName val="_Recovered_SheetName_3113_"/>
      <sheetName val="_Recovered_SheetName_3114_"/>
      <sheetName val="_Recovered_SheetName_3115_"/>
      <sheetName val="_Recovered_SheetName_3116_"/>
      <sheetName val="_Recovered_SheetName_3117_"/>
      <sheetName val="_Recovered_SheetName_3118_"/>
      <sheetName val="_Recovered_SheetName_3119_"/>
      <sheetName val="_Recovered_SheetName_3120_"/>
      <sheetName val="_Recovered_SheetName_3121_"/>
      <sheetName val="_Recovered_SheetName_3122_"/>
      <sheetName val="_Recovered_SheetName_3123_"/>
      <sheetName val="_Recovered_SheetName_3124_"/>
      <sheetName val="_Recovered_SheetName_3125_"/>
      <sheetName val="_Recovered_SheetName_3126_"/>
      <sheetName val="_Recovered_SheetName_3127_"/>
      <sheetName val="_Recovered_SheetName_3128_"/>
      <sheetName val="_Recovered_SheetName_3129_"/>
      <sheetName val="_Recovered_SheetName_3130_"/>
      <sheetName val="_Recovered_SheetName_3131_"/>
      <sheetName val="_Recovered_SheetName_3132_"/>
      <sheetName val="_Recovered_SheetName_3133_"/>
      <sheetName val="_Recovered_SheetName_3134_"/>
      <sheetName val="_Recovered_SheetName_3135_"/>
      <sheetName val="_Recovered_SheetName_3136_"/>
      <sheetName val="_Recovered_SheetName_3137_"/>
      <sheetName val="_Recovered_SheetName_3138_"/>
      <sheetName val="_Recovered_SheetName_3139_"/>
      <sheetName val="_Recovered_SheetName_3140_"/>
      <sheetName val="_Recovered_SheetName_3141_"/>
      <sheetName val="_Recovered_SheetName_3142_"/>
      <sheetName val="_Recovered_SheetName_3143_"/>
      <sheetName val="_Recovered_SheetName_3144_"/>
      <sheetName val="_Recovered_SheetName_3145_"/>
      <sheetName val="_Recovered_SheetName_3146_"/>
      <sheetName val="_Recovered_SheetName_3147_"/>
      <sheetName val="_Recovered_SheetName_3148_"/>
      <sheetName val="_Recovered_SheetName_3149_"/>
      <sheetName val="_Recovered_SheetName_3150_"/>
      <sheetName val="_Recovered_SheetName_3151_"/>
      <sheetName val="_Recovered_SheetName_3152_"/>
      <sheetName val="_Recovered_SheetName_3153_"/>
      <sheetName val="_Recovered_SheetName_3154_"/>
      <sheetName val="_Recovered_SheetName_3155_"/>
      <sheetName val="_Recovered_SheetName_3156_"/>
      <sheetName val="_Recovered_SheetName_3157_"/>
      <sheetName val="_Recovered_SheetName_3158_"/>
      <sheetName val="_Recovered_SheetName_3159_"/>
      <sheetName val="_Recovered_SheetName_3160_"/>
      <sheetName val="_Recovered_SheetName_3161_"/>
      <sheetName val="_Recovered_SheetName_3162_"/>
      <sheetName val="_Recovered_SheetName_3163_"/>
      <sheetName val="_Recovered_SheetName_3164_"/>
      <sheetName val="_Recovered_SheetName_3165_"/>
      <sheetName val="_Recovered_SheetName_3166_"/>
      <sheetName val="_Recovered_SheetName_3167_"/>
      <sheetName val="_Recovered_SheetName_3168_"/>
      <sheetName val="_Recovered_SheetName_3169_"/>
      <sheetName val="_Recovered_SheetName_3170_"/>
      <sheetName val="_Recovered_SheetName_3171_"/>
      <sheetName val="_Recovered_SheetName_3172_"/>
      <sheetName val="_Recovered_SheetName_3173_"/>
      <sheetName val="_Recovered_SheetName_3174_"/>
      <sheetName val="_Recovered_SheetName_3175_"/>
      <sheetName val="_Recovered_SheetName_3176_"/>
      <sheetName val="_Recovered_SheetName_3177_"/>
      <sheetName val="_Recovered_SheetName_3178_"/>
      <sheetName val="_Recovered_SheetName_3179_"/>
      <sheetName val="_Recovered_SheetName_3180_"/>
      <sheetName val="_Recovered_SheetName_3181_"/>
      <sheetName val="_Recovered_SheetName_3182_"/>
      <sheetName val="_Recovered_SheetName_3183_"/>
      <sheetName val="_Recovered_SheetName_3184_"/>
      <sheetName val="_Recovered_SheetName_3185_"/>
      <sheetName val="_Recovered_SheetName_3186_"/>
      <sheetName val="_Recovered_SheetName_3187_"/>
      <sheetName val="_Recovered_SheetName_3188_"/>
      <sheetName val="_Recovered_SheetName_3189_"/>
      <sheetName val="_Recovered_SheetName_3190_"/>
      <sheetName val="_Recovered_SheetName_3191_"/>
      <sheetName val="_Recovered_SheetName_3192_"/>
      <sheetName val="_Recovered_SheetName_3193_"/>
      <sheetName val="_Recovered_SheetName_3194_"/>
      <sheetName val="_Recovered_SheetName_3195_"/>
      <sheetName val="_Recovered_SheetName_3196_"/>
      <sheetName val="_Recovered_SheetName_3197_"/>
      <sheetName val="_Recovered_SheetName_3198_"/>
      <sheetName val="_Recovered_SheetName_3199_"/>
      <sheetName val="_Recovered_SheetName_3200_"/>
      <sheetName val="_Recovered_SheetName_3201_"/>
      <sheetName val="_Recovered_SheetName_3202_"/>
      <sheetName val="_Recovered_SheetName_3203_"/>
      <sheetName val="_Recovered_SheetName_3204_"/>
      <sheetName val="_Recovered_SheetName_3205_"/>
      <sheetName val="_Recovered_SheetName_3206_"/>
      <sheetName val="_Recovered_SheetName_3207_"/>
      <sheetName val="_Recovered_SheetName_3208_"/>
      <sheetName val="_Recovered_SheetName_3209_"/>
      <sheetName val="_Recovered_SheetName_3210_"/>
      <sheetName val="_Recovered_SheetName_3211_"/>
      <sheetName val="_Recovered_SheetName_3212_"/>
      <sheetName val="_Recovered_SheetName_3213_"/>
      <sheetName val="_Recovered_SheetName_3214_"/>
      <sheetName val="_Recovered_SheetName_3215_"/>
      <sheetName val="_Recovered_SheetName_3216_"/>
      <sheetName val="_Recovered_SheetName_3217_"/>
      <sheetName val="_Recovered_SheetName_3218_"/>
      <sheetName val="_Recovered_SheetName_3219_"/>
      <sheetName val="_Recovered_SheetName_3220_"/>
      <sheetName val="_Recovered_SheetName_3221_"/>
      <sheetName val="_Recovered_SheetName_3222_"/>
      <sheetName val="_Recovered_SheetName_3223_"/>
      <sheetName val="_Recovered_SheetName_3224_"/>
      <sheetName val="_Recovered_SheetName_3225_"/>
      <sheetName val="_Recovered_SheetName_3226_"/>
      <sheetName val="_Recovered_SheetName_3227_"/>
      <sheetName val="_Recovered_SheetName_3228_"/>
      <sheetName val="_Recovered_SheetName_3229_"/>
      <sheetName val="_Recovered_SheetName_3230_"/>
      <sheetName val="_Recovered_SheetName_3231_"/>
      <sheetName val="_Recovered_SheetName_3232_"/>
      <sheetName val="_Recovered_SheetName_3233_"/>
      <sheetName val="_Recovered_SheetName_3234_"/>
      <sheetName val="_Recovered_SheetName_3235_"/>
      <sheetName val="_Recovered_SheetName_3236_"/>
      <sheetName val="_Recovered_SheetName_3237_"/>
      <sheetName val="_Recovered_SheetName_3238_"/>
      <sheetName val="_Recovered_SheetName_3239_"/>
      <sheetName val="_Recovered_SheetName_3240_"/>
      <sheetName val="_Recovered_SheetName_3241_"/>
      <sheetName val="_Recovered_SheetName_3242_"/>
      <sheetName val="_Recovered_SheetName_3243_"/>
      <sheetName val="_Recovered_SheetName_3244_"/>
      <sheetName val="_Recovered_SheetName_3245_"/>
      <sheetName val="_Recovered_SheetName_3246_"/>
      <sheetName val="_Recovered_SheetName_3247_"/>
      <sheetName val="_Recovered_SheetName_3248_"/>
      <sheetName val="_Recovered_SheetName_3249_"/>
      <sheetName val="_Recovered_SheetName_3250_"/>
      <sheetName val="_Recovered_SheetName_3251_"/>
      <sheetName val="_Recovered_SheetName_3252_"/>
      <sheetName val="_Recovered_SheetName_3253_"/>
      <sheetName val="_Recovered_SheetName_3254_"/>
      <sheetName val="_Recovered_SheetName_3255_"/>
      <sheetName val="_Recovered_SheetName_3256_"/>
      <sheetName val="_Recovered_SheetName_3257_"/>
      <sheetName val="_Recovered_SheetName_3258_"/>
      <sheetName val="_Recovered_SheetName_3259_"/>
      <sheetName val="_Recovered_SheetName_3260_"/>
      <sheetName val="_Recovered_SheetName_3261_"/>
      <sheetName val="_Recovered_SheetName_3262_"/>
      <sheetName val="_Recovered_SheetName_3263_"/>
      <sheetName val="_Recovered_SheetName_3264_"/>
      <sheetName val="_Recovered_SheetName_3265_"/>
      <sheetName val="_Recovered_SheetName_3266_"/>
      <sheetName val="_Recovered_SheetName_3267_"/>
      <sheetName val="_Recovered_SheetName_3268_"/>
      <sheetName val="_Recovered_SheetName_3269_"/>
      <sheetName val="_Recovered_SheetName_3270_"/>
      <sheetName val="_Recovered_SheetName_3271_"/>
      <sheetName val="_Recovered_SheetName_3272_"/>
      <sheetName val="_Recovered_SheetName_3273_"/>
      <sheetName val="_Recovered_SheetName_3274_"/>
      <sheetName val="_Recovered_SheetName_3275_"/>
      <sheetName val="_Recovered_SheetName_3276_"/>
      <sheetName val="_Recovered_SheetName_3277_"/>
      <sheetName val="_Recovered_SheetName_3278_"/>
      <sheetName val="_Recovered_SheetName_3279_"/>
      <sheetName val="_Recovered_SheetName_3280_"/>
      <sheetName val="_Recovered_SheetName_3281_"/>
      <sheetName val="_Recovered_SheetName_3282_"/>
      <sheetName val="_Recovered_SheetName_3283_"/>
      <sheetName val="_Recovered_SheetName_3284_"/>
      <sheetName val="_Recovered_SheetName_3285_"/>
      <sheetName val="_Recovered_SheetName_3286_"/>
      <sheetName val="_Recovered_SheetName_3287_"/>
      <sheetName val="_Recovered_SheetName_3288_"/>
      <sheetName val="_Recovered_SheetName_3289_"/>
      <sheetName val="_Recovered_SheetName_3290_"/>
      <sheetName val="_Recovered_SheetName_3291_"/>
      <sheetName val="_Recovered_SheetName_3292_"/>
      <sheetName val="_Recovered_SheetName_3293_"/>
      <sheetName val="_Recovered_SheetName_3294_"/>
      <sheetName val="_Recovered_SheetName_3295_"/>
      <sheetName val="_Recovered_SheetName_3296_"/>
      <sheetName val="_Recovered_SheetName_3297_"/>
      <sheetName val="_Recovered_SheetName_3298_"/>
      <sheetName val="_Recovered_SheetName_3299_"/>
      <sheetName val="_Recovered_SheetName_3300_"/>
      <sheetName val="_Recovered_SheetName_3301_"/>
      <sheetName val="_Recovered_SheetName_3302_"/>
      <sheetName val="_Recovered_SheetName_3303_"/>
      <sheetName val="_Recovered_SheetName_3304_"/>
      <sheetName val="_Recovered_SheetName_3305_"/>
      <sheetName val="_Recovered_SheetName_3306_"/>
      <sheetName val="_Recovered_SheetName_3307_"/>
      <sheetName val="_Recovered_SheetName_3308_"/>
      <sheetName val="_Recovered_SheetName_3309_"/>
      <sheetName val="_Recovered_SheetName_3310_"/>
      <sheetName val="_Recovered_SheetName_3311_"/>
      <sheetName val="_Recovered_SheetName_3312_"/>
      <sheetName val="_Recovered_SheetName_3313_"/>
      <sheetName val="_Recovered_SheetName_3314_"/>
      <sheetName val="_Recovered_SheetName_3315_"/>
      <sheetName val="_Recovered_SheetName_3316_"/>
      <sheetName val="_Recovered_SheetName_3317_"/>
      <sheetName val="_Recovered_SheetName_3318_"/>
      <sheetName val="_Recovered_SheetName_3319_"/>
      <sheetName val="_Recovered_SheetName_3320_"/>
      <sheetName val="_Recovered_SheetName_3321_"/>
      <sheetName val="_Recovered_SheetName_3322_"/>
      <sheetName val="_Recovered_SheetName_3323_"/>
      <sheetName val="_Recovered_SheetName_3324_"/>
      <sheetName val="_Recovered_SheetName_3325_"/>
      <sheetName val="_Recovered_SheetName_3326_"/>
      <sheetName val="_Recovered_SheetName_3327_"/>
      <sheetName val="_Recovered_SheetName_3328_"/>
      <sheetName val="_Recovered_SheetName_3329_"/>
      <sheetName val="_Recovered_SheetName_3330_"/>
      <sheetName val="_Recovered_SheetName_3331_"/>
      <sheetName val="_Recovered_SheetName_3332_"/>
      <sheetName val="_Recovered_SheetName_3333_"/>
      <sheetName val="_Recovered_SheetName_3334_"/>
      <sheetName val="_Recovered_SheetName_3335_"/>
      <sheetName val="_Recovered_SheetName_3336_"/>
      <sheetName val="_Recovered_SheetName_3337_"/>
      <sheetName val="_Recovered_SheetName_3338_"/>
      <sheetName val="_Recovered_SheetName_3339_"/>
      <sheetName val="_Recovered_SheetName_3340_"/>
      <sheetName val="_Recovered_SheetName_3341_"/>
      <sheetName val="_Recovered_SheetName_3342_"/>
      <sheetName val="_Recovered_SheetName_3343_"/>
      <sheetName val="_Recovered_SheetName_3344_"/>
      <sheetName val="_Recovered_SheetName_3345_"/>
      <sheetName val="_Recovered_SheetName_3346_"/>
      <sheetName val="_Recovered_SheetName_3347_"/>
      <sheetName val="_Recovered_SheetName_3348_"/>
      <sheetName val="_Recovered_SheetName_3349_"/>
      <sheetName val="_Recovered_SheetName_3350_"/>
      <sheetName val="_Recovered_SheetName_3351_"/>
      <sheetName val="_Recovered_SheetName_3352_"/>
      <sheetName val="_Recovered_SheetName_3353_"/>
      <sheetName val="_Recovered_SheetName_3354_"/>
      <sheetName val="_Recovered_SheetName_3355_"/>
      <sheetName val="_Recovered_SheetName_3356_"/>
      <sheetName val="_Recovered_SheetName_3357_"/>
      <sheetName val="_Recovered_SheetName_3358_"/>
      <sheetName val="_Recovered_SheetName_3359_"/>
      <sheetName val="_Recovered_SheetName_3360_"/>
      <sheetName val="_Recovered_SheetName_3361_"/>
      <sheetName val="_Recovered_SheetName_3362_"/>
      <sheetName val="_Recovered_SheetName_3363_"/>
      <sheetName val="_Recovered_SheetName_3364_"/>
      <sheetName val="_Recovered_SheetName_3365_"/>
      <sheetName val="_Recovered_SheetName_3366_"/>
      <sheetName val="_Recovered_SheetName_3367_"/>
      <sheetName val="_Recovered_SheetName_3368_"/>
      <sheetName val="_Recovered_SheetName_3369_"/>
      <sheetName val="_Recovered_SheetName_3370_"/>
      <sheetName val="_Recovered_SheetName_3371_"/>
      <sheetName val="_Recovered_SheetName_3372_"/>
      <sheetName val="_Recovered_SheetName_3373_"/>
      <sheetName val="_Recovered_SheetName_3374_"/>
      <sheetName val="_Recovered_SheetName_3375_"/>
      <sheetName val="_Recovered_SheetName_3376_"/>
      <sheetName val="_Recovered_SheetName_3377_"/>
      <sheetName val="_Recovered_SheetName_3378_"/>
      <sheetName val="_Recovered_SheetName_3379_"/>
      <sheetName val="_Recovered_SheetName_3380_"/>
      <sheetName val="_Recovered_SheetName_3381_"/>
      <sheetName val="_Recovered_SheetName_3382_"/>
      <sheetName val="_Recovered_SheetName_3383_"/>
      <sheetName val="_Recovered_SheetName_3384_"/>
      <sheetName val="_Recovered_SheetName_3385_"/>
      <sheetName val="_Recovered_SheetName_3386_"/>
      <sheetName val="_Recovered_SheetName_3387_"/>
      <sheetName val="_Recovered_SheetName_3388_"/>
      <sheetName val="_Recovered_SheetName_3389_"/>
      <sheetName val="_Recovered_SheetName_3390_"/>
      <sheetName val="_Recovered_SheetName_3391_"/>
      <sheetName val="_Recovered_SheetName_3392_"/>
      <sheetName val="_Recovered_SheetName_3393_"/>
      <sheetName val="_Recovered_SheetName_3394_"/>
      <sheetName val="_Recovered_SheetName_3395_"/>
      <sheetName val="_Recovered_SheetName_3396_"/>
      <sheetName val="_Recovered_SheetName_3397_"/>
      <sheetName val="_Recovered_SheetName_3398_"/>
      <sheetName val="_Recovered_SheetName_3399_"/>
      <sheetName val="_Recovered_SheetName_3400_"/>
      <sheetName val="_Recovered_SheetName_3401_"/>
      <sheetName val="_Recovered_SheetName_3402_"/>
      <sheetName val="_Recovered_SheetName_3403_"/>
      <sheetName val="_Recovered_SheetName_3404_"/>
      <sheetName val="_Recovered_SheetName_3405_"/>
      <sheetName val="_Recovered_SheetName_3406_"/>
      <sheetName val="_Recovered_SheetName_3407_"/>
      <sheetName val="_Recovered_SheetName_3408_"/>
      <sheetName val="_Recovered_SheetName_3409_"/>
      <sheetName val="_Recovered_SheetName_3410_"/>
      <sheetName val="_Recovered_SheetName_3411_"/>
      <sheetName val="_Recovered_SheetName_3412_"/>
      <sheetName val="_Recovered_SheetName_3413_"/>
      <sheetName val="_Recovered_SheetName_3414_"/>
      <sheetName val="_Recovered_SheetName_3415_"/>
      <sheetName val="_Recovered_SheetName_3416_"/>
      <sheetName val="_Recovered_SheetName_3417_"/>
      <sheetName val="_Recovered_SheetName_3418_"/>
      <sheetName val="_Recovered_SheetName_3419_"/>
      <sheetName val="_Recovered_SheetName_3420_"/>
      <sheetName val="_Recovered_SheetName_3421_"/>
      <sheetName val="_Recovered_SheetName_3422_"/>
      <sheetName val="_Recovered_SheetName_3423_"/>
      <sheetName val="_Recovered_SheetName_3424_"/>
      <sheetName val="_Recovered_SheetName_3425_"/>
      <sheetName val="_Recovered_SheetName_3426_"/>
      <sheetName val="_Recovered_SheetName_3427_"/>
      <sheetName val="_Recovered_SheetName_3428_"/>
      <sheetName val="_Recovered_SheetName_3429_"/>
      <sheetName val="_Recovered_SheetName_3430_"/>
      <sheetName val="_Recovered_SheetName_3431_"/>
      <sheetName val="_Recovered_SheetName_3432_"/>
      <sheetName val="_Recovered_SheetName_3433_"/>
      <sheetName val="_Recovered_SheetName_3434_"/>
      <sheetName val="_Recovered_SheetName_3435_"/>
      <sheetName val="_Recovered_SheetName_3436_"/>
      <sheetName val="_Recovered_SheetName_3437_"/>
      <sheetName val="_Recovered_SheetName_3438_"/>
      <sheetName val="_Recovered_SheetName_3439_"/>
      <sheetName val="_Recovered_SheetName_3440_"/>
      <sheetName val="_Recovered_SheetName_3441_"/>
      <sheetName val="_Recovered_SheetName_3442_"/>
      <sheetName val="_Recovered_SheetName_3443_"/>
      <sheetName val="_Recovered_SheetName_3444_"/>
      <sheetName val="_Recovered_SheetName_3445_"/>
      <sheetName val="_Recovered_SheetName_3446_"/>
      <sheetName val="_Recovered_SheetName_3447_"/>
      <sheetName val="_Recovered_SheetName_3448_"/>
      <sheetName val="_Recovered_SheetName_3449_"/>
      <sheetName val="_Recovered_SheetName_3450_"/>
      <sheetName val="_Recovered_SheetName_3451_"/>
      <sheetName val="_Recovered_SheetName_3452_"/>
      <sheetName val="_Recovered_SheetName_3453_"/>
      <sheetName val="_Recovered_SheetName_3454_"/>
      <sheetName val="_Recovered_SheetName_3455_"/>
      <sheetName val="_Recovered_SheetName_3456_"/>
      <sheetName val="_Recovered_SheetName_3457_"/>
      <sheetName val="_Recovered_SheetName_3458_"/>
      <sheetName val="_Recovered_SheetName_3459_"/>
      <sheetName val="_Recovered_SheetName_3460_"/>
      <sheetName val="_Recovered_SheetName_3461_"/>
      <sheetName val="_Recovered_SheetName_3462_"/>
      <sheetName val="_Recovered_SheetName_3463_"/>
      <sheetName val="_Recovered_SheetName_3464_"/>
      <sheetName val="_Recovered_SheetName_3465_"/>
      <sheetName val="_Recovered_SheetName_3466_"/>
      <sheetName val="_Recovered_SheetName_3467_"/>
      <sheetName val="_Recovered_SheetName_3468_"/>
      <sheetName val="_Recovered_SheetName_3469_"/>
      <sheetName val="_Recovered_SheetName_3470_"/>
      <sheetName val="_Recovered_SheetName_3471_"/>
      <sheetName val="_Recovered_SheetName_3472_"/>
      <sheetName val="_Recovered_SheetName_3473_"/>
      <sheetName val="_Recovered_SheetName_3474_"/>
      <sheetName val="_Recovered_SheetName_3475_"/>
      <sheetName val="_Recovered_SheetName_3476_"/>
      <sheetName val="_Recovered_SheetName_3477_"/>
      <sheetName val="_Recovered_SheetName_3478_"/>
      <sheetName val="_Recovered_SheetName_3479_"/>
      <sheetName val="_Recovered_SheetName_3480_"/>
      <sheetName val="_Recovered_SheetName_3481_"/>
      <sheetName val="_Recovered_SheetName_3482_"/>
      <sheetName val="_Recovered_SheetName_3483_"/>
      <sheetName val="_Recovered_SheetName_3484_"/>
      <sheetName val="_Recovered_SheetName_3485_"/>
      <sheetName val="_Recovered_SheetName_3486_"/>
      <sheetName val="_Recovered_SheetName_3487_"/>
      <sheetName val="_Recovered_SheetName_3488_"/>
      <sheetName val="_Recovered_SheetName_3489_"/>
      <sheetName val="_Recovered_SheetName_3490_"/>
      <sheetName val="_Recovered_SheetName_3491_"/>
      <sheetName val="_Recovered_SheetName_3492_"/>
      <sheetName val="_Recovered_SheetName_3493_"/>
      <sheetName val="_Recovered_SheetName_3494_"/>
      <sheetName val="_Recovered_SheetName_3495_"/>
      <sheetName val="_Recovered_SheetName_3496_"/>
      <sheetName val="_Recovered_SheetName_3497_"/>
      <sheetName val="_Recovered_SheetName_3498_"/>
      <sheetName val="_Recovered_SheetName_3499_"/>
      <sheetName val="_Recovered_SheetName_3500_"/>
      <sheetName val="_Recovered_SheetName_3501_"/>
      <sheetName val="_Recovered_SheetName_3502_"/>
      <sheetName val="_Recovered_SheetName_3503_"/>
      <sheetName val="_Recovered_SheetName_3504_"/>
      <sheetName val="_Recovered_SheetName_3505_"/>
      <sheetName val="_Recovered_SheetName_3506_"/>
      <sheetName val="_Recovered_SheetName_3507_"/>
      <sheetName val="_Recovered_SheetName_3508_"/>
      <sheetName val="_Recovered_SheetName_3509_"/>
      <sheetName val="_Recovered_SheetName_3510_"/>
      <sheetName val="_Recovered_SheetName_3511_"/>
      <sheetName val="_Recovered_SheetName_3512_"/>
      <sheetName val="_Recovered_SheetName_3513_"/>
      <sheetName val="_Recovered_SheetName_3514_"/>
      <sheetName val="_Recovered_SheetName_3515_"/>
      <sheetName val="_Recovered_SheetName_3516_"/>
      <sheetName val="_Recovered_SheetName_3517_"/>
      <sheetName val="_Recovered_SheetName_3518_"/>
      <sheetName val="_Recovered_SheetName_3519_"/>
      <sheetName val="_Recovered_SheetName_3520_"/>
      <sheetName val="_Recovered_SheetName_3521_"/>
      <sheetName val="_Recovered_SheetName_3522_"/>
      <sheetName val="_Recovered_SheetName_3523_"/>
      <sheetName val="_Recovered_SheetName_3524_"/>
      <sheetName val="_Recovered_SheetName_3525_"/>
      <sheetName val="_Recovered_SheetName_3526_"/>
      <sheetName val="_Recovered_SheetName_3527_"/>
      <sheetName val="_Recovered_SheetName_3528_"/>
      <sheetName val="_Recovered_SheetName_3529_"/>
      <sheetName val="_Recovered_SheetName_3530_"/>
      <sheetName val="_Recovered_SheetName_3531_"/>
      <sheetName val="_Recovered_SheetName_3532_"/>
      <sheetName val="_Recovered_SheetName_3533_"/>
      <sheetName val="_Recovered_SheetName_3534_"/>
      <sheetName val="_Recovered_SheetName_3535_"/>
      <sheetName val="_Recovered_SheetName_3536_"/>
      <sheetName val="_Recovered_SheetName_3537_"/>
      <sheetName val="_Recovered_SheetName_3538_"/>
      <sheetName val="_Recovered_SheetName_3539_"/>
      <sheetName val="_Recovered_SheetName_3540_"/>
      <sheetName val="_Recovered_SheetName_3541_"/>
      <sheetName val="_Recovered_SheetName_3542_"/>
      <sheetName val="_Recovered_SheetName_3543_"/>
      <sheetName val="_Recovered_SheetName_3544_"/>
      <sheetName val="_Recovered_SheetName_3545_"/>
      <sheetName val="_Recovered_SheetName_3546_"/>
      <sheetName val="_Recovered_SheetName_3547_"/>
      <sheetName val="_Recovered_SheetName_3548_"/>
      <sheetName val="_Recovered_SheetName_3549_"/>
      <sheetName val="_Recovered_SheetName_3550_"/>
      <sheetName val="_Recovered_SheetName_3551_"/>
      <sheetName val="_Recovered_SheetName_3552_"/>
      <sheetName val="_Recovered_SheetName_3553_"/>
      <sheetName val="_Recovered_SheetName_3554_"/>
      <sheetName val="_Recovered_SheetName_3555_"/>
      <sheetName val="_Recovered_SheetName_3556_"/>
      <sheetName val="_Recovered_SheetName_3557_"/>
      <sheetName val="_Recovered_SheetName_3558_"/>
      <sheetName val="_Recovered_SheetName_3559_"/>
      <sheetName val="_Recovered_SheetName_3560_"/>
      <sheetName val="_Recovered_SheetName_3561_"/>
      <sheetName val="_Recovered_SheetName_3562_"/>
      <sheetName val="_Recovered_SheetName_3563_"/>
      <sheetName val="_Recovered_SheetName_3564_"/>
      <sheetName val="_Recovered_SheetName_3565_"/>
      <sheetName val="_Recovered_SheetName_3566_"/>
      <sheetName val="_Recovered_SheetName_3567_"/>
      <sheetName val="_Recovered_SheetName_3568_"/>
      <sheetName val="_Recovered_SheetName_3569_"/>
      <sheetName val="_Recovered_SheetName_3570_"/>
      <sheetName val="_Recovered_SheetName_3571_"/>
      <sheetName val="_Recovered_SheetName_3572_"/>
      <sheetName val="_Recovered_SheetName_3573_"/>
      <sheetName val="_Recovered_SheetName_3574_"/>
      <sheetName val="_Recovered_SheetName_3575_"/>
      <sheetName val="_Recovered_SheetName_3576_"/>
      <sheetName val="_Recovered_SheetName_3577_"/>
      <sheetName val="_Recovered_SheetName_3578_"/>
      <sheetName val="_Recovered_SheetName_3579_"/>
      <sheetName val="_Recovered_SheetName_3580_"/>
      <sheetName val="_Recovered_SheetName_3581_"/>
      <sheetName val="_Recovered_SheetName_3582_"/>
      <sheetName val="_Recovered_SheetName_3583_"/>
      <sheetName val="_Recovered_SheetName_3584_"/>
      <sheetName val="_Recovered_SheetName_3585_"/>
      <sheetName val="_Recovered_SheetName_3586_"/>
      <sheetName val="_Recovered_SheetName_3587_"/>
      <sheetName val="_Recovered_SheetName_3588_"/>
      <sheetName val="_Recovered_SheetName_3589_"/>
      <sheetName val="_Recovered_SheetName_3590_"/>
      <sheetName val="_Recovered_SheetName_3591_"/>
      <sheetName val="_Recovered_SheetName_3592_"/>
      <sheetName val="_Recovered_SheetName_3593_"/>
      <sheetName val="_Recovered_SheetName_3594_"/>
      <sheetName val="_Recovered_SheetName_3595_"/>
      <sheetName val="_Recovered_SheetName_3596_"/>
      <sheetName val="_Recovered_SheetName_3597_"/>
      <sheetName val="_Recovered_SheetName_3598_"/>
      <sheetName val="_Recovered_SheetName_3599_"/>
      <sheetName val="_Recovered_SheetName_3600_"/>
      <sheetName val="_Recovered_SheetName_3601_"/>
      <sheetName val="_Recovered_SheetName_3602_"/>
      <sheetName val="_Recovered_SheetName_3603_"/>
      <sheetName val="_Recovered_SheetName_3604_"/>
      <sheetName val="_Recovered_SheetName_3605_"/>
      <sheetName val="_Recovered_SheetName_3606_"/>
      <sheetName val="_Recovered_SheetName_3607_"/>
      <sheetName val="_Recovered_SheetName_3608_"/>
      <sheetName val="_Recovered_SheetName_3609_"/>
      <sheetName val="_Recovered_SheetName_3610_"/>
      <sheetName val="_Recovered_SheetName_3611_"/>
      <sheetName val="_Recovered_SheetName_3612_"/>
      <sheetName val="_Recovered_SheetName_3613_"/>
      <sheetName val="_Recovered_SheetName_3614_"/>
      <sheetName val="_Recovered_SheetName_3615_"/>
      <sheetName val="_Recovered_SheetName_3616_"/>
      <sheetName val="_Recovered_SheetName_3617_"/>
      <sheetName val="_Recovered_SheetName_3618_"/>
      <sheetName val="_Recovered_SheetName_3619_"/>
      <sheetName val="_Recovered_SheetName_3620_"/>
      <sheetName val="_Recovered_SheetName_3621_"/>
      <sheetName val="_Recovered_SheetName_3622_"/>
      <sheetName val="_Recovered_SheetName_3623_"/>
      <sheetName val="_Recovered_SheetName_3624_"/>
      <sheetName val="_Recovered_SheetName_3625_"/>
      <sheetName val="_Recovered_SheetName_3626_"/>
      <sheetName val="_Recovered_SheetName_3627_"/>
      <sheetName val="_Recovered_SheetName_3628_"/>
      <sheetName val="_Recovered_SheetName_3629_"/>
      <sheetName val="_Recovered_SheetName_3630_"/>
      <sheetName val="_Recovered_SheetName_3631_"/>
      <sheetName val="_Recovered_SheetName_3632_"/>
      <sheetName val="_Recovered_SheetName_3633_"/>
      <sheetName val="_Recovered_SheetName_3634_"/>
      <sheetName val="_Recovered_SheetName_3635_"/>
      <sheetName val="_Recovered_SheetName_3636_"/>
      <sheetName val="_Recovered_SheetName_3637_"/>
      <sheetName val="_Recovered_SheetName_3638_"/>
      <sheetName val="_Recovered_SheetName_3639_"/>
      <sheetName val="_Recovered_SheetName_3640_"/>
      <sheetName val="_Recovered_SheetName_3641_"/>
      <sheetName val="_Recovered_SheetName_3642_"/>
      <sheetName val="_Recovered_SheetName_3643_"/>
      <sheetName val="_Recovered_SheetName_3644_"/>
      <sheetName val="_Recovered_SheetName_3645_"/>
      <sheetName val="_Recovered_SheetName_3646_"/>
      <sheetName val="_Recovered_SheetName_3647_"/>
      <sheetName val="_Recovered_SheetName_3648_"/>
      <sheetName val="_Recovered_SheetName_3649_"/>
      <sheetName val="_Recovered_SheetName_3650_"/>
      <sheetName val="_Recovered_SheetName_3651_"/>
      <sheetName val="_Recovered_SheetName_3652_"/>
      <sheetName val="_Recovered_SheetName_3653_"/>
      <sheetName val="_Recovered_SheetName_3654_"/>
      <sheetName val="_Recovered_SheetName_3655_"/>
      <sheetName val="_Recovered_SheetName_3656_"/>
      <sheetName val="_Recovered_SheetName_3657_"/>
      <sheetName val="_Recovered_SheetName_3658_"/>
      <sheetName val="_Recovered_SheetName_3659_"/>
      <sheetName val="_Recovered_SheetName_3660_"/>
      <sheetName val="_Recovered_SheetName_3661_"/>
      <sheetName val="_Recovered_SheetName_3662_"/>
      <sheetName val="_Recovered_SheetName_3663_"/>
      <sheetName val="_Recovered_SheetName_3664_"/>
      <sheetName val="_Recovered_SheetName_3665_"/>
      <sheetName val="_Recovered_SheetName_3666_"/>
      <sheetName val="_Recovered_SheetName_3667_"/>
      <sheetName val="_Recovered_SheetName_3668_"/>
      <sheetName val="_Recovered_SheetName_3669_"/>
      <sheetName val="_Recovered_SheetName_3670_"/>
      <sheetName val="_Recovered_SheetName_3671_"/>
      <sheetName val="_Recovered_SheetName_3672_"/>
      <sheetName val="_Recovered_SheetName_3673_"/>
      <sheetName val="_Recovered_SheetName_3674_"/>
      <sheetName val="_Recovered_SheetName_3675_"/>
      <sheetName val="_Recovered_SheetName_3676_"/>
      <sheetName val="_Recovered_SheetName_3677_"/>
      <sheetName val="_Recovered_SheetName_3678_"/>
      <sheetName val="_Recovered_SheetName_3679_"/>
      <sheetName val="_Recovered_SheetName_3680_"/>
      <sheetName val="_Recovered_SheetName_3681_"/>
      <sheetName val="_Recovered_SheetName_3682_"/>
      <sheetName val="_Recovered_SheetName_3683_"/>
      <sheetName val="_Recovered_SheetName_3684_"/>
      <sheetName val="_Recovered_SheetName_3685_"/>
      <sheetName val="_Recovered_SheetName_3686_"/>
      <sheetName val="_Recovered_SheetName_3687_"/>
      <sheetName val="_Recovered_SheetName_3688_"/>
      <sheetName val="_Recovered_SheetName_3689_"/>
      <sheetName val="_Recovered_SheetName_3690_"/>
      <sheetName val="_Recovered_SheetName_3691_"/>
      <sheetName val="_Recovered_SheetName_3692_"/>
      <sheetName val="_Recovered_SheetName_3693_"/>
      <sheetName val="_Recovered_SheetName_3694_"/>
      <sheetName val="_Recovered_SheetName_3695_"/>
      <sheetName val="_Recovered_SheetName_3696_"/>
      <sheetName val="_Recovered_SheetName_3697_"/>
      <sheetName val="_Recovered_SheetName_3698_"/>
      <sheetName val="_Recovered_SheetName_3699_"/>
      <sheetName val="_Recovered_SheetName_3700_"/>
      <sheetName val="_Recovered_SheetName_3701_"/>
      <sheetName val="_Recovered_SheetName_3702_"/>
      <sheetName val="_Recovered_SheetName_3703_"/>
      <sheetName val="_Recovered_SheetName_3704_"/>
      <sheetName val="_Recovered_SheetName_3705_"/>
      <sheetName val="_Recovered_SheetName_3706_"/>
      <sheetName val="_Recovered_SheetName_3707_"/>
      <sheetName val="_Recovered_SheetName_3708_"/>
      <sheetName val="_Recovered_SheetName_3709_"/>
      <sheetName val="_Recovered_SheetName_3710_"/>
      <sheetName val="_Recovered_SheetName_3711_"/>
      <sheetName val="_Recovered_SheetName_3712_"/>
      <sheetName val="_Recovered_SheetName_3713_"/>
      <sheetName val="_Recovered_SheetName_3714_"/>
      <sheetName val="_Recovered_SheetName_3715_"/>
      <sheetName val="_Recovered_SheetName_3716_"/>
      <sheetName val="_Recovered_SheetName_3717_"/>
      <sheetName val="_Recovered_SheetName_3718_"/>
      <sheetName val="_Recovered_SheetName_3719_"/>
      <sheetName val="_Recovered_SheetName_3720_"/>
      <sheetName val="_Recovered_SheetName_3721_"/>
      <sheetName val="_Recovered_SheetName_3722_"/>
      <sheetName val="_Recovered_SheetName_3723_"/>
      <sheetName val="_Recovered_SheetName_3724_"/>
      <sheetName val="_Recovered_SheetName_3725_"/>
      <sheetName val="_Recovered_SheetName_3726_"/>
      <sheetName val="_Recovered_SheetName_3727_"/>
      <sheetName val="_Recovered_SheetName_3728_"/>
      <sheetName val="_Recovered_SheetName_3729_"/>
      <sheetName val="_Recovered_SheetName_3730_"/>
      <sheetName val="_Recovered_SheetName_3731_"/>
      <sheetName val="_Recovered_SheetName_3732_"/>
      <sheetName val="_Recovered_SheetName_3733_"/>
      <sheetName val="_Recovered_SheetName_3734_"/>
      <sheetName val="_Recovered_SheetName_3735_"/>
      <sheetName val="_Recovered_SheetName_3736_"/>
      <sheetName val="_Recovered_SheetName_3737_"/>
      <sheetName val="_Recovered_SheetName_3738_"/>
      <sheetName val="_Recovered_SheetName_3739_"/>
      <sheetName val="_Recovered_SheetName_3740_"/>
      <sheetName val="_Recovered_SheetName_3741_"/>
      <sheetName val="_Recovered_SheetName_3742_"/>
      <sheetName val="_Recovered_SheetName_3743_"/>
      <sheetName val="_Recovered_SheetName_3744_"/>
      <sheetName val="_Recovered_SheetName_3745_"/>
      <sheetName val="_Recovered_SheetName_3746_"/>
      <sheetName val="_Recovered_SheetName_3747_"/>
      <sheetName val="_Recovered_SheetName_3748_"/>
      <sheetName val="_Recovered_SheetName_3749_"/>
      <sheetName val="_Recovered_SheetName_3750_"/>
      <sheetName val="_Recovered_SheetName_3751_"/>
      <sheetName val="_Recovered_SheetName_3752_"/>
      <sheetName val="_Recovered_SheetName_3753_"/>
      <sheetName val="_Recovered_SheetName_3754_"/>
      <sheetName val="_Recovered_SheetName_3755_"/>
      <sheetName val="_Recovered_SheetName_3756_"/>
      <sheetName val="_Recovered_SheetName_3757_"/>
      <sheetName val="_Recovered_SheetName_3758_"/>
      <sheetName val="_Recovered_SheetName_3759_"/>
      <sheetName val="_Recovered_SheetName_3760_"/>
      <sheetName val="_Recovered_SheetName_3761_"/>
      <sheetName val="_Recovered_SheetName_3762_"/>
      <sheetName val="_Recovered_SheetName_3763_"/>
      <sheetName val="_Recovered_SheetName_3764_"/>
      <sheetName val="_Recovered_SheetName_3765_"/>
      <sheetName val="_Recovered_SheetName_3766_"/>
      <sheetName val="_Recovered_SheetName_3767_"/>
      <sheetName val="_Recovered_SheetName_3768_"/>
      <sheetName val="_Recovered_SheetName_3769_"/>
      <sheetName val="_Recovered_SheetName_3770_"/>
      <sheetName val="_Recovered_SheetName_3771_"/>
      <sheetName val="_Recovered_SheetName_3772_"/>
      <sheetName val="_Recovered_SheetName_3773_"/>
      <sheetName val="_Recovered_SheetName_3774_"/>
      <sheetName val="_Recovered_SheetName_3775_"/>
      <sheetName val="_Recovered_SheetName_3776_"/>
      <sheetName val="_Recovered_SheetName_3777_"/>
      <sheetName val="_Recovered_SheetName_3778_"/>
      <sheetName val="_Recovered_SheetName_3779_"/>
      <sheetName val="_Recovered_SheetName_3780_"/>
      <sheetName val="_Recovered_SheetName_3781_"/>
      <sheetName val="_Recovered_SheetName_3782_"/>
      <sheetName val="_Recovered_SheetName_3783_"/>
      <sheetName val="_Recovered_SheetName_3784_"/>
      <sheetName val="_Recovered_SheetName_3785_"/>
      <sheetName val="_Recovered_SheetName_3786_"/>
      <sheetName val="_Recovered_SheetName_3787_"/>
      <sheetName val="_Recovered_SheetName_3788_"/>
      <sheetName val="_Recovered_SheetName_3789_"/>
      <sheetName val="_Recovered_SheetName_3790_"/>
      <sheetName val="_Recovered_SheetName_3791_"/>
      <sheetName val="_Recovered_SheetName_3792_"/>
      <sheetName val="_Recovered_SheetName_3793_"/>
      <sheetName val="_Recovered_SheetName_3794_"/>
      <sheetName val="_Recovered_SheetName_3795_"/>
      <sheetName val="_Recovered_SheetName_3796_"/>
      <sheetName val="_Recovered_SheetName_3797_"/>
      <sheetName val="_Recovered_SheetName_3798_"/>
      <sheetName val="_Recovered_SheetName_3799_"/>
      <sheetName val="_Recovered_SheetName_3800_"/>
      <sheetName val="_Recovered_SheetName_3801_"/>
      <sheetName val="_Recovered_SheetName_3802_"/>
      <sheetName val="_Recovered_SheetName_3803_"/>
      <sheetName val="_Recovered_SheetName_3804_"/>
      <sheetName val="_Recovered_SheetName_3805_"/>
      <sheetName val="_Recovered_SheetName_3806_"/>
      <sheetName val="_Recovered_SheetName_3807_"/>
      <sheetName val="_Recovered_SheetName_3808_"/>
      <sheetName val="_Recovered_SheetName_3809_"/>
      <sheetName val="_Recovered_SheetName_3810_"/>
      <sheetName val="_Recovered_SheetName_3811_"/>
      <sheetName val="_Recovered_SheetName_3812_"/>
      <sheetName val="_Recovered_SheetName_3813_"/>
      <sheetName val="_Recovered_SheetName_3814_"/>
      <sheetName val="_Recovered_SheetName_3815_"/>
      <sheetName val="_Recovered_SheetName_3816_"/>
      <sheetName val="_Recovered_SheetName_3817_"/>
      <sheetName val="_Recovered_SheetName_3818_"/>
      <sheetName val="_Recovered_SheetName_3819_"/>
      <sheetName val="_Recovered_SheetName_3820_"/>
      <sheetName val="_Recovered_SheetName_3821_"/>
      <sheetName val="_Recovered_SheetName_3822_"/>
      <sheetName val="_Recovered_SheetName_3823_"/>
      <sheetName val="_Recovered_SheetName_3824_"/>
      <sheetName val="_Recovered_SheetName_3825_"/>
      <sheetName val="_Recovered_SheetName_3826_"/>
      <sheetName val="_Recovered_SheetName_3827_"/>
      <sheetName val="_Recovered_SheetName_3828_"/>
      <sheetName val="_Recovered_SheetName_3829_"/>
      <sheetName val="_Recovered_SheetName_3830_"/>
      <sheetName val="_Recovered_SheetName_3831_"/>
      <sheetName val="_Recovered_SheetName_3832_"/>
      <sheetName val="_Recovered_SheetName_3833_"/>
      <sheetName val="_Recovered_SheetName_3834_"/>
      <sheetName val="_Recovered_SheetName_3835_"/>
      <sheetName val="_Recovered_SheetName_3836_"/>
      <sheetName val="_Recovered_SheetName_3837_"/>
      <sheetName val="_Recovered_SheetName_3838_"/>
      <sheetName val="_Recovered_SheetName_3839_"/>
      <sheetName val="_Recovered_SheetName_3840_"/>
      <sheetName val="_Recovered_SheetName_3841_"/>
      <sheetName val="_Recovered_SheetName_3842_"/>
      <sheetName val="_Recovered_SheetName_3843_"/>
      <sheetName val="_Recovered_SheetName_3844_"/>
      <sheetName val="_Recovered_SheetName_3845_"/>
      <sheetName val="_Recovered_SheetName_3846_"/>
      <sheetName val="_Recovered_SheetName_3847_"/>
      <sheetName val="_Recovered_SheetName_3848_"/>
      <sheetName val="_Recovered_SheetName_3849_"/>
      <sheetName val="_Recovered_SheetName_3850_"/>
      <sheetName val="_Recovered_SheetName_3851_"/>
      <sheetName val="_Recovered_SheetName_3852_"/>
      <sheetName val="_Recovered_SheetName_3853_"/>
      <sheetName val="_Recovered_SheetName_3854_"/>
      <sheetName val="_Recovered_SheetName_3855_"/>
      <sheetName val="_Recovered_SheetName_3856_"/>
      <sheetName val="_Recovered_SheetName_3857_"/>
      <sheetName val="_Recovered_SheetName_3858_"/>
      <sheetName val="_Recovered_SheetName_3859_"/>
      <sheetName val="_Recovered_SheetName_3860_"/>
      <sheetName val="_Recovered_SheetName_3861_"/>
      <sheetName val="_Recovered_SheetName_3862_"/>
      <sheetName val="_Recovered_SheetName_3863_"/>
      <sheetName val="_Recovered_SheetName_3864_"/>
      <sheetName val="_Recovered_SheetName_3865_"/>
      <sheetName val="_Recovered_SheetName_3866_"/>
      <sheetName val="_Recovered_SheetName_3867_"/>
      <sheetName val="_Recovered_SheetName_3868_"/>
      <sheetName val="_Recovered_SheetName_3869_"/>
      <sheetName val="_Recovered_SheetName_3870_"/>
      <sheetName val="_Recovered_SheetName_3871_"/>
      <sheetName val="_Recovered_SheetName_3872_"/>
      <sheetName val="_Recovered_SheetName_3873_"/>
      <sheetName val="_Recovered_SheetName_3874_"/>
      <sheetName val="_Recovered_SheetName_3875_"/>
      <sheetName val="_Recovered_SheetName_3876_"/>
      <sheetName val="_Recovered_SheetName_3877_"/>
      <sheetName val="_Recovered_SheetName_3878_"/>
      <sheetName val="_Recovered_SheetName_3879_"/>
      <sheetName val="_Recovered_SheetName_3880_"/>
      <sheetName val="_Recovered_SheetName_3881_"/>
      <sheetName val="_Recovered_SheetName_3882_"/>
      <sheetName val="_Recovered_SheetName_3883_"/>
      <sheetName val="_Recovered_SheetName_3884_"/>
      <sheetName val="_Recovered_SheetName_3885_"/>
      <sheetName val="_Recovered_SheetName_3886_"/>
      <sheetName val="_Recovered_SheetName_3887_"/>
      <sheetName val="_Recovered_SheetName_3888_"/>
      <sheetName val="_Recovered_SheetName_3889_"/>
      <sheetName val="_Recovered_SheetName_3890_"/>
      <sheetName val="_Recovered_SheetName_3891_"/>
      <sheetName val="_Recovered_SheetName_3892_"/>
      <sheetName val="_Recovered_SheetName_3893_"/>
      <sheetName val="_Recovered_SheetName_3894_"/>
      <sheetName val="_Recovered_SheetName_3895_"/>
      <sheetName val="_Recovered_SheetName_3896_"/>
      <sheetName val="_Recovered_SheetName_3897_"/>
      <sheetName val="_Recovered_SheetName_3898_"/>
      <sheetName val="_Recovered_SheetName_3899_"/>
      <sheetName val="_Recovered_SheetName_3900_"/>
      <sheetName val="_Recovered_SheetName_3901_"/>
      <sheetName val="_Recovered_SheetName_3902_"/>
      <sheetName val="_Recovered_SheetName_3903_"/>
      <sheetName val="_Recovered_SheetName_3904_"/>
      <sheetName val="_Recovered_SheetName_3905_"/>
      <sheetName val="_Recovered_SheetName_3906_"/>
      <sheetName val="_Recovered_SheetName_3907_"/>
      <sheetName val="_Recovered_SheetName_3908_"/>
      <sheetName val="_Recovered_SheetName_3909_"/>
      <sheetName val="_Recovered_SheetName_3910_"/>
      <sheetName val="_Recovered_SheetName_3911_"/>
      <sheetName val="_Recovered_SheetName_3912_"/>
      <sheetName val="_Recovered_SheetName_3913_"/>
      <sheetName val="_Recovered_SheetName_3914_"/>
      <sheetName val="_Recovered_SheetName_3915_"/>
      <sheetName val="_Recovered_SheetName_3916_"/>
      <sheetName val="_Recovered_SheetName_3917_"/>
      <sheetName val="_Recovered_SheetName_3918_"/>
      <sheetName val="_Recovered_SheetName_3919_"/>
      <sheetName val="_Recovered_SheetName_3920_"/>
      <sheetName val="_Recovered_SheetName_3921_"/>
      <sheetName val="_Recovered_SheetName_3922_"/>
      <sheetName val="_Recovered_SheetName_3923_"/>
      <sheetName val="_Recovered_SheetName_3924_"/>
      <sheetName val="_Recovered_SheetName_3925_"/>
      <sheetName val="_Recovered_SheetName_3926_"/>
      <sheetName val="_Recovered_SheetName_3927_"/>
      <sheetName val="_Recovered_SheetName_3928_"/>
      <sheetName val="_Recovered_SheetName_3929_"/>
      <sheetName val="_Recovered_SheetName_3930_"/>
      <sheetName val="_Recovered_SheetName_3931_"/>
      <sheetName val="_Recovered_SheetName_3932_"/>
      <sheetName val="_Recovered_SheetName_3933_"/>
      <sheetName val="_Recovered_SheetName_3934_"/>
      <sheetName val="_Recovered_SheetName_3935_"/>
      <sheetName val="_Recovered_SheetName_3936_"/>
      <sheetName val="_Recovered_SheetName_3937_"/>
      <sheetName val="_Recovered_SheetName_3938_"/>
      <sheetName val="_Recovered_SheetName_3939_"/>
      <sheetName val="_Recovered_SheetName_3940_"/>
      <sheetName val="_Recovered_SheetName_3941_"/>
      <sheetName val="_Recovered_SheetName_3942_"/>
      <sheetName val="_Recovered_SheetName_3943_"/>
      <sheetName val="_Recovered_SheetName_3944_"/>
      <sheetName val="_Recovered_SheetName_3945_"/>
      <sheetName val="_Recovered_SheetName_3946_"/>
      <sheetName val="_Recovered_SheetName_3947_"/>
      <sheetName val="_Recovered_SheetName_3948_"/>
      <sheetName val="_Recovered_SheetName_3949_"/>
      <sheetName val="_Recovered_SheetName_3950_"/>
      <sheetName val="_Recovered_SheetName_3951_"/>
      <sheetName val="_Recovered_SheetName_3952_"/>
      <sheetName val="_Recovered_SheetName_3953_"/>
      <sheetName val="_Recovered_SheetName_3954_"/>
      <sheetName val="_Recovered_SheetName_3955_"/>
      <sheetName val="_Recovered_SheetName_3956_"/>
      <sheetName val="_Recovered_SheetName_3957_"/>
      <sheetName val="_Recovered_SheetName_3958_"/>
      <sheetName val="_Recovered_SheetName_3959_"/>
      <sheetName val="_Recovered_SheetName_3960_"/>
      <sheetName val="_Recovered_SheetName_3961_"/>
      <sheetName val="_Recovered_SheetName_3962_"/>
      <sheetName val="_Recovered_SheetName_3963_"/>
      <sheetName val="_Recovered_SheetName_3964_"/>
      <sheetName val="_Recovered_SheetName_3965_"/>
      <sheetName val="_Recovered_SheetName_3966_"/>
      <sheetName val="_Recovered_SheetName_3967_"/>
      <sheetName val="_Recovered_SheetName_3968_"/>
      <sheetName val="_Recovered_SheetName_3969_"/>
      <sheetName val="_Recovered_SheetName_3970_"/>
      <sheetName val="_Recovered_SheetName_3971_"/>
      <sheetName val="_Recovered_SheetName_3972_"/>
      <sheetName val="_Recovered_SheetName_3973_"/>
      <sheetName val="_Recovered_SheetName_3974_"/>
      <sheetName val="_Recovered_SheetName_3975_"/>
      <sheetName val="_Recovered_SheetName_3976_"/>
      <sheetName val="_Recovered_SheetName_3977_"/>
      <sheetName val="_Recovered_SheetName_3978_"/>
      <sheetName val="_Recovered_SheetName_3979_"/>
      <sheetName val="_Recovered_SheetName_3980_"/>
      <sheetName val="_Recovered_SheetName_3981_"/>
      <sheetName val="_Recovered_SheetName_3982_"/>
      <sheetName val="_Recovered_SheetName_3983_"/>
      <sheetName val="_Recovered_SheetName_3984_"/>
      <sheetName val="_Recovered_SheetName_3985_"/>
      <sheetName val="_Recovered_SheetName_3986_"/>
      <sheetName val="_Recovered_SheetName_3987_"/>
      <sheetName val="_Recovered_SheetName_3988_"/>
      <sheetName val="_Recovered_SheetName_3989_"/>
      <sheetName val="_Recovered_SheetName_3990_"/>
      <sheetName val="_Recovered_SheetName_3991_"/>
      <sheetName val="_Recovered_SheetName_3992_"/>
      <sheetName val="_Recovered_SheetName_3993_"/>
      <sheetName val="_Recovered_SheetName_3994_"/>
      <sheetName val="_Recovered_SheetName_3995_"/>
      <sheetName val="_Recovered_SheetName_3996_"/>
      <sheetName val="_Recovered_SheetName_3997_"/>
      <sheetName val="_Recovered_SheetName_3998_"/>
      <sheetName val="_Recovered_SheetName_3999_"/>
      <sheetName val="_Recovered_SheetName_4000_"/>
      <sheetName val="_Recovered_SheetName_4001_"/>
      <sheetName val="_Recovered_SheetName_4002_"/>
      <sheetName val="_Recovered_SheetName_4003_"/>
      <sheetName val="_Recovered_SheetName_4004_"/>
      <sheetName val="_Recovered_SheetName_4005_"/>
      <sheetName val="_Recovered_SheetName_4006_"/>
      <sheetName val="_Recovered_SheetName_4007_"/>
      <sheetName val="_Recovered_SheetName_4008_"/>
      <sheetName val="_Recovered_SheetName_4009_"/>
      <sheetName val="_Recovered_SheetName_4010_"/>
      <sheetName val="_Recovered_SheetName_4011_"/>
      <sheetName val="_Recovered_SheetName_4012_"/>
      <sheetName val="_Recovered_SheetName_4013_"/>
      <sheetName val="_Recovered_SheetName_4014_"/>
      <sheetName val="_Recovered_SheetName_4015_"/>
      <sheetName val="_Recovered_SheetName_4016_"/>
      <sheetName val="_Recovered_SheetName_4017_"/>
      <sheetName val="_Recovered_SheetName_4018_"/>
      <sheetName val="_Recovered_SheetName_4019_"/>
      <sheetName val="_Recovered_SheetName_4020_"/>
      <sheetName val="_Recovered_SheetName_4021_"/>
      <sheetName val="_Recovered_SheetName_4022_"/>
      <sheetName val="_Recovered_SheetName_4023_"/>
      <sheetName val="_Recovered_SheetName_4024_"/>
      <sheetName val="_Recovered_SheetName_4025_"/>
      <sheetName val="_Recovered_SheetName_4026_"/>
      <sheetName val="_Recovered_SheetName_4027_"/>
      <sheetName val="_Recovered_SheetName_4028_"/>
      <sheetName val="_Recovered_SheetName_4029_"/>
      <sheetName val="_Recovered_SheetName_4030_"/>
      <sheetName val="_Recovered_SheetName_4031_"/>
      <sheetName val="_Recovered_SheetName_4032_"/>
      <sheetName val="_Recovered_SheetName_4033_"/>
      <sheetName val="_Recovered_SheetName_4034_"/>
      <sheetName val="_Recovered_SheetName_4035_"/>
      <sheetName val="_Recovered_SheetName_4036_"/>
      <sheetName val="_Recovered_SheetName_4037_"/>
      <sheetName val="_Recovered_SheetName_4038_"/>
      <sheetName val="_Recovered_SheetName_4039_"/>
      <sheetName val="_Recovered_SheetName_4040_"/>
      <sheetName val="_Recovered_SheetName_4041_"/>
      <sheetName val="_Recovered_SheetName_4042_"/>
      <sheetName val="_Recovered_SheetName_4043_"/>
      <sheetName val="_Recovered_SheetName_4044_"/>
      <sheetName val="_Recovered_SheetName_4045_"/>
      <sheetName val="_Recovered_SheetName_4046_"/>
      <sheetName val="_Recovered_SheetName_4047_"/>
      <sheetName val="_Recovered_SheetName_4048_"/>
      <sheetName val="_Recovered_SheetName_4049_"/>
      <sheetName val="_Recovered_SheetName_4050_"/>
      <sheetName val="_Recovered_SheetName_4051_"/>
      <sheetName val="_Recovered_SheetName_4052_"/>
      <sheetName val="_Recovered_SheetName_4053_"/>
      <sheetName val="_Recovered_SheetName_4054_"/>
      <sheetName val="_Recovered_SheetName_4055_"/>
      <sheetName val="_Recovered_SheetName_4056_"/>
      <sheetName val="_Recovered_SheetName_4057_"/>
      <sheetName val="_Recovered_SheetName_4058_"/>
      <sheetName val="_Recovered_SheetName_4059_"/>
      <sheetName val="_Recovered_SheetName_4060_"/>
      <sheetName val="_Recovered_SheetName_4061_"/>
      <sheetName val="_Recovered_SheetName_4062_"/>
      <sheetName val="_Recovered_SheetName_4063_"/>
      <sheetName val="_Recovered_SheetName_4064_"/>
      <sheetName val="_Recovered_SheetName_4065_"/>
      <sheetName val="_Recovered_SheetName_4066_"/>
      <sheetName val="_Recovered_SheetName_4067_"/>
      <sheetName val="_Recovered_SheetName_4068_"/>
      <sheetName val="_Recovered_SheetName_4069_"/>
      <sheetName val="_Recovered_SheetName_4070_"/>
      <sheetName val="_Recovered_SheetName_4071_"/>
      <sheetName val="_Recovered_SheetName_4072_"/>
      <sheetName val="_Recovered_SheetName_4073_"/>
      <sheetName val="_Recovered_SheetName_4074_"/>
      <sheetName val="_Recovered_SheetName_4075_"/>
      <sheetName val="_Recovered_SheetName_4076_"/>
      <sheetName val="_Recovered_SheetName_4077_"/>
      <sheetName val="_Recovered_SheetName_4078_"/>
      <sheetName val="_Recovered_SheetName_4079_"/>
      <sheetName val="_Recovered_SheetName_4080_"/>
      <sheetName val="_Recovered_SheetName_4081_"/>
      <sheetName val="_Recovered_SheetName_4082_"/>
      <sheetName val="_Recovered_SheetName_4083_"/>
      <sheetName val="_Recovered_SheetName_4084_"/>
      <sheetName val="_Recovered_SheetName_4085_"/>
      <sheetName val="_Recovered_SheetName_4086_"/>
      <sheetName val="_Recovered_SheetName_4087_"/>
      <sheetName val="_Recovered_SheetName_4088_"/>
      <sheetName val="_Recovered_SheetName_4089_"/>
      <sheetName val="_Recovered_SheetName_4090_"/>
      <sheetName val="_Recovered_SheetName_4091_"/>
      <sheetName val="_Recovered_SheetName_4092_"/>
      <sheetName val="_Recovered_SheetName_4093_"/>
      <sheetName val="_Recovered_SheetName_4094_"/>
      <sheetName val="_Recovered_SheetName_4095_"/>
      <sheetName val="_Recovered_SheetName_4096_"/>
      <sheetName val="_Recovered_SheetName_4097_"/>
      <sheetName val="_Recovered_SheetName_4098_"/>
      <sheetName val="_Recovered_SheetName_4099_"/>
      <sheetName val="_Recovered_SheetName_4100_"/>
      <sheetName val="_Recovered_SheetName_4101_"/>
      <sheetName val="_Recovered_SheetName_4102_"/>
      <sheetName val="_Recovered_SheetName_4103_"/>
      <sheetName val="_Recovered_SheetName_4104_"/>
      <sheetName val="_Recovered_SheetName_4105_"/>
      <sheetName val="_Recovered_SheetName_4106_"/>
      <sheetName val="_Recovered_SheetName_4107_"/>
      <sheetName val="_Recovered_SheetName_4108_"/>
      <sheetName val="_Recovered_SheetName_4109_"/>
      <sheetName val="_Recovered_SheetName_4110_"/>
      <sheetName val="_Recovered_SheetName_4111_"/>
      <sheetName val="_Recovered_SheetName_4112_"/>
      <sheetName val="_Recovered_SheetName_4113_"/>
      <sheetName val="_Recovered_SheetName_4114_"/>
      <sheetName val="_Recovered_SheetName_4115_"/>
      <sheetName val="_Recovered_SheetName_4116_"/>
      <sheetName val="_Recovered_SheetName_4117_"/>
      <sheetName val="_Recovered_SheetName_4118_"/>
      <sheetName val="_Recovered_SheetName_4119_"/>
      <sheetName val="_Recovered_SheetName_4120_"/>
      <sheetName val="_Recovered_SheetName_4121_"/>
      <sheetName val="_Recovered_SheetName_4122_"/>
      <sheetName val="_Recovered_SheetName_4123_"/>
      <sheetName val="_Recovered_SheetName_4124_"/>
      <sheetName val="_Recovered_SheetName_4125_"/>
      <sheetName val="_Recovered_SheetName_4126_"/>
      <sheetName val="_Recovered_SheetName_4127_"/>
      <sheetName val="_Recovered_SheetName_4128_"/>
      <sheetName val="_Recovered_SheetName_4129_"/>
      <sheetName val="_Recovered_SheetName_4130_"/>
      <sheetName val="_Recovered_SheetName_4131_"/>
      <sheetName val="_Recovered_SheetName_4132_"/>
      <sheetName val="_Recovered_SheetName_4133_"/>
      <sheetName val="_Recovered_SheetName_4134_"/>
      <sheetName val="_Recovered_SheetName_4135_"/>
      <sheetName val="_Recovered_SheetName_4136_"/>
      <sheetName val="_Recovered_SheetName_4137_"/>
      <sheetName val="_Recovered_SheetName_4138_"/>
      <sheetName val="_Recovered_SheetName_4139_"/>
      <sheetName val="_Recovered_SheetName_4140_"/>
      <sheetName val="_Recovered_SheetName_4141_"/>
      <sheetName val="_Recovered_SheetName_4142_"/>
      <sheetName val="_Recovered_SheetName_4143_"/>
      <sheetName val="_Recovered_SheetName_4144_"/>
      <sheetName val="_Recovered_SheetName_4145_"/>
      <sheetName val="_Recovered_SheetName_4146_"/>
      <sheetName val="_Recovered_SheetName_4147_"/>
      <sheetName val="_Recovered_SheetName_4148_"/>
      <sheetName val="_Recovered_SheetName_4149_"/>
      <sheetName val="_Recovered_SheetName_4150_"/>
      <sheetName val="_Recovered_SheetName_4151_"/>
      <sheetName val="_Recovered_SheetName_4152_"/>
      <sheetName val="_Recovered_SheetName_4153_"/>
      <sheetName val="_Recovered_SheetName_4154_"/>
      <sheetName val="_Recovered_SheetName_4155_"/>
      <sheetName val="_Recovered_SheetName_4156_"/>
      <sheetName val="_Recovered_SheetName_4157_"/>
      <sheetName val="_Recovered_SheetName_4158_"/>
      <sheetName val="_Recovered_SheetName_4159_"/>
      <sheetName val="_Recovered_SheetName_4160_"/>
      <sheetName val="_Recovered_SheetName_4161_"/>
      <sheetName val="_Recovered_SheetName_4162_"/>
      <sheetName val="_Recovered_SheetName_4163_"/>
      <sheetName val="_Recovered_SheetName_4164_"/>
      <sheetName val="_Recovered_SheetName_4165_"/>
      <sheetName val="_Recovered_SheetName_4166_"/>
      <sheetName val="_Recovered_SheetName_4167_"/>
      <sheetName val="_Recovered_SheetName_4168_"/>
      <sheetName val="_Recovered_SheetName_4169_"/>
      <sheetName val="_Recovered_SheetName_4170_"/>
      <sheetName val="_Recovered_SheetName_4171_"/>
      <sheetName val="_Recovered_SheetName_4172_"/>
      <sheetName val="_Recovered_SheetName_4173_"/>
      <sheetName val="_Recovered_SheetName_4174_"/>
      <sheetName val="_Recovered_SheetName_4175_"/>
      <sheetName val="_Recovered_SheetName_4176_"/>
      <sheetName val="_Recovered_SheetName_4177_"/>
      <sheetName val="_Recovered_SheetName_4178_"/>
      <sheetName val="_Recovered_SheetName_4179_"/>
      <sheetName val="_Recovered_SheetName_4180_"/>
      <sheetName val="_Recovered_SheetName_4181_"/>
      <sheetName val="_Recovered_SheetName_4182_"/>
      <sheetName val="_Recovered_SheetName_4183_"/>
      <sheetName val="_Recovered_SheetName_4184_"/>
      <sheetName val="_Recovered_SheetName_4185_"/>
      <sheetName val="_Recovered_SheetName_4186_"/>
      <sheetName val="_Recovered_SheetName_4187_"/>
      <sheetName val="_Recovered_SheetName_4188_"/>
      <sheetName val="_Recovered_SheetName_4189_"/>
      <sheetName val="_Recovered_SheetName_4190_"/>
      <sheetName val="_Recovered_SheetName_4191_"/>
      <sheetName val="_Recovered_SheetName_4192_"/>
      <sheetName val="_Recovered_SheetName_4193_"/>
      <sheetName val="_Recovered_SheetName_4194_"/>
      <sheetName val="_Recovered_SheetName_4195_"/>
      <sheetName val="_Recovered_SheetName_4196_"/>
      <sheetName val="_Recovered_SheetName_4197_"/>
      <sheetName val="_Recovered_SheetName_4198_"/>
      <sheetName val="_Recovered_SheetName_4199_"/>
      <sheetName val="_Recovered_SheetName_4200_"/>
      <sheetName val="_Recovered_SheetName_4201_"/>
      <sheetName val="_Recovered_SheetName_4202_"/>
      <sheetName val="_Recovered_SheetName_4203_"/>
      <sheetName val="_Recovered_SheetName_4204_"/>
      <sheetName val="_Recovered_SheetName_4205_"/>
      <sheetName val="_Recovered_SheetName_4206_"/>
      <sheetName val="_Recovered_SheetName_4207_"/>
      <sheetName val="_Recovered_SheetName_4208_"/>
      <sheetName val="_Recovered_SheetName_4209_"/>
      <sheetName val="_Recovered_SheetName_4210_"/>
      <sheetName val="_Recovered_SheetName_4211_"/>
      <sheetName val="_Recovered_SheetName_4212_"/>
      <sheetName val="_Recovered_SheetName_4213_"/>
      <sheetName val="_Recovered_SheetName_4214_"/>
      <sheetName val="_Recovered_SheetName_4215_"/>
      <sheetName val="_Recovered_SheetName_4216_"/>
      <sheetName val="_Recovered_SheetName_4217_"/>
      <sheetName val="_Recovered_SheetName_4218_"/>
      <sheetName val="_Recovered_SheetName_4219_"/>
      <sheetName val="_Recovered_SheetName_4220_"/>
      <sheetName val="_Recovered_SheetName_4221_"/>
      <sheetName val="_Recovered_SheetName_4222_"/>
      <sheetName val="_Recovered_SheetName_4223_"/>
      <sheetName val="_Recovered_SheetName_4224_"/>
      <sheetName val="_Recovered_SheetName_4225_"/>
      <sheetName val="_Recovered_SheetName_4226_"/>
      <sheetName val="_Recovered_SheetName_4227_"/>
      <sheetName val="_Recovered_SheetName_4228_"/>
      <sheetName val="_Recovered_SheetName_4229_"/>
      <sheetName val="_Recovered_SheetName_4230_"/>
      <sheetName val="_Recovered_SheetName_4231_"/>
      <sheetName val="_Recovered_SheetName_4232_"/>
      <sheetName val="_Recovered_SheetName_4233_"/>
      <sheetName val="_Recovered_SheetName_4234_"/>
      <sheetName val="_Recovered_SheetName_4235_"/>
      <sheetName val="_Recovered_SheetName_4236_"/>
      <sheetName val="_Recovered_SheetName_4237_"/>
      <sheetName val="_Recovered_SheetName_4238_"/>
      <sheetName val="_Recovered_SheetName_4239_"/>
      <sheetName val="_Recovered_SheetName_4240_"/>
      <sheetName val="_Recovered_SheetName_4241_"/>
      <sheetName val="_Recovered_SheetName_4242_"/>
      <sheetName val="_Recovered_SheetName_4243_"/>
      <sheetName val="_Recovered_SheetName_4244_"/>
      <sheetName val="_Recovered_SheetName_4245_"/>
      <sheetName val="_Recovered_SheetName_4246_"/>
      <sheetName val="_Recovered_SheetName_4247_"/>
      <sheetName val="_Recovered_SheetName_4248_"/>
      <sheetName val="_Recovered_SheetName_4249_"/>
      <sheetName val="_Recovered_SheetName_4250_"/>
      <sheetName val="_Recovered_SheetName_4251_"/>
      <sheetName val="_Recovered_SheetName_4252_"/>
      <sheetName val="_Recovered_SheetName_4253_"/>
      <sheetName val="_Recovered_SheetName_4254_"/>
      <sheetName val="_Recovered_SheetName_4255_"/>
      <sheetName val="_Recovered_SheetName_4256_"/>
      <sheetName val="_Recovered_SheetName_4257_"/>
      <sheetName val="_Recovered_SheetName_4258_"/>
      <sheetName val="_Recovered_SheetName_4259_"/>
      <sheetName val="_Recovered_SheetName_4260_"/>
      <sheetName val="_Recovered_SheetName_4261_"/>
      <sheetName val="_Recovered_SheetName_4262_"/>
      <sheetName val="_Recovered_SheetName_4263_"/>
      <sheetName val="_Recovered_SheetName_4264_"/>
      <sheetName val="_Recovered_SheetName_4265_"/>
      <sheetName val="_Recovered_SheetName_4266_"/>
      <sheetName val="_Recovered_SheetName_4267_"/>
      <sheetName val="_Recovered_SheetName_4268_"/>
      <sheetName val="_Recovered_SheetName_4269_"/>
      <sheetName val="_Recovered_SheetName_4270_"/>
      <sheetName val="_Recovered_SheetName_4271_"/>
      <sheetName val="_Recovered_SheetName_4272_"/>
      <sheetName val="_Recovered_SheetName_4273_"/>
      <sheetName val="_Recovered_SheetName_4274_"/>
      <sheetName val="_Recovered_SheetName_4275_"/>
      <sheetName val="_Recovered_SheetName_4276_"/>
      <sheetName val="_Recovered_SheetName_4277_"/>
      <sheetName val="_Recovered_SheetName_4278_"/>
      <sheetName val="_Recovered_SheetName_4279_"/>
      <sheetName val="_Recovered_SheetName_4280_"/>
      <sheetName val="_Recovered_SheetName_4281_"/>
      <sheetName val="_Recovered_SheetName_4282_"/>
      <sheetName val="_Recovered_SheetName_4283_"/>
      <sheetName val="_Recovered_SheetName_4284_"/>
      <sheetName val="_Recovered_SheetName_4285_"/>
      <sheetName val="_Recovered_SheetName_4286_"/>
      <sheetName val="_Recovered_SheetName_4287_"/>
      <sheetName val="_Recovered_SheetName_4288_"/>
      <sheetName val="_Recovered_SheetName_4289_"/>
      <sheetName val="_Recovered_SheetName_4290_"/>
      <sheetName val="_Recovered_SheetName_4291_"/>
      <sheetName val="_Recovered_SheetName_4292_"/>
      <sheetName val="_Recovered_SheetName_4293_"/>
      <sheetName val="_Recovered_SheetName_4294_"/>
      <sheetName val="_Recovered_SheetName_4295_"/>
      <sheetName val="_Recovered_SheetName_4296_"/>
      <sheetName val="_Recovered_SheetName_4297_"/>
      <sheetName val="_Recovered_SheetName_4298_"/>
      <sheetName val="_Recovered_SheetName_4299_"/>
      <sheetName val="_Recovered_SheetName_4300_"/>
      <sheetName val="_Recovered_SheetName_4301_"/>
      <sheetName val="_Recovered_SheetName_4302_"/>
      <sheetName val="_Recovered_SheetName_4303_"/>
      <sheetName val="_Recovered_SheetName_4304_"/>
      <sheetName val="_Recovered_SheetName_4305_"/>
      <sheetName val="_Recovered_SheetName_4306_"/>
      <sheetName val="_Recovered_SheetName_4307_"/>
      <sheetName val="_Recovered_SheetName_4308_"/>
      <sheetName val="_Recovered_SheetName_4309_"/>
      <sheetName val="_Recovered_SheetName_4310_"/>
      <sheetName val="_Recovered_SheetName_4311_"/>
      <sheetName val="_Recovered_SheetName_4312_"/>
      <sheetName val="_Recovered_SheetName_4313_"/>
      <sheetName val="_Recovered_SheetName_4314_"/>
      <sheetName val="_Recovered_SheetName_4315_"/>
      <sheetName val="_Recovered_SheetName_4316_"/>
      <sheetName val="_Recovered_SheetName_4317_"/>
      <sheetName val="_Recovered_SheetName_4318_"/>
      <sheetName val="_Recovered_SheetName_4319_"/>
      <sheetName val="_Recovered_SheetName_4320_"/>
      <sheetName val="_Recovered_SheetName_4321_"/>
      <sheetName val="_Recovered_SheetName_4322_"/>
      <sheetName val="_Recovered_SheetName_4323_"/>
      <sheetName val="_Recovered_SheetName_4324_"/>
      <sheetName val="_Recovered_SheetName_4325_"/>
      <sheetName val="_Recovered_SheetName_4326_"/>
      <sheetName val="_Recovered_SheetName_4327_"/>
      <sheetName val="_Recovered_SheetName_4328_"/>
      <sheetName val="_Recovered_SheetName_4329_"/>
      <sheetName val="_Recovered_SheetName_4330_"/>
      <sheetName val="_Recovered_SheetName_4331_"/>
      <sheetName val="_Recovered_SheetName_4332_"/>
      <sheetName val="_Recovered_SheetName_4333_"/>
      <sheetName val="_Recovered_SheetName_4334_"/>
      <sheetName val="_Recovered_SheetName_4335_"/>
      <sheetName val="_Recovered_SheetName_4336_"/>
      <sheetName val="_Recovered_SheetName_4337_"/>
      <sheetName val="_Recovered_SheetName_4338_"/>
      <sheetName val="_Recovered_SheetName_4339_"/>
      <sheetName val="_Recovered_SheetName_4340_"/>
      <sheetName val="_Recovered_SheetName_4341_"/>
      <sheetName val="_Recovered_SheetName_4342_"/>
      <sheetName val="_Recovered_SheetName_4343_"/>
      <sheetName val="_Recovered_SheetName_4344_"/>
      <sheetName val="_Recovered_SheetName_4345_"/>
      <sheetName val="_Recovered_SheetName_4346_"/>
      <sheetName val="_Recovered_SheetName_4347_"/>
      <sheetName val="_Recovered_SheetName_4348_"/>
      <sheetName val="_Recovered_SheetName_4349_"/>
      <sheetName val="_Recovered_SheetName_4350_"/>
      <sheetName val="_Recovered_SheetName_4351_"/>
      <sheetName val="_Recovered_SheetName_4352_"/>
      <sheetName val="_Recovered_SheetName_4353_"/>
      <sheetName val="_Recovered_SheetName_4354_"/>
      <sheetName val="_Recovered_SheetName_4355_"/>
      <sheetName val="_Recovered_SheetName_4356_"/>
      <sheetName val="_Recovered_SheetName_4357_"/>
      <sheetName val="_Recovered_SheetName_4358_"/>
      <sheetName val="_Recovered_SheetName_4359_"/>
      <sheetName val="_Recovered_SheetName_4360_"/>
      <sheetName val="_Recovered_SheetName_4361_"/>
      <sheetName val="_Recovered_SheetName_4362_"/>
      <sheetName val="_Recovered_SheetName_4363_"/>
      <sheetName val="_Recovered_SheetName_4364_"/>
      <sheetName val="_Recovered_SheetName_4365_"/>
      <sheetName val="_Recovered_SheetName_4366_"/>
      <sheetName val="_Recovered_SheetName_4367_"/>
      <sheetName val="_Recovered_SheetName_4368_"/>
      <sheetName val="_Recovered_SheetName_4369_"/>
      <sheetName val="_Recovered_SheetName_4370_"/>
      <sheetName val="_Recovered_SheetName_4371_"/>
      <sheetName val="_Recovered_SheetName_4372_"/>
      <sheetName val="_Recovered_SheetName_4373_"/>
      <sheetName val="_Recovered_SheetName_4374_"/>
      <sheetName val="_Recovered_SheetName_4375_"/>
      <sheetName val="_Recovered_SheetName_4376_"/>
      <sheetName val="_Recovered_SheetName_4377_"/>
      <sheetName val="_Recovered_SheetName_4378_"/>
      <sheetName val="_Recovered_SheetName_4379_"/>
      <sheetName val="_Recovered_SheetName_4380_"/>
      <sheetName val="_Recovered_SheetName_4381_"/>
      <sheetName val="_Recovered_SheetName_4382_"/>
      <sheetName val="_Recovered_SheetName_4383_"/>
      <sheetName val="_Recovered_SheetName_4384_"/>
      <sheetName val="_Recovered_SheetName_4385_"/>
      <sheetName val="_Recovered_SheetName_4386_"/>
      <sheetName val="_Recovered_SheetName_4387_"/>
      <sheetName val="_Recovered_SheetName_4388_"/>
      <sheetName val="_Recovered_SheetName_4389_"/>
      <sheetName val="_Recovered_SheetName_4390_"/>
      <sheetName val="_Recovered_SheetName_4391_"/>
      <sheetName val="_Recovered_SheetName_4392_"/>
      <sheetName val="_Recovered_SheetName_4393_"/>
      <sheetName val="_Recovered_SheetName_4394_"/>
      <sheetName val="_Recovered_SheetName_4395_"/>
      <sheetName val="_Recovered_SheetName_4396_"/>
      <sheetName val="_Recovered_SheetName_4397_"/>
      <sheetName val="_Recovered_SheetName_4398_"/>
      <sheetName val="_Recovered_SheetName_4399_"/>
      <sheetName val="_Recovered_SheetName_4400_"/>
      <sheetName val="_Recovered_SheetName_4401_"/>
      <sheetName val="_Recovered_SheetName_4402_"/>
      <sheetName val="_Recovered_SheetName_4403_"/>
      <sheetName val="_Recovered_SheetName_4404_"/>
      <sheetName val="_Recovered_SheetName_4405_"/>
      <sheetName val="_Recovered_SheetName_4406_"/>
      <sheetName val="_Recovered_SheetName_4407_"/>
      <sheetName val="_Recovered_SheetName_4408_"/>
      <sheetName val="_Recovered_SheetName_4409_"/>
      <sheetName val="_Recovered_SheetName_4410_"/>
      <sheetName val="_Recovered_SheetName_4411_"/>
      <sheetName val="_Recovered_SheetName_4412_"/>
      <sheetName val="_Recovered_SheetName_4413_"/>
      <sheetName val="_Recovered_SheetName_4414_"/>
      <sheetName val="_Recovered_SheetName_4415_"/>
      <sheetName val="_Recovered_SheetName_4416_"/>
      <sheetName val="_Recovered_SheetName_4417_"/>
      <sheetName val="_Recovered_SheetName_4418_"/>
      <sheetName val="_Recovered_SheetName_4419_"/>
      <sheetName val="_Recovered_SheetName_4420_"/>
      <sheetName val="_Recovered_SheetName_4421_"/>
      <sheetName val="_Recovered_SheetName_4422_"/>
      <sheetName val="_Recovered_SheetName_4423_"/>
      <sheetName val="_Recovered_SheetName_4424_"/>
      <sheetName val="_Recovered_SheetName_4425_"/>
      <sheetName val="_Recovered_SheetName_4426_"/>
      <sheetName val="_Recovered_SheetName_4427_"/>
      <sheetName val="_Recovered_SheetName_4428_"/>
      <sheetName val="_Recovered_SheetName_4429_"/>
      <sheetName val="_Recovered_SheetName_4430_"/>
      <sheetName val="_Recovered_SheetName_4431_"/>
      <sheetName val="_Recovered_SheetName_4432_"/>
      <sheetName val="_Recovered_SheetName_4433_"/>
      <sheetName val="_Recovered_SheetName_4434_"/>
      <sheetName val="_Recovered_SheetName_4435_"/>
      <sheetName val="_Recovered_SheetName_4436_"/>
      <sheetName val="_Recovered_SheetName_4437_"/>
      <sheetName val="_Recovered_SheetName_4438_"/>
      <sheetName val="_Recovered_SheetName_4439_"/>
      <sheetName val="_Recovered_SheetName_4440_"/>
      <sheetName val="_Recovered_SheetName_4441_"/>
      <sheetName val="_Recovered_SheetName_4442_"/>
      <sheetName val="_Recovered_SheetName_4443_"/>
      <sheetName val="_Recovered_SheetName_4444_"/>
      <sheetName val="_Recovered_SheetName_4445_"/>
      <sheetName val="_Recovered_SheetName_4446_"/>
      <sheetName val="_Recovered_SheetName_4447_"/>
      <sheetName val="_Recovered_SheetName_4448_"/>
      <sheetName val="_Recovered_SheetName_4449_"/>
      <sheetName val="_Recovered_SheetName_4450_"/>
      <sheetName val="_Recovered_SheetName_4451_"/>
      <sheetName val="_Recovered_SheetName_4452_"/>
      <sheetName val="_Recovered_SheetName_4453_"/>
      <sheetName val="_Recovered_SheetName_4454_"/>
      <sheetName val="_Recovered_SheetName_4455_"/>
      <sheetName val="_Recovered_SheetName_4456_"/>
      <sheetName val="_Recovered_SheetName_4457_"/>
      <sheetName val="_Recovered_SheetName_4458_"/>
      <sheetName val="_Recovered_SheetName_4459_"/>
      <sheetName val="_Recovered_SheetName_4460_"/>
      <sheetName val="_Recovered_SheetName_4461_"/>
      <sheetName val="_Recovered_SheetName_4462_"/>
      <sheetName val="_Recovered_SheetName_4463_"/>
      <sheetName val="_Recovered_SheetName_4464_"/>
      <sheetName val="_Recovered_SheetName_4465_"/>
      <sheetName val="_Recovered_SheetName_4466_"/>
      <sheetName val="_Recovered_SheetName_4467_"/>
      <sheetName val="_Recovered_SheetName_4468_"/>
      <sheetName val="_Recovered_SheetName_4469_"/>
      <sheetName val="_Recovered_SheetName_4470_"/>
      <sheetName val="_Recovered_SheetName_4471_"/>
      <sheetName val="_Recovered_SheetName_4472_"/>
      <sheetName val="_Recovered_SheetName_4473_"/>
      <sheetName val="_Recovered_SheetName_4474_"/>
      <sheetName val="_Recovered_SheetName_4475_"/>
      <sheetName val="_Recovered_SheetName_4476_"/>
      <sheetName val="_Recovered_SheetName_4477_"/>
      <sheetName val="_Recovered_SheetName_4478_"/>
      <sheetName val="_Recovered_SheetName_4479_"/>
      <sheetName val="_Recovered_SheetName_4480_"/>
      <sheetName val="_Recovered_SheetName_4481_"/>
      <sheetName val="_Recovered_SheetName_4482_"/>
      <sheetName val="_Recovered_SheetName_4483_"/>
      <sheetName val="_Recovered_SheetName_4484_"/>
      <sheetName val="_Recovered_SheetName_4485_"/>
      <sheetName val="_Recovered_SheetName_4486_"/>
      <sheetName val="_Recovered_SheetName_4487_"/>
      <sheetName val="_Recovered_SheetName_4488_"/>
      <sheetName val="_Recovered_SheetName_4489_"/>
      <sheetName val="_Recovered_SheetName_4490_"/>
      <sheetName val="_Recovered_SheetName_4491_"/>
      <sheetName val="_Recovered_SheetName_4492_"/>
      <sheetName val="_Recovered_SheetName_4493_"/>
      <sheetName val="_Recovered_SheetName_4494_"/>
      <sheetName val="_Recovered_SheetName_4495_"/>
      <sheetName val="_Recovered_SheetName_4496_"/>
      <sheetName val="_Recovered_SheetName_4497_"/>
      <sheetName val="_Recovered_SheetName_4498_"/>
      <sheetName val="_Recovered_SheetName_4499_"/>
      <sheetName val="_Recovered_SheetName_4500_"/>
      <sheetName val="_Recovered_SheetName_4501_"/>
      <sheetName val="_Recovered_SheetName_4502_"/>
      <sheetName val="_Recovered_SheetName_4503_"/>
      <sheetName val="_Recovered_SheetName_4504_"/>
      <sheetName val="_Recovered_SheetName_4505_"/>
      <sheetName val="_Recovered_SheetName_4506_"/>
      <sheetName val="_Recovered_SheetName_4507_"/>
      <sheetName val="_Recovered_SheetName_4508_"/>
      <sheetName val="_Recovered_SheetName_4509_"/>
      <sheetName val="_Recovered_SheetName_4510_"/>
      <sheetName val="_Recovered_SheetName_4511_"/>
      <sheetName val="_Recovered_SheetName_4512_"/>
      <sheetName val="_Recovered_SheetName_4513_"/>
      <sheetName val="_Recovered_SheetName_4514_"/>
      <sheetName val="_Recovered_SheetName_4515_"/>
      <sheetName val="_Recovered_SheetName_4516_"/>
      <sheetName val="_Recovered_SheetName_4517_"/>
      <sheetName val="_Recovered_SheetName_4518_"/>
      <sheetName val="_Recovered_SheetName_4519_"/>
      <sheetName val="_Recovered_SheetName_4520_"/>
      <sheetName val="_Recovered_SheetName_4521_"/>
      <sheetName val="_Recovered_SheetName_4522_"/>
      <sheetName val="_Recovered_SheetName_4523_"/>
      <sheetName val="_Recovered_SheetName_4524_"/>
      <sheetName val="_Recovered_SheetName_4525_"/>
      <sheetName val="_Recovered_SheetName_4526_"/>
      <sheetName val="_Recovered_SheetName_4527_"/>
      <sheetName val="_Recovered_SheetName_4528_"/>
      <sheetName val="_Recovered_SheetName_4529_"/>
      <sheetName val="_Recovered_SheetName_4530_"/>
      <sheetName val="_Recovered_SheetName_4531_"/>
      <sheetName val="_Recovered_SheetName_4532_"/>
      <sheetName val="_Recovered_SheetName_4533_"/>
      <sheetName val="_Recovered_SheetName_4534_"/>
      <sheetName val="_Recovered_SheetName_4535_"/>
      <sheetName val="_Recovered_SheetName_4536_"/>
      <sheetName val="_Recovered_SheetName_4537_"/>
      <sheetName val="_Recovered_SheetName_4538_"/>
      <sheetName val="_Recovered_SheetName_4539_"/>
      <sheetName val="_Recovered_SheetName_4540_"/>
      <sheetName val="_Recovered_SheetName_4541_"/>
      <sheetName val="_Recovered_SheetName_4542_"/>
      <sheetName val="_Recovered_SheetName_4543_"/>
      <sheetName val="_Recovered_SheetName_4544_"/>
      <sheetName val="_Recovered_SheetName_4545_"/>
      <sheetName val="_Recovered_SheetName_4546_"/>
      <sheetName val="_Recovered_SheetName_4547_"/>
      <sheetName val="_Recovered_SheetName_4548_"/>
      <sheetName val="_Recovered_SheetName_4549_"/>
      <sheetName val="_Recovered_SheetName_4550_"/>
      <sheetName val="_Recovered_SheetName_4551_"/>
      <sheetName val="_Recovered_SheetName_4552_"/>
      <sheetName val="_Recovered_SheetName_4553_"/>
      <sheetName val="_Recovered_SheetName_4554_"/>
      <sheetName val="_Recovered_SheetName_4555_"/>
      <sheetName val="_Recovered_SheetName_4556_"/>
      <sheetName val="_Recovered_SheetName_4557_"/>
      <sheetName val="_Recovered_SheetName_4558_"/>
      <sheetName val="_Recovered_SheetName_4559_"/>
      <sheetName val="_Recovered_SheetName_4560_"/>
      <sheetName val="_Recovered_SheetName_4561_"/>
      <sheetName val="_Recovered_SheetName_4562_"/>
      <sheetName val="_Recovered_SheetName_4563_"/>
      <sheetName val="_Recovered_SheetName_4564_"/>
      <sheetName val="_Recovered_SheetName_4565_"/>
      <sheetName val="_Recovered_SheetName_4566_"/>
      <sheetName val="_Recovered_SheetName_4567_"/>
      <sheetName val="_Recovered_SheetName_4568_"/>
      <sheetName val="_Recovered_SheetName_4569_"/>
      <sheetName val="_Recovered_SheetName_4570_"/>
      <sheetName val="_Recovered_SheetName_4571_"/>
      <sheetName val="_Recovered_SheetName_4572_"/>
      <sheetName val="_Recovered_SheetName_4573_"/>
      <sheetName val="_Recovered_SheetName_4574_"/>
      <sheetName val="_Recovered_SheetName_4575_"/>
      <sheetName val="_Recovered_SheetName_4576_"/>
      <sheetName val="_Recovered_SheetName_4577_"/>
      <sheetName val="_Recovered_SheetName_4578_"/>
      <sheetName val="_Recovered_SheetName_4579_"/>
      <sheetName val="_Recovered_SheetName_4580_"/>
      <sheetName val="_Recovered_SheetName_4581_"/>
      <sheetName val="_Recovered_SheetName_4582_"/>
      <sheetName val="_Recovered_SheetName_4583_"/>
      <sheetName val="_Recovered_SheetName_4584_"/>
      <sheetName val="_Recovered_SheetName_4585_"/>
      <sheetName val="_Recovered_SheetName_4586_"/>
      <sheetName val="_Recovered_SheetName_4587_"/>
      <sheetName val="_Recovered_SheetName_4588_"/>
      <sheetName val="_Recovered_SheetName_4589_"/>
      <sheetName val="_Recovered_SheetName_4590_"/>
      <sheetName val="_Recovered_SheetName_4591_"/>
      <sheetName val="_Recovered_SheetName_4592_"/>
      <sheetName val="_Recovered_SheetName_4593_"/>
      <sheetName val="_Recovered_SheetName_4594_"/>
      <sheetName val="_Recovered_SheetName_4595_"/>
      <sheetName val="_Recovered_SheetName_4596_"/>
      <sheetName val="_Recovered_SheetName_4597_"/>
      <sheetName val="_Recovered_SheetName_4598_"/>
      <sheetName val="_Recovered_SheetName_4599_"/>
      <sheetName val="_Recovered_SheetName_4600_"/>
      <sheetName val="_Recovered_SheetName_4601_"/>
      <sheetName val="_Recovered_SheetName_4602_"/>
      <sheetName val="_Recovered_SheetName_4603_"/>
      <sheetName val="_Recovered_SheetName_4604_"/>
      <sheetName val="_Recovered_SheetName_4605_"/>
      <sheetName val="_Recovered_SheetName_4606_"/>
      <sheetName val="_Recovered_SheetName_4607_"/>
      <sheetName val="_Recovered_SheetName_4608_"/>
      <sheetName val="_Recovered_SheetName_4609_"/>
      <sheetName val="_Recovered_SheetName_4610_"/>
      <sheetName val="_Recovered_SheetName_4611_"/>
      <sheetName val="_Recovered_SheetName_4612_"/>
      <sheetName val="_Recovered_SheetName_4613_"/>
      <sheetName val="_Recovered_SheetName_4614_"/>
      <sheetName val="_Recovered_SheetName_4615_"/>
      <sheetName val="_Recovered_SheetName_4616_"/>
      <sheetName val="_Recovered_SheetName_4617_"/>
      <sheetName val="_Recovered_SheetName_4618_"/>
      <sheetName val="_Recovered_SheetName_4619_"/>
      <sheetName val="_Recovered_SheetName_4620_"/>
      <sheetName val="_Recovered_SheetName_4621_"/>
      <sheetName val="_Recovered_SheetName_4622_"/>
      <sheetName val="_Recovered_SheetName_4623_"/>
      <sheetName val="_Recovered_SheetName_4624_"/>
      <sheetName val="_Recovered_SheetName_4625_"/>
      <sheetName val="_Recovered_SheetName_4626_"/>
      <sheetName val="_Recovered_SheetName_4627_"/>
      <sheetName val="_Recovered_SheetName_4628_"/>
      <sheetName val="_Recovered_SheetName_4629_"/>
      <sheetName val="_Recovered_SheetName_4630_"/>
      <sheetName val="_Recovered_SheetName_4631_"/>
      <sheetName val="_Recovered_SheetName_4632_"/>
      <sheetName val="_Recovered_SheetName_4633_"/>
      <sheetName val="_Recovered_SheetName_4634_"/>
      <sheetName val="_Recovered_SheetName_4635_"/>
      <sheetName val="_Recovered_SheetName_4636_"/>
      <sheetName val="_Recovered_SheetName_4637_"/>
      <sheetName val="_Recovered_SheetName_4638_"/>
      <sheetName val="_Recovered_SheetName_4639_"/>
      <sheetName val="_Recovered_SheetName_4640_"/>
      <sheetName val="_Recovered_SheetName_4641_"/>
      <sheetName val="_Recovered_SheetName_4642_"/>
      <sheetName val="_Recovered_SheetName_4643_"/>
      <sheetName val="_Recovered_SheetName_4644_"/>
      <sheetName val="_Recovered_SheetName_4645_"/>
      <sheetName val="_Recovered_SheetName_4646_"/>
      <sheetName val="_Recovered_SheetName_4647_"/>
      <sheetName val="_Recovered_SheetName_4648_"/>
      <sheetName val="_Recovered_SheetName_4649_"/>
      <sheetName val="_Recovered_SheetName_4650_"/>
      <sheetName val="_Recovered_SheetName_4651_"/>
      <sheetName val="_Recovered_SheetName_4652_"/>
      <sheetName val="_Recovered_SheetName_4653_"/>
      <sheetName val="_Recovered_SheetName_4654_"/>
      <sheetName val="_Recovered_SheetName_4655_"/>
      <sheetName val="_Recovered_SheetName_4656_"/>
      <sheetName val="_Recovered_SheetName_4657_"/>
      <sheetName val="_Recovered_SheetName_4658_"/>
      <sheetName val="_Recovered_SheetName_4659_"/>
      <sheetName val="_Recovered_SheetName_4660_"/>
      <sheetName val="_Recovered_SheetName_4661_"/>
      <sheetName val="_Recovered_SheetName_4662_"/>
      <sheetName val="_Recovered_SheetName_4663_"/>
      <sheetName val="_Recovered_SheetName_4664_"/>
      <sheetName val="_Recovered_SheetName_4665_"/>
      <sheetName val="_Recovered_SheetName_4666_"/>
      <sheetName val="_Recovered_SheetName_4667_"/>
      <sheetName val="_Recovered_SheetName_4668_"/>
      <sheetName val="_Recovered_SheetName_4669_"/>
      <sheetName val="_Recovered_SheetName_4670_"/>
      <sheetName val="_Recovered_SheetName_4671_"/>
      <sheetName val="_Recovered_SheetName_4672_"/>
      <sheetName val="_Recovered_SheetName_4673_"/>
      <sheetName val="_Recovered_SheetName_4674_"/>
      <sheetName val="_Recovered_SheetName_4675_"/>
      <sheetName val="_Recovered_SheetName_4676_"/>
      <sheetName val="_Recovered_SheetName_4677_"/>
      <sheetName val="_Recovered_SheetName_4678_"/>
      <sheetName val="_Recovered_SheetName_4679_"/>
      <sheetName val="_Recovered_SheetName_4680_"/>
      <sheetName val="_Recovered_SheetName_4681_"/>
      <sheetName val="_Recovered_SheetName_4682_"/>
      <sheetName val="_Recovered_SheetName_4683_"/>
      <sheetName val="_Recovered_SheetName_4684_"/>
      <sheetName val="_Recovered_SheetName_4685_"/>
      <sheetName val="_Recovered_SheetName_4686_"/>
      <sheetName val="_Recovered_SheetName_4687_"/>
      <sheetName val="_Recovered_SheetName_4688_"/>
      <sheetName val="_Recovered_SheetName_4689_"/>
      <sheetName val="_Recovered_SheetName_4690_"/>
      <sheetName val="_Recovered_SheetName_4691_"/>
      <sheetName val="_Recovered_SheetName_4692_"/>
      <sheetName val="_Recovered_SheetName_4693_"/>
      <sheetName val="_Recovered_SheetName_4694_"/>
      <sheetName val="_Recovered_SheetName_4695_"/>
      <sheetName val="_Recovered_SheetName_4696_"/>
      <sheetName val="_Recovered_SheetName_4697_"/>
      <sheetName val="_Recovered_SheetName_4698_"/>
      <sheetName val="_Recovered_SheetName_4699_"/>
      <sheetName val="_Recovered_SheetName_4700_"/>
      <sheetName val="_Recovered_SheetName_4701_"/>
      <sheetName val="_Recovered_SheetName_4702_"/>
      <sheetName val="_Recovered_SheetName_4703_"/>
      <sheetName val="_Recovered_SheetName_4704_"/>
      <sheetName val="_Recovered_SheetName_4705_"/>
      <sheetName val="_Recovered_SheetName_4706_"/>
      <sheetName val="_Recovered_SheetName_4707_"/>
      <sheetName val="_Recovered_SheetName_4708_"/>
      <sheetName val="_Recovered_SheetName_4709_"/>
      <sheetName val="_Recovered_SheetName_4710_"/>
      <sheetName val="_Recovered_SheetName_4711_"/>
      <sheetName val="_Recovered_SheetName_4712_"/>
      <sheetName val="_Recovered_SheetName_4713_"/>
      <sheetName val="_Recovered_SheetName_4714_"/>
      <sheetName val="_Recovered_SheetName_4715_"/>
      <sheetName val="_Recovered_SheetName_4716_"/>
      <sheetName val="_Recovered_SheetName_4717_"/>
      <sheetName val="_Recovered_SheetName_4718_"/>
      <sheetName val="_Recovered_SheetName_4719_"/>
      <sheetName val="_Recovered_SheetName_4720_"/>
      <sheetName val="_Recovered_SheetName_4721_"/>
      <sheetName val="_Recovered_SheetName_4722_"/>
      <sheetName val="_Recovered_SheetName_4723_"/>
      <sheetName val="_Recovered_SheetName_4724_"/>
      <sheetName val="_Recovered_SheetName_4725_"/>
      <sheetName val="_Recovered_SheetName_4726_"/>
      <sheetName val="_Recovered_SheetName_4727_"/>
      <sheetName val="_Recovered_SheetName_4728_"/>
      <sheetName val="_Recovered_SheetName_4729_"/>
      <sheetName val="_Recovered_SheetName_4730_"/>
      <sheetName val="_Recovered_SheetName_4731_"/>
      <sheetName val="_Recovered_SheetName_4732_"/>
      <sheetName val="_Recovered_SheetName_4733_"/>
      <sheetName val="_Recovered_SheetName_4734_"/>
      <sheetName val="_Recovered_SheetName_4735_"/>
      <sheetName val="_Recovered_SheetName_4736_"/>
      <sheetName val="_Recovered_SheetName_4737_"/>
      <sheetName val="_Recovered_SheetName_4738_"/>
      <sheetName val="_Recovered_SheetName_4739_"/>
      <sheetName val="_Recovered_SheetName_4740_"/>
      <sheetName val="_Recovered_SheetName_4741_"/>
      <sheetName val="_Recovered_SheetName_4742_"/>
      <sheetName val="_Recovered_SheetName_4743_"/>
      <sheetName val="_Recovered_SheetName_4744_"/>
      <sheetName val="_Recovered_SheetName_4745_"/>
      <sheetName val="_Recovered_SheetName_4746_"/>
      <sheetName val="_Recovered_SheetName_4747_"/>
      <sheetName val="_Recovered_SheetName_4748_"/>
      <sheetName val="_Recovered_SheetName_4749_"/>
      <sheetName val="_Recovered_SheetName_4750_"/>
      <sheetName val="_Recovered_SheetName_4751_"/>
      <sheetName val="_Recovered_SheetName_4752_"/>
      <sheetName val="_Recovered_SheetName_4753_"/>
      <sheetName val="_Recovered_SheetName_4754_"/>
      <sheetName val="_Recovered_SheetName_4755_"/>
      <sheetName val="_Recovered_SheetName_4756_"/>
      <sheetName val="_Recovered_SheetName_4757_"/>
      <sheetName val="_Recovered_SheetName_4758_"/>
      <sheetName val="_Recovered_SheetName_4759_"/>
      <sheetName val="_Recovered_SheetName_4760_"/>
      <sheetName val="_Recovered_SheetName_4761_"/>
      <sheetName val="_Recovered_SheetName_4762_"/>
      <sheetName val="_Recovered_SheetName_4763_"/>
      <sheetName val="_Recovered_SheetName_4764_"/>
      <sheetName val="_Recovered_SheetName_4765_"/>
      <sheetName val="_Recovered_SheetName_4766_"/>
      <sheetName val="_Recovered_SheetName_4767_"/>
      <sheetName val="_Recovered_SheetName_4768_"/>
      <sheetName val="_Recovered_SheetName_4769_"/>
      <sheetName val="_Recovered_SheetName_4770_"/>
      <sheetName val="_Recovered_SheetName_4771_"/>
      <sheetName val="_Recovered_SheetName_4772_"/>
      <sheetName val="_Recovered_SheetName_4773_"/>
      <sheetName val="_Recovered_SheetName_4774_"/>
      <sheetName val="_Recovered_SheetName_4775_"/>
      <sheetName val="_Recovered_SheetName_4776_"/>
      <sheetName val="_Recovered_SheetName_4777_"/>
      <sheetName val="_Recovered_SheetName_4778_"/>
      <sheetName val="_Recovered_SheetName_4779_"/>
      <sheetName val="_Recovered_SheetName_4780_"/>
      <sheetName val="_Recovered_SheetName_4781_"/>
      <sheetName val="_Recovered_SheetName_4782_"/>
      <sheetName val="_Recovered_SheetName_4783_"/>
      <sheetName val="_Recovered_SheetName_4784_"/>
      <sheetName val="_Recovered_SheetName_4785_"/>
      <sheetName val="_Recovered_SheetName_4786_"/>
      <sheetName val="_Recovered_SheetName_4787_"/>
      <sheetName val="_Recovered_SheetName_4788_"/>
      <sheetName val="_Recovered_SheetName_4789_"/>
      <sheetName val="_Recovered_SheetName_4790_"/>
      <sheetName val="_Recovered_SheetName_4791_"/>
      <sheetName val="_Recovered_SheetName_4792_"/>
      <sheetName val="_Recovered_SheetName_4793_"/>
      <sheetName val="_Recovered_SheetName_4794_"/>
      <sheetName val="_Recovered_SheetName_4795_"/>
      <sheetName val="_Recovered_SheetName_4796_"/>
      <sheetName val="_Recovered_SheetName_4797_"/>
      <sheetName val="_Recovered_SheetName_4798_"/>
      <sheetName val="_Recovered_SheetName_4799_"/>
      <sheetName val="_Recovered_SheetName_4800_"/>
      <sheetName val="_Recovered_SheetName_4801_"/>
      <sheetName val="_Recovered_SheetName_4802_"/>
      <sheetName val="_Recovered_SheetName_4803_"/>
      <sheetName val="_Recovered_SheetName_4804_"/>
      <sheetName val="_Recovered_SheetName_4805_"/>
      <sheetName val="_Recovered_SheetName_4806_"/>
      <sheetName val="_Recovered_SheetName_4807_"/>
      <sheetName val="_Recovered_SheetName_4808_"/>
      <sheetName val="_Recovered_SheetName_4809_"/>
      <sheetName val="_Recovered_SheetName_4810_"/>
      <sheetName val="_Recovered_SheetName_4811_"/>
      <sheetName val="_Recovered_SheetName_4812_"/>
      <sheetName val="_Recovered_SheetName_4813_"/>
      <sheetName val="_Recovered_SheetName_4814_"/>
      <sheetName val="_Recovered_SheetName_4815_"/>
      <sheetName val="_Recovered_SheetName_4816_"/>
      <sheetName val="_Recovered_SheetName_4817_"/>
      <sheetName val="_Recovered_SheetName_4818_"/>
      <sheetName val="_Recovered_SheetName_4819_"/>
      <sheetName val="_Recovered_SheetName_4820_"/>
      <sheetName val="_Recovered_SheetName_4821_"/>
      <sheetName val="_Recovered_SheetName_4822_"/>
      <sheetName val="_Recovered_SheetName_4823_"/>
      <sheetName val="_Recovered_SheetName_4824_"/>
      <sheetName val="_Recovered_SheetName_4825_"/>
      <sheetName val="_Recovered_SheetName_4826_"/>
      <sheetName val="_Recovered_SheetName_4827_"/>
      <sheetName val="_Recovered_SheetName_4828_"/>
      <sheetName val="_Recovered_SheetName_4829_"/>
      <sheetName val="_Recovered_SheetName_4830_"/>
      <sheetName val="_Recovered_SheetName_4831_"/>
      <sheetName val="_Recovered_SheetName_4832_"/>
      <sheetName val="_Recovered_SheetName_4833_"/>
      <sheetName val="_Recovered_SheetName_4834_"/>
      <sheetName val="_Recovered_SheetName_4835_"/>
      <sheetName val="_Recovered_SheetName_4836_"/>
      <sheetName val="_Recovered_SheetName_4837_"/>
      <sheetName val="_Recovered_SheetName_4838_"/>
      <sheetName val="_Recovered_SheetName_4839_"/>
      <sheetName val="_Recovered_SheetName_4840_"/>
      <sheetName val="_Recovered_SheetName_4841_"/>
      <sheetName val="_Recovered_SheetName_4842_"/>
      <sheetName val="_Recovered_SheetName_4843_"/>
      <sheetName val="_Recovered_SheetName_4844_"/>
      <sheetName val="_Recovered_SheetName_4845_"/>
      <sheetName val="_Recovered_SheetName_4846_"/>
      <sheetName val="_Recovered_SheetName_4847_"/>
      <sheetName val="_Recovered_SheetName_4848_"/>
      <sheetName val="_Recovered_SheetName_4849_"/>
      <sheetName val="_Recovered_SheetName_4850_"/>
      <sheetName val="_Recovered_SheetName_4851_"/>
      <sheetName val="_Recovered_SheetName_4852_"/>
      <sheetName val="_Recovered_SheetName_4853_"/>
      <sheetName val="_Recovered_SheetName_4854_"/>
      <sheetName val="_Recovered_SheetName_4855_"/>
      <sheetName val="_Recovered_SheetName_4856_"/>
      <sheetName val="_Recovered_SheetName_4857_"/>
      <sheetName val="_Recovered_SheetName_4858_"/>
      <sheetName val="_Recovered_SheetName_4859_"/>
      <sheetName val="_Recovered_SheetName_4860_"/>
      <sheetName val="_Recovered_SheetName_4861_"/>
      <sheetName val="_Recovered_SheetName_4862_"/>
      <sheetName val="_Recovered_SheetName_4863_"/>
      <sheetName val="_Recovered_SheetName_4864_"/>
      <sheetName val="_Recovered_SheetName_4865_"/>
      <sheetName val="_Recovered_SheetName_4866_"/>
      <sheetName val="_Recovered_SheetName_4867_"/>
      <sheetName val="_Recovered_SheetName_4868_"/>
      <sheetName val="_Recovered_SheetName_4869_"/>
      <sheetName val="_Recovered_SheetName_4870_"/>
      <sheetName val="_Recovered_SheetName_4871_"/>
      <sheetName val="_Recovered_SheetName_4872_"/>
      <sheetName val="_Recovered_SheetName_4873_"/>
      <sheetName val="_Recovered_SheetName_4874_"/>
      <sheetName val="_Recovered_SheetName_4875_"/>
      <sheetName val="_Recovered_SheetName_4876_"/>
      <sheetName val="_Recovered_SheetName_4877_"/>
      <sheetName val="_Recovered_SheetName_4878_"/>
      <sheetName val="_Recovered_SheetName_4879_"/>
      <sheetName val="_Recovered_SheetName_4880_"/>
      <sheetName val="_Recovered_SheetName_4881_"/>
      <sheetName val="_Recovered_SheetName_4882_"/>
      <sheetName val="_Recovered_SheetName_4883_"/>
      <sheetName val="_Recovered_SheetName_4884_"/>
      <sheetName val="_Recovered_SheetName_4885_"/>
      <sheetName val="_Recovered_SheetName_4886_"/>
      <sheetName val="_Recovered_SheetName_4887_"/>
      <sheetName val="_Recovered_SheetName_4888_"/>
      <sheetName val="_Recovered_SheetName_4889_"/>
      <sheetName val="_Recovered_SheetName_4890_"/>
      <sheetName val="_Recovered_SheetName_4891_"/>
      <sheetName val="_Recovered_SheetName_4892_"/>
      <sheetName val="_Recovered_SheetName_4893_"/>
      <sheetName val="_Recovered_SheetName_4894_"/>
      <sheetName val="_Recovered_SheetName_4895_"/>
      <sheetName val="_Recovered_SheetName_4896_"/>
      <sheetName val="_Recovered_SheetName_4897_"/>
      <sheetName val="_Recovered_SheetName_4898_"/>
      <sheetName val="_Recovered_SheetName_4899_"/>
      <sheetName val="_Recovered_SheetName_4900_"/>
      <sheetName val="_Recovered_SheetName_4901_"/>
      <sheetName val="_Recovered_SheetName_4902_"/>
      <sheetName val="_Recovered_SheetName_4903_"/>
      <sheetName val="_Recovered_SheetName_4904_"/>
      <sheetName val="_Recovered_SheetName_4905_"/>
      <sheetName val="_Recovered_SheetName_4906_"/>
      <sheetName val="_Recovered_SheetName_4907_"/>
      <sheetName val="_Recovered_SheetName_4908_"/>
      <sheetName val="_Recovered_SheetName_4909_"/>
      <sheetName val="_Recovered_SheetName_4910_"/>
      <sheetName val="_Recovered_SheetName_4911_"/>
      <sheetName val="_Recovered_SheetName_4912_"/>
      <sheetName val="_Recovered_SheetName_4913_"/>
      <sheetName val="_Recovered_SheetName_4914_"/>
      <sheetName val="_Recovered_SheetName_4915_"/>
      <sheetName val="_Recovered_SheetName_4916_"/>
      <sheetName val="_Recovered_SheetName_4917_"/>
      <sheetName val="_Recovered_SheetName_4918_"/>
      <sheetName val="_Recovered_SheetName_4919_"/>
      <sheetName val="_Recovered_SheetName_4920_"/>
      <sheetName val="_Recovered_SheetName_4921_"/>
      <sheetName val="_Recovered_SheetName_4922_"/>
      <sheetName val="_Recovered_SheetName_4923_"/>
      <sheetName val="_Recovered_SheetName_4924_"/>
      <sheetName val="_Recovered_SheetName_4925_"/>
      <sheetName val="_Recovered_SheetName_4926_"/>
      <sheetName val="_Recovered_SheetName_4927_"/>
      <sheetName val="_Recovered_SheetName_4928_"/>
      <sheetName val="_Recovered_SheetName_4929_"/>
      <sheetName val="_Recovered_SheetName_4930_"/>
      <sheetName val="_Recovered_SheetName_4931_"/>
      <sheetName val="_Recovered_SheetName_4932_"/>
      <sheetName val="_Recovered_SheetName_4933_"/>
      <sheetName val="_Recovered_SheetName_4934_"/>
      <sheetName val="_Recovered_SheetName_4935_"/>
      <sheetName val="_Recovered_SheetName_4936_"/>
      <sheetName val="_Recovered_SheetName_4937_"/>
      <sheetName val="_Recovered_SheetName_4938_"/>
      <sheetName val="_Recovered_SheetName_4939_"/>
      <sheetName val="_Recovered_SheetName_4940_"/>
      <sheetName val="_Recovered_SheetName_4941_"/>
      <sheetName val="_Recovered_SheetName_4942_"/>
      <sheetName val="_Recovered_SheetName_4943_"/>
      <sheetName val="_Recovered_SheetName_4944_"/>
      <sheetName val="_Recovered_SheetName_4945_"/>
      <sheetName val="_Recovered_SheetName_4946_"/>
      <sheetName val="_Recovered_SheetName_4947_"/>
      <sheetName val="_Recovered_SheetName_4948_"/>
      <sheetName val="_Recovered_SheetName_4949_"/>
      <sheetName val="_Recovered_SheetName_4950_"/>
      <sheetName val="_Recovered_SheetName_4951_"/>
      <sheetName val="_Recovered_SheetName_4952_"/>
      <sheetName val="_Recovered_SheetName_4953_"/>
      <sheetName val="_Recovered_SheetName_4954_"/>
      <sheetName val="_Recovered_SheetName_4955_"/>
      <sheetName val="_Recovered_SheetName_4956_"/>
      <sheetName val="_Recovered_SheetName_4957_"/>
      <sheetName val="_Recovered_SheetName_4958_"/>
      <sheetName val="_Recovered_SheetName_4959_"/>
      <sheetName val="_Recovered_SheetName_4960_"/>
      <sheetName val="_Recovered_SheetName_4961_"/>
      <sheetName val="_Recovered_SheetName_4962_"/>
      <sheetName val="_Recovered_SheetName_4963_"/>
      <sheetName val="_Recovered_SheetName_4964_"/>
      <sheetName val="_Recovered_SheetName_4965_"/>
      <sheetName val="_Recovered_SheetName_4966_"/>
      <sheetName val="_Recovered_SheetName_4967_"/>
      <sheetName val="_Recovered_SheetName_4968_"/>
      <sheetName val="_Recovered_SheetName_4969_"/>
      <sheetName val="_Recovered_SheetName_4970_"/>
      <sheetName val="_Recovered_SheetName_4971_"/>
      <sheetName val="_Recovered_SheetName_4972_"/>
      <sheetName val="_Recovered_SheetName_4973_"/>
      <sheetName val="_Recovered_SheetName_4974_"/>
      <sheetName val="_Recovered_SheetName_4975_"/>
      <sheetName val="_Recovered_SheetName_4976_"/>
      <sheetName val="_Recovered_SheetName_4977_"/>
      <sheetName val="_Recovered_SheetName_4978_"/>
      <sheetName val="_Recovered_SheetName_4979_"/>
      <sheetName val="_Recovered_SheetName_4980_"/>
      <sheetName val="_Recovered_SheetName_4981_"/>
      <sheetName val="_Recovered_SheetName_4982_"/>
      <sheetName val="_Recovered_SheetName_4983_"/>
      <sheetName val="_Recovered_SheetName_4984_"/>
      <sheetName val="_Recovered_SheetName_4985_"/>
      <sheetName val="_Recovered_SheetName_4986_"/>
      <sheetName val="_Recovered_SheetName_4987_"/>
      <sheetName val="_Recovered_SheetName_4988_"/>
      <sheetName val="_Recovered_SheetName_4989_"/>
      <sheetName val="_Recovered_SheetName_4990_"/>
      <sheetName val="_Recovered_SheetName_4991_"/>
      <sheetName val="_Recovered_SheetName_4992_"/>
      <sheetName val="_Recovered_SheetName_4993_"/>
      <sheetName val="_Recovered_SheetName_4994_"/>
      <sheetName val="_Recovered_SheetName_4995_"/>
      <sheetName val="_Recovered_SheetName_4996_"/>
      <sheetName val="_Recovered_SheetName_4997_"/>
      <sheetName val="_Recovered_SheetName_4998_"/>
      <sheetName val="_Recovered_SheetName_4999_"/>
      <sheetName val="_Recovered_SheetName_5000_"/>
      <sheetName val="_Recovered_SheetName_5001_"/>
      <sheetName val="_Recovered_SheetName_5002_"/>
      <sheetName val="_Recovered_SheetName_5003_"/>
      <sheetName val="_Recovered_SheetName_5004_"/>
      <sheetName val="_Recovered_SheetName_5005_"/>
      <sheetName val="_Recovered_SheetName_5006_"/>
      <sheetName val="_Recovered_SheetName_5007_"/>
      <sheetName val="_Recovered_SheetName_5008_"/>
      <sheetName val="_Recovered_SheetName_5009_"/>
      <sheetName val="_Recovered_SheetName_5010_"/>
      <sheetName val="_Recovered_SheetName_5011_"/>
      <sheetName val="_Recovered_SheetName_5012_"/>
      <sheetName val="_Recovered_SheetName_5013_"/>
      <sheetName val="_Recovered_SheetName_5014_"/>
      <sheetName val="_Recovered_SheetName_5015_"/>
      <sheetName val="_Recovered_SheetName_5016_"/>
      <sheetName val="_Recovered_SheetName_5017_"/>
      <sheetName val="_Recovered_SheetName_5018_"/>
      <sheetName val="_Recovered_SheetName_5019_"/>
      <sheetName val="_Recovered_SheetName_5020_"/>
      <sheetName val="_Recovered_SheetName_5021_"/>
      <sheetName val="_Recovered_SheetName_5022_"/>
      <sheetName val="_Recovered_SheetName_5023_"/>
      <sheetName val="_Recovered_SheetName_5024_"/>
      <sheetName val="_Recovered_SheetName_5025_"/>
      <sheetName val="_Recovered_SheetName_5026_"/>
      <sheetName val="_Recovered_SheetName_5027_"/>
      <sheetName val="_Recovered_SheetName_5028_"/>
      <sheetName val="_Recovered_SheetName_5029_"/>
      <sheetName val="_Recovered_SheetName_5030_"/>
      <sheetName val="_Recovered_SheetName_5031_"/>
      <sheetName val="_Recovered_SheetName_5032_"/>
      <sheetName val="_Recovered_SheetName_5033_"/>
      <sheetName val="_Recovered_SheetName_5034_"/>
      <sheetName val="_Recovered_SheetName_5035_"/>
      <sheetName val="_Recovered_SheetName_5036_"/>
      <sheetName val="_Recovered_SheetName_5037_"/>
      <sheetName val="_Recovered_SheetName_5038_"/>
      <sheetName val="_Recovered_SheetName_5039_"/>
      <sheetName val="_Recovered_SheetName_5040_"/>
      <sheetName val="_Recovered_SheetName_5041_"/>
      <sheetName val="_Recovered_SheetName_5042_"/>
      <sheetName val="_Recovered_SheetName_5043_"/>
      <sheetName val="_Recovered_SheetName_5044_"/>
      <sheetName val="_Recovered_SheetName_5045_"/>
      <sheetName val="_Recovered_SheetName_5046_"/>
      <sheetName val="_Recovered_SheetName_5047_"/>
      <sheetName val="_Recovered_SheetName_5048_"/>
      <sheetName val="_Recovered_SheetName_5049_"/>
      <sheetName val="_Recovered_SheetName_5050_"/>
      <sheetName val="_Recovered_SheetName_5051_"/>
      <sheetName val="_Recovered_SheetName_5052_"/>
      <sheetName val="_Recovered_SheetName_5053_"/>
      <sheetName val="_Recovered_SheetName_5054_"/>
      <sheetName val="_Recovered_SheetName_5055_"/>
      <sheetName val="_Recovered_SheetName_5056_"/>
      <sheetName val="_Recovered_SheetName_5057_"/>
      <sheetName val="_Recovered_SheetName_5058_"/>
      <sheetName val="_Recovered_SheetName_5059_"/>
      <sheetName val="_Recovered_SheetName_5060_"/>
      <sheetName val="_Recovered_SheetName_5061_"/>
      <sheetName val="_Recovered_SheetName_5062_"/>
      <sheetName val="_Recovered_SheetName_5063_"/>
      <sheetName val="_Recovered_SheetName_5064_"/>
      <sheetName val="_Recovered_SheetName_5065_"/>
      <sheetName val="_Recovered_SheetName_5066_"/>
      <sheetName val="_Recovered_SheetName_5067_"/>
      <sheetName val="_Recovered_SheetName_5068_"/>
      <sheetName val="_Recovered_SheetName_5069_"/>
      <sheetName val="_Recovered_SheetName_5070_"/>
      <sheetName val="_Recovered_SheetName_5071_"/>
      <sheetName val="_Recovered_SheetName_5072_"/>
      <sheetName val="_Recovered_SheetName_5073_"/>
      <sheetName val="_Recovered_SheetName_5074_"/>
      <sheetName val="_Recovered_SheetName_5075_"/>
      <sheetName val="_Recovered_SheetName_5076_"/>
      <sheetName val="_Recovered_SheetName_5077_"/>
      <sheetName val="_Recovered_SheetName_5078_"/>
      <sheetName val="_Recovered_SheetName_5079_"/>
      <sheetName val="_Recovered_SheetName_5080_"/>
      <sheetName val="_Recovered_SheetName_5081_"/>
      <sheetName val="_Recovered_SheetName_5082_"/>
      <sheetName val="_Recovered_SheetName_5083_"/>
      <sheetName val="_Recovered_SheetName_5084_"/>
      <sheetName val="_Recovered_SheetName_5085_"/>
      <sheetName val="_Recovered_SheetName_5086_"/>
      <sheetName val="_Recovered_SheetName_5087_"/>
      <sheetName val="_Recovered_SheetName_5088_"/>
      <sheetName val="_Recovered_SheetName_5089_"/>
      <sheetName val="_Recovered_SheetName_5090_"/>
      <sheetName val="_Recovered_SheetName_5091_"/>
      <sheetName val="_Recovered_SheetName_5092_"/>
      <sheetName val="_Recovered_SheetName_5093_"/>
      <sheetName val="_Recovered_SheetName_5094_"/>
      <sheetName val="_Recovered_SheetName_5095_"/>
      <sheetName val="_Recovered_SheetName_5096_"/>
      <sheetName val="_Recovered_SheetName_5097_"/>
      <sheetName val="_Recovered_SheetName_5098_"/>
      <sheetName val="_Recovered_SheetName_5099_"/>
      <sheetName val="_Recovered_SheetName_5100_"/>
      <sheetName val="_Recovered_SheetName_5101_"/>
      <sheetName val="_Recovered_SheetName_5102_"/>
      <sheetName val="_Recovered_SheetName_5103_"/>
      <sheetName val="_Recovered_SheetName_5104_"/>
      <sheetName val="_Recovered_SheetName_5105_"/>
      <sheetName val="_Recovered_SheetName_5106_"/>
      <sheetName val="_Recovered_SheetName_5107_"/>
      <sheetName val="_Recovered_SheetName_5108_"/>
      <sheetName val="_Recovered_SheetName_5109_"/>
      <sheetName val="_Recovered_SheetName_5110_"/>
      <sheetName val="_Recovered_SheetName_5111_"/>
      <sheetName val="_Recovered_SheetName_5112_"/>
      <sheetName val="_Recovered_SheetName_5113_"/>
      <sheetName val="_Recovered_SheetName_5114_"/>
      <sheetName val="_Recovered_SheetName_5115_"/>
      <sheetName val="_Recovered_SheetName_5116_"/>
      <sheetName val="_Recovered_SheetName_5117_"/>
      <sheetName val="_Recovered_SheetName_5118_"/>
      <sheetName val="_Recovered_SheetName_5119_"/>
      <sheetName val="_Recovered_SheetName_5120_"/>
      <sheetName val="_Recovered_SheetName_5121_"/>
      <sheetName val="_Recovered_SheetName_5122_"/>
      <sheetName val="_Recovered_SheetName_5123_"/>
      <sheetName val="_Recovered_SheetName_5124_"/>
      <sheetName val="_Recovered_SheetName_5125_"/>
      <sheetName val="_Recovered_SheetName_5126_"/>
      <sheetName val="_Recovered_SheetName_5127_"/>
      <sheetName val="_Recovered_SheetName_5128_"/>
      <sheetName val="_Recovered_SheetName_5129_"/>
      <sheetName val="_Recovered_SheetName_5130_"/>
      <sheetName val="_Recovered_SheetName_5131_"/>
      <sheetName val="_Recovered_SheetName_5132_"/>
      <sheetName val="_Recovered_SheetName_5133_"/>
      <sheetName val="_Recovered_SheetName_5134_"/>
      <sheetName val="_Recovered_SheetName_5135_"/>
      <sheetName val="_Recovered_SheetName_5136_"/>
      <sheetName val="_Recovered_SheetName_5137_"/>
      <sheetName val="_Recovered_SheetName_5138_"/>
      <sheetName val="_Recovered_SheetName_5139_"/>
      <sheetName val="_Recovered_SheetName_5140_"/>
      <sheetName val="_Recovered_SheetName_5141_"/>
      <sheetName val="_Recovered_SheetName_5142_"/>
      <sheetName val="_Recovered_SheetName_5143_"/>
      <sheetName val="_Recovered_SheetName_5144_"/>
      <sheetName val="_Recovered_SheetName_5145_"/>
      <sheetName val="_Recovered_SheetName_5146_"/>
      <sheetName val="_Recovered_SheetName_5147_"/>
      <sheetName val="_Recovered_SheetName_5148_"/>
      <sheetName val="_Recovered_SheetName_5149_"/>
      <sheetName val="_Recovered_SheetName_5150_"/>
      <sheetName val="_Recovered_SheetName_5151_"/>
      <sheetName val="_Recovered_SheetName_5152_"/>
      <sheetName val="_Recovered_SheetName_5153_"/>
      <sheetName val="_Recovered_SheetName_5154_"/>
      <sheetName val="_Recovered_SheetName_5155_"/>
      <sheetName val="_Recovered_SheetName_5156_"/>
      <sheetName val="_Recovered_SheetName_5157_"/>
      <sheetName val="_Recovered_SheetName_5158_"/>
      <sheetName val="_Recovered_SheetName_5159_"/>
      <sheetName val="_Recovered_SheetName_5160_"/>
      <sheetName val="_Recovered_SheetName_5161_"/>
      <sheetName val="_Recovered_SheetName_5162_"/>
      <sheetName val="_Recovered_SheetName_5163_"/>
      <sheetName val="_Recovered_SheetName_5164_"/>
      <sheetName val="_Recovered_SheetName_5165_"/>
      <sheetName val="_Recovered_SheetName_5166_"/>
      <sheetName val="_Recovered_SheetName_5167_"/>
      <sheetName val="_Recovered_SheetName_5168_"/>
      <sheetName val="_Recovered_SheetName_5169_"/>
      <sheetName val="_Recovered_SheetName_5170_"/>
      <sheetName val="_Recovered_SheetName_5171_"/>
      <sheetName val="_Recovered_SheetName_5172_"/>
      <sheetName val="_Recovered_SheetName_5173_"/>
      <sheetName val="_Recovered_SheetName_5174_"/>
      <sheetName val="_Recovered_SheetName_5175_"/>
      <sheetName val="_Recovered_SheetName_5176_"/>
      <sheetName val="_Recovered_SheetName_5177_"/>
      <sheetName val="_Recovered_SheetName_5178_"/>
      <sheetName val="_Recovered_SheetName_5179_"/>
      <sheetName val="_Recovered_SheetName_5180_"/>
      <sheetName val="_Recovered_SheetName_5181_"/>
      <sheetName val="_Recovered_SheetName_5182_"/>
      <sheetName val="_Recovered_SheetName_5183_"/>
      <sheetName val="_Recovered_SheetName_5184_"/>
      <sheetName val="_Recovered_SheetName_5185_"/>
      <sheetName val="_Recovered_SheetName_5186_"/>
      <sheetName val="_Recovered_SheetName_5187_"/>
      <sheetName val="_Recovered_SheetName_5188_"/>
      <sheetName val="_Recovered_SheetName_5189_"/>
      <sheetName val="_Recovered_SheetName_5190_"/>
      <sheetName val="_Recovered_SheetName_5191_"/>
      <sheetName val="_Recovered_SheetName_5192_"/>
      <sheetName val="_Recovered_SheetName_5193_"/>
      <sheetName val="_Recovered_SheetName_5194_"/>
      <sheetName val="_Recovered_SheetName_5195_"/>
      <sheetName val="_Recovered_SheetName_5196_"/>
      <sheetName val="_Recovered_SheetName_5197_"/>
      <sheetName val="_Recovered_SheetName_5198_"/>
      <sheetName val="_Recovered_SheetName_5199_"/>
      <sheetName val="_Recovered_SheetName_5200_"/>
      <sheetName val="_Recovered_SheetName_5201_"/>
      <sheetName val="_Recovered_SheetName_5202_"/>
      <sheetName val="_Recovered_SheetName_5203_"/>
      <sheetName val="_Recovered_SheetName_5204_"/>
      <sheetName val="_Recovered_SheetName_5205_"/>
      <sheetName val="_Recovered_SheetName_5206_"/>
      <sheetName val="_Recovered_SheetName_5207_"/>
      <sheetName val="_Recovered_SheetName_5208_"/>
      <sheetName val="_Recovered_SheetName_5209_"/>
      <sheetName val="_Recovered_SheetName_5210_"/>
      <sheetName val="_Recovered_SheetName_5211_"/>
      <sheetName val="_Recovered_SheetName_5212_"/>
      <sheetName val="_Recovered_SheetName_5213_"/>
      <sheetName val="_Recovered_SheetName_5214_"/>
      <sheetName val="_Recovered_SheetName_5215_"/>
      <sheetName val="_Recovered_SheetName_5216_"/>
      <sheetName val="_Recovered_SheetName_5217_"/>
      <sheetName val="_Recovered_SheetName_5218_"/>
      <sheetName val="_Recovered_SheetName_5219_"/>
      <sheetName val="_Recovered_SheetName_5220_"/>
      <sheetName val="_Recovered_SheetName_5221_"/>
      <sheetName val="_Recovered_SheetName_5222_"/>
      <sheetName val="_Recovered_SheetName_5223_"/>
      <sheetName val="_Recovered_SheetName_5224_"/>
      <sheetName val="_Recovered_SheetName_5225_"/>
      <sheetName val="_Recovered_SheetName_5226_"/>
      <sheetName val="_Recovered_SheetName_5227_"/>
      <sheetName val="_Recovered_SheetName_5228_"/>
      <sheetName val="_Recovered_SheetName_5229_"/>
      <sheetName val="_Recovered_SheetName_5230_"/>
      <sheetName val="_Recovered_SheetName_5231_"/>
      <sheetName val="_Recovered_SheetName_5232_"/>
      <sheetName val="_Recovered_SheetName_5233_"/>
      <sheetName val="_Recovered_SheetName_5234_"/>
      <sheetName val="_Recovered_SheetName_5235_"/>
      <sheetName val="_Recovered_SheetName_5236_"/>
      <sheetName val="_Recovered_SheetName_5237_"/>
      <sheetName val="_Recovered_SheetName_5238_"/>
      <sheetName val="_Recovered_SheetName_5239_"/>
      <sheetName val="_Recovered_SheetName_5240_"/>
      <sheetName val="_Recovered_SheetName_5241_"/>
      <sheetName val="_Recovered_SheetName_5242_"/>
      <sheetName val="_Recovered_SheetName_5243_"/>
      <sheetName val="_Recovered_SheetName_5244_"/>
      <sheetName val="_Recovered_SheetName_5245_"/>
      <sheetName val="_Recovered_SheetName_5246_"/>
      <sheetName val="_Recovered_SheetName_5247_"/>
      <sheetName val="_Recovered_SheetName_5248_"/>
      <sheetName val="_Recovered_SheetName_5249_"/>
      <sheetName val="_Recovered_SheetName_5250_"/>
      <sheetName val="_Recovered_SheetName_5251_"/>
      <sheetName val="_Recovered_SheetName_5252_"/>
      <sheetName val="_Recovered_SheetName_5253_"/>
      <sheetName val="_Recovered_SheetName_5254_"/>
      <sheetName val="_Recovered_SheetName_5255_"/>
      <sheetName val="_Recovered_SheetName_5256_"/>
      <sheetName val="_Recovered_SheetName_5257_"/>
      <sheetName val="_Recovered_SheetName_5258_"/>
      <sheetName val="_Recovered_SheetName_5259_"/>
      <sheetName val="_Recovered_SheetName_5260_"/>
      <sheetName val="_Recovered_SheetName_5261_"/>
      <sheetName val="_Recovered_SheetName_5262_"/>
      <sheetName val="_Recovered_SheetName_5263_"/>
      <sheetName val="_Recovered_SheetName_5264_"/>
      <sheetName val="_Recovered_SheetName_5265_"/>
      <sheetName val="_Recovered_SheetName_5266_"/>
      <sheetName val="_Recovered_SheetName_5267_"/>
      <sheetName val="_Recovered_SheetName_5268_"/>
      <sheetName val="_Recovered_SheetName_5269_"/>
      <sheetName val="_Recovered_SheetName_5270_"/>
      <sheetName val="_Recovered_SheetName_5271_"/>
      <sheetName val="_Recovered_SheetName_5272_"/>
      <sheetName val="_Recovered_SheetName_5273_"/>
      <sheetName val="_Recovered_SheetName_5274_"/>
      <sheetName val="_Recovered_SheetName_5275_"/>
      <sheetName val="_Recovered_SheetName_5276_"/>
      <sheetName val="_Recovered_SheetName_5277_"/>
      <sheetName val="_Recovered_SheetName_5278_"/>
      <sheetName val="_Recovered_SheetName_5279_"/>
      <sheetName val="_Recovered_SheetName_5280_"/>
      <sheetName val="_Recovered_SheetName_5281_"/>
      <sheetName val="_Recovered_SheetName_5282_"/>
      <sheetName val="_Recovered_SheetName_5283_"/>
      <sheetName val="_Recovered_SheetName_5284_"/>
      <sheetName val="_Recovered_SheetName_5285_"/>
      <sheetName val="_Recovered_SheetName_5286_"/>
      <sheetName val="_Recovered_SheetName_5287_"/>
      <sheetName val="_Recovered_SheetName_5288_"/>
      <sheetName val="_Recovered_SheetName_5289_"/>
      <sheetName val="_Recovered_SheetName_5290_"/>
      <sheetName val="_Recovered_SheetName_5291_"/>
      <sheetName val="_Recovered_SheetName_5292_"/>
      <sheetName val="_Recovered_SheetName_5293_"/>
      <sheetName val="_Recovered_SheetName_5294_"/>
      <sheetName val="_Recovered_SheetName_5295_"/>
      <sheetName val="_Recovered_SheetName_5296_"/>
      <sheetName val="_Recovered_SheetName_5297_"/>
      <sheetName val="_Recovered_SheetName_5298_"/>
      <sheetName val="_Recovered_SheetName_5299_"/>
      <sheetName val="_Recovered_SheetName_5300_"/>
      <sheetName val="_Recovered_SheetName_5301_"/>
      <sheetName val="_Recovered_SheetName_5302_"/>
      <sheetName val="_Recovered_SheetName_5303_"/>
      <sheetName val="_Recovered_SheetName_5304_"/>
      <sheetName val="_Recovered_SheetName_5305_"/>
      <sheetName val="_Recovered_SheetName_5306_"/>
      <sheetName val="_Recovered_SheetName_5307_"/>
      <sheetName val="_Recovered_SheetName_5308_"/>
      <sheetName val="_Recovered_SheetName_5309_"/>
      <sheetName val="_Recovered_SheetName_5310_"/>
      <sheetName val="_Recovered_SheetName_5311_"/>
      <sheetName val="_Recovered_SheetName_5312_"/>
      <sheetName val="_Recovered_SheetName_5313_"/>
      <sheetName val="_Recovered_SheetName_5314_"/>
      <sheetName val="_Recovered_SheetName_5315_"/>
      <sheetName val="_Recovered_SheetName_5316_"/>
      <sheetName val="_Recovered_SheetName_5317_"/>
      <sheetName val="_Recovered_SheetName_5318_"/>
      <sheetName val="_Recovered_SheetName_5319_"/>
      <sheetName val="_Recovered_SheetName_5320_"/>
      <sheetName val="_Recovered_SheetName_5321_"/>
      <sheetName val="_Recovered_SheetName_5322_"/>
      <sheetName val="_Recovered_SheetName_5323_"/>
      <sheetName val="_Recovered_SheetName_5324_"/>
      <sheetName val="_Recovered_SheetName_5325_"/>
      <sheetName val="_Recovered_SheetName_5326_"/>
      <sheetName val="_Recovered_SheetName_5327_"/>
      <sheetName val="_Recovered_SheetName_5328_"/>
      <sheetName val="_Recovered_SheetName_5329_"/>
      <sheetName val="_Recovered_SheetName_5330_"/>
      <sheetName val="_Recovered_SheetName_5331_"/>
      <sheetName val="_Recovered_SheetName_5332_"/>
      <sheetName val="_Recovered_SheetName_5333_"/>
      <sheetName val="_Recovered_SheetName_5334_"/>
      <sheetName val="_Recovered_SheetName_5335_"/>
      <sheetName val="_Recovered_SheetName_5336_"/>
      <sheetName val="_Recovered_SheetName_5337_"/>
      <sheetName val="_Recovered_SheetName_5338_"/>
      <sheetName val="_Recovered_SheetName_5339_"/>
      <sheetName val="_Recovered_SheetName_5340_"/>
      <sheetName val="_Recovered_SheetName_5341_"/>
      <sheetName val="_Recovered_SheetName_5342_"/>
      <sheetName val="Schd 8 Input"/>
      <sheetName val="Emp &amp; Trng"/>
      <sheetName val="SANJAY_JENE120"/>
      <sheetName val="sujay_fagchi20"/>
      <sheetName val="RCC-Rates"/>
      <sheetName val="Rate analysis- BOQ 1 "/>
      <sheetName val="p_m"/>
      <sheetName val="dummy2"/>
      <sheetName val="SCHEDULE"/>
      <sheetName val="beam-reinft-machine rm"/>
      <sheetName val="TB"/>
      <sheetName val="입찰내역 발주처 양식"/>
      <sheetName val="detail'02"/>
      <sheetName val="CASHFLOWS"/>
      <sheetName val="MFG"/>
      <sheetName val="Contract Status"/>
      <sheetName val="Budget"/>
      <sheetName val="Door"/>
      <sheetName val="_Spt-BH.xls__Spt-BH.xls_B@__x00"/>
      <sheetName val="_Spt-BH.xls__Spt-BH.xls_B@___x0"/>
      <sheetName val="_Spt-BH.xls_B@__x005f_x0000__x0"/>
      <sheetName val="_Spt-BH.xls_B@__x0000__x0004_@_"/>
      <sheetName val="_Spt-BH.xls_B@___x0004_@_____$_"/>
      <sheetName val="_Spt-BH.xls_B@_@__$"/>
      <sheetName val="_Spt-BH.xls_B@__@_____$__"/>
      <sheetName val="_Spt-BH.xls_B@___x0004_@___$_"/>
      <sheetName val="_Spt-BH.xls_B@__@___$_"/>
      <sheetName val="_Spt-BH.xls__Spt-BH.xls_B@_@__$"/>
      <sheetName val="Sales"/>
      <sheetName val="Internet"/>
      <sheetName val="SC Cost FEB 03"/>
      <sheetName val="MG"/>
      <sheetName val="Schedule(4)"/>
      <sheetName val="B@[_x0000__x0004_@_x0000__x0000"/>
      <sheetName val="B@[_x005f_x0000__x005f_x0004_@_"/>
      <sheetName val="PPA Summary"/>
      <sheetName val="Bill No 2 to 8 (Rev)"/>
      <sheetName val="20th Office"/>
      <sheetName val="[Spt-BH.xls][Spt-BH.xls]B___238"/>
      <sheetName val="[Spt-BH.xls][Spt-BH.xls]_Spt_56"/>
      <sheetName val="[Spt-BH.xls][Spt-BH.xls]B___244"/>
      <sheetName val="[Spt-BH.xls][Spt-BH.xls]B___245"/>
      <sheetName val="[Spt-BH.xls][Spt-BH.xls]B___246"/>
      <sheetName val="[Spt-BH.xls][Spt-BH.xls]_Spt_59"/>
      <sheetName val="[Spt-BH.xls][Spt-BH.xls]B___247"/>
      <sheetName val="[Spt-BH.xls][Spt-BH.xls]B___248"/>
      <sheetName val="[Spt-BH.xls][Spt-BH.xls]_Spt_58"/>
      <sheetName val="[Spt-BH.xls][Spt-BH.xls]B___239"/>
      <sheetName val="[Spt-BH.xls][Spt-BH.xls]B___240"/>
      <sheetName val="[Spt-BH.xls][Spt-BH.xls]B___241"/>
      <sheetName val="[Spt-BH.xls][Spt-BH.xls]B___242"/>
      <sheetName val="[Spt-BH.xls][Spt-BH.xls]B___243"/>
      <sheetName val="[Spt-BH.xls][Spt-BH.xls]_Spt_57"/>
      <sheetName val="[Spt-BH.xls][Spt-BH.xls]_Spt_61"/>
      <sheetName val="[Spt-BH.xls][Spt-BH.xls]_Spt_60"/>
      <sheetName val="[Spt-BH.xls][Spt-BH.xls]B___249"/>
      <sheetName val="[Spt-BH.xls][Spt-BH.xls]B___250"/>
      <sheetName val="[Spt-BH.xls][Spt-BH.xls]_Spt_64"/>
      <sheetName val="[Spt-BH.xls][Spt-BH.xls]B___251"/>
      <sheetName val="[Spt-BH.xls][Spt-BH.xls]B___252"/>
      <sheetName val="[Spt-BH.xls][Spt-BH.xls]B___253"/>
      <sheetName val="[Spt-BH.xls][Spt-BH.xls]_Spt_63"/>
      <sheetName val="[Spt-BH.xls][Spt-BH.xls]B___254"/>
      <sheetName val="[Spt-BH.xls][Spt-BH.xls]B___261"/>
      <sheetName val="[Spt-BH.xls][Spt-BH.xls]B___262"/>
      <sheetName val="[Spt-BH.xls][Spt-BH.xls]_Spt_66"/>
      <sheetName val="[Spt-BH.xls][Spt-BH.xls]B___263"/>
      <sheetName val="[Spt-BH.xls][Spt-BH.xls]B___264"/>
      <sheetName val="[Spt-BH.xls][Spt-BH.xls]B___265"/>
      <sheetName val="[Spt-BH.xls][Spt-BH.xls]B___255"/>
      <sheetName val="[Spt-BH.xls][Spt-BH.xls]B___256"/>
      <sheetName val="[Spt-BH.xls][Spt-BH.xls]_Spt_65"/>
      <sheetName val="[Spt-BH.xls][Spt-BH.xls]B___257"/>
      <sheetName val="[Spt-BH.xls][Spt-BH.xls]B___258"/>
      <sheetName val="[Spt-BH.xls][Spt-BH.xls]B___259"/>
      <sheetName val="[Spt-BH.xls][Spt-BH.xls]B___260"/>
      <sheetName val="[Spt-BH.xls][Spt-BH.xls]B___266"/>
      <sheetName val="[Spt-BH.xls][Spt-BH.xls]_Spt_68"/>
      <sheetName val="[Spt-BH.xls][Spt-BH.xls]B___273"/>
      <sheetName val="[Spt-BH.xls][Spt-BH.xls]B___274"/>
      <sheetName val="[Spt-BH.xls][Spt-BH.xls]_Spt_69"/>
      <sheetName val="[Spt-BH.xls][Spt-BH.xls]B___275"/>
      <sheetName val="[Spt-BH.xls][Spt-BH.xls]B___276"/>
      <sheetName val="[Spt-BH.xls][Spt-BH.xls]B___277"/>
      <sheetName val="[Spt-BH.xls][Spt-BH.xls]B___278"/>
      <sheetName val="[Spt-BH.xls][Spt-BH.xls]B___267"/>
      <sheetName val="[Spt-BH.xls][Spt-BH.xls]B___268"/>
      <sheetName val="[Spt-BH.xls][Spt-BH.xls]B___269"/>
      <sheetName val="[Spt-BH.xls][Spt-BH.xls]B___270"/>
      <sheetName val="[Spt-BH.xls][Spt-BH.xls]B___271"/>
      <sheetName val="[Spt-BH.xls][Spt-BH.xls]B___272"/>
      <sheetName val="[Spt-BH.xls][Spt-BH.xls]B___284"/>
      <sheetName val="[Spt-BH.xls][Spt-BH.xls]B___285"/>
      <sheetName val="[Spt-BH.xls][Spt-BH.xls]B___286"/>
      <sheetName val="[Spt-BH.xls][Spt-BH.xls]B___287"/>
      <sheetName val="[Spt-BH.xls][Spt-BH.xls]B___288"/>
      <sheetName val="[Spt-BH.xls]B____x005f_x0004_______21"/>
      <sheetName val="[Spt-BH.xls]B___x005f_x0000__x005f_x0004_21"/>
      <sheetName val="[Spt-BH.xls][Spt-BH.xls]B___313"/>
      <sheetName val="[Spt-BH.xls][Spt-BH.xls]B___314"/>
      <sheetName val="[Spt-BH.xls][Spt-BH.xls]_Spt_78"/>
      <sheetName val="[Spt-BH.xls][Spt-BH.xls]B___315"/>
      <sheetName val="[Spt-BH.xls][Spt-BH.xls]B___316"/>
      <sheetName val="[Spt-BH.xls][Spt-BH.xls]B___317"/>
      <sheetName val="[Spt-BH.xls][Spt-BH.xls]_Spt_77"/>
      <sheetName val="[Spt-BH.xls][Spt-BH.xls]B___318"/>
      <sheetName val="[Spt-BH.xls][Spt-BH.xls]B___319"/>
      <sheetName val="[Spt-BH.xls][Spt-BH.xls]B___320"/>
      <sheetName val="[Spt-BH.xls][Spt-BH.xls]_Spt_80"/>
      <sheetName val="[Spt-BH.xls][Spt-BH.xls]B___321"/>
      <sheetName val="[Spt-BH.xls][Spt-BH.xls]B___322"/>
      <sheetName val="[Spt-BH.xls][Spt-BH.xls]B___323"/>
      <sheetName val="[Spt-BH.xls][Spt-BH.xls]B___324"/>
      <sheetName val="[Spt-BH.xls][Spt-BH.xls]_Spt_81"/>
      <sheetName val="[Spt-BH.xls][Spt-BH.xls]B___325"/>
      <sheetName val="[Spt-BH.xls][Spt-BH.xls]B___326"/>
      <sheetName val="[Spt-BH.xls][Spt-BH.xls]_Spt_82"/>
      <sheetName val="[Spt-BH.xls][Spt-BH.xls]B___327"/>
      <sheetName val="[Spt-BH.xls][Spt-BH.xls]B___328"/>
      <sheetName val="[Spt-BH.xls][Spt-BH.xls]B___329"/>
      <sheetName val="[Spt-BH.xls][Spt-BH.xls]B___330"/>
      <sheetName val="[Spt-BH.xls][Spt-BH.xls]B___331"/>
      <sheetName val="[Spt-BH.xls][Spt-BH.xls]B___332"/>
      <sheetName val="[Spt-BH.xls][Spt-BH.xls]_Spt_84"/>
      <sheetName val="[Spt-BH.xls][Spt-BH.xls]B___333"/>
      <sheetName val="[Spt-BH.xls][Spt-BH.xls]B___334"/>
      <sheetName val="[Spt-BH.xls][Spt-BH.xls]B___335"/>
      <sheetName val="[Spt-BH.xls]B____x005f_x0004_______23"/>
      <sheetName val="[Spt-BH.xls]B___x005f_x0000__x005f_x0004_23"/>
      <sheetName val="[Spt-BH.xls][Spt-BH.xls]B___336"/>
      <sheetName val="[Spt-BH.xls][Spt-BH.xls]B___349"/>
      <sheetName val="[Spt-BH.xls][Spt-BH.xls]B___350"/>
      <sheetName val="[Spt-BH.xls][Spt-BH.xls]_Spt_85"/>
      <sheetName val="[Spt-BH.xls][Spt-BH.xls]B___351"/>
      <sheetName val="[Spt-BH.xls][Spt-BH.xls]B___352"/>
      <sheetName val="[Spt-BH.xls][Spt-BH.xls]B___353"/>
      <sheetName val="[Spt-BH.xls][Spt-BH.xls]B___354"/>
      <sheetName val="[Spt-BH.xls]B____x005f_x0004_______24"/>
      <sheetName val="[Spt-BH.xls]B___x005f_x0000__x005f_x0004_24"/>
      <sheetName val="[Spt-BH.xls]B____x005f_x0004_______25"/>
      <sheetName val="[Spt-BH.xls]B___x005f_x0000__x005f_x0004_25"/>
      <sheetName val="[Spt-BH.xls][Spt-BH.xls]B___337"/>
      <sheetName val="[Spt-BH.xls][Spt-BH.xls]B___338"/>
      <sheetName val="[Spt-BH.xls][Spt-BH.xls]B___339"/>
      <sheetName val="[Spt-BH.xls][Spt-BH.xls]B___340"/>
      <sheetName val="[Spt-BH.xls][Spt-BH.xls]B___341"/>
      <sheetName val="[Spt-BH.xls][Spt-BH.xls]B___342"/>
      <sheetName val="[Spt-BH.xls][Spt-BH.xls]_Spt_83"/>
      <sheetName val="[Spt-BH.xls][Spt-BH.xls]B___343"/>
      <sheetName val="[Spt-BH.xls][Spt-BH.xls]B___344"/>
      <sheetName val="[Spt-BH.xls][Spt-BH.xls]B___345"/>
      <sheetName val="[Spt-BH.xls][Spt-BH.xls]B___346"/>
      <sheetName val="[Spt-BH.xls][Spt-BH.xls]B___347"/>
      <sheetName val="[Spt-BH.xls][Spt-BH.xls]B___348"/>
      <sheetName val="[Spt-BH.xls]B____x005f_x0004_______30"/>
      <sheetName val="[Spt-BH.xls]B___x005f_x0000__x005f_x0004_30"/>
      <sheetName val="[Spt-BH.xls][Spt-BH.xls]B___412"/>
      <sheetName val="B@__x005f_x005f_x005F"/>
      <sheetName val="B@__x005f_x005F_x00"/>
      <sheetName val="B@___x005f_x005F_x0"/>
      <sheetName val="B@___x005f_x0004_@_"/>
      <sheetName val="cash-flow"/>
      <sheetName val="[Spt-BH.xls][Spt-BH.xls]_Spt_89"/>
      <sheetName val="[Spt-BH.xls][Spt-BH.xls]B___373"/>
      <sheetName val="[Spt-BH.xls][Spt-BH.xls]B___374"/>
      <sheetName val="[Spt-BH.xls][Spt-BH.xls]_Spt_90"/>
      <sheetName val="[Spt-BH.xls][Spt-BH.xls]B___375"/>
      <sheetName val="[Spt-BH.xls][Spt-BH.xls]B___376"/>
      <sheetName val="[Spt-BH.xls][Spt-BH.xls]B___377"/>
      <sheetName val="[Spt-BH.xls][Spt-BH.xls]B___378"/>
      <sheetName val="[Spt-BH.xls][Spt-BH.xls]B___379"/>
      <sheetName val="[Spt-BH.xls][Spt-BH.xls]B___380"/>
      <sheetName val="[Spt-BH.xls][Spt-BH.xls]_Spt_92"/>
      <sheetName val="[Spt-BH.xls][Spt-BH.xls]B___381"/>
      <sheetName val="[Spt-BH.xls][Spt-BH.xls]B___382"/>
      <sheetName val="[Spt-BH.xls][Spt-BH.xls]B___383"/>
      <sheetName val="[Spt-BH.xls]B____x005f_x0004_______29"/>
      <sheetName val="[Spt-BH.xls]B___x005f_x0000__x005f_x0004_29"/>
      <sheetName val="[Spt-BH.xls][Spt-BH.xls]B___384"/>
      <sheetName val="[Spt-BH.xls][Spt-BH.xls]_Spt_86"/>
      <sheetName val="[Spt-BH.xls][Spt-BH.xls]B___355"/>
      <sheetName val="[Spt-BH.xls][Spt-BH.xls]B___356"/>
      <sheetName val="[Spt-BH.xls][Spt-BH.xls]_Spt_87"/>
      <sheetName val="[Spt-BH.xls][Spt-BH.xls]B___357"/>
      <sheetName val="[Spt-BH.xls][Spt-BH.xls]B___358"/>
      <sheetName val="[Spt-BH.xls][Spt-BH.xls]B___359"/>
      <sheetName val="[Spt-BH.xls][Spt-BH.xls]B___360"/>
      <sheetName val="[Spt-BH.xls][Spt-BH.xls]B___361"/>
      <sheetName val="[Spt-BH.xls][Spt-BH.xls]B___362"/>
      <sheetName val="[Spt-BH.xls][Spt-BH.xls]B___363"/>
      <sheetName val="[Spt-BH.xls][Spt-BH.xls]_Spt_88"/>
      <sheetName val="[Spt-BH.xls][Spt-BH.xls]B___364"/>
      <sheetName val="[Spt-BH.xls][Spt-BH.xls]B___365"/>
      <sheetName val="[Spt-BH.xls]B____x005f_x0004_______26"/>
      <sheetName val="[Spt-BH.xls]B___x005f_x0000__x005f_x0004_26"/>
      <sheetName val="[Spt-BH.xls][Spt-BH.xls]B___366"/>
      <sheetName val="[Spt-BH.xls][Spt-BH.xls]B___367"/>
      <sheetName val="[Spt-BH.xls][Spt-BH.xls]B___368"/>
      <sheetName val="[Spt-BH.xls][Spt-BH.xls]B___369"/>
      <sheetName val="[Spt-BH.xls][Spt-BH.xls]B___370"/>
      <sheetName val="[Spt-BH.xls][Spt-BH.xls]B___371"/>
      <sheetName val="[Spt-BH.xls]B____x005f_x0004_______27"/>
      <sheetName val="[Spt-BH.xls]B___x005f_x0000__x005f_x0004_27"/>
      <sheetName val="[Spt-BH.xls][Spt-BH.xls]B___372"/>
      <sheetName val="[Spt-BH.xls]B____x005f_x0004_______28"/>
      <sheetName val="[Spt-BH.xls]B___x005f_x0000__x005f_x0004_28"/>
      <sheetName val="[Spt-BH.xls][Spt-BH.xls]_Spt_91"/>
      <sheetName val="[Spt-BH.xls][Spt-BH.xls]_Spt_93"/>
      <sheetName val="[Spt-BH.xls][Spt-BH.xls]_Spt_94"/>
      <sheetName val="[Spt-BH.xls][Spt-BH.xls]B___385"/>
      <sheetName val="[Spt-BH.xls][Spt-BH.xls]B___386"/>
      <sheetName val="[Spt-BH.xls][Spt-BH.xls]_Spt_95"/>
      <sheetName val="[Spt-BH.xls][Spt-BH.xls]B___387"/>
      <sheetName val="[Spt-BH.xls][Spt-BH.xls]B___388"/>
      <sheetName val="[Spt-BH.xls][Spt-BH.xls]B___389"/>
      <sheetName val="[Spt-BH.xls][Spt-BH.xls]B___390"/>
      <sheetName val="[Spt-BH.xls][Spt-BH.xls]B___396"/>
      <sheetName val="[Spt-BH.xls][Spt-BH.xls]B___397"/>
      <sheetName val="[Spt-BH.xls][Spt-BH.xls]_Spt_98"/>
      <sheetName val="[Spt-BH.xls][Spt-BH.xls]B___398"/>
      <sheetName val="[Spt-BH.xls][Spt-BH.xls]B___399"/>
      <sheetName val="[Spt-BH.xls][Spt-BH.xls]B___400"/>
      <sheetName val="[Spt-BH.xls][Spt-BH.xls]B___391"/>
      <sheetName val="[Spt-BH.xls][Spt-BH.xls]B___392"/>
      <sheetName val="[Spt-BH.xls][Spt-BH.xls]_Spt_97"/>
      <sheetName val="[Spt-BH.xls][Spt-BH.xls]B___393"/>
      <sheetName val="[Spt-BH.xls][Spt-BH.xls]B___394"/>
      <sheetName val="[Spt-BH.xls][Spt-BH.xls]B___395"/>
      <sheetName val="[Spt-BH.xls][Spt-BH.xls]_Spt_96"/>
      <sheetName val="[Spt-BH.xls][Spt-BH.xls]B___413"/>
      <sheetName val="[Spt-BH.xls][Spt-BH.xls]B___414"/>
      <sheetName val="[Spt-BH.xls][Spt-BH.xls]_Sp_102"/>
      <sheetName val="[Spt-BH.xls][Spt-BH.xls]B___415"/>
      <sheetName val="[Spt-BH.xls][Spt-BH.xls]B___416"/>
      <sheetName val="[Spt-BH.xls][Spt-BH.xls]B___417"/>
      <sheetName val="[Spt-BH.xls][Spt-BH.xls]B___419"/>
      <sheetName val="[Spt-BH.xls][Spt-BH.xls]B___420"/>
      <sheetName val="[Spt-BH.xls][Spt-BH.xls]_Sp_103"/>
      <sheetName val="[Spt-BH.xls][Spt-BH.xls]B___421"/>
      <sheetName val="[Spt-BH.xls][Spt-BH.xls]B___422"/>
      <sheetName val="[Spt-BH.xls][Spt-BH.xls]B___423"/>
      <sheetName val="[Spt-BH.xls][Spt-BH.xls]B___418"/>
      <sheetName val="[Spt-BH.xls]B____x005f_x0004_______31"/>
      <sheetName val="[Spt-BH.xls]B___x005f_x0000__x005f_x0004_31"/>
      <sheetName val="[Spt-BH.xls][Spt-BH.xls]B___424"/>
      <sheetName val="[Spt-BH.xls][Spt-BH.xls]B___425"/>
      <sheetName val="[Spt-BH.xls][Spt-BH.xls]B___426"/>
      <sheetName val="[Spt-BH.xls][Spt-BH.xls]_Sp_104"/>
      <sheetName val="[Spt-BH.xls][Spt-BH.xls]B___427"/>
      <sheetName val="[Spt-BH.xls][Spt-BH.xls]B___428"/>
      <sheetName val="[Spt-BH.xls][Spt-BH.xls]B___429"/>
      <sheetName val="[Spt-BH.xls][Spt-BH.xls]B___430"/>
      <sheetName val="[Spt-BH.xls][Spt-BH.xls]B___431"/>
      <sheetName val="[Spt-BH.xls][Spt-BH.xls]B___432"/>
      <sheetName val="[Spt-BH.xls][Spt-BH.xls]_Sp_106"/>
      <sheetName val="[Spt-BH.xls][Spt-BH.xls]B___433"/>
      <sheetName val="[Spt-BH.xls][Spt-BH.xls]B___434"/>
      <sheetName val="[Spt-BH.xls][Spt-BH.xls]_Sp_105"/>
      <sheetName val="[Spt-BH.xls][Spt-BH.xls]_Sp_162"/>
      <sheetName val="[Spt-BH.xls][Spt-BH.xls]B___697"/>
      <sheetName val="[Spt-BH.xls][Spt-BH.xls]B___698"/>
      <sheetName val="[Spt-BH.xls][Spt-BH.xls]_Sp_163"/>
      <sheetName val="[Spt-BH.xls][Spt-BH.xls]B___699"/>
      <sheetName val="[Spt-BH.xls][Spt-BH.xls]B___700"/>
      <sheetName val="[Spt-BH.xls][Spt-BH.xls]B___701"/>
      <sheetName val="[Spt-BH.xls][Spt-BH.xls]B___702"/>
      <sheetName val="[Spt-BH.xls][Spt-BH.xls]B___703"/>
      <sheetName val="[Spt-BH.xls][Spt-BH.xls]B___704"/>
      <sheetName val="[Spt-BH.xls][Spt-BH.xls]_Sp_164"/>
      <sheetName val="[Spt-BH.xls][Spt-BH.xls]B___705"/>
      <sheetName val="[Spt-BH.xls][Spt-BH.xls]B___706"/>
      <sheetName val="[Spt-BH.xls][Spt-BH.xls]B___707"/>
      <sheetName val="[Spt-BH.xls][Spt-BH.xls]_Sp_107"/>
      <sheetName val="[Spt-BH.xls][Spt-BH.xls]B___435"/>
      <sheetName val="[Spt-BH.xls][Spt-BH.xls]B___436"/>
      <sheetName val="[Spt-BH.xls][Spt-BH.xls]B___437"/>
      <sheetName val="[Spt-BH.xls][Spt-BH.xls]B___438"/>
      <sheetName val="[Spt-BH.xls][Spt-BH.xls]_Sp_109"/>
      <sheetName val="[Spt-BH.xls][Spt-BH.xls]B___439"/>
      <sheetName val="[Spt-BH.xls][Spt-BH.xls]B___440"/>
      <sheetName val="[Spt-BH.xls][Spt-BH.xls]B___441"/>
      <sheetName val="[Spt-BH.xls][Spt-BH.xls]B___448"/>
      <sheetName val="[Spt-BH.xls][Spt-BH.xls]B___449"/>
      <sheetName val="[Spt-BH.xls][Spt-BH.xls]B___450"/>
      <sheetName val="[Spt-BH.xls][Spt-BH.xls]_Sp_110"/>
      <sheetName val="[Spt-BH.xls][Spt-BH.xls]B___451"/>
      <sheetName val="[Spt-BH.xls][Spt-BH.xls]B___452"/>
      <sheetName val="[Spt-BH.xls][Spt-BH.xls]B___453"/>
      <sheetName val="[Spt-BH.xls][Spt-BH.xls]_Sp_108"/>
      <sheetName val="[Spt-BH.xls][Spt-BH.xls]B___442"/>
      <sheetName val="[Spt-BH.xls][Spt-BH.xls]B___443"/>
      <sheetName val="[Spt-BH.xls][Spt-BH.xls]B___444"/>
      <sheetName val="[Spt-BH.xls][Spt-BH.xls]B___445"/>
      <sheetName val="[Spt-BH.xls][Spt-BH.xls]B___446"/>
      <sheetName val="[Spt-BH.xls][Spt-BH.xls]B___447"/>
      <sheetName val="[Spt-BH.xls][Spt-BH.xls]_Sp_111"/>
      <sheetName val="[Spt-BH.xls][Spt-BH.xls]B___454"/>
      <sheetName val="[Spt-BH.xls][Spt-BH.xls]B___455"/>
      <sheetName val="[Spt-BH.xls][Spt-BH.xls]_Sp_129"/>
      <sheetName val="[Spt-BH.xls][Spt-BH.xls]B___456"/>
      <sheetName val="[Spt-BH.xls][Spt-BH.xls]B___457"/>
      <sheetName val="[Spt-BH.xls][Spt-BH.xls]B___458"/>
      <sheetName val="[Spt-BH.xls][Spt-BH.xls]B___459"/>
      <sheetName val="[Spt-BH.xls][Spt-BH.xls]B___544"/>
      <sheetName val="[Spt-BH.xls][Spt-BH.xls]B___545"/>
      <sheetName val="[Spt-BH.xls][Spt-BH.xls]B___546"/>
      <sheetName val="[Spt-BH.xls][Spt-BH.xls]B___547"/>
      <sheetName val="[Spt-BH.xls][Spt-BH.xls]B___548"/>
      <sheetName val="[Spt-BH.xls]B____x005f_x0004_______32"/>
      <sheetName val="[Spt-BH.xls]B___x005f_x0000__x005f_x0004_32"/>
      <sheetName val="[Spt-BH.xls][Spt-BH.xls]B___549"/>
      <sheetName val="[Spt-BH.xls][Spt-BH.xls]_Sp_112"/>
      <sheetName val="[Spt-BH.xls][Spt-BH.xls]B___460"/>
      <sheetName val="[Spt-BH.xls][Spt-BH.xls]B___461"/>
      <sheetName val="[Spt-BH.xls][Spt-BH.xls]_Sp_113"/>
      <sheetName val="[Spt-BH.xls][Spt-BH.xls]B___462"/>
      <sheetName val="[Spt-BH.xls][Spt-BH.xls]B___463"/>
      <sheetName val="[Spt-BH.xls][Spt-BH.xls]B___464"/>
      <sheetName val="[Spt-BH.xls][Spt-BH.xls]B___465"/>
      <sheetName val="[Spt-BH.xls][Spt-BH.xls]B___466"/>
      <sheetName val="[Spt-BH.xls][Spt-BH.xls]B___467"/>
      <sheetName val="[Spt-BH.xls][Spt-BH.xls]_Sp_115"/>
      <sheetName val="[Spt-BH.xls][Spt-BH.xls]B___468"/>
      <sheetName val="[Spt-BH.xls][Spt-BH.xls]B___469"/>
      <sheetName val="[Spt-BH.xls][Spt-BH.xls]B___470"/>
      <sheetName val="[Spt-BH.xls][Spt-BH.xls]B___471"/>
      <sheetName val="[Spt-BH.xls][Spt-BH.xls]B___478"/>
      <sheetName val="[Spt-BH.xls][Spt-BH.xls]B___479"/>
      <sheetName val="[Spt-BH.xls][Spt-BH.xls]B___480"/>
      <sheetName val="[Spt-BH.xls][Spt-BH.xls]_Sp_116"/>
      <sheetName val="[Spt-BH.xls][Spt-BH.xls]B___481"/>
      <sheetName val="[Spt-BH.xls][Spt-BH.xls]B___482"/>
      <sheetName val="[Spt-BH.xls]B____x005f_x0004_______33"/>
      <sheetName val="[Spt-BH.xls]B___x005f_x0000__x005f_x0004_33"/>
      <sheetName val="[Spt-BH.xls][Spt-BH.xls]B___483"/>
      <sheetName val="[Spt-BH.xls][Spt-BH.xls]B___484"/>
      <sheetName val="[Spt-BH.xls][Spt-BH.xls]B___485"/>
      <sheetName val="[Spt-BH.xls][Spt-BH.xls]B___486"/>
      <sheetName val="[Spt-BH.xls][Spt-BH.xls]_Sp_119"/>
      <sheetName val="[Spt-BH.xls][Spt-BH.xls]B___487"/>
      <sheetName val="[Spt-BH.xls][Spt-BH.xls]B___488"/>
      <sheetName val="[Spt-BH.xls]B____x005f_x0004_______35"/>
      <sheetName val="[Spt-BH.xls]B___x005f_x0000__x005f_x0004_35"/>
      <sheetName val="[Spt-BH.xls][Spt-BH.xls]B___489"/>
      <sheetName val="[Spt-BH.xls][Spt-BH.xls]_Sp_114"/>
      <sheetName val="[Spt-BH.xls][Spt-BH.xls]B___472"/>
      <sheetName val="[Spt-BH.xls][Spt-BH.xls]B___473"/>
      <sheetName val="[Spt-BH.xls][Spt-BH.xls]B___474"/>
      <sheetName val="[Spt-BH.xls][Spt-BH.xls]B___475"/>
      <sheetName val="[Spt-BH.xls][Spt-BH.xls]B___476"/>
      <sheetName val="[Spt-BH.xls][Spt-BH.xls]B___477"/>
      <sheetName val="[Spt-BH.xls]B____x005f_x0004_______34"/>
      <sheetName val="[Spt-BH.xls]B___x005f_x0000__x005f_x0004_34"/>
      <sheetName val="[Spt-BH.xls][Spt-BH.xls]B___490"/>
      <sheetName val="[Spt-BH.xls][Spt-BH.xls]B___491"/>
      <sheetName val="[Spt-BH.xls][Spt-BH.xls]B___492"/>
      <sheetName val="[Spt-BH.xls][Spt-BH.xls]_Sp_126"/>
      <sheetName val="[Spt-BH.xls][Spt-BH.xls]B___493"/>
      <sheetName val="[Spt-BH.xls][Spt-BH.xls]B___494"/>
      <sheetName val="[Spt-BH.xls]B____x005f_x0004_______36"/>
      <sheetName val="[Spt-BH.xls]B___x005f_x0000__x005f_x0004_36"/>
      <sheetName val="[Spt-BH.xls][Spt-BH.xls]B___495"/>
      <sheetName val="[Spt-BH.xls][Spt-BH.xls]B___526"/>
      <sheetName val="[Spt-BH.xls][Spt-BH.xls]B___527"/>
      <sheetName val="[Spt-BH.xls][Spt-BH.xls]_Sp_128"/>
      <sheetName val="[Spt-BH.xls][Spt-BH.xls]B___528"/>
      <sheetName val="[Spt-BH.xls][Spt-BH.xls]B___529"/>
      <sheetName val="[Spt-BH.xls][Spt-BH.xls]B___530"/>
      <sheetName val="[Spt-BH.xls]B____x005f_x0004_______37"/>
      <sheetName val="[Spt-BH.xls]B___x005f_x0000__x005f_x0004_37"/>
      <sheetName val="[Spt-BH.xls][Spt-BH.xls]B___531"/>
      <sheetName val="[Spt-BH.xls][Spt-BH.xls]_Sp_118"/>
      <sheetName val="[Spt-BH.xls][Spt-BH.xls]_Sp_117"/>
      <sheetName val="[Spt-BH.xls][Spt-BH.xls]_Sp_125"/>
      <sheetName val="[Spt-BH.xls][Spt-BH.xls]B___520"/>
      <sheetName val="[Spt-BH.xls][Spt-BH.xls]B___521"/>
      <sheetName val="[Spt-BH.xls][Spt-BH.xls]B___522"/>
      <sheetName val="[Spt-BH.xls][Spt-BH.xls]B___523"/>
      <sheetName val="[Spt-BH.xls][Spt-BH.xls]B___524"/>
      <sheetName val="[Spt-BH.xls][Spt-BH.xls]B___525"/>
      <sheetName val="_Spt-BH.xls_B@_"/>
      <sheetName val="_Spt-BH.xls_B@___x0004_@_____$__"/>
      <sheetName val="[Spt-BH.xls][Spt-BH.xls]B___496"/>
      <sheetName val="[Spt-BH.xls][Spt-BH.xls]B___497"/>
      <sheetName val="[Spt-BH.xls][Spt-BH.xls]_Sp_120"/>
      <sheetName val="[Spt-BH.xls][Spt-BH.xls]B___498"/>
      <sheetName val="[Spt-BH.xls][Spt-BH.xls]B___499"/>
      <sheetName val="[Spt-BH.xls][Spt-BH.xls]B___500"/>
      <sheetName val="[Spt-BH.xls][Spt-BH.xls]B___501"/>
      <sheetName val="[Spt-BH.xls][Spt-BH.xls]_Sp_122"/>
      <sheetName val="[Spt-BH.xls][Spt-BH.xls]B___508"/>
      <sheetName val="[Spt-BH.xls][Spt-BH.xls]B___509"/>
      <sheetName val="[Spt-BH.xls][Spt-BH.xls]_Sp_123"/>
      <sheetName val="[Spt-BH.xls][Spt-BH.xls]B___510"/>
      <sheetName val="[Spt-BH.xls][Spt-BH.xls]B___511"/>
      <sheetName val="[Spt-BH.xls][Spt-BH.xls]B___512"/>
      <sheetName val="[Spt-BH.xls][Spt-BH.xls]B___513"/>
      <sheetName val="[Spt-BH.xls][Spt-BH.xls]B___514"/>
      <sheetName val="[Spt-BH.xls][Spt-BH.xls]B___515"/>
      <sheetName val="[Spt-BH.xls][Spt-BH.xls]_Sp_124"/>
      <sheetName val="[Spt-BH.xls][Spt-BH.xls]B___516"/>
      <sheetName val="[Spt-BH.xls][Spt-BH.xls]B___517"/>
      <sheetName val="[Spt-BH.xls][Spt-BH.xls]B___518"/>
      <sheetName val="[Spt-BH.xls]B____x005f_x0004_______39"/>
      <sheetName val="[Spt-BH.xls]B___x005f_x0000__x005f_x0004_39"/>
      <sheetName val="[Spt-BH.xls][Spt-BH.xls]B___519"/>
      <sheetName val="[Spt-BH.xls][Spt-BH.xls]_Sp_121"/>
      <sheetName val="[Spt-BH.xls][Spt-BH.xls]B___502"/>
      <sheetName val="[Spt-BH.xls][Spt-BH.xls]B___503"/>
      <sheetName val="[Spt-BH.xls][Spt-BH.xls]B___504"/>
      <sheetName val="[Spt-BH.xls][Spt-BH.xls]B___505"/>
      <sheetName val="[Spt-BH.xls][Spt-BH.xls]B___506"/>
      <sheetName val="[Spt-BH.xls][Spt-BH.xls]B___507"/>
      <sheetName val="[Spt-BH.xls]B____x005f_x0004_______38"/>
      <sheetName val="[Spt-BH.xls]B___x005f_x0000__x005f_x0004_38"/>
      <sheetName val="[Spt-BH.xls][Spt-BH.xls]B___538"/>
      <sheetName val="[Spt-BH.xls][Spt-BH.xls]B___539"/>
      <sheetName val="[Spt-BH.xls][Spt-BH.xls]B___540"/>
      <sheetName val="[Spt-BH.xls][Spt-BH.xls]B___541"/>
      <sheetName val="[Spt-BH.xls][Spt-BH.xls]B___542"/>
      <sheetName val="[Spt-BH.xls][Spt-BH.xls]B___543"/>
      <sheetName val="[Spt-BH.xls][Spt-BH.xls]_Sp_127"/>
      <sheetName val="[Spt-BH.xls][Spt-BH.xls]B___532"/>
      <sheetName val="[Spt-BH.xls][Spt-BH.xls]B___533"/>
      <sheetName val="[Spt-BH.xls][Spt-BH.xls]B___534"/>
      <sheetName val="[Spt-BH.xls][Spt-BH.xls]B___535"/>
      <sheetName val="[Spt-BH.xls][Spt-BH.xls]B___536"/>
      <sheetName val="[Spt-BH.xls][Spt-BH.xls]B___537"/>
      <sheetName val="[Spt-BH.xls]B____x005f_x0004_______40"/>
      <sheetName val="[Spt-BH.xls]B___x005f_x0000__x005f_x0004_40"/>
      <sheetName val="[Spt-BH.xls][Spt-BH.xls]B___662"/>
      <sheetName val="[Spt-BH.xls][Spt-BH.xls]B___663"/>
      <sheetName val="[Spt-BH.xls][Spt-BH.xls]B___667"/>
      <sheetName val="[Spt-BH.xls][Spt-BH.xls]B___668"/>
      <sheetName val="[Spt-BH.xls][Spt-BH.xls]_Sp_157"/>
      <sheetName val="[Spt-BH.xls][Spt-BH.xls]B___669"/>
      <sheetName val="[Spt-BH.xls][Spt-BH.xls]B___670"/>
      <sheetName val="[Spt-BH.xls][Spt-BH.xls]B___671"/>
      <sheetName val="[Spt-BH.xls][Spt-BH.xls]_Sp_156"/>
      <sheetName val="[Spt-BH.xls][Spt-BH.xls]B___664"/>
      <sheetName val="[Spt-BH.xls][Spt-BH.xls]B___665"/>
      <sheetName val="[Spt-BH.xls][Spt-BH.xls]B___666"/>
      <sheetName val="[Spt-BH.xls][Spt-BH.xls]_Sp_144"/>
      <sheetName val="[Spt-BH.xls][Spt-BH.xls]_Sp_131"/>
      <sheetName val="[Spt-BH.xls][Spt-BH.xls]B___556"/>
      <sheetName val="[Spt-BH.xls][Spt-BH.xls]B___557"/>
      <sheetName val="[Spt-BH.xls][Spt-BH.xls]_Sp_133"/>
      <sheetName val="[Spt-BH.xls][Spt-BH.xls]B___558"/>
      <sheetName val="[Spt-BH.xls][Spt-BH.xls]B___559"/>
      <sheetName val="[Spt-BH.xls][Spt-BH.xls]B___560"/>
      <sheetName val="[Spt-BH.xls][Spt-BH.xls]B___561"/>
      <sheetName val="[Spt-BH.xls][Spt-BH.xls]B___568"/>
      <sheetName val="[Spt-BH.xls][Spt-BH.xls]B___569"/>
      <sheetName val="[Spt-BH.xls][Spt-BH.xls]_Sp_134"/>
      <sheetName val="[Spt-BH.xls][Spt-BH.xls]B___570"/>
      <sheetName val="[Spt-BH.xls][Spt-BH.xls]B___571"/>
      <sheetName val="[Spt-BH.xls][Spt-BH.xls]B___572"/>
      <sheetName val="[Spt-BH.xls]B____x005f_x0004_______42"/>
      <sheetName val="[Spt-BH.xls]B___x005f_x0000__x005f_x0004_42"/>
      <sheetName val="[Spt-BH.xls][Spt-BH.xls]B___573"/>
      <sheetName val="[Spt-BH.xls][Spt-BH.xls]_Sp_130"/>
      <sheetName val="[Spt-BH.xls][Spt-BH.xls]B___550"/>
      <sheetName val="[Spt-BH.xls][Spt-BH.xls]B___551"/>
      <sheetName val="[Spt-BH.xls][Spt-BH.xls]B___552"/>
      <sheetName val="[Spt-BH.xls][Spt-BH.xls]B___553"/>
      <sheetName val="[Spt-BH.xls][Spt-BH.xls]B___554"/>
      <sheetName val="[Spt-BH.xls][Spt-BH.xls]B___555"/>
      <sheetName val="[Spt-BH.xls]B____x005f_x0004_______41"/>
      <sheetName val="[Spt-BH.xls]B___x005f_x0000__x005f_x0004_41"/>
      <sheetName val="[Spt-BH.xls][Spt-BH.xls]_Sp_132"/>
      <sheetName val="[Spt-BH.xls][Spt-BH.xls]B___562"/>
      <sheetName val="[Spt-BH.xls][Spt-BH.xls]B___563"/>
      <sheetName val="[Spt-BH.xls][Spt-BH.xls]B___564"/>
      <sheetName val="[Spt-BH.xls][Spt-BH.xls]B___565"/>
      <sheetName val="[Spt-BH.xls][Spt-BH.xls]B___566"/>
      <sheetName val="[Spt-BH.xls][Spt-BH.xls]B___567"/>
      <sheetName val="[Spt-BH.xls][Spt-BH.xls]_Sp_139"/>
      <sheetName val="[Spt-BH.xls][Spt-BH.xls]_Sp_136"/>
      <sheetName val="[Spt-BH.xls][Spt-BH.xls]_Sp_137"/>
      <sheetName val="[Spt-BH.xls][Spt-BH.xls]_Sp_135"/>
      <sheetName val="[Spt-BH.xls][Spt-BH.xls]_Sp_138"/>
      <sheetName val="[Spt-BH.xls][Spt-BH.xls]_Sp_140"/>
      <sheetName val="[Spt-BH.xls][Spt-BH.xls]B___574"/>
      <sheetName val="[Spt-BH.xls][Spt-BH.xls]B___575"/>
      <sheetName val="[Spt-BH.xls][Spt-BH.xls]_Sp_143"/>
      <sheetName val="[Spt-BH.xls][Spt-BH.xls]B___576"/>
      <sheetName val="[Spt-BH.xls][Spt-BH.xls]B___577"/>
      <sheetName val="[Spt-BH.xls][Spt-BH.xls]B___578"/>
      <sheetName val="[Spt-BH.xls][Spt-BH.xls]B___579"/>
      <sheetName val="[Spt-BH.xls][Spt-BH.xls]_Sp_141"/>
      <sheetName val="[Spt-BH.xls][Spt-BH.xls]_Sp_142"/>
      <sheetName val="[Spt-BH.xls][Spt-BH.xls]B___580"/>
      <sheetName val="[Spt-BH.xls][Spt-BH.xls]B___581"/>
      <sheetName val="[Spt-BH.xls][Spt-BH.xls]_Sp_155"/>
      <sheetName val="[Spt-BH.xls][Spt-BH.xls]B___582"/>
      <sheetName val="[Spt-BH.xls][Spt-BH.xls]B___583"/>
      <sheetName val="[Spt-BH.xls][Spt-BH.xls]B___584"/>
      <sheetName val="[Spt-BH.xls][Spt-BH.xls]_Sp_154"/>
      <sheetName val="[Spt-BH.xls][Spt-BH.xls]_Sp_152"/>
      <sheetName val="[Spt-BH.xls][Spt-BH.xls]_Sp_150"/>
      <sheetName val="[Spt-BH.xls][Spt-BH.xls]B___590"/>
      <sheetName val="[Spt-BH.xls][Spt-BH.xls]B___591"/>
      <sheetName val="[Spt-BH.xls][Spt-BH.xls]B___592"/>
      <sheetName val="[Spt-BH.xls][Spt-BH.xls]B___593"/>
      <sheetName val="[Spt-BH.xls][Spt-BH.xls]B___594"/>
      <sheetName val="[Spt-BH.xls][Spt-BH.xls]B___608"/>
      <sheetName val="[Spt-BH.xls][Spt-BH.xls]B___609"/>
      <sheetName val="[Spt-BH.xls][Spt-BH.xls]_Sp_145"/>
      <sheetName val="[Spt-BH.xls][Spt-BH.xls]B___610"/>
      <sheetName val="[Spt-BH.xls][Spt-BH.xls]B___611"/>
      <sheetName val="[Spt-BH.xls][Spt-BH.xls]B___612"/>
      <sheetName val="[Spt-BH.xls][Spt-BH.xls]B___595"/>
      <sheetName val="[Spt-BH.xls]B____x005f_x0004_______43"/>
      <sheetName val="[Spt-BH.xls]B___x005f_x0000__x005f_x0004_43"/>
      <sheetName val="[Spt-BH.xls][Spt-BH.xls]B___613"/>
      <sheetName val="[Spt-BH.xls][Spt-BH.xls]B___585"/>
      <sheetName val="[Spt-BH.xls][Spt-BH.xls]B___586"/>
      <sheetName val="[Spt-BH.xls][Spt-BH.xls]B___587"/>
      <sheetName val="[Spt-BH.xls][Spt-BH.xls]B___588"/>
      <sheetName val="[Spt-BH.xls][Spt-BH.xls]B___589"/>
      <sheetName val="[Spt-BH.xls][Spt-BH.xls]B___596"/>
      <sheetName val="[Spt-BH.xls][Spt-BH.xls]B___597"/>
      <sheetName val="[Spt-BH.xls][Spt-BH.xls]B___598"/>
      <sheetName val="[Spt-BH.xls][Spt-BH.xls]B___599"/>
      <sheetName val="[Spt-BH.xls][Spt-BH.xls]B___600"/>
      <sheetName val="[Spt-BH.xls][Spt-BH.xls]B___601"/>
      <sheetName val="[Spt-BH.xls][Spt-BH.xls]B___602"/>
      <sheetName val="[Spt-BH.xls][Spt-BH.xls]B___603"/>
      <sheetName val="[Spt-BH.xls][Spt-BH.xls]B___604"/>
      <sheetName val="[Spt-BH.xls][Spt-BH.xls]B___605"/>
      <sheetName val="[Spt-BH.xls][Spt-BH.xls]B___606"/>
      <sheetName val="[Spt-BH.xls][Spt-BH.xls]B___607"/>
      <sheetName val="[Spt-BH.xls][Spt-BH.xls]B___626"/>
      <sheetName val="[Spt-BH.xls][Spt-BH.xls]B___627"/>
      <sheetName val="[Spt-BH.xls][Spt-BH.xls]_Sp_147"/>
      <sheetName val="[Spt-BH.xls][Spt-BH.xls]B___628"/>
      <sheetName val="[Spt-BH.xls][Spt-BH.xls]B___629"/>
      <sheetName val="[Spt-BH.xls][Spt-BH.xls]B___630"/>
      <sheetName val="[Spt-BH.xls][Spt-BH.xls]B___631"/>
      <sheetName val="[Spt-BH.xls][Spt-BH.xls]B___614"/>
      <sheetName val="[Spt-BH.xls][Spt-BH.xls]B___615"/>
      <sheetName val="[Spt-BH.xls][Spt-BH.xls]B___616"/>
      <sheetName val="[Spt-BH.xls][Spt-BH.xls]B___617"/>
      <sheetName val="[Spt-BH.xls][Spt-BH.xls]B___618"/>
      <sheetName val="[Spt-BH.xls][Spt-BH.xls]B___619"/>
      <sheetName val="[Spt-BH.xls][Spt-BH.xls]B___638"/>
      <sheetName val="[Spt-BH.xls][Spt-BH.xls]B___639"/>
      <sheetName val="[Spt-BH.xls][Spt-BH.xls]_Sp_148"/>
      <sheetName val="[Spt-BH.xls][Spt-BH.xls]B___640"/>
      <sheetName val="[Spt-BH.xls][Spt-BH.xls]B___641"/>
      <sheetName val="[Spt-BH.xls][Spt-BH.xls]B___642"/>
      <sheetName val="[Spt-BH.xls]B____x005f_x0004_______45"/>
      <sheetName val="[Spt-BH.xls]B___x005f_x0000__x005f_x0004_45"/>
      <sheetName val="[Spt-BH.xls][Spt-BH.xls]B___643"/>
      <sheetName val="[Spt-BH.xls][Spt-BH.xls]B___620"/>
      <sheetName val="[Spt-BH.xls][Spt-BH.xls]B___621"/>
      <sheetName val="[Spt-BH.xls][Spt-BH.xls]B___622"/>
      <sheetName val="[Spt-BH.xls][Spt-BH.xls]B___623"/>
      <sheetName val="[Spt-BH.xls][Spt-BH.xls]B___624"/>
      <sheetName val="[Spt-BH.xls][Spt-BH.xls]B___625"/>
      <sheetName val="[Spt-BH.xls]B____x005f_x0004_______44"/>
      <sheetName val="[Spt-BH.xls]B___x005f_x0000__x005f_x0004_44"/>
      <sheetName val="[Spt-BH.xls][Spt-BH.xls]_Sp_146"/>
      <sheetName val="[Spt-BH.xls][Spt-BH.xls]B___632"/>
      <sheetName val="[Spt-BH.xls][Spt-BH.xls]B___633"/>
      <sheetName val="[Spt-BH.xls][Spt-BH.xls]B___634"/>
      <sheetName val="[Spt-BH.xls][Spt-BH.xls]B___635"/>
      <sheetName val="[Spt-BH.xls][Spt-BH.xls]B___636"/>
      <sheetName val="[Spt-BH.xls][Spt-BH.xls]B___637"/>
      <sheetName val="[Spt-BH.xls]B____x005f_x0004_______46"/>
      <sheetName val="[Spt-BH.xls]B___x005f_x0000__x005f_x0004_46"/>
      <sheetName val="[Spt-BH.xls][Spt-BH.xls]_Sp_149"/>
      <sheetName val="[Spt-BH.xls][Spt-BH.xls]B___644"/>
      <sheetName val="[Spt-BH.xls][Spt-BH.xls]B___645"/>
      <sheetName val="[Spt-BH.xls][Spt-BH.xls]_Sp_151"/>
      <sheetName val="[Spt-BH.xls][Spt-BH.xls]B___646"/>
      <sheetName val="[Spt-BH.xls][Spt-BH.xls]B___647"/>
      <sheetName val="[Spt-BH.xls][Spt-BH.xls]B___648"/>
      <sheetName val="[Spt-BH.xls][Spt-BH.xls]B___649"/>
      <sheetName val="[Spt-BH.xls][Spt-BH.xls]B___650"/>
      <sheetName val="[Spt-BH.xls][Spt-BH.xls]B___651"/>
      <sheetName val="[Spt-BH.xls][Spt-BH.xls]B___652"/>
      <sheetName val="[Spt-BH.xls][Spt-BH.xls]B___653"/>
      <sheetName val="[Spt-BH.xls][Spt-BH.xls]B___654"/>
      <sheetName val="[Spt-BH.xls][Spt-BH.xls]B___655"/>
      <sheetName val="[Spt-BH.xls][Spt-BH.xls]_Sp_153"/>
      <sheetName val="[Spt-BH.xls][Spt-BH.xls]B___656"/>
      <sheetName val="[Spt-BH.xls][Spt-BH.xls]B___657"/>
      <sheetName val="[Spt-BH.xls][Spt-BH.xls]B___658"/>
      <sheetName val="[Spt-BH.xls][Spt-BH.xls]B___659"/>
      <sheetName val="[Spt-BH.xls][Spt-BH.xls]B___660"/>
      <sheetName val="[Spt-BH.xls][Spt-BH.xls]B___661"/>
      <sheetName val="[Spt-BH.xls][Spt-BH.xls]B___672"/>
      <sheetName val="[Spt-BH.xls][Spt-BH.xls]B___673"/>
      <sheetName val="[Spt-BH.xls][Spt-BH.xls]_Sp_158"/>
      <sheetName val="[Spt-BH.xls][Spt-BH.xls]B___674"/>
      <sheetName val="[Spt-BH.xls][Spt-BH.xls]B___675"/>
      <sheetName val="[Spt-BH.xls][Spt-BH.xls]B___676"/>
      <sheetName val="[Spt-BH.xls][Spt-BH.xls]B___677"/>
      <sheetName val="[Spt-BH.xls][Spt-BH.xls]B___678"/>
      <sheetName val="[Spt-BH.xls][Spt-BH.xls]B___679"/>
      <sheetName val="[Spt-BH.xls][Spt-BH.xls]B___680"/>
      <sheetName val="[Spt-BH.xls][Spt-BH.xls]B___681"/>
      <sheetName val="[Spt-BH.xls][Spt-BH.xls]_Sp_161"/>
      <sheetName val="[Spt-BH.xls][Spt-BH.xls]B___692"/>
      <sheetName val="[Spt-BH.xls][Spt-BH.xls]B___693"/>
      <sheetName val="[Spt-BH.xls][Spt-BH.xls]B___694"/>
      <sheetName val="[Spt-BH.xls][Spt-BH.xls]B___695"/>
      <sheetName val="[Spt-BH.xls][Spt-BH.xls]B___696"/>
      <sheetName val="[Spt-BH.xls][Spt-BH.xls]_Sp_159"/>
      <sheetName val="[Spt-BH.xls][Spt-BH.xls]B___682"/>
      <sheetName val="[Spt-BH.xls][Spt-BH.xls]B___683"/>
      <sheetName val="[Spt-BH.xls][Spt-BH.xls]B___684"/>
      <sheetName val="[Spt-BH.xls][Spt-BH.xls]B___685"/>
      <sheetName val="[Spt-BH.xls][Spt-BH.xls]B___686"/>
      <sheetName val="[Spt-BH.xls][Spt-BH.xls]_Sp_160"/>
      <sheetName val="[Spt-BH.xls][Spt-BH.xls]B___687"/>
      <sheetName val="[Spt-BH.xls][Spt-BH.xls]B___688"/>
      <sheetName val="[Spt-BH.xls][Spt-BH.xls]B___689"/>
      <sheetName val="[Spt-BH.xls][Spt-BH.xls]B___690"/>
      <sheetName val="[Spt-BH.xls][Spt-BH.xls]B___691"/>
      <sheetName val="[Spt-BH.xls][Spt-BH.xls]B___708"/>
      <sheetName val="[Spt-BH.xls][Spt-BH.xls]B___709"/>
      <sheetName val="[Spt-BH.xls][Spt-BH.xls]B___710"/>
      <sheetName val="[Spt-BH.xls][Spt-BH.xls]_Sp_165"/>
      <sheetName val="[Spt-BH.xls][Spt-BH.xls]B___711"/>
      <sheetName val="[Spt-BH.xls][Spt-BH.xls]B___712"/>
      <sheetName val="[Spt-BH.xls][Spt-BH.xls]B___723"/>
      <sheetName val="[Spt-BH.xls][Spt-BH.xls]B___724"/>
      <sheetName val="[Spt-BH.xls][Spt-BH.xls]B___725"/>
      <sheetName val="[Spt-BH.xls][Spt-BH.xls]_Sp_168"/>
      <sheetName val="[Spt-BH.xls][Spt-BH.xls]B___726"/>
      <sheetName val="[Spt-BH.xls][Spt-BH.xls]B___727"/>
      <sheetName val="[Spt-BH.xls][Spt-BH.xls]B___718"/>
      <sheetName val="[Spt-BH.xls][Spt-BH.xls]B___719"/>
      <sheetName val="[Spt-BH.xls][Spt-BH.xls]B___720"/>
      <sheetName val="[Spt-BH.xls][Spt-BH.xls]_Sp_167"/>
      <sheetName val="[Spt-BH.xls][Spt-BH.xls]B___721"/>
      <sheetName val="[Spt-BH.xls][Spt-BH.xls]B___722"/>
      <sheetName val="[Spt-BH.xls][Spt-BH.xls]B___713"/>
      <sheetName val="[Spt-BH.xls][Spt-BH.xls]B___714"/>
      <sheetName val="[Spt-BH.xls][Spt-BH.xls]B___715"/>
      <sheetName val="[Spt-BH.xls][Spt-BH.xls]_Sp_166"/>
      <sheetName val="[Spt-BH.xls][Spt-BH.xls]B___716"/>
      <sheetName val="[Spt-BH.xls][Spt-BH.xls]B___717"/>
      <sheetName val="rdamdata"/>
      <sheetName val="C-data"/>
      <sheetName val="maya"/>
      <sheetName val="P-Ins &amp; Bonds"/>
      <sheetName val="B@__x0004_@_x0000"/>
      <sheetName val="B@__x0004_@__$_x0"/>
      <sheetName val="[Spt-BH.xls][Spt-BH.xls]B@[_x0004_@"/>
      <sheetName val="B@__x0004_@_"/>
      <sheetName val="SàQa_x0005_@_x000"/>
      <sheetName val="_Spt-BH.xls_B@__x0004_@_"/>
      <sheetName val="B@[_x0004_@_x0000"/>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refreshError="1"/>
      <sheetData sheetId="49" refreshError="1"/>
      <sheetData sheetId="50" refreshError="1"/>
      <sheetData sheetId="51" refreshError="1"/>
      <sheetData sheetId="52" refreshError="1"/>
      <sheetData sheetId="53"/>
      <sheetData sheetId="54"/>
      <sheetData sheetId="55" refreshError="1"/>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refreshError="1"/>
      <sheetData sheetId="337"/>
      <sheetData sheetId="338"/>
      <sheetData sheetId="339"/>
      <sheetData sheetId="340"/>
      <sheetData sheetId="341"/>
      <sheetData sheetId="342"/>
      <sheetData sheetId="343"/>
      <sheetData sheetId="344" refreshError="1"/>
      <sheetData sheetId="345" refreshError="1"/>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refreshError="1"/>
      <sheetData sheetId="379" refreshError="1"/>
      <sheetData sheetId="380" refreshError="1"/>
      <sheetData sheetId="381" refreshError="1"/>
      <sheetData sheetId="382"/>
      <sheetData sheetId="383"/>
      <sheetData sheetId="384"/>
      <sheetData sheetId="385"/>
      <sheetData sheetId="386"/>
      <sheetData sheetId="387"/>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sheetData sheetId="412"/>
      <sheetData sheetId="413" refreshError="1"/>
      <sheetData sheetId="414" refreshError="1"/>
      <sheetData sheetId="415" refreshError="1"/>
      <sheetData sheetId="416" refreshError="1"/>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sheetData sheetId="1315"/>
      <sheetData sheetId="1316"/>
      <sheetData sheetId="1317"/>
      <sheetData sheetId="1318"/>
      <sheetData sheetId="1319"/>
      <sheetData sheetId="1320"/>
      <sheetData sheetId="1321"/>
      <sheetData sheetId="1322"/>
      <sheetData sheetId="1323"/>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sheetData sheetId="2538"/>
      <sheetData sheetId="2539"/>
      <sheetData sheetId="2540"/>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sheetData sheetId="2986"/>
      <sheetData sheetId="2987"/>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sheetData sheetId="3030"/>
      <sheetData sheetId="3031"/>
      <sheetData sheetId="3032"/>
      <sheetData sheetId="3033"/>
      <sheetData sheetId="3034" refreshError="1"/>
      <sheetData sheetId="3035" refreshError="1"/>
      <sheetData sheetId="3036" refreshError="1"/>
      <sheetData sheetId="3037" refreshError="1"/>
      <sheetData sheetId="3038" refreshError="1"/>
      <sheetData sheetId="3039" refreshError="1"/>
      <sheetData sheetId="3040" refreshError="1"/>
      <sheetData sheetId="3041"/>
      <sheetData sheetId="3042" refreshError="1"/>
      <sheetData sheetId="3043" refreshError="1"/>
      <sheetData sheetId="3044" refreshError="1"/>
      <sheetData sheetId="3045"/>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sheetData sheetId="3079"/>
      <sheetData sheetId="3080"/>
      <sheetData sheetId="3081" refreshError="1"/>
      <sheetData sheetId="3082"/>
      <sheetData sheetId="3083"/>
      <sheetData sheetId="3084"/>
      <sheetData sheetId="3085"/>
      <sheetData sheetId="3086"/>
      <sheetData sheetId="3087" refreshError="1"/>
      <sheetData sheetId="3088" refreshError="1"/>
      <sheetData sheetId="3089" refreshError="1"/>
      <sheetData sheetId="3090"/>
      <sheetData sheetId="3091"/>
      <sheetData sheetId="3092" refreshError="1"/>
      <sheetData sheetId="3093" refreshError="1"/>
      <sheetData sheetId="3094" refreshError="1"/>
      <sheetData sheetId="3095"/>
      <sheetData sheetId="3096"/>
      <sheetData sheetId="3097" refreshError="1"/>
      <sheetData sheetId="3098" refreshError="1"/>
      <sheetData sheetId="3099" refreshError="1"/>
      <sheetData sheetId="3100"/>
      <sheetData sheetId="3101" refreshError="1"/>
      <sheetData sheetId="3102" refreshError="1"/>
      <sheetData sheetId="3103" refreshError="1"/>
      <sheetData sheetId="3104"/>
      <sheetData sheetId="3105"/>
      <sheetData sheetId="3106" refreshError="1"/>
      <sheetData sheetId="3107" refreshError="1"/>
      <sheetData sheetId="3108" refreshError="1"/>
      <sheetData sheetId="3109"/>
      <sheetData sheetId="3110"/>
      <sheetData sheetId="3111" refreshError="1"/>
      <sheetData sheetId="3112" refreshError="1"/>
      <sheetData sheetId="3113" refreshError="1"/>
      <sheetData sheetId="3114"/>
      <sheetData sheetId="3115"/>
      <sheetData sheetId="3116" refreshError="1"/>
      <sheetData sheetId="3117" refreshError="1"/>
      <sheetData sheetId="3118" refreshError="1"/>
      <sheetData sheetId="3119" refreshError="1"/>
      <sheetData sheetId="3120" refreshError="1"/>
      <sheetData sheetId="3121"/>
      <sheetData sheetId="3122"/>
      <sheetData sheetId="3123" refreshError="1"/>
      <sheetData sheetId="3124" refreshError="1"/>
      <sheetData sheetId="3125" refreshError="1"/>
      <sheetData sheetId="3126"/>
      <sheetData sheetId="3127"/>
      <sheetData sheetId="3128" refreshError="1"/>
      <sheetData sheetId="3129"/>
      <sheetData sheetId="3130"/>
      <sheetData sheetId="3131"/>
      <sheetData sheetId="3132"/>
      <sheetData sheetId="3133"/>
      <sheetData sheetId="3134"/>
      <sheetData sheetId="3135"/>
      <sheetData sheetId="3136"/>
      <sheetData sheetId="3137" refreshError="1"/>
      <sheetData sheetId="3138" refreshError="1"/>
      <sheetData sheetId="3139"/>
      <sheetData sheetId="3140" refreshError="1"/>
      <sheetData sheetId="3141" refreshError="1"/>
      <sheetData sheetId="3142"/>
      <sheetData sheetId="3143" refreshError="1"/>
      <sheetData sheetId="3144"/>
      <sheetData sheetId="3145"/>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sheetData sheetId="3176"/>
      <sheetData sheetId="3177"/>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refreshError="1"/>
      <sheetData sheetId="3263"/>
      <sheetData sheetId="3264" refreshError="1"/>
      <sheetData sheetId="3265"/>
      <sheetData sheetId="3266"/>
      <sheetData sheetId="3267"/>
      <sheetData sheetId="3268" refreshError="1"/>
      <sheetData sheetId="3269" refreshError="1"/>
      <sheetData sheetId="3270"/>
      <sheetData sheetId="3271"/>
      <sheetData sheetId="3272"/>
      <sheetData sheetId="3273"/>
      <sheetData sheetId="3274" refreshError="1"/>
      <sheetData sheetId="3275"/>
      <sheetData sheetId="3276"/>
      <sheetData sheetId="3277" refreshError="1"/>
      <sheetData sheetId="3278" refreshError="1"/>
      <sheetData sheetId="3279" refreshError="1"/>
      <sheetData sheetId="3280" refreshError="1"/>
      <sheetData sheetId="3281"/>
      <sheetData sheetId="3282"/>
      <sheetData sheetId="3283" refreshError="1"/>
      <sheetData sheetId="3284" refreshError="1"/>
      <sheetData sheetId="3285"/>
      <sheetData sheetId="3286" refreshError="1"/>
      <sheetData sheetId="3287" refreshError="1"/>
      <sheetData sheetId="3288"/>
      <sheetData sheetId="3289"/>
      <sheetData sheetId="3290" refreshError="1"/>
      <sheetData sheetId="3291" refreshError="1"/>
      <sheetData sheetId="3292"/>
      <sheetData sheetId="3293" refreshError="1"/>
      <sheetData sheetId="3294"/>
      <sheetData sheetId="3295" refreshError="1"/>
      <sheetData sheetId="3296"/>
      <sheetData sheetId="3297" refreshError="1"/>
      <sheetData sheetId="3298"/>
      <sheetData sheetId="3299" refreshError="1"/>
      <sheetData sheetId="3300" refreshError="1"/>
      <sheetData sheetId="3301" refreshError="1"/>
      <sheetData sheetId="3302"/>
      <sheetData sheetId="3303"/>
      <sheetData sheetId="3304" refreshError="1"/>
      <sheetData sheetId="3305" refreshError="1"/>
      <sheetData sheetId="3306" refreshError="1"/>
      <sheetData sheetId="3307" refreshError="1"/>
      <sheetData sheetId="3308" refreshError="1"/>
      <sheetData sheetId="3309" refreshError="1"/>
      <sheetData sheetId="3310" refreshError="1"/>
      <sheetData sheetId="3311"/>
      <sheetData sheetId="3312" refreshError="1"/>
      <sheetData sheetId="3313" refreshError="1"/>
      <sheetData sheetId="3314" refreshError="1"/>
      <sheetData sheetId="3315"/>
      <sheetData sheetId="3316"/>
      <sheetData sheetId="3317"/>
      <sheetData sheetId="3318"/>
      <sheetData sheetId="3319"/>
      <sheetData sheetId="3320" refreshError="1"/>
      <sheetData sheetId="3321"/>
      <sheetData sheetId="3322" refreshError="1"/>
      <sheetData sheetId="3323" refreshError="1"/>
      <sheetData sheetId="3324" refreshError="1"/>
      <sheetData sheetId="3325" refreshError="1"/>
      <sheetData sheetId="3326"/>
      <sheetData sheetId="3327" refreshError="1"/>
      <sheetData sheetId="3328" refreshError="1"/>
      <sheetData sheetId="3329" refreshError="1"/>
      <sheetData sheetId="3330" refreshError="1"/>
      <sheetData sheetId="3331"/>
      <sheetData sheetId="3332"/>
      <sheetData sheetId="3333" refreshError="1"/>
      <sheetData sheetId="3334" refreshError="1"/>
      <sheetData sheetId="3335"/>
      <sheetData sheetId="3336"/>
      <sheetData sheetId="3337" refreshError="1"/>
      <sheetData sheetId="3338" refreshError="1"/>
      <sheetData sheetId="3339" refreshError="1"/>
      <sheetData sheetId="3340"/>
      <sheetData sheetId="3341" refreshError="1"/>
      <sheetData sheetId="3342" refreshError="1"/>
      <sheetData sheetId="3343" refreshError="1"/>
      <sheetData sheetId="3344" refreshError="1"/>
      <sheetData sheetId="3345"/>
      <sheetData sheetId="3346"/>
      <sheetData sheetId="3347" refreshError="1"/>
      <sheetData sheetId="3348" refreshError="1"/>
      <sheetData sheetId="3349" refreshError="1"/>
      <sheetData sheetId="3350" refreshError="1"/>
      <sheetData sheetId="3351" refreshError="1"/>
      <sheetData sheetId="3352" refreshError="1"/>
      <sheetData sheetId="3353"/>
      <sheetData sheetId="3354"/>
      <sheetData sheetId="3355" refreshError="1"/>
      <sheetData sheetId="3356" refreshError="1"/>
      <sheetData sheetId="3357" refreshError="1"/>
      <sheetData sheetId="3358" refreshError="1"/>
      <sheetData sheetId="3359"/>
      <sheetData sheetId="3360"/>
      <sheetData sheetId="3361" refreshError="1"/>
      <sheetData sheetId="3362" refreshError="1"/>
      <sheetData sheetId="3363" refreshError="1"/>
      <sheetData sheetId="3364" refreshError="1"/>
      <sheetData sheetId="3365" refreshError="1"/>
      <sheetData sheetId="3366" refreshError="1"/>
      <sheetData sheetId="3367" refreshError="1"/>
      <sheetData sheetId="3368"/>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sheetData sheetId="3378"/>
      <sheetData sheetId="3379" refreshError="1"/>
      <sheetData sheetId="3380" refreshError="1"/>
      <sheetData sheetId="3381" refreshError="1"/>
      <sheetData sheetId="3382" refreshError="1"/>
      <sheetData sheetId="3383" refreshError="1"/>
      <sheetData sheetId="3384"/>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sheetData sheetId="3396" refreshError="1"/>
      <sheetData sheetId="3397"/>
      <sheetData sheetId="3398" refreshError="1"/>
      <sheetData sheetId="3399"/>
      <sheetData sheetId="3400" refreshError="1"/>
      <sheetData sheetId="3401" refreshError="1"/>
      <sheetData sheetId="3402" refreshError="1"/>
      <sheetData sheetId="3403"/>
      <sheetData sheetId="3404"/>
      <sheetData sheetId="3405" refreshError="1"/>
      <sheetData sheetId="3406" refreshError="1"/>
      <sheetData sheetId="3407" refreshError="1"/>
      <sheetData sheetId="3408" refreshError="1"/>
      <sheetData sheetId="3409" refreshError="1"/>
      <sheetData sheetId="3410"/>
      <sheetData sheetId="3411" refreshError="1"/>
      <sheetData sheetId="3412"/>
      <sheetData sheetId="3413" refreshError="1"/>
      <sheetData sheetId="3414"/>
      <sheetData sheetId="3415" refreshError="1"/>
      <sheetData sheetId="3416"/>
      <sheetData sheetId="3417" refreshError="1"/>
      <sheetData sheetId="3418" refreshError="1"/>
      <sheetData sheetId="3419" refreshError="1"/>
      <sheetData sheetId="3420"/>
      <sheetData sheetId="3421" refreshError="1"/>
      <sheetData sheetId="3422" refreshError="1"/>
      <sheetData sheetId="3423"/>
      <sheetData sheetId="3424" refreshError="1"/>
      <sheetData sheetId="3425"/>
      <sheetData sheetId="3426" refreshError="1"/>
      <sheetData sheetId="3427" refreshError="1"/>
      <sheetData sheetId="3428" refreshError="1"/>
      <sheetData sheetId="3429" refreshError="1"/>
      <sheetData sheetId="3430"/>
      <sheetData sheetId="3431" refreshError="1"/>
      <sheetData sheetId="3432" refreshError="1"/>
      <sheetData sheetId="3433" refreshError="1"/>
      <sheetData sheetId="3434"/>
      <sheetData sheetId="3435" refreshError="1"/>
      <sheetData sheetId="3436" refreshError="1"/>
      <sheetData sheetId="3437" refreshError="1"/>
      <sheetData sheetId="3438" refreshError="1"/>
      <sheetData sheetId="3439" refreshError="1"/>
      <sheetData sheetId="3440"/>
      <sheetData sheetId="3441"/>
      <sheetData sheetId="3442" refreshError="1"/>
      <sheetData sheetId="3443" refreshError="1"/>
      <sheetData sheetId="3444" refreshError="1"/>
      <sheetData sheetId="3445" refreshError="1"/>
      <sheetData sheetId="3446"/>
      <sheetData sheetId="3447" refreshError="1"/>
      <sheetData sheetId="3448" refreshError="1"/>
      <sheetData sheetId="3449" refreshError="1"/>
      <sheetData sheetId="3450" refreshError="1"/>
      <sheetData sheetId="3451" refreshError="1"/>
      <sheetData sheetId="3452" refreshError="1"/>
      <sheetData sheetId="3453" refreshError="1"/>
      <sheetData sheetId="3454"/>
      <sheetData sheetId="3455" refreshError="1"/>
      <sheetData sheetId="3456" refreshError="1"/>
      <sheetData sheetId="3457" refreshError="1"/>
      <sheetData sheetId="3458" refreshError="1"/>
      <sheetData sheetId="3459" refreshError="1"/>
      <sheetData sheetId="3460" refreshError="1"/>
      <sheetData sheetId="3461" refreshError="1"/>
      <sheetData sheetId="3462"/>
      <sheetData sheetId="3463" refreshError="1"/>
      <sheetData sheetId="3464" refreshError="1"/>
      <sheetData sheetId="3465" refreshError="1"/>
      <sheetData sheetId="3466" refreshError="1"/>
      <sheetData sheetId="3467"/>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sheetData sheetId="3477" refreshError="1"/>
      <sheetData sheetId="3478" refreshError="1"/>
      <sheetData sheetId="3479"/>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sheetData sheetId="3489" refreshError="1"/>
      <sheetData sheetId="3490" refreshError="1"/>
      <sheetData sheetId="3491"/>
      <sheetData sheetId="3492"/>
      <sheetData sheetId="3493" refreshError="1"/>
      <sheetData sheetId="3494" refreshError="1"/>
      <sheetData sheetId="3495" refreshError="1"/>
      <sheetData sheetId="3496"/>
      <sheetData sheetId="3497"/>
      <sheetData sheetId="3498" refreshError="1"/>
      <sheetData sheetId="3499"/>
      <sheetData sheetId="3500" refreshError="1"/>
      <sheetData sheetId="3501" refreshError="1"/>
      <sheetData sheetId="3502"/>
      <sheetData sheetId="3503" refreshError="1"/>
      <sheetData sheetId="3504" refreshError="1"/>
      <sheetData sheetId="3505" refreshError="1"/>
      <sheetData sheetId="3506" refreshError="1"/>
      <sheetData sheetId="3507" refreshError="1"/>
      <sheetData sheetId="3508" refreshError="1"/>
      <sheetData sheetId="3509"/>
      <sheetData sheetId="3510"/>
      <sheetData sheetId="3511" refreshError="1"/>
      <sheetData sheetId="3512" refreshError="1"/>
      <sheetData sheetId="3513"/>
      <sheetData sheetId="3514" refreshError="1"/>
      <sheetData sheetId="3515" refreshError="1"/>
      <sheetData sheetId="3516"/>
      <sheetData sheetId="3517"/>
      <sheetData sheetId="3518" refreshError="1"/>
      <sheetData sheetId="3519" refreshError="1"/>
      <sheetData sheetId="3520" refreshError="1"/>
      <sheetData sheetId="3521"/>
      <sheetData sheetId="3522" refreshError="1"/>
      <sheetData sheetId="3523" refreshError="1"/>
      <sheetData sheetId="3524"/>
      <sheetData sheetId="3525" refreshError="1"/>
      <sheetData sheetId="3526" refreshError="1"/>
      <sheetData sheetId="3527" refreshError="1"/>
      <sheetData sheetId="3528" refreshError="1"/>
      <sheetData sheetId="3529" refreshError="1"/>
      <sheetData sheetId="3530" refreshError="1"/>
      <sheetData sheetId="3531"/>
      <sheetData sheetId="3532" refreshError="1"/>
      <sheetData sheetId="3533" refreshError="1"/>
      <sheetData sheetId="3534" refreshError="1"/>
      <sheetData sheetId="3535"/>
      <sheetData sheetId="3536"/>
      <sheetData sheetId="3537" refreshError="1"/>
      <sheetData sheetId="3538" refreshError="1"/>
      <sheetData sheetId="3539" refreshError="1"/>
      <sheetData sheetId="3540"/>
      <sheetData sheetId="3541" refreshError="1"/>
      <sheetData sheetId="3542" refreshError="1"/>
      <sheetData sheetId="3543" refreshError="1"/>
      <sheetData sheetId="3544" refreshError="1"/>
      <sheetData sheetId="3545" refreshError="1"/>
      <sheetData sheetId="3546"/>
      <sheetData sheetId="3547" refreshError="1"/>
      <sheetData sheetId="3548" refreshError="1"/>
      <sheetData sheetId="3549" refreshError="1"/>
      <sheetData sheetId="3550"/>
      <sheetData sheetId="3551" refreshError="1"/>
      <sheetData sheetId="3552"/>
      <sheetData sheetId="3553" refreshError="1"/>
      <sheetData sheetId="3554" refreshError="1"/>
      <sheetData sheetId="3555" refreshError="1"/>
      <sheetData sheetId="3556" refreshError="1"/>
      <sheetData sheetId="3557"/>
      <sheetData sheetId="3558"/>
      <sheetData sheetId="3559" refreshError="1"/>
      <sheetData sheetId="3560" refreshError="1"/>
      <sheetData sheetId="3561" refreshError="1"/>
      <sheetData sheetId="3562" refreshError="1"/>
      <sheetData sheetId="3563" refreshError="1"/>
      <sheetData sheetId="3564"/>
      <sheetData sheetId="3565"/>
      <sheetData sheetId="3566" refreshError="1"/>
      <sheetData sheetId="3567" refreshError="1"/>
      <sheetData sheetId="3568" refreshError="1"/>
      <sheetData sheetId="3569" refreshError="1"/>
      <sheetData sheetId="3570" refreshError="1"/>
      <sheetData sheetId="3571"/>
      <sheetData sheetId="3572" refreshError="1"/>
      <sheetData sheetId="3573" refreshError="1"/>
      <sheetData sheetId="3574"/>
      <sheetData sheetId="3575" refreshError="1"/>
      <sheetData sheetId="3576" refreshError="1"/>
      <sheetData sheetId="3577" refreshError="1"/>
      <sheetData sheetId="3578" refreshError="1"/>
      <sheetData sheetId="3579" refreshError="1"/>
      <sheetData sheetId="3580"/>
      <sheetData sheetId="3581" refreshError="1"/>
      <sheetData sheetId="3582" refreshError="1"/>
      <sheetData sheetId="3583" refreshError="1"/>
      <sheetData sheetId="3584" refreshError="1"/>
      <sheetData sheetId="3585" refreshError="1"/>
      <sheetData sheetId="3586" refreshError="1"/>
      <sheetData sheetId="3587" refreshError="1"/>
      <sheetData sheetId="3588"/>
      <sheetData sheetId="3589" refreshError="1"/>
      <sheetData sheetId="3590" refreshError="1"/>
      <sheetData sheetId="3591" refreshError="1"/>
      <sheetData sheetId="3592"/>
      <sheetData sheetId="3593" refreshError="1"/>
      <sheetData sheetId="3594" refreshError="1"/>
      <sheetData sheetId="3595"/>
      <sheetData sheetId="3596" refreshError="1"/>
      <sheetData sheetId="3597"/>
      <sheetData sheetId="3598" refreshError="1"/>
      <sheetData sheetId="3599" refreshError="1"/>
      <sheetData sheetId="3600" refreshError="1"/>
      <sheetData sheetId="3601" refreshError="1"/>
      <sheetData sheetId="3602"/>
      <sheetData sheetId="3603"/>
      <sheetData sheetId="3604" refreshError="1"/>
      <sheetData sheetId="3605" refreshError="1"/>
      <sheetData sheetId="3606" refreshError="1"/>
      <sheetData sheetId="3607" refreshError="1"/>
      <sheetData sheetId="3608"/>
      <sheetData sheetId="3609" refreshError="1"/>
      <sheetData sheetId="3610" refreshError="1"/>
      <sheetData sheetId="3611" refreshError="1"/>
      <sheetData sheetId="3612" refreshError="1"/>
      <sheetData sheetId="3613" refreshError="1"/>
      <sheetData sheetId="3614" refreshError="1"/>
      <sheetData sheetId="3615" refreshError="1"/>
      <sheetData sheetId="3616"/>
      <sheetData sheetId="3617" refreshError="1"/>
      <sheetData sheetId="3618" refreshError="1"/>
      <sheetData sheetId="3619"/>
      <sheetData sheetId="3620"/>
      <sheetData sheetId="3621"/>
      <sheetData sheetId="3622" refreshError="1"/>
      <sheetData sheetId="3623" refreshError="1"/>
      <sheetData sheetId="3624" refreshError="1"/>
      <sheetData sheetId="3625"/>
      <sheetData sheetId="3626"/>
      <sheetData sheetId="3627"/>
      <sheetData sheetId="3628"/>
      <sheetData sheetId="3629" refreshError="1"/>
      <sheetData sheetId="3630" refreshError="1"/>
      <sheetData sheetId="3631" refreshError="1"/>
      <sheetData sheetId="3632" refreshError="1"/>
      <sheetData sheetId="3633" refreshError="1"/>
      <sheetData sheetId="3634"/>
      <sheetData sheetId="3635"/>
      <sheetData sheetId="3636"/>
      <sheetData sheetId="3637"/>
      <sheetData sheetId="3638"/>
      <sheetData sheetId="3639"/>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sheetData sheetId="3694"/>
      <sheetData sheetId="3695"/>
      <sheetData sheetId="3696" refreshError="1"/>
      <sheetData sheetId="3697" refreshError="1"/>
      <sheetData sheetId="3698" refreshError="1"/>
      <sheetData sheetId="3699" refreshError="1"/>
      <sheetData sheetId="3700"/>
      <sheetData sheetId="3701"/>
      <sheetData sheetId="3702" refreshError="1"/>
      <sheetData sheetId="3703" refreshError="1"/>
      <sheetData sheetId="3704"/>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sheetData sheetId="3744"/>
      <sheetData sheetId="3745"/>
      <sheetData sheetId="3746" refreshError="1"/>
      <sheetData sheetId="3747" refreshError="1"/>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sheetData sheetId="3784"/>
      <sheetData sheetId="3785"/>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sheetData sheetId="3798" refreshError="1"/>
      <sheetData sheetId="3799"/>
      <sheetData sheetId="3800" refreshError="1"/>
      <sheetData sheetId="3801" refreshError="1"/>
      <sheetData sheetId="3802" refreshError="1"/>
      <sheetData sheetId="3803" refreshError="1"/>
      <sheetData sheetId="3804" refreshError="1"/>
      <sheetData sheetId="3805"/>
      <sheetData sheetId="3806" refreshError="1"/>
      <sheetData sheetId="3807"/>
      <sheetData sheetId="3808" refreshError="1"/>
      <sheetData sheetId="3809" refreshError="1"/>
      <sheetData sheetId="3810" refreshError="1"/>
      <sheetData sheetId="3811" refreshError="1"/>
      <sheetData sheetId="3812" refreshError="1"/>
      <sheetData sheetId="3813"/>
      <sheetData sheetId="3814" refreshError="1"/>
      <sheetData sheetId="3815"/>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sheetData sheetId="3830"/>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sheetData sheetId="5744"/>
      <sheetData sheetId="5745"/>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refreshError="1"/>
      <sheetData sheetId="10576"/>
      <sheetData sheetId="10577" refreshError="1"/>
      <sheetData sheetId="10578"/>
      <sheetData sheetId="10579" refreshError="1"/>
      <sheetData sheetId="10580" refreshError="1"/>
      <sheetData sheetId="10581"/>
      <sheetData sheetId="10582"/>
      <sheetData sheetId="10583"/>
      <sheetData sheetId="10584" refreshError="1"/>
      <sheetData sheetId="10585" refreshError="1"/>
      <sheetData sheetId="10586" refreshError="1"/>
      <sheetData sheetId="10587"/>
      <sheetData sheetId="10588" refreshError="1"/>
      <sheetData sheetId="10589" refreshError="1"/>
      <sheetData sheetId="10590" refreshError="1"/>
      <sheetData sheetId="10591" refreshError="1"/>
      <sheetData sheetId="10592"/>
      <sheetData sheetId="10593"/>
      <sheetData sheetId="10594"/>
      <sheetData sheetId="10595"/>
      <sheetData sheetId="10596"/>
      <sheetData sheetId="10597"/>
      <sheetData sheetId="10598"/>
      <sheetData sheetId="10599"/>
      <sheetData sheetId="10600"/>
      <sheetData sheetId="10601"/>
      <sheetData sheetId="10602" refreshError="1"/>
      <sheetData sheetId="10603" refreshError="1"/>
      <sheetData sheetId="10604" refreshError="1"/>
      <sheetData sheetId="10605" refreshError="1"/>
      <sheetData sheetId="10606"/>
      <sheetData sheetId="10607"/>
      <sheetData sheetId="10608" refreshError="1"/>
      <sheetData sheetId="10609" refreshError="1"/>
      <sheetData sheetId="10610"/>
      <sheetData sheetId="10611" refreshError="1"/>
      <sheetData sheetId="10612" refreshError="1"/>
      <sheetData sheetId="10613" refreshError="1"/>
      <sheetData sheetId="10614"/>
      <sheetData sheetId="10615"/>
      <sheetData sheetId="10616" refreshError="1"/>
      <sheetData sheetId="10617" refreshError="1"/>
      <sheetData sheetId="10618"/>
      <sheetData sheetId="10619" refreshError="1"/>
      <sheetData sheetId="10620" refreshError="1"/>
      <sheetData sheetId="10621"/>
      <sheetData sheetId="10622" refreshError="1"/>
      <sheetData sheetId="10623" refreshError="1"/>
      <sheetData sheetId="10624" refreshError="1"/>
      <sheetData sheetId="10625" refreshError="1"/>
      <sheetData sheetId="10626" refreshError="1"/>
      <sheetData sheetId="10627"/>
      <sheetData sheetId="10628"/>
      <sheetData sheetId="10629"/>
      <sheetData sheetId="10630" refreshError="1"/>
      <sheetData sheetId="10631"/>
      <sheetData sheetId="10632"/>
      <sheetData sheetId="10633" refreshError="1"/>
      <sheetData sheetId="10634" refreshError="1"/>
      <sheetData sheetId="10635" refreshError="1"/>
      <sheetData sheetId="10636"/>
      <sheetData sheetId="10637" refreshError="1"/>
      <sheetData sheetId="10638"/>
      <sheetData sheetId="10639" refreshError="1"/>
      <sheetData sheetId="10640"/>
      <sheetData sheetId="10641" refreshError="1"/>
      <sheetData sheetId="10642" refreshError="1"/>
      <sheetData sheetId="10643" refreshError="1"/>
      <sheetData sheetId="10644"/>
      <sheetData sheetId="10645" refreshError="1"/>
      <sheetData sheetId="10646"/>
      <sheetData sheetId="10647" refreshError="1"/>
      <sheetData sheetId="10648" refreshError="1"/>
      <sheetData sheetId="10649" refreshError="1"/>
      <sheetData sheetId="10650" refreshError="1"/>
      <sheetData sheetId="10651" refreshError="1"/>
      <sheetData sheetId="10652"/>
      <sheetData sheetId="10653"/>
      <sheetData sheetId="10654" refreshError="1"/>
      <sheetData sheetId="10655"/>
      <sheetData sheetId="10656" refreshError="1"/>
      <sheetData sheetId="10657" refreshError="1"/>
      <sheetData sheetId="10658" refreshError="1"/>
      <sheetData sheetId="10659" refreshError="1"/>
      <sheetData sheetId="10660"/>
      <sheetData sheetId="10661" refreshError="1"/>
      <sheetData sheetId="10662" refreshError="1"/>
      <sheetData sheetId="10663" refreshError="1"/>
      <sheetData sheetId="10664" refreshError="1"/>
      <sheetData sheetId="10665" refreshError="1"/>
      <sheetData sheetId="10666" refreshError="1"/>
      <sheetData sheetId="10667" refreshError="1"/>
      <sheetData sheetId="10668"/>
      <sheetData sheetId="10669" refreshError="1"/>
      <sheetData sheetId="10670" refreshError="1"/>
      <sheetData sheetId="10671" refreshError="1"/>
      <sheetData sheetId="10672" refreshError="1"/>
      <sheetData sheetId="10673" refreshError="1"/>
      <sheetData sheetId="10674" refreshError="1"/>
      <sheetData sheetId="10675"/>
      <sheetData sheetId="10676" refreshError="1"/>
      <sheetData sheetId="10677"/>
      <sheetData sheetId="10678" refreshError="1"/>
      <sheetData sheetId="10679"/>
      <sheetData sheetId="10680" refreshError="1"/>
      <sheetData sheetId="10681" refreshError="1"/>
      <sheetData sheetId="10682" refreshError="1"/>
      <sheetData sheetId="10683"/>
      <sheetData sheetId="10684" refreshError="1"/>
      <sheetData sheetId="10685" refreshError="1"/>
      <sheetData sheetId="10686" refreshError="1"/>
      <sheetData sheetId="10687" refreshError="1"/>
      <sheetData sheetId="10688" refreshError="1"/>
      <sheetData sheetId="10689" refreshError="1"/>
      <sheetData sheetId="10690" refreshError="1"/>
      <sheetData sheetId="10691" refreshError="1"/>
      <sheetData sheetId="10692"/>
      <sheetData sheetId="10693" refreshError="1"/>
      <sheetData sheetId="10694" refreshError="1"/>
      <sheetData sheetId="10695" refreshError="1"/>
      <sheetData sheetId="10696" refreshError="1"/>
      <sheetData sheetId="10697" refreshError="1"/>
      <sheetData sheetId="10698"/>
      <sheetData sheetId="10699"/>
      <sheetData sheetId="10700" refreshError="1"/>
      <sheetData sheetId="10701" refreshError="1"/>
      <sheetData sheetId="10702" refreshError="1"/>
      <sheetData sheetId="10703" refreshError="1"/>
      <sheetData sheetId="10704" refreshError="1"/>
      <sheetData sheetId="10705" refreshError="1"/>
      <sheetData sheetId="10706" refreshError="1"/>
      <sheetData sheetId="10707"/>
      <sheetData sheetId="10708"/>
      <sheetData sheetId="10709" refreshError="1"/>
      <sheetData sheetId="10710" refreshError="1"/>
      <sheetData sheetId="10711" refreshError="1"/>
      <sheetData sheetId="10712" refreshError="1"/>
      <sheetData sheetId="10713" refreshError="1"/>
      <sheetData sheetId="10714" refreshError="1"/>
      <sheetData sheetId="10715" refreshError="1"/>
      <sheetData sheetId="10716" refreshError="1"/>
      <sheetData sheetId="10717" refreshError="1"/>
      <sheetData sheetId="10718" refreshError="1"/>
      <sheetData sheetId="10719" refreshError="1"/>
      <sheetData sheetId="10720" refreshError="1"/>
      <sheetData sheetId="10721" refreshError="1"/>
      <sheetData sheetId="10722" refreshError="1"/>
      <sheetData sheetId="10723" refreshError="1"/>
      <sheetData sheetId="10724" refreshError="1"/>
      <sheetData sheetId="10725"/>
      <sheetData sheetId="10726" refreshError="1"/>
      <sheetData sheetId="10727" refreshError="1"/>
      <sheetData sheetId="10728" refreshError="1"/>
      <sheetData sheetId="10729" refreshError="1"/>
      <sheetData sheetId="10730" refreshError="1"/>
      <sheetData sheetId="10731" refreshError="1"/>
      <sheetData sheetId="10732"/>
      <sheetData sheetId="10733"/>
      <sheetData sheetId="10734"/>
      <sheetData sheetId="10735"/>
      <sheetData sheetId="10736" refreshError="1"/>
      <sheetData sheetId="10737"/>
      <sheetData sheetId="10738" refreshError="1"/>
      <sheetData sheetId="10739" refreshError="1"/>
      <sheetData sheetId="10740"/>
      <sheetData sheetId="10741"/>
      <sheetData sheetId="10742" refreshError="1"/>
      <sheetData sheetId="10743" refreshError="1"/>
      <sheetData sheetId="10744" refreshError="1"/>
      <sheetData sheetId="10745" refreshError="1"/>
      <sheetData sheetId="10746" refreshError="1"/>
      <sheetData sheetId="10747"/>
      <sheetData sheetId="10748"/>
      <sheetData sheetId="10749" refreshError="1"/>
      <sheetData sheetId="10750" refreshError="1"/>
      <sheetData sheetId="10751" refreshError="1"/>
      <sheetData sheetId="10752" refreshError="1"/>
      <sheetData sheetId="10753" refreshError="1"/>
      <sheetData sheetId="10754"/>
      <sheetData sheetId="10755" refreshError="1"/>
      <sheetData sheetId="10756" refreshError="1"/>
      <sheetData sheetId="10757"/>
      <sheetData sheetId="10758"/>
      <sheetData sheetId="10759" refreshError="1"/>
      <sheetData sheetId="10760" refreshError="1"/>
      <sheetData sheetId="10761" refreshError="1"/>
      <sheetData sheetId="10762" refreshError="1"/>
      <sheetData sheetId="10763" refreshError="1"/>
      <sheetData sheetId="10764" refreshError="1"/>
      <sheetData sheetId="10765"/>
      <sheetData sheetId="10766"/>
      <sheetData sheetId="10767" refreshError="1"/>
      <sheetData sheetId="10768" refreshError="1"/>
      <sheetData sheetId="10769" refreshError="1"/>
      <sheetData sheetId="10770" refreshError="1"/>
      <sheetData sheetId="10771" refreshError="1"/>
      <sheetData sheetId="10772" refreshError="1"/>
      <sheetData sheetId="10773" refreshError="1"/>
      <sheetData sheetId="10774"/>
      <sheetData sheetId="10775" refreshError="1"/>
      <sheetData sheetId="10776" refreshError="1"/>
      <sheetData sheetId="10777" refreshError="1"/>
      <sheetData sheetId="10778" refreshError="1"/>
      <sheetData sheetId="10779" refreshError="1"/>
      <sheetData sheetId="10780" refreshError="1"/>
      <sheetData sheetId="10781"/>
      <sheetData sheetId="10782"/>
      <sheetData sheetId="10783"/>
      <sheetData sheetId="10784" refreshError="1"/>
      <sheetData sheetId="10785" refreshError="1"/>
      <sheetData sheetId="10786"/>
      <sheetData sheetId="10787"/>
      <sheetData sheetId="10788" refreshError="1"/>
      <sheetData sheetId="10789" refreshError="1"/>
      <sheetData sheetId="10790" refreshError="1"/>
      <sheetData sheetId="10791" refreshError="1"/>
      <sheetData sheetId="10792" refreshError="1"/>
      <sheetData sheetId="10793"/>
      <sheetData sheetId="10794"/>
      <sheetData sheetId="10795" refreshError="1"/>
      <sheetData sheetId="10796" refreshError="1"/>
      <sheetData sheetId="10797" refreshError="1"/>
      <sheetData sheetId="10798" refreshError="1"/>
      <sheetData sheetId="10799"/>
      <sheetData sheetId="10800"/>
      <sheetData sheetId="10801" refreshError="1"/>
      <sheetData sheetId="10802" refreshError="1"/>
      <sheetData sheetId="10803"/>
      <sheetData sheetId="10804" refreshError="1"/>
      <sheetData sheetId="10805" refreshError="1"/>
      <sheetData sheetId="10806"/>
      <sheetData sheetId="10807"/>
      <sheetData sheetId="10808" refreshError="1"/>
      <sheetData sheetId="10809" refreshError="1"/>
      <sheetData sheetId="10810" refreshError="1"/>
      <sheetData sheetId="10811" refreshError="1"/>
      <sheetData sheetId="10812"/>
      <sheetData sheetId="10813"/>
      <sheetData sheetId="10814" refreshError="1"/>
      <sheetData sheetId="10815" refreshError="1"/>
      <sheetData sheetId="10816" refreshError="1"/>
      <sheetData sheetId="10817" refreshError="1"/>
      <sheetData sheetId="10818" refreshError="1"/>
      <sheetData sheetId="10819" refreshError="1"/>
      <sheetData sheetId="10820" refreshError="1"/>
      <sheetData sheetId="10821" refreshError="1"/>
      <sheetData sheetId="10822"/>
      <sheetData sheetId="10823"/>
      <sheetData sheetId="10824" refreshError="1"/>
      <sheetData sheetId="10825" refreshError="1"/>
      <sheetData sheetId="10826" refreshError="1"/>
      <sheetData sheetId="10827" refreshError="1"/>
      <sheetData sheetId="10828" refreshError="1"/>
      <sheetData sheetId="10829"/>
      <sheetData sheetId="10830"/>
      <sheetData sheetId="10831" refreshError="1"/>
      <sheetData sheetId="10832"/>
      <sheetData sheetId="10833"/>
      <sheetData sheetId="10834" refreshError="1"/>
      <sheetData sheetId="10835" refreshError="1"/>
      <sheetData sheetId="10836"/>
      <sheetData sheetId="10837"/>
      <sheetData sheetId="10838" refreshError="1"/>
      <sheetData sheetId="10839" refreshError="1"/>
      <sheetData sheetId="10840" refreshError="1"/>
      <sheetData sheetId="10841" refreshError="1"/>
      <sheetData sheetId="10842" refreshError="1"/>
      <sheetData sheetId="10843"/>
      <sheetData sheetId="10844"/>
      <sheetData sheetId="10845" refreshError="1"/>
      <sheetData sheetId="10846" refreshError="1"/>
      <sheetData sheetId="10847" refreshError="1"/>
      <sheetData sheetId="10848" refreshError="1"/>
      <sheetData sheetId="10849" refreshError="1"/>
      <sheetData sheetId="10850" refreshError="1"/>
      <sheetData sheetId="10851" refreshError="1"/>
      <sheetData sheetId="10852"/>
      <sheetData sheetId="10853" refreshError="1"/>
      <sheetData sheetId="10854" refreshError="1"/>
      <sheetData sheetId="10855" refreshError="1"/>
      <sheetData sheetId="10856" refreshError="1"/>
      <sheetData sheetId="10857" refreshError="1"/>
      <sheetData sheetId="10858" refreshError="1"/>
      <sheetData sheetId="10859"/>
      <sheetData sheetId="10860"/>
      <sheetData sheetId="10861" refreshError="1"/>
      <sheetData sheetId="10862" refreshError="1"/>
      <sheetData sheetId="10863"/>
      <sheetData sheetId="10864" refreshError="1"/>
      <sheetData sheetId="10865" refreshError="1"/>
      <sheetData sheetId="10866" refreshError="1"/>
      <sheetData sheetId="10867"/>
      <sheetData sheetId="10868" refreshError="1"/>
      <sheetData sheetId="10869" refreshError="1"/>
      <sheetData sheetId="10870"/>
      <sheetData sheetId="10871" refreshError="1"/>
      <sheetData sheetId="10872" refreshError="1"/>
      <sheetData sheetId="10873"/>
      <sheetData sheetId="10874" refreshError="1"/>
      <sheetData sheetId="10875"/>
      <sheetData sheetId="10876" refreshError="1"/>
      <sheetData sheetId="10877" refreshError="1"/>
      <sheetData sheetId="10878" refreshError="1"/>
      <sheetData sheetId="10879" refreshError="1"/>
      <sheetData sheetId="10880"/>
      <sheetData sheetId="10881" refreshError="1"/>
      <sheetData sheetId="10882" refreshError="1"/>
      <sheetData sheetId="10883" refreshError="1"/>
      <sheetData sheetId="10884" refreshError="1"/>
      <sheetData sheetId="10885" refreshError="1"/>
      <sheetData sheetId="10886"/>
      <sheetData sheetId="10887" refreshError="1"/>
      <sheetData sheetId="10888" refreshError="1"/>
      <sheetData sheetId="10889"/>
      <sheetData sheetId="10890" refreshError="1"/>
      <sheetData sheetId="10891"/>
      <sheetData sheetId="10892" refreshError="1"/>
      <sheetData sheetId="10893" refreshError="1"/>
      <sheetData sheetId="10894" refreshError="1"/>
      <sheetData sheetId="10895" refreshError="1"/>
      <sheetData sheetId="10896"/>
      <sheetData sheetId="10897" refreshError="1"/>
      <sheetData sheetId="10898"/>
      <sheetData sheetId="10899" refreshError="1"/>
      <sheetData sheetId="10900" refreshError="1"/>
      <sheetData sheetId="10901" refreshError="1"/>
      <sheetData sheetId="10902" refreshError="1"/>
      <sheetData sheetId="10903" refreshError="1"/>
      <sheetData sheetId="10904"/>
      <sheetData sheetId="10905"/>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sheetData sheetId="10914"/>
      <sheetData sheetId="10915" refreshError="1"/>
      <sheetData sheetId="10916" refreshError="1"/>
      <sheetData sheetId="10917" refreshError="1"/>
      <sheetData sheetId="10918" refreshError="1"/>
      <sheetData sheetId="10919"/>
      <sheetData sheetId="10920" refreshError="1"/>
      <sheetData sheetId="10921" refreshError="1"/>
      <sheetData sheetId="10922" refreshError="1"/>
      <sheetData sheetId="10923"/>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sheetData sheetId="10932"/>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sheetData sheetId="10941" refreshError="1"/>
      <sheetData sheetId="10942" refreshError="1"/>
      <sheetData sheetId="10943" refreshError="1"/>
      <sheetData sheetId="10944" refreshError="1"/>
      <sheetData sheetId="10945" refreshError="1"/>
      <sheetData sheetId="10946"/>
      <sheetData sheetId="10947"/>
      <sheetData sheetId="10948"/>
      <sheetData sheetId="10949" refreshError="1"/>
      <sheetData sheetId="10950" refreshError="1"/>
      <sheetData sheetId="10951" refreshError="1"/>
      <sheetData sheetId="10952"/>
      <sheetData sheetId="10953" refreshError="1"/>
      <sheetData sheetId="10954" refreshError="1"/>
      <sheetData sheetId="10955" refreshError="1"/>
      <sheetData sheetId="10956" refreshError="1"/>
      <sheetData sheetId="10957" refreshError="1"/>
      <sheetData sheetId="10958" refreshError="1"/>
      <sheetData sheetId="10959"/>
      <sheetData sheetId="10960"/>
      <sheetData sheetId="10961" refreshError="1"/>
      <sheetData sheetId="10962" refreshError="1"/>
      <sheetData sheetId="10963" refreshError="1"/>
      <sheetData sheetId="10964" refreshError="1"/>
      <sheetData sheetId="10965" refreshError="1"/>
      <sheetData sheetId="10966" refreshError="1"/>
      <sheetData sheetId="10967"/>
      <sheetData sheetId="10968" refreshError="1"/>
      <sheetData sheetId="10969" refreshError="1"/>
      <sheetData sheetId="10970" refreshError="1"/>
      <sheetData sheetId="10971" refreshError="1"/>
      <sheetData sheetId="10972" refreshError="1"/>
      <sheetData sheetId="10973" refreshError="1"/>
      <sheetData sheetId="10974"/>
      <sheetData sheetId="10975" refreshError="1"/>
      <sheetData sheetId="10976" refreshError="1"/>
      <sheetData sheetId="10977"/>
      <sheetData sheetId="10978" refreshError="1"/>
      <sheetData sheetId="10979" refreshError="1"/>
      <sheetData sheetId="10980" refreshError="1"/>
      <sheetData sheetId="1098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sheetData sheetId="10993" refreshError="1"/>
      <sheetData sheetId="10994" refreshError="1"/>
      <sheetData sheetId="10995" refreshError="1"/>
      <sheetData sheetId="10996"/>
      <sheetData sheetId="10997" refreshError="1"/>
      <sheetData sheetId="10998" refreshError="1"/>
      <sheetData sheetId="10999"/>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sheetData sheetId="11018"/>
      <sheetData sheetId="11019" refreshError="1"/>
      <sheetData sheetId="11020" refreshError="1"/>
      <sheetData sheetId="11021"/>
      <sheetData sheetId="11022"/>
      <sheetData sheetId="11023" refreshError="1"/>
      <sheetData sheetId="11024" refreshError="1"/>
      <sheetData sheetId="11025" refreshError="1"/>
      <sheetData sheetId="11026" refreshError="1"/>
      <sheetData sheetId="11027" refreshError="1"/>
      <sheetData sheetId="11028"/>
      <sheetData sheetId="11029"/>
      <sheetData sheetId="11030" refreshError="1"/>
      <sheetData sheetId="11031" refreshError="1"/>
      <sheetData sheetId="11032" refreshError="1"/>
      <sheetData sheetId="11033" refreshError="1"/>
      <sheetData sheetId="11034" refreshError="1"/>
      <sheetData sheetId="11035"/>
      <sheetData sheetId="11036" refreshError="1"/>
      <sheetData sheetId="11037" refreshError="1"/>
      <sheetData sheetId="11038"/>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sheetData sheetId="11048" refreshError="1"/>
      <sheetData sheetId="11049" refreshError="1"/>
      <sheetData sheetId="11050" refreshError="1"/>
      <sheetData sheetId="11051"/>
      <sheetData sheetId="11052"/>
      <sheetData sheetId="11053" refreshError="1"/>
      <sheetData sheetId="11054"/>
      <sheetData sheetId="11055"/>
      <sheetData sheetId="11056"/>
      <sheetData sheetId="11057" refreshError="1"/>
      <sheetData sheetId="11058" refreshError="1"/>
      <sheetData sheetId="11059"/>
      <sheetData sheetId="11060"/>
      <sheetData sheetId="11061" refreshError="1"/>
      <sheetData sheetId="11062" refreshError="1"/>
      <sheetData sheetId="11063" refreshError="1"/>
      <sheetData sheetId="11064"/>
      <sheetData sheetId="11065"/>
      <sheetData sheetId="11066" refreshError="1"/>
      <sheetData sheetId="11067" refreshError="1"/>
      <sheetData sheetId="11068"/>
      <sheetData sheetId="11069" refreshError="1"/>
      <sheetData sheetId="11070" refreshError="1"/>
      <sheetData sheetId="11071" refreshError="1"/>
      <sheetData sheetId="11072" refreshError="1"/>
      <sheetData sheetId="11073" refreshError="1"/>
      <sheetData sheetId="11074"/>
      <sheetData sheetId="11075" refreshError="1"/>
      <sheetData sheetId="11076" refreshError="1"/>
      <sheetData sheetId="11077"/>
      <sheetData sheetId="11078" refreshError="1"/>
      <sheetData sheetId="11079" refreshError="1"/>
      <sheetData sheetId="11080" refreshError="1"/>
      <sheetData sheetId="11081" refreshError="1"/>
      <sheetData sheetId="11082" refreshError="1"/>
      <sheetData sheetId="11083"/>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sheetData sheetId="11098" refreshError="1"/>
      <sheetData sheetId="11099" refreshError="1"/>
      <sheetData sheetId="11100" refreshError="1"/>
      <sheetData sheetId="11101" refreshError="1"/>
      <sheetData sheetId="11102" refreshError="1"/>
      <sheetData sheetId="11103"/>
      <sheetData sheetId="11104" refreshError="1"/>
      <sheetData sheetId="11105" refreshError="1"/>
      <sheetData sheetId="11106" refreshError="1"/>
      <sheetData sheetId="11107" refreshError="1"/>
      <sheetData sheetId="11108" refreshError="1"/>
      <sheetData sheetId="11109"/>
      <sheetData sheetId="11110"/>
      <sheetData sheetId="11111" refreshError="1"/>
      <sheetData sheetId="11112" refreshError="1"/>
      <sheetData sheetId="11113" refreshError="1"/>
      <sheetData sheetId="11114" refreshError="1"/>
      <sheetData sheetId="11115" refreshError="1"/>
      <sheetData sheetId="11116"/>
      <sheetData sheetId="11117" refreshError="1"/>
      <sheetData sheetId="11118" refreshError="1"/>
      <sheetData sheetId="11119" refreshError="1"/>
      <sheetData sheetId="11120" refreshError="1"/>
      <sheetData sheetId="11121" refreshError="1"/>
      <sheetData sheetId="11122"/>
      <sheetData sheetId="11123"/>
      <sheetData sheetId="11124" refreshError="1"/>
      <sheetData sheetId="11125" refreshError="1"/>
      <sheetData sheetId="11126" refreshError="1"/>
      <sheetData sheetId="11127" refreshError="1"/>
      <sheetData sheetId="11128" refreshError="1"/>
      <sheetData sheetId="11129" refreshError="1"/>
      <sheetData sheetId="11130"/>
      <sheetData sheetId="11131" refreshError="1"/>
      <sheetData sheetId="11132" refreshError="1"/>
      <sheetData sheetId="11133" refreshError="1"/>
      <sheetData sheetId="11134" refreshError="1"/>
      <sheetData sheetId="11135" refreshError="1"/>
      <sheetData sheetId="11136" refreshError="1"/>
      <sheetData sheetId="11137"/>
      <sheetData sheetId="11138" refreshError="1"/>
      <sheetData sheetId="11139" refreshError="1"/>
      <sheetData sheetId="11140"/>
      <sheetData sheetId="11141" refreshError="1"/>
      <sheetData sheetId="11142" refreshError="1"/>
      <sheetData sheetId="11143" refreshError="1"/>
      <sheetData sheetId="11144" refreshError="1"/>
      <sheetData sheetId="11145" refreshError="1"/>
      <sheetData sheetId="11146"/>
      <sheetData sheetId="11147" refreshError="1"/>
      <sheetData sheetId="11148" refreshError="1"/>
      <sheetData sheetId="11149" refreshError="1"/>
      <sheetData sheetId="11150"/>
      <sheetData sheetId="11151" refreshError="1"/>
      <sheetData sheetId="11152" refreshError="1"/>
      <sheetData sheetId="11153" refreshError="1"/>
      <sheetData sheetId="11154"/>
      <sheetData sheetId="11155"/>
      <sheetData sheetId="11156" refreshError="1"/>
      <sheetData sheetId="11157" refreshError="1"/>
      <sheetData sheetId="11158" refreshError="1"/>
      <sheetData sheetId="11159" refreshError="1"/>
      <sheetData sheetId="11160" refreshError="1"/>
      <sheetData sheetId="11161"/>
      <sheetData sheetId="11162" refreshError="1"/>
      <sheetData sheetId="11163" refreshError="1"/>
      <sheetData sheetId="11164"/>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sheetData sheetId="11200"/>
      <sheetData sheetId="11201" refreshError="1"/>
      <sheetData sheetId="11202" refreshError="1"/>
      <sheetData sheetId="11203" refreshError="1"/>
      <sheetData sheetId="11204" refreshError="1"/>
      <sheetData sheetId="11205"/>
      <sheetData sheetId="11206"/>
      <sheetData sheetId="11207" refreshError="1"/>
      <sheetData sheetId="11208" refreshError="1"/>
      <sheetData sheetId="11209" refreshError="1"/>
      <sheetData sheetId="11210" refreshError="1"/>
      <sheetData sheetId="11211"/>
      <sheetData sheetId="11212"/>
      <sheetData sheetId="11213" refreshError="1"/>
      <sheetData sheetId="11214" refreshError="1"/>
      <sheetData sheetId="11215" refreshError="1"/>
      <sheetData sheetId="11216" refreshError="1"/>
      <sheetData sheetId="11217"/>
      <sheetData sheetId="11218"/>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blk-B"/>
    </sheetNames>
    <sheetDataSet>
      <sheetData sheetId="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NING"/>
      <sheetName val="ACHIEVED"/>
      <sheetName val="plan-achieved"/>
      <sheetName val="Sheet1"/>
      <sheetName val="INPUT SHEET"/>
      <sheetName val="RES-PLANNING"/>
      <sheetName val="SUMMARY"/>
      <sheetName val="Module1"/>
      <sheetName val="Macro1"/>
      <sheetName val="BLK2"/>
      <sheetName val="BLK3"/>
      <sheetName val="UG"/>
      <sheetName val="E &amp; R"/>
      <sheetName val="radar"/>
      <sheetName val="Module2"/>
      <sheetName val="0000000"/>
      <sheetName val="1000000"/>
      <sheetName val="Backup PRW - VIIA"/>
      <sheetName val="factor "/>
    </sheetNames>
    <sheetDataSet>
      <sheetData sheetId="0"/>
      <sheetData sheetId="1"/>
      <sheetData sheetId="2"/>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refreshError="1"/>
      <sheetData sheetId="15"/>
      <sheetData sheetId="16"/>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ivil BOQ"/>
      <sheetName val="Analysis"/>
      <sheetName val="4 Plumbing"/>
      <sheetName val="BP"/>
      <sheetName val="Sheet2"/>
      <sheetName val="Changed Analysis"/>
      <sheetName val="Steel-Circular"/>
      <sheetName val="Material"/>
      <sheetName val="Plant &amp;  Machinery"/>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Mix Design"/>
      <sheetName val="Cost of O &amp; O"/>
      <sheetName val="Qty SR"/>
      <sheetName val="Direct cost shed A-2 "/>
      <sheetName val="Rate Analysis"/>
      <sheetName val="Final Summary"/>
      <sheetName val="Cement &amp; Steel"/>
      <sheetName val="BLK2"/>
      <sheetName val="BLK3"/>
      <sheetName val="E &amp; R"/>
      <sheetName val="radar"/>
      <sheetName val="UG"/>
      <sheetName val="HOTEL-Project analysis ( civil "/>
      <sheetName val="Assumptions"/>
      <sheetName val="iQB Equity-Custom"/>
      <sheetName val="Lead"/>
      <sheetName val="Sitewise  Ac-bal"/>
      <sheetName val="Elect."/>
      <sheetName val="ICICI"/>
      <sheetName val="HDFC"/>
      <sheetName val="SPT vs PHI"/>
      <sheetName val="Bill-5"/>
      <sheetName val="PROCTOR"/>
      <sheetName val="02"/>
      <sheetName val="03"/>
      <sheetName val="04"/>
      <sheetName val="05"/>
      <sheetName val="Sheet1"/>
      <sheetName val="C &amp; G RHS"/>
      <sheetName val="Anal"/>
      <sheetName val="Quotations"/>
      <sheetName val="Manpower"/>
      <sheetName val="01"/>
      <sheetName val="BHANDUP"/>
      <sheetName val="Basicrates"/>
      <sheetName val="Civil_BOQ"/>
      <sheetName val="4_Plumbing"/>
      <sheetName val="Changed_Analysis"/>
      <sheetName val="Qty_SR"/>
      <sheetName val="Civil_BOQ1"/>
      <sheetName val="4_Plumbing1"/>
      <sheetName val="Changed_Analysis1"/>
      <sheetName val="#REF!"/>
      <sheetName val="entitlements"/>
      <sheetName val="SOR"/>
      <sheetName val="beam-reinft-machine rm"/>
      <sheetName val="sheet6"/>
      <sheetName val="INPUT SHEET"/>
      <sheetName val="girder"/>
      <sheetName val="Main-Material"/>
      <sheetName val="Sheet3 (2)"/>
      <sheetName val="RA"/>
      <sheetName val="Balance sheet"/>
      <sheetName val="old boq"/>
      <sheetName val="std.wt."/>
      <sheetName val="sept-plan"/>
      <sheetName val="Supplier"/>
      <sheetName val="newsales"/>
      <sheetName val="BASIC RATES"/>
      <sheetName val="Unit cost- Drain-Protection-2"/>
      <sheetName val="Main"/>
      <sheetName val="Gujrat"/>
      <sheetName val="Voucher"/>
      <sheetName val="FitOutConfCentre"/>
      <sheetName val="Wearing Course"/>
      <sheetName val="Materials "/>
      <sheetName val="MAchinery(R1)"/>
      <sheetName val="RR shed civil"/>
      <sheetName val="BASIC RATE"/>
      <sheetName val="Materials Cost(PCC)"/>
      <sheetName val="M-Book for Conc"/>
      <sheetName val="M-Book for FW"/>
      <sheetName val="Intro"/>
      <sheetName val="sg ms-i"/>
      <sheetName val="Stock"/>
      <sheetName val="appendix 2.5 final accounts"/>
      <sheetName val="P-Ins &amp; Bonds"/>
      <sheetName val="P Staff fac"/>
      <sheetName val="1"/>
      <sheetName val="4"/>
      <sheetName val="2"/>
      <sheetName val="3"/>
      <sheetName val="Plant_&amp;__Machinery"/>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Mix_Design"/>
      <sheetName val="Cost_of_O_&amp;_O"/>
      <sheetName val="RES-PLANNING"/>
      <sheetName val="월별"/>
      <sheetName val="Diesel Analysis"/>
      <sheetName val="slab"/>
      <sheetName val="Final Basic rate"/>
      <sheetName val="Labour"/>
      <sheetName val="BOQ Distribution"/>
      <sheetName val="LTG-STG"/>
      <sheetName val="COST"/>
      <sheetName val="basdat"/>
      <sheetName val="Material "/>
      <sheetName val="inter"/>
      <sheetName val="Abs PMRL"/>
      <sheetName val="RA-markate"/>
      <sheetName val="LOCAL RATES"/>
      <sheetName val="11-hsd"/>
      <sheetName val="13-septic"/>
      <sheetName val="7-ug"/>
      <sheetName val="2-utility"/>
      <sheetName val="A"/>
      <sheetName val="18-misc"/>
      <sheetName val="5-pipe"/>
      <sheetName val="Cash2"/>
      <sheetName val="Evaluate"/>
      <sheetName val="Z"/>
      <sheetName val="77S(O)"/>
      <sheetName val="DATA-DEP.(13-17)"/>
      <sheetName val="DATA-KBPL(17-25)"/>
      <sheetName val="DATA-GCC(25-34.7)"/>
      <sheetName val="St.-Con(0-17)"/>
      <sheetName val="St.-Con.(17-34)"/>
      <sheetName val="Eq. Mobilization"/>
      <sheetName val="COMPLEXALL"/>
      <sheetName val="Fee Rate Summary"/>
      <sheetName val="SC revtrgt"/>
      <sheetName val="6000"/>
      <sheetName val="Achievements_Highlights "/>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07"/>
      <sheetName val="estimate"/>
      <sheetName val="Civil Works"/>
      <sheetName val="concrete"/>
      <sheetName val="beam-reinft-IIInd floor"/>
      <sheetName val="precast RC element"/>
      <sheetName val="EAM TP 2007"/>
      <sheetName val="TS-TC"/>
      <sheetName val="OPGW Qty. - 230 kV"/>
      <sheetName val="Price Working -Mar'06"/>
    </sheetNames>
    <sheetDataSet>
      <sheetData sheetId="0"/>
      <sheetData sheetId="1"/>
      <sheetData sheetId="2" refreshError="1"/>
      <sheetData sheetId="3"/>
      <sheetData sheetId="4"/>
      <sheetData sheetId="5"/>
      <sheetData sheetId="6" refreshError="1"/>
      <sheetData sheetId="7" refreshError="1"/>
      <sheetData sheetId="8" refreshError="1"/>
      <sheetData sheetId="9" refreshError="1"/>
      <sheetData sheetId="10"/>
      <sheetData sheetId="11"/>
      <sheetData sheetId="12"/>
      <sheetData sheetId="13" refreshError="1"/>
      <sheetData sheetId="14" refreshError="1"/>
      <sheetData sheetId="15"/>
      <sheetData sheetId="16"/>
      <sheetData sheetId="17" refreshError="1"/>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FCF"/>
      <sheetName val="Receivables"/>
      <sheetName val="Sheet 4"/>
      <sheetName val="Bill Disc Debits"/>
      <sheetName val="BDisc Q4"/>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 val="DSLP CALCULATION"/>
      <sheetName val="장비"/>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er"/>
    </sheetNames>
    <sheetDataSet>
      <sheetData sheetId="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s>
    <sheetDataSet>
      <sheetData sheetId="0"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LT"/>
    </sheetNames>
    <sheetDataSet>
      <sheetData sheetId="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PO_Del"/>
    </sheetNames>
    <sheetDataSet>
      <sheetData sheetId="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sheetData sheetId="1"/>
      <sheetData sheetId="2"/>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Intro"/>
      <sheetName val="SPT vs PHI"/>
      <sheetName val="LEVEL SHEET"/>
      <sheetName val="ABSTRACT"/>
      <sheetName val="DETAILED  BOQ"/>
      <sheetName val="M-Book for Conc"/>
      <sheetName val="M-Book for FW"/>
      <sheetName val="Vehicles"/>
      <sheetName val="Rate Analysis"/>
      <sheetName val="Wall"/>
      <sheetName val="BQ"/>
      <sheetName val="BQ External"/>
      <sheetName val="CASHFLOWS"/>
      <sheetName val="Notes"/>
      <sheetName val="Basis"/>
      <sheetName val="SHOPLIST"/>
      <sheetName val="GFA_HQ_Building"/>
      <sheetName val="GFA_Conference"/>
      <sheetName val="#REF"/>
      <sheetName val="StattCo yCharges"/>
      <sheetName val="icmal"/>
      <sheetName val="TAS"/>
      <sheetName val="Option"/>
      <sheetName val="Chiet tinh dz22"/>
      <sheetName val="Chiet tinh dz35"/>
      <sheetName val="_______"/>
      <sheetName val="核算项目余额表"/>
      <sheetName val="Criteria"/>
      <sheetName val="Assumptions"/>
      <sheetName val="@risk rents and incentives"/>
      <sheetName val="Car park lease"/>
      <sheetName val="Net rent analysis"/>
      <sheetName val="Poz-1 "/>
      <sheetName val="차액보증"/>
      <sheetName val="SubmitCal"/>
      <sheetName val="Penthouse Apartment"/>
      <sheetName val="Su}}ary"/>
      <sheetName val="Lab Cum Hist"/>
      <sheetName val="Raw Data"/>
      <sheetName val="Cash2"/>
      <sheetName val="Z"/>
      <sheetName val="CT Thang Mo"/>
      <sheetName val="D-623D"/>
      <sheetName val="Graph Data (DO NOT PRINT)"/>
      <sheetName val="ancillary"/>
      <sheetName val="1"/>
      <sheetName val="LABOUR HISTOGRAM"/>
      <sheetName val="BOQ"/>
      <sheetName val="Bill No. 2"/>
      <sheetName val="改加胶玻璃、室外栏杆"/>
      <sheetName val="FOL - Bar"/>
      <sheetName val="Budget"/>
      <sheetName val="budget summary (2)"/>
      <sheetName val="Budget Analysis Summary"/>
      <sheetName val=""/>
      <sheetName val="Sheet1"/>
      <sheetName val="BQ_External"/>
      <sheetName val="Bill_1"/>
      <sheetName val="Bill_2"/>
      <sheetName val="Bill_3"/>
      <sheetName val="Bill_4"/>
      <sheetName val="Bill_5"/>
      <sheetName val="Bill_6"/>
      <sheetName val="Bill_7"/>
      <sheetName val="LABOUR_HISTOGRAM"/>
      <sheetName val="JAS"/>
      <sheetName val="upa"/>
      <sheetName val="concrete"/>
      <sheetName val="beam-reinft-IIInd floor"/>
      <sheetName val="girder"/>
      <sheetName val="Rocker"/>
      <sheetName val="beam-reinft-machine rm"/>
      <sheetName val="98Price"/>
      <sheetName val="Design"/>
      <sheetName val="Annex"/>
      <sheetName val="factors"/>
      <sheetName val="P4-B"/>
      <sheetName val="Break_Up"/>
      <sheetName val="RESULT"/>
      <sheetName val="IO LIST"/>
      <sheetName val="Formulas"/>
      <sheetName val="Material "/>
      <sheetName val="Quote Sheet"/>
      <sheetName val="PA- Consutant "/>
      <sheetName val="Civil Boq"/>
      <sheetName val="RA-markate"/>
      <sheetName val="BOQ_Direct_selling cost"/>
      <sheetName val="77S(O)"/>
      <sheetName val="foot-slab reinft"/>
      <sheetName val="Materials Cost(PCC)"/>
      <sheetName val="India F&amp;S Template"/>
      <sheetName val="CODE"/>
      <sheetName val="企业表一"/>
      <sheetName val="M-5C"/>
      <sheetName val="M-5A"/>
      <sheetName val="HIRED LABOUR CODE"/>
      <sheetName val="Projet, methodes &amp; couts"/>
      <sheetName val="Macro1"/>
      <sheetName val="Planning"/>
      <sheetName val="TAHRIR"/>
      <sheetName val="Bases"/>
      <sheetName val="Risques majeurs &amp; Frais Ind."/>
      <sheetName val="Bouclage"/>
      <sheetName val="AREG_05"/>
      <sheetName val="Sheet2"/>
      <sheetName val="CT  PL"/>
      <sheetName val="ANNEXURE-A"/>
      <sheetName val="Customize Your Invoice"/>
      <sheetName val="B"/>
      <sheetName val="HVAC BoQ"/>
      <sheetName val="PriceSummary"/>
      <sheetName val="COC"/>
      <sheetName val="intr stool brkup"/>
      <sheetName val="Data"/>
      <sheetName val="Tender Summary"/>
      <sheetName val="Insurance Ext"/>
      <sheetName val="Prelims"/>
      <sheetName val="GFA_HQ_Building1"/>
      <sheetName val="GFA_Conference1"/>
      <sheetName val="BQ_External1"/>
      <sheetName val="Penthouse_Apartment"/>
      <sheetName val="StattCo_yCharges"/>
      <sheetName val="Raw_Data"/>
      <sheetName val="@risk_rents_and_incentives"/>
      <sheetName val="Car_park_lease"/>
      <sheetName val="Net_rent_analysis"/>
      <sheetName val="Poz-1_"/>
      <sheetName val="Chiet_tinh_dz22"/>
      <sheetName val="Chiet_tinh_dz35"/>
      <sheetName val="Lab_Cum_Hist"/>
      <sheetName val="Graph_Data_(DO_NOT_PRINT)"/>
      <sheetName val="Projet,_methodes_&amp;_couts"/>
      <sheetName val="Risques_majeurs_&amp;_Frais_Ind_"/>
      <sheetName val="CT_Thang_Mo"/>
      <sheetName val="Bill_No__2"/>
      <sheetName val="SPT_vs_PHI"/>
      <sheetName val="budget_summary_(2)"/>
      <sheetName val="Budget_Analysis_Summary"/>
      <sheetName val="CT__PL"/>
      <sheetName val="LEVEL_SHEET"/>
      <sheetName val="FOL_-_Bar"/>
      <sheetName val="Top sheet"/>
      <sheetName val="P&amp;L-BDMC"/>
      <sheetName val="col-reinft1"/>
      <sheetName val="Bill 1"/>
      <sheetName val="Bill 2"/>
      <sheetName val="Bill 3"/>
      <sheetName val="Bill 4"/>
      <sheetName val="Bill 5"/>
      <sheetName val="Bill 6"/>
      <sheetName val="Bill 7"/>
      <sheetName val="_x0000__x0000__x0000__x0000__x0000__x0000__x0000__x0000_"/>
      <sheetName val="POWER ASSUMPTIONS"/>
      <sheetName val="HQ-TO"/>
      <sheetName val="Body Sheet"/>
      <sheetName val="1.0 Executive Summary"/>
      <sheetName val="Geneí¬_x0008_i_x0000__x0000__x0014__x0000_0."/>
      <sheetName val="70_x0000_,/0_x0000_s«_x0008_i_x0000_Æø_x0003_í¬_x0008_i_x0000_"/>
      <sheetName val="ConferenceCentre_x0000_옰ʒ䄂ʒ鵠ʐ䄂ʒ閐̐䄂ʒ蕈̐"/>
      <sheetName val="LABOUR_HISTOGRAM1"/>
      <sheetName val="List"/>
      <sheetName val="Currencies"/>
      <sheetName val="Ap A"/>
      <sheetName val="Sheet3"/>
      <sheetName val="POWER"/>
      <sheetName val="MTP"/>
      <sheetName val="sal"/>
      <sheetName val="2 Div 14 "/>
      <sheetName val="SHOPLIST.xls"/>
      <sheetName val="Inputs"/>
      <sheetName val="Activity List"/>
      <sheetName val="ANAL"/>
      <sheetName val="기계내역서"/>
      <sheetName val="DATAS"/>
      <sheetName val="11-hsd"/>
      <sheetName val="13-septic"/>
      <sheetName val="7-ug"/>
      <sheetName val="2-utility"/>
      <sheetName val="18-misc"/>
      <sheetName val="5-pipe"/>
      <sheetName val="INDIGINEOUS ITEMS "/>
      <sheetName val="escalation"/>
      <sheetName val="COLUMN"/>
      <sheetName val="Tender_Summary"/>
      <sheetName val="Insurance_Ext"/>
      <sheetName val="SAP"/>
      <sheetName val="Customize_Your_Invoice"/>
      <sheetName val="HVAC_BoQ"/>
      <sheetName val="Dubai golf"/>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udget_summary_(2)1"/>
      <sheetName val="Budget_Analysis_Summary1"/>
      <sheetName val="Body_Sheet1"/>
      <sheetName val="1_0_Executive_Summary1"/>
      <sheetName val="Projet,_methodes_&amp;_couts1"/>
      <sheetName val="Risques_majeurs_&amp;_Frais_Ind_1"/>
      <sheetName val="CT__PL1"/>
      <sheetName val="Top_sheet1"/>
      <sheetName val="intr_stool_brkup1"/>
      <sheetName val="Rate_analysis1"/>
      <sheetName val="GFA_HQ_Building2"/>
      <sheetName val="GFA_Conference2"/>
      <sheetName val="StattCo_yCharges1"/>
      <sheetName val="BQ_External2"/>
      <sheetName val="Penthouse_Apartment1"/>
      <sheetName val="LABOUR_HISTOGRAM2"/>
      <sheetName val="Chiet_tinh_dz221"/>
      <sheetName val="Chiet_tinh_dz351"/>
      <sheetName val="CT_Thang_Mo1"/>
      <sheetName val="Raw_Data1"/>
      <sheetName val="@risk_rents_and_incentives1"/>
      <sheetName val="Car_park_lease1"/>
      <sheetName val="Net_rent_analysis1"/>
      <sheetName val="Poz-1_1"/>
      <sheetName val="Lab_Cum_Hist1"/>
      <sheetName val="Graph_Data_(DO_NOT_PRINT)1"/>
      <sheetName val="LEVEL_SHEET1"/>
      <sheetName val="Bill_No__21"/>
      <sheetName val="Tender_Summary1"/>
      <sheetName val="Insurance_Ext1"/>
      <sheetName val="FOL_-_Bar1"/>
      <sheetName val="SPT_vs_PHI1"/>
      <sheetName val="Customize_Your_Invoice1"/>
      <sheetName val="HVAC_BoQ1"/>
      <sheetName val="Body_Sheet"/>
      <sheetName val="1_0_Executive_Summary"/>
      <sheetName val="Top_sheet"/>
      <sheetName val="intr_stool_brkup"/>
      <sheetName val="Rate_analysis"/>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ACT_SPS"/>
      <sheetName val="SPSF"/>
      <sheetName val="Invoice Summary"/>
      <sheetName val="공종별_집계금액"/>
      <sheetName val="PROJECT BRIEF"/>
      <sheetName val="Geneí¬_x0008_i"/>
      <sheetName val="70"/>
      <sheetName val="Bill_21"/>
      <sheetName val="2_Div_14_"/>
      <sheetName val="C (3)"/>
      <sheetName val="마산월령동골조물량변경"/>
      <sheetName val="Softscape Buildup"/>
      <sheetName val="Mat'l Rate"/>
      <sheetName val="WITHOUT C&amp;I PROFIT (3)"/>
      <sheetName val="CERTIFICATE"/>
      <sheetName val="PRECAST lightconc-II"/>
      <sheetName val="final abstract"/>
      <sheetName val="Staff Acco."/>
      <sheetName val="Ra  stair"/>
      <sheetName val="ConferenceCentre?옰ʒ䄂ʒ鵠ʐ䄂ʒ閐̐䄂ʒ蕈̐"/>
      <sheetName val="GFA_HQ_Building6"/>
      <sheetName val="MOS"/>
      <sheetName val="BILL COV"/>
      <sheetName val="GFA_HQ_Building7"/>
      <sheetName val="GFA_Conference6"/>
      <sheetName val="BQ_External6"/>
      <sheetName val="StattCo_yCharges5"/>
      <sheetName val="Penthouse_Apartment5"/>
      <sheetName val="LABOUR_HISTOGRAM6"/>
      <sheetName val="Graph_Data_(DO_NOT_PRINT)5"/>
      <sheetName val="Projet,_methodes_&amp;_couts4"/>
      <sheetName val="Risques_majeurs_&amp;_Frais_Ind_4"/>
      <sheetName val="Chiet_tinh_dz225"/>
      <sheetName val="Chiet_tinh_dz355"/>
      <sheetName val="Raw_Data5"/>
      <sheetName val="@risk_rents_and_incentives5"/>
      <sheetName val="Car_park_lease5"/>
      <sheetName val="Net_rent_analysis5"/>
      <sheetName val="Poz-1_5"/>
      <sheetName val="CT_Thang_Mo5"/>
      <sheetName val="Lab_Cum_Hist5"/>
      <sheetName val="Bill_No__25"/>
      <sheetName val="CT__PL4"/>
      <sheetName val="budget_summary_(2)4"/>
      <sheetName val="Budget_Analysis_Summary4"/>
      <sheetName val="Customize_Your_Invoice5"/>
      <sheetName val="HVAC_BoQ5"/>
      <sheetName val="FOL_-_Bar5"/>
      <sheetName val="LEVEL_SHEET5"/>
      <sheetName val="SPT_vs_PHI5"/>
      <sheetName val="Body_Sheet4"/>
      <sheetName val="1_0_Executive_Summary4"/>
      <sheetName val="intr_stool_brkup4"/>
      <sheetName val="Tender_Summary5"/>
      <sheetName val="Insurance_Ext5"/>
      <sheetName val="Top_sheet4"/>
      <sheetName val="Rate_analysis4"/>
      <sheetName val="Dubai_golf"/>
      <sheetName val="Ap_A"/>
      <sheetName val="SHOPLIST_xls"/>
      <sheetName val="Bill_11"/>
      <sheetName val="Bill_31"/>
      <sheetName val="Bill_41"/>
      <sheetName val="Bill_51"/>
      <sheetName val="Bill_61"/>
      <sheetName val="Bill_71"/>
      <sheetName val="beam-reinft-IIInd_floor"/>
      <sheetName val="Geneí¬i0_"/>
      <sheetName val="70,/0s«iÆøí¬i"/>
      <sheetName val="Invoice_Summary"/>
      <sheetName val="POWER_ASSUMPTIONS"/>
      <sheetName val="beam-reinft-machine_rm"/>
      <sheetName val="Geneí¬i"/>
      <sheetName val="PROJECT_BRIEF"/>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Dubai_golf1"/>
      <sheetName val="Ap_A1"/>
      <sheetName val="2_Div_14_1"/>
      <sheetName val="Bill_22"/>
      <sheetName val="SHOPLIST_xls1"/>
      <sheetName val="Bill_12"/>
      <sheetName val="Bill_32"/>
      <sheetName val="Bill_42"/>
      <sheetName val="Bill_52"/>
      <sheetName val="Bill_62"/>
      <sheetName val="Bill_72"/>
      <sheetName val="beam-reinft-IIInd_floor1"/>
      <sheetName val="Invoice_Summary1"/>
      <sheetName val="POWER_ASSUMPTIONS1"/>
      <sheetName val="beam-reinft-machine_rm1"/>
      <sheetName val="PROJECT_BRIEF1"/>
      <sheetName val="Day work"/>
      <sheetName val="Detail"/>
      <sheetName val="p&amp;m"/>
      <sheetName val="Voucher"/>
      <sheetName val="PRJDATA"/>
      <sheetName val="BLK2"/>
      <sheetName val="BLK3"/>
      <sheetName val="E &amp; R"/>
      <sheetName val="radar"/>
      <sheetName val="UG"/>
      <sheetName val="Master"/>
      <sheetName val="Eq. Mobilization"/>
      <sheetName val="Working for RCC"/>
      <sheetName val="250mm"/>
      <sheetName val="200mm"/>
      <sheetName val="160mm"/>
      <sheetName val="FITTINGS"/>
      <sheetName val="VALVE CHAMBERS"/>
      <sheetName val="Fire Hydrants"/>
      <sheetName val="B.GATE VALVE"/>
      <sheetName val="Sub G1 Fire"/>
      <sheetName val="Sub G12 Fire"/>
      <sheetName val="INSTR"/>
      <sheetName val="Toolbox"/>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Geneí¬_x0008_i_x0014_0."/>
      <sheetName val="70,/0s«_x0008_iÆø_x0003_í¬_x0008_i"/>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Intake"/>
      <sheetName val="Stub&amp;Twr"/>
      <sheetName val="Twr Qty."/>
      <sheetName val="DS Approved"/>
      <sheetName val="S-C"/>
      <sheetName val="62-Gty Bhadla"/>
      <sheetName val="Vdc5"/>
      <sheetName val="SIN"/>
      <sheetName val="Twr Qty Old."/>
      <sheetName val="Sheet1"/>
      <sheetName val="DS Approved (T) (2)"/>
      <sheetName val="1-14"/>
      <sheetName val="50-56"/>
      <sheetName val="DSLP CALCULATION"/>
      <sheetName val="IDCCALHYD-GOO"/>
      <sheetName val="NJP"/>
      <sheetName val="FitOutConfCentre"/>
      <sheetName val="sheeet7"/>
      <sheetName val="Info Entry"/>
      <sheetName val="P-Ins &amp; Bonds"/>
      <sheetName val="P Staff fac"/>
      <sheetName val="BQMPALOC"/>
      <sheetName val="july-I"/>
      <sheetName val="CASH-FLOW"/>
      <sheetName val="Design"/>
      <sheetName val="COMPLEXALL"/>
      <sheetName val="SUMMARY"/>
      <sheetName val="Validation"/>
      <sheetName val="TMRS"/>
      <sheetName val="FAMILY TEXT"/>
      <sheetName val="EDWise"/>
      <sheetName val="04REL"/>
      <sheetName val="STN WISE EMR"/>
      <sheetName val="data"/>
      <sheetName val="Dom"/>
      <sheetName val="BREAKUP OF OIL"/>
      <sheetName val="R.Hrs. Since Comm"/>
      <sheetName val="R_Hrs_ Since Comm"/>
      <sheetName val="A"/>
      <sheetName val="Data base 12-13 back Jan 10"/>
      <sheetName val="B-Chart"/>
      <sheetName val="IP"/>
      <sheetName val="Civil &amp; design"/>
      <sheetName val="BOQ"/>
      <sheetName val="SOP "/>
      <sheetName val="wt"/>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refreshError="1"/>
      <sheetData sheetId="13"/>
      <sheetData sheetId="14"/>
      <sheetData sheetId="15"/>
      <sheetData sheetId="16"/>
      <sheetData sheetId="17"/>
      <sheetData sheetId="18" refreshError="1"/>
      <sheetData sheetId="19" refreshError="1"/>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C BOM"/>
      <sheetName val="comp"/>
      <sheetName val="estimate "/>
      <sheetName val="Costing-blk-B"/>
      <sheetName val="Costing-blk-C"/>
      <sheetName val="Costing-blk-HVAC"/>
      <sheetName val="Costing-blk-UBGO"/>
      <sheetName val="Costing-blk-A"/>
      <sheetName val="moc"/>
      <sheetName val=" modules"/>
      <sheetName val="dimensions"/>
      <sheetName val="HT Panel (1 vcb)"/>
      <sheetName val="HT Panel (3 vcbs)"/>
      <sheetName val="HT Panel (part-II)"/>
      <sheetName val="ATS Price"/>
      <sheetName val="Costing_blk_B"/>
      <sheetName val="SP Break Up"/>
      <sheetName val="Imp_cos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costing"/>
      <sheetName val="Sch-1a"/>
      <sheetName val="Rev Log &amp; Data"/>
      <sheetName val="Input"/>
      <sheetName val="SCHEDULE-3B"/>
      <sheetName val="PRECAST lightconc-II"/>
      <sheetName val="SPT vs PHI"/>
      <sheetName val="Materials Cost"/>
      <sheetName val="BOQ"/>
      <sheetName val="upa"/>
      <sheetName val="Anal"/>
      <sheetName val="Cost of O &amp; O"/>
      <sheetName val="Quotations"/>
      <sheetName val="PLC_BOM1"/>
      <sheetName val="estimate_1"/>
      <sheetName val="_modules1"/>
      <sheetName val="HT_Panel_(1_vcb)1"/>
      <sheetName val="HT_Panel_(3_vcbs)1"/>
      <sheetName val="HT_Panel_(part-II)1"/>
      <sheetName val="ATS_Price1"/>
      <sheetName val="SP_Break_Up1"/>
      <sheetName val="Twr_Qty_Old_1"/>
      <sheetName val="Twr_Variation1"/>
      <sheetName val="Twr_Qty_1"/>
      <sheetName val="CS_Approved1"/>
      <sheetName val="DS_Approved_16-181"/>
      <sheetName val="DS_26-11-191"/>
      <sheetName val="DS_Approved_(T)_(2)1"/>
      <sheetName val="62-Gty_Bhadla1"/>
      <sheetName val="Rev_Log_&amp;_Data1"/>
      <sheetName val="PLC_BOM"/>
      <sheetName val="estimate_"/>
      <sheetName val="_modules"/>
      <sheetName val="HT_Panel_(1_vcb)"/>
      <sheetName val="HT_Panel_(3_vcbs)"/>
      <sheetName val="HT_Panel_(part-II)"/>
      <sheetName val="ATS_Price"/>
      <sheetName val="SP_Break_Up"/>
      <sheetName val="Twr_Qty_Old_"/>
      <sheetName val="Twr_Variation"/>
      <sheetName val="Twr_Qty_"/>
      <sheetName val="CS_Approved"/>
      <sheetName val="DS_Approved_16-18"/>
      <sheetName val="DS_26-11-19"/>
      <sheetName val="DS_Approved_(T)_(2)"/>
      <sheetName val="62-Gty_Bhadla"/>
      <sheetName val="Rev_Log_&amp;_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FCF"/>
      <sheetName val="Receivables"/>
      <sheetName val="Sheet 4"/>
      <sheetName val="Bill Disc Debits"/>
      <sheetName val="BDisc Q4"/>
    </sheetNames>
    <sheetDataSet>
      <sheetData sheetId="0"/>
      <sheetData sheetId="1" refreshError="1"/>
      <sheetData sheetId="2"/>
      <sheetData sheetId="3" refreshError="1"/>
      <sheetData sheetId="4"/>
      <sheetData sheetId="5"/>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UR (10MT Crane)"/>
      <sheetName val="HUR (Trailer)"/>
      <sheetName val="HUR (WM Supergen320)"/>
      <sheetName val="HUR (Jacks) "/>
      <sheetName val="HUR (Water Pump)"/>
      <sheetName val="HUR (Cement Pump)"/>
      <sheetName val="HUR (TM-6cum)"/>
      <sheetName val="HUR (Bp-30cum)"/>
      <sheetName val="HUR (unigrout) "/>
      <sheetName val="HUR (ELGI COMP)"/>
      <sheetName val="HUR (ROC203)"/>
      <sheetName val="HUR (Dumper)"/>
      <sheetName val="LIFE &amp; REP PROVN"/>
      <sheetName val="O&amp;M CREW"/>
      <sheetName val="C1C2"/>
      <sheetName val="Labwag"/>
      <sheetName val="Intr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OLF BVM"/>
      <sheetName val="GOLF"/>
      <sheetName val="starter "/>
      <sheetName val="Price "/>
      <sheetName val="costing"/>
      <sheetName val="moc"/>
      <sheetName val="HT Cable "/>
      <sheetName val="SP Break Up"/>
      <sheetName val="starter"/>
      <sheetName val="bs BP 04 SA"/>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A1-Continuous"/>
      <sheetName val="Costing-blk-B"/>
      <sheetName val="Precalculation"/>
      <sheetName val="Staff Acco."/>
      <sheetName val="Q-bom with costing-r1"/>
      <sheetName val="girder"/>
      <sheetName val="Design"/>
      <sheetName val="RATE.XLS"/>
      <sheetName val="L"/>
      <sheetName val="precast RC element"/>
      <sheetName val="GOLF_BVM1"/>
      <sheetName val="starter_1"/>
      <sheetName val="Price_1"/>
      <sheetName val="HT_Cable_1"/>
      <sheetName val="SP_Break_Up1"/>
      <sheetName val="bs_BP_04_SA1"/>
      <sheetName val="Twr_Qty_Old_1"/>
      <sheetName val="Twr_Variation1"/>
      <sheetName val="Twr_Qty_1"/>
      <sheetName val="CS_Approved1"/>
      <sheetName val="DS_Approved_16-181"/>
      <sheetName val="DS_26-11-191"/>
      <sheetName val="DS_Approved_(T)_(2)1"/>
      <sheetName val="62-Gty_Bhadla1"/>
      <sheetName val="GOLF_BVM"/>
      <sheetName val="starter_"/>
      <sheetName val="Price_"/>
      <sheetName val="HT_Cable_"/>
      <sheetName val="SP_Break_Up"/>
      <sheetName val="bs_BP_04_SA"/>
      <sheetName val="Twr_Qty_Old_"/>
      <sheetName val="Twr_Variation"/>
      <sheetName val="Twr_Qty_"/>
      <sheetName val="CS_Approved"/>
      <sheetName val="DS_Approved_16-18"/>
      <sheetName val="DS_26-11-19"/>
      <sheetName val="DS_Approved_(T)_(2)"/>
      <sheetName val="62-Gty_Bhadla"/>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
      <sheetName val="BOQ LT"/>
      <sheetName val="BOQ HT "/>
      <sheetName val="Config"/>
      <sheetName val="Break Dw"/>
      <sheetName val="costing"/>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starter"/>
      <sheetName val="TBAL9697 -group wise  sdpl"/>
      <sheetName val="Driveway Beams"/>
      <sheetName val="factors"/>
      <sheetName val="Balance Sheet Details CMC"/>
      <sheetName val="Structure Bills Qty"/>
      <sheetName val="Cost Index"/>
      <sheetName val="2.civil-RA"/>
      <sheetName val="SP Break Up"/>
      <sheetName val="office"/>
      <sheetName val="Lab"/>
      <sheetName val="Material&amp;equipment"/>
      <sheetName val="beam-reinft-machine rm"/>
      <sheetName val="R.A."/>
      <sheetName val="Materials Cost(PCC)"/>
      <sheetName val="BOQ_LT1"/>
      <sheetName val="BOQ_HT_1"/>
      <sheetName val="Break_Dw1"/>
      <sheetName val="Twr_Qty_Old_1"/>
      <sheetName val="Twr_Variation1"/>
      <sheetName val="Twr_Qty_1"/>
      <sheetName val="CS_Approved1"/>
      <sheetName val="DS_Approved_16-181"/>
      <sheetName val="DS_26-11-191"/>
      <sheetName val="DS_Approved_(T)_(2)1"/>
      <sheetName val="62-Gty_Bhadla1"/>
      <sheetName val="BOQ_LT"/>
      <sheetName val="BOQ_HT_"/>
      <sheetName val="Break_Dw"/>
      <sheetName val="Twr_Qty_Old_"/>
      <sheetName val="Twr_Variation"/>
      <sheetName val="Twr_Qty_"/>
      <sheetName val="CS_Approved"/>
      <sheetName val="DS_Approved_16-18"/>
      <sheetName val="DS_26-11-19"/>
      <sheetName val="DS_Approved_(T)_(2)"/>
      <sheetName val="62-Gty_Bhadla"/>
    </sheetNames>
    <sheetDataSet>
      <sheetData sheetId="0"/>
      <sheetData sheetId="1"/>
      <sheetData sheetId="2"/>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sch"/>
      <sheetName val="C-sch"/>
      <sheetName val="Q-sche"/>
      <sheetName val="S9 (2)"/>
      <sheetName val="S1"/>
      <sheetName val="S9"/>
      <sheetName val="S8"/>
      <sheetName val="Form 6"/>
      <sheetName val="Form 7"/>
      <sheetName val="BLK2"/>
      <sheetName val="BLK3"/>
      <sheetName val="E &amp; R"/>
      <sheetName val="INPUT SHEET"/>
      <sheetName val="RES-PLANNING"/>
      <sheetName val="radar"/>
      <sheetName val="Macro1"/>
      <sheetName val="UG"/>
      <sheetName val="PROCT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Tags"/>
      <sheetName val="ETASlippage"/>
      <sheetName val="ChtData2"/>
      <sheetName val="CntrlVlv"/>
      <sheetName val="FlowMtr"/>
      <sheetName val="IsolnVlv"/>
      <sheetName val="MOVs"/>
      <sheetName val="RelVlvs"/>
      <sheetName val="Overall"/>
      <sheetName val="CmplxSummary"/>
      <sheetName val="BND-Merox-LNUU"/>
      <sheetName val="BSD-CPP"/>
      <sheetName val="BSN-Arom"/>
      <sheetName val="CD-FCC"/>
      <sheetName val="JP-Os&amp;Us"/>
      <sheetName val="JP-R_RLoading"/>
      <sheetName val="MDM-SHP_TAME"/>
      <sheetName val="MDM-RURW"/>
      <sheetName val="PBMR-Marine&amp;MTF"/>
      <sheetName val="RLG-CrudeHTrtr"/>
      <sheetName val="RMS-Utility"/>
      <sheetName val="SC-ATU_SWS"/>
      <sheetName val="SC-Coker"/>
      <sheetName val="InputActDelETA"/>
      <sheetName val="ProfileETAQrys"/>
      <sheetName val="InputPO_Del"/>
      <sheetName val="ProfilePO_DelQrys"/>
      <sheetName val="ChtData"/>
      <sheetName val="Module1"/>
      <sheetName val="Module2"/>
      <sheetName val="Foundation"/>
      <sheetName val="Foundation (2)"/>
      <sheetName val="BOQ LT"/>
      <sheetName val="Foundation_(2)1"/>
      <sheetName val="Foundation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refreshError="1"/>
      <sheetData sheetId="33" refreshError="1"/>
      <sheetData sheetId="34"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r comp total"/>
      <sheetName val="ibr comp detail"/>
      <sheetName val="ibr comp S&amp;M"/>
      <sheetName val="Headcount"/>
      <sheetName val="ibr comp Headcount (detail)"/>
      <sheetName val="McK ex manuf sales"/>
      <sheetName val="McK ex manuf less cogs"/>
      <sheetName val="cogs ASSUMPTIONS"/>
      <sheetName val="costs"/>
    </sheetNames>
    <sheetDataSet>
      <sheetData sheetId="0"/>
      <sheetData sheetId="1"/>
      <sheetData sheetId="2"/>
      <sheetData sheetId="3"/>
      <sheetData sheetId="4"/>
      <sheetData sheetId="5"/>
      <sheetData sheetId="6"/>
      <sheetData sheetId="7"/>
      <sheetData sheetId="8">
        <row r="49">
          <cell r="P49">
            <v>3315.6</v>
          </cell>
        </row>
      </sheetData>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PT vs PHI"/>
      <sheetName val="costs"/>
      <sheetName val="Price Working -Mar'06"/>
      <sheetName val="SUMMARY_(2)"/>
      <sheetName val="SPT_vs_PHI"/>
      <sheetName val="Price_Working_-Mar'06"/>
      <sheetName val="PLmth"/>
      <sheetName val="SUMMARY_(2)1"/>
      <sheetName val="SPT_vs_PHI1"/>
      <sheetName val="Price_Working_-Mar'06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refreshError="1"/>
      <sheetData sheetId="18"/>
      <sheetData sheetId="19"/>
      <sheetData sheetId="20"/>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perfbot98-99"/>
      <sheetName val="Fund Req. May 15"/>
      <sheetName val="SUMMARY_(2)"/>
      <sheetName val="Schedule_No_1"/>
      <sheetName val="TB_31_Mar_10_15_MTHS"/>
      <sheetName val="Fund_Req__May_15"/>
      <sheetName val="DB@Acess"/>
      <sheetName val="Civil"/>
      <sheetName val="TS-TC"/>
      <sheetName val="PTN"/>
      <sheetName val="Fund Req."/>
      <sheetName val="Format - 4"/>
      <sheetName val="Price Working -SRP"/>
      <sheetName val="UK"/>
      <sheetName val="eoudesp"/>
      <sheetName val="C-I"/>
      <sheetName val="ER - 1(1)"/>
      <sheetName val="PKG_B_Sch-4B"/>
      <sheetName val="Voucher"/>
      <sheetName val="Data"/>
      <sheetName val="PRELIM5"/>
      <sheetName val="OPGW Quantity summary"/>
      <sheetName val="Price Working -April'07"/>
      <sheetName val="Silo with internal cone"/>
      <sheetName val="SPT vs PHI"/>
      <sheetName val="drg"/>
      <sheetName val="Sheet1"/>
      <sheetName val="TABLES"/>
      <sheetName val="PO NOS"/>
      <sheetName val="CFL-KIM"/>
      <sheetName val="MASTER_RATE ANALYSIS"/>
      <sheetName val="COST"/>
      <sheetName val="13-septic"/>
      <sheetName val="7-ug"/>
      <sheetName val="2-utility"/>
      <sheetName val="18-misc"/>
      <sheetName val="5-pipe"/>
      <sheetName val="RA"/>
      <sheetName val="SUMMARY_(2)1"/>
      <sheetName val="Schedule_No_11"/>
      <sheetName val="TB_31_Mar_10_15_MTHS1"/>
      <sheetName val="Fund_Req__May_151"/>
      <sheetName val="Fund_Req_"/>
      <sheetName val="Format_-_4"/>
      <sheetName val="Price_Working_-SRP"/>
      <sheetName val="ER_-_1(1)"/>
      <sheetName val="Input"/>
      <sheetName val="Activity"/>
      <sheetName val="Crew"/>
      <sheetName val="Piping"/>
      <sheetName val="Pipe Supports"/>
      <sheetName val="rate analysis"/>
      <sheetName val="OPGW_Quantity_summary"/>
      <sheetName val="SUMMARY_(2)2"/>
      <sheetName val="Schedule_No_12"/>
      <sheetName val="TB_31_Mar_10_15_MTHS2"/>
      <sheetName val="Fund_Req__May_152"/>
      <sheetName val="Fund_Req_1"/>
      <sheetName val="Format_-_41"/>
      <sheetName val="Price_Working_-SRP1"/>
      <sheetName val="ER_-_1(1)1"/>
      <sheetName val="OPGW_Quantity_summary1"/>
      <sheetName val="SUMMARY_(2)3"/>
      <sheetName val="Schedule_No_13"/>
      <sheetName val="TB_31_Mar_10_15_MTHS3"/>
      <sheetName val="Fund_Req__May_153"/>
      <sheetName val="Fund_Req_2"/>
      <sheetName val="Format_-_42"/>
      <sheetName val="Price_Working_-SRP2"/>
      <sheetName val="ER_-_1(1)2"/>
      <sheetName val="OPGW_Quantity_summary2"/>
      <sheetName val="p1 Work Done"/>
      <sheetName val="p4 Recomputation &amp; Rev. Mat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sheetData sheetId="2"/>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our"/>
      <sheetName val="MAchinery(R1)"/>
      <sheetName val="Machinery"/>
      <sheetName val="Materials "/>
      <sheetName val="1.site clearence "/>
      <sheetName val="2.earth work"/>
      <sheetName val="3.granular subbase-base"/>
      <sheetName val="4.Pavement"/>
      <sheetName val="5.culverts &amp;bridges"/>
      <sheetName val="6.drainage"/>
      <sheetName val="7.traffic markng"/>
      <sheetName val="8.maintenance"/>
      <sheetName val="SPT vs PHI"/>
      <sheetName val="Material "/>
      <sheetName val="Labour &amp; Plant"/>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UMMARY_(2)"/>
      <sheetName val="costs"/>
      <sheetName val="DREV"/>
      <sheetName val="CREV"/>
      <sheetName val="TABLES"/>
      <sheetName val="Code"/>
      <sheetName val="Elect."/>
      <sheetName val="perfbot98-99"/>
      <sheetName val="Timesheet"/>
      <sheetName val="Master Input Sheet"/>
      <sheetName val="sheet2 (Layout)"/>
      <sheetName val="CAL"/>
      <sheetName val="SHEET6"/>
      <sheetName val="main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UMMARY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근"/>
      <sheetName val="#REF"/>
      <sheetName val="000000"/>
      <sheetName val="XXXXXX"/>
      <sheetName val="KUWATI(Total) "/>
      <sheetName val="GC-01"/>
      <sheetName val="GC-02"/>
      <sheetName val="GC-03"/>
      <sheetName val="GC-04"/>
      <sheetName val="GC-07"/>
      <sheetName val="GC-08"/>
      <sheetName val="GC-09"/>
      <sheetName val="GC-10"/>
      <sheetName val="GC-19"/>
      <sheetName val="GC-21"/>
      <sheetName val="GC-22"/>
      <sheetName val="집계표(OPTION)"/>
      <sheetName val="OPTION 2"/>
      <sheetName val="OPTION 3"/>
      <sheetName val="Sheet2"/>
      <sheetName val="Sheet3"/>
      <sheetName val="견적조건"/>
      <sheetName val="대비표"/>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2002년 현장공사비 국내 실적"/>
      <sheetName val="2003년국내현장공사비 실적"/>
      <sheetName val="_REF"/>
      <sheetName val="집계표_OPTION_"/>
      <sheetName val="당초"/>
      <sheetName val="단가(자재)"/>
      <sheetName val="단가(노임)"/>
      <sheetName val="기초목록"/>
      <sheetName val="노임단가"/>
      <sheetName val="___"/>
      <sheetName val="VC2 10.99"/>
      <sheetName val="예산"/>
      <sheetName val="KP1590_E"/>
      <sheetName val="영업2"/>
      <sheetName val="1월"/>
      <sheetName val="inter"/>
      <sheetName val="Sheet1"/>
      <sheetName val="ERECIN"/>
      <sheetName val="INPUT DATA"/>
      <sheetName val="BQMPALOC"/>
      <sheetName val="공문"/>
      <sheetName val="영업3"/>
      <sheetName val="금액내역서"/>
      <sheetName val="BQ_Utl_Off"/>
      <sheetName val="__"/>
      <sheetName val="수입"/>
      <sheetName val="집계표 (25,26ဩ"/>
      <sheetName val="»ê±Ù"/>
      <sheetName val="12CGOU"/>
      <sheetName val="경영혁신본부"/>
      <sheetName val="Final(1)summary"/>
      <sheetName val="BD集計用"/>
      <sheetName val="연돌일위집계"/>
      <sheetName val="Form 0"/>
      <sheetName val="COVER"/>
      <sheetName val="DESCRIPTION"/>
      <sheetName val="95삼성급(본사)"/>
      <sheetName val="KUWATI(Total)_"/>
      <sheetName val="OPTION_2"/>
      <sheetName val="OPTION_3"/>
      <sheetName val="집계표_(TOTAL)"/>
      <sheetName val="집계표_(CIVIL-23)"/>
      <sheetName val="집계표_(FGRU)"/>
      <sheetName val="집계표_(25,26)"/>
      <sheetName val="집계표_(MEROX)"/>
      <sheetName val="집계표_(NITROGEN)"/>
      <sheetName val="집계표_(M4)"/>
      <sheetName val="집계표_(CIVIL4)"/>
      <sheetName val="집계표_(CIVIL6)"/>
      <sheetName val="집계표_(CIVIL7)"/>
      <sheetName val="내역서(DEMO_TOTAL)"/>
      <sheetName val="내역서_(CIVIL-23)"/>
      <sheetName val="내역서_(fgru)"/>
      <sheetName val="내역서_(25&amp;26)"/>
      <sheetName val="내역서_(MEROX)"/>
      <sheetName val="내역서_(NITROGEN)"/>
      <sheetName val="내역서_(M4)"/>
      <sheetName val="내역서_(CIVIL-4)"/>
      <sheetName val="내역서_(CIVIL-6)"/>
      <sheetName val="내역서_(CIVIL-7)"/>
      <sheetName val="2002년_현장공사비_국내_실적"/>
      <sheetName val="2003년국내현장공사비_실적"/>
      <sheetName val="VC2_10_99"/>
      <sheetName val="갑지"/>
      <sheetName val="세금자료"/>
      <sheetName val="Form D-1"/>
      <sheetName val="Form B-1"/>
      <sheetName val="Form F-1"/>
      <sheetName val="Assist(B-1)"/>
      <sheetName val="Form A"/>
      <sheetName val="KUWATI(Total)_1"/>
      <sheetName val="OPTION_21"/>
      <sheetName val="OPTION_31"/>
      <sheetName val="집계표_(TOTAL)1"/>
      <sheetName val="집계표_(CIVIL-23)1"/>
      <sheetName val="집계표_(FGRU)1"/>
      <sheetName val="집계표_(25,26)1"/>
      <sheetName val="집계표_(MEROX)1"/>
      <sheetName val="집계표_(NITROGEN)1"/>
      <sheetName val="집계표_(M4)1"/>
      <sheetName val="집계표_(CIVIL4)1"/>
      <sheetName val="집계표_(CIVIL6)1"/>
      <sheetName val="집계표_(CIVIL7)1"/>
      <sheetName val="내역서(DEMO_TOTAL)1"/>
      <sheetName val="내역서_(CIVIL-23)1"/>
      <sheetName val="내역서_(fgru)1"/>
      <sheetName val="내역서_(25&amp;26)1"/>
      <sheetName val="내역서_(MEROX)1"/>
      <sheetName val="내역서_(NITROGEN)1"/>
      <sheetName val="내역서_(M4)1"/>
      <sheetName val="내역서_(CIVIL-4)1"/>
      <sheetName val="내역서_(CIVIL-6)1"/>
      <sheetName val="내역서_(CIVIL-7)1"/>
      <sheetName val="2002년_현장공사비_국내_실적1"/>
      <sheetName val="2003년국내현장공사비_실적1"/>
      <sheetName val="VC2_10_991"/>
      <sheetName val="INPUT_DATA"/>
      <sheetName val="집계표_(25,26ဩ"/>
      <sheetName val="Form_0"/>
      <sheetName val="Form_D-1"/>
      <sheetName val="Form_B-1"/>
      <sheetName val="Form_F-1"/>
      <sheetName val="Form_A"/>
      <sheetName val="Basic_Rate"/>
      <sheetName val="appendix_2_5_final_accounts"/>
      <sheetName val="Format"/>
      <sheetName val="Labour"/>
      <sheetName val="Material"/>
      <sheetName val="Sheet1_(2)"/>
      <sheetName val="General Data"/>
      <sheetName val="LABOR &amp; 자재"/>
      <sheetName val="제작도"/>
      <sheetName val="입출재고현황 (2)"/>
      <sheetName val="SANDAN"/>
      <sheetName val="뜃맟뭁돽띿맟_-BLDG"/>
      <sheetName val="SALA-002"/>
      <sheetName val="TTL"/>
      <sheetName val="DRUM"/>
      <sheetName val="eq_data"/>
      <sheetName val="기성내역"/>
      <sheetName val="General_Data"/>
      <sheetName val="DHEQSUPT"/>
      <sheetName val="CB"/>
      <sheetName val="3.공통공사대비"/>
      <sheetName val="M-EQPT-Z"/>
      <sheetName val="주간기성"/>
      <sheetName val="간접비 총괄"/>
      <sheetName val="POWER"/>
      <sheetName val="ESCON"/>
      <sheetName val="내역ࠜĀ_x005f_x0000_M4)"/>
      <sheetName val="___(OPTION)"/>
      <sheetName val="B"/>
      <sheetName val="IN"/>
      <sheetName val="Price Schedule"/>
      <sheetName val="간접비내역-1"/>
      <sheetName val="Lup2"/>
      <sheetName val="당진1,2호기전선관설치및접지4차공사내역서-을지"/>
      <sheetName val="노임단가표"/>
      <sheetName val="6PILE  (돌출)"/>
      <sheetName val="h-013211-2"/>
      <sheetName val="표지"/>
      <sheetName val="Cash2"/>
      <sheetName val="Z"/>
      <sheetName val="A"/>
      <sheetName val="내역서 耰&quot;_x005f_x0000__x005f_x0000_"/>
      <sheetName val="_x005f_x0008_"/>
      <sheetName val="비교검토"/>
      <sheetName val="合成単価作成表-BLDG"/>
      <sheetName val="INSTR"/>
      <sheetName val="BOROUGE2"/>
      <sheetName val="CAL."/>
      <sheetName val="EQT-ESTN"/>
      <sheetName val="___¡§____"/>
      <sheetName val="____¢ç¢®¡¿____"/>
      <sheetName val="__________¢ç______"/>
      <sheetName val="_______¢ç¢®¢¯____"/>
      <sheetName val="_______®¡¿____"/>
      <sheetName val="__________________"/>
      <sheetName val="PRICES"/>
      <sheetName val="Q&amp;pl-V"/>
      <sheetName val="WE'T"/>
      <sheetName val="CTEMCOST"/>
      <sheetName val="Rate Analysis"/>
      <sheetName val="내역ࠜĀ_M4)"/>
      <sheetName val="F4-F7"/>
      <sheetName val="내역서 耰&quot;__"/>
      <sheetName val="24V"/>
      <sheetName val="EQUIPMENT -2"/>
      <sheetName val="LEGEND"/>
      <sheetName val="내역ࠜĀ_x005f_x005f_x005f_x0000_M4)"/>
      <sheetName val="물량"/>
      <sheetName val="WEIGHT LIST"/>
      <sheetName val="산#2-1 (2)"/>
      <sheetName val="POL6차-PIPING"/>
      <sheetName val="산#3-1"/>
      <sheetName val="BEND LOSS"/>
      <sheetName val="찍기"/>
      <sheetName val="PBS"/>
      <sheetName val="내역서 耰&quot;_x005f_x005f_x005f_x0000__x005f_x005f_x0000"/>
      <sheetName val="_x005f_x005f_x005f_x0008_"/>
      <sheetName val="내역ࠜĀ_x005f_x005f_x005f_x005f_x005f_x005f_x005f_x0000_M4"/>
      <sheetName val="PI"/>
      <sheetName val="EQUIP LIST"/>
      <sheetName val="내역"/>
      <sheetName val="단면 (2)"/>
      <sheetName val="SOURCE"/>
      <sheetName val="실행"/>
      <sheetName val="EQUIP"/>
      <sheetName val="공사비 내역 (가)"/>
      <sheetName val="Static Equip"/>
      <sheetName val="CAT_5"/>
      <sheetName val="3.Breakdown Direct Paint"/>
      <sheetName val="Spl"/>
      <sheetName val="내역ࠜĀ"/>
      <sheetName val="PROCURE"/>
      <sheetName val="BID"/>
      <sheetName val="국내"/>
      <sheetName val="Form A "/>
      <sheetName val="jobhist"/>
      <sheetName val="Quantity"/>
      <sheetName val="Summary Sheets"/>
      <sheetName val="내역서 耰&quot;"/>
      <sheetName val="내역서 耰&quot;_x005f_x005f_x005f_x005f_x005f_x005f_x005f_x0000_"/>
      <sheetName val="_x005f_x005f_x005f_x005f_x005f_x005f_x005f_x0008_"/>
      <sheetName val="내역ࠜĀ_x005f_x005f_x005f_x005f_x005f_x005f_x005f_x005f_x0"/>
      <sheetName val="Z- GENERAL PRICE SUMMARY"/>
      <sheetName val=" Estimate  "/>
      <sheetName val="갑지1"/>
      <sheetName val="경영혁신본뷀"/>
      <sheetName val="electrical"/>
      <sheetName val="Compare"/>
      <sheetName val="고압수량(철거)"/>
      <sheetName val="°ßÀûÁ¶°Ç"/>
      <sheetName val="´ëºñÇ¥"/>
      <sheetName val="Áý°èÇ¥ (TOTAL)"/>
      <sheetName val="Áý°èÇ¥ (CIVIL-23)"/>
      <sheetName val="Áý°èÇ¥ (FGRU)"/>
      <sheetName val="Áý°èÇ¥ (25,26)"/>
      <sheetName val="Áý°èÇ¥ (MEROX)"/>
      <sheetName val="Áý°èÇ¥ (NITROGEN)"/>
      <sheetName val="Áý°èÇ¥ (M4)"/>
      <sheetName val="Áý°èÇ¥ (CIVIL4)"/>
      <sheetName val="Áý°èÇ¥ (CIVIL6)"/>
      <sheetName val="Áý°èÇ¥ (CIVIL7)"/>
      <sheetName val="³»¿ª¼­(DEMO TOTAL)"/>
      <sheetName val="³»¿ª¼­ (CIVIL-23)"/>
      <sheetName val="³»¿ª¼­ (fgru)"/>
      <sheetName val="³»¿ª¼­ (25&amp;26)"/>
      <sheetName val="³»¿ª¼­ (MEROX)"/>
      <sheetName val="³»¿ª¼­ (NITROGEN)"/>
      <sheetName val="³»¿ª¼­ (M4)"/>
      <sheetName val="³»¿ª¼­ (CIVIL-4)"/>
      <sheetName val="³»¿ª¼­ (CIVIL-6)"/>
      <sheetName val="³»¿ª¼­ (CIVIL-7)"/>
      <sheetName val="Áý°èÇ¥(OPTION)"/>
      <sheetName val="2002³â ÇöÀå°ø»çºñ ±¹³» ½ÇÀû"/>
      <sheetName val="2003³â±¹³»ÇöÀå°ø»çºñ ½ÇÀû"/>
      <sheetName val="기계내역서"/>
      <sheetName val="2.2 STAFF Scedule"/>
      <sheetName val="Data"/>
      <sheetName val="당초내역서"/>
      <sheetName val="INPUT_DATA1"/>
      <sheetName val="집계표_(25,26ဩ1"/>
      <sheetName val="Form_01"/>
      <sheetName val="입출재고현황_(2)"/>
      <sheetName val="General_Data1"/>
      <sheetName val="LABOR_&amp;_자재"/>
      <sheetName val="간접비_총괄"/>
      <sheetName val="Price_Schedule"/>
      <sheetName val="3_공통공사대비"/>
      <sheetName val="내역서_耰&quot;"/>
      <sheetName val=""/>
      <sheetName val="EQUIPMENT_-2"/>
      <sheetName val="CAL_"/>
      <sheetName val="Rate_Analysis"/>
      <sheetName val="내역서_耰&quot;__"/>
      <sheetName val="Sheet6"/>
      <sheetName val="갑지(추정)"/>
      <sheetName val="ELEC_DCI"/>
      <sheetName val="INST_DCI"/>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EQUIPOS"/>
      <sheetName val="AREA"/>
      <sheetName val="바닥판"/>
      <sheetName val="TYPE1"/>
      <sheetName val="철근량"/>
      <sheetName val="토목주소"/>
      <sheetName val="프랜트면허"/>
      <sheetName val="역T형"/>
      <sheetName val="PILE"/>
      <sheetName val="Man Hole"/>
      <sheetName val="대로근거"/>
      <sheetName val="중로근거"/>
      <sheetName val="PRO_DCI"/>
      <sheetName val="HVAC_DCI"/>
      <sheetName val="PIPE_DCI"/>
      <sheetName val="일위대가표"/>
      <sheetName val="조건표"/>
      <sheetName val="일위대가"/>
      <sheetName val="내역표지"/>
      <sheetName val="산출2-기기동력"/>
      <sheetName val="40총괄"/>
      <sheetName val="40집계"/>
      <sheetName val="30신설일위대가"/>
      <sheetName val="30집계표"/>
      <sheetName val="NSCP견적물량"/>
      <sheetName val="공사비예산서(토목분)"/>
      <sheetName val="float&amp;bear"/>
      <sheetName val="Kfracture"/>
      <sheetName val="직재"/>
      <sheetName val="I一般比"/>
      <sheetName val="입력시트"/>
      <sheetName val="CIVIL"/>
      <sheetName val="ERECT"/>
      <sheetName val="PROSUM"/>
      <sheetName val="Resumen"/>
      <sheetName val="Precios Unitarios"/>
      <sheetName val="내역서 耰&quot;_x005f_x005f_x005f_x005f_x005f_x005f_x005f_x005f_"/>
      <sheetName val="_x005f_x005f_x005f_x005f_x005f_x005f_x005f_x005f_x005f_x005f_"/>
      <sheetName val="9906"/>
      <sheetName val="계측 내역서"/>
      <sheetName val="Lstsub"/>
      <sheetName val="_SANDAN.XLS__"/>
      <sheetName val="???"/>
      <sheetName val="??"/>
      <sheetName val="뜃맟뭁돽띿맟?-BLDG"/>
      <sheetName val="내역ࠜĀ_x0000_M4)"/>
      <sheetName val="???(OPTION)"/>
      <sheetName val="내역서 耰&quot;_x0000__x0000_"/>
      <sheetName val="_x0008_"/>
      <sheetName val="???¡§????"/>
      <sheetName val="????¢ç¢®¡¿????"/>
      <sheetName val="??????????¢ç??????"/>
      <sheetName val="???????¢ç¢®¢¯????"/>
      <sheetName val="???????®¡¿????"/>
      <sheetName val="??????????????????"/>
      <sheetName val="내역ࠜĀ?M4)"/>
      <sheetName val="내역서 耰&quot;??"/>
      <sheetName val="내역서_耰&quot;??"/>
      <sheetName val="[SANDAN.XLS??"/>
      <sheetName val="Hot"/>
      <sheetName val="Piping BQ for one turbine"/>
      <sheetName val="AILC004"/>
      <sheetName val="Administrative Prices"/>
      <sheetName val="Calc"/>
      <sheetName val="WBS 44"/>
      <sheetName val="WBS 41"/>
      <sheetName val="Precios por Administración"/>
      <sheetName val="Subcon A"/>
      <sheetName val="Sheet1 (2)"/>
      <sheetName val="수로보호공"/>
      <sheetName val="데이타"/>
      <sheetName val="식재인부"/>
      <sheetName val="견적"/>
      <sheetName val="7. 월별투입내역서"/>
      <sheetName val="인부신상자료"/>
      <sheetName val="cable-data"/>
      <sheetName val="T 3"/>
      <sheetName val="HORI. VESSEL"/>
      <sheetName val="BCPAB"/>
      <sheetName val="내역서"/>
      <sheetName val="MP MOB"/>
      <sheetName val="SummaryC"/>
      <sheetName val="Detail"/>
      <sheetName val="Sheet4"/>
      <sheetName val="cable"/>
      <sheetName val="배관내역"/>
      <sheetName val="Form B"/>
      <sheetName val="Direct"/>
      <sheetName val="FORM-12"/>
      <sheetName val="Insts"/>
      <sheetName val="Vind - BtB"/>
      <sheetName val="LV induction motors"/>
      <sheetName val="인원계획"/>
      <sheetName val="BSD (2)"/>
      <sheetName val="BM DATA SHEET"/>
      <sheetName val="입찰품의서"/>
      <sheetName val="Q-7100-001"/>
      <sheetName val="수주추정"/>
      <sheetName val="_x0002__x0000_뻘N_x0000__x0000__x0001_ࠀ역서"/>
      <sheetName val="BATCH"/>
      <sheetName val="trf(36%)"/>
      <sheetName val="sum"/>
      <sheetName val="Summary"/>
      <sheetName val="All_2"/>
      <sheetName val="Monthly Load"/>
      <sheetName val="Weekly Load"/>
      <sheetName val="Utility and Fire flange"/>
      <sheetName val="Material Selections"/>
      <sheetName val="97 사업추정(WEKI)"/>
      <sheetName val="금융"/>
      <sheetName val="변경집계표"/>
      <sheetName val="DB@Acess"/>
      <sheetName val="집계표"/>
      <sheetName val="M_DB"/>
      <sheetName val="Piping_물량_정리_"/>
      <sheetName val="KUWATI(Total)_2"/>
      <sheetName val="집계표_(TOTAL)2"/>
      <sheetName val="집계표_(CIVIL-23)2"/>
      <sheetName val="집계표_(FGRU)2"/>
      <sheetName val="집계표_(25,26)2"/>
      <sheetName val="집계표_(MEROX)2"/>
      <sheetName val="집계표_(NITROGEN)2"/>
      <sheetName val="집계표_(M4)2"/>
      <sheetName val="집계표_(CIVIL4)2"/>
      <sheetName val="집계표_(CIVIL6)2"/>
      <sheetName val="집계표_(CIVIL7)2"/>
      <sheetName val="내역서(DEMO_TOTAL)2"/>
      <sheetName val="내역서_(CIVIL-23)2"/>
      <sheetName val="내역서_(fgru)2"/>
      <sheetName val="내역서_(25&amp;26)2"/>
      <sheetName val="내역서_(MEROX)2"/>
      <sheetName val="내역서_(NITROGEN)2"/>
      <sheetName val="내역서_(M4)2"/>
      <sheetName val="내역서_(CIVIL-4)2"/>
      <sheetName val="내역서_(CIVIL-6)2"/>
      <sheetName val="내역서_(CIVIL-7)2"/>
      <sheetName val="OPTION_22"/>
      <sheetName val="OPTION_32"/>
      <sheetName val="2002년_현장공사비_국내_실적2"/>
      <sheetName val="2003년국내현장공사비_실적2"/>
      <sheetName val="VC2_10_992"/>
      <sheetName val="KUWATI(Total)_3"/>
      <sheetName val="집계표_(TOTAL)3"/>
      <sheetName val="집계표_(CIVIL-23)3"/>
      <sheetName val="집계표_(FGRU)3"/>
      <sheetName val="집계표_(25,26)3"/>
      <sheetName val="집계표_(MEROX)3"/>
      <sheetName val="집계표_(NITROGEN)3"/>
      <sheetName val="집계표_(M4)3"/>
      <sheetName val="집계표_(CIVIL4)3"/>
      <sheetName val="집계표_(CIVIL6)3"/>
      <sheetName val="집계표_(CIVIL7)3"/>
      <sheetName val="내역서(DEMO_TOTAL)3"/>
      <sheetName val="내역서_(CIVIL-23)3"/>
      <sheetName val="내역서_(fgru)3"/>
      <sheetName val="내역서_(25&amp;26)3"/>
      <sheetName val="내역서_(MEROX)3"/>
      <sheetName val="내역서_(NITROGEN)3"/>
      <sheetName val="내역서_(M4)3"/>
      <sheetName val="내역서_(CIVIL-4)3"/>
      <sheetName val="내역서_(CIVIL-6)3"/>
      <sheetName val="내역서_(CIVIL-7)3"/>
      <sheetName val="OPTION_23"/>
      <sheetName val="OPTION_33"/>
      <sheetName val="2002년_현장공사비_국내_실적3"/>
      <sheetName val="2003년국내현장공사비_실적3"/>
      <sheetName val="VC2_10_993"/>
      <sheetName val="실행집계"/>
      <sheetName val="breakdown of wage rate"/>
      <sheetName val="Indirect Cost"/>
      <sheetName val="Unit"/>
      <sheetName val="INPUT_DATA2"/>
      <sheetName val="집계표_(25,26ဩ2"/>
      <sheetName val="Form_02"/>
      <sheetName val="Form_D-11"/>
      <sheetName val="Form_B-11"/>
      <sheetName val="Form_F-11"/>
      <sheetName val="Form_A1"/>
      <sheetName val="입출재고현황_(2)1"/>
      <sheetName val="General_Data2"/>
      <sheetName val="LABOR_&amp;_자재1"/>
      <sheetName val="간접비_총괄1"/>
      <sheetName val="Price_Schedule1"/>
      <sheetName val="3_공통공사대비1"/>
      <sheetName val="내역서_耰&quot;??1"/>
      <sheetName val="CAL_1"/>
      <sheetName val="Rate_Analysis1"/>
      <sheetName val="EQUIPMENT_-21"/>
      <sheetName val="Static_Equip"/>
      <sheetName val="3_Breakdown_Direct_Paint"/>
      <sheetName val="WEIGHT_LIST"/>
      <sheetName val="산#2-1_(2)"/>
      <sheetName val="BEND_LOSS"/>
      <sheetName val="공사비_내역_(가)"/>
      <sheetName val="단면_(2)"/>
      <sheetName val="내역서_耰&quot;_x005f_x0000__x005f_x0000_"/>
      <sheetName val="6PILE__(돌출)"/>
      <sheetName val="Form_A_"/>
      <sheetName val="내역서_耰&quot;__1"/>
      <sheetName val="Summary_Sheets"/>
      <sheetName val="Civil_1"/>
      <sheetName val="Civil_2"/>
      <sheetName val="Civil_3"/>
      <sheetName val="Site_1"/>
      <sheetName val="Site_2"/>
      <sheetName val="Site_3"/>
      <sheetName val="Site_Faci"/>
      <sheetName val="DCS"/>
      <sheetName val="FWBS7000,8000"/>
      <sheetName val="ANALYSER"/>
      <sheetName val="Eq. Mobilization"/>
      <sheetName val="출금실적"/>
      <sheetName val="경영현황"/>
      <sheetName val="_x0002_?뻘N??_x0001_ࠀ역서"/>
      <sheetName val="_x0002_"/>
      <sheetName val="내역서 (∮ἀ嘆ɶ_x0000_᠀㬁_x0000_"/>
      <sheetName val="당초_xd8b4_∸ἀ"/>
      <sheetName val="Resource table"/>
      <sheetName val="총괄표"/>
      <sheetName val="7422CW00"/>
      <sheetName val="수량집계"/>
      <sheetName val="총괄집계표"/>
      <sheetName val="일일총괄"/>
      <sheetName val="criteria"/>
      <sheetName val="RFP002"/>
      <sheetName val="General"/>
      <sheetName val="Menus"/>
      <sheetName val="Cal"/>
      <sheetName val="TDTKP"/>
      <sheetName val="DK-KH"/>
      <sheetName val="_x0004__x0000__x000d__x0000__x0003__x0000__x0004__x0000__x0016__x0000__x000d__x0000__x0004_"/>
      <sheetName val="_x000a__x0000__x001b__x0000__x0006__x0000__x0006__x0000__x0008__x0000__x000a__x0000__x0000_"/>
      <sheetName val="BREAKDOWN(철거설치)"/>
      <sheetName val="BREAKDOWN(신규설치)"/>
      <sheetName val="자바라1"/>
      <sheetName val="Code_Magics"/>
      <sheetName val="Code"/>
      <sheetName val="Curves"/>
      <sheetName val="Note"/>
      <sheetName val="data_dci"/>
      <sheetName val="Heads"/>
      <sheetName val="BASE"/>
      <sheetName val="data_mci"/>
      <sheetName val="BLDG_DCI"/>
      <sheetName val="BLDG_MCI"/>
      <sheetName val="PRO_A"/>
      <sheetName val="Tables"/>
      <sheetName val="Page_2"/>
      <sheetName val="Dbase"/>
      <sheetName val="behind"/>
      <sheetName val="Main"/>
      <sheetName val="costing_CV"/>
      <sheetName val="ITB_COST"/>
      <sheetName val="costing_ESDV"/>
      <sheetName val="costing_FE"/>
      <sheetName val="PROJECT"/>
      <sheetName val="정부노임단가"/>
      <sheetName val="Jobcost"/>
      <sheetName val="Default_Magics"/>
      <sheetName val="BM_DATA_SHEET"/>
      <sheetName val="Graph_(LGEN)"/>
      <sheetName val="PumpSpec"/>
      <sheetName val="costing_MOV"/>
      <sheetName val="PRO"/>
      <sheetName val="out_prog"/>
      <sheetName val="TABLE"/>
      <sheetName val="costing_Press"/>
      <sheetName val="96_121"/>
      <sheetName val="선적schedule_(2)"/>
      <sheetName val="System구분"/>
      <sheetName val="견적기준"/>
      <sheetName val="b_balju-단가단가단가"/>
      <sheetName val="10현장조직"/>
      <sheetName val="할증표"/>
      <sheetName val="choose"/>
      <sheetName val="drg"/>
      <sheetName val="C1C2"/>
      <sheetName val="LIFE &amp; REP PROVN"/>
      <sheetName val="O&amp;M CREW"/>
      <sheetName val="내역서 (∮ἀ嘆ɶ"/>
      <sheetName val="_x0004_"/>
      <sheetName val="_x000a_"/>
      <sheetName val="P-Ins &amp; Bonds"/>
      <sheetName val="FitOutConfCentre"/>
      <sheetName val="내역ࠜĀM4)"/>
      <sheetName val="Heavy Equipments"/>
      <sheetName val="AG Pipe Qty Analysis"/>
      <sheetName val="BM-Elec"/>
      <sheetName val="BM-Inst"/>
      <sheetName val="HP-Steamdrum"/>
      <sheetName val="목표세부명세"/>
      <sheetName val="중기일위대가"/>
      <sheetName val="입찰내역 발주처 양식"/>
      <sheetName val="원가"/>
      <sheetName val="중기"/>
      <sheetName val="Total"/>
      <sheetName val="97"/>
      <sheetName val="MANP"/>
      <sheetName val="C"/>
      <sheetName val="Equipment List"/>
      <sheetName val="info"/>
      <sheetName val="TP"/>
      <sheetName val="Form1.SQP"/>
      <sheetName val="Resource"/>
      <sheetName val="공정계획(내부계획25%,내부w.f)"/>
      <sheetName val="1350-A"/>
      <sheetName val="VIZ4"/>
      <sheetName val="VIZ7"/>
      <sheetName val="UZ"/>
      <sheetName val="COVER-P"/>
      <sheetName val="품셈"/>
      <sheetName val="실행내역"/>
      <sheetName val="FWBS 1530"/>
      <sheetName val="Preliminaries"/>
      <sheetName val="piping"/>
      <sheetName val="Mech"/>
      <sheetName val="Fire Protection"/>
      <sheetName val="Buildings"/>
      <sheetName val="Instrument"/>
      <sheetName val="K_SURFACES"/>
      <sheetName val="SFN ORIG"/>
      <sheetName val="SFN"/>
      <sheetName val="R2564AHDTS"/>
      <sheetName val="CPS"/>
      <sheetName val="Dir Manpower Other Exp."/>
      <sheetName val="D-623D"/>
      <sheetName val="SCHEDD TAMBAHAN"/>
      <sheetName val="결과조달"/>
      <sheetName val="SS2"/>
      <sheetName val="w't table"/>
      <sheetName val="도"/>
      <sheetName val="Administrative_Prices"/>
      <sheetName val="WBS_44"/>
      <sheetName val="WBS_41"/>
      <sheetName val="Precios_por_Administración"/>
      <sheetName val="Precios_Unitarios"/>
      <sheetName val="Subcon_A"/>
      <sheetName val="사급자재집계표"/>
      <sheetName val="HVAC(사급자재)"/>
      <sheetName val="U-W"/>
      <sheetName val="수량산출서"/>
      <sheetName val="KUWATI(Total)_4"/>
      <sheetName val="OPTION_24"/>
      <sheetName val="OPTION_34"/>
      <sheetName val="집계표_(TOTAL)4"/>
      <sheetName val="집계표_(CIVIL-23)4"/>
      <sheetName val="집계표_(FGRU)4"/>
      <sheetName val="집계표_(25,26)4"/>
      <sheetName val="집계표_(MEROX)4"/>
      <sheetName val="집계표_(NITROGEN)4"/>
      <sheetName val="집계표_(M4)4"/>
      <sheetName val="집계표_(CIVIL4)4"/>
      <sheetName val="집계표_(CIVIL6)4"/>
      <sheetName val="집계표_(CIVIL7)4"/>
      <sheetName val="내역서(DEMO_TOTAL)4"/>
      <sheetName val="내역서_(CIVIL-23)4"/>
      <sheetName val="내역서_(fgru)4"/>
      <sheetName val="내역서_(25&amp;26)4"/>
      <sheetName val="내역서_(MEROX)4"/>
      <sheetName val="내역서_(NITROGEN)4"/>
      <sheetName val="내역서_(M4)4"/>
      <sheetName val="내역서_(CIVIL-4)4"/>
      <sheetName val="내역서_(CIVIL-6)4"/>
      <sheetName val="내역서_(CIVIL-7)4"/>
      <sheetName val="2002년_현장공사비_국내_실적4"/>
      <sheetName val="2003년국내현장공사비_실적4"/>
      <sheetName val="VC2_10_994"/>
      <sheetName val="INPUT_DATA3"/>
      <sheetName val="집계표_(25,26ဩ3"/>
      <sheetName val="Form_D-12"/>
      <sheetName val="Form_B-12"/>
      <sheetName val="Form_F-12"/>
      <sheetName val="Form_A2"/>
      <sheetName val="Form_03"/>
      <sheetName val="General_Data3"/>
      <sheetName val="LABOR_&amp;_자재2"/>
      <sheetName val="입출재고현황_(2)2"/>
      <sheetName val="Price_Schedule2"/>
      <sheetName val="간접비_총괄2"/>
      <sheetName val="3_공통공사대비2"/>
      <sheetName val="Rate_Analysis2"/>
      <sheetName val="EQUIPMENT_-22"/>
      <sheetName val="CAL_2"/>
      <sheetName val="내역서_耰&quot;_x005f_x0000__x005f_x0000_1"/>
      <sheetName val="Static_Equip1"/>
      <sheetName val="WEIGHT_LIST1"/>
      <sheetName val="산#2-1_(2)1"/>
      <sheetName val="BEND_LOSS1"/>
      <sheetName val="공사비_내역_(가)1"/>
      <sheetName val="6PILE__(돌출)1"/>
      <sheetName val="내역서_耰&quot;??2"/>
      <sheetName val="단면_(2)1"/>
      <sheetName val="Form_A_1"/>
      <sheetName val="3_Breakdown_Direct_Paint1"/>
      <sheetName val="Man_Hole"/>
      <sheetName val="Áý°èÇ¥_(TOTAL)"/>
      <sheetName val="Áý°èÇ¥_(CIVIL-23)"/>
      <sheetName val="Áý°èÇ¥_(FGRU)"/>
      <sheetName val="Áý°èÇ¥_(25,26)"/>
      <sheetName val="Áý°èÇ¥_(MEROX)"/>
      <sheetName val="Áý°èÇ¥_(NITROGEN)"/>
      <sheetName val="Áý°èÇ¥_(M4)"/>
      <sheetName val="Áý°èÇ¥_(CIVIL4)"/>
      <sheetName val="Áý°èÇ¥_(CIVIL6)"/>
      <sheetName val="Áý°èÇ¥_(CIVIL7)"/>
      <sheetName val="³»¿ª¼­(DEMO_TOTAL)"/>
      <sheetName val="³»¿ª¼­_(CIVIL-23)"/>
      <sheetName val="³»¿ª¼­_(fgru)"/>
      <sheetName val="³»¿ª¼­_(25&amp;26)"/>
      <sheetName val="³»¿ª¼­_(MEROX)"/>
      <sheetName val="³»¿ª¼­_(NITROGEN)"/>
      <sheetName val="³»¿ª¼­_(M4)"/>
      <sheetName val="³»¿ª¼­_(CIVIL-4)"/>
      <sheetName val="³»¿ª¼­_(CIVIL-6)"/>
      <sheetName val="³»¿ª¼­_(CIVIL-7)"/>
      <sheetName val="2002³â_ÇöÀå°ø»çºñ_±¹³»_½ÇÀû"/>
      <sheetName val="2003³â±¹³»ÇöÀå°ø»çºñ_½ÇÀû"/>
      <sheetName val="Civil_11"/>
      <sheetName val="Civil_21"/>
      <sheetName val="Civil_31"/>
      <sheetName val="Site_11"/>
      <sheetName val="Site_21"/>
      <sheetName val="Site_31"/>
      <sheetName val="Site_Faci1"/>
      <sheetName val="내역서_耰&quot;__2"/>
      <sheetName val="Summary_Sheets1"/>
      <sheetName val="Sheet1_(2)1"/>
      <sheetName val="내역서_耰&quot;_x005f_x005f_x005f_x0000__x005f_x005f_x0000"/>
      <sheetName val="계측_내역서"/>
      <sheetName val="2_2_STAFF_Scedule"/>
      <sheetName val="7__월별투입내역서"/>
      <sheetName val="내역서_耰&quot;_x005f_x005f_x005f_x005f_x005f_x005f_x005f_x0000_"/>
      <sheetName val="Z-_GENERAL_PRICE_SUMMARY"/>
      <sheetName val="_Estimate__"/>
      <sheetName val="T_3"/>
      <sheetName val="HORI__VESSEL"/>
      <sheetName val="내역서_耰&quot;_x005f_x005f_x005f_x005f_x005f_x005f_x005f_x005f_"/>
      <sheetName val="Vind_-_BtB"/>
      <sheetName val="LV_induction_motors"/>
      <sheetName val="BSD_(2)"/>
      <sheetName val="EQUIP_LIST"/>
      <sheetName val="MP_MOB"/>
      <sheetName val="Form_B"/>
      <sheetName val="뻘Nࠀ역서"/>
      <sheetName val="Monthly_Load"/>
      <sheetName val="Weekly_Load"/>
      <sheetName val="Material_Selections"/>
      <sheetName val="97_사업추정(WEKI)"/>
      <sheetName val="breakdown_of_wage_rate"/>
      <sheetName val="Indirect_Cost"/>
      <sheetName val="내역서_(∮ἀ嘆ɶ᠀㬁"/>
      <sheetName val="[SANDAN_XLS??"/>
      <sheetName val="Piping_BQ_for_one_turbine"/>
      <sheetName val="Eq__Mobilization"/>
      <sheetName val="Utility_and_Fire_flange"/>
      <sheetName val="Heavy_Equipments"/>
      <sheetName val="AG_Pipe_Qty_Analysis"/>
      <sheetName val="ITB COST"/>
      <sheetName val="BM_DATA_SHEET1"/>
      <sheetName val="Resource_table"/>
      <sheetName val="_x000a__x000a_"/>
      <sheetName val="Equipment_List"/>
      <sheetName val="Form1_SQP"/>
      <sheetName val="공정계획(내부계획25%,내부w_f)"/>
      <sheetName val="Proposal"/>
      <sheetName val="LOB"/>
      <sheetName val="단가 (2)"/>
      <sheetName val="4-3LEVEL-5 epic.4"/>
      <sheetName val="부대비율"/>
      <sheetName val="실행예산 MM"/>
      <sheetName val="mto-rev0B"/>
      <sheetName val="BOQ-B.DOWN"/>
      <sheetName val="생산계획"/>
      <sheetName val="상반기손익차2총괄"/>
      <sheetName val="VLOOKUP"/>
      <sheetName val="cal-foamglass"/>
      <sheetName val="연습"/>
      <sheetName val="운반"/>
      <sheetName val="CHANNEL"/>
      <sheetName val="PROTECTION "/>
      <sheetName val="CIBATU5OO"/>
      <sheetName val="Costo-MO"/>
      <sheetName val="내역서_耰&quot;1"/>
      <sheetName val="SFN_ORIG"/>
      <sheetName val="?뻘N??ࠀ역서"/>
      <sheetName val="_SANDAN_XLS__"/>
      <sheetName val="한강운반비"/>
      <sheetName val="MODULE CONFIRM"/>
      <sheetName val="분전반계산서(석관)"/>
      <sheetName val="이자율"/>
      <sheetName val="WIND"/>
      <sheetName val="강재"/>
      <sheetName val="OD5000"/>
      <sheetName val="PROGRESS"/>
      <sheetName val="Cash In-Cash Out Actual"/>
      <sheetName val="CÓDIGOS"/>
      <sheetName val="Database"/>
      <sheetName val="노임9월"/>
      <sheetName val="Labor"/>
      <sheetName val="INPUT"/>
      <sheetName val="SCHEDD_TAMBAHAN"/>
      <sheetName val="Dir_Manpower_Other_Exp_"/>
      <sheetName val="w't_table"/>
      <sheetName val="Fire_Protection"/>
      <sheetName val="입찰내역_발주처_양식"/>
      <sheetName val="MTP"/>
      <sheetName val="SILICATE"/>
      <sheetName val="설계명세1-1"/>
      <sheetName val="CUADRO DE PRECIOS"/>
      <sheetName val="ANX3A11"/>
      <sheetName val="5.) Time Delays"/>
      <sheetName val="KP_List"/>
      <sheetName val="Site Findings Status Sheet"/>
      <sheetName val="경비실"/>
      <sheetName val="FWBS"/>
      <sheetName val="실행(ALT1)"/>
      <sheetName val="내역서1999.8최종"/>
      <sheetName val="실행철강하도"/>
      <sheetName val="전기"/>
      <sheetName val="dc1"/>
      <sheetName val="REDUCER"/>
      <sheetName val="plan&amp;section of foundation"/>
      <sheetName val="DESIGN CRITERIA"/>
      <sheetName val="working load at the btm ft."/>
      <sheetName val="stability check"/>
      <sheetName val="design load"/>
      <sheetName val="breakdown_of_wage_rate1"/>
      <sheetName val="Indirect_Cost1"/>
      <sheetName val="MODULE_CONFIRM"/>
      <sheetName val="실행예산_MM"/>
      <sheetName val="plan&amp;section_of_foundation"/>
      <sheetName val="working_load_at_the_btm_ft_"/>
      <sheetName val="stability_check"/>
      <sheetName val="design_criteria"/>
      <sheetName val="design_load"/>
      <sheetName val="단가_(2)"/>
      <sheetName val="4-3LEVEL-5_epic_4"/>
      <sheetName val="BOQ-B_DOWN"/>
      <sheetName val="FWBS_1530"/>
      <sheetName val="DESIGN"/>
      <sheetName val="Checklist-Parameters"/>
      <sheetName val="Fillermetal"/>
      <sheetName val="Updating Form-Oct 2011"/>
      <sheetName val="Weld Consumable"/>
      <sheetName val="WQT"/>
      <sheetName val="NDE Cost-Summary"/>
      <sheetName val="9July Above Ground Pipe"/>
      <sheetName val="M 11"/>
      <sheetName val="Process Data 1"/>
      <sheetName val="배수내역"/>
      <sheetName val="판가반영"/>
      <sheetName val="공사내역"/>
      <sheetName val="견적대비표"/>
      <sheetName val="일위대가(계측기설치)"/>
      <sheetName val="EP0618"/>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Rekapitulasi"/>
      <sheetName val="BAG-2"/>
      <sheetName val="Overall"/>
      <sheetName val="salary"/>
      <sheetName val="첨부1-집행내역(요약)"/>
      <sheetName val="Closeout Control"/>
      <sheetName val="BOQ"/>
      <sheetName val="master"/>
      <sheetName val="MTO"/>
      <sheetName val="Elect_BOM"/>
      <sheetName val="Elect"/>
      <sheetName val="BQ"/>
      <sheetName val="aa_piping"/>
      <sheetName val="CABLE_DATA"/>
      <sheetName val="CIVIL_UP"/>
      <sheetName val="ETUDE_de_Prix__(2)"/>
      <sheetName val="選單"/>
      <sheetName val="Hoja2"/>
      <sheetName val="경제지표"/>
      <sheetName val="1100-1200-1300-1910-2140-LEV 2"/>
      <sheetName val="Material Price"/>
      <sheetName val="KUWATI(Total)_5"/>
      <sheetName val="OPTION_25"/>
      <sheetName val="OPTION_35"/>
      <sheetName val="집계표_(TOTAL)5"/>
      <sheetName val="집계표_(CIVIL-23)5"/>
      <sheetName val="집계표_(FGRU)5"/>
      <sheetName val="집계표_(25,26)5"/>
      <sheetName val="집계표_(MEROX)5"/>
      <sheetName val="집계표_(NITROGEN)5"/>
      <sheetName val="집계표_(M4)5"/>
      <sheetName val="집계표_(CIVIL4)5"/>
      <sheetName val="집계표_(CIVIL6)5"/>
      <sheetName val="집계표_(CIVIL7)5"/>
      <sheetName val="내역서(DEMO_TOTAL)5"/>
      <sheetName val="내역서_(CIVIL-23)5"/>
      <sheetName val="내역서_(fgru)5"/>
      <sheetName val="내역서_(25&amp;26)5"/>
      <sheetName val="내역서_(MEROX)5"/>
      <sheetName val="내역서_(NITROGEN)5"/>
      <sheetName val="내역서_(M4)5"/>
      <sheetName val="내역서_(CIVIL-4)5"/>
      <sheetName val="내역서_(CIVIL-6)5"/>
      <sheetName val="내역서_(CIVIL-7)5"/>
      <sheetName val="2002년_현장공사비_국내_실적5"/>
      <sheetName val="2003년국내현장공사비_실적5"/>
      <sheetName val="VC2_10_995"/>
      <sheetName val="집계표_(25,26ဩ4"/>
      <sheetName val="INPUT_DATA4"/>
      <sheetName val="Form_04"/>
      <sheetName val="Form_D-13"/>
      <sheetName val="Form_B-13"/>
      <sheetName val="Form_F-13"/>
      <sheetName val="Form_A3"/>
      <sheetName val="입출재고현황_(2)3"/>
      <sheetName val="General_Data4"/>
      <sheetName val="LABOR_&amp;_자재3"/>
      <sheetName val="간접비_총괄3"/>
      <sheetName val="Price_Schedule3"/>
      <sheetName val="3_공통공사대비3"/>
      <sheetName val="Rate_Analysis3"/>
      <sheetName val="CAL_3"/>
      <sheetName val="EQUIPMENT_-23"/>
      <sheetName val="내역서_耰&quot;??3"/>
      <sheetName val="WEIGHT_LIST2"/>
      <sheetName val="산#2-1_(2)2"/>
      <sheetName val="BEND_LOSS2"/>
      <sheetName val="공사비_내역_(가)2"/>
      <sheetName val="단면_(2)2"/>
      <sheetName val="내역서_耰&quot;_x005f_x0000__x005f_x0000_2"/>
      <sheetName val="6PILE__(돌출)2"/>
      <sheetName val="Form_A_2"/>
      <sheetName val="Civil_12"/>
      <sheetName val="Civil_22"/>
      <sheetName val="Civil_32"/>
      <sheetName val="Site_12"/>
      <sheetName val="Site_22"/>
      <sheetName val="Site_32"/>
      <sheetName val="Site_Faci2"/>
      <sheetName val="3_Breakdown_Direct_Paint2"/>
      <sheetName val="Static_Equip2"/>
      <sheetName val="Áý°èÇ¥_(TOTAL)1"/>
      <sheetName val="Áý°èÇ¥_(CIVIL-23)1"/>
      <sheetName val="Áý°èÇ¥_(FGRU)1"/>
      <sheetName val="Áý°èÇ¥_(25,26)1"/>
      <sheetName val="Áý°èÇ¥_(MEROX)1"/>
      <sheetName val="Áý°èÇ¥_(NITROGEN)1"/>
      <sheetName val="Áý°èÇ¥_(M4)1"/>
      <sheetName val="Áý°èÇ¥_(CIVIL4)1"/>
      <sheetName val="Áý°èÇ¥_(CIVIL6)1"/>
      <sheetName val="Áý°èÇ¥_(CIVIL7)1"/>
      <sheetName val="³»¿ª¼­(DEMO_TOTAL)1"/>
      <sheetName val="³»¿ª¼­_(CIVIL-23)1"/>
      <sheetName val="³»¿ª¼­_(fgru)1"/>
      <sheetName val="³»¿ª¼­_(25&amp;26)1"/>
      <sheetName val="³»¿ª¼­_(MEROX)1"/>
      <sheetName val="³»¿ª¼­_(NITROGEN)1"/>
      <sheetName val="³»¿ª¼­_(M4)1"/>
      <sheetName val="³»¿ª¼­_(CIVIL-4)1"/>
      <sheetName val="³»¿ª¼­_(CIVIL-6)1"/>
      <sheetName val="³»¿ª¼­_(CIVIL-7)1"/>
      <sheetName val="2002³â_ÇöÀå°ø»çºñ_±¹³»_½ÇÀû1"/>
      <sheetName val="2003³â±¹³»ÇöÀå°ø»çºñ_½ÇÀû1"/>
      <sheetName val="내역서_耰&quot;__3"/>
      <sheetName val="Summary_Sheets2"/>
      <sheetName val="내역서_耰&quot;2"/>
      <sheetName val="Man_Hole1"/>
      <sheetName val="7__월별투입내역서1"/>
      <sheetName val="내역서_耰&quot;_x005f_x005f_x005f_x0000__x005f_x005f_x0001"/>
      <sheetName val="2_2_STAFF_Scedule1"/>
      <sheetName val="계측_내역서1"/>
      <sheetName val="내역서_耰&quot;_x005f_x005f_x005f_x005f_x005f_x005f_x00001"/>
      <sheetName val="Z-_GENERAL_PRICE_SUMMARY1"/>
      <sheetName val="_Estimate__1"/>
      <sheetName val="Sheet1_(2)2"/>
      <sheetName val="T_31"/>
      <sheetName val="Precios_Unitarios1"/>
      <sheetName val="HORI__VESSEL1"/>
      <sheetName val="EQUIP_LIST1"/>
      <sheetName val="MP_MOB1"/>
      <sheetName val="Form_B1"/>
      <sheetName val="Administrative_Prices1"/>
      <sheetName val="WBS_441"/>
      <sheetName val="WBS_411"/>
      <sheetName val="Precios_por_Administración1"/>
      <sheetName val="Subcon_A1"/>
      <sheetName val="Vind_-_BtB1"/>
      <sheetName val="LV_induction_motors1"/>
      <sheetName val="BSD_(2)1"/>
      <sheetName val="BM_DATA_SHEET2"/>
      <sheetName val="내역서_耰&quot;_x005f_x005f_x005f_x005f_x005f_x005f_x005f1"/>
      <sheetName val="97_사업추정(WEKI)1"/>
      <sheetName val="Monthly_Load1"/>
      <sheetName val="Weekly_Load1"/>
      <sheetName val="[SANDAN_XLS??1"/>
      <sheetName val="Piping_BQ_for_one_turbine1"/>
      <sheetName val="Utility_and_Fire_flange1"/>
      <sheetName val="Material_Selections1"/>
      <sheetName val="Eq__Mobilization1"/>
      <sheetName val="_SANDAN_XLS__1"/>
      <sheetName val="Resource_table1"/>
      <sheetName val="KUWATI(Total)_6"/>
      <sheetName val="집계표_(TOTAL)6"/>
      <sheetName val="집계표_(CIVIL-23)6"/>
      <sheetName val="집계표_(FGRU)6"/>
      <sheetName val="집계표_(25,26)6"/>
      <sheetName val="집계표_(MEROX)6"/>
      <sheetName val="집계표_(NITROGEN)6"/>
      <sheetName val="집계표_(M4)6"/>
      <sheetName val="집계표_(CIVIL4)6"/>
      <sheetName val="집계표_(CIVIL6)6"/>
      <sheetName val="집계표_(CIVIL7)6"/>
      <sheetName val="내역서(DEMO_TOTAL)6"/>
      <sheetName val="내역서_(CIVIL-23)6"/>
      <sheetName val="내역서_(fgru)6"/>
      <sheetName val="내역서_(25&amp;26)6"/>
      <sheetName val="내역서_(MEROX)6"/>
      <sheetName val="내역서_(NITROGEN)6"/>
      <sheetName val="내역서_(M4)6"/>
      <sheetName val="내역서_(CIVIL-4)6"/>
      <sheetName val="내역서_(CIVIL-6)6"/>
      <sheetName val="내역서_(CIVIL-7)6"/>
      <sheetName val="OPTION_26"/>
      <sheetName val="OPTION_36"/>
      <sheetName val="2002년_현장공사비_국내_실적6"/>
      <sheetName val="2003년국내현장공사비_실적6"/>
      <sheetName val="VC2_10_996"/>
      <sheetName val="집계표_(25,26ဩ5"/>
      <sheetName val="INPUT_DATA5"/>
      <sheetName val="Form_05"/>
      <sheetName val="Form_D-14"/>
      <sheetName val="Form_B-14"/>
      <sheetName val="Form_F-14"/>
      <sheetName val="Form_A4"/>
      <sheetName val="입출재고현황_(2)4"/>
      <sheetName val="General_Data5"/>
      <sheetName val="LABOR_&amp;_자재4"/>
      <sheetName val="간접비_총괄4"/>
      <sheetName val="Price_Schedule4"/>
      <sheetName val="3_공통공사대비4"/>
      <sheetName val="CAL_4"/>
      <sheetName val="Rate_Analysis4"/>
      <sheetName val="내역서_耰&quot;??4"/>
      <sheetName val="EQUIPMENT_-24"/>
      <sheetName val="6PILE__(돌출)3"/>
      <sheetName val="WEIGHT_LIST3"/>
      <sheetName val="산#2-1_(2)3"/>
      <sheetName val="BEND_LOSS3"/>
      <sheetName val="공사비_내역_(가)3"/>
      <sheetName val="3_Breakdown_Direct_Paint3"/>
      <sheetName val="Static_Equip3"/>
      <sheetName val="단면_(2)3"/>
      <sheetName val="Form_A_3"/>
      <sheetName val="내역서_耰&quot;_x005f_x0000__x005f_x0000_3"/>
      <sheetName val="내역서_耰&quot;__4"/>
      <sheetName val="Summary_Sheets3"/>
      <sheetName val="Civil_13"/>
      <sheetName val="Civil_23"/>
      <sheetName val="Civil_33"/>
      <sheetName val="Site_13"/>
      <sheetName val="Site_23"/>
      <sheetName val="Site_33"/>
      <sheetName val="Site_Faci3"/>
      <sheetName val="Áý°èÇ¥_(TOTAL)2"/>
      <sheetName val="Áý°èÇ¥_(CIVIL-23)2"/>
      <sheetName val="Áý°èÇ¥_(FGRU)2"/>
      <sheetName val="Áý°èÇ¥_(25,26)2"/>
      <sheetName val="Áý°èÇ¥_(MEROX)2"/>
      <sheetName val="Áý°èÇ¥_(NITROGEN)2"/>
      <sheetName val="Áý°èÇ¥_(M4)2"/>
      <sheetName val="Áý°èÇ¥_(CIVIL4)2"/>
      <sheetName val="Áý°èÇ¥_(CIVIL6)2"/>
      <sheetName val="Áý°èÇ¥_(CIVIL7)2"/>
      <sheetName val="³»¿ª¼­(DEMO_TOTAL)2"/>
      <sheetName val="³»¿ª¼­_(CIVIL-23)2"/>
      <sheetName val="³»¿ª¼­_(fgru)2"/>
      <sheetName val="³»¿ª¼­_(25&amp;26)2"/>
      <sheetName val="³»¿ª¼­_(MEROX)2"/>
      <sheetName val="³»¿ª¼­_(NITROGEN)2"/>
      <sheetName val="³»¿ª¼­_(M4)2"/>
      <sheetName val="³»¿ª¼­_(CIVIL-4)2"/>
      <sheetName val="³»¿ª¼­_(CIVIL-6)2"/>
      <sheetName val="³»¿ª¼­_(CIVIL-7)2"/>
      <sheetName val="2002³â_ÇöÀå°ø»çºñ_±¹³»_½ÇÀû2"/>
      <sheetName val="2003³â±¹³»ÇöÀå°ø»çºñ_½ÇÀû2"/>
      <sheetName val="2_2_STAFF_Scedule2"/>
      <sheetName val="EQUIP_LIST2"/>
      <sheetName val="BM_DATA_SHEET3"/>
      <sheetName val="Man_Hole2"/>
      <sheetName val="내역서_耰&quot;_x005f_x005f_x005f_x0000__x005f_x005f_x0002"/>
      <sheetName val="7__월별투입내역서2"/>
      <sheetName val="계측_내역서2"/>
      <sheetName val="내역서_耰&quot;_x005f_x005f_x005f_x005f_x005f_x005f_x00002"/>
      <sheetName val="Vind_-_BtB2"/>
      <sheetName val="LV_induction_motors2"/>
      <sheetName val="BSD_(2)2"/>
      <sheetName val="Sheet1_(2)3"/>
      <sheetName val="Z-_GENERAL_PRICE_SUMMARY2"/>
      <sheetName val="_Estimate__2"/>
      <sheetName val="T_32"/>
      <sheetName val="HORI__VESSEL2"/>
      <sheetName val="Precios_Unitarios2"/>
      <sheetName val="Administrative_Prices2"/>
      <sheetName val="WBS_442"/>
      <sheetName val="WBS_412"/>
      <sheetName val="Precios_por_Administración2"/>
      <sheetName val="Subcon_A2"/>
      <sheetName val="내역서_耰&quot;_x005f_x005f_x005f_x005f_x005f_x005f_x005f2"/>
      <sheetName val="MP_MOB2"/>
      <sheetName val="Form_B2"/>
      <sheetName val="내역서_耰&quot;3"/>
      <sheetName val="[SANDAN_XLS??2"/>
      <sheetName val="Piping_BQ_for_one_turbine2"/>
      <sheetName val="Monthly_Load2"/>
      <sheetName val="Weekly_Load2"/>
      <sheetName val="Material_Selections2"/>
      <sheetName val="Utility_and_Fire_flange2"/>
      <sheetName val="_SANDAN_XLS__2"/>
      <sheetName val="97_사업추정(WEKI)2"/>
      <sheetName val="Eq__Mobilization2"/>
      <sheetName val="breakdown_of_wage_rate2"/>
      <sheetName val="Indirect_Cost2"/>
      <sheetName val="Resource_table2"/>
      <sheetName val="Unit Price "/>
      <sheetName val="CONFIG"/>
      <sheetName val="Datos"/>
      <sheetName val="7422CW_x0013__x0000_"/>
      <sheetName val="내역ࠜĀ_x005f_x005f_x005f_x0000_M4"/>
      <sheetName val="내역서 耰&quot;_x005f_x005f_x005f_x0000_"/>
      <sheetName val="내역ࠜĀ_x005f_x005f_x005f_x005f_x0"/>
      <sheetName val="내역서 耰&quot;_x005f_x005f_x005f_x005f_"/>
      <sheetName val="내역서 耰&quot;_x005f_x0000__x0000"/>
      <sheetName val="_x005f_x005f_x005f_x005f_"/>
      <sheetName val="SEX"/>
      <sheetName val="Currency Rate"/>
      <sheetName val="Personnel"/>
      <sheetName val="ANALISA"/>
      <sheetName val="PNT"/>
      <sheetName val="D7(1)"/>
      <sheetName val="5-ALAT(1)"/>
      <sheetName val="4-Basic Price"/>
      <sheetName val="Rekap"/>
      <sheetName val="AHS"/>
      <sheetName val="Evaluasi Penw"/>
      <sheetName val="Man Power &amp; Comp"/>
      <sheetName val="MP-PLAN"/>
      <sheetName val="L-TIGA"/>
      <sheetName val="Data List"/>
      <sheetName val="MP_PLAN"/>
      <sheetName val="10"/>
      <sheetName val="5"/>
      <sheetName val="1"/>
      <sheetName val="Direct PMS"/>
      <sheetName val="Sum (Case-3)"/>
      <sheetName val="예산-내부"/>
      <sheetName val="영업소실적"/>
      <sheetName val="PROJECT BRIEF"/>
      <sheetName val="tggwan(mac)"/>
      <sheetName val="DB"/>
      <sheetName val="Engineering&amp;Management"/>
      <sheetName val="Tools &amp; Settings"/>
      <sheetName val="Data Summary"/>
      <sheetName val="Resources"/>
      <sheetName val="FFA"/>
      <sheetName val="Currencies"/>
      <sheetName val="Crew Costs"/>
      <sheetName val="Spread Costs"/>
      <sheetName val="Unique List_Misc"/>
      <sheetName val="In-House Summary"/>
      <sheetName val="Costing"/>
      <sheetName val=" _x0000__x001b__x0000__x0006__x0000__x0006__x0000__x0008__x0000_ _x0000__x0000_"/>
      <sheetName val="??-BLDG"/>
      <sheetName val="7422CW_x0013_"/>
      <sheetName val=" "/>
      <sheetName val="_x0002__x0000_뻘N_x0000__x0000__"/>
      <sheetName val="Materials "/>
      <sheetName val="MAchinery(R1)"/>
      <sheetName val="BM"/>
      <sheetName val="할증 "/>
      <sheetName val="Library"/>
      <sheetName val="_x0004__x0000__x000d__x0000__x0"/>
      <sheetName val="_x000a__x0000__x001b__x0000__x0"/>
      <sheetName val="_x0002__뻘N___x0001_ࠀ역서"/>
      <sheetName val="내역서_耰&quot;_x005f_x0000__x0000"/>
      <sheetName val="99. FWBS(Ref)"/>
      <sheetName val="99. Change Rate"/>
      <sheetName val="Weekl_x0004__x0000__x0016__x0000__x000d__x0000_"/>
      <sheetName val="_x0000__x000e__x0000__x0005_"/>
      <sheetName val="내역서_(N _x000e__x000e__x000e_  _x0012__x0010__x000a_"/>
      <sheetName val="ഀࠀကЀЀԀЀԀ̀ᤀഀ؀Ѐༀ"/>
      <sheetName val="골조시행"/>
      <sheetName val="SCH"/>
      <sheetName val="Codes.Pers"/>
      <sheetName val="OPT_x0012__x0000__x0010__x0000__x000a__x0000_"/>
      <sheetName val="_x0000__x0013__x0000__x0014_"/>
      <sheetName val="Equip Rental Summary by Contr"/>
      <sheetName val="Project Equip Rental Summary"/>
      <sheetName val="Contractor Indirect Sumry"/>
      <sheetName val="Project Indirect Sumry"/>
      <sheetName val="COA Sumry by Area"/>
      <sheetName val="COA Sumry by Contr"/>
      <sheetName val="COA Sumry by RG"/>
      <sheetName val="TDC COA Grp Sumry"/>
      <sheetName val="TDC COA Grp Sumry by Area"/>
      <sheetName val="TDC COA Grp Sumry by RG"/>
      <sheetName val="Equipment Sumry"/>
      <sheetName val="TDC Item Dets-Full"/>
      <sheetName val="TDC Item Dets-IPM-Full"/>
      <sheetName val="TDC Item Sumry by Area"/>
      <sheetName val="TDC Item Sumry by RG"/>
      <sheetName val="TDC Key Qty Sumry by RG"/>
      <sheetName val="List - Equipment by Area"/>
      <sheetName val="List - Equipment by Contr"/>
      <sheetName val="Equipment - Unit Costs by Mat"/>
      <sheetName val="List - Equipment by Rep Grp"/>
      <sheetName val="Craft Summary by Contr"/>
      <sheetName val="Project Craft Summary"/>
      <sheetName val="Project Metrics"/>
      <sheetName val="Ocean Transporation Charge"/>
      <sheetName val="SFN_ORIG1"/>
      <sheetName val="AG_Pipe_Qty_Analysis1"/>
      <sheetName val="Equipment_List1"/>
      <sheetName val="Form1_SQP1"/>
      <sheetName val="공정계획(내부계획25%,내부w_f)1"/>
      <sheetName val="Heavy_Equipments1"/>
      <sheetName val="내역서_(∮ἀ嘆ɶ"/>
      <sheetName val="ITB_COST1"/>
      <sheetName val="KUWATI(Total)_8"/>
      <sheetName val="집계표_(TOTAL)8"/>
      <sheetName val="집계표_(CIVIL-23)8"/>
      <sheetName val="집계표_(FGRU)8"/>
      <sheetName val="집계표_(25,26)8"/>
      <sheetName val="집계표_(MEROX)8"/>
      <sheetName val="집계표_(NITROGEN)8"/>
      <sheetName val="집계표_(M4)8"/>
      <sheetName val="집계표_(CIVIL4)8"/>
      <sheetName val="집계표_(CIVIL6)8"/>
      <sheetName val="집계표_(CIVIL7)8"/>
      <sheetName val="내역서(DEMO_TOTAL)8"/>
      <sheetName val="내역서_(CIVIL-23)8"/>
      <sheetName val="내역서_(fgru)8"/>
      <sheetName val="내역서_(25&amp;26)8"/>
      <sheetName val="내역서_(MEROX)8"/>
      <sheetName val="내역서_(NITROGEN)8"/>
      <sheetName val="내역서_(M4)8"/>
      <sheetName val="내역서_(CIVIL-4)8"/>
      <sheetName val="내역서_(CIVIL-6)8"/>
      <sheetName val="내역서_(CIVIL-7)8"/>
      <sheetName val="OPTION_28"/>
      <sheetName val="OPTION_38"/>
      <sheetName val="2002년_현장공사비_국내_실적8"/>
      <sheetName val="2003년국내현장공사비_실적8"/>
      <sheetName val="VC2_10_998"/>
      <sheetName val="집계표_(25,26ဩ7"/>
      <sheetName val="INPUT_DATA7"/>
      <sheetName val="Form_07"/>
      <sheetName val="Form_D-16"/>
      <sheetName val="Form_B-16"/>
      <sheetName val="Form_F-16"/>
      <sheetName val="Form_A6"/>
      <sheetName val="입출재고현황_(2)6"/>
      <sheetName val="General_Data7"/>
      <sheetName val="LABOR_&amp;_자재6"/>
      <sheetName val="간접비_총괄6"/>
      <sheetName val="Price_Schedule6"/>
      <sheetName val="3_공통공사대비6"/>
      <sheetName val="CAL_6"/>
      <sheetName val="Rate_Analysis6"/>
      <sheetName val="내역서_耰&quot;??6"/>
      <sheetName val="EQUIPMENT_-26"/>
      <sheetName val="6PILE__(돌출)5"/>
      <sheetName val="WEIGHT_LIST5"/>
      <sheetName val="산#2-1_(2)5"/>
      <sheetName val="BEND_LOSS5"/>
      <sheetName val="공사비_내역_(가)5"/>
      <sheetName val="3_Breakdown_Direct_Paint5"/>
      <sheetName val="Static_Equip5"/>
      <sheetName val="단면_(2)5"/>
      <sheetName val="Form_A_5"/>
      <sheetName val="내역서_耰&quot;_x005f_x0000__x005f_x0000_5"/>
      <sheetName val="내역서_耰&quot;__6"/>
      <sheetName val="Summary_Sheets5"/>
      <sheetName val="Civil_15"/>
      <sheetName val="Civil_25"/>
      <sheetName val="Civil_35"/>
      <sheetName val="Site_15"/>
      <sheetName val="Site_25"/>
      <sheetName val="Site_35"/>
      <sheetName val="Site_Faci5"/>
      <sheetName val="Áý°èÇ¥_(TOTAL)4"/>
      <sheetName val="Áý°èÇ¥_(CIVIL-23)4"/>
      <sheetName val="Áý°èÇ¥_(FGRU)4"/>
      <sheetName val="Áý°èÇ¥_(25,26)4"/>
      <sheetName val="Áý°èÇ¥_(MEROX)4"/>
      <sheetName val="Áý°èÇ¥_(NITROGEN)4"/>
      <sheetName val="Áý°èÇ¥_(M4)4"/>
      <sheetName val="Áý°èÇ¥_(CIVIL4)4"/>
      <sheetName val="Áý°èÇ¥_(CIVIL6)4"/>
      <sheetName val="Áý°èÇ¥_(CIVIL7)4"/>
      <sheetName val="³»¿ª¼­(DEMO_TOTAL)4"/>
      <sheetName val="³»¿ª¼­_(CIVIL-23)4"/>
      <sheetName val="³»¿ª¼­_(fgru)4"/>
      <sheetName val="³»¿ª¼­_(25&amp;26)4"/>
      <sheetName val="³»¿ª¼­_(MEROX)4"/>
      <sheetName val="³»¿ª¼­_(NITROGEN)4"/>
      <sheetName val="³»¿ª¼­_(M4)4"/>
      <sheetName val="³»¿ª¼­_(CIVIL-4)4"/>
      <sheetName val="³»¿ª¼­_(CIVIL-6)4"/>
      <sheetName val="³»¿ª¼­_(CIVIL-7)4"/>
      <sheetName val="2002³â_ÇöÀå°ø»çºñ_±¹³»_½ÇÀû4"/>
      <sheetName val="2003³â±¹³»ÇöÀå°ø»çºñ_½ÇÀû4"/>
      <sheetName val="2_2_STAFF_Scedule4"/>
      <sheetName val="EQUIP_LIST4"/>
      <sheetName val="BM_DATA_SHEET5"/>
      <sheetName val="Man_Hole4"/>
      <sheetName val="내역서_耰&quot;_x005f_x005f_x005f_x0000__x005f_x005f_x0004"/>
      <sheetName val="7__월별투입내역서4"/>
      <sheetName val="계측_내역서4"/>
      <sheetName val="내역서_耰&quot;_x005f_x005f_x005f_x005f_x005f_x005f_x00004"/>
      <sheetName val="Vind_-_BtB4"/>
      <sheetName val="LV_induction_motors4"/>
      <sheetName val="BSD_(2)4"/>
      <sheetName val="Sheet1_(2)5"/>
      <sheetName val="Z-_GENERAL_PRICE_SUMMARY4"/>
      <sheetName val="_Estimate__4"/>
      <sheetName val="T_34"/>
      <sheetName val="HORI__VESSEL4"/>
      <sheetName val="Precios_Unitarios4"/>
      <sheetName val="Administrative_Prices4"/>
      <sheetName val="WBS_444"/>
      <sheetName val="WBS_414"/>
      <sheetName val="Precios_por_Administración4"/>
      <sheetName val="Subcon_A4"/>
      <sheetName val="내역서_耰&quot;_x005f_x005f_x005f_x005f_x005f_x005f_x005f4"/>
      <sheetName val="MP_MOB4"/>
      <sheetName val="Form_B4"/>
      <sheetName val="내역서_耰&quot;5"/>
      <sheetName val="[SANDAN_XLS??4"/>
      <sheetName val="Piping_BQ_for_one_turbine4"/>
      <sheetName val="Monthly_Load4"/>
      <sheetName val="Weekly_Load4"/>
      <sheetName val="Material_Selections4"/>
      <sheetName val="Utility_and_Fire_flange4"/>
      <sheetName val="_SANDAN_XLS__4"/>
      <sheetName val="97_사업추정(WEKI)4"/>
      <sheetName val="Eq__Mobilization4"/>
      <sheetName val="breakdown_of_wage_rate4"/>
      <sheetName val="Indirect_Cost4"/>
      <sheetName val="Resource_table4"/>
      <sheetName val="Heavy_Equipments2"/>
      <sheetName val="AG_Pipe_Qty_Analysis2"/>
      <sheetName val="입찰내역_발주처_양식1"/>
      <sheetName val="Equipment_List2"/>
      <sheetName val="Form1_SQP2"/>
      <sheetName val="공정계획(내부계획25%,내부w_f)2"/>
      <sheetName val="FWBS_15301"/>
      <sheetName val="Fire_Protection1"/>
      <sheetName val="SFN_ORIG2"/>
      <sheetName val="내역서_(∮ἀ嘆ɶ1"/>
      <sheetName val="Dir_Manpower_Other_Exp_1"/>
      <sheetName val="SCHEDD_TAMBAHAN1"/>
      <sheetName val="w't_table1"/>
      <sheetName val="실행예산_MM1"/>
      <sheetName val="BOQ-B_DOWN1"/>
      <sheetName val="단가_(2)1"/>
      <sheetName val="4-3LEVEL-5_epic_41"/>
      <sheetName val="ITB_COST2"/>
      <sheetName val="KUWATI(Total)_7"/>
      <sheetName val="집계표_(TOTAL)7"/>
      <sheetName val="집계표_(CIVIL-23)7"/>
      <sheetName val="집계표_(FGRU)7"/>
      <sheetName val="집계표_(25,26)7"/>
      <sheetName val="집계표_(MEROX)7"/>
      <sheetName val="집계표_(NITROGEN)7"/>
      <sheetName val="집계표_(M4)7"/>
      <sheetName val="집계표_(CIVIL4)7"/>
      <sheetName val="집계표_(CIVIL6)7"/>
      <sheetName val="집계표_(CIVIL7)7"/>
      <sheetName val="내역서(DEMO_TOTAL)7"/>
      <sheetName val="내역서_(CIVIL-23)7"/>
      <sheetName val="내역서_(fgru)7"/>
      <sheetName val="내역서_(25&amp;26)7"/>
      <sheetName val="내역서_(MEROX)7"/>
      <sheetName val="내역서_(NITROGEN)7"/>
      <sheetName val="내역서_(M4)7"/>
      <sheetName val="내역서_(CIVIL-4)7"/>
      <sheetName val="내역서_(CIVIL-6)7"/>
      <sheetName val="내역서_(CIVIL-7)7"/>
      <sheetName val="OPTION_27"/>
      <sheetName val="OPTION_37"/>
      <sheetName val="2002년_현장공사비_국내_실적7"/>
      <sheetName val="2003년국내현장공사비_실적7"/>
      <sheetName val="VC2_10_997"/>
      <sheetName val="집계표_(25,26ဩ6"/>
      <sheetName val="INPUT_DATA6"/>
      <sheetName val="Form_06"/>
      <sheetName val="Form_D-15"/>
      <sheetName val="Form_B-15"/>
      <sheetName val="Form_F-15"/>
      <sheetName val="Form_A5"/>
      <sheetName val="입출재고현황_(2)5"/>
      <sheetName val="General_Data6"/>
      <sheetName val="LABOR_&amp;_자재5"/>
      <sheetName val="간접비_총괄5"/>
      <sheetName val="Price_Schedule5"/>
      <sheetName val="3_공통공사대비5"/>
      <sheetName val="CAL_5"/>
      <sheetName val="Rate_Analysis5"/>
      <sheetName val="내역서_耰&quot;??5"/>
      <sheetName val="EQUIPMENT_-25"/>
      <sheetName val="6PILE__(돌출)4"/>
      <sheetName val="WEIGHT_LIST4"/>
      <sheetName val="산#2-1_(2)4"/>
      <sheetName val="BEND_LOSS4"/>
      <sheetName val="공사비_내역_(가)4"/>
      <sheetName val="3_Breakdown_Direct_Paint4"/>
      <sheetName val="Static_Equip4"/>
      <sheetName val="단면_(2)4"/>
      <sheetName val="Form_A_4"/>
      <sheetName val="내역서_耰&quot;_x005f_x0000__x005f_x0000_4"/>
      <sheetName val="내역서_耰&quot;__5"/>
      <sheetName val="Summary_Sheets4"/>
      <sheetName val="Civil_14"/>
      <sheetName val="Civil_24"/>
      <sheetName val="Civil_34"/>
      <sheetName val="Site_14"/>
      <sheetName val="Site_24"/>
      <sheetName val="Site_34"/>
      <sheetName val="Site_Faci4"/>
      <sheetName val="Áý°èÇ¥_(TOTAL)3"/>
      <sheetName val="Áý°èÇ¥_(CIVIL-23)3"/>
      <sheetName val="Áý°èÇ¥_(FGRU)3"/>
      <sheetName val="Áý°èÇ¥_(25,26)3"/>
      <sheetName val="Áý°èÇ¥_(MEROX)3"/>
      <sheetName val="Áý°èÇ¥_(NITROGEN)3"/>
      <sheetName val="Áý°èÇ¥_(M4)3"/>
      <sheetName val="Áý°èÇ¥_(CIVIL4)3"/>
      <sheetName val="Áý°èÇ¥_(CIVIL6)3"/>
      <sheetName val="Áý°èÇ¥_(CIVIL7)3"/>
      <sheetName val="³»¿ª¼­(DEMO_TOTAL)3"/>
      <sheetName val="³»¿ª¼­_(CIVIL-23)3"/>
      <sheetName val="³»¿ª¼­_(fgru)3"/>
      <sheetName val="³»¿ª¼­_(25&amp;26)3"/>
      <sheetName val="³»¿ª¼­_(MEROX)3"/>
      <sheetName val="³»¿ª¼­_(NITROGEN)3"/>
      <sheetName val="³»¿ª¼­_(M4)3"/>
      <sheetName val="³»¿ª¼­_(CIVIL-4)3"/>
      <sheetName val="³»¿ª¼­_(CIVIL-6)3"/>
      <sheetName val="³»¿ª¼­_(CIVIL-7)3"/>
      <sheetName val="2002³â_ÇöÀå°ø»çºñ_±¹³»_½ÇÀû3"/>
      <sheetName val="2003³â±¹³»ÇöÀå°ø»çºñ_½ÇÀû3"/>
      <sheetName val="2_2_STAFF_Scedule3"/>
      <sheetName val="EQUIP_LIST3"/>
      <sheetName val="BM_DATA_SHEET4"/>
      <sheetName val="Man_Hole3"/>
      <sheetName val="내역서_耰&quot;_x005f_x005f_x005f_x0000__x005f_x005f_x0003"/>
      <sheetName val="7__월별투입내역서3"/>
      <sheetName val="계측_내역서3"/>
      <sheetName val="내역서_耰&quot;_x005f_x005f_x005f_x005f_x005f_x005f_x00003"/>
      <sheetName val="Vind_-_BtB3"/>
      <sheetName val="LV_induction_motors3"/>
      <sheetName val="BSD_(2)3"/>
      <sheetName val="Sheet1_(2)4"/>
      <sheetName val="Z-_GENERAL_PRICE_SUMMARY3"/>
      <sheetName val="_Estimate__3"/>
      <sheetName val="T_33"/>
      <sheetName val="HORI__VESSEL3"/>
      <sheetName val="Precios_Unitarios3"/>
      <sheetName val="Administrative_Prices3"/>
      <sheetName val="WBS_443"/>
      <sheetName val="WBS_413"/>
      <sheetName val="Precios_por_Administración3"/>
      <sheetName val="Subcon_A3"/>
      <sheetName val="내역서_耰&quot;_x005f_x005f_x005f_x005f_x005f_x005f_x005f3"/>
      <sheetName val="MP_MOB3"/>
      <sheetName val="Form_B3"/>
      <sheetName val="내역서_耰&quot;4"/>
      <sheetName val="[SANDAN_XLS??3"/>
      <sheetName val="Piping_BQ_for_one_turbine3"/>
      <sheetName val="Monthly_Load3"/>
      <sheetName val="Weekly_Load3"/>
      <sheetName val="Material_Selections3"/>
      <sheetName val="Utility_and_Fire_flange3"/>
      <sheetName val="_SANDAN_XLS__3"/>
      <sheetName val="97_사업추정(WEKI)3"/>
      <sheetName val="Eq__Mobilization3"/>
      <sheetName val="breakdown_of_wage_rate3"/>
      <sheetName val="Indirect_Cost3"/>
      <sheetName val="Resource_table3"/>
      <sheetName val="RAB AR&amp;STR"/>
      <sheetName val="I-KAMAR"/>
      <sheetName val="HVAC"/>
      <sheetName val="검측서"/>
      <sheetName val="경상"/>
      <sheetName val="UP MINOR"/>
      <sheetName val="노임이"/>
      <sheetName val="Item code"/>
      <sheetName val="업체코드"/>
      <sheetName val="Unt rate"/>
      <sheetName val="배수공"/>
      <sheetName val="장산"/>
      <sheetName val="시행분석"/>
      <sheetName val="AUX"/>
      <sheetName val="Aux."/>
      <sheetName val="PROTECTION_"/>
      <sheetName val="CUADRO_DE_PRECIOS"/>
      <sheetName val="Cash_In-Cash_Out_Actual"/>
      <sheetName val="w't_table2"/>
      <sheetName val="SCHEDD_TAMBAHAN2"/>
      <sheetName val="Fire_Protection2"/>
      <sheetName val="입찰내역_발주처_양식2"/>
      <sheetName val="Dir_Manpower_Other_Exp_2"/>
      <sheetName val="MODULE_CONFIRM1"/>
      <sheetName val="PROTECTION_1"/>
      <sheetName val="CUADRO_DE_PRECIOS1"/>
      <sheetName val="Cash_In-Cash_Out_Actual1"/>
      <sheetName val="Equipment_List3"/>
      <sheetName val="Form1_SQP3"/>
      <sheetName val="공정계획(내부계획25%,내부w_f)3"/>
      <sheetName val="Heavy_Equipments3"/>
      <sheetName val="AG_Pipe_Qty_Analysis3"/>
      <sheetName val="SFN_ORIG3"/>
      <sheetName val="w't_table3"/>
      <sheetName val="SCHEDD_TAMBAHAN3"/>
      <sheetName val="Fire_Protection3"/>
      <sheetName val="입찰내역_발주처_양식3"/>
      <sheetName val="Dir_Manpower_Other_Exp_3"/>
      <sheetName val="FWBS_15302"/>
      <sheetName val="내역서_(∮ἀ嘆ɶ2"/>
      <sheetName val="4-3LEVEL-5_epic_42"/>
      <sheetName val="단가_(2)2"/>
      <sheetName val="실행예산_MM2"/>
      <sheetName val="MODULE_CONFIRM2"/>
      <sheetName val="PROTECTION_2"/>
      <sheetName val="BOQ-B_DOWN2"/>
      <sheetName val="ITB_COST3"/>
      <sheetName val="CUADRO_DE_PRECIOS2"/>
      <sheetName val="Cash_In-Cash_Out_Actual2"/>
      <sheetName val="Equipment_List4"/>
      <sheetName val="Form1_SQP4"/>
      <sheetName val="공정계획(내부계획25%,내부w_f)4"/>
      <sheetName val="Heavy_Equipments4"/>
      <sheetName val="AG_Pipe_Qty_Analysis4"/>
      <sheetName val="SFN_ORIG4"/>
      <sheetName val="w't_table4"/>
      <sheetName val="SCHEDD_TAMBAHAN4"/>
      <sheetName val="Fire_Protection4"/>
      <sheetName val="입찰내역_발주처_양식4"/>
      <sheetName val="Dir_Manpower_Other_Exp_4"/>
      <sheetName val="FWBS_15303"/>
      <sheetName val="내역서_(∮ἀ嘆ɶ3"/>
      <sheetName val="4-3LEVEL-5_epic_43"/>
      <sheetName val="단가_(2)3"/>
      <sheetName val="실행예산_MM3"/>
      <sheetName val="MODULE_CONFIRM3"/>
      <sheetName val="PROTECTION_3"/>
      <sheetName val="BOQ-B_DOWN3"/>
      <sheetName val="ITB_COST4"/>
      <sheetName val="CUADRO_DE_PRECIOS3"/>
      <sheetName val="Cash_In-Cash_Out_Actual3"/>
      <sheetName val="KUWATI(Total)_9"/>
      <sheetName val="집계표_(TOTAL)9"/>
      <sheetName val="집계표_(CIVIL-23)9"/>
      <sheetName val="집계표_(FGRU)9"/>
      <sheetName val="집계표_(25,26)9"/>
      <sheetName val="집계표_(MEROX)9"/>
      <sheetName val="집계표_(NITROGEN)9"/>
      <sheetName val="집계표_(M4)9"/>
      <sheetName val="집계표_(CIVIL4)9"/>
      <sheetName val="집계표_(CIVIL6)9"/>
      <sheetName val="집계표_(CIVIL7)9"/>
      <sheetName val="내역서(DEMO_TOTAL)9"/>
      <sheetName val="내역서_(CIVIL-23)9"/>
      <sheetName val="내역서_(fgru)9"/>
      <sheetName val="내역서_(25&amp;26)9"/>
      <sheetName val="내역서_(MEROX)9"/>
      <sheetName val="내역서_(NITROGEN)9"/>
      <sheetName val="내역서_(M4)9"/>
      <sheetName val="내역서_(CIVIL-4)9"/>
      <sheetName val="내역서_(CIVIL-6)9"/>
      <sheetName val="내역서_(CIVIL-7)9"/>
      <sheetName val="OPTION_29"/>
      <sheetName val="OPTION_39"/>
      <sheetName val="2002년_현장공사비_국내_실적9"/>
      <sheetName val="2003년국내현장공사비_실적9"/>
      <sheetName val="VC2_10_999"/>
      <sheetName val="집계표_(25,26ဩ8"/>
      <sheetName val="INPUT_DATA8"/>
      <sheetName val="입출재고현황_(2)7"/>
      <sheetName val="Form_08"/>
      <sheetName val="Form_D-17"/>
      <sheetName val="Form_B-17"/>
      <sheetName val="Form_F-17"/>
      <sheetName val="Form_A7"/>
      <sheetName val="General_Data8"/>
      <sheetName val="LABOR_&amp;_자재7"/>
      <sheetName val="Price_Schedule7"/>
      <sheetName val="간접비_총괄7"/>
      <sheetName val="3_공통공사대비7"/>
      <sheetName val="Rate_Analysis7"/>
      <sheetName val="CAL_7"/>
      <sheetName val="WEIGHT_LIST6"/>
      <sheetName val="산#2-1_(2)6"/>
      <sheetName val="BEND_LOSS6"/>
      <sheetName val="공사비_내역_(가)6"/>
      <sheetName val="내역서_耰&quot;??7"/>
      <sheetName val="EQUIPMENT_-27"/>
      <sheetName val="6PILE__(돌출)6"/>
      <sheetName val="Static_Equip6"/>
      <sheetName val="단면_(2)6"/>
      <sheetName val="Form_A_6"/>
      <sheetName val="내역서_耰&quot;_x005f_x0000__x005f_x0000_6"/>
      <sheetName val="3_Breakdown_Direct_Paint6"/>
      <sheetName val="내역서_耰&quot;__7"/>
      <sheetName val="Summary_Sheets6"/>
      <sheetName val="Civil_16"/>
      <sheetName val="Civil_26"/>
      <sheetName val="Civil_36"/>
      <sheetName val="Site_16"/>
      <sheetName val="Site_26"/>
      <sheetName val="Site_36"/>
      <sheetName val="Site_Faci6"/>
      <sheetName val="Administrative_Prices5"/>
      <sheetName val="WBS_445"/>
      <sheetName val="WBS_415"/>
      <sheetName val="Precios_por_Administración5"/>
      <sheetName val="Precios_Unitarios5"/>
      <sheetName val="Subcon_A5"/>
      <sheetName val="BM_DATA_SHEET6"/>
      <sheetName val="Áý°èÇ¥_(TOTAL)5"/>
      <sheetName val="Áý°èÇ¥_(CIVIL-23)5"/>
      <sheetName val="Áý°èÇ¥_(FGRU)5"/>
      <sheetName val="Áý°èÇ¥_(25,26)5"/>
      <sheetName val="Áý°èÇ¥_(MEROX)5"/>
      <sheetName val="Áý°èÇ¥_(NITROGEN)5"/>
      <sheetName val="Áý°èÇ¥_(M4)5"/>
      <sheetName val="Áý°èÇ¥_(CIVIL4)5"/>
      <sheetName val="Áý°èÇ¥_(CIVIL6)5"/>
      <sheetName val="Áý°èÇ¥_(CIVIL7)5"/>
      <sheetName val="³»¿ª¼­(DEMO_TOTAL)5"/>
      <sheetName val="³»¿ª¼­_(CIVIL-23)5"/>
      <sheetName val="³»¿ª¼­_(fgru)5"/>
      <sheetName val="³»¿ª¼­_(25&amp;26)5"/>
      <sheetName val="³»¿ª¼­_(MEROX)5"/>
      <sheetName val="³»¿ª¼­_(NITROGEN)5"/>
      <sheetName val="³»¿ª¼­_(M4)5"/>
      <sheetName val="³»¿ª¼­_(CIVIL-4)5"/>
      <sheetName val="³»¿ª¼­_(CIVIL-6)5"/>
      <sheetName val="³»¿ª¼­_(CIVIL-7)5"/>
      <sheetName val="2002³â_ÇöÀå°ø»çºñ_±¹³»_½ÇÀû5"/>
      <sheetName val="2003³â±¹³»ÇöÀå°ø»çºñ_½ÇÀû5"/>
      <sheetName val="EQUIP_LIST5"/>
      <sheetName val="Z-_GENERAL_PRICE_SUMMARY5"/>
      <sheetName val="_Estimate__5"/>
      <sheetName val="2_2_STAFF_Scedule5"/>
      <sheetName val="내역서_耰&quot;_x005f_x005f_x005f_x0000__x005f_x005f_x0005"/>
      <sheetName val="계측_내역서5"/>
      <sheetName val="Man_Hole5"/>
      <sheetName val="Sheet1_(2)6"/>
      <sheetName val="내역서_耰&quot;_x005f_x005f_x005f_x005f_x005f_x005f_x00005"/>
      <sheetName val="7__월별투입내역서5"/>
      <sheetName val="T_35"/>
      <sheetName val="HORI__VESSEL5"/>
      <sheetName val="Vind_-_BtB5"/>
      <sheetName val="LV_induction_motors5"/>
      <sheetName val="BSD_(2)5"/>
      <sheetName val="Monthly_Load5"/>
      <sheetName val="Weekly_Load5"/>
      <sheetName val="MP_MOB5"/>
      <sheetName val="Form_B5"/>
      <sheetName val="Material_Selections5"/>
      <sheetName val="내역서_耰&quot;_x005f_x005f_x005f_x005f_x005f_x005f_x005f5"/>
      <sheetName val="97_사업추정(WEKI)5"/>
      <sheetName val="breakdown_of_wage_rate5"/>
      <sheetName val="Indirect_Cost5"/>
      <sheetName val="[SANDAN_XLS??5"/>
      <sheetName val="Eq__Mobilization5"/>
      <sheetName val="Resource_table5"/>
      <sheetName val="Piping_BQ_for_one_turbine5"/>
      <sheetName val="Utility_and_Fire_flange5"/>
      <sheetName val="Equipment_List5"/>
      <sheetName val="Form1_SQP5"/>
      <sheetName val="공정계획(내부계획25%,내부w_f)5"/>
      <sheetName val="Heavy_Equipments5"/>
      <sheetName val="AG_Pipe_Qty_Analysis5"/>
      <sheetName val="_SANDAN_XLS__5"/>
      <sheetName val="SFN_ORIG5"/>
      <sheetName val="w't_table5"/>
      <sheetName val="SCHEDD_TAMBAHAN5"/>
      <sheetName val="Fire_Protection5"/>
      <sheetName val="입찰내역_발주처_양식5"/>
      <sheetName val="Dir_Manpower_Other_Exp_5"/>
      <sheetName val="FWBS_15304"/>
      <sheetName val="내역서_(∮ἀ嘆ɶ4"/>
      <sheetName val="4-3LEVEL-5_epic_44"/>
      <sheetName val="단가_(2)4"/>
      <sheetName val="실행예산_MM4"/>
      <sheetName val="MODULE_CONFIRM4"/>
      <sheetName val="PROTECTION_4"/>
      <sheetName val="BOQ-B_DOWN4"/>
      <sheetName val="ITB_COST5"/>
      <sheetName val="CUADRO_DE_PRECIOS4"/>
      <sheetName val="Cash_In-Cash_Out_Actual4"/>
      <sheetName val="내역서_(N_x0009__x000e__x000e__x000e__x0009__x0009__x0012__x0010__x000a_"/>
      <sheetName val="예산실적전체당월"/>
      <sheetName val="Action Item"/>
      <sheetName val="SUMMARY (0A)"/>
      <sheetName val="SUMMARY (1A)"/>
      <sheetName val="SUMMARY (1B)"/>
      <sheetName val="SUMMARY (03)"/>
      <sheetName val="F1"/>
      <sheetName val="F2"/>
      <sheetName val="F1(Cable Rack)"/>
      <sheetName val="F2(Cable Rack)"/>
      <sheetName val="F3(Cable Rack)"/>
      <sheetName val="F1 (POLYMER)"/>
      <sheetName val="F2 (POLYMER)"/>
      <sheetName val="F3 (POLYMER)"/>
      <sheetName val="F4 (POLYMER)"/>
      <sheetName val="F5( Polymerization )"/>
      <sheetName val="F6 ( Polymerization )"/>
      <sheetName val="B1 (Grid A-7, -6)"/>
      <sheetName val="B1 (Grid A, B)"/>
      <sheetName val="B1 (Grid C-7, -6)"/>
      <sheetName val="B2 (Grid -7 B, C) (1)"/>
      <sheetName val="B2 (Grid -7 B, C) (2)"/>
      <sheetName val="B2 (Grid -6 B, C) (1)"/>
      <sheetName val="B2 (Grid -6 B, C) (2)"/>
      <sheetName val="F1 (MONOMER)"/>
      <sheetName val="F2 (MONOMER)"/>
      <sheetName val="F3 (MONOMER)"/>
      <sheetName val="90K060C (MONOMER)"/>
      <sheetName val="F1 (EXTRUSION)"/>
      <sheetName val="F2 (EXTRUSION)"/>
      <sheetName val="F3 (EXTRUSION)"/>
      <sheetName val="F4 (EXTRUSION)"/>
      <sheetName val="F5 (EXTRUSION)"/>
      <sheetName val="F6A (EXTRUSION)"/>
      <sheetName val="F6D (EXTRUSION)"/>
      <sheetName val="F7 (EXTRUSION)"/>
      <sheetName val="F8 (EXTRUSION)"/>
      <sheetName val="F9 (EXTRUSION)"/>
      <sheetName val="F10 (EXTRUSION)"/>
      <sheetName val="F11 (EXTRUSION)"/>
      <sheetName val="B1 (Grid F-5`, 4`)"/>
      <sheetName val="B2 (Grid F,E-4`)"/>
      <sheetName val="B2 (Grid F,E-5`)"/>
      <sheetName val="B3 (Grid C,B-4`)"/>
      <sheetName val="B4 (Grid B,A-4`)"/>
      <sheetName val="B5 (Grid E-5`) &amp; (Grid D-5`)"/>
      <sheetName val="B6 (Grid E,D-5')"/>
      <sheetName val="B7 (Grid E,D-5')"/>
      <sheetName val="F-1"/>
      <sheetName val="95D040, A506"/>
      <sheetName val="95P040AB, A507"/>
      <sheetName val="95X020-U08, A602"/>
      <sheetName val="95X020-U07, A606"/>
      <sheetName val="95E040, A509"/>
      <sheetName val="95D024;025, A615"/>
      <sheetName val="95X020-U05, A601"/>
      <sheetName val="95X020-U02, A204"/>
      <sheetName val="Extruder FDN"/>
      <sheetName val="PF1a"/>
      <sheetName val="PF4"/>
      <sheetName val="PF4a"/>
      <sheetName val="PF5"/>
      <sheetName val="BOG COMP. FDN"/>
      <sheetName val="SOG COMP. FDN"/>
      <sheetName val="1G1 (Ground Beam)"/>
      <sheetName val="1G2-1(Ground Beam)"/>
      <sheetName val="1G2-2(Ground Beam)"/>
      <sheetName val="P1"/>
      <sheetName val="P2"/>
      <sheetName val="P3"/>
      <sheetName val="P4"/>
      <sheetName val="P5"/>
      <sheetName val="P6"/>
      <sheetName val="P7"/>
      <sheetName val="P8"/>
      <sheetName val="P9"/>
      <sheetName val="P10"/>
      <sheetName val="P11"/>
      <sheetName val="P12"/>
      <sheetName val="P13"/>
      <sheetName val="P14"/>
      <sheetName val="P15, 16"/>
      <sheetName val="LO CONSOLE FDN"/>
      <sheetName val="OIL COOLER FDN"/>
      <sheetName val="CW CONSOLE FDN (SOG)"/>
      <sheetName val="PD3"/>
      <sheetName val="SF1"/>
      <sheetName val="PD1"/>
      <sheetName val="PD2"/>
      <sheetName val="PD3 (SOG)"/>
      <sheetName val="SF1 (SOG)"/>
      <sheetName val="SF2 (SOG)"/>
      <sheetName val="SLAB (1S1-1)"/>
      <sheetName val="SLAB (1S1-2)"/>
      <sheetName val="SLAB (1S1-3)"/>
      <sheetName val="COLUMN (+5500)"/>
      <sheetName val="COLUMN (+12500)"/>
      <sheetName val="COLUMN (+15500)"/>
      <sheetName val="ETC."/>
      <sheetName val="Weekl_x0004_"/>
      <sheetName val="OPT_x0012_"/>
      <sheetName val="Form 6"/>
      <sheetName val="Raw data"/>
      <sheetName val="Header"/>
      <sheetName val="2. 현장 자금투입 집계표"/>
      <sheetName val="도면자료제출일정"/>
      <sheetName val="예가표"/>
      <sheetName val="Exchange Rate"/>
      <sheetName val="DROP DOWN"/>
      <sheetName val="Discounted Cash Flow"/>
      <sheetName val="Cash Flow bulanan"/>
      <sheetName val="schalt"/>
      <sheetName val="schtng"/>
      <sheetName val="schbhn"/>
      <sheetName val="H.Satuan"/>
      <sheetName val="I_KAMAR"/>
      <sheetName val="General Notes"/>
      <sheetName val="BILL"/>
      <sheetName val="PROJEC䁔"/>
      <sheetName val="Jobcos䁴"/>
      <sheetName val="Sy䁳tem구분"/>
      <sheetName val="BM䀭Elec"/>
      <sheetName val="AN䁁LIS䁁"/>
      <sheetName val="BO䁑-B.䁄OWN"/>
      <sheetName val="HV䁁C(사자재)"/>
      <sheetName val="R2䀵64A䁈DTS"/>
      <sheetName val="mto-re䁶0B"/>
      <sheetName val="내역脜_(M䀴)4"/>
      <sheetName val="3_공통공사비2"/>
      <sheetName val="BEND_L䁏SS1"/>
      <sheetName val="Fo䁲m_A_1"/>
      <sheetName val="Ci䁶il_11"/>
      <sheetName val="Ci䁶il_䀳1"/>
      <sheetName val="Si䁴e_2䀱"/>
      <sheetName val="Si䁴e_F䁡ci1"/>
      <sheetName val="EQ䁕IP_䁌IST"/>
      <sheetName val="Su䁢con_A"/>
      <sheetName val="BS䁄_(2)"/>
      <sheetName val="FWBS_1䀵30"/>
      <sheetName val="유림골조"/>
      <sheetName val="Rating"/>
      <sheetName val="OCT.FDN"/>
      <sheetName val="D-3109"/>
      <sheetName val="_도면 및 도서 제출목록 및 일정_170202.xlsx"/>
      <sheetName val="Rates &amp; Legend"/>
      <sheetName val="Pengesahan "/>
      <sheetName val="2.Overall Summary "/>
      <sheetName val="  "/>
      <sheetName val="breakdown of wage ra`f"/>
      <sheetName val="breakdown of wage ra"/>
      <sheetName val="breakdown of wage rað-"/>
      <sheetName val="Bill rekap"/>
      <sheetName val="Harga Satuan"/>
      <sheetName val="LISTRIK"/>
      <sheetName val="F ALARM"/>
      <sheetName val="9_1차이내역"/>
      <sheetName val="pipeline-1"/>
      <sheetName val="BQMP"/>
      <sheetName val="00-Summary Information-ABB"/>
      <sheetName val="물량표"/>
      <sheetName val="PABS,Site info"/>
      <sheetName val="0. Resource　Code"/>
      <sheetName val="ID.CD"/>
      <sheetName val="1100-1200-1300-1910-2140-LEV_2"/>
      <sheetName val="Material_Price"/>
      <sheetName val="TDC_COA_Sumry"/>
      <sheetName val="TDC_Item_Dets"/>
      <sheetName val="TDC_Item_Sumry"/>
      <sheetName val="TDC_Key_Qty_Sumry"/>
      <sheetName val="List_-_Components"/>
      <sheetName val="List_-_Equipment"/>
      <sheetName val="COA_Sumry_-_Std_Imp"/>
      <sheetName val="Contr_TDC_-_Std_Imp"/>
      <sheetName val="Item_Sumry_-_Std_Imp"/>
      <sheetName val="Unit_Costs_-_Std_Imp"/>
      <sheetName val="Unit_MH_-_Std_Imp"/>
      <sheetName val="Proj_TIC_-_Std_Imp"/>
      <sheetName val="plan&amp;section_of_foundation1"/>
      <sheetName val="Unit_Price_"/>
      <sheetName val="내역서1999_8최종"/>
      <sheetName val="working_load_at_the_btm_ft_1"/>
      <sheetName val="stability_check1"/>
      <sheetName val="design_load1"/>
      <sheetName val="Updating_Form-Oct_2011"/>
      <sheetName val="Weld_Consumable"/>
      <sheetName val="NDE_Cost-Summary"/>
      <sheetName val="9July_Above_Ground_Pipe"/>
      <sheetName val="M_11"/>
      <sheetName val="Process_Data_1"/>
      <sheetName val="Closeout_Control"/>
      <sheetName val="Site_Findings_Status_Sheet"/>
      <sheetName val="내역서_耰&quot;_x005f_x005f_x005f_x0000_"/>
      <sheetName val="내역서_耰&quot;_x005f_x005f_x005f_x005f_"/>
      <sheetName val="Material code"/>
      <sheetName val="개시대사 (2)"/>
      <sheetName val="TYPE"/>
      <sheetName val="수량산출"/>
      <sheetName val="CAL1"/>
      <sheetName val="BQ_IMPORT"/>
      <sheetName val="용접품"/>
      <sheetName val="절단품"/>
      <sheetName val="Equipment Spec List"/>
      <sheetName val="PWA"/>
      <sheetName val="SPEC LIST(EQUP, SYS)"/>
      <sheetName val="차트 (2)"/>
      <sheetName val="Distribution Table"/>
      <sheetName val="BA1047集約"/>
      <sheetName val="Chart_Cable"/>
      <sheetName val="BD"/>
      <sheetName val="대운산출"/>
      <sheetName val="PROJECT_BRIEF"/>
      <sheetName val="Direct_PMS"/>
      <sheetName val="Sum_(Case-3)"/>
      <sheetName val="Man_Power_&amp;_Comp"/>
      <sheetName val="Data_List"/>
      <sheetName val="4-Basic_Price"/>
      <sheetName val="Evaluasi_Penw"/>
      <sheetName val="Currency_Rate"/>
      <sheetName val="7422CW"/>
      <sheetName val="5_)_Time_Delays"/>
      <sheetName val="Tools_&amp;_Settings"/>
      <sheetName val="Data_Summary"/>
      <sheetName val="Crew_Costs"/>
      <sheetName val="Spread_Costs"/>
      <sheetName val="Unique_List_Misc"/>
      <sheetName val="In-House_Summary"/>
      <sheetName val="OPT_x000a_"/>
      <sheetName val="Weekl_x000a_"/>
      <sheetName val="Aux_"/>
      <sheetName val="LEGENDA"/>
      <sheetName val="Process Data (2)"/>
      <sheetName val="Process_Data_(2)"/>
      <sheetName val="실행집_x0005_"/>
      <sheetName val="실행집聈"/>
      <sheetName val="Codes_Pers"/>
      <sheetName val="내역ࠜĀ_x005f_x0000_M4"/>
      <sheetName val="내역서 耰&quot;_x005f_x0000_"/>
      <sheetName val="내역ࠜĀ_x005f_x005f_x0"/>
      <sheetName val="내역서 耰&quot;_x005f_x005f_"/>
      <sheetName val="내역서 耰&quot;_x0000__x0000"/>
      <sheetName val="_x005f_x005f_"/>
      <sheetName val="내역서_耰&quot;_x0000__x0000"/>
      <sheetName val="내역서_耰&quot;_x005f_x0000__x0001"/>
      <sheetName val="내역서_耰&quot;_x005f_x005f_x00001"/>
      <sheetName val="내역서_耰&quot;_x005f_x005f_x005f1"/>
      <sheetName val="내역서_耰&quot;_x005f_x0000__x0002"/>
      <sheetName val="내역서_耰&quot;_x005f_x005f_x00002"/>
      <sheetName val="내역서_耰&quot;_x005f_x005f_x005f2"/>
      <sheetName val="Pipe-Hot"/>
      <sheetName val="손익차9월2"/>
      <sheetName val="내역서_耰&quot;_x005f_x0000__x0003"/>
      <sheetName val="내역서_耰&quot;_x005f_x005f_x00003"/>
      <sheetName val="내역서_耰&quot;_x005f_x005f_x005f3"/>
      <sheetName val="내역서_耰&quot;_x005f_x0000__x0004"/>
      <sheetName val="내역서_耰&quot;_x005f_x005f_x00004"/>
      <sheetName val="내역서_耰&quot;_x005f_x005f_x005f4"/>
      <sheetName val="내역서_耰&quot;_x0000__x0000_6"/>
      <sheetName val="내역서_耰&quot;_x005f_x0000__x0005"/>
      <sheetName val="내역서_耰&quot;_x005f_x005f_x00005"/>
      <sheetName val="내역서_耰&quot;_x005f_x005f_x005f5"/>
      <sheetName val="내역서_耰&quot;_x005f_x0000_"/>
      <sheetName val="내역서_耰&quot;_x005f_x005f_"/>
      <sheetName val="내역ࠜĀ_x0000_M4"/>
      <sheetName val="내역ࠜĀ_x0"/>
      <sheetName val="내역서 耰&quot;_"/>
      <sheetName val="_"/>
      <sheetName val="내역서_耰&quot;_x0000__x0001"/>
      <sheetName val="내역서_耰&quot;_x00001"/>
      <sheetName val="내역서_耰&quot;_x005f1"/>
      <sheetName val="내역서_耰&quot;_x0000__x0002"/>
      <sheetName val="내역서_耰&quot;_x00002"/>
      <sheetName val="내역서_耰&quot;_x005f2"/>
      <sheetName val="Others"/>
      <sheetName val="Sheet5"/>
      <sheetName val="breakdown of wage rap"/>
      <sheetName val="breakdown of wage ra"/>
      <sheetName val="DISCIPLINE"/>
      <sheetName val="Analysis"/>
      <sheetName val="EVA-004-MEC"/>
      <sheetName val="__x0000__x001b__x0000__x0006__x"/>
      <sheetName val="_뻘N__ࠀ역서"/>
      <sheetName val="EE-PROP"/>
      <sheetName val="DATA MENTAH"/>
      <sheetName val="Linelist LNGC Process"/>
      <sheetName val="당초?∸ἀ"/>
      <sheetName val="定额"/>
      <sheetName val="Grafico"/>
      <sheetName val="Air Cooler-E"/>
      <sheetName val="design_criteria1"/>
      <sheetName val="MD"/>
      <sheetName val="HO_Site Rates-2011"/>
      <sheetName val="Al Taweelah"/>
      <sheetName val="TJ1Q47"/>
      <sheetName val="Particular Sch"/>
      <sheetName val="구분"/>
      <sheetName val="2003상반기노임기준"/>
      <sheetName val="SUM "/>
      <sheetName val="Multi-currency"/>
      <sheetName val="내역서_耰&quot;6"/>
      <sheetName val="BO䁑-B_䁄OWN"/>
      <sheetName val="UP_MINOR"/>
      <sheetName val="RAB_AR&amp;STR"/>
      <sheetName val="Cash_Flow_bulanan"/>
      <sheetName val="H_Satuan"/>
      <sheetName val="Bill_rekap"/>
      <sheetName val="99__FWBS(Ref)"/>
      <sheetName val="99__Change_Rate"/>
      <sheetName val="Harga_Satuan"/>
      <sheetName val="F_ALARM"/>
      <sheetName val="내역서_耰&quot;_x005f_x0000__x00001"/>
      <sheetName val="할증_"/>
      <sheetName val="내역서_(N____x000a_"/>
      <sheetName val="내역서_(N   _x000a_"/>
      <sheetName val="Discounted_Cash_Flow"/>
      <sheetName val="Ocean_Transporation_Charge"/>
      <sheetName val="차트_(2)"/>
      <sheetName val="Pengesahan_"/>
      <sheetName val="Exchange_Rate"/>
      <sheetName val="뻘N_"/>
      <sheetName val="_x000a__x0"/>
      <sheetName val="Unt_rate"/>
      <sheetName val="Equip_Rental_Summary_by_Contr"/>
      <sheetName val="Project_Equip_Rental_Summary"/>
      <sheetName val="Contractor_Indirect_Sumry"/>
      <sheetName val="Project_Indirect_Sumry"/>
      <sheetName val="COA_Sumry_by_Area"/>
      <sheetName val="COA_Sumry_by_Contr"/>
      <sheetName val="COA_Sumry_by_RG"/>
      <sheetName val="TDC_COA_Grp_Sumry"/>
      <sheetName val="TDC_COA_Grp_Sumry_by_Area"/>
      <sheetName val="TDC_COA_Grp_Sumry_by_RG"/>
      <sheetName val="Equipment_Sumry"/>
      <sheetName val="TDC_Item_Dets-Full"/>
      <sheetName val="TDC_Item_Dets-IPM-Full"/>
      <sheetName val="TDC_Item_Sumry_by_Area"/>
      <sheetName val="TDC_Item_Sumry_by_RG"/>
      <sheetName val="TDC_Key_Qty_Sumry_by_RG"/>
      <sheetName val="List_-_Equipment_by_Area"/>
      <sheetName val="List_-_Equipment_by_Contr"/>
      <sheetName val="Equipment_-_Unit_Costs_by_Mat"/>
      <sheetName val="List_-_Equipment_by_Rep_Grp"/>
      <sheetName val="Craft_Summary_by_Contr"/>
      <sheetName val="Project_Craft_Summary"/>
      <sheetName val="Project_Metrics"/>
      <sheetName val="Item_code"/>
      <sheetName val="SUMMARY_(0A)"/>
      <sheetName val="SUMMARY_(1A)"/>
      <sheetName val="SUMMARY_(1B)"/>
      <sheetName val="SUMMARY_(03)"/>
      <sheetName val="F1(Cable_Rack)"/>
      <sheetName val="F2(Cable_Rack)"/>
      <sheetName val="F3(Cable_Rack)"/>
      <sheetName val="F1_(POLYMER)"/>
      <sheetName val="F2_(POLYMER)"/>
      <sheetName val="F3_(POLYMER)"/>
      <sheetName val="F4_(POLYMER)"/>
      <sheetName val="F5(_Polymerization_)"/>
      <sheetName val="F6_(_Polymerization_)"/>
      <sheetName val="B1_(Grid_A-7,_-6)"/>
      <sheetName val="B1_(Grid_A,_B)"/>
      <sheetName val="B1_(Grid_C-7,_-6)"/>
      <sheetName val="B2_(Grid_-7_B,_C)_(1)"/>
      <sheetName val="B2_(Grid_-7_B,_C)_(2)"/>
      <sheetName val="B2_(Grid_-6_B,_C)_(1)"/>
      <sheetName val="B2_(Grid_-6_B,_C)_(2)"/>
      <sheetName val="F1_(MONOMER)"/>
      <sheetName val="F2_(MONOMER)"/>
      <sheetName val="F3_(MONOMER)"/>
      <sheetName val="90K060C_(MONOMER)"/>
      <sheetName val="F1_(EXTRUSION)"/>
      <sheetName val="F2_(EXTRUSION)"/>
      <sheetName val="F3_(EXTRUSION)"/>
      <sheetName val="F4_(EXTRUSION)"/>
      <sheetName val="F5_(EXTRUSION)"/>
      <sheetName val="F6A_(EXTRUSION)"/>
      <sheetName val="F6D_(EXTRUSION)"/>
      <sheetName val="F7_(EXTRUSION)"/>
      <sheetName val="F8_(EXTRUSION)"/>
      <sheetName val="F9_(EXTRUSION)"/>
      <sheetName val="F10_(EXTRUSION)"/>
      <sheetName val="F11_(EXTRUSION)"/>
      <sheetName val="B1_(Grid_F-5`,_4`)"/>
      <sheetName val="B2_(Grid_F,E-4`)"/>
      <sheetName val="B2_(Grid_F,E-5`)"/>
      <sheetName val="B3_(Grid_C,B-4`)"/>
      <sheetName val="B4_(Grid_B,A-4`)"/>
      <sheetName val="B5_(Grid_E-5`)_&amp;_(Grid_D-5`)"/>
      <sheetName val="B6_(Grid_E,D-5')"/>
      <sheetName val="B7_(Grid_E,D-5')"/>
      <sheetName val="95D040,_A506"/>
      <sheetName val="95P040AB,_A507"/>
      <sheetName val="95X020-U08,_A602"/>
      <sheetName val="95X020-U07,_A606"/>
      <sheetName val="95E040,_A509"/>
      <sheetName val="95D024;025,_A615"/>
      <sheetName val="95X020-U05,_A601"/>
      <sheetName val="95X020-U02,_A204"/>
      <sheetName val="Extruder_FDN"/>
      <sheetName val="BOG_COMP__FDN"/>
      <sheetName val="SOG_COMP__FDN"/>
      <sheetName val="1G1_(Ground_Beam)"/>
      <sheetName val="1G2-1(Ground_Beam)"/>
      <sheetName val="1G2-2(Ground_Beam)"/>
      <sheetName val="P15,_16"/>
      <sheetName val="LO_CONSOLE_FDN"/>
      <sheetName val="OIL_COOLER_FDN"/>
      <sheetName val="CW_CONSOLE_FDN_(SOG)"/>
      <sheetName val="PD3_(SOG)"/>
      <sheetName val="SF1_(SOG)"/>
      <sheetName val="SF2_(SOG)"/>
      <sheetName val="SLAB_(1S1-1)"/>
      <sheetName val="SLAB_(1S1-2)"/>
      <sheetName val="SLAB_(1S1-3)"/>
      <sheetName val="COLUMN_(+5500)"/>
      <sheetName val="COLUMN_(+12500)"/>
      <sheetName val="COLUMN_(+15500)"/>
      <sheetName val="ETC_"/>
      <sheetName val="2__현장_자금투입_집계표"/>
      <sheetName val="_도면_및_도서_제출목록_및_일정_170202_xlsx"/>
      <sheetName val="Rates_&amp;_Legend"/>
      <sheetName val="OCT_FDN"/>
      <sheetName val="General_Notes"/>
      <sheetName val="USDKRW"/>
      <sheetName val="Inquiry"/>
      <sheetName val="품셈TABLE"/>
      <sheetName val="환율"/>
      <sheetName val="Pulldown"/>
      <sheetName val="208"/>
      <sheetName val="2_Overall_Summary_"/>
      <sheetName val="breakdown of wage raÐ¾"/>
      <sheetName val="热力"/>
      <sheetName val="PHSB"/>
      <sheetName val="AN"/>
      <sheetName val="EQUIPMENT_-_x0000_"/>
      <sheetName val="내역서_(N _x000e__x000e__x000e_  _x0012__x0010_ "/>
      <sheetName val="Additional data"/>
      <sheetName val="11.자재단가"/>
      <sheetName val="기기리스트"/>
      <sheetName val="TQ Format"/>
      <sheetName val="공사비SUM"/>
      <sheetName val="백분율"/>
      <sheetName val="33628-Rev. A"/>
      <sheetName val="내역(한신APT)"/>
      <sheetName val="Cashflow Analysis"/>
      <sheetName val="Finansal tamamlanma Eğrisi"/>
      <sheetName val="SIVA"/>
      <sheetName val="CONST"/>
      <sheetName val="Données"/>
      <sheetName val="GraphData"/>
      <sheetName val="BHANDUP"/>
      <sheetName val="Register"/>
      <sheetName val="INPUT DATA OF SCHEDULE"/>
      <sheetName val="SUPTMTO"/>
      <sheetName val="WIP"/>
      <sheetName val="GM 000"/>
      <sheetName val="바닥판_x0000_⽷_x0000_"/>
      <sheetName val="Values"/>
      <sheetName val="Demand"/>
      <sheetName val="Occ"/>
      <sheetName val="Codes"/>
      <sheetName val="Orçamento"/>
      <sheetName val="내역서 (∮ἀ嘆ɶ?᠀㬁?"/>
      <sheetName val="당초_xd8b4_➴ȭ"/>
      <sheetName val="Leyenda"/>
      <sheetName val="{}"/>
      <sheetName val=" _x0000__x001b__x0000__x0006__x"/>
      <sheetName val="Weekl_x0004__x0000__x0016__x000"/>
      <sheetName val="내역서_(N_x0009__x000e__x000e__x00"/>
      <sheetName val="내역서_(N _x000e__x000e__x000e_  _"/>
      <sheetName val="__-BLDG"/>
      <sheetName val="내역서_(N _x000e__x000e__x00"/>
      <sheetName val="인산"/>
      <sheetName val="Benchmark"/>
      <sheetName val="Tender data"/>
      <sheetName val="Attach 4-18"/>
      <sheetName val="손익차총괄2"/>
      <sheetName val="ABUT수량-A1"/>
      <sheetName val="서부산시설"/>
      <sheetName val="BSD ᯷㧓_x0001_"/>
      <sheetName val="공사비집계"/>
      <sheetName val="Drop-Downs"/>
      <sheetName val="EXPAN-1"/>
      <sheetName val="Basic"/>
      <sheetName val="B_Down"/>
      <sheetName val="Scheme Area Details_Block__ C2"/>
      <sheetName val="14-Eng rate"/>
      <sheetName val="내역서 ᢐ_x001f__x0000__x0000_"/>
      <sheetName val="리스크 분류체계"/>
      <sheetName val="Risk"/>
      <sheetName val="광통신 견적내역서1"/>
      <sheetName val="Cash Flow"/>
      <sheetName val="Yield"/>
      <sheetName val="날개벽"/>
      <sheetName val="#¡REF"/>
      <sheetName val="KUWATI(Total)_10"/>
      <sheetName val="집계표_(TOTAL)10"/>
      <sheetName val="집계표_(CIVIL-23)10"/>
      <sheetName val="집계표_(FGRU)10"/>
      <sheetName val="집계표_(25,26)10"/>
      <sheetName val="집계표_(MEROX)10"/>
      <sheetName val="집계표_(NITROGEN)10"/>
      <sheetName val="집계표_(M4)10"/>
      <sheetName val="집계표_(CIVIL4)10"/>
      <sheetName val="집계표_(CIVIL6)10"/>
      <sheetName val="집계표_(CIVIL7)10"/>
      <sheetName val="내역서(DEMO_TOTAL)10"/>
      <sheetName val="내역서_(CIVIL-23)10"/>
      <sheetName val="내역서_(fgru)10"/>
      <sheetName val="내역서_(25&amp;26)10"/>
      <sheetName val="내역서_(MEROX)10"/>
      <sheetName val="내역서_(NITROGEN)10"/>
      <sheetName val="내역서_(M4)10"/>
      <sheetName val="내역서_(CIVIL-4)10"/>
      <sheetName val="내역서_(CIVIL-6)10"/>
      <sheetName val="내역서_(CIVIL-7)10"/>
      <sheetName val="OPTION_210"/>
      <sheetName val="OPTION_310"/>
      <sheetName val="2002년_현장공사비_국내_실적10"/>
      <sheetName val="2003년국내현장공사비_실적10"/>
      <sheetName val="VC2_10_9910"/>
      <sheetName val="INPUT_DATA9"/>
      <sheetName val="General_Data9"/>
      <sheetName val="집계표_(25,26ဩ9"/>
      <sheetName val="Form_09"/>
      <sheetName val="Form_D-18"/>
      <sheetName val="Form_B-18"/>
      <sheetName val="Form_F-18"/>
      <sheetName val="Form_A8"/>
      <sheetName val="LABOR_&amp;_자재8"/>
      <sheetName val="입출재고현황_(2)8"/>
      <sheetName val="3_공통공사대비8"/>
      <sheetName val="간접비_총괄8"/>
      <sheetName val="Price_Schedule8"/>
      <sheetName val="CAL_8"/>
      <sheetName val="Rate_Analysis8"/>
      <sheetName val="WEIGHT_LIST7"/>
      <sheetName val="산#2-1_(2)7"/>
      <sheetName val="BEND_LOSS7"/>
      <sheetName val="공사비_내역_(가)7"/>
      <sheetName val="EQUIPMENT_-28"/>
      <sheetName val="6PILE__(돌출)7"/>
      <sheetName val="내역서_耰&quot;??8"/>
      <sheetName val="Static_Equip7"/>
      <sheetName val="단면_(2)7"/>
      <sheetName val="Form_A_7"/>
      <sheetName val="Man_Hole6"/>
      <sheetName val="3_Breakdown_Direct_Paint7"/>
      <sheetName val="내역서_耰&quot;_x005f_x0000__x005f_x0000_7"/>
      <sheetName val="Áý°èÇ¥_(TOTAL)6"/>
      <sheetName val="Áý°èÇ¥_(CIVIL-23)6"/>
      <sheetName val="Áý°èÇ¥_(FGRU)6"/>
      <sheetName val="Áý°èÇ¥_(25,26)6"/>
      <sheetName val="Áý°èÇ¥_(MEROX)6"/>
      <sheetName val="Áý°èÇ¥_(NITROGEN)6"/>
      <sheetName val="Áý°èÇ¥_(M4)6"/>
      <sheetName val="Áý°èÇ¥_(CIVIL4)6"/>
      <sheetName val="Áý°èÇ¥_(CIVIL6)6"/>
      <sheetName val="Áý°èÇ¥_(CIVIL7)6"/>
      <sheetName val="³»¿ª¼­(DEMO_TOTAL)6"/>
      <sheetName val="³»¿ª¼­_(CIVIL-23)6"/>
      <sheetName val="³»¿ª¼­_(fgru)6"/>
      <sheetName val="³»¿ª¼­_(25&amp;26)6"/>
      <sheetName val="³»¿ª¼­_(MEROX)6"/>
      <sheetName val="³»¿ª¼­_(NITROGEN)6"/>
      <sheetName val="³»¿ª¼­_(M4)6"/>
      <sheetName val="³»¿ª¼­_(CIVIL-4)6"/>
      <sheetName val="³»¿ª¼­_(CIVIL-6)6"/>
      <sheetName val="³»¿ª¼­_(CIVIL-7)6"/>
      <sheetName val="2002³â_ÇöÀå°ø»çºñ_±¹³»_½ÇÀû6"/>
      <sheetName val="2003³â±¹³»ÇöÀå°ø»çºñ_½ÇÀû6"/>
      <sheetName val="내역서_耰&quot;__8"/>
      <sheetName val="Summary_Sheets7"/>
      <sheetName val="Civil_17"/>
      <sheetName val="Civil_27"/>
      <sheetName val="Civil_37"/>
      <sheetName val="Site_17"/>
      <sheetName val="Site_27"/>
      <sheetName val="Site_37"/>
      <sheetName val="Site_Faci7"/>
      <sheetName val="Monthly_Load6"/>
      <sheetName val="Weekly_Load6"/>
      <sheetName val="내역서_耰&quot;_x005f_x005f_x005f_x0000__x005f_x005f_x0006"/>
      <sheetName val="Precios_Unitarios6"/>
      <sheetName val="2_2_STAFF_Scedule6"/>
      <sheetName val="내역서_耰&quot;_x005f_x005f_x005f_x005f_x005f_x005f_x00006"/>
      <sheetName val="Administrative_Prices6"/>
      <sheetName val="WBS_446"/>
      <sheetName val="WBS_416"/>
      <sheetName val="Precios_por_Administración6"/>
      <sheetName val="Subcon_A6"/>
      <sheetName val="내역서_耰&quot;_x005f_x005f_x005f_x005f_x005f_x005f_x005f6"/>
      <sheetName val="Sheet1_(2)7"/>
      <sheetName val="7__월별투입내역서6"/>
      <sheetName val="계측_내역서6"/>
      <sheetName val="Z-_GENERAL_PRICE_SUMMARY6"/>
      <sheetName val="_Estimate__6"/>
      <sheetName val="T_36"/>
      <sheetName val="HORI__VESSEL6"/>
      <sheetName val="EQUIP_LIST6"/>
      <sheetName val="Form_B6"/>
      <sheetName val="Vind_-_BtB6"/>
      <sheetName val="LV_induction_motors6"/>
      <sheetName val="BSD_(2)6"/>
      <sheetName val="MP_MOB6"/>
      <sheetName val="BM_DATA_SHEET7"/>
      <sheetName val="[SANDAN_XLS??6"/>
      <sheetName val="Piping_BQ_for_one_turbine6"/>
      <sheetName val="97_사업추정(WEKI)6"/>
      <sheetName val="breakdown_of_wage_rate6"/>
      <sheetName val="Indirect_Cost6"/>
      <sheetName val="Material_Selections6"/>
      <sheetName val="Eq__Mobilization6"/>
      <sheetName val="SFN_ORIG6"/>
      <sheetName val="Resource_table6"/>
      <sheetName val="AG_Pipe_Qty_Analysis6"/>
      <sheetName val="Utility_and_Fire_flange6"/>
      <sheetName val="Equipment_List6"/>
      <sheetName val="Form1_SQP6"/>
      <sheetName val="공정계획(내부계획25%,내부w_f)6"/>
      <sheetName val="_SANDAN_XLS__6"/>
      <sheetName val="Heavy_Equipments6"/>
      <sheetName val="입찰내역_발주처_양식6"/>
      <sheetName val="BOQ-B_DOWN5"/>
      <sheetName val="w't_table6"/>
      <sheetName val="실행예산_MM5"/>
      <sheetName val="Dir_Manpower_Other_Exp_6"/>
      <sheetName val="SCHEDD_TAMBAHAN6"/>
      <sheetName val="Fire_Protection6"/>
      <sheetName val="단가_(2)5"/>
      <sheetName val="4-3LEVEL-5_epic_45"/>
      <sheetName val="FWBS_15305"/>
      <sheetName val="MODULE_CONFIRM5"/>
      <sheetName val="내역서_(∮ἀ嘆ɶ5"/>
      <sheetName val="ITB_COST6"/>
      <sheetName val="PROTECTION_5"/>
      <sheetName val="Cash_In-Cash_Out_Actual5"/>
      <sheetName val="CUADRO_DE_PRECIOS5"/>
      <sheetName val="Updating_Form-Oct_20111"/>
      <sheetName val="Weld_Consumable1"/>
      <sheetName val="NDE_Cost-Summary1"/>
      <sheetName val="9July_Above_Ground_Pipe1"/>
      <sheetName val="M_111"/>
      <sheetName val="Process_Data_11"/>
      <sheetName val="내역서1999_8최종1"/>
      <sheetName val="plan&amp;section_of_foundation2"/>
      <sheetName val="working_load_at_the_btm_ft_2"/>
      <sheetName val="stability_check2"/>
      <sheetName val="design_load2"/>
      <sheetName val="TDC_COA_Sumry1"/>
      <sheetName val="TDC_Item_Dets1"/>
      <sheetName val="TDC_Item_Sumry1"/>
      <sheetName val="TDC_Key_Qty_Sumry1"/>
      <sheetName val="List_-_Components1"/>
      <sheetName val="List_-_Equipment1"/>
      <sheetName val="COA_Sumry_-_Std_Imp1"/>
      <sheetName val="Contr_TDC_-_Std_Imp1"/>
      <sheetName val="Item_Sumry_-_Std_Imp1"/>
      <sheetName val="Unit_Costs_-_Std_Imp1"/>
      <sheetName val="Unit_MH_-_Std_Imp1"/>
      <sheetName val="Proj_TIC_-_Std_Imp1"/>
      <sheetName val="Unit_Price_1"/>
      <sheetName val="1100-1200-1300-1910-2140-LEV_21"/>
      <sheetName val="Currency_Rate1"/>
      <sheetName val="4-Basic_Price1"/>
      <sheetName val="Evaluasi_Penw1"/>
      <sheetName val="Man_Power_&amp;_Comp1"/>
      <sheetName val="Data_List1"/>
      <sheetName val="Material_Price1"/>
      <sheetName val="Closeout_Control1"/>
      <sheetName val="Site_Findings_Status_Sheet1"/>
      <sheetName val="Tools_&amp;_Settings1"/>
      <sheetName val="Data_Summary1"/>
      <sheetName val="Crew_Costs1"/>
      <sheetName val="Spread_Costs1"/>
      <sheetName val="Unique_List_Misc1"/>
      <sheetName val="Sum_(Case-3)1"/>
      <sheetName val="In-House_Summary1"/>
      <sheetName val="PROJECT_BRIEF1"/>
      <sheetName val="Direct_PMS1"/>
      <sheetName val="내역서_耰&quot;_x005f_x005f_x005f_x0000_1"/>
      <sheetName val="내역서_耰&quot;_x005f_x005f_x005f_x005f_1"/>
      <sheetName val="5_)_Time_Delays1"/>
      <sheetName val="Aux_1"/>
      <sheetName val="Codes_Pers1"/>
      <sheetName val="00-Summary_Information-ABB"/>
      <sheetName val="PABS,Site_info"/>
      <sheetName val="0__Resource　Code"/>
      <sheetName val="__1"/>
      <sheetName val="_1"/>
      <sheetName val="breakdown_of_wage_ra`f"/>
      <sheetName val="breakdown_of_wage_ra"/>
      <sheetName val="breakdown_of_wage_rað-"/>
      <sheetName val="Material_code"/>
      <sheetName val="__x"/>
      <sheetName val="Rate"/>
      <sheetName val="Precios Unitariԯ_x0000_"/>
      <sheetName val="내역서_耰&quot;_x005f_x0000__x00002"/>
      <sheetName val="할증_1"/>
      <sheetName val="RAB_AR&amp;STR1"/>
      <sheetName val="99__FWBS(Ref)1"/>
      <sheetName val="99__Change_Rate1"/>
      <sheetName val="SUMMARY_(0A)1"/>
      <sheetName val="SUMMARY_(1A)1"/>
      <sheetName val="SUMMARY_(1B)1"/>
      <sheetName val="SUMMARY_(03)1"/>
      <sheetName val="F1(Cable_Rack)1"/>
      <sheetName val="F2(Cable_Rack)1"/>
      <sheetName val="F3(Cable_Rack)1"/>
      <sheetName val="F1_(POLYMER)1"/>
      <sheetName val="F2_(POLYMER)1"/>
      <sheetName val="F3_(POLYMER)1"/>
      <sheetName val="F4_(POLYMER)1"/>
      <sheetName val="F5(_Polymerization_)1"/>
      <sheetName val="F6_(_Polymerization_)1"/>
      <sheetName val="B1_(Grid_A-7,_-6)1"/>
      <sheetName val="B1_(Grid_A,_B)1"/>
      <sheetName val="B1_(Grid_C-7,_-6)1"/>
      <sheetName val="B2_(Grid_-7_B,_C)_(1)1"/>
      <sheetName val="B2_(Grid_-7_B,_C)_(2)1"/>
      <sheetName val="B2_(Grid_-6_B,_C)_(1)1"/>
      <sheetName val="B2_(Grid_-6_B,_C)_(2)1"/>
      <sheetName val="F1_(MONOMER)1"/>
      <sheetName val="F2_(MONOMER)1"/>
      <sheetName val="F3_(MONOMER)1"/>
      <sheetName val="90K060C_(MONOMER)1"/>
      <sheetName val="F1_(EXTRUSION)1"/>
      <sheetName val="F2_(EXTRUSION)1"/>
      <sheetName val="F3_(EXTRUSION)1"/>
      <sheetName val="F4_(EXTRUSION)1"/>
      <sheetName val="F5_(EXTRUSION)1"/>
      <sheetName val="F6A_(EXTRUSION)1"/>
      <sheetName val="F6D_(EXTRUSION)1"/>
      <sheetName val="F7_(EXTRUSION)1"/>
      <sheetName val="F8_(EXTRUSION)1"/>
      <sheetName val="F9_(EXTRUSION)1"/>
      <sheetName val="F10_(EXTRUSION)1"/>
      <sheetName val="F11_(EXTRUSION)1"/>
      <sheetName val="B1_(Grid_F-5`,_4`)1"/>
      <sheetName val="B2_(Grid_F,E-4`)1"/>
      <sheetName val="B2_(Grid_F,E-5`)1"/>
      <sheetName val="B3_(Grid_C,B-4`)1"/>
      <sheetName val="B4_(Grid_B,A-4`)1"/>
      <sheetName val="B5_(Grid_E-5`)_&amp;_(Grid_D-5`)1"/>
      <sheetName val="B6_(Grid_E,D-5')1"/>
      <sheetName val="B7_(Grid_E,D-5')1"/>
      <sheetName val="95D040,_A5061"/>
      <sheetName val="95P040AB,_A5071"/>
      <sheetName val="95X020-U08,_A6021"/>
      <sheetName val="95X020-U07,_A6061"/>
      <sheetName val="95E040,_A5091"/>
      <sheetName val="95D024;025,_A6151"/>
      <sheetName val="95X020-U05,_A6011"/>
      <sheetName val="95X020-U02,_A2041"/>
      <sheetName val="Extruder_FDN1"/>
      <sheetName val="BOG_COMP__FDN1"/>
      <sheetName val="SOG_COMP__FDN1"/>
      <sheetName val="1G1_(Ground_Beam)1"/>
      <sheetName val="1G2-1(Ground_Beam)1"/>
      <sheetName val="1G2-2(Ground_Beam)1"/>
      <sheetName val="P15,_161"/>
      <sheetName val="LO_CONSOLE_FDN1"/>
      <sheetName val="OIL_COOLER_FDN1"/>
      <sheetName val="CW_CONSOLE_FDN_(SOG)1"/>
      <sheetName val="PD3_(SOG)1"/>
      <sheetName val="SF1_(SOG)1"/>
      <sheetName val="SF2_(SOG)1"/>
      <sheetName val="SLAB_(1S1-1)1"/>
      <sheetName val="SLAB_(1S1-2)1"/>
      <sheetName val="SLAB_(1S1-3)1"/>
      <sheetName val="COLUMN_(+5500)1"/>
      <sheetName val="COLUMN_(+12500)1"/>
      <sheetName val="COLUMN_(+15500)1"/>
      <sheetName val="ETC_1"/>
      <sheetName val="UP_MINOR1"/>
      <sheetName val="Equip_Rental_Summary_by_Contr1"/>
      <sheetName val="Project_Equip_Rental_Summary1"/>
      <sheetName val="Contractor_Indirect_Sumry1"/>
      <sheetName val="Project_Indirect_Sumry1"/>
      <sheetName val="COA_Sumry_by_Area1"/>
      <sheetName val="COA_Sumry_by_Contr1"/>
      <sheetName val="COA_Sumry_by_RG1"/>
      <sheetName val="TDC_COA_Grp_Sumry1"/>
      <sheetName val="TDC_COA_Grp_Sumry_by_Area1"/>
      <sheetName val="TDC_COA_Grp_Sumry_by_RG1"/>
      <sheetName val="Equipment_Sumry1"/>
      <sheetName val="TDC_Item_Dets-Full1"/>
      <sheetName val="TDC_Item_Dets-IPM-Full1"/>
      <sheetName val="TDC_Item_Sumry_by_Area1"/>
      <sheetName val="TDC_Item_Sumry_by_RG1"/>
      <sheetName val="TDC_Key_Qty_Sumry_by_RG1"/>
      <sheetName val="List_-_Equipment_by_Area1"/>
      <sheetName val="List_-_Equipment_by_Contr1"/>
      <sheetName val="Equipment_-_Unit_Costs_by_Mat1"/>
      <sheetName val="List_-_Equipment_by_Rep_Grp1"/>
      <sheetName val="Craft_Summary_by_Contr1"/>
      <sheetName val="Project_Craft_Summary1"/>
      <sheetName val="Project_Metrics1"/>
      <sheetName val="Item_code1"/>
      <sheetName val="Unt_rate1"/>
      <sheetName val="2__현장_자금투입_집계표1"/>
      <sheetName val="_도면_및_도서_제출목록_및_일정_170202_xlsx1"/>
      <sheetName val="Rates_&amp;_Legend1"/>
      <sheetName val="Cash_Flow_bulanan1"/>
      <sheetName val="H_Satuan1"/>
      <sheetName val="Discounted_Cash_Flow1"/>
      <sheetName val="Ocean_Transporation_Charge1"/>
      <sheetName val="Pengesahan_1"/>
      <sheetName val="OCT_FDN1"/>
      <sheetName val="General_Notes1"/>
      <sheetName val="BO䁑-B_䁄OWN1"/>
      <sheetName val="Exchange_Rate1"/>
      <sheetName val="Harga_Satuan1"/>
      <sheetName val="F_ALARM1"/>
      <sheetName val="DATA_MENTAH"/>
      <sheetName val="차트_(2)1"/>
      <sheetName val="Bill_rekap1"/>
      <sheetName val="breakdown_of_wage_rap"/>
      <sheetName val="Weekl"/>
      <sheetName val="Process_Data_(2)1"/>
      <sheetName val="실행집"/>
      <sheetName val="Raw_data"/>
      <sheetName val="breakdown_of_wage_ra"/>
      <sheetName val="Precios_Unitariԯ"/>
      <sheetName val="내역서_(N____x000a_1"/>
      <sheetName val="TQ_Format"/>
      <sheetName val="DROP_DOWN"/>
      <sheetName val="개시대사_(2)"/>
      <sheetName val="Action_Item"/>
      <sheetName val="ID_CD"/>
      <sheetName val="breakdown_of_wage_raÐ¾"/>
      <sheetName val="Additional_data"/>
      <sheetName val="Distribution_Table"/>
      <sheetName val="HO_Site_Rates-2011"/>
      <sheetName val="내역서_(N____"/>
      <sheetName val="C-301E~305E"/>
      <sheetName val="터파기및재료"/>
      <sheetName val="5. 월별투입내역서"/>
      <sheetName val="Master List"/>
      <sheetName val="Admin Manu 2-Equipment Type ID"/>
      <sheetName val="Sum(table)"/>
      <sheetName val="OIL SEPARATOR"/>
      <sheetName val="CATCH BASIN"/>
      <sheetName val="UG"/>
      <sheetName val="UG2"/>
      <sheetName val="UG3"/>
      <sheetName val="UG4"/>
      <sheetName val="FW Post Indicator Valve 24&quot;"/>
      <sheetName val="FW Post Indicator Valve 20&quot;"/>
      <sheetName val="FW Post Indicator Valve 6&quot;"/>
      <sheetName val="Fire Monitor or Hydrant 6&quot; FDN"/>
      <sheetName val="SUMP VB"/>
      <sheetName val="CLEANOUT 4&quot;"/>
      <sheetName val="Not reqd"/>
      <sheetName val="호환성 보고서"/>
      <sheetName val="Basis(site)"/>
      <sheetName val="E-160"/>
      <sheetName val="CASH"/>
      <sheetName val="Tables 3.1 to 3.5 EXH G"/>
      <sheetName val="EQUIPMENT_-"/>
      <sheetName val="내역서 ᢐ_x001f_"/>
      <sheetName val="Precios Unitariԯ"/>
      <sheetName val="MASTER_RATE ANALYSIS"/>
      <sheetName val="Intro"/>
      <sheetName val="P Staff fac"/>
      <sheetName val="CASHFLOWS"/>
      <sheetName val="MN T.B."/>
      <sheetName val="Headings"/>
      <sheetName val="INDIGINEOUS ITEMS "/>
      <sheetName val="Core Data"/>
      <sheetName val="final abstract"/>
      <sheetName val="인사자료총집계"/>
      <sheetName val="일위대가 "/>
      <sheetName val="98수문일위"/>
      <sheetName val="단가"/>
      <sheetName val="2857Q&amp;PL"/>
      <sheetName val="SECL 리스크 분류체계 (2)"/>
      <sheetName val="design_criteria2"/>
      <sheetName val="내역서_耰&quot;_x005f_x0000_1"/>
      <sheetName val="내역서_耰&quot;_x005f_x005f_1"/>
      <sheetName val="OPT"/>
      <sheetName val="내역서_耰&quot;_"/>
      <sheetName val="95TOTREV"/>
      <sheetName val="FORM-0"/>
      <sheetName val="REF for VV"/>
      <sheetName val="REF"/>
      <sheetName val="설산1.나"/>
      <sheetName val="본사S"/>
      <sheetName val="건축내역"/>
      <sheetName val="조명시설"/>
      <sheetName val="공사"/>
      <sheetName val="Drop"/>
      <sheetName val="16"/>
      <sheetName val="50"/>
      <sheetName val="간접비"/>
      <sheetName val="配管単価"/>
      <sheetName val="Mat"/>
      <sheetName val="제출계산서"/>
      <sheetName val="Dropdown"/>
      <sheetName val="내역서_耰&quot;_x0000__x0004"/>
      <sheetName val="내역서_耰&quot;_x0000__x0003"/>
      <sheetName val="내역서_耰&quot;_x0000__x0005"/>
      <sheetName val="내역서_耰&quot;_x00004"/>
      <sheetName val="내역서_耰&quot;_x005f4"/>
      <sheetName val="내역서_耰&quot;_x00003"/>
      <sheetName val="내역서_耰&quot;_x005f3"/>
      <sheetName val="내역서_耰&quot;_x00005"/>
      <sheetName val="내역서_耰&quot;_x005f5"/>
      <sheetName val="1.설계기준"/>
      <sheetName val=" _x0000__x001b__x0000__x0"/>
      <sheetName val="OPT_x0012__x0000__x0010__x0000_ _x0000_"/>
      <sheetName val="Weekl "/>
      <sheetName val="내역서_(N___ "/>
      <sheetName val="내역서_(N    "/>
      <sheetName val=" _x0"/>
      <sheetName val="OPT "/>
      <sheetName val="급여"/>
      <sheetName val="견적서"/>
      <sheetName val="간접노무비"/>
      <sheetName val="BM #1"/>
      <sheetName val="Itembalance Report (18-sep-18)"/>
      <sheetName val="BUDGET SUMMARY "/>
      <sheetName val="TABLAS"/>
      <sheetName val="CUACA"/>
      <sheetName val="ANALISA-S"/>
      <sheetName val="hrgsat"/>
      <sheetName val="SCHEDULE"/>
      <sheetName val="Analisa Fave"/>
      <sheetName val="Bank"/>
      <sheetName val="BUA"/>
      <sheetName val="Harsat Bahan"/>
      <sheetName val="Harsat Subkon"/>
      <sheetName val="Harsat Upah"/>
      <sheetName val="PP"/>
      <sheetName val="RAB"/>
      <sheetName val="Master 1.0"/>
      <sheetName val="Estimate"/>
      <sheetName val="Agregat Halus &amp; Kasar"/>
      <sheetName val="TABEL"/>
      <sheetName val="DIV_5"/>
      <sheetName val="DIV_7A"/>
      <sheetName val="DIV_2"/>
      <sheetName val="DIV_4"/>
      <sheetName val="DIV_6"/>
      <sheetName val="DIV_8"/>
      <sheetName val="HARGA MATERIAL"/>
      <sheetName val="MT_an"/>
      <sheetName val="dasar"/>
      <sheetName val="Harga Sat_APP"/>
      <sheetName val="AMP"/>
      <sheetName val="ANTEK-AGGA"/>
      <sheetName val="BURDA"/>
      <sheetName val="ANTEK-GAL"/>
      <sheetName val="HRS-ATB"/>
      <sheetName val="ANTEK-PRIME"/>
      <sheetName val="ANTEK-TIMB"/>
      <sheetName val="BD-LS"/>
      <sheetName val="BIA-LUMPSUM"/>
      <sheetName val="CRUSER"/>
      <sheetName val="FINAL"/>
      <sheetName val="KEBALAT"/>
      <sheetName val="Div2"/>
      <sheetName val="6-AGREGAT"/>
      <sheetName val="STAF"/>
      <sheetName val="jpr"/>
      <sheetName val="Hitung"/>
      <sheetName val="Normalisasi"/>
      <sheetName val="Tgh JGC-Inv I clp"/>
      <sheetName val="PCS "/>
      <sheetName val="Progress Statement-SI"/>
      <sheetName val="Progress Payment-3110"/>
      <sheetName val="Perm. Test"/>
      <sheetName val="Galian 1"/>
      <sheetName val="Analisa-Harga"/>
      <sheetName val="Analisa Lump sum"/>
      <sheetName val="data-pendukung"/>
      <sheetName val="CH-RANC"/>
      <sheetName val="351BQMCN"/>
      <sheetName val="rap"/>
      <sheetName val="As"/>
      <sheetName val="Sec I ML"/>
      <sheetName val="Har_mat"/>
      <sheetName val="chitimc"/>
      <sheetName val="dongia (2)"/>
      <sheetName val="LKVL-CK-HT-GD1"/>
      <sheetName val="단가대비표"/>
      <sheetName val="인원聈2"/>
      <sheetName val="本体取纏"/>
      <sheetName val="鉄骨纏め"/>
      <sheetName val="34"/>
      <sheetName val="35"/>
      <sheetName val="내역서_(N _x000e__x000e__x000e_  _x0012__x0010__"/>
      <sheetName val="OPT_"/>
      <sheetName val="Weekl_"/>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Activity Form"/>
      <sheetName val="내역서_耰&quot;_x0000__x0000_7"/>
      <sheetName val="내역서_耰&quot;_x005f_x0000__x0006"/>
      <sheetName val="내역서_耰&quot;_x005f_x005f_x00006"/>
      <sheetName val="내역서_耰&quot;_x005f_x005f_x005f6"/>
      <sheetName val="SUM_"/>
      <sheetName val="Equipment_Spec_List"/>
      <sheetName val="SPEC_LIST(EQUP,_SYS)"/>
      <sheetName val="KUWATI(Total)_11"/>
      <sheetName val="집계표_(TOTAL)11"/>
      <sheetName val="집계표_(CIVIL-23)11"/>
      <sheetName val="집계표_(FGRU)11"/>
      <sheetName val="집계표_(25,26)11"/>
      <sheetName val="집계표_(MEROX)11"/>
      <sheetName val="집계표_(NITROGEN)11"/>
      <sheetName val="집계표_(M4)11"/>
      <sheetName val="집계표_(CIVIL4)11"/>
      <sheetName val="집계표_(CIVIL6)11"/>
      <sheetName val="집계표_(CIVIL7)11"/>
      <sheetName val="내역서(DEMO_TOTAL)11"/>
      <sheetName val="내역서_(CIVIL-23)11"/>
      <sheetName val="내역서_(fgru)11"/>
      <sheetName val="내역서_(25&amp;26)11"/>
      <sheetName val="내역서_(MEROX)11"/>
      <sheetName val="내역서_(NITROGEN)11"/>
      <sheetName val="내역서_(M4)11"/>
      <sheetName val="내역서_(CIVIL-4)11"/>
      <sheetName val="내역서_(CIVIL-6)11"/>
      <sheetName val="내역서_(CIVIL-7)11"/>
      <sheetName val="OPTION_211"/>
      <sheetName val="OPTION_311"/>
      <sheetName val="2002년_현장공사비_국내_실적11"/>
      <sheetName val="2003년국내현장공사비_실적11"/>
      <sheetName val="VC2_10_9911"/>
      <sheetName val="INPUT_DATA10"/>
      <sheetName val="집계표_(25,26ဩ10"/>
      <sheetName val="입출재고현황_(2)9"/>
      <sheetName val="Form_010"/>
      <sheetName val="Form_D-19"/>
      <sheetName val="Form_B-19"/>
      <sheetName val="Form_F-19"/>
      <sheetName val="Form_A9"/>
      <sheetName val="General_Data10"/>
      <sheetName val="LABOR_&amp;_자재9"/>
      <sheetName val="간접비_총괄9"/>
      <sheetName val="Price_Schedule9"/>
      <sheetName val="3_공통공사대비9"/>
      <sheetName val="Rate_Analysis9"/>
      <sheetName val="내역서_耰&quot;??9"/>
      <sheetName val="EQUIPMENT_-29"/>
      <sheetName val="CAL_9"/>
      <sheetName val="WEIGHT_LIST8"/>
      <sheetName val="산#2-1_(2)8"/>
      <sheetName val="BEND_LOSS8"/>
      <sheetName val="공사비_내역_(가)8"/>
      <sheetName val="Form_A_8"/>
      <sheetName val="단면_(2)8"/>
      <sheetName val="Static_Equip8"/>
      <sheetName val="3_Breakdown_Direct_Paint8"/>
      <sheetName val="6PILE__(돌출)8"/>
      <sheetName val="Man_Hole7"/>
      <sheetName val="내역서_耰&quot;_x005f_x0000__x005f_x0000_8"/>
      <sheetName val="Áý°èÇ¥_(TOTAL)7"/>
      <sheetName val="Áý°èÇ¥_(CIVIL-23)7"/>
      <sheetName val="Áý°èÇ¥_(FGRU)7"/>
      <sheetName val="Áý°èÇ¥_(25,26)7"/>
      <sheetName val="Áý°èÇ¥_(MEROX)7"/>
      <sheetName val="Áý°èÇ¥_(NITROGEN)7"/>
      <sheetName val="Áý°èÇ¥_(M4)7"/>
      <sheetName val="Áý°èÇ¥_(CIVIL4)7"/>
      <sheetName val="Áý°èÇ¥_(CIVIL6)7"/>
      <sheetName val="Áý°èÇ¥_(CIVIL7)7"/>
      <sheetName val="³»¿ª¼­(DEMO_TOTAL)7"/>
      <sheetName val="³»¿ª¼­_(CIVIL-23)7"/>
      <sheetName val="³»¿ª¼­_(fgru)7"/>
      <sheetName val="³»¿ª¼­_(25&amp;26)7"/>
      <sheetName val="³»¿ª¼­_(MEROX)7"/>
      <sheetName val="³»¿ª¼­_(NITROGEN)7"/>
      <sheetName val="³»¿ª¼­_(M4)7"/>
      <sheetName val="³»¿ª¼­_(CIVIL-4)7"/>
      <sheetName val="³»¿ª¼­_(CIVIL-6)7"/>
      <sheetName val="³»¿ª¼­_(CIVIL-7)7"/>
      <sheetName val="2002³â_ÇöÀå°ø»çºñ_±¹³»_½ÇÀû7"/>
      <sheetName val="2003³â±¹³»ÇöÀå°ø»çºñ_½ÇÀû7"/>
      <sheetName val="Civil_18"/>
      <sheetName val="Civil_28"/>
      <sheetName val="Civil_38"/>
      <sheetName val="Site_18"/>
      <sheetName val="Site_28"/>
      <sheetName val="Site_38"/>
      <sheetName val="Site_Faci8"/>
      <sheetName val="내역서_耰&quot;__9"/>
      <sheetName val="Summary_Sheets8"/>
      <sheetName val="내역서_耰&quot;_x005f_x005f_x005f_x0000__x005f_x005f_x0007"/>
      <sheetName val="2_2_STAFF_Scedule7"/>
      <sheetName val="내역서_耰&quot;_x005f_x005f_x005f_x005f_x005f_x005f_x00007"/>
      <sheetName val="Precios_Unitarios7"/>
      <sheetName val="Administrative_Prices7"/>
      <sheetName val="WBS_447"/>
      <sheetName val="WBS_417"/>
      <sheetName val="Precios_por_Administración7"/>
      <sheetName val="Subcon_A7"/>
      <sheetName val="Sheet1_(2)8"/>
      <sheetName val="계측_내역서7"/>
      <sheetName val="7__월별투입내역서7"/>
      <sheetName val="Z-_GENERAL_PRICE_SUMMARY7"/>
      <sheetName val="_Estimate__7"/>
      <sheetName val="T_37"/>
      <sheetName val="HORI__VESSEL7"/>
      <sheetName val="Vind_-_BtB7"/>
      <sheetName val="LV_induction_motors7"/>
      <sheetName val="BSD_(2)7"/>
      <sheetName val="BM_DATA_SHEET8"/>
      <sheetName val="내역서_耰&quot;_x005f_x005f_x005f_x005f_x005f_x005f_x005f7"/>
      <sheetName val="EQUIP_LIST7"/>
      <sheetName val="MP_MOB7"/>
      <sheetName val="Form_B7"/>
      <sheetName val="breakdown_of_wage_rate7"/>
      <sheetName val="Indirect_Cost7"/>
      <sheetName val="Monthly_Load7"/>
      <sheetName val="Weekly_Load7"/>
      <sheetName val="97_사업추정(WEKI)7"/>
      <sheetName val="Material_Selections7"/>
      <sheetName val="[SANDAN_XLS??7"/>
      <sheetName val="Piping_BQ_for_one_turbine7"/>
      <sheetName val="Eq__Mobilization7"/>
      <sheetName val="Utility_and_Fire_flange7"/>
      <sheetName val="Heavy_Equipments7"/>
      <sheetName val="AG_Pipe_Qty_Analysis7"/>
      <sheetName val="_SANDAN_XLS__7"/>
      <sheetName val="입찰내역_발주처_양식7"/>
      <sheetName val="Resource_table7"/>
      <sheetName val="Equipment_List7"/>
      <sheetName val="Form1_SQP7"/>
      <sheetName val="공정계획(내부계획25%,내부w_f)7"/>
      <sheetName val="FWBS_15306"/>
      <sheetName val="Fire_Protection7"/>
      <sheetName val="SFN_ORIG7"/>
      <sheetName val="내역서_(∮ἀ嘆ɶ6"/>
      <sheetName val="Dir_Manpower_Other_Exp_7"/>
      <sheetName val="SCHEDD_TAMBAHAN7"/>
      <sheetName val="w't_table7"/>
      <sheetName val="실행예산_MM6"/>
      <sheetName val="ITB_COST7"/>
      <sheetName val="4-3LEVEL-5_epic_46"/>
      <sheetName val="단가_(2)6"/>
      <sheetName val="BOQ-B_DOWN6"/>
      <sheetName val="MODULE_CONFIRM6"/>
      <sheetName val="PROTECTION_6"/>
      <sheetName val="Cash_In-Cash_Out_Actual6"/>
      <sheetName val="1100-1200-1300-1910-2140-LEV_22"/>
      <sheetName val="Material_Price2"/>
      <sheetName val="TDC_COA_Sumry2"/>
      <sheetName val="TDC_Item_Dets2"/>
      <sheetName val="TDC_Item_Sumry2"/>
      <sheetName val="TDC_Key_Qty_Sumry2"/>
      <sheetName val="List_-_Components2"/>
      <sheetName val="List_-_Equipment2"/>
      <sheetName val="COA_Sumry_-_Std_Imp2"/>
      <sheetName val="Contr_TDC_-_Std_Imp2"/>
      <sheetName val="Item_Sumry_-_Std_Imp2"/>
      <sheetName val="Unit_Costs_-_Std_Imp2"/>
      <sheetName val="Unit_MH_-_Std_Imp2"/>
      <sheetName val="Proj_TIC_-_Std_Imp2"/>
      <sheetName val="plan&amp;section_of_foundation3"/>
      <sheetName val="Unit_Price_2"/>
      <sheetName val="내역서1999_8최종2"/>
      <sheetName val="CUADRO_DE_PRECIOS6"/>
      <sheetName val="In-House_Summary2"/>
      <sheetName val="Updating_Form-Oct_20112"/>
      <sheetName val="Weld_Consumable2"/>
      <sheetName val="NDE_Cost-Summary2"/>
      <sheetName val="9July_Above_Ground_Pipe2"/>
      <sheetName val="M_112"/>
      <sheetName val="Process_Data_12"/>
      <sheetName val="working_load_at_the_btm_ft_3"/>
      <sheetName val="stability_check3"/>
      <sheetName val="design_load3"/>
      <sheetName val="Currency_Rate2"/>
      <sheetName val="4-Basic_Price2"/>
      <sheetName val="Evaluasi_Penw2"/>
      <sheetName val="Man_Power_&amp;_Comp2"/>
      <sheetName val="Data_List2"/>
      <sheetName val="Closeout_Control2"/>
      <sheetName val="Site_Findings_Status_Sheet2"/>
      <sheetName val="내역서_耰&quot;_x005f_x005f_x005f_x0000_2"/>
      <sheetName val="내역서_耰&quot;_x005f_x005f_x005f_x005f_2"/>
      <sheetName val="내역서_耰&quot;_x005f_x0000__x00003"/>
      <sheetName val="할증_2"/>
      <sheetName val="PROJECT_BRIEF2"/>
      <sheetName val="Sum_(Case-3)2"/>
      <sheetName val="99__FWBS(Ref)2"/>
      <sheetName val="99__Change_Rate2"/>
      <sheetName val="Tools_&amp;_Settings2"/>
      <sheetName val="Data_Summary2"/>
      <sheetName val="Crew_Costs2"/>
      <sheetName val="Spread_Costs2"/>
      <sheetName val="Unique_List_Misc2"/>
      <sheetName val="Codes_Pers2"/>
      <sheetName val="Pengesahan_2"/>
      <sheetName val="RAB_AR&amp;STR2"/>
      <sheetName val="Equip_Rental_Summary_by_Contr2"/>
      <sheetName val="Project_Equip_Rental_Summary2"/>
      <sheetName val="Contractor_Indirect_Sumry2"/>
      <sheetName val="Project_Indirect_Sumry2"/>
      <sheetName val="COA_Sumry_by_Area2"/>
      <sheetName val="COA_Sumry_by_Contr2"/>
      <sheetName val="COA_Sumry_by_RG2"/>
      <sheetName val="TDC_COA_Grp_Sumry2"/>
      <sheetName val="TDC_COA_Grp_Sumry_by_Area2"/>
      <sheetName val="TDC_COA_Grp_Sumry_by_RG2"/>
      <sheetName val="Equipment_Sumry2"/>
      <sheetName val="TDC_Item_Dets-Full2"/>
      <sheetName val="TDC_Item_Dets-IPM-Full2"/>
      <sheetName val="TDC_Item_Sumry_by_Area2"/>
      <sheetName val="TDC_Item_Sumry_by_RG2"/>
      <sheetName val="TDC_Key_Qty_Sumry_by_RG2"/>
      <sheetName val="List_-_Equipment_by_Area2"/>
      <sheetName val="List_-_Equipment_by_Contr2"/>
      <sheetName val="Equipment_-_Unit_Costs_by_Mat2"/>
      <sheetName val="List_-_Equipment_by_Rep_Grp2"/>
      <sheetName val="Craft_Summary_by_Contr2"/>
      <sheetName val="Project_Craft_Summary2"/>
      <sheetName val="Project_Metrics2"/>
      <sheetName val="5_)_Time_Delays2"/>
      <sheetName val="Aux_2"/>
      <sheetName val="Ocean_Transporation_Charge2"/>
      <sheetName val="Direct_PMS2"/>
      <sheetName val="UP_MINOR2"/>
      <sheetName val="Discounted_Cash_Flow2"/>
      <sheetName val="SUMMARY_(0A)2"/>
      <sheetName val="SUMMARY_(1A)2"/>
      <sheetName val="SUMMARY_(1B)2"/>
      <sheetName val="SUMMARY_(03)2"/>
      <sheetName val="F1(Cable_Rack)2"/>
      <sheetName val="F2(Cable_Rack)2"/>
      <sheetName val="F3(Cable_Rack)2"/>
      <sheetName val="F1_(POLYMER)2"/>
      <sheetName val="F2_(POLYMER)2"/>
      <sheetName val="F3_(POLYMER)2"/>
      <sheetName val="F4_(POLYMER)2"/>
      <sheetName val="F5(_Polymerization_)2"/>
      <sheetName val="F6_(_Polymerization_)2"/>
      <sheetName val="B1_(Grid_A-7,_-6)2"/>
      <sheetName val="B1_(Grid_A,_B)2"/>
      <sheetName val="B1_(Grid_C-7,_-6)2"/>
      <sheetName val="B2_(Grid_-7_B,_C)_(1)2"/>
      <sheetName val="B2_(Grid_-7_B,_C)_(2)2"/>
      <sheetName val="B2_(Grid_-6_B,_C)_(1)2"/>
      <sheetName val="B2_(Grid_-6_B,_C)_(2)2"/>
      <sheetName val="F1_(MONOMER)2"/>
      <sheetName val="F2_(MONOMER)2"/>
      <sheetName val="F3_(MONOMER)2"/>
      <sheetName val="90K060C_(MONOMER)2"/>
      <sheetName val="F1_(EXTRUSION)2"/>
      <sheetName val="F2_(EXTRUSION)2"/>
      <sheetName val="F3_(EXTRUSION)2"/>
      <sheetName val="F4_(EXTRUSION)2"/>
      <sheetName val="F5_(EXTRUSION)2"/>
      <sheetName val="F6A_(EXTRUSION)2"/>
      <sheetName val="F6D_(EXTRUSION)2"/>
      <sheetName val="F7_(EXTRUSION)2"/>
      <sheetName val="F8_(EXTRUSION)2"/>
      <sheetName val="F9_(EXTRUSION)2"/>
      <sheetName val="F10_(EXTRUSION)2"/>
      <sheetName val="F11_(EXTRUSION)2"/>
      <sheetName val="B1_(Grid_F-5`,_4`)2"/>
      <sheetName val="B2_(Grid_F,E-4`)2"/>
      <sheetName val="B2_(Grid_F,E-5`)2"/>
      <sheetName val="B3_(Grid_C,B-4`)2"/>
      <sheetName val="B4_(Grid_B,A-4`)2"/>
      <sheetName val="B5_(Grid_E-5`)_&amp;_(Grid_D-5`)2"/>
      <sheetName val="B6_(Grid_E,D-5')2"/>
      <sheetName val="B7_(Grid_E,D-5')2"/>
      <sheetName val="95D040,_A5062"/>
      <sheetName val="95P040AB,_A5072"/>
      <sheetName val="95X020-U08,_A6022"/>
      <sheetName val="95X020-U07,_A6062"/>
      <sheetName val="95E040,_A5092"/>
      <sheetName val="95D024;025,_A6152"/>
      <sheetName val="95X020-U05,_A6012"/>
      <sheetName val="95X020-U02,_A2042"/>
      <sheetName val="Extruder_FDN2"/>
      <sheetName val="BOG_COMP__FDN2"/>
      <sheetName val="SOG_COMP__FDN2"/>
      <sheetName val="1G1_(Ground_Beam)2"/>
      <sheetName val="1G2-1(Ground_Beam)2"/>
      <sheetName val="1G2-2(Ground_Beam)2"/>
      <sheetName val="P15,_162"/>
      <sheetName val="LO_CONSOLE_FDN2"/>
      <sheetName val="OIL_COOLER_FDN2"/>
      <sheetName val="CW_CONSOLE_FDN_(SOG)2"/>
      <sheetName val="PD3_(SOG)2"/>
      <sheetName val="SF1_(SOG)2"/>
      <sheetName val="SF2_(SOG)2"/>
      <sheetName val="SLAB_(1S1-1)2"/>
      <sheetName val="SLAB_(1S1-2)2"/>
      <sheetName val="SLAB_(1S1-3)2"/>
      <sheetName val="COLUMN_(+5500)2"/>
      <sheetName val="COLUMN_(+12500)2"/>
      <sheetName val="COLUMN_(+15500)2"/>
      <sheetName val="ETC_2"/>
      <sheetName val="Cash_Flow_bulanan2"/>
      <sheetName val="H_Satuan2"/>
      <sheetName val="OCT_FDN2"/>
      <sheetName val="Item_code2"/>
      <sheetName val="Unt_rate2"/>
      <sheetName val="Exchange_Rate2"/>
      <sheetName val="__2"/>
      <sheetName val="_2"/>
      <sheetName val="breakdown_of_wage_ra`f1"/>
      <sheetName val="breakdown_of_wage_ra1"/>
      <sheetName val="breakdown_of_wage_rað-1"/>
      <sheetName val="00-Summary_Information-ABB1"/>
      <sheetName val="Process_Data_(2)2"/>
      <sheetName val="내역서_耰&quot;_x005f_x0000_2"/>
      <sheetName val="내역서_耰&quot;_x005f_x005f_2"/>
      <sheetName val="2_Overall_Summary_1"/>
      <sheetName val="breakdown_of_wage_rap1"/>
      <sheetName val="0__Resource　Code1"/>
      <sheetName val="BO䁑-B_䁄OWN2"/>
      <sheetName val="breakdown_of_wage_ra1"/>
      <sheetName val="General_Notes2"/>
      <sheetName val="Bill_rekap2"/>
      <sheetName val="Harga_Satuan2"/>
      <sheetName val="F_ALARM2"/>
      <sheetName val="Distribution_Table1"/>
      <sheetName val="2__현장_자금투입_집계표2"/>
      <sheetName val="_도면_및_도서_제출목록_및_일정_170202_xlsx2"/>
      <sheetName val="Rates_&amp;_Legend2"/>
      <sheetName val="PABS,Site_info1"/>
      <sheetName val="Raw_data1"/>
      <sheetName val="차트_(2)2"/>
      <sheetName val="내역서_耰&quot;_1"/>
      <sheetName val="DROP_DOWN1"/>
      <sheetName val="DATA_MENTAH1"/>
      <sheetName val="Linelist_LNGC_Process"/>
      <sheetName val="Action_Item1"/>
      <sheetName val="ID_CD1"/>
      <sheetName val="Material_code1"/>
      <sheetName val="개시대사_(2)1"/>
      <sheetName val="HO_Site_Rates-20111"/>
      <sheetName val="내역서_(N____x000a_2"/>
      <sheetName val="TQ_Format1"/>
      <sheetName val="Particular_Sch"/>
      <sheetName val="11_자재단가"/>
      <sheetName val="Al_Taweelah"/>
      <sheetName val="Air_Cooler-E"/>
      <sheetName val="내역서_(N____1"/>
      <sheetName val="__x1"/>
      <sheetName val="Weekl_x000"/>
      <sheetName val="내역서_(N _x00"/>
      <sheetName val="LIFE_&amp;_REP_PROVN"/>
      <sheetName val="O&amp;M_CREW"/>
      <sheetName val="내역서_(N__x00"/>
      <sheetName val="Cashflow_Analysis"/>
      <sheetName val="breakdown_of_wage_raÐ¾1"/>
      <sheetName val="Additional_data1"/>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Attach_4-18"/>
      <sheetName val="INPUT_DATA_OF_SCHEDULE"/>
      <sheetName val="OIL_SEPARATOR"/>
      <sheetName val="CATCH_BASIN"/>
      <sheetName val="FW_Post_Indicator_Valve_24&quot;"/>
      <sheetName val="FW_Post_Indicator_Valve_20&quot;"/>
      <sheetName val="FW_Post_Indicator_Valve_6&quot;"/>
      <sheetName val="Fire_Monitor_or_Hydrant_6&quot;_FDN"/>
      <sheetName val="SUMP_VB"/>
      <sheetName val="CLEANOUT_4&quot;"/>
      <sheetName val="Not_reqd"/>
      <sheetName val="호환성_보고서"/>
      <sheetName val="Finansal_tamamlanma_Eğrisi"/>
      <sheetName val="Master_List"/>
      <sheetName val="Activity_Form"/>
      <sheetName val="내역서_(∮ἀ嘆ɶ?᠀㬁?"/>
      <sheetName val="내역서_ᢐ"/>
      <sheetName val="33628-Rev__A"/>
      <sheetName val="Admin_Manu_2-Equipment_Type_ID"/>
      <sheetName val="14-Eng_rate"/>
      <sheetName val="리스크_분류체계"/>
      <sheetName val="Itembalance_Report_(18-sep-18)"/>
      <sheetName val="BUDGET_SUMMARY_"/>
      <sheetName val="List register"/>
      <sheetName val="목록"/>
      <sheetName val="Wellhrs"/>
      <sheetName val="입찰안"/>
      <sheetName val="LOADDAT"/>
      <sheetName val="Direct Histogram Rev. A (f)"/>
      <sheetName val="달력"/>
      <sheetName val="MC-1"/>
      <sheetName val="Fig 4-14"/>
      <sheetName val="TABELE"/>
      <sheetName val="Depreciation"/>
      <sheetName val="Validation"/>
      <sheetName val="37"/>
      <sheetName val="64.4"/>
      <sheetName val="64.5"/>
      <sheetName val="22"/>
      <sheetName val="36.2"/>
      <sheetName val="36.1"/>
      <sheetName val="NP"/>
      <sheetName val="Cost Code"/>
      <sheetName val="Data Ref"/>
      <sheetName val="Interdept Rate"/>
      <sheetName val="INSTLIST 1"/>
      <sheetName val="Graph"/>
      <sheetName val="ADMON"/>
      <sheetName val="EQUIPOS DE SEGURIDAD"/>
      <sheetName val="MATERIALES CONSUMIBLES"/>
      <sheetName val="PERSONAL INDIRECTO "/>
      <sheetName val="총괄"/>
      <sheetName val="SUMMARY MTO_02.2.35"/>
      <sheetName val="N.G METERING CALC."/>
      <sheetName val="N.G METERING"/>
      <sheetName val="N.G METERING (2)"/>
      <sheetName val="summary(order)"/>
      <sheetName val="CUMENE METERING"/>
      <sheetName val="N2 METERING "/>
      <sheetName val="H2 METERING  "/>
      <sheetName val="MS-5101"/>
      <sheetName val="MS-5401"/>
      <sheetName val="MS-5102"/>
      <sheetName val="CO METERING"/>
      <sheetName val="L-5301"/>
      <sheetName val="Enron Form"/>
      <sheetName val="表三甲"/>
      <sheetName val="合成単価作成表_BLDG"/>
      <sheetName val="전표분개장(공종별)"/>
      <sheetName val="노무비집계"/>
      <sheetName val="공통가설"/>
      <sheetName val="자재비"/>
      <sheetName val="감모비"/>
      <sheetName val="Land Dev't. Ph-1"/>
      <sheetName val="4300 UTILITY BLDG (2)"/>
      <sheetName val="0000"/>
      <sheetName val="tifico"/>
      <sheetName val="Index"/>
      <sheetName val="Att-1 CTCI MH rate"/>
      <sheetName val="Linelist_LNGC_Process1"/>
      <sheetName val="Equipment_Spec_List1"/>
      <sheetName val="SPEC_LIST(EQUP,_SYS)1"/>
      <sheetName val="Air_Cooler-E1"/>
      <sheetName val="Al_Taweelah1"/>
      <sheetName val="Particular_Sch1"/>
      <sheetName val="DATASHT"/>
      <sheetName val="Folha1"/>
      <sheetName val="SPT vs PHI"/>
      <sheetName val="1.자금요약"/>
      <sheetName val="2.실행비투입"/>
      <sheetName val="3.본사집계"/>
      <sheetName val="3-1.본사투입"/>
      <sheetName val="4.지사집계"/>
      <sheetName val="4-1.지사투입"/>
      <sheetName val="5.현장총집계"/>
      <sheetName val="5-1.현금집계"/>
      <sheetName val="5-2.현금출납"/>
      <sheetName val="5-3.외상집계"/>
      <sheetName val="5-4.외상투입"/>
      <sheetName val="6.미지급금"/>
      <sheetName val="5-5.기타공제집계"/>
      <sheetName val="5-6.기타공제"/>
      <sheetName val="7.기성현황(실)"/>
      <sheetName val="8.한국인수당"/>
      <sheetName val="8.한국인수당 (Master file)"/>
      <sheetName val="9.기타수입"/>
      <sheetName val="10.투입집계"/>
      <sheetName val="(참고)CashFlow"/>
      <sheetName val="(참고)기성대투입"/>
      <sheetName val="(참고)기타공제"/>
      <sheetName val="(참고)미지급금"/>
      <sheetName val="5-4.외상투입 (2)"/>
      <sheetName val="16.기성현황(예)"/>
      <sheetName val="17.자금요약2"/>
      <sheetName val="18.실행대비투입2"/>
      <sheetName val="설명서"/>
      <sheetName val="TESİSAT"/>
      <sheetName val="1.11.b"/>
      <sheetName val="품의서(지출)"/>
      <sheetName val="손익합산"/>
      <sheetName val="5. Work load(현재원기준)"/>
      <sheetName val="최종(1)사용"/>
      <sheetName val="회사99"/>
      <sheetName val="7-2"/>
      <sheetName val="05. Curva S"/>
      <sheetName val="Offer"/>
      <sheetName val="TR Rev vs Commit"/>
      <sheetName val="TR +MMHE PL report"/>
      <sheetName val="P23P2724 _ Commitment "/>
      <sheetName val="SPEC(RECEPTACLE)"/>
      <sheetName val="SPEC(CABLE &amp; WIRE)"/>
      <sheetName val="Up"/>
      <sheetName val="부재치수입력"/>
      <sheetName val="OPT_x0012__x0000__x0010__x0000_"/>
      <sheetName val="PI-18031-M3-BOQ"/>
      <sheetName val="Void"/>
      <sheetName val="Lookup"/>
      <sheetName val="SoW"/>
      <sheetName val="F&amp;C"/>
      <sheetName val="Settings"/>
      <sheetName val="6.공정표"/>
      <sheetName val="주차구획선수량"/>
      <sheetName val="MEMBER"/>
      <sheetName val="A. ENGINEERING"/>
      <sheetName val="B-1. 배관자재"/>
      <sheetName val="B-2. 전기자재"/>
      <sheetName val="B-3. 계장자재"/>
      <sheetName val="B-4. 기계자재"/>
      <sheetName val="C-1. 공통가설"/>
      <sheetName val="C-2. 토목"/>
      <sheetName val="C-4. 철골"/>
      <sheetName val="C-5. 기계"/>
      <sheetName val="C-6. 배관"/>
      <sheetName val="C-7. 전기"/>
      <sheetName val="C-8. 계장"/>
      <sheetName val="C-9. 중장비"/>
      <sheetName val="C-10. 소방설비"/>
      <sheetName val="C-11. 보온"/>
      <sheetName val="C-12. CMS"/>
      <sheetName val="금융비용"/>
      <sheetName val="을지"/>
      <sheetName val="RESUMEN CD"/>
      <sheetName val="BOQ REV6"/>
      <sheetName val="QUANTITIES"/>
      <sheetName val="NAV000"/>
      <sheetName val="Maliyet Ozet"/>
      <sheetName val="USD"/>
      <sheetName val="OZET"/>
      <sheetName val="1.1-1.2"/>
      <sheetName val="1.3- 1.4"/>
      <sheetName val="2"/>
      <sheetName val="3.1"/>
      <sheetName val="3.2"/>
      <sheetName val="4.1(a)"/>
      <sheetName val="4.1(b)"/>
      <sheetName val="4.1.(c)"/>
      <sheetName val="5.1"/>
      <sheetName val="Kuwaitisation"/>
      <sheetName val="_x005f_x005f_x005f_x005f_x005f_x005f_x00ည톐ឮ"/>
      <sheetName val="eqpmad2"/>
      <sheetName val="BazaEL"/>
      <sheetName val="광통신_견적내역서1"/>
      <sheetName val="내역서_(N__x001"/>
      <sheetName val="KUWATI(Total)_12"/>
      <sheetName val="집계표_(TOTAL)12"/>
      <sheetName val="집계표_(CIVIL-23)12"/>
      <sheetName val="집계표_(FGRU)12"/>
      <sheetName val="집계표_(25,26)12"/>
      <sheetName val="집계표_(MEROX)12"/>
      <sheetName val="집계표_(NITROGEN)12"/>
      <sheetName val="집계표_(M4)12"/>
      <sheetName val="집계표_(CIVIL4)12"/>
      <sheetName val="집계표_(CIVIL6)12"/>
      <sheetName val="집계표_(CIVIL7)12"/>
      <sheetName val="내역서(DEMO_TOTAL)12"/>
      <sheetName val="내역서_(CIVIL-23)12"/>
      <sheetName val="내역서_(fgru)12"/>
      <sheetName val="내역서_(25&amp;26)12"/>
      <sheetName val="내역서_(MEROX)12"/>
      <sheetName val="내역서_(NITROGEN)12"/>
      <sheetName val="내역서_(M4)12"/>
      <sheetName val="내역서_(CIVIL-4)12"/>
      <sheetName val="내역서_(CIVIL-6)12"/>
      <sheetName val="내역서_(CIVIL-7)12"/>
      <sheetName val="OPTION_212"/>
      <sheetName val="OPTION_312"/>
      <sheetName val="2002년_현장공사비_국내_실적12"/>
      <sheetName val="2003년국내현장공사비_실적12"/>
      <sheetName val="VC2_10_9912"/>
      <sheetName val="INPUT_DATA11"/>
      <sheetName val="집계표_(25,26ဩ11"/>
      <sheetName val="Form_D-110"/>
      <sheetName val="Form_B-110"/>
      <sheetName val="Form_F-110"/>
      <sheetName val="Form_A10"/>
      <sheetName val="Form_011"/>
      <sheetName val="General_Data11"/>
      <sheetName val="LABOR_&amp;_자재10"/>
      <sheetName val="입출재고현황_(2)10"/>
      <sheetName val="Price_Schedule10"/>
      <sheetName val="간접비_총괄10"/>
      <sheetName val="3_공통공사대비10"/>
      <sheetName val="Rate_Analysis10"/>
      <sheetName val="내역서_耰&quot;??10"/>
      <sheetName val="EQUIPMENT_-210"/>
      <sheetName val="CAL_10"/>
      <sheetName val="공사비_내역_(가)9"/>
      <sheetName val="WEIGHT_LIST9"/>
      <sheetName val="산#2-1_(2)9"/>
      <sheetName val="BEND_LOSS9"/>
      <sheetName val="단면_(2)9"/>
      <sheetName val="6PILE__(돌출)9"/>
      <sheetName val="Static_Equip9"/>
      <sheetName val="Form_A_9"/>
      <sheetName val="내역서_耰&quot;_x005f_x0000__x005f_x0000_9"/>
      <sheetName val="3_Breakdown_Direct_Paint9"/>
      <sheetName val="내역서_耰&quot;__10"/>
      <sheetName val="Summary_Sheets9"/>
      <sheetName val="Civil_19"/>
      <sheetName val="Civil_29"/>
      <sheetName val="Civil_39"/>
      <sheetName val="Site_19"/>
      <sheetName val="Site_29"/>
      <sheetName val="Site_39"/>
      <sheetName val="Site_Faci9"/>
      <sheetName val="Administrative_Prices8"/>
      <sheetName val="WBS_448"/>
      <sheetName val="WBS_418"/>
      <sheetName val="Precios_por_Administración8"/>
      <sheetName val="Precios_Unitarios8"/>
      <sheetName val="Subcon_A8"/>
      <sheetName val="Áý°èÇ¥_(TOTAL)8"/>
      <sheetName val="Áý°èÇ¥_(CIVIL-23)8"/>
      <sheetName val="Áý°èÇ¥_(FGRU)8"/>
      <sheetName val="Áý°èÇ¥_(25,26)8"/>
      <sheetName val="Áý°èÇ¥_(MEROX)8"/>
      <sheetName val="Áý°èÇ¥_(NITROGEN)8"/>
      <sheetName val="Áý°èÇ¥_(M4)8"/>
      <sheetName val="Áý°èÇ¥_(CIVIL4)8"/>
      <sheetName val="Áý°èÇ¥_(CIVIL6)8"/>
      <sheetName val="Áý°èÇ¥_(CIVIL7)8"/>
      <sheetName val="³»¿ª¼­(DEMO_TOTAL)8"/>
      <sheetName val="³»¿ª¼­_(CIVIL-23)8"/>
      <sheetName val="³»¿ª¼­_(fgru)8"/>
      <sheetName val="³»¿ª¼­_(25&amp;26)8"/>
      <sheetName val="³»¿ª¼­_(MEROX)8"/>
      <sheetName val="³»¿ª¼­_(NITROGEN)8"/>
      <sheetName val="³»¿ª¼­_(M4)8"/>
      <sheetName val="³»¿ª¼­_(CIVIL-4)8"/>
      <sheetName val="³»¿ª¼­_(CIVIL-6)8"/>
      <sheetName val="³»¿ª¼­_(CIVIL-7)8"/>
      <sheetName val="2002³â_ÇöÀå°ø»çºñ_±¹³»_½ÇÀû8"/>
      <sheetName val="2003³â±¹³»ÇöÀå°ø»çºñ_½ÇÀû8"/>
      <sheetName val="Man_Hole8"/>
      <sheetName val="2_2_STAFF_Scedule8"/>
      <sheetName val="내역서_耰&quot;_x005f_x005f_x005f_x0000__x005f_x005f_x0008"/>
      <sheetName val="내역서_耰&quot;_x005f_x005f_x005f_x005f_x005f_x005f_x00008"/>
      <sheetName val="Z-_GENERAL_PRICE_SUMMARY8"/>
      <sheetName val="_Estimate__8"/>
      <sheetName val="내역서_耰&quot;_x005f_x005f_x005f_x005f_x005f_x005f_x005f8"/>
      <sheetName val="7__월별투입내역서8"/>
      <sheetName val="계측_내역서8"/>
      <sheetName val="Vind_-_BtB8"/>
      <sheetName val="LV_induction_motors8"/>
      <sheetName val="BSD_(2)8"/>
      <sheetName val="BM_DATA_SHEET9"/>
      <sheetName val="Sheet1_(2)9"/>
      <sheetName val="T_38"/>
      <sheetName val="HORI__VESSEL8"/>
      <sheetName val="EQUIP_LIST8"/>
      <sheetName val="MP_MOB8"/>
      <sheetName val="Form_B8"/>
      <sheetName val="97_사업추정(WEKI)8"/>
      <sheetName val="breakdown_of_wage_rate8"/>
      <sheetName val="Monthly_Load8"/>
      <sheetName val="Material_Selections8"/>
      <sheetName val="Weekly_Load8"/>
      <sheetName val="[SANDAN_XLS??8"/>
      <sheetName val="Piping_BQ_for_one_turbine8"/>
      <sheetName val="Eq__Mobilization8"/>
      <sheetName val="Indirect_Cost8"/>
      <sheetName val="Heavy_Equipments8"/>
      <sheetName val="AG_Pipe_Qty_Analysis8"/>
      <sheetName val="Utility_and_Fire_flange8"/>
      <sheetName val="_SANDAN_XLS__8"/>
      <sheetName val="입찰내역_발주처_양식8"/>
      <sheetName val="Resource_table8"/>
      <sheetName val="SFN_ORIG8"/>
      <sheetName val="Equipment_List8"/>
      <sheetName val="Form1_SQP8"/>
      <sheetName val="공정계획(내부계획25%,내부w_f)8"/>
      <sheetName val="w't_table8"/>
      <sheetName val="SCHEDD_TAMBAHAN8"/>
      <sheetName val="Fire_Protection8"/>
      <sheetName val="Dir_Manpower_Other_Exp_8"/>
      <sheetName val="FWBS_15307"/>
      <sheetName val="내역서_(∮ἀ嘆ɶ7"/>
      <sheetName val="4-3LEVEL-5_epic_47"/>
      <sheetName val="단가_(2)7"/>
      <sheetName val="실행예산_MM7"/>
      <sheetName val="ITB_COST8"/>
      <sheetName val="MODULE_CONFIRM7"/>
      <sheetName val="BOQ-B_DOWN7"/>
      <sheetName val="PROTECTION_7"/>
      <sheetName val="plan&amp;section_of_foundation4"/>
      <sheetName val="Unit_Price_3"/>
      <sheetName val="Cash_In-Cash_Out_Actual7"/>
      <sheetName val="내역서1999_8최종3"/>
      <sheetName val="CUADRO_DE_PRECIOS7"/>
      <sheetName val="working_load_at_the_btm_ft_4"/>
      <sheetName val="stability_check4"/>
      <sheetName val="design_load4"/>
      <sheetName val="1100-1200-1300-1910-2140-LEV_23"/>
      <sheetName val="Updating_Form-Oct_20113"/>
      <sheetName val="Weld_Consumable3"/>
      <sheetName val="NDE_Cost-Summary3"/>
      <sheetName val="9July_Above_Ground_Pipe3"/>
      <sheetName val="M_113"/>
      <sheetName val="Process_Data_13"/>
      <sheetName val="TDC_COA_Sumry3"/>
      <sheetName val="TDC_Item_Dets3"/>
      <sheetName val="TDC_Item_Sumry3"/>
      <sheetName val="TDC_Key_Qty_Sumry3"/>
      <sheetName val="List_-_Components3"/>
      <sheetName val="List_-_Equipment3"/>
      <sheetName val="COA_Sumry_-_Std_Imp3"/>
      <sheetName val="Contr_TDC_-_Std_Imp3"/>
      <sheetName val="Item_Sumry_-_Std_Imp3"/>
      <sheetName val="Unit_Costs_-_Std_Imp3"/>
      <sheetName val="Unit_MH_-_Std_Imp3"/>
      <sheetName val="Proj_TIC_-_Std_Imp3"/>
      <sheetName val="Closeout_Control3"/>
      <sheetName val="Site_Findings_Status_Sheet3"/>
      <sheetName val="내역서_耰&quot;_x005f_x005f_x005f_x0000_3"/>
      <sheetName val="내역서_耰&quot;_x005f_x005f_x005f_x005f_3"/>
      <sheetName val="Currency_Rate3"/>
      <sheetName val="4-Basic_Price3"/>
      <sheetName val="Evaluasi_Penw3"/>
      <sheetName val="Man_Power_&amp;_Comp3"/>
      <sheetName val="Data_List3"/>
      <sheetName val="Material_Price3"/>
      <sheetName val="Codes_Pers3"/>
      <sheetName val="Sum_(Case-3)3"/>
      <sheetName val="PROJECT_BRIEF3"/>
      <sheetName val="Tools_&amp;_Settings3"/>
      <sheetName val="Data_Summary3"/>
      <sheetName val="Crew_Costs3"/>
      <sheetName val="Spread_Costs3"/>
      <sheetName val="Unique_List_Misc3"/>
      <sheetName val="In-House_Summary3"/>
      <sheetName val="Direct_PMS3"/>
      <sheetName val="5_)_Time_Delays3"/>
      <sheetName val="Aux_3"/>
      <sheetName val="Process_Data_(2)3"/>
      <sheetName val="Material_code2"/>
      <sheetName val="__3"/>
      <sheetName val="_3"/>
      <sheetName val="breakdown_of_wage_ra`f2"/>
      <sheetName val="breakdown_of_wage_ra2"/>
      <sheetName val="breakdown_of_wage_rað-2"/>
      <sheetName val="00-Summary_Information-ABB2"/>
      <sheetName val="내역서_耰&quot;_x005f_x0000_3"/>
      <sheetName val="내역서_耰&quot;_x005f_x005f_3"/>
      <sheetName val="2_Overall_Summary_2"/>
      <sheetName val="0__Resource　Code2"/>
      <sheetName val="breakdown_of_wage_rap2"/>
      <sheetName val="breakdown_of_wage_ra2"/>
      <sheetName val="Finansal_tamamlanma_Eğrisi1"/>
      <sheetName val="내역서_耰&quot;8"/>
      <sheetName val="내역서_耰&quot;_2"/>
      <sheetName val="PABS,Site_info2"/>
      <sheetName val="Distribution_Table2"/>
      <sheetName val="Raw_data2"/>
      <sheetName val="Action_Item2"/>
      <sheetName val="Cashflow_Analysis1"/>
      <sheetName val="Attach_4-181"/>
      <sheetName val="SUM_1"/>
      <sheetName val="내역서_(∮ἀ嘆ɶ?᠀㬁?1"/>
      <sheetName val="광통신_견적내역서11"/>
      <sheetName val="리스크_분류체계1"/>
      <sheetName val="OIL_SEPARATOR1"/>
      <sheetName val="CATCH_BASIN1"/>
      <sheetName val="FW_Post_Indicator_Valve_24&quot;1"/>
      <sheetName val="FW_Post_Indicator_Valve_20&quot;1"/>
      <sheetName val="FW_Post_Indicator_Valve_6&quot;1"/>
      <sheetName val="Fire_Monitor_or_Hydrant_6&quot;_FDN1"/>
      <sheetName val="SUMP_VB1"/>
      <sheetName val="CLEANOUT_4&quot;1"/>
      <sheetName val="Not_reqd1"/>
      <sheetName val="호환성_보고서1"/>
      <sheetName val="11_자재단가1"/>
      <sheetName val="LIFE_&amp;_REP_PROVN1"/>
      <sheetName val="O&amp;M_CREW1"/>
      <sheetName val="Option"/>
      <sheetName val="Kodlamalar"/>
      <sheetName val="Kod_Location"/>
      <sheetName val="5.Cennik"/>
      <sheetName val="5_Cennik"/>
      <sheetName val="Powierzchnie"/>
      <sheetName val="Payment Certificate-1"/>
      <sheetName val="PCL-1"/>
      <sheetName val="Floor wet"/>
      <sheetName val="Floor Balcony"/>
      <sheetName val="Hard scape Floor"/>
      <sheetName val="P03 Skirting"/>
      <sheetName val="GF wall"/>
      <sheetName val="Kitchen Wall wet LIN-701"/>
      <sheetName val="Wall wet LIN-601 "/>
      <sheetName val="BOQ (2)"/>
      <sheetName val="Kitchen"/>
      <sheetName val="VO Schedule-1"/>
      <sheetName val="Fly-1"/>
      <sheetName val="HOLD AMOUNT"/>
      <sheetName val="Back Charge (2)"/>
      <sheetName val="Penalties-1"/>
      <sheetName val="Temporary Deductions-1 "/>
      <sheetName val="Contracharges Check list-1 "/>
      <sheetName val="PC 03"/>
      <sheetName val="Sheet7"/>
      <sheetName val="Measurement sheet"/>
      <sheetName val="Material Only"/>
      <sheetName val="Man power supply"/>
      <sheetName val="Camp Deduction"/>
      <sheetName val="CCL"/>
      <sheetName val="RefG"/>
      <sheetName val="IRR sponsor"/>
      <sheetName val="4-Lane bridge"/>
      <sheetName val="Insulation_Utl_Off"/>
      <sheetName val="Note_Piping"/>
      <sheetName val="List Equip"/>
      <sheetName val="MatCost"/>
      <sheetName val="Concrete"/>
      <sheetName val="Process C (1-166)"/>
      <sheetName val="TRUCK HAUL CYCLE-waste"/>
      <sheetName val="Existing PC Pavement"/>
      <sheetName val="Subgrade"/>
      <sheetName val="GAE8'97"/>
      <sheetName val="LLEGADA"/>
      <sheetName val="Sch.6"/>
      <sheetName val="DESBASTE"/>
      <sheetName val="Cash-Flow"/>
      <sheetName val="Master Data"/>
      <sheetName val="ind'l cp"/>
      <sheetName val="coutprod"/>
      <sheetName val="LAST UPDATE"/>
      <sheetName val="author_spending"/>
      <sheetName val="0.품의서(전체)"/>
      <sheetName val="3.부제O호표"/>
      <sheetName val="5.소모재료비"/>
      <sheetName val="8.시멘트제원표"/>
      <sheetName val="2.품제O호표"/>
      <sheetName val="변수데이타"/>
      <sheetName val="입고대장"/>
      <sheetName val="SK-정비동"/>
      <sheetName val="본부 SHOP"/>
      <sheetName val="사업부"/>
      <sheetName val="로디아"/>
      <sheetName val="#6 MDU 일반"/>
      <sheetName val="#6 MDU엄반장"/>
      <sheetName val="FCC일상"/>
      <sheetName val="오만기계배관"/>
      <sheetName val="#6MDU 기계"/>
      <sheetName val="SK동력"/>
      <sheetName val="SOHAR철골"/>
      <sheetName val="HOU COMP`"/>
      <sheetName val="태국ATC"/>
      <sheetName val="FCC OBL-SHOP"/>
      <sheetName val="NEW FCC OBL"/>
      <sheetName val="#4 MDU"/>
      <sheetName val="#6 SHOP"/>
      <sheetName val="NRC OBL-조연식"/>
      <sheetName val="PE합성"/>
      <sheetName val="GDS"/>
      <sheetName val="광양복합"/>
      <sheetName val="광양-신철균"/>
      <sheetName val="광양-조연식 반장"/>
      <sheetName val="25BL"/>
      <sheetName val="#5MDU REV"/>
      <sheetName val="육상시설"/>
      <sheetName val="EPDM재가동"/>
      <sheetName val="쿠웨이트"/>
      <sheetName val="노임정리"/>
      <sheetName val="인원"/>
      <sheetName val="인원(8월)"/>
      <sheetName val="직영"/>
      <sheetName val="일반"/>
      <sheetName val="비계"/>
      <sheetName val="비계(조은)"/>
      <sheetName val="비계(영동)"/>
      <sheetName val="배관"/>
      <sheetName val="제관"/>
      <sheetName val="배관LBO"/>
      <sheetName val="TD"/>
      <sheetName val="열교"/>
      <sheetName val="열비"/>
      <sheetName val="BLC"/>
      <sheetName val="토목"/>
      <sheetName val="LBO PROJECT"/>
      <sheetName val="PEL"/>
      <sheetName val="유형분류"/>
      <sheetName val="VENDOR LIST"/>
      <sheetName val="공통비"/>
      <sheetName val="BOP LINE LIST"/>
      <sheetName val="매출관리"/>
      <sheetName val="절단표"/>
      <sheetName val="Consortium VP"/>
      <sheetName val="Summary MONTH"/>
      <sheetName val="DESICON SUM"/>
      <sheetName val="DES TCF Rental"/>
      <sheetName val="DES TCF Maints pers"/>
      <sheetName val="DES TCF Heavy Equipment"/>
      <sheetName val="EQUIPMENT"/>
      <sheetName val="SECURITY"/>
      <sheetName val="SERVICES"/>
      <sheetName val="BANK BOND"/>
      <sheetName val="PHC WAREHOUSE - INFOONLY"/>
      <sheetName val="VENDORS"/>
      <sheetName val="CATERING CONTROL"/>
      <sheetName val="SUB CONTRACT"/>
      <sheetName val="SPDC - INFONLY"/>
      <sheetName val="VENDOR SCHEDUL"/>
      <sheetName val="VENDOR PRESENCE - COMM"/>
      <sheetName val="VENDOR PRESENCE - RECH"/>
      <sheetName val="VENDOR PRESENCE - COMM "/>
      <sheetName val="CONTRACT RATES"/>
      <sheetName val="내역서_(N___ 1"/>
      <sheetName val="공통부대비"/>
      <sheetName val="재공품기초자료"/>
      <sheetName val="하치장수불부"/>
      <sheetName val="산수배수"/>
      <sheetName val="PROGRAM"/>
      <sheetName val="CASHFLOW"/>
      <sheetName val="สรุปราคา"/>
      <sheetName val="Bill 4.7 Predestain Bridge "/>
      <sheetName val="Bill 4.7 Predestain"/>
      <sheetName val="1.1 FT type 1"/>
      <sheetName val="1.2 FT type 1A"/>
      <sheetName val="1.3 FT type 2"/>
      <sheetName val="1.4 FT type 3"/>
      <sheetName val="1.5 FT type 4"/>
      <sheetName val="2.1 CL Outside"/>
      <sheetName val="2.2 CL Inside"/>
      <sheetName val="2.3 CL Ramp"/>
      <sheetName val="3.1 CB Outside"/>
      <sheetName val="3.2 CB Inside"/>
      <sheetName val="4.Stair"/>
      <sheetName val="5.Ramp"/>
      <sheetName val="6.Handrail"/>
      <sheetName val="Invoice (Interim No.28)"/>
      <sheetName val="Cost Summary"/>
      <sheetName val="Direct Cost"/>
      <sheetName val="Direct Cost (2)"/>
      <sheetName val="Summary (3)"/>
      <sheetName val="Indirect Cost Summary"/>
      <sheetName val="CodeSheet"/>
      <sheetName val="CodeSheet(신2)"/>
      <sheetName val="내역서(실행)"/>
      <sheetName val="Equipt Rental"/>
      <sheetName val="CFA"/>
      <sheetName val="EQ"/>
      <sheetName val="EQ USED (CORRECTED)"/>
      <sheetName val="6BPRO"/>
      <sheetName val="2013电气概算 价目表 (营改增调整)"/>
      <sheetName val="06定额"/>
      <sheetName val="CERTIFICATE"/>
      <sheetName val="Rebar Constant"/>
      <sheetName val="Map"/>
      <sheetName val="CONCRETE TYPE"/>
      <sheetName val="실행대비"/>
      <sheetName val="Sheet"/>
      <sheetName val="Statprod gab"/>
      <sheetName val="L 1"/>
      <sheetName val="External Issues"/>
      <sheetName val="BSD_᯷㧓"/>
      <sheetName val="Tender_data"/>
      <sheetName val="Scheme_Area_Details_Block___C2"/>
      <sheetName val="Cash_Flow"/>
      <sheetName val="5__월별투입내역서"/>
      <sheetName val="GM_000"/>
      <sheetName val="1_설계기준"/>
      <sheetName val="일위대가_"/>
      <sheetName val="MOD-MOI-DOT"/>
      <sheetName val="EQUI-CONS"/>
      <sheetName val="기준표"/>
      <sheetName val="Equip_Mstr"/>
      <sheetName val="Equip_Mstr FOR 3A1"/>
      <sheetName val="Welder"/>
      <sheetName val="예정(3)"/>
      <sheetName val="PIPE"/>
      <sheetName val="기초견적가"/>
      <sheetName val="TANK"/>
      <sheetName val="SG"/>
      <sheetName val="포장복구집계"/>
      <sheetName val="간선계산"/>
      <sheetName val="AS복구"/>
      <sheetName val="2000년1차"/>
      <sheetName val="DATE"/>
      <sheetName val="ITEM"/>
      <sheetName val="일반공사"/>
      <sheetName val="터널조도"/>
      <sheetName val="노임"/>
      <sheetName val="중기터파기"/>
      <sheetName val="G.R300경비"/>
      <sheetName val="계수시트"/>
      <sheetName val="투찰"/>
      <sheetName val="AS포장복구 "/>
      <sheetName val="시설물일위"/>
      <sheetName val="가설공사"/>
      <sheetName val="수목데이타"/>
      <sheetName val="단가조사"/>
      <sheetName val="식재"/>
      <sheetName val="99노임기준"/>
      <sheetName val="총괄내역서"/>
      <sheetName val="변수값"/>
      <sheetName val="청천내"/>
      <sheetName val="요율"/>
      <sheetName val="2공구하도급내역서"/>
      <sheetName val="기계경비(시간당)"/>
      <sheetName val="시설물"/>
      <sheetName val="연결임시"/>
      <sheetName val="구조물공"/>
      <sheetName val="부대tu"/>
      <sheetName val="중기조종사 단위단가"/>
      <sheetName val="9509"/>
      <sheetName val="투찰추정"/>
      <sheetName val="하부철근수량"/>
      <sheetName val="JUCKEYK"/>
      <sheetName val="식재출력용"/>
      <sheetName val="부대공"/>
      <sheetName val="가로등내역서"/>
      <sheetName val="램머"/>
      <sheetName val="저"/>
      <sheetName val="Baby일위대가"/>
      <sheetName val="45,46"/>
      <sheetName val="노무비"/>
      <sheetName val="지급자재"/>
      <sheetName val="노무비단가"/>
      <sheetName val="관리,공감"/>
      <sheetName val="입찰"/>
      <sheetName val="원가계산서"/>
      <sheetName val="산출내역서"/>
      <sheetName val="4차원가계산서"/>
      <sheetName val="중기상차"/>
      <sheetName val="단가결정"/>
      <sheetName val="유지관리"/>
      <sheetName val="단가산출"/>
      <sheetName val="9GNG운반"/>
      <sheetName val="내역아"/>
      <sheetName val="원가서"/>
      <sheetName val="여과지동"/>
      <sheetName val="울타리"/>
      <sheetName val="기초자료"/>
      <sheetName val="자재대"/>
      <sheetName val="조명율표"/>
      <sheetName val="재료"/>
      <sheetName val="200"/>
      <sheetName val="공정코드"/>
      <sheetName val="토공"/>
      <sheetName val="총괄-1"/>
      <sheetName val="도급"/>
      <sheetName val="포장공"/>
      <sheetName val="설 계"/>
      <sheetName val="현경"/>
      <sheetName val="소야공정계획표"/>
      <sheetName val="내역서_耰&quot;_x0000__x0006"/>
      <sheetName val="내역서_耰&quot;_x00006"/>
      <sheetName val="내역서_耰&quot;_x005f6"/>
      <sheetName val="name"/>
      <sheetName val="tblg denda"/>
      <sheetName val="304-06"/>
      <sheetName val="Sheet307"/>
      <sheetName val="Sheet358"/>
      <sheetName val="Sheet359"/>
      <sheetName val="Sheet360"/>
      <sheetName val="Sheet361"/>
      <sheetName val="Sheet362"/>
      <sheetName val="Sheet363"/>
      <sheetName val="Sheet364"/>
      <sheetName val="Sheet365"/>
      <sheetName val="Sheet366"/>
      <sheetName val="Sheet367"/>
      <sheetName val="Sheet368"/>
      <sheetName val="Sheet369"/>
      <sheetName val="Sheet370"/>
      <sheetName val="Sheet371"/>
      <sheetName val="Sheet372"/>
      <sheetName val="Sheet373"/>
      <sheetName val=" 토목 처리장도급내역서 "/>
      <sheetName val="สรุปยอดเหล็กตาม Cost Record VY "/>
      <sheetName val="แนบ PR"/>
      <sheetName val="OR21 Final Forecast Rev.2"/>
      <sheetName val="Summary Forecast Budget 1&amp;2"/>
      <sheetName val="Summary Forecast Budget Rev 2"/>
      <sheetName val="Backup OR21 "/>
      <sheetName val="Budget for ENT"/>
      <sheetName val="ADJ. D-Wall&amp;BR Ent. Rev.2.1"/>
      <sheetName val="Rebar+Conพื้น Waste10%"/>
      <sheetName val="Backup D-Wall Ent. 13.07.19"/>
      <sheetName val="Backup BR.ENT. 13.07.19"/>
      <sheetName val="Final Forecast 72111"/>
      <sheetName val="IMP OR21 2019.07.11"/>
      <sheetName val="Concrete 72112"/>
      <sheetName val="หินเกล็ด "/>
      <sheetName val="เปรียบเทียบBudget BR."/>
      <sheetName val="ADJ. BR Ent. Rev.2.1 (2)"/>
      <sheetName val="แผนงานBarrette Pile"/>
      <sheetName val="BOQ  VI 03.09.19 "/>
      <sheetName val="Backup BR.BMA"/>
      <sheetName val="Sum Budget&amp;Rev.1"/>
      <sheetName val="Sum Budget Rev.1"/>
      <sheetName val="Sum Budget&amp;Rev.1_Rebar"/>
      <sheetName val="Sum Budget Rev 2_Rebar"/>
      <sheetName val="Rebar+Conพื้น Waste10% Rev.00"/>
      <sheetName val="Rebar+Conพื้น Waste10% Rev.01 "/>
      <sheetName val="Equip Rev.00 Budget"/>
      <sheetName val="Budget Waterpoofing"/>
      <sheetName val="FAB별"/>
      <sheetName val="Quotation"/>
      <sheetName val="ABB Summary"/>
      <sheetName val="Man power rate"/>
      <sheetName val="Const equip rate"/>
      <sheetName val="01-Gang Rate &amp; Info"/>
      <sheetName val="02-Precal"/>
      <sheetName val="03-WBS_IA-EI-OF-751-01-0202"/>
      <sheetName val="04-CA"/>
      <sheetName val="05-Sum Cost"/>
      <sheetName val="06-Indirect Loading"/>
      <sheetName val="07-Heavy Equipment"/>
      <sheetName val="08-RR Check List"/>
      <sheetName val="09-THABB"/>
      <sheetName val="10-FD33"/>
      <sheetName val="11-IndustryUsage"/>
      <sheetName val="12-ServiceCategory"/>
      <sheetName val="13-ChannelClass"/>
      <sheetName val="15-Master"/>
      <sheetName val="1) Risk and Opportunities"/>
      <sheetName val="2) Full Cost Calculation"/>
      <sheetName val="FxExchangeRatesBudget"/>
      <sheetName val="Budget"/>
      <sheetName val="Vehicle Log"/>
      <sheetName val="Garph Work-Cost"/>
      <sheetName val="견적의뢰"/>
      <sheetName val="InsertListDrawing 1 "/>
      <sheetName val="InD Mpower"/>
      <sheetName val="ANAL"/>
      <sheetName val="내역서_耰&quot;_x0000__x0000_"/>
      <sheetName val="내역서_耰&quot;_x0000__x0000_1"/>
      <sheetName val="내역서_耰&quot;_x0000__x0000_2"/>
      <sheetName val="내역서_耰&quot;_x0000__x0000_3"/>
      <sheetName val="내역서_耰&quot;_x0000__x0000_4"/>
      <sheetName val="내역서_耰&quot;_x0000__x0000_5"/>
      <sheetName val="내역서 耰&quot;_x0000_"/>
      <sheetName val="내역서_耰&quot;_x0000__x00001"/>
      <sheetName val="내역서_耰&quot;_x0000_"/>
      <sheetName val="_x0000__x0004_"/>
      <sheetName val="내역서_耰&quot;7"/>
      <sheetName val="내역서_耰&quot;_x0000"/>
      <sheetName val="GWC"/>
      <sheetName val="NWC"/>
      <sheetName val="A11 Contribution RE BOC"/>
      <sheetName val="A1 T&amp;S Nsk Summary"/>
      <sheetName val="Eng_Hrs (HO)"/>
      <sheetName val="05__Curva_S"/>
      <sheetName val="-0.5 TABLA PRESUPUESTOS"/>
      <sheetName val="Sithe-PPL"/>
      <sheetName val="ﾄﾞﾊﾞｲFUEL GAS追見"/>
      <sheetName val="見積書"/>
      <sheetName val="EXR"/>
      <sheetName val="KUWATI(Total)_13"/>
      <sheetName val="집계표_(TOTAL)13"/>
      <sheetName val="집계표_(CIVIL-23)13"/>
      <sheetName val="집계표_(FGRU)13"/>
      <sheetName val="집계표_(25,26)13"/>
      <sheetName val="집계표_(MEROX)13"/>
      <sheetName val="집계표_(NITROGEN)13"/>
      <sheetName val="집계표_(M4)13"/>
      <sheetName val="집계표_(CIVIL4)13"/>
      <sheetName val="집계표_(CIVIL6)13"/>
      <sheetName val="집계표_(CIVIL7)13"/>
      <sheetName val="내역서(DEMO_TOTAL)13"/>
      <sheetName val="내역서_(CIVIL-23)13"/>
      <sheetName val="내역서_(fgru)13"/>
      <sheetName val="내역서_(25&amp;26)13"/>
      <sheetName val="내역서_(MEROX)13"/>
      <sheetName val="내역서_(NITROGEN)13"/>
      <sheetName val="내역서_(M4)13"/>
      <sheetName val="내역서_(CIVIL-4)13"/>
      <sheetName val="내역서_(CIVIL-6)13"/>
      <sheetName val="내역서_(CIVIL-7)13"/>
      <sheetName val="OPTION_213"/>
      <sheetName val="OPTION_313"/>
      <sheetName val="2002년_현장공사비_국내_실적13"/>
      <sheetName val="2003년국내현장공사비_실적13"/>
      <sheetName val="VC2_10_9913"/>
      <sheetName val="집계표_(25,26ဩ12"/>
      <sheetName val="INPUT_DATA12"/>
      <sheetName val="입출재고현황_(2)11"/>
      <sheetName val="Form_012"/>
      <sheetName val="Form_D-111"/>
      <sheetName val="Form_B-111"/>
      <sheetName val="Form_F-111"/>
      <sheetName val="Form_A11"/>
      <sheetName val="General_Data12"/>
      <sheetName val="LABOR_&amp;_자재11"/>
      <sheetName val="Price_Schedule11"/>
      <sheetName val="간접비_총괄11"/>
      <sheetName val="3_공통공사대비11"/>
      <sheetName val="Rate_Analysis11"/>
      <sheetName val="내역서_耰&quot;??11"/>
      <sheetName val="EQUIPMENT_-211"/>
      <sheetName val="CAL_11"/>
      <sheetName val="WEIGHT_LIST10"/>
      <sheetName val="산#2-1_(2)10"/>
      <sheetName val="BEND_LOSS10"/>
      <sheetName val="공사비_내역_(가)10"/>
      <sheetName val="6PILE__(돌출)10"/>
      <sheetName val="단면_(2)10"/>
      <sheetName val="BM_DATA_SHEET10"/>
      <sheetName val="Static_Equip10"/>
      <sheetName val="Form_A_10"/>
      <sheetName val="Áý°èÇ¥_(TOTAL)9"/>
      <sheetName val="Áý°èÇ¥_(CIVIL-23)9"/>
      <sheetName val="Áý°èÇ¥_(FGRU)9"/>
      <sheetName val="Áý°èÇ¥_(25,26)9"/>
      <sheetName val="Áý°èÇ¥_(MEROX)9"/>
      <sheetName val="Áý°èÇ¥_(NITROGEN)9"/>
      <sheetName val="Áý°èÇ¥_(M4)9"/>
      <sheetName val="Áý°èÇ¥_(CIVIL4)9"/>
      <sheetName val="Áý°èÇ¥_(CIVIL6)9"/>
      <sheetName val="Áý°èÇ¥_(CIVIL7)9"/>
      <sheetName val="³»¿ª¼­(DEMO_TOTAL)9"/>
      <sheetName val="³»¿ª¼­_(CIVIL-23)9"/>
      <sheetName val="³»¿ª¼­_(fgru)9"/>
      <sheetName val="³»¿ª¼­_(25&amp;26)9"/>
      <sheetName val="³»¿ª¼­_(MEROX)9"/>
      <sheetName val="³»¿ª¼­_(NITROGEN)9"/>
      <sheetName val="³»¿ª¼­_(M4)9"/>
      <sheetName val="³»¿ª¼­_(CIVIL-4)9"/>
      <sheetName val="³»¿ª¼­_(CIVIL-6)9"/>
      <sheetName val="³»¿ª¼­_(CIVIL-7)9"/>
      <sheetName val="2002³â_ÇöÀå°ø»çºñ_±¹³»_½ÇÀû9"/>
      <sheetName val="2003³â±¹³»ÇöÀå°ø»çºñ_½ÇÀû9"/>
      <sheetName val="3_Breakdown_Direct_Paint10"/>
      <sheetName val="내역서_耰&quot;_x005f_x0000__x005f_x0000_10"/>
      <sheetName val="내역서_耰&quot;__11"/>
      <sheetName val="Summary_Sheets10"/>
      <sheetName val="Civil_110"/>
      <sheetName val="Civil_210"/>
      <sheetName val="Civil_310"/>
      <sheetName val="Site_110"/>
      <sheetName val="Site_210"/>
      <sheetName val="Site_310"/>
      <sheetName val="Site_Faci10"/>
      <sheetName val="EQUIP_LIST9"/>
      <sheetName val="Z-_GENERAL_PRICE_SUMMARY9"/>
      <sheetName val="_Estimate__9"/>
      <sheetName val="2_2_STAFF_Scedule9"/>
      <sheetName val="내역서_耰&quot;_x005f_x005f_x005f_x0000__x005f_x005f_x0009"/>
      <sheetName val="계측_내역서9"/>
      <sheetName val="Man_Hole9"/>
      <sheetName val="Sheet1_(2)10"/>
      <sheetName val="내역서_耰&quot;_x005f_x005f_x005f_x005f_x005f_x005f_x00009"/>
      <sheetName val="Administrative_Prices9"/>
      <sheetName val="WBS_449"/>
      <sheetName val="WBS_419"/>
      <sheetName val="Precios_por_Administración9"/>
      <sheetName val="Precios_Unitarios9"/>
      <sheetName val="Subcon_A9"/>
      <sheetName val="7__월별투입내역서9"/>
      <sheetName val="T_39"/>
      <sheetName val="HORI__VESSEL9"/>
      <sheetName val="Vind_-_BtB9"/>
      <sheetName val="LV_induction_motors9"/>
      <sheetName val="BSD_(2)9"/>
      <sheetName val="Monthly_Load9"/>
      <sheetName val="Weekly_Load9"/>
      <sheetName val="MP_MOB9"/>
      <sheetName val="Form_B9"/>
      <sheetName val="Material_Selections9"/>
      <sheetName val="CUADRO_DE_PRECIOS8"/>
      <sheetName val="내역서_耰&quot;_x005f_x005f_x005f_x005f_x005f_x005f_x005f9"/>
      <sheetName val="breakdown_of_wage_rate9"/>
      <sheetName val="Indirect_Cost9"/>
      <sheetName val="97_사업추정(WEKI)9"/>
      <sheetName val="Eq__Mobilization9"/>
      <sheetName val="[SANDAN_XLS??9"/>
      <sheetName val="Piping_BQ_for_one_turbine9"/>
      <sheetName val="Utility_and_Fire_flange9"/>
      <sheetName val="Resource_table9"/>
      <sheetName val="SFN_ORIG9"/>
      <sheetName val="Equipment_List9"/>
      <sheetName val="Form1_SQP9"/>
      <sheetName val="공정계획(내부계획25%,내부w_f)9"/>
      <sheetName val="_SANDAN_XLS__9"/>
      <sheetName val="w't_table9"/>
      <sheetName val="Heavy_Equipments9"/>
      <sheetName val="실행예산_MM8"/>
      <sheetName val="AG_Pipe_Qty_Analysis9"/>
      <sheetName val="SCHEDD_TAMBAHAN9"/>
      <sheetName val="Fire_Protection9"/>
      <sheetName val="입찰내역_발주처_양식9"/>
      <sheetName val="FWBS_15308"/>
      <sheetName val="단가_(2)8"/>
      <sheetName val="4-3LEVEL-5_epic_48"/>
      <sheetName val="BOQ-B_DOWN8"/>
      <sheetName val="Dir_Manpower_Other_Exp_9"/>
      <sheetName val="ITB_COST9"/>
      <sheetName val="내역서_耰&quot;9"/>
      <sheetName val="내역서_(∮ἀ嘆ɶ8"/>
      <sheetName val="MODULE_CONFIRM8"/>
      <sheetName val="Unit_Price_4"/>
      <sheetName val="PROTECTION_8"/>
      <sheetName val="Cash_In-Cash_Out_Actual8"/>
      <sheetName val="내역서1999_8최종4"/>
      <sheetName val="plan&amp;section_of_foundation5"/>
      <sheetName val="working_load_at_the_btm_ft_5"/>
      <sheetName val="stability_check5"/>
      <sheetName val="design_load5"/>
      <sheetName val="Updating_Form-Oct_20114"/>
      <sheetName val="Weld_Consumable4"/>
      <sheetName val="NDE_Cost-Summary4"/>
      <sheetName val="9July_Above_Ground_Pipe4"/>
      <sheetName val="M_114"/>
      <sheetName val="Process_Data_14"/>
      <sheetName val="TDC_COA_Sumry4"/>
      <sheetName val="TDC_Item_Dets4"/>
      <sheetName val="TDC_Item_Sumry4"/>
      <sheetName val="TDC_Key_Qty_Sumry4"/>
      <sheetName val="List_-_Components4"/>
      <sheetName val="List_-_Equipment4"/>
      <sheetName val="COA_Sumry_-_Std_Imp4"/>
      <sheetName val="Contr_TDC_-_Std_Imp4"/>
      <sheetName val="Item_Sumry_-_Std_Imp4"/>
      <sheetName val="Unit_Costs_-_Std_Imp4"/>
      <sheetName val="Unit_MH_-_Std_Imp4"/>
      <sheetName val="Proj_TIC_-_Std_Imp4"/>
      <sheetName val="Closeout_Control4"/>
      <sheetName val="Direct_PMS4"/>
      <sheetName val="PROJECT_BRIEF4"/>
      <sheetName val="Site_Findings_Status_Sheet4"/>
      <sheetName val="Sum_(Case-3)4"/>
      <sheetName val="Man_Power_&amp;_Comp4"/>
      <sheetName val="Data_List4"/>
      <sheetName val="4-Basic_Price4"/>
      <sheetName val="Evaluasi_Penw4"/>
      <sheetName val="Currency_Rate4"/>
      <sheetName val="5_)_Time_Delays4"/>
      <sheetName val="Aux_4"/>
      <sheetName val="1100-1200-1300-1910-2140-LEV_24"/>
      <sheetName val="Material_Price4"/>
      <sheetName val="내역서_耰&quot;_x005f_x005f_x005f_x0000_4"/>
      <sheetName val="내역서_耰&quot;_x005f_x005f_x005f_x005f_4"/>
      <sheetName val="내역서_耰&quot;_x005f_x0000__x00004"/>
      <sheetName val="Codes_Pers4"/>
      <sheetName val="Tools_&amp;_Settings4"/>
      <sheetName val="Data_Summary4"/>
      <sheetName val="Crew_Costs4"/>
      <sheetName val="Spread_Costs4"/>
      <sheetName val="Unique_List_Misc4"/>
      <sheetName val="In-House_Summary4"/>
      <sheetName val="할증_3"/>
      <sheetName val="99__FWBS(Ref)3"/>
      <sheetName val="99__Change_Rate3"/>
      <sheetName val="Pengesahan_3"/>
      <sheetName val="RAB_AR&amp;STR3"/>
      <sheetName val="Equip_Rental_Summary_by_Contr3"/>
      <sheetName val="Project_Equip_Rental_Summary3"/>
      <sheetName val="Contractor_Indirect_Sumry3"/>
      <sheetName val="Project_Indirect_Sumry3"/>
      <sheetName val="COA_Sumry_by_Area3"/>
      <sheetName val="COA_Sumry_by_Contr3"/>
      <sheetName val="COA_Sumry_by_RG3"/>
      <sheetName val="TDC_COA_Grp_Sumry3"/>
      <sheetName val="TDC_COA_Grp_Sumry_by_Area3"/>
      <sheetName val="TDC_COA_Grp_Sumry_by_RG3"/>
      <sheetName val="Equipment_Sumry3"/>
      <sheetName val="TDC_Item_Dets-Full3"/>
      <sheetName val="TDC_Item_Dets-IPM-Full3"/>
      <sheetName val="TDC_Item_Sumry_by_Area3"/>
      <sheetName val="TDC_Item_Sumry_by_RG3"/>
      <sheetName val="TDC_Key_Qty_Sumry_by_RG3"/>
      <sheetName val="List_-_Equipment_by_Area3"/>
      <sheetName val="List_-_Equipment_by_Contr3"/>
      <sheetName val="Equipment_-_Unit_Costs_by_Mat3"/>
      <sheetName val="List_-_Equipment_by_Rep_Grp3"/>
      <sheetName val="Craft_Summary_by_Contr3"/>
      <sheetName val="Project_Craft_Summary3"/>
      <sheetName val="Project_Metrics3"/>
      <sheetName val="00-Summary_Information-ABB3"/>
      <sheetName val="Unt_rate3"/>
      <sheetName val="__4"/>
      <sheetName val="_4"/>
      <sheetName val="SUMMARY_(0A)3"/>
      <sheetName val="SUMMARY_(1A)3"/>
      <sheetName val="SUMMARY_(1B)3"/>
      <sheetName val="SUMMARY_(03)3"/>
      <sheetName val="F1(Cable_Rack)3"/>
      <sheetName val="F2(Cable_Rack)3"/>
      <sheetName val="F3(Cable_Rack)3"/>
      <sheetName val="F1_(POLYMER)3"/>
      <sheetName val="F2_(POLYMER)3"/>
      <sheetName val="F3_(POLYMER)3"/>
      <sheetName val="F4_(POLYMER)3"/>
      <sheetName val="F5(_Polymerization_)3"/>
      <sheetName val="F6_(_Polymerization_)3"/>
      <sheetName val="B1_(Grid_A-7,_-6)3"/>
      <sheetName val="B1_(Grid_A,_B)3"/>
      <sheetName val="B1_(Grid_C-7,_-6)3"/>
      <sheetName val="B2_(Grid_-7_B,_C)_(1)3"/>
      <sheetName val="B2_(Grid_-7_B,_C)_(2)3"/>
      <sheetName val="B2_(Grid_-6_B,_C)_(1)3"/>
      <sheetName val="B2_(Grid_-6_B,_C)_(2)3"/>
      <sheetName val="F1_(MONOMER)3"/>
      <sheetName val="F2_(MONOMER)3"/>
      <sheetName val="F3_(MONOMER)3"/>
      <sheetName val="90K060C_(MONOMER)3"/>
      <sheetName val="F1_(EXTRUSION)3"/>
      <sheetName val="F2_(EXTRUSION)3"/>
      <sheetName val="F3_(EXTRUSION)3"/>
      <sheetName val="F4_(EXTRUSION)3"/>
      <sheetName val="F5_(EXTRUSION)3"/>
      <sheetName val="F6A_(EXTRUSION)3"/>
      <sheetName val="F6D_(EXTRUSION)3"/>
      <sheetName val="F7_(EXTRUSION)3"/>
      <sheetName val="F8_(EXTRUSION)3"/>
      <sheetName val="F9_(EXTRUSION)3"/>
      <sheetName val="F10_(EXTRUSION)3"/>
      <sheetName val="F11_(EXTRUSION)3"/>
      <sheetName val="B1_(Grid_F-5`,_4`)3"/>
      <sheetName val="B2_(Grid_F,E-4`)3"/>
      <sheetName val="B2_(Grid_F,E-5`)3"/>
      <sheetName val="B3_(Grid_C,B-4`)3"/>
      <sheetName val="B4_(Grid_B,A-4`)3"/>
      <sheetName val="B5_(Grid_E-5`)_&amp;_(Grid_D-5`)3"/>
      <sheetName val="B6_(Grid_E,D-5')3"/>
      <sheetName val="B7_(Grid_E,D-5')3"/>
      <sheetName val="95D040,_A5063"/>
      <sheetName val="95P040AB,_A5073"/>
      <sheetName val="95X020-U08,_A6023"/>
      <sheetName val="95X020-U07,_A6063"/>
      <sheetName val="95E040,_A5093"/>
      <sheetName val="95D024;025,_A6153"/>
      <sheetName val="95X020-U05,_A6013"/>
      <sheetName val="95X020-U02,_A2043"/>
      <sheetName val="Extruder_FDN3"/>
      <sheetName val="BOG_COMP__FDN3"/>
      <sheetName val="SOG_COMP__FDN3"/>
      <sheetName val="1G1_(Ground_Beam)3"/>
      <sheetName val="1G2-1(Ground_Beam)3"/>
      <sheetName val="1G2-2(Ground_Beam)3"/>
      <sheetName val="P15,_163"/>
      <sheetName val="LO_CONSOLE_FDN3"/>
      <sheetName val="OIL_COOLER_FDN3"/>
      <sheetName val="CW_CONSOLE_FDN_(SOG)3"/>
      <sheetName val="PD3_(SOG)3"/>
      <sheetName val="SF1_(SOG)3"/>
      <sheetName val="SF2_(SOG)3"/>
      <sheetName val="SLAB_(1S1-1)3"/>
      <sheetName val="SLAB_(1S1-2)3"/>
      <sheetName val="SLAB_(1S1-3)3"/>
      <sheetName val="COLUMN_(+5500)3"/>
      <sheetName val="COLUMN_(+12500)3"/>
      <sheetName val="COLUMN_(+15500)3"/>
      <sheetName val="ETC_3"/>
      <sheetName val="breakdown_of_wage_ra`f3"/>
      <sheetName val="breakdown_of_wage_ra3"/>
      <sheetName val="breakdown_of_wage_rað-3"/>
      <sheetName val="UP_MINOR3"/>
      <sheetName val="내역서_(N____x000a_3"/>
      <sheetName val="Process_Data_(2)4"/>
      <sheetName val="Material_code3"/>
      <sheetName val="Discounted_Cash_Flow3"/>
      <sheetName val="Ocean_Transporation_Charge3"/>
      <sheetName val="Cash_Flow_bulanan3"/>
      <sheetName val="H_Satuan3"/>
      <sheetName val="OCT_FDN3"/>
      <sheetName val="Item_code3"/>
      <sheetName val="Exchange_Rate3"/>
      <sheetName val="내역서_耰&quot;_x005f_x0000_4"/>
      <sheetName val="내역서_耰&quot;_x005f_x005f_4"/>
      <sheetName val="2_Overall_Summary_3"/>
      <sheetName val="0__Resource　Code3"/>
      <sheetName val="breakdown_of_wage_rap3"/>
      <sheetName val="BO䁑-B_䁄OWN3"/>
      <sheetName val="General_Notes3"/>
      <sheetName val="PABS,Site_info3"/>
      <sheetName val="Bill_rekap3"/>
      <sheetName val="Harga_Satuan3"/>
      <sheetName val="F_ALARM3"/>
      <sheetName val="2__현장_자금투입_집계표3"/>
      <sheetName val="_도면_및_도서_제출목록_및_일정_170202_xlsx3"/>
      <sheetName val="Rates_&amp;_Legend3"/>
      <sheetName val="DATA_MENTAH2"/>
      <sheetName val="차트_(2)3"/>
      <sheetName val="Distribution_Table3"/>
      <sheetName val="개시대사_(2)2"/>
      <sheetName val="Raw_data3"/>
      <sheetName val="Action_Item3"/>
      <sheetName val="내역서_耰&quot;_3"/>
      <sheetName val="DROP_DOWN2"/>
      <sheetName val="Linelist_LNGC_Process2"/>
      <sheetName val="ID_CD2"/>
      <sheetName val="Equipment_Spec_List2"/>
      <sheetName val="SPEC_LIST(EQUP,_SYS)2"/>
      <sheetName val="TQ_Format2"/>
      <sheetName val="Cashflow_Analysis2"/>
      <sheetName val="Finansal_tamamlanma_Eğrisi2"/>
      <sheetName val="Attach_4-182"/>
      <sheetName val="HO_Site_Rates-20112"/>
      <sheetName val="Particular_Sch2"/>
      <sheetName val="Al_Taweelah2"/>
      <sheetName val="Air_Cooler-E2"/>
      <sheetName val="breakdown_of_wage_raÐ¾2"/>
      <sheetName val="Additional_data2"/>
      <sheetName val="SUM_2"/>
      <sheetName val="내역서_(∮ἀ嘆ɶ?᠀㬁?2"/>
      <sheetName val="광통신_견적내역서12"/>
      <sheetName val="리스크_분류체계2"/>
      <sheetName val="11_자재단가2"/>
      <sheetName val="33628-Rev__A1"/>
      <sheetName val="LIFE_&amp;_REP_PROVN2"/>
      <sheetName val="O&amp;M_CREW2"/>
      <sheetName val="INPUT_DATA_OF_SCHEDULE1"/>
      <sheetName val="Master_List1"/>
      <sheetName val="Fig_4-14"/>
      <sheetName val="Admin_Manu_2-Equipment_Type_ID1"/>
      <sheetName val="OIL_SEPARATOR2"/>
      <sheetName val="CATCH_BASIN2"/>
      <sheetName val="FW_Post_Indicator_Valve_24&quot;2"/>
      <sheetName val="FW_Post_Indicator_Valve_20&quot;2"/>
      <sheetName val="FW_Post_Indicator_Valve_6&quot;2"/>
      <sheetName val="Fire_Monitor_or_Hydrant_6&quot;_FDN2"/>
      <sheetName val="SUMP_VB2"/>
      <sheetName val="CLEANOUT_4&quot;2"/>
      <sheetName val="Not_reqd2"/>
      <sheetName val="호환성_보고서2"/>
      <sheetName val="SECL_리스크_분류체계_(2)"/>
      <sheetName val="Activity_Form1"/>
      <sheetName val="EQUIPOS_DE_SEGURIDAD"/>
      <sheetName val="MATERIALES_CONSUMIBLES"/>
      <sheetName val="PERSONAL_INDIRECTO_"/>
      <sheetName val="내역서_(N__x002"/>
      <sheetName val="14-Eng_rate1"/>
      <sheetName val="GM_0001"/>
      <sheetName val="Direct_Histogram_Rev__A_(f)"/>
      <sheetName val="RESUMEN_CD"/>
      <sheetName val="BOQ_REV6"/>
      <sheetName val="Maliyet_Ozet"/>
      <sheetName val="1_1-1_2"/>
      <sheetName val="1_3-_1_4"/>
      <sheetName val="3_1"/>
      <sheetName val="3_2"/>
      <sheetName val="4_1(a)"/>
      <sheetName val="4_1(b)"/>
      <sheetName val="4_1_(c)"/>
      <sheetName val="5_1"/>
      <sheetName val="Tables_3_1_to_3_5_EXH_G"/>
      <sheetName val="Tender_data1"/>
      <sheetName val="Scheme_Area_Details_Block___C21"/>
      <sheetName val="Cash_Flow1"/>
      <sheetName val="5__월별투입내역서1"/>
      <sheetName val="Itembalance_Report_(18-sep-18)1"/>
      <sheetName val="BUDGET_SUMMARY_1"/>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일위대가_1"/>
      <sheetName val="REF_for_VV"/>
      <sheetName val="설산1_나"/>
      <sheetName val="Analisa_Fave"/>
      <sheetName val="Harsat_Bahan"/>
      <sheetName val="Harsat_Subkon"/>
      <sheetName val="Harsat_Upah"/>
      <sheetName val="Master_1_0"/>
      <sheetName val="Agregat_Halus_&amp;_Kasar"/>
      <sheetName val="HARGA_MATERIAL"/>
      <sheetName val="Harga_Sat_APP"/>
      <sheetName val="Tgh_JGC-Inv_I_clp"/>
      <sheetName val="PCS_"/>
      <sheetName val="Progress_Statement-SI"/>
      <sheetName val="Progress_Payment-3110"/>
      <sheetName val="Perm__Test"/>
      <sheetName val="Galian_1"/>
      <sheetName val="Analisa_Lump_sum"/>
      <sheetName val="Sec_I_ML"/>
      <sheetName val="dongia_(2)"/>
      <sheetName val="Att-1_CTCI_MH_rate"/>
      <sheetName val="1_설계기준1"/>
      <sheetName val="BM_#1"/>
      <sheetName val="Cost_Code"/>
      <sheetName val="Data_Ref"/>
      <sheetName val="Interdept_Rate"/>
      <sheetName val="__x0"/>
      <sheetName val="Weekl_1"/>
      <sheetName val="내역서_(N____2"/>
      <sheetName val="내역서_(N____3"/>
      <sheetName val="OPT_1"/>
      <sheetName val="SPT_vs_PHI"/>
      <sheetName val="List_register"/>
      <sheetName val="1_자금요약"/>
      <sheetName val="2_실행비투입"/>
      <sheetName val="3_본사집계"/>
      <sheetName val="3-1_본사투입"/>
      <sheetName val="4_지사집계"/>
      <sheetName val="4-1_지사투입"/>
      <sheetName val="5_현장총집계"/>
      <sheetName val="5-1_현금집계"/>
      <sheetName val="5-2_현금출납"/>
      <sheetName val="5-3_외상집계"/>
      <sheetName val="5-4_외상투입"/>
      <sheetName val="6_미지급금"/>
      <sheetName val="5-5_기타공제집계"/>
      <sheetName val="5-6_기타공제"/>
      <sheetName val="7_기성현황(실)"/>
      <sheetName val="8_한국인수당"/>
      <sheetName val="8_한국인수당_(Master_file)"/>
      <sheetName val="9_기타수입"/>
      <sheetName val="10_투입집계"/>
      <sheetName val="5-4_외상투입_(2)"/>
      <sheetName val="16_기성현황(예)"/>
      <sheetName val="17_자금요약2"/>
      <sheetName val="18_실행대비투입2"/>
      <sheetName val="1_11_b"/>
      <sheetName val="Precios_Unitariԯ1"/>
      <sheetName val="Consortium_VP"/>
      <sheetName val="Summary_MONTH"/>
      <sheetName val="DESICON_SUM"/>
      <sheetName val="DES_TCF_Rental"/>
      <sheetName val="DES_TCF_Maints_pers"/>
      <sheetName val="DES_TCF_Heavy_Equipment"/>
      <sheetName val="BANK_BOND"/>
      <sheetName val="PHC_WAREHOUSE_-_INFOONLY"/>
      <sheetName val="CATERING_CONTROL"/>
      <sheetName val="SUB_CONTRACT"/>
      <sheetName val="SPDC_-_INFONLY"/>
      <sheetName val="VENDOR_SCHEDUL"/>
      <sheetName val="VENDOR_PRESENCE_-_COMM"/>
      <sheetName val="VENDOR_PRESENCE_-_RECH"/>
      <sheetName val="VENDOR_PRESENCE_-_COMM_"/>
      <sheetName val="CONTRACT_RATES"/>
      <sheetName val="2013电气概算_价目表_(营改增调整)"/>
      <sheetName val="64_4"/>
      <sheetName val="64_5"/>
      <sheetName val="36_2"/>
      <sheetName val="36_1"/>
      <sheetName val="Enron_Form"/>
      <sheetName val="SUMMARY_MTO_02_2_35"/>
      <sheetName val="N_G_METERING_CALC_"/>
      <sheetName val="N_G_METERING"/>
      <sheetName val="N_G_METERING_(2)"/>
      <sheetName val="CUMENE_METERING"/>
      <sheetName val="N2_METERING_"/>
      <sheetName val="H2_METERING__"/>
      <sheetName val="CO_METERING"/>
      <sheetName val="Land_Dev't__Ph-1"/>
      <sheetName val="4300_UTILITY_BLDG_(2)"/>
      <sheetName val="P-Ins_&amp;_Bonds"/>
      <sheetName val="INSTLIST_1"/>
      <sheetName val="6_공정표"/>
      <sheetName val="SPEC(CABLE_&amp;_WIRE)"/>
      <sheetName val="CONCRETE_TYPE"/>
      <sheetName val="Sch_6"/>
      <sheetName val="tblg_denda"/>
      <sheetName val="TR_Rev_vs_Commit"/>
      <sheetName val="TR_+MMHE_PL_report"/>
      <sheetName val="P23P2724___Commitment_"/>
      <sheetName val="IRR_sponsor"/>
      <sheetName val="4-Lane_bridge"/>
      <sheetName val="Existing_PC_Pavement"/>
      <sheetName val="List_Equip"/>
      <sheetName val="Process_C_(1-166)"/>
      <sheetName val="Master_Data"/>
      <sheetName val="ind'l_cp"/>
      <sheetName val="LAST_UPDATE"/>
      <sheetName val="0_품의서(전체)"/>
      <sheetName val="TRUCK_HAUL_CYCLE-waste"/>
      <sheetName val="Equipt_Rental"/>
      <sheetName val="EQ_USED_(CORRECTED)"/>
      <sheetName val="Rebar_Constant"/>
      <sheetName val="Payment_Certificate-1"/>
      <sheetName val="Floor_wet"/>
      <sheetName val="Floor_Balcony"/>
      <sheetName val="Hard_scape_Floor"/>
      <sheetName val="P03_Skirting"/>
      <sheetName val="GF_wall"/>
      <sheetName val="Kitchen_Wall_wet_LIN-701"/>
      <sheetName val="Wall_wet_LIN-601_"/>
      <sheetName val="BOQ_(2)"/>
      <sheetName val="VO_Schedule-1"/>
      <sheetName val="HOLD_AMOUNT"/>
      <sheetName val="Back_Charge_(2)"/>
      <sheetName val="Temporary_Deductions-1_"/>
      <sheetName val="Contracharges_Check_list-1_"/>
      <sheetName val="PC_03"/>
      <sheetName val="Measurement_sheet"/>
      <sheetName val="Material_Only"/>
      <sheetName val="Man_power_supply"/>
      <sheetName val="Camp_Deduction"/>
      <sheetName val="3_부제O호표"/>
      <sheetName val="5_소모재료비"/>
      <sheetName val="8_시멘트제원표"/>
      <sheetName val="2_품제O호표"/>
      <sheetName val="본부_SHOP"/>
      <sheetName val="#6_MDU_일반"/>
      <sheetName val="#6_MDU엄반장"/>
      <sheetName val="#6MDU_기계"/>
      <sheetName val="HOU_COMP`"/>
      <sheetName val="FCC_OBL-SHOP"/>
      <sheetName val="NEW_FCC_OBL"/>
      <sheetName val="#4_MDU"/>
      <sheetName val="#6_SHOP"/>
      <sheetName val="NRC_OBL-조연식"/>
      <sheetName val="광양-조연식_반장"/>
      <sheetName val="#5MDU_REV"/>
      <sheetName val="LBO_PROJECT"/>
      <sheetName val="VENDOR_LIST"/>
      <sheetName val="BOP_LINE_LIST"/>
      <sheetName val="내역서_(N____11"/>
      <sheetName val="5__Work_load(현재원기준)"/>
      <sheetName val="A__ENGINEERING"/>
      <sheetName val="B-1__배관자재"/>
      <sheetName val="B-2__전기자재"/>
      <sheetName val="B-3__계장자재"/>
      <sheetName val="B-4__기계자재"/>
      <sheetName val="C-1__공통가설"/>
      <sheetName val="C-2__토목"/>
      <sheetName val="C-4__철골"/>
      <sheetName val="C-5__기계"/>
      <sheetName val="C-6__배관"/>
      <sheetName val="C-7__전기"/>
      <sheetName val="C-8__계장"/>
      <sheetName val="C-9__중장비"/>
      <sheetName val="C-10__소방설비"/>
      <sheetName val="C-11__보온"/>
      <sheetName val="C-12__CMS"/>
      <sheetName val="Bill_4_7_Predestain_Bridge_"/>
      <sheetName val="Bill_4_7_Predestain"/>
      <sheetName val="1_1_FT_type_1"/>
      <sheetName val="1_2_FT_type_1A"/>
      <sheetName val="1_3_FT_type_2"/>
      <sheetName val="1_4_FT_type_3"/>
      <sheetName val="1_5_FT_type_4"/>
      <sheetName val="2_1_CL_Outside"/>
      <sheetName val="2_2_CL_Inside"/>
      <sheetName val="2_3_CL_Ramp"/>
      <sheetName val="3_1_CB_Outside"/>
      <sheetName val="3_2_CB_Inside"/>
      <sheetName val="4_Stair"/>
      <sheetName val="5_Ramp"/>
      <sheetName val="6_Handrail"/>
      <sheetName val="Invoice_(Interim_No_28)"/>
      <sheetName val="Cost_Summary"/>
      <sheetName val="Direct_Cost"/>
      <sheetName val="Direct_Cost_(2)"/>
      <sheetName val="Summary_(3)"/>
      <sheetName val="Indirect_Cost_Summary"/>
      <sheetName val="Statprod_gab"/>
      <sheetName val="L_1"/>
      <sheetName val="External_Issues"/>
      <sheetName val="-0_5_TABLA_PRESUPUESTOS"/>
      <sheetName val="ﾄﾞﾊﾞｲFUEL_GAS追見"/>
      <sheetName val="Pomoćni"/>
      <sheetName val="내역서(전체)"/>
      <sheetName val="PERSONNELIST"/>
      <sheetName val="F1.4"/>
      <sheetName val="LRK "/>
      <sheetName val="GRAND REKAP"/>
      <sheetName val="HARSAT"/>
      <sheetName val="analisa (2)"/>
      <sheetName val="HargaDasar"/>
      <sheetName val="D-4-Struktur"/>
      <sheetName val="Analisa 2"/>
      <sheetName val="Up &amp; bhn"/>
      <sheetName val="Str"/>
      <sheetName val="HRG BHN"/>
      <sheetName val="Analisa (ok punya)"/>
      <sheetName val="SAT-DAS"/>
      <sheetName val="sdm"/>
      <sheetName val="Alat (2)"/>
      <sheetName val="RAB-NEGO"/>
      <sheetName val="DAF-2"/>
      <sheetName val="Anl"/>
      <sheetName val="AC"/>
      <sheetName val="동상부 Tact 기준 반입일정 및 수량_0217"/>
      <sheetName val="구매DWG-정산용"/>
      <sheetName val="내역서_耰&quot;_x005f_x0000__x0007"/>
      <sheetName val="내역서_耰&quot;_x005f_x005f_x00007"/>
      <sheetName val="내역서_耰&quot;_x005f_x005f_x005f7"/>
      <sheetName val="당초_∸ἀ"/>
      <sheetName val="내역서 (∮ἀ嘆ɶ_᠀㬁_"/>
      <sheetName val="내역서_(∮ἀ嘆ɶ_᠀㬁_"/>
      <sheetName val="M&amp;E Summary"/>
      <sheetName val="rev summary"/>
      <sheetName val="M&amp;E Prelims"/>
      <sheetName val="A-ELECT&amp;ELV"/>
      <sheetName val="B-FP (2)"/>
      <sheetName val="C-ACMV"/>
      <sheetName val="D-P&amp;S"/>
      <sheetName val="equiplist"/>
      <sheetName val="Sch.1"/>
      <sheetName val="Rekap Biaya"/>
      <sheetName val="Kuantitas &amp; Harga"/>
      <sheetName val="Nopember (2)"/>
      <sheetName val="Nopember"/>
      <sheetName val="SD_Trains_2019"/>
      <sheetName val="SI-1"/>
      <sheetName val="Other data"/>
      <sheetName val="Ramp data"/>
      <sheetName val="Lower Ground"/>
      <sheetName val="Income"/>
      <sheetName val="Assumptions"/>
      <sheetName val="Letting"/>
      <sheetName val="S-C+Market"/>
      <sheetName val="UBR"/>
      <sheetName val="Inputs"/>
      <sheetName val="AFFAN"/>
      <sheetName val="BOULEVARD"/>
      <sheetName val="PPlay_Data"/>
      <sheetName val="Cap Cost"/>
      <sheetName val="Control"/>
      <sheetName val="Data_Sheet"/>
      <sheetName val="RLV Calc"/>
      <sheetName val="Costs (dev)"/>
      <sheetName val="DE"/>
      <sheetName val="Bluewater NPV - sell January"/>
      <sheetName val="DW"/>
      <sheetName val="Calcs"/>
      <sheetName val="Upper Ground"/>
      <sheetName val="LANDSCAPE"/>
      <sheetName val="MALL"/>
      <sheetName val="PARK NE"/>
      <sheetName val="Financial Summary"/>
      <sheetName val="D&amp;C Calcs"/>
      <sheetName val="CA Upside_Downside Old"/>
      <sheetName val="EASEL CA Example"/>
      <sheetName val="1234"/>
      <sheetName val="05__Curva_S1"/>
      <sheetName val="Other_data"/>
      <sheetName val="Manpower Categories"/>
      <sheetName val="beam-reinft-IIInd floor"/>
      <sheetName val="P-Site fac"/>
      <sheetName val="P-Clients fac"/>
      <sheetName val="Instrumentation&amp;Automation"/>
      <sheetName val="당초�ἀ"/>
      <sheetName val="MFG &amp; DEL"/>
      <sheetName val="breakdown_of_wage_ra3"/>
      <sheetName val="SKEDULmaterial"/>
      <sheetName val="lab_eng"/>
      <sheetName val="eqp"/>
      <sheetName val="lab"/>
      <sheetName val="UPAH"/>
      <sheetName val="pricelist"/>
      <sheetName val="HAL-1"/>
      <sheetName val="a.h ars sum"/>
      <sheetName val="a.h ars"/>
      <sheetName val="3"/>
      <sheetName val="DAF.HRG"/>
      <sheetName val="Urai _Resap pengikat"/>
      <sheetName val="design_criteria3"/>
      <sheetName val="64_41"/>
      <sheetName val="64_51"/>
      <sheetName val="36_21"/>
      <sheetName val="36_11"/>
      <sheetName val="Statprod_gab1"/>
      <sheetName val="L_11"/>
      <sheetName val="Kolom UT"/>
      <sheetName val="HB "/>
      <sheetName val="7.공정표"/>
      <sheetName val="Tubing"/>
      <sheetName val="G_R300경비"/>
      <sheetName val="AS포장복구_"/>
      <sheetName val="중기조종사_단위단가"/>
      <sheetName val="설_계"/>
      <sheetName val="대비"/>
      <sheetName val="영동(D)"/>
      <sheetName val="P2-Project Data"/>
      <sheetName val="공통비총괄표"/>
      <sheetName val="Appendix A"/>
      <sheetName val="Units"/>
      <sheetName val="Chap 2- Page 4 "/>
      <sheetName val="Data Ref."/>
      <sheetName val="KKS System Codes"/>
      <sheetName val="Price Schedule Code"/>
      <sheetName val="VAT TU DIEN"/>
      <sheetName val="bldg list"/>
      <sheetName val="Riser-1"/>
      <sheetName val="ENE-CAL"/>
      <sheetName val="원가조정 내역"/>
      <sheetName val="경영상태"/>
      <sheetName val="MOTORDATA"/>
      <sheetName val="Scaffolding Volume"/>
      <sheetName val="S1BOQ"/>
      <sheetName val="6.2 Floor Finishes"/>
      <sheetName val="C1 (calcolo)"/>
      <sheetName val="TABLO-3"/>
      <sheetName val="내역ࠜĀM4"/>
      <sheetName val="내역서_耰&quot;_x0001"/>
      <sheetName val="내역서_耰&quot;_x0002"/>
      <sheetName val="내역서_耰&quot;_x0000_1"/>
      <sheetName val="내역서_耰&quot;_x0003"/>
      <sheetName val="내역서_耰&quot;_x0004"/>
      <sheetName val="내역서_耰&quot;_x0005"/>
      <sheetName val="내역서_耰&quot;_x0006"/>
      <sheetName val="내역서_耰&quot;_x0000__x0000_8"/>
      <sheetName val="CC"/>
      <sheetName val="_x0004__x000d__x0003__x0004__x0016__x000d__x0004_"/>
      <sheetName val="_x000a__x001b__x0006__x0006__x0008__x000a_"/>
      <sheetName val=" _x001b__x0006__x0006__x0008_ "/>
      <sheetName val="_x0004__x000d__x0"/>
      <sheetName val="_x000a__x001b__x0"/>
      <sheetName val="Weekl_x0004__x0016__x000d_"/>
      <sheetName val="_x000e__x0005_"/>
      <sheetName val="OPT_x0012__x0010__x000a_"/>
      <sheetName val="_x0013__x0014_"/>
      <sheetName val="내역서 耰&quot;_x0000"/>
      <sheetName val="__x001b__x0006__x"/>
      <sheetName val=" _x001b__x0006__x"/>
      <sheetName val="Weekl_x0004__x0016__x000"/>
      <sheetName val=" _x001b__x0"/>
      <sheetName val="OPT_x0012__x0010_ "/>
      <sheetName val="OPT_x0012__x0010_"/>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sheetData sheetId="364"/>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sheetData sheetId="648"/>
      <sheetData sheetId="649"/>
      <sheetData sheetId="650"/>
      <sheetData sheetId="651"/>
      <sheetData sheetId="652"/>
      <sheetData sheetId="653" refreshError="1"/>
      <sheetData sheetId="654" refreshError="1"/>
      <sheetData sheetId="655" refreshError="1"/>
      <sheetData sheetId="656" refreshError="1"/>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refreshError="1"/>
      <sheetData sheetId="772" refreshError="1"/>
      <sheetData sheetId="773" refreshError="1"/>
      <sheetData sheetId="774" refreshError="1"/>
      <sheetData sheetId="775" refreshError="1"/>
      <sheetData sheetId="776"/>
      <sheetData sheetId="777"/>
      <sheetData sheetId="778"/>
      <sheetData sheetId="779"/>
      <sheetData sheetId="780"/>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sheetData sheetId="813" refreshError="1"/>
      <sheetData sheetId="814" refreshError="1"/>
      <sheetData sheetId="815"/>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sheetData sheetId="847"/>
      <sheetData sheetId="848"/>
      <sheetData sheetId="849"/>
      <sheetData sheetId="850"/>
      <sheetData sheetId="851"/>
      <sheetData sheetId="852"/>
      <sheetData sheetId="853"/>
      <sheetData sheetId="854"/>
      <sheetData sheetId="855"/>
      <sheetData sheetId="856"/>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sheetData sheetId="876"/>
      <sheetData sheetId="877"/>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refreshError="1"/>
      <sheetData sheetId="1514" refreshError="1"/>
      <sheetData sheetId="1515" refreshError="1"/>
      <sheetData sheetId="1516" refreshError="1"/>
      <sheetData sheetId="1517" refreshError="1"/>
      <sheetData sheetId="1518" refreshError="1"/>
      <sheetData sheetId="1519"/>
      <sheetData sheetId="1520" refreshError="1"/>
      <sheetData sheetId="1521" refreshError="1"/>
      <sheetData sheetId="1522" refreshError="1"/>
      <sheetData sheetId="1523"/>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sheetData sheetId="1860"/>
      <sheetData sheetId="1861"/>
      <sheetData sheetId="1862"/>
      <sheetData sheetId="1863"/>
      <sheetData sheetId="1864"/>
      <sheetData sheetId="1865"/>
      <sheetData sheetId="1866"/>
      <sheetData sheetId="1867"/>
      <sheetData sheetId="1868"/>
      <sheetData sheetId="1869"/>
      <sheetData sheetId="1870" refreshError="1"/>
      <sheetData sheetId="1871" refreshError="1"/>
      <sheetData sheetId="1872" refreshError="1"/>
      <sheetData sheetId="1873"/>
      <sheetData sheetId="1874"/>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refreshError="1"/>
      <sheetData sheetId="2155" refreshError="1"/>
      <sheetData sheetId="2156" refreshError="1"/>
      <sheetData sheetId="2157" refreshError="1"/>
      <sheetData sheetId="2158" refreshError="1"/>
      <sheetData sheetId="2159"/>
      <sheetData sheetId="2160"/>
      <sheetData sheetId="2161"/>
      <sheetData sheetId="2162" refreshError="1"/>
      <sheetData sheetId="2163" refreshError="1"/>
      <sheetData sheetId="2164" refreshError="1"/>
      <sheetData sheetId="2165" refreshError="1"/>
      <sheetData sheetId="2166" refreshError="1"/>
      <sheetData sheetId="2167"/>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sheetData sheetId="2219" refreshError="1"/>
      <sheetData sheetId="2220" refreshError="1"/>
      <sheetData sheetId="2221" refreshError="1"/>
      <sheetData sheetId="2222" refreshError="1"/>
      <sheetData sheetId="2223" refreshError="1"/>
      <sheetData sheetId="2224" refreshError="1"/>
      <sheetData sheetId="2225" refreshError="1"/>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refreshError="1"/>
      <sheetData sheetId="2427" refreshError="1"/>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refreshError="1"/>
      <sheetData sheetId="2567" refreshError="1"/>
      <sheetData sheetId="2568" refreshError="1"/>
      <sheetData sheetId="2569"/>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sheetData sheetId="2586"/>
      <sheetData sheetId="2587" refreshError="1"/>
      <sheetData sheetId="2588" refreshError="1"/>
      <sheetData sheetId="2589" refreshError="1"/>
      <sheetData sheetId="2590" refreshError="1"/>
      <sheetData sheetId="259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sheetData sheetId="2603" refreshError="1"/>
      <sheetData sheetId="2604" refreshError="1"/>
      <sheetData sheetId="2605" refreshError="1"/>
      <sheetData sheetId="2606" refreshError="1"/>
      <sheetData sheetId="2607"/>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sheetData sheetId="2622"/>
      <sheetData sheetId="2623" refreshError="1"/>
      <sheetData sheetId="2624" refreshError="1"/>
      <sheetData sheetId="2625"/>
      <sheetData sheetId="2626" refreshError="1"/>
      <sheetData sheetId="2627" refreshError="1"/>
      <sheetData sheetId="2628" refreshError="1"/>
      <sheetData sheetId="2629" refreshError="1"/>
      <sheetData sheetId="2630" refreshError="1"/>
      <sheetData sheetId="2631" refreshError="1"/>
      <sheetData sheetId="2632" refreshError="1"/>
      <sheetData sheetId="2633"/>
      <sheetData sheetId="2634"/>
      <sheetData sheetId="2635"/>
      <sheetData sheetId="2636"/>
      <sheetData sheetId="2637"/>
      <sheetData sheetId="2638"/>
      <sheetData sheetId="2639"/>
      <sheetData sheetId="2640" refreshError="1"/>
      <sheetData sheetId="2641"/>
      <sheetData sheetId="2642"/>
      <sheetData sheetId="2643"/>
      <sheetData sheetId="2644"/>
      <sheetData sheetId="2645"/>
      <sheetData sheetId="2646" refreshError="1"/>
      <sheetData sheetId="2647" refreshError="1"/>
      <sheetData sheetId="2648" refreshError="1"/>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sheetData sheetId="2692"/>
      <sheetData sheetId="2693"/>
      <sheetData sheetId="2694"/>
      <sheetData sheetId="2695" refreshError="1"/>
      <sheetData sheetId="2696" refreshError="1"/>
      <sheetData sheetId="2697" refreshError="1"/>
      <sheetData sheetId="2698"/>
      <sheetData sheetId="2699"/>
      <sheetData sheetId="2700"/>
      <sheetData sheetId="2701" refreshError="1"/>
      <sheetData sheetId="2702" refreshError="1"/>
      <sheetData sheetId="2703"/>
      <sheetData sheetId="2704"/>
      <sheetData sheetId="2705"/>
      <sheetData sheetId="2706"/>
      <sheetData sheetId="2707"/>
      <sheetData sheetId="2708"/>
      <sheetData sheetId="2709" refreshError="1"/>
      <sheetData sheetId="2710" refreshError="1"/>
      <sheetData sheetId="2711"/>
      <sheetData sheetId="2712"/>
      <sheetData sheetId="2713"/>
      <sheetData sheetId="2714"/>
      <sheetData sheetId="2715" refreshError="1"/>
      <sheetData sheetId="2716" refreshError="1"/>
      <sheetData sheetId="2717" refreshError="1"/>
      <sheetData sheetId="2718"/>
      <sheetData sheetId="2719"/>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sheetData sheetId="2744"/>
      <sheetData sheetId="2745"/>
      <sheetData sheetId="2746"/>
      <sheetData sheetId="2747" refreshError="1"/>
      <sheetData sheetId="2748"/>
      <sheetData sheetId="2749" refreshError="1"/>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refreshError="1"/>
      <sheetData sheetId="3087"/>
      <sheetData sheetId="3088" refreshError="1"/>
      <sheetData sheetId="3089" refreshError="1"/>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refreshError="1"/>
      <sheetData sheetId="3112" refreshError="1"/>
      <sheetData sheetId="3113" refreshError="1"/>
      <sheetData sheetId="3114" refreshError="1"/>
      <sheetData sheetId="3115"/>
      <sheetData sheetId="3116" refreshError="1"/>
      <sheetData sheetId="3117" refreshError="1"/>
      <sheetData sheetId="3118" refreshError="1"/>
      <sheetData sheetId="3119" refreshError="1"/>
      <sheetData sheetId="3120" refreshError="1"/>
      <sheetData sheetId="3121" refreshError="1"/>
      <sheetData sheetId="3122"/>
      <sheetData sheetId="3123"/>
      <sheetData sheetId="3124"/>
      <sheetData sheetId="3125"/>
      <sheetData sheetId="3126"/>
      <sheetData sheetId="3127"/>
      <sheetData sheetId="3128"/>
      <sheetData sheetId="3129"/>
      <sheetData sheetId="3130"/>
      <sheetData sheetId="3131"/>
      <sheetData sheetId="3132" refreshError="1"/>
      <sheetData sheetId="3133" refreshError="1"/>
      <sheetData sheetId="3134" refreshError="1"/>
      <sheetData sheetId="3135"/>
      <sheetData sheetId="3136"/>
      <sheetData sheetId="3137" refreshError="1"/>
      <sheetData sheetId="3138"/>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sheetData sheetId="3158" refreshError="1"/>
      <sheetData sheetId="3159" refreshError="1"/>
      <sheetData sheetId="3160" refreshError="1"/>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refreshError="1"/>
      <sheetData sheetId="3289" refreshError="1"/>
      <sheetData sheetId="3290" refreshError="1"/>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refreshError="1"/>
      <sheetData sheetId="3524" refreshError="1"/>
      <sheetData sheetId="3525" refreshError="1"/>
      <sheetData sheetId="3526" refreshError="1"/>
      <sheetData sheetId="3527" refreshError="1"/>
      <sheetData sheetId="3528" refreshError="1"/>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refreshError="1"/>
      <sheetData sheetId="3656" refreshError="1"/>
      <sheetData sheetId="3657"/>
      <sheetData sheetId="3658"/>
      <sheetData sheetId="3659" refreshError="1"/>
      <sheetData sheetId="3660" refreshError="1"/>
      <sheetData sheetId="3661" refreshError="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sheetData sheetId="3704"/>
      <sheetData sheetId="3705"/>
      <sheetData sheetId="3706"/>
      <sheetData sheetId="3707"/>
      <sheetData sheetId="3708"/>
      <sheetData sheetId="3709"/>
      <sheetData sheetId="3710"/>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refreshError="1"/>
      <sheetData sheetId="3818" refreshError="1"/>
      <sheetData sheetId="3819" refreshError="1"/>
      <sheetData sheetId="3820"/>
      <sheetData sheetId="3821"/>
      <sheetData sheetId="3822"/>
      <sheetData sheetId="3823"/>
      <sheetData sheetId="3824"/>
      <sheetData sheetId="3825"/>
      <sheetData sheetId="3826"/>
      <sheetData sheetId="3827"/>
      <sheetData sheetId="3828"/>
      <sheetData sheetId="3829" refreshError="1"/>
      <sheetData sheetId="3830"/>
      <sheetData sheetId="3831" refreshError="1"/>
      <sheetData sheetId="3832" refreshError="1"/>
      <sheetData sheetId="3833" refreshError="1"/>
      <sheetData sheetId="3834" refreshError="1"/>
      <sheetData sheetId="3835" refreshError="1"/>
      <sheetData sheetId="3836"/>
      <sheetData sheetId="3837"/>
      <sheetData sheetId="3838"/>
      <sheetData sheetId="3839"/>
      <sheetData sheetId="3840"/>
      <sheetData sheetId="3841"/>
      <sheetData sheetId="3842"/>
      <sheetData sheetId="3843"/>
      <sheetData sheetId="3844"/>
      <sheetData sheetId="3845" refreshError="1"/>
      <sheetData sheetId="3846" refreshError="1"/>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refreshError="1"/>
      <sheetData sheetId="3869" refreshError="1"/>
      <sheetData sheetId="3870" refreshError="1"/>
      <sheetData sheetId="387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sheetData sheetId="3885"/>
      <sheetData sheetId="3886"/>
      <sheetData sheetId="3887" refreshError="1"/>
      <sheetData sheetId="3888"/>
      <sheetData sheetId="3889" refreshError="1"/>
      <sheetData sheetId="3890"/>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sheetData sheetId="4534"/>
      <sheetData sheetId="4535"/>
      <sheetData sheetId="4536"/>
      <sheetData sheetId="4537"/>
      <sheetData sheetId="4538"/>
      <sheetData sheetId="4539"/>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sheetData sheetId="4578"/>
      <sheetData sheetId="4579"/>
      <sheetData sheetId="4580" refreshError="1"/>
      <sheetData sheetId="4581" refreshError="1"/>
      <sheetData sheetId="4582" refreshError="1"/>
      <sheetData sheetId="4583" refreshError="1"/>
      <sheetData sheetId="4584" refreshError="1"/>
      <sheetData sheetId="4585" refreshError="1"/>
      <sheetData sheetId="4586" refreshError="1"/>
      <sheetData sheetId="4587"/>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sheetData sheetId="4612"/>
      <sheetData sheetId="4613"/>
      <sheetData sheetId="4614"/>
      <sheetData sheetId="4615" refreshError="1"/>
      <sheetData sheetId="4616"/>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sheetData sheetId="4638"/>
      <sheetData sheetId="4639"/>
      <sheetData sheetId="4640"/>
      <sheetData sheetId="4641"/>
      <sheetData sheetId="4642"/>
      <sheetData sheetId="4643"/>
      <sheetData sheetId="4644"/>
      <sheetData sheetId="4645"/>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대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 Details"/>
      <sheetName val="."/>
      <sheetName val="Final Tender"/>
      <sheetName val="Sch A-Viaduct"/>
      <sheetName val="Station for phy s curve"/>
      <sheetName val="for phy s curve viaduct"/>
      <sheetName val="Rev Cash Flow"/>
      <sheetName val="fin S Curve"/>
      <sheetName val="for phy s curve FOB"/>
      <sheetName val="for phy s curve sch B"/>
      <sheetName val="Budget"/>
      <sheetName val="Sch A - Typ Station "/>
      <sheetName val="R-Stations"/>
      <sheetName val="FOB"/>
      <sheetName val=","/>
      <sheetName val=";"/>
      <sheetName val="Sch B"/>
      <sheetName val="Strip Plan"/>
      <sheetName val="Major Items"/>
      <sheetName val="Cost of equip,fabrication"/>
      <sheetName val="Schedule"/>
      <sheetName val="Late start"/>
      <sheetName val="early start"/>
      <sheetName val="Q-INP"/>
      <sheetName val="Q-Abstract"/>
      <sheetName val="Q Baricade"/>
      <sheetName val="Q-Pil"/>
      <sheetName val="Q-PC"/>
      <sheetName val="Q-Pier"/>
      <sheetName val="Q-Seg"/>
      <sheetName val="Q-Para"/>
      <sheetName val="Q-CB"/>
      <sheetName val="Q-Be"/>
      <sheetName val="Q-HTS"/>
      <sheetName val="Q-CT"/>
      <sheetName val="Q-OS"/>
      <sheetName val="Q HR"/>
      <sheetName val="R-Mat"/>
      <sheetName val="R-Subcon"/>
      <sheetName val="R-Hire"/>
      <sheetName val="Equip Depl"/>
      <sheetName val="R-Con"/>
      <sheetName val="R-Pil"/>
      <sheetName val="R-PC"/>
      <sheetName val="R-Pier"/>
      <sheetName val="R-Void Slab"/>
      <sheetName val="R-Seg"/>
      <sheetName val="R-Prest"/>
      <sheetName val="R-Laun"/>
      <sheetName val="R-OS"/>
      <sheetName val="R-SKB"/>
      <sheetName val="R-Bear"/>
      <sheetName val="R-CB"/>
      <sheetName val="R-Para"/>
      <sheetName val="R - portal"/>
      <sheetName val="R CLC"/>
      <sheetName val="R-CT"/>
      <sheetName val="P-Summary"/>
      <sheetName val="P-Ins &amp; Bonds"/>
      <sheetName val="P-Finance"/>
      <sheetName val="P-Salary"/>
      <sheetName val="P Staff fac"/>
      <sheetName val="P-Site fac"/>
      <sheetName val="P-Clients fac"/>
      <sheetName val="P-others"/>
      <sheetName val="P-Travel"/>
      <sheetName val="P-Admn"/>
      <sheetName val="P-Lab"/>
      <sheetName val="P Cash Flow"/>
      <sheetName val="BCWS-CTC"/>
      <sheetName val="CTC Summary"/>
      <sheetName val="BCWP"/>
      <sheetName val="Site &amp; Administration Cost"/>
      <sheetName val="EVM1"/>
      <sheetName val="EVM2"/>
      <sheetName val="EVM3"/>
      <sheetName val="EVM4A"/>
      <sheetName val="EVM5"/>
      <sheetName val="EVM5- Revised"/>
      <sheetName val="Proj_Details"/>
      <sheetName val="_"/>
      <sheetName val="Final_Tender"/>
      <sheetName val="Sch_A-Viaduct"/>
      <sheetName val="Station_for_phy_s_curve"/>
      <sheetName val="for_phy_s_curve_viaduct"/>
      <sheetName val="Rev_Cash_Flow"/>
      <sheetName val="fin_S_Curve"/>
      <sheetName val="for_phy_s_curve_FOB"/>
      <sheetName val="for_phy_s_curve_sch_B"/>
      <sheetName val="Sch_A_-_Typ_Station_"/>
      <sheetName val="Sch_B"/>
      <sheetName val="Strip_Plan"/>
      <sheetName val="Major_Items"/>
      <sheetName val="Cost_of_equip,fabrication"/>
      <sheetName val="Late_start"/>
      <sheetName val="early_start"/>
      <sheetName val="Q_Baricade"/>
      <sheetName val="Q_HR"/>
      <sheetName val="Equip_Depl"/>
      <sheetName val="R-Void_Slab"/>
      <sheetName val="R_-_portal"/>
      <sheetName val="R_CLC"/>
      <sheetName val="P-Ins_&amp;_Bonds"/>
      <sheetName val="P_Staff_fac"/>
      <sheetName val="P-Site_fac"/>
      <sheetName val="P-Clients_fac"/>
      <sheetName val="P_Cash_Flow"/>
      <sheetName val="CTC_Summary"/>
      <sheetName val="Site_&amp;_Administration_Cost"/>
      <sheetName val="EVM5-_Revised"/>
      <sheetName val="Proj_Details1"/>
      <sheetName val="_1"/>
      <sheetName val="Final_Tender1"/>
      <sheetName val="Sch_A-Viaduct1"/>
      <sheetName val="Station_for_phy_s_curve1"/>
      <sheetName val="for_phy_s_curve_viaduct1"/>
      <sheetName val="Rev_Cash_Flow1"/>
      <sheetName val="fin_S_Curve1"/>
      <sheetName val="for_phy_s_curve_FOB1"/>
      <sheetName val="for_phy_s_curve_sch_B1"/>
      <sheetName val="Sch_A_-_Typ_Station_1"/>
      <sheetName val="Sch_B1"/>
      <sheetName val="Strip_Plan1"/>
      <sheetName val="Major_Items1"/>
      <sheetName val="Cost_of_equip,fabrication1"/>
      <sheetName val="Late_start1"/>
      <sheetName val="early_start1"/>
      <sheetName val="Q_Baricade1"/>
      <sheetName val="Q_HR1"/>
      <sheetName val="Equip_Depl1"/>
      <sheetName val="R-Void_Slab1"/>
      <sheetName val="R_-_portal1"/>
      <sheetName val="R_CLC1"/>
      <sheetName val="P-Ins_&amp;_Bonds1"/>
      <sheetName val="P_Staff_fac1"/>
      <sheetName val="P-Site_fac1"/>
      <sheetName val="P-Clients_fac1"/>
      <sheetName val="P_Cash_Flow1"/>
      <sheetName val="CTC_Summary1"/>
      <sheetName val="Site_&amp;_Administration_Cost1"/>
      <sheetName val="EVM5-_Revised1"/>
      <sheetName val="Copy of for DSM"/>
      <sheetName val="PO Status"/>
      <sheetName val="Analysis"/>
      <sheetName val="Inputs &amp; Summary Output"/>
      <sheetName val="Broad Refresher Model"/>
      <sheetName val="SPT vs PHI"/>
      <sheetName val="LTG-STG"/>
      <sheetName val="Sheet1"/>
      <sheetName val="Validation"/>
      <sheetName val="TMRS"/>
      <sheetName val="산근"/>
      <sheetName val="VARIABLE"/>
      <sheetName val="CASHFLOWS"/>
      <sheetName val="Evaluate"/>
      <sheetName val="Eq. Mobilization"/>
      <sheetName val="Anal"/>
      <sheetName val="Rate Analysis"/>
      <sheetName val="Section_by_layers_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refreshError="1"/>
      <sheetData sheetId="156" refreshError="1"/>
      <sheetData sheetId="157" refreshError="1"/>
      <sheetData sheetId="1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LIM5"/>
      <sheetName val="PRSH"/>
      <sheetName val="Form 6"/>
      <sheetName val="BQMPALOC"/>
      <sheetName val="Ins &amp; Bonds"/>
      <sheetName val="Site facilities"/>
      <sheetName val="Clients Requirements"/>
      <sheetName val="PointNo.5"/>
      <sheetName val="Costing"/>
      <sheetName val="Ratio"/>
      <sheetName val="S &amp; A"/>
      <sheetName val="MG"/>
      <sheetName val="SPT vs PHI"/>
      <sheetName val="MASTER_RATE ANALYSIS"/>
      <sheetName val="대비표"/>
      <sheetName val="jobhist"/>
      <sheetName val="P-Ins &amp; Bonds"/>
      <sheetName val="P Staff fac"/>
      <sheetName val="Evaluat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ummary"/>
      <sheetName val="01"/>
      <sheetName val="02"/>
      <sheetName val="03"/>
      <sheetName val="04"/>
      <sheetName val="05"/>
      <sheetName val="06"/>
      <sheetName val="07"/>
      <sheetName val="08"/>
      <sheetName val="09"/>
      <sheetName val="PRELIM5"/>
    </sheetNames>
    <sheetDataSet>
      <sheetData sheetId="0" refreshError="1"/>
      <sheetData sheetId="1" refreshError="1"/>
      <sheetData sheetId="2"/>
      <sheetData sheetId="3"/>
      <sheetData sheetId="4"/>
      <sheetData sheetId="5"/>
      <sheetData sheetId="6"/>
      <sheetData sheetId="7" refreshError="1"/>
      <sheetData sheetId="8" refreshError="1"/>
      <sheetData sheetId="9" refreshError="1"/>
      <sheetData sheetId="10"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IN SIZE "/>
      <sheetName val="Sp.Gr."/>
      <sheetName val="LLPL"/>
      <sheetName val="PROCTOR"/>
      <sheetName val="C.B.R"/>
      <sheetName val="Sheet6"/>
      <sheetName val="Sheet8"/>
      <sheetName val="Sheet9"/>
      <sheetName val="sp.CBR"/>
      <sheetName val="Sheet14"/>
      <sheetName val="Sheet15"/>
      <sheetName val="Sheet16"/>
      <sheetName val="Module2"/>
      <sheetName val="02"/>
      <sheetName val="03"/>
      <sheetName val="04"/>
      <sheetName val="05"/>
      <sheetName val="PACK (B)"/>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ARE MYSORE"/>
    </sheetNames>
    <sheetDataSet>
      <sheetData sheetId="0"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 NOS"/>
      <sheetName val="Malaysia incl. RET"/>
      <sheetName val="BUD-8306"/>
    </sheetNames>
    <sheetDataSet>
      <sheetData sheetId="0"/>
      <sheetData sheetId="1" refreshError="1"/>
      <sheetData sheetId="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M-A"/>
      <sheetName val="encl.3-C"/>
      <sheetName val="encl.4-C"/>
      <sheetName val="encl 5-C"/>
      <sheetName val="ENCL6-C"/>
      <sheetName val="ENCL7-C"/>
      <sheetName val="Details of wip"/>
      <sheetName val="ENCL8-C"/>
      <sheetName val="ENCL9"/>
      <sheetName val="BRS"/>
      <sheetName val="ENCL10-C"/>
      <sheetName val="ENCL10A-C"/>
      <sheetName val="ENCL11-C"/>
      <sheetName val="ENCL12-C"/>
      <sheetName val="ENCL14"/>
      <sheetName val="ENCL15"/>
      <sheetName val="ENCL16"/>
      <sheetName val="ENCL17-c"/>
      <sheetName val="ENCL18-c"/>
      <sheetName val="ENCL19-c"/>
      <sheetName val="ENCL20-c"/>
      <sheetName val="ENCL21-c"/>
      <sheetName val="encl 22-c"/>
      <sheetName val="encl 22 certi-c"/>
      <sheetName val="encl 23"/>
      <sheetName val="encl24"/>
      <sheetName val="ENCL25"/>
      <sheetName val="ENCL26"/>
      <sheetName val="ENCL27"/>
      <sheetName val="ENCL28"/>
      <sheetName val="ENCL29"/>
      <sheetName val="DATA-DEP.(13-17)"/>
      <sheetName val="DATA-KBPL(17-25)"/>
      <sheetName val="DATA-GCC(25-34.7)"/>
      <sheetName val="Angles"/>
      <sheetName val="precast RC element"/>
      <sheetName val="Materials Cost(PCC)"/>
      <sheetName val="BHANDUP"/>
      <sheetName val="#REF"/>
      <sheetName val="Keydata A501"/>
      <sheetName val="BOQ LT"/>
      <sheetName val="R.A."/>
      <sheetName val="girder"/>
      <sheetName val="Material "/>
      <sheetName val="office"/>
      <sheetName val="Lab"/>
      <sheetName val="Material&amp;equipment"/>
      <sheetName val="M+MC"/>
      <sheetName val="footing"/>
      <sheetName val="123"/>
      <sheetName val="1"/>
      <sheetName val="Steel Girder40m"/>
      <sheetName val="2"/>
      <sheetName val="Basic Data"/>
      <sheetName val="Steel Girder24m"/>
      <sheetName val="BOQ - Master(L&amp;T)"/>
      <sheetName val="BOQ -Structures"/>
      <sheetName val="Sheet1"/>
      <sheetName val="Ranges"/>
      <sheetName val="TABLES"/>
      <sheetName val="Array"/>
      <sheetName val="Array (2)"/>
      <sheetName val="Diesel Analysis"/>
      <sheetName val="COLUMN"/>
      <sheetName val="Labour &amp; Plant"/>
      <sheetName val="St.-Con(0-17)"/>
      <sheetName val="St.-Con.(17-34)"/>
      <sheetName val="encl_3-C"/>
      <sheetName val="encl_4-C"/>
      <sheetName val="encl_5-C"/>
      <sheetName val="Details_of_wip"/>
      <sheetName val="encl_22-c"/>
      <sheetName val="encl_22_certi-c"/>
      <sheetName val="encl_23"/>
      <sheetName val="Materials_Cost(PCC)"/>
      <sheetName val="Material_"/>
      <sheetName val="Steel_Girder40m"/>
      <sheetName val="Basic_Data"/>
      <sheetName val="Steel_Girder24m"/>
      <sheetName val="BOQ_-_Master(L&amp;T)"/>
      <sheetName val="BOQ_-Structures"/>
      <sheetName val="Str master List"/>
      <sheetName val="Sheet2"/>
      <sheetName val="갑지"/>
      <sheetName val="S1BOQ"/>
      <sheetName val="Rate Analysis"/>
      <sheetName val="concrete"/>
      <sheetName val="beam-reinft-IIInd floor"/>
      <sheetName val="SP Break Up"/>
      <sheetName val="SC Cost FEB 03"/>
      <sheetName val="Code"/>
      <sheetName val="Form 6"/>
      <sheetName val="월별"/>
      <sheetName val="Tubi"/>
      <sheetName val="MP1 - IPC"/>
      <sheetName val="inter"/>
      <sheetName val="SPT vs PHI"/>
      <sheetName val="analysis"/>
      <sheetName val="FitOutConfCentre"/>
      <sheetName val="BUD-8306"/>
      <sheetName val="Materials Cost"/>
      <sheetName val="MAINBS1"/>
      <sheetName val="0"/>
      <sheetName val="CUM-Mar07"/>
      <sheetName val="CRM"/>
      <sheetName val="A3"/>
      <sheetName val="BUD 07-08"/>
      <sheetName val="HIDE"/>
      <sheetName val="XL"/>
      <sheetName val="Steel-Circular"/>
      <sheetName val="upa"/>
      <sheetName val="C &amp; G RHS"/>
      <sheetName val="Input_data"/>
      <sheetName val="Table_Live_Load"/>
      <sheetName val="Comp Stat-Annexure-1"/>
      <sheetName val="Abstract-Annexure-2"/>
      <sheetName val="input"/>
      <sheetName val="S3SEPT98"/>
      <sheetName val="Inputs"/>
      <sheetName val="PriceSummary"/>
      <sheetName val="Rec Backup"/>
      <sheetName val="p&amp;m"/>
      <sheetName val="beam-reinft-machine rm"/>
      <sheetName val="Quantity"/>
      <sheetName val="Criteria Used"/>
      <sheetName val="State Wise Allocation-MBK"/>
      <sheetName val="Summary Consortium wise"/>
      <sheetName val="Cost Center Allocation"/>
      <sheetName val="Summary Cost Center"/>
      <sheetName val="Notes"/>
      <sheetName val="Input Milestone Wise"/>
      <sheetName val="Master Sheet"/>
      <sheetName val="Tax Reco"/>
      <sheetName val="Adjusted sales Price for GST"/>
      <sheetName val="State Wise Allocation-HTC-off"/>
      <sheetName val="State Wise Allocation-HIL"/>
      <sheetName val="State Wise Allocation-HTC-ON"/>
      <sheetName val="Summary Payment (All Currency)"/>
      <sheetName val="IDT rates and Total Taxes"/>
      <sheetName val="Contract Value"/>
      <sheetName val="Exchangers - Phenol"/>
      <sheetName val="cash-flow"/>
      <sheetName val="PO NOS"/>
      <sheetName val="LOCAL RATES"/>
      <sheetName val="transfer"/>
      <sheetName val="DATA_PILE_BG"/>
      <sheetName val="DATA_PCC"/>
      <sheetName val="DATA_PILECAP"/>
      <sheetName val="DATA_PILE_RT1 "/>
      <sheetName val="DATA_PILE_RT2"/>
      <sheetName val="DATA_PILE _SM"/>
      <sheetName val="encl_3-C1"/>
      <sheetName val="encl_4-C1"/>
      <sheetName val="encl_5-C1"/>
      <sheetName val="Details_of_wip1"/>
      <sheetName val="encl_22-c1"/>
      <sheetName val="encl_22_certi-c1"/>
      <sheetName val="encl_231"/>
      <sheetName val="Materials_Cost(PCC)1"/>
      <sheetName val="Material_1"/>
      <sheetName val="Steel_Girder40m1"/>
      <sheetName val="Basic_Data1"/>
      <sheetName val="Steel_Girder24m1"/>
      <sheetName val="BOQ_-_Master(L&amp;T)1"/>
      <sheetName val="BOQ_-Structures1"/>
      <sheetName val="Diesel_Analysis"/>
      <sheetName val="Array_(2)"/>
      <sheetName val="Str_master_List"/>
      <sheetName val="Labour_&amp;_Plant"/>
      <sheetName val="DATA-DEP_(13-17)"/>
      <sheetName val="DATA-GCC(25-34_7)"/>
      <sheetName val="St_-Con(0-17)"/>
      <sheetName val="St_-Con_(17-34)"/>
      <sheetName val="Rate_Analysis"/>
      <sheetName val="beam-reinft-IIInd_floor"/>
      <sheetName val="SP_Break_Up"/>
      <sheetName val="Form_6"/>
      <sheetName val="SPT_vs_PHI"/>
      <sheetName val="SC_Cost_FEB_03"/>
      <sheetName val="MP1_-_IPC"/>
      <sheetName val="Materials_Cost"/>
      <sheetName val="BUD_07-08"/>
      <sheetName val="C_&amp;_G_RHS"/>
      <sheetName val="Comp_Stat-Annexure-1"/>
      <sheetName val="Rec_Backup"/>
      <sheetName val="beam-reinft-machine_rm"/>
      <sheetName val="Criteria_Used"/>
      <sheetName val="State_Wise_Allocation-MBK"/>
      <sheetName val="Summary_Consortium_wise"/>
      <sheetName val="Cost_Center_Allocation"/>
      <sheetName val="Summary_Cost_Center"/>
      <sheetName val="Input_Milestone_Wise"/>
      <sheetName val="Master_Sheet"/>
      <sheetName val="Tax_Reco"/>
      <sheetName val="Adjusted_sales_Price_for_GST"/>
      <sheetName val="State_Wise_Allocation-HTC-off"/>
      <sheetName val="State_Wise_Allocation-HIL"/>
      <sheetName val="State_Wise_Allocation-HTC-ON"/>
      <sheetName val="Summary_Payment_(All_Currency)"/>
      <sheetName val="IDT_rates_and_Total_Taxes"/>
      <sheetName val="Contract_Value"/>
      <sheetName val="DATA_PILE_RT1_"/>
      <sheetName val="DATA_PILE__SM"/>
      <sheetName val="Materials "/>
      <sheetName val="Internet"/>
      <sheetName val="SEW4"/>
      <sheetName val="GLEVEL RHS"/>
      <sheetName val="#REF!"/>
    </sheetNames>
    <sheetDataSet>
      <sheetData sheetId="0">
        <row r="2">
          <cell r="B2" t="str">
            <v>HINDUSTAN CONSTRUCTION COMPANY LIMITED</v>
          </cell>
        </row>
      </sheetData>
      <sheetData sheetId="1">
        <row r="198">
          <cell r="A198" t="str">
            <v>7+800</v>
          </cell>
        </row>
      </sheetData>
      <sheetData sheetId="2">
        <row r="52">
          <cell r="H52">
            <v>230.4</v>
          </cell>
        </row>
      </sheetData>
      <sheetData sheetId="3">
        <row r="198">
          <cell r="A198" t="str">
            <v>175+386</v>
          </cell>
        </row>
      </sheetData>
      <sheetData sheetId="4"/>
      <sheetData sheetId="5">
        <row r="52">
          <cell r="H52">
            <v>435.45600000000002</v>
          </cell>
        </row>
      </sheetData>
      <sheetData sheetId="6"/>
      <sheetData sheetId="7"/>
      <sheetData sheetId="8"/>
      <sheetData sheetId="9"/>
      <sheetData sheetId="10">
        <row r="2">
          <cell r="B2" t="str">
            <v>HINDUSTAN CONSTRUCTION COMPANY LIMITED</v>
          </cell>
        </row>
      </sheetData>
      <sheetData sheetId="11"/>
      <sheetData sheetId="12"/>
      <sheetData sheetId="13"/>
      <sheetData sheetId="14"/>
      <sheetData sheetId="15"/>
      <sheetData sheetId="16"/>
      <sheetData sheetId="17"/>
      <sheetData sheetId="18"/>
      <sheetData sheetId="19"/>
      <sheetData sheetId="20">
        <row r="2">
          <cell r="B2" t="str">
            <v>HINDUSTAN CONSTRUCTION COMPANY LIMITED</v>
          </cell>
        </row>
      </sheetData>
      <sheetData sheetId="21">
        <row r="141">
          <cell r="H141" t="str">
            <v>HINDUSTAN CONSTRUCTION COMPANY LIMITED</v>
          </cell>
        </row>
      </sheetData>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ow r="52">
          <cell r="H52">
            <v>230.4</v>
          </cell>
        </row>
      </sheetData>
      <sheetData sheetId="50">
        <row r="52">
          <cell r="H52">
            <v>435.45600000000002</v>
          </cell>
        </row>
      </sheetData>
      <sheetData sheetId="51">
        <row r="52">
          <cell r="H52">
            <v>230.4</v>
          </cell>
        </row>
      </sheetData>
      <sheetData sheetId="52">
        <row r="52">
          <cell r="H52">
            <v>435.45600000000002</v>
          </cell>
        </row>
      </sheetData>
      <sheetData sheetId="53">
        <row r="52">
          <cell r="H52">
            <v>230.4</v>
          </cell>
        </row>
      </sheetData>
      <sheetData sheetId="54">
        <row r="52">
          <cell r="H52">
            <v>435.45600000000002</v>
          </cell>
        </row>
      </sheetData>
      <sheetData sheetId="55">
        <row r="52">
          <cell r="H52">
            <v>230.4</v>
          </cell>
        </row>
      </sheetData>
      <sheetData sheetId="56">
        <row r="52">
          <cell r="H52">
            <v>435.45600000000002</v>
          </cell>
        </row>
      </sheetData>
      <sheetData sheetId="57">
        <row r="52">
          <cell r="H52">
            <v>230.4</v>
          </cell>
        </row>
      </sheetData>
      <sheetData sheetId="58">
        <row r="52">
          <cell r="H52">
            <v>435.45600000000002</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ow r="52">
          <cell r="H52">
            <v>230.4</v>
          </cell>
        </row>
      </sheetData>
      <sheetData sheetId="68">
        <row r="52">
          <cell r="H52">
            <v>230.4</v>
          </cell>
        </row>
      </sheetData>
      <sheetData sheetId="69">
        <row r="52">
          <cell r="H52">
            <v>230.4</v>
          </cell>
        </row>
      </sheetData>
      <sheetData sheetId="70">
        <row r="52">
          <cell r="H52">
            <v>230.4</v>
          </cell>
        </row>
      </sheetData>
      <sheetData sheetId="71">
        <row r="52">
          <cell r="H52">
            <v>230.4</v>
          </cell>
        </row>
      </sheetData>
      <sheetData sheetId="72">
        <row r="52">
          <cell r="H52">
            <v>230.4</v>
          </cell>
        </row>
      </sheetData>
      <sheetData sheetId="73">
        <row r="52">
          <cell r="H52">
            <v>230.4</v>
          </cell>
        </row>
      </sheetData>
      <sheetData sheetId="74">
        <row r="52">
          <cell r="H52">
            <v>230.4</v>
          </cell>
        </row>
      </sheetData>
      <sheetData sheetId="75">
        <row r="52">
          <cell r="H52">
            <v>230.4</v>
          </cell>
        </row>
      </sheetData>
      <sheetData sheetId="76">
        <row r="52">
          <cell r="H52">
            <v>230.4</v>
          </cell>
        </row>
      </sheetData>
      <sheetData sheetId="77">
        <row r="52">
          <cell r="H52">
            <v>435.45600000000002</v>
          </cell>
        </row>
      </sheetData>
      <sheetData sheetId="78">
        <row r="52">
          <cell r="H52">
            <v>435.45600000000002</v>
          </cell>
        </row>
      </sheetData>
      <sheetData sheetId="79">
        <row r="52">
          <cell r="H52">
            <v>435.45600000000002</v>
          </cell>
        </row>
      </sheetData>
      <sheetData sheetId="80">
        <row r="52">
          <cell r="H52">
            <v>435.45600000000002</v>
          </cell>
        </row>
      </sheetData>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4">
          <cell r="C14">
            <v>0</v>
          </cell>
        </row>
      </sheetData>
      <sheetData sheetId="114">
        <row r="14">
          <cell r="C14">
            <v>0</v>
          </cell>
        </row>
      </sheetData>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row r="30">
          <cell r="G30">
            <v>2149.4047849411763</v>
          </cell>
        </row>
      </sheetData>
      <sheetData sheetId="137"/>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ow r="198">
          <cell r="A198" t="str">
            <v>7+800</v>
          </cell>
        </row>
      </sheetData>
      <sheetData sheetId="152">
        <row r="52">
          <cell r="H52">
            <v>230.4</v>
          </cell>
        </row>
      </sheetData>
      <sheetData sheetId="153">
        <row r="198">
          <cell r="A198" t="str">
            <v>175+386</v>
          </cell>
        </row>
      </sheetData>
      <sheetData sheetId="154"/>
      <sheetData sheetId="155"/>
      <sheetData sheetId="156"/>
      <sheetData sheetId="157"/>
      <sheetData sheetId="158"/>
      <sheetData sheetId="159"/>
      <sheetData sheetId="160">
        <row r="52">
          <cell r="H52">
            <v>230.4</v>
          </cell>
        </row>
      </sheetData>
      <sheetData sheetId="161">
        <row r="52">
          <cell r="H52">
            <v>230.4</v>
          </cell>
        </row>
      </sheetData>
      <sheetData sheetId="162">
        <row r="52">
          <cell r="H52">
            <v>435.45600000000002</v>
          </cell>
        </row>
      </sheetData>
      <sheetData sheetId="163">
        <row r="52">
          <cell r="H52">
            <v>230.4</v>
          </cell>
        </row>
      </sheetData>
      <sheetData sheetId="164">
        <row r="52">
          <cell r="H52">
            <v>435.45600000000002</v>
          </cell>
        </row>
      </sheetData>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ow r="14">
          <cell r="C14">
            <v>0</v>
          </cell>
        </row>
      </sheetData>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row r="30">
          <cell r="G30">
            <v>2149.4047849411763</v>
          </cell>
        </row>
      </sheetData>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User and Version Details"/>
      <sheetName val="Cover"/>
      <sheetName val="Contents"/>
      <sheetName val="1. Input Assumptions"/>
      <sheetName val="Quarterly Input"/>
      <sheetName val="2. Input Main "/>
      <sheetName val="3. Input CIP"/>
      <sheetName val="Quart Reporting"/>
      <sheetName val="4. Input Bridge"/>
      <sheetName val="5. Input NE"/>
      <sheetName val="6. Output BS "/>
      <sheetName val="7. Output I&amp;E"/>
      <sheetName val="8. Output CF"/>
      <sheetName val="9. Output I&amp;E working sheet"/>
      <sheetName val="10. Output Bridge Analysis"/>
      <sheetName val="11. End Product Assumptions"/>
      <sheetName val="12.  End Product I&amp;E detail"/>
      <sheetName val="13. End Product I&amp;E"/>
      <sheetName val="14. End Product CIP &amp; Capex"/>
      <sheetName val="15. End Product Summary"/>
      <sheetName val="16. KPI, benchmarking pg 1 of 3"/>
      <sheetName val="17. KPI, benchmarking pg 2 of 3"/>
      <sheetName val="18. KPI, benchmarking pg 3 of 3"/>
      <sheetName val="19. Bridge Diagram Outputs"/>
      <sheetName val="Data"/>
      <sheetName val="Request"/>
      <sheetName val="Sensitivity Inputs"/>
      <sheetName val="Sensitivity Workings"/>
      <sheetName val="Sensitivity Analysis"/>
      <sheetName val="Chart Data"/>
      <sheetName val="BP tables"/>
    </sheetNames>
    <sheetDataSet>
      <sheetData sheetId="0" refreshError="1"/>
      <sheetData sheetId="1" refreshError="1"/>
      <sheetData sheetId="2" refreshError="1"/>
      <sheetData sheetId="3" refreshError="1"/>
      <sheetData sheetId="4" refreshError="1"/>
      <sheetData sheetId="5" refreshError="1"/>
      <sheetData sheetId="6" refreshError="1">
        <row r="8">
          <cell r="D8" t="str">
            <v>2002/03</v>
          </cell>
          <cell r="E8" t="str">
            <v>2003/04</v>
          </cell>
          <cell r="F8" t="str">
            <v>2004/05</v>
          </cell>
          <cell r="G8" t="str">
            <v>2005/06</v>
          </cell>
          <cell r="H8" t="str">
            <v>2006/07</v>
          </cell>
          <cell r="I8" t="str">
            <v>2007/08</v>
          </cell>
          <cell r="J8" t="str">
            <v>2008/09</v>
          </cell>
          <cell r="K8" t="str">
            <v>2009/10</v>
          </cell>
          <cell r="L8" t="str">
            <v>2010/11</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t Revenue"/>
      <sheetName val="DPR_TA512"/>
      <sheetName val="Soil Inv"/>
      <sheetName val="FDN"/>
      <sheetName val="EREC"/>
      <sheetName val="TOWER SUPPLY"/>
      <sheetName val="RATE"/>
      <sheetName val="Tack Welding"/>
      <sheetName val="Ins Hosting"/>
      <sheetName val="Stringing"/>
      <sheetName val="ERT"/>
      <sheetName val="L2"/>
      <sheetName val="Supply Status"/>
      <sheetName val="ROW"/>
      <sheetName val="Visual Chart"/>
      <sheetName val="Tower Schedule"/>
      <sheetName val="Survey Report"/>
      <sheetName val="Detailed Survey"/>
      <sheetName val="Supply"/>
      <sheetName val="Stock Details"/>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s>
    <sheetDataSet>
      <sheetData sheetId="0"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s>
    <sheetDataSet>
      <sheetData sheetId="0"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 val="Trade Summary"/>
      <sheetName val="BUR "/>
      <sheetName val="TSA"/>
      <sheetName val="15.Rd"/>
      <sheetName val="Materials Cost(PCC)"/>
      <sheetName val="beam-reinft-machine rm"/>
      <sheetName val="foot-slab reinft"/>
      <sheetName val="DSLP"/>
      <sheetName val="Load Details(B2)"/>
      <sheetName val="Quantities"/>
      <sheetName val="pvc"/>
      <sheetName val="Material_15"/>
      <sheetName val="Labour_&amp;_Plant15"/>
      <sheetName val="01_11_200415"/>
      <sheetName val="beam-reinft-IIInd_floor15"/>
      <sheetName val="SPT_vs_PHI15"/>
      <sheetName val="Rate_Analysis14"/>
      <sheetName val="pile_Fabrication14"/>
      <sheetName val="Materials_14"/>
      <sheetName val="P-Ins_&amp;_Bonds14"/>
      <sheetName val="LIFE_&amp;_REP_PROVN14"/>
      <sheetName val="O&amp;M_CREW14"/>
      <sheetName val="Risk_Te__Co_14"/>
      <sheetName val="Informa_14"/>
      <sheetName val="Z-_GENERAL_PRICE_SUMMARY14"/>
      <sheetName val="WITHOUT_C&amp;I_PROFIT_(3)14"/>
      <sheetName val="Final_Basic_rate14"/>
      <sheetName val="Hume_Pipe14"/>
      <sheetName val="Labour_rates14"/>
      <sheetName val="SC_Cost_FEB_0314"/>
      <sheetName val="Raw_Data13"/>
      <sheetName val="Day_work13"/>
      <sheetName val="33628-Rev__A13"/>
      <sheetName val="Eq__Mobilization13"/>
      <sheetName val="Materials_Cost13"/>
      <sheetName val="2_대외공문13"/>
      <sheetName val="Z-_GENERAL_PRICE_SUMMARY1"/>
      <sheetName val="WITHOUT_C&amp;I_PROFIT_(3)1"/>
      <sheetName val="Final_Basic_rate1"/>
      <sheetName val="Hume_Pipe1"/>
      <sheetName val="Labour_rates1"/>
      <sheetName val="SC_Cost_FEB_031"/>
      <sheetName val="Raw_Data"/>
      <sheetName val="Day_work"/>
      <sheetName val="33628-Rev__A"/>
      <sheetName val="Eq__Mobilization"/>
      <sheetName val="Materials_Cost"/>
      <sheetName val="2_대외공문"/>
      <sheetName val="Material_3"/>
      <sheetName val="Labour_&amp;_Plant3"/>
      <sheetName val="01_11_20043"/>
      <sheetName val="beam-reinft-IIInd_floor3"/>
      <sheetName val="SPT_vs_PHI3"/>
      <sheetName val="Rate_Analysis2"/>
      <sheetName val="pile_Fabrication2"/>
      <sheetName val="Materials_2"/>
      <sheetName val="P-Ins_&amp;_Bonds2"/>
      <sheetName val="LIFE_&amp;_REP_PROVN2"/>
      <sheetName val="O&amp;M_CREW2"/>
      <sheetName val="Risk_Te__Co_2"/>
      <sheetName val="Informa_2"/>
      <sheetName val="Z-_GENERAL_PRICE_SUMMARY2"/>
      <sheetName val="WITHOUT_C&amp;I_PROFIT_(3)2"/>
      <sheetName val="Final_Basic_rate2"/>
      <sheetName val="Hume_Pipe2"/>
      <sheetName val="Labour_rates2"/>
      <sheetName val="SC_Cost_FEB_032"/>
      <sheetName val="Raw_Data1"/>
      <sheetName val="Day_work1"/>
      <sheetName val="33628-Rev__A1"/>
      <sheetName val="Eq__Mobilization1"/>
      <sheetName val="Materials_Cost1"/>
      <sheetName val="2_대외공문1"/>
      <sheetName val="Material_4"/>
      <sheetName val="Labour_&amp;_Plant4"/>
      <sheetName val="01_11_20044"/>
      <sheetName val="beam-reinft-IIInd_floor4"/>
      <sheetName val="SPT_vs_PHI4"/>
      <sheetName val="Rate_Analysis3"/>
      <sheetName val="pile_Fabrication3"/>
      <sheetName val="Materials_3"/>
      <sheetName val="P-Ins_&amp;_Bonds3"/>
      <sheetName val="LIFE_&amp;_REP_PROVN3"/>
      <sheetName val="O&amp;M_CREW3"/>
      <sheetName val="Risk_Te__Co_3"/>
      <sheetName val="Informa_3"/>
      <sheetName val="Z-_GENERAL_PRICE_SUMMARY3"/>
      <sheetName val="WITHOUT_C&amp;I_PROFIT_(3)3"/>
      <sheetName val="Final_Basic_rate3"/>
      <sheetName val="Hume_Pipe3"/>
      <sheetName val="Labour_rates3"/>
      <sheetName val="SC_Cost_FEB_033"/>
      <sheetName val="Raw_Data2"/>
      <sheetName val="Day_work2"/>
      <sheetName val="33628-Rev__A2"/>
      <sheetName val="Eq__Mobilization2"/>
      <sheetName val="Materials_Cost2"/>
      <sheetName val="2_대외공문2"/>
      <sheetName val="Material_5"/>
      <sheetName val="Labour_&amp;_Plant5"/>
      <sheetName val="01_11_20045"/>
      <sheetName val="beam-reinft-IIInd_floor5"/>
      <sheetName val="SPT_vs_PHI5"/>
      <sheetName val="Rate_Analysis4"/>
      <sheetName val="pile_Fabrication4"/>
      <sheetName val="Materials_4"/>
      <sheetName val="P-Ins_&amp;_Bonds4"/>
      <sheetName val="LIFE_&amp;_REP_PROVN4"/>
      <sheetName val="O&amp;M_CREW4"/>
      <sheetName val="Risk_Te__Co_4"/>
      <sheetName val="Informa_4"/>
      <sheetName val="Z-_GENERAL_PRICE_SUMMARY4"/>
      <sheetName val="WITHOUT_C&amp;I_PROFIT_(3)4"/>
      <sheetName val="Final_Basic_rate4"/>
      <sheetName val="Hume_Pipe4"/>
      <sheetName val="Labour_rates4"/>
      <sheetName val="SC_Cost_FEB_034"/>
      <sheetName val="Raw_Data3"/>
      <sheetName val="Day_work3"/>
      <sheetName val="33628-Rev__A3"/>
      <sheetName val="Eq__Mobilization3"/>
      <sheetName val="Materials_Cost3"/>
      <sheetName val="2_대외공문3"/>
      <sheetName val="Material_6"/>
      <sheetName val="Labour_&amp;_Plant6"/>
      <sheetName val="01_11_20046"/>
      <sheetName val="beam-reinft-IIInd_floor6"/>
      <sheetName val="SPT_vs_PHI6"/>
      <sheetName val="Rate_Analysis5"/>
      <sheetName val="pile_Fabrication5"/>
      <sheetName val="Materials_5"/>
      <sheetName val="P-Ins_&amp;_Bonds5"/>
      <sheetName val="LIFE_&amp;_REP_PROVN5"/>
      <sheetName val="O&amp;M_CREW5"/>
      <sheetName val="Risk_Te__Co_5"/>
      <sheetName val="Informa_5"/>
      <sheetName val="Z-_GENERAL_PRICE_SUMMARY5"/>
      <sheetName val="WITHOUT_C&amp;I_PROFIT_(3)5"/>
      <sheetName val="Final_Basic_rate5"/>
      <sheetName val="Hume_Pipe5"/>
      <sheetName val="Labour_rates5"/>
      <sheetName val="SC_Cost_FEB_035"/>
      <sheetName val="Raw_Data4"/>
      <sheetName val="Day_work4"/>
      <sheetName val="33628-Rev__A4"/>
      <sheetName val="Eq__Mobilization4"/>
      <sheetName val="Materials_Cost4"/>
      <sheetName val="2_대외공문4"/>
      <sheetName val="Material_11"/>
      <sheetName val="Labour_&amp;_Plant11"/>
      <sheetName val="01_11_200411"/>
      <sheetName val="beam-reinft-IIInd_floor11"/>
      <sheetName val="SPT_vs_PHI11"/>
      <sheetName val="Rate_Analysis10"/>
      <sheetName val="pile_Fabrication10"/>
      <sheetName val="Materials_10"/>
      <sheetName val="P-Ins_&amp;_Bonds10"/>
      <sheetName val="LIFE_&amp;_REP_PROVN10"/>
      <sheetName val="O&amp;M_CREW10"/>
      <sheetName val="Risk_Te__Co_10"/>
      <sheetName val="Informa_10"/>
      <sheetName val="Z-_GENERAL_PRICE_SUMMARY10"/>
      <sheetName val="WITHOUT_C&amp;I_PROFIT_(3)10"/>
      <sheetName val="Final_Basic_rate10"/>
      <sheetName val="Hume_Pipe10"/>
      <sheetName val="Labour_rates10"/>
      <sheetName val="SC_Cost_FEB_0310"/>
      <sheetName val="Raw_Data9"/>
      <sheetName val="Day_work9"/>
      <sheetName val="33628-Rev__A9"/>
      <sheetName val="Eq__Mobilization9"/>
      <sheetName val="Materials_Cost9"/>
      <sheetName val="2_대외공문9"/>
      <sheetName val="Material_7"/>
      <sheetName val="Labour_&amp;_Plant7"/>
      <sheetName val="01_11_20047"/>
      <sheetName val="beam-reinft-IIInd_floor7"/>
      <sheetName val="SPT_vs_PHI7"/>
      <sheetName val="Rate_Analysis6"/>
      <sheetName val="pile_Fabrication6"/>
      <sheetName val="Materials_6"/>
      <sheetName val="P-Ins_&amp;_Bonds6"/>
      <sheetName val="LIFE_&amp;_REP_PROVN6"/>
      <sheetName val="O&amp;M_CREW6"/>
      <sheetName val="Risk_Te__Co_6"/>
      <sheetName val="Informa_6"/>
      <sheetName val="Z-_GENERAL_PRICE_SUMMARY6"/>
      <sheetName val="WITHOUT_C&amp;I_PROFIT_(3)6"/>
      <sheetName val="Final_Basic_rate6"/>
      <sheetName val="Hume_Pipe6"/>
      <sheetName val="Labour_rates6"/>
      <sheetName val="SC_Cost_FEB_036"/>
      <sheetName val="Raw_Data5"/>
      <sheetName val="Day_work5"/>
      <sheetName val="33628-Rev__A5"/>
      <sheetName val="Eq__Mobilization5"/>
      <sheetName val="Materials_Cost5"/>
      <sheetName val="2_대외공문5"/>
      <sheetName val="Material_9"/>
      <sheetName val="Labour_&amp;_Plant9"/>
      <sheetName val="01_11_20049"/>
      <sheetName val="beam-reinft-IIInd_floor9"/>
      <sheetName val="SPT_vs_PHI9"/>
      <sheetName val="Rate_Analysis8"/>
      <sheetName val="pile_Fabrication8"/>
      <sheetName val="Materials_8"/>
      <sheetName val="P-Ins_&amp;_Bonds8"/>
      <sheetName val="LIFE_&amp;_REP_PROVN8"/>
      <sheetName val="O&amp;M_CREW8"/>
      <sheetName val="Risk_Te__Co_8"/>
      <sheetName val="Informa_8"/>
      <sheetName val="Z-_GENERAL_PRICE_SUMMARY8"/>
      <sheetName val="WITHOUT_C&amp;I_PROFIT_(3)8"/>
      <sheetName val="Final_Basic_rate8"/>
      <sheetName val="Hume_Pipe8"/>
      <sheetName val="Labour_rates8"/>
      <sheetName val="SC_Cost_FEB_038"/>
      <sheetName val="Raw_Data7"/>
      <sheetName val="Day_work7"/>
      <sheetName val="33628-Rev__A7"/>
      <sheetName val="Eq__Mobilization7"/>
      <sheetName val="Materials_Cost7"/>
      <sheetName val="2_대외공문7"/>
      <sheetName val="Material_8"/>
      <sheetName val="Labour_&amp;_Plant8"/>
      <sheetName val="01_11_20048"/>
      <sheetName val="beam-reinft-IIInd_floor8"/>
      <sheetName val="SPT_vs_PHI8"/>
      <sheetName val="Rate_Analysis7"/>
      <sheetName val="pile_Fabrication7"/>
      <sheetName val="Materials_7"/>
      <sheetName val="P-Ins_&amp;_Bonds7"/>
      <sheetName val="LIFE_&amp;_REP_PROVN7"/>
      <sheetName val="O&amp;M_CREW7"/>
      <sheetName val="Risk_Te__Co_7"/>
      <sheetName val="Informa_7"/>
      <sheetName val="Z-_GENERAL_PRICE_SUMMARY7"/>
      <sheetName val="WITHOUT_C&amp;I_PROFIT_(3)7"/>
      <sheetName val="Final_Basic_rate7"/>
      <sheetName val="Hume_Pipe7"/>
      <sheetName val="Labour_rates7"/>
      <sheetName val="SC_Cost_FEB_037"/>
      <sheetName val="Raw_Data6"/>
      <sheetName val="Day_work6"/>
      <sheetName val="33628-Rev__A6"/>
      <sheetName val="Eq__Mobilization6"/>
      <sheetName val="Materials_Cost6"/>
      <sheetName val="2_대외공문6"/>
      <sheetName val="Material_10"/>
      <sheetName val="Labour_&amp;_Plant10"/>
      <sheetName val="01_11_200410"/>
      <sheetName val="beam-reinft-IIInd_floor10"/>
      <sheetName val="SPT_vs_PHI10"/>
      <sheetName val="Rate_Analysis9"/>
      <sheetName val="pile_Fabrication9"/>
      <sheetName val="Materials_9"/>
      <sheetName val="P-Ins_&amp;_Bonds9"/>
      <sheetName val="LIFE_&amp;_REP_PROVN9"/>
      <sheetName val="O&amp;M_CREW9"/>
      <sheetName val="Risk_Te__Co_9"/>
      <sheetName val="Informa_9"/>
      <sheetName val="Z-_GENERAL_PRICE_SUMMARY9"/>
      <sheetName val="WITHOUT_C&amp;I_PROFIT_(3)9"/>
      <sheetName val="Final_Basic_rate9"/>
      <sheetName val="Hume_Pipe9"/>
      <sheetName val="Labour_rates9"/>
      <sheetName val="SC_Cost_FEB_039"/>
      <sheetName val="Raw_Data8"/>
      <sheetName val="Day_work8"/>
      <sheetName val="33628-Rev__A8"/>
      <sheetName val="Eq__Mobilization8"/>
      <sheetName val="Materials_Cost8"/>
      <sheetName val="2_대외공문8"/>
      <sheetName val="Material_12"/>
      <sheetName val="Labour_&amp;_Plant12"/>
      <sheetName val="01_11_200412"/>
      <sheetName val="beam-reinft-IIInd_floor12"/>
      <sheetName val="SPT_vs_PHI12"/>
      <sheetName val="Rate_Analysis11"/>
      <sheetName val="pile_Fabrication11"/>
      <sheetName val="Materials_11"/>
      <sheetName val="P-Ins_&amp;_Bonds11"/>
      <sheetName val="LIFE_&amp;_REP_PROVN11"/>
      <sheetName val="O&amp;M_CREW11"/>
      <sheetName val="Risk_Te__Co_11"/>
      <sheetName val="Informa_11"/>
      <sheetName val="Z-_GENERAL_PRICE_SUMMARY11"/>
      <sheetName val="WITHOUT_C&amp;I_PROFIT_(3)11"/>
      <sheetName val="Final_Basic_rate11"/>
      <sheetName val="Hume_Pipe11"/>
      <sheetName val="Labour_rates11"/>
      <sheetName val="SC_Cost_FEB_0311"/>
      <sheetName val="Raw_Data10"/>
      <sheetName val="Day_work10"/>
      <sheetName val="33628-Rev__A10"/>
      <sheetName val="Eq__Mobilization10"/>
      <sheetName val="Materials_Cost10"/>
      <sheetName val="2_대외공문10"/>
      <sheetName val="Material_13"/>
      <sheetName val="Labour_&amp;_Plant13"/>
      <sheetName val="01_11_200413"/>
      <sheetName val="beam-reinft-IIInd_floor13"/>
      <sheetName val="SPT_vs_PHI13"/>
      <sheetName val="Rate_Analysis12"/>
      <sheetName val="pile_Fabrication12"/>
      <sheetName val="Materials_12"/>
      <sheetName val="P-Ins_&amp;_Bonds12"/>
      <sheetName val="LIFE_&amp;_REP_PROVN12"/>
      <sheetName val="O&amp;M_CREW12"/>
      <sheetName val="Risk_Te__Co_12"/>
      <sheetName val="Informa_12"/>
      <sheetName val="Z-_GENERAL_PRICE_SUMMARY12"/>
      <sheetName val="WITHOUT_C&amp;I_PROFIT_(3)12"/>
      <sheetName val="Final_Basic_rate12"/>
      <sheetName val="Hume_Pipe12"/>
      <sheetName val="Labour_rates12"/>
      <sheetName val="SC_Cost_FEB_0312"/>
      <sheetName val="Raw_Data11"/>
      <sheetName val="Day_work11"/>
      <sheetName val="33628-Rev__A11"/>
      <sheetName val="Eq__Mobilization11"/>
      <sheetName val="Materials_Cost11"/>
      <sheetName val="2_대외공문11"/>
      <sheetName val="Material_14"/>
      <sheetName val="Labour_&amp;_Plant14"/>
      <sheetName val="01_11_200414"/>
      <sheetName val="beam-reinft-IIInd_floor14"/>
      <sheetName val="SPT_vs_PHI14"/>
      <sheetName val="Rate_Analysis13"/>
      <sheetName val="pile_Fabrication13"/>
      <sheetName val="Materials_13"/>
      <sheetName val="P-Ins_&amp;_Bonds13"/>
      <sheetName val="LIFE_&amp;_REP_PROVN13"/>
      <sheetName val="O&amp;M_CREW13"/>
      <sheetName val="Risk_Te__Co_13"/>
      <sheetName val="Informa_13"/>
      <sheetName val="Z-_GENERAL_PRICE_SUMMARY13"/>
      <sheetName val="WITHOUT_C&amp;I_PROFIT_(3)13"/>
      <sheetName val="Final_Basic_rate13"/>
      <sheetName val="Hume_Pipe13"/>
      <sheetName val="Labour_rates13"/>
      <sheetName val="SC_Cost_FEB_0313"/>
      <sheetName val="Raw_Data12"/>
      <sheetName val="Day_work12"/>
      <sheetName val="33628-Rev__A12"/>
      <sheetName val="Eq__Mobilization12"/>
      <sheetName val="Materials_Cost12"/>
      <sheetName val="2_대외공문12"/>
      <sheetName val="Material_16"/>
      <sheetName val="Labour_&amp;_Plant16"/>
      <sheetName val="01_11_200416"/>
      <sheetName val="beam-reinft-IIInd_floor16"/>
      <sheetName val="SPT_vs_PHI16"/>
      <sheetName val="Rate_Analysis15"/>
      <sheetName val="pile_Fabrication15"/>
      <sheetName val="Materials_15"/>
      <sheetName val="P-Ins_&amp;_Bonds15"/>
      <sheetName val="LIFE_&amp;_REP_PROVN15"/>
      <sheetName val="O&amp;M_CREW15"/>
      <sheetName val="Risk_Te__Co_15"/>
      <sheetName val="Informa_15"/>
      <sheetName val="Z-_GENERAL_PRICE_SUMMARY15"/>
      <sheetName val="WITHOUT_C&amp;I_PROFIT_(3)15"/>
      <sheetName val="Final_Basic_rate15"/>
      <sheetName val="Hume_Pipe15"/>
      <sheetName val="Labour_rates15"/>
      <sheetName val="SC_Cost_FEB_0315"/>
      <sheetName val="Raw_Data14"/>
      <sheetName val="Day_work14"/>
      <sheetName val="33628-Rev__A14"/>
      <sheetName val="Eq__Mobilization14"/>
      <sheetName val="Materials_Cost14"/>
      <sheetName val="2_대외공문14"/>
      <sheetName val="Material_17"/>
      <sheetName val="Labour_&amp;_Plant17"/>
      <sheetName val="01_11_200417"/>
      <sheetName val="beam-reinft-IIInd_floor17"/>
      <sheetName val="SPT_vs_PHI17"/>
      <sheetName val="Rate_Analysis16"/>
      <sheetName val="pile_Fabrication16"/>
      <sheetName val="Materials_16"/>
      <sheetName val="P-Ins_&amp;_Bonds16"/>
      <sheetName val="LIFE_&amp;_REP_PROVN16"/>
      <sheetName val="O&amp;M_CREW16"/>
      <sheetName val="Risk_Te__Co_16"/>
      <sheetName val="Informa_16"/>
      <sheetName val="Z-_GENERAL_PRICE_SUMMARY16"/>
      <sheetName val="WITHOUT_C&amp;I_PROFIT_(3)16"/>
      <sheetName val="Final_Basic_rate16"/>
      <sheetName val="Hume_Pipe16"/>
      <sheetName val="Labour_rates16"/>
      <sheetName val="SC_Cost_FEB_0316"/>
      <sheetName val="Raw_Data15"/>
      <sheetName val="Day_work15"/>
      <sheetName val="33628-Rev__A15"/>
      <sheetName val="Eq__Mobilization15"/>
      <sheetName val="Materials_Cost15"/>
      <sheetName val="2_대외공문15"/>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ifting"/>
      <sheetName val="Non-Scheduled items"/>
      <sheetName val="Lead"/>
      <sheetName val="Rate Analysis"/>
      <sheetName val="Road Works"/>
      <sheetName val="Electrical"/>
      <sheetName val="Cost Estimate - Roadwise"/>
      <sheetName val="Sheet1"/>
      <sheetName val="Grand Summary"/>
      <sheetName val="abstr"/>
      <sheetName val="Abstract"/>
      <sheetName val="Road List"/>
      <sheetName val="Material "/>
      <sheetName val="Labour &amp; Plant"/>
      <sheetName val="Final Basic rate"/>
      <sheetName val="Labour"/>
      <sheetName val="PROCTOR"/>
      <sheetName val="Basicrates"/>
      <sheetName val="BOQ"/>
      <sheetName val="Elect."/>
      <sheetName val="Voucher"/>
      <sheetName val="Data"/>
      <sheetName val="Cal"/>
      <sheetName val="Gen Info"/>
      <sheetName val="DETAILED  BOQ"/>
      <sheetName val="FT-05-02IsoBOM"/>
      <sheetName val="VISION 2000"/>
      <sheetName val="BHANDUP"/>
      <sheetName val="CIV INV&amp;EX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7a"/>
    </sheetNames>
    <sheetDataSet>
      <sheetData sheetId="0">
        <row r="3">
          <cell r="AA3">
            <v>221269</v>
          </cell>
          <cell r="AB3">
            <v>221269</v>
          </cell>
        </row>
        <row r="4">
          <cell r="AA4">
            <v>102332</v>
          </cell>
          <cell r="AB4">
            <v>102332</v>
          </cell>
        </row>
        <row r="5">
          <cell r="AA5">
            <v>102164</v>
          </cell>
          <cell r="AB5">
            <v>102164</v>
          </cell>
        </row>
        <row r="7">
          <cell r="AA7">
            <v>28871</v>
          </cell>
          <cell r="AB7">
            <v>28871</v>
          </cell>
        </row>
      </sheetData>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_CEO"/>
      <sheetName val="Top sheet"/>
      <sheetName val="Top sheet (2)"/>
      <sheetName val="BOQ C4_1"/>
      <sheetName val="BOQ C4_2"/>
      <sheetName val="EB Charges"/>
      <sheetName val="Major Quantities"/>
      <sheetName val="Assumptions"/>
      <sheetName val="RA"/>
      <sheetName val="Batching&amp;Pil POL"/>
      <sheetName val="Area"/>
      <sheetName val="Road Work"/>
      <sheetName val="Machinary_Road Work"/>
      <sheetName val="Conc Laying"/>
      <sheetName val="Equipment"/>
      <sheetName val="Excavation"/>
      <sheetName val="Steel"/>
      <sheetName val="Cencrete (2)"/>
      <sheetName val="Manpower"/>
      <sheetName val="F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ted"/>
      <sheetName val="Top Sheet (2)"/>
      <sheetName val="Top Sheet"/>
      <sheetName val="BOQ"/>
      <sheetName val="Schedule F"/>
      <sheetName val="Major qty"/>
      <sheetName val="General Analysis"/>
      <sheetName val="Inputs"/>
      <sheetName val="RA"/>
      <sheetName val="Piling"/>
      <sheetName val="Yard"/>
      <sheetName val="EB Charges"/>
      <sheetName val="Finance"/>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rbCroatiaSheet"/>
      <sheetName val="Country summary"/>
      <sheetName val="Summary tabs--&gt;"/>
      <sheetName val="DossierConsolidation"/>
      <sheetName val="MAConsolidation"/>
      <sheetName val="MAConsolidHelper"/>
      <sheetName val="Assumptions"/>
      <sheetName val="MasterMolDoseList"/>
      <sheetName val="NOTES"/>
      <sheetName val="Aurobindo--&gt;"/>
      <sheetName val="Aurobindo dossier input"/>
      <sheetName val="Aurobindo MA input"/>
      <sheetName val="Torrent--&gt;"/>
      <sheetName val="TorrentControl"/>
      <sheetName val="TorrentStep"/>
      <sheetName val="Torrent dossier input"/>
      <sheetName val="TorrentStepMA"/>
      <sheetName val="Torrent MA input"/>
      <sheetName val="Intas--&gt;"/>
      <sheetName val="Intas Control"/>
      <sheetName val="Intas dossier input"/>
      <sheetName val="IntasStep"/>
      <sheetName val="Intas MA input"/>
    </sheetNames>
    <sheetDataSet>
      <sheetData sheetId="0"/>
      <sheetData sheetId="1"/>
      <sheetData sheetId="2"/>
      <sheetData sheetId="3">
        <row r="5">
          <cell r="D5" t="str">
            <v>Dosage</v>
          </cell>
          <cell r="E5" t="str">
            <v>Active Vendor</v>
          </cell>
          <cell r="F5" t="str">
            <v>Multiple?</v>
          </cell>
          <cell r="G5" t="str">
            <v>Torrent</v>
          </cell>
          <cell r="H5" t="str">
            <v>Aurobindo</v>
          </cell>
          <cell r="I5" t="str">
            <v>Intas</v>
          </cell>
          <cell r="J5" t="str">
            <v>EU dossier</v>
          </cell>
          <cell r="K5" t="str">
            <v>Brazil / Mexico dossier</v>
          </cell>
          <cell r="L5" t="str">
            <v>Other dossier</v>
          </cell>
          <cell r="M5" t="str">
            <v>Earliest dossier</v>
          </cell>
          <cell r="N5" t="str">
            <v>Algeria</v>
          </cell>
          <cell r="O5" t="str">
            <v>Argentina</v>
          </cell>
          <cell r="P5" t="str">
            <v>Brazil</v>
          </cell>
          <cell r="Q5" t="str">
            <v>Bulgaria</v>
          </cell>
          <cell r="R5" t="str">
            <v>CAMCAR</v>
          </cell>
          <cell r="S5" t="str">
            <v>Chile</v>
          </cell>
          <cell r="T5" t="str">
            <v>Colombia</v>
          </cell>
          <cell r="U5" t="str">
            <v>Croatia</v>
          </cell>
          <cell r="V5" t="str">
            <v>Czech</v>
          </cell>
          <cell r="W5" t="str">
            <v>Egypt</v>
          </cell>
          <cell r="X5" t="str">
            <v>Gulf</v>
          </cell>
          <cell r="Y5" t="str">
            <v>Hungary</v>
          </cell>
          <cell r="Z5" t="str">
            <v>Kazakhstan</v>
          </cell>
          <cell r="AA5" t="str">
            <v>Malaysia</v>
          </cell>
          <cell r="AB5" t="str">
            <v>Mexico</v>
          </cell>
          <cell r="AC5" t="str">
            <v>Peru</v>
          </cell>
          <cell r="AD5" t="str">
            <v>Philippines</v>
          </cell>
          <cell r="AE5" t="str">
            <v>Poland</v>
          </cell>
          <cell r="AF5" t="str">
            <v>Romania</v>
          </cell>
          <cell r="AG5" t="str">
            <v>Russia</v>
          </cell>
          <cell r="AH5" t="str">
            <v>Saudi</v>
          </cell>
          <cell r="AI5" t="str">
            <v>Serbia</v>
          </cell>
          <cell r="AJ5" t="str">
            <v>Slovak</v>
          </cell>
          <cell r="AK5" t="str">
            <v>South Africa</v>
          </cell>
          <cell r="AL5" t="str">
            <v>Thailand</v>
          </cell>
          <cell r="AM5" t="str">
            <v>Turkey</v>
          </cell>
          <cell r="AN5" t="str">
            <v>Ukraine</v>
          </cell>
          <cell r="AO5" t="str">
            <v>Venezuela</v>
          </cell>
          <cell r="AP5" t="str">
            <v>Vietnam</v>
          </cell>
        </row>
        <row r="6">
          <cell r="B6" t="str">
            <v>Acetylsalicylic acid</v>
          </cell>
          <cell r="C6" t="str">
            <v>Acetylsalicylic acid</v>
          </cell>
          <cell r="D6">
            <v>0</v>
          </cell>
          <cell r="E6" t="str">
            <v>Torrent</v>
          </cell>
          <cell r="F6">
            <v>0</v>
          </cell>
          <cell r="G6" t="str">
            <v>Y</v>
          </cell>
          <cell r="H6">
            <v>0</v>
          </cell>
          <cell r="I6">
            <v>0</v>
          </cell>
          <cell r="J6">
            <v>2011.75</v>
          </cell>
          <cell r="K6">
            <v>2011.75</v>
          </cell>
          <cell r="L6">
            <v>2011.75</v>
          </cell>
          <cell r="M6">
            <v>2011.75</v>
          </cell>
          <cell r="N6">
            <v>2011.75</v>
          </cell>
          <cell r="O6">
            <v>2011.75</v>
          </cell>
          <cell r="P6">
            <v>2011.75</v>
          </cell>
          <cell r="Q6">
            <v>2011.75</v>
          </cell>
          <cell r="R6">
            <v>2011.75</v>
          </cell>
          <cell r="S6">
            <v>2011.75</v>
          </cell>
          <cell r="T6">
            <v>2011.75</v>
          </cell>
          <cell r="U6">
            <v>2011.75</v>
          </cell>
          <cell r="V6">
            <v>2011.75</v>
          </cell>
          <cell r="W6">
            <v>2011.75</v>
          </cell>
          <cell r="X6">
            <v>2011.75</v>
          </cell>
          <cell r="Y6">
            <v>2011.75</v>
          </cell>
          <cell r="Z6">
            <v>2011.75</v>
          </cell>
          <cell r="AA6">
            <v>2011.75</v>
          </cell>
          <cell r="AB6">
            <v>2011.75</v>
          </cell>
          <cell r="AC6">
            <v>2011.75</v>
          </cell>
          <cell r="AD6">
            <v>2011.75</v>
          </cell>
          <cell r="AE6">
            <v>2011.75</v>
          </cell>
          <cell r="AF6">
            <v>2011.75</v>
          </cell>
          <cell r="AG6">
            <v>2011.75</v>
          </cell>
          <cell r="AH6">
            <v>2011.75</v>
          </cell>
          <cell r="AI6">
            <v>2011.75</v>
          </cell>
          <cell r="AJ6">
            <v>2011.75</v>
          </cell>
          <cell r="AK6">
            <v>2011.75</v>
          </cell>
          <cell r="AL6">
            <v>2011.75</v>
          </cell>
          <cell r="AM6">
            <v>2011.75</v>
          </cell>
          <cell r="AN6">
            <v>2011.75</v>
          </cell>
          <cell r="AO6">
            <v>2011.75</v>
          </cell>
          <cell r="AP6">
            <v>2011.75</v>
          </cell>
        </row>
        <row r="7">
          <cell r="B7" t="str">
            <v>Ademetionine</v>
          </cell>
          <cell r="C7" t="str">
            <v>Ademetionine</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row>
        <row r="8">
          <cell r="B8" t="str">
            <v>Amisulpride</v>
          </cell>
          <cell r="C8" t="str">
            <v>Amisulpride</v>
          </cell>
          <cell r="D8">
            <v>0</v>
          </cell>
          <cell r="E8" t="str">
            <v>Torrent</v>
          </cell>
          <cell r="F8">
            <v>0</v>
          </cell>
          <cell r="G8" t="str">
            <v>Y</v>
          </cell>
          <cell r="H8">
            <v>0</v>
          </cell>
          <cell r="I8">
            <v>0</v>
          </cell>
          <cell r="J8">
            <v>2011.75</v>
          </cell>
          <cell r="K8">
            <v>2011.75</v>
          </cell>
          <cell r="L8">
            <v>2011.75</v>
          </cell>
          <cell r="M8">
            <v>2011.75</v>
          </cell>
          <cell r="N8">
            <v>2011.75</v>
          </cell>
          <cell r="O8">
            <v>2011.75</v>
          </cell>
          <cell r="P8">
            <v>2011.75</v>
          </cell>
          <cell r="Q8">
            <v>2011.75</v>
          </cell>
          <cell r="R8">
            <v>2011.75</v>
          </cell>
          <cell r="S8">
            <v>2011.75</v>
          </cell>
          <cell r="T8">
            <v>2011.75</v>
          </cell>
          <cell r="U8">
            <v>2011.75</v>
          </cell>
          <cell r="V8">
            <v>2011.75</v>
          </cell>
          <cell r="W8">
            <v>2011.75</v>
          </cell>
          <cell r="X8">
            <v>2011.75</v>
          </cell>
          <cell r="Y8">
            <v>2011.75</v>
          </cell>
          <cell r="Z8">
            <v>2011.75</v>
          </cell>
          <cell r="AA8">
            <v>2011.75</v>
          </cell>
          <cell r="AB8">
            <v>2011.75</v>
          </cell>
          <cell r="AC8">
            <v>2011.75</v>
          </cell>
          <cell r="AD8">
            <v>2011.75</v>
          </cell>
          <cell r="AE8">
            <v>2011.75</v>
          </cell>
          <cell r="AF8">
            <v>2011.75</v>
          </cell>
          <cell r="AG8">
            <v>2011.75</v>
          </cell>
          <cell r="AH8">
            <v>2011.75</v>
          </cell>
          <cell r="AI8">
            <v>2011.75</v>
          </cell>
          <cell r="AJ8">
            <v>2011.75</v>
          </cell>
          <cell r="AK8">
            <v>2011.75</v>
          </cell>
          <cell r="AL8">
            <v>2011.75</v>
          </cell>
          <cell r="AM8">
            <v>2011.75</v>
          </cell>
          <cell r="AN8">
            <v>2011.75</v>
          </cell>
          <cell r="AO8">
            <v>2011.75</v>
          </cell>
          <cell r="AP8">
            <v>2011.75</v>
          </cell>
        </row>
        <row r="9">
          <cell r="B9" t="str">
            <v>Amlodipine + Valsartan160+10mg</v>
          </cell>
          <cell r="C9" t="str">
            <v>Amlodipine + Valsartan</v>
          </cell>
          <cell r="D9" t="str">
            <v>160+10mg</v>
          </cell>
          <cell r="E9" t="str">
            <v>Torrent</v>
          </cell>
          <cell r="F9">
            <v>0</v>
          </cell>
          <cell r="G9" t="str">
            <v>Y</v>
          </cell>
          <cell r="H9">
            <v>0</v>
          </cell>
          <cell r="I9">
            <v>0</v>
          </cell>
          <cell r="J9">
            <v>2011</v>
          </cell>
          <cell r="K9">
            <v>2010.75</v>
          </cell>
          <cell r="L9">
            <v>2011</v>
          </cell>
          <cell r="M9">
            <v>2010.75</v>
          </cell>
          <cell r="N9">
            <v>2011.75</v>
          </cell>
          <cell r="O9">
            <v>2011.75</v>
          </cell>
          <cell r="P9">
            <v>2010.75</v>
          </cell>
          <cell r="Q9">
            <v>2011</v>
          </cell>
          <cell r="R9">
            <v>2011</v>
          </cell>
          <cell r="S9">
            <v>2011</v>
          </cell>
          <cell r="T9">
            <v>2011</v>
          </cell>
          <cell r="U9">
            <v>2011</v>
          </cell>
          <cell r="V9">
            <v>2011</v>
          </cell>
          <cell r="W9">
            <v>0</v>
          </cell>
          <cell r="X9">
            <v>2011</v>
          </cell>
          <cell r="Y9">
            <v>2011</v>
          </cell>
          <cell r="Z9">
            <v>2011</v>
          </cell>
          <cell r="AA9">
            <v>2011.75</v>
          </cell>
          <cell r="AB9">
            <v>2011</v>
          </cell>
          <cell r="AC9">
            <v>2011</v>
          </cell>
          <cell r="AD9">
            <v>2011.75</v>
          </cell>
          <cell r="AE9">
            <v>2011</v>
          </cell>
          <cell r="AF9">
            <v>2011</v>
          </cell>
          <cell r="AG9">
            <v>2011</v>
          </cell>
          <cell r="AH9">
            <v>2011</v>
          </cell>
          <cell r="AI9">
            <v>0</v>
          </cell>
          <cell r="AJ9">
            <v>2011</v>
          </cell>
          <cell r="AK9">
            <v>2011.75</v>
          </cell>
          <cell r="AL9">
            <v>2011.75</v>
          </cell>
          <cell r="AM9">
            <v>2011</v>
          </cell>
          <cell r="AN9">
            <v>2011</v>
          </cell>
          <cell r="AO9">
            <v>2011</v>
          </cell>
          <cell r="AP9">
            <v>2011</v>
          </cell>
        </row>
        <row r="10">
          <cell r="B10" t="str">
            <v>Amlodipine + Valsartan160+5mg</v>
          </cell>
          <cell r="C10" t="str">
            <v>Amlodipine + Valsartan</v>
          </cell>
          <cell r="D10" t="str">
            <v>160+5mg</v>
          </cell>
          <cell r="E10" t="str">
            <v>Torrent</v>
          </cell>
          <cell r="F10">
            <v>0</v>
          </cell>
          <cell r="G10" t="str">
            <v>Y</v>
          </cell>
          <cell r="H10">
            <v>0</v>
          </cell>
          <cell r="I10">
            <v>0</v>
          </cell>
          <cell r="J10">
            <v>2011</v>
          </cell>
          <cell r="K10">
            <v>2010.75</v>
          </cell>
          <cell r="L10">
            <v>2011</v>
          </cell>
          <cell r="M10">
            <v>2010.75</v>
          </cell>
          <cell r="N10">
            <v>2011.75</v>
          </cell>
          <cell r="O10">
            <v>2011.75</v>
          </cell>
          <cell r="P10">
            <v>2010.75</v>
          </cell>
          <cell r="Q10">
            <v>2011</v>
          </cell>
          <cell r="R10">
            <v>2011</v>
          </cell>
          <cell r="S10">
            <v>2011</v>
          </cell>
          <cell r="T10">
            <v>2011</v>
          </cell>
          <cell r="U10">
            <v>2011</v>
          </cell>
          <cell r="V10">
            <v>2011</v>
          </cell>
          <cell r="W10">
            <v>0</v>
          </cell>
          <cell r="X10">
            <v>2011</v>
          </cell>
          <cell r="Y10">
            <v>2011</v>
          </cell>
          <cell r="Z10">
            <v>2011</v>
          </cell>
          <cell r="AA10">
            <v>2011.75</v>
          </cell>
          <cell r="AB10">
            <v>2011</v>
          </cell>
          <cell r="AC10">
            <v>2011</v>
          </cell>
          <cell r="AD10">
            <v>2011.75</v>
          </cell>
          <cell r="AE10">
            <v>2011</v>
          </cell>
          <cell r="AF10">
            <v>2011</v>
          </cell>
          <cell r="AG10">
            <v>2011</v>
          </cell>
          <cell r="AH10">
            <v>2011</v>
          </cell>
          <cell r="AI10">
            <v>0</v>
          </cell>
          <cell r="AJ10">
            <v>2011</v>
          </cell>
          <cell r="AK10">
            <v>2011.75</v>
          </cell>
          <cell r="AL10">
            <v>2011.75</v>
          </cell>
          <cell r="AM10">
            <v>2011</v>
          </cell>
          <cell r="AN10">
            <v>2011</v>
          </cell>
          <cell r="AO10">
            <v>2011</v>
          </cell>
          <cell r="AP10">
            <v>2011</v>
          </cell>
        </row>
        <row r="11">
          <cell r="B11" t="str">
            <v>Amlodipine + Valsartan320+10mg</v>
          </cell>
          <cell r="C11" t="str">
            <v>Amlodipine + Valsartan</v>
          </cell>
          <cell r="D11" t="str">
            <v>320+10mg</v>
          </cell>
          <cell r="E11" t="str">
            <v>Torrent</v>
          </cell>
          <cell r="F11">
            <v>0</v>
          </cell>
          <cell r="G11" t="str">
            <v>Y</v>
          </cell>
          <cell r="H11">
            <v>0</v>
          </cell>
          <cell r="I11">
            <v>0</v>
          </cell>
          <cell r="J11">
            <v>2011</v>
          </cell>
          <cell r="K11">
            <v>2010.75</v>
          </cell>
          <cell r="L11">
            <v>2011</v>
          </cell>
          <cell r="M11">
            <v>2010.75</v>
          </cell>
          <cell r="N11">
            <v>2011.75</v>
          </cell>
          <cell r="O11">
            <v>2011.75</v>
          </cell>
          <cell r="P11">
            <v>2010.75</v>
          </cell>
          <cell r="Q11">
            <v>2011</v>
          </cell>
          <cell r="R11">
            <v>2011</v>
          </cell>
          <cell r="S11">
            <v>2011</v>
          </cell>
          <cell r="T11">
            <v>2011</v>
          </cell>
          <cell r="U11">
            <v>2011</v>
          </cell>
          <cell r="V11">
            <v>2011</v>
          </cell>
          <cell r="W11">
            <v>0</v>
          </cell>
          <cell r="X11">
            <v>2011</v>
          </cell>
          <cell r="Y11">
            <v>2011</v>
          </cell>
          <cell r="Z11">
            <v>2011</v>
          </cell>
          <cell r="AA11">
            <v>2011.75</v>
          </cell>
          <cell r="AB11">
            <v>2011</v>
          </cell>
          <cell r="AC11">
            <v>2011</v>
          </cell>
          <cell r="AD11">
            <v>2011.75</v>
          </cell>
          <cell r="AE11">
            <v>2011</v>
          </cell>
          <cell r="AF11">
            <v>2011</v>
          </cell>
          <cell r="AG11">
            <v>2011</v>
          </cell>
          <cell r="AH11">
            <v>2011</v>
          </cell>
          <cell r="AI11">
            <v>0</v>
          </cell>
          <cell r="AJ11">
            <v>2011</v>
          </cell>
          <cell r="AK11">
            <v>2011.75</v>
          </cell>
          <cell r="AL11">
            <v>2011.75</v>
          </cell>
          <cell r="AM11">
            <v>2011</v>
          </cell>
          <cell r="AN11">
            <v>2011</v>
          </cell>
          <cell r="AO11">
            <v>2011</v>
          </cell>
          <cell r="AP11">
            <v>2011</v>
          </cell>
        </row>
        <row r="12">
          <cell r="B12" t="str">
            <v>Amlodipine + Valsartan320+5mg</v>
          </cell>
          <cell r="C12" t="str">
            <v>Amlodipine + Valsartan</v>
          </cell>
          <cell r="D12" t="str">
            <v>320+5mg</v>
          </cell>
          <cell r="E12" t="str">
            <v>Torrent</v>
          </cell>
          <cell r="F12">
            <v>0</v>
          </cell>
          <cell r="G12" t="str">
            <v>Y</v>
          </cell>
          <cell r="H12">
            <v>0</v>
          </cell>
          <cell r="I12">
            <v>0</v>
          </cell>
          <cell r="J12">
            <v>2011</v>
          </cell>
          <cell r="K12">
            <v>2010.75</v>
          </cell>
          <cell r="L12">
            <v>2011</v>
          </cell>
          <cell r="M12">
            <v>2010.75</v>
          </cell>
          <cell r="N12">
            <v>2011.75</v>
          </cell>
          <cell r="O12">
            <v>2011.75</v>
          </cell>
          <cell r="P12">
            <v>2010.75</v>
          </cell>
          <cell r="Q12">
            <v>2011</v>
          </cell>
          <cell r="R12">
            <v>2011</v>
          </cell>
          <cell r="S12">
            <v>2011</v>
          </cell>
          <cell r="T12">
            <v>2011</v>
          </cell>
          <cell r="U12">
            <v>2011</v>
          </cell>
          <cell r="V12">
            <v>2011</v>
          </cell>
          <cell r="W12">
            <v>0</v>
          </cell>
          <cell r="X12">
            <v>2011</v>
          </cell>
          <cell r="Y12">
            <v>2011</v>
          </cell>
          <cell r="Z12">
            <v>2011</v>
          </cell>
          <cell r="AA12">
            <v>2011.75</v>
          </cell>
          <cell r="AB12">
            <v>2011</v>
          </cell>
          <cell r="AC12">
            <v>2011</v>
          </cell>
          <cell r="AD12">
            <v>2011.75</v>
          </cell>
          <cell r="AE12">
            <v>2011</v>
          </cell>
          <cell r="AF12">
            <v>2011</v>
          </cell>
          <cell r="AG12">
            <v>2011</v>
          </cell>
          <cell r="AH12">
            <v>2011</v>
          </cell>
          <cell r="AI12">
            <v>0</v>
          </cell>
          <cell r="AJ12">
            <v>2011</v>
          </cell>
          <cell r="AK12">
            <v>2011.75</v>
          </cell>
          <cell r="AL12">
            <v>2011.75</v>
          </cell>
          <cell r="AM12">
            <v>2011</v>
          </cell>
          <cell r="AN12">
            <v>2011</v>
          </cell>
          <cell r="AO12">
            <v>2011</v>
          </cell>
          <cell r="AP12">
            <v>2011</v>
          </cell>
        </row>
        <row r="13">
          <cell r="B13" t="str">
            <v>Amlodipine + Valsartan80+5mg</v>
          </cell>
          <cell r="C13" t="str">
            <v>Amlodipine + Valsartan</v>
          </cell>
          <cell r="D13" t="str">
            <v>80+5mg</v>
          </cell>
          <cell r="E13" t="str">
            <v>Torrent</v>
          </cell>
          <cell r="F13">
            <v>0</v>
          </cell>
          <cell r="G13" t="str">
            <v>Y</v>
          </cell>
          <cell r="H13">
            <v>0</v>
          </cell>
          <cell r="I13">
            <v>0</v>
          </cell>
          <cell r="J13">
            <v>2011</v>
          </cell>
          <cell r="K13">
            <v>2010.75</v>
          </cell>
          <cell r="L13">
            <v>2011</v>
          </cell>
          <cell r="M13">
            <v>2010.75</v>
          </cell>
          <cell r="N13">
            <v>2011.75</v>
          </cell>
          <cell r="O13">
            <v>2011.75</v>
          </cell>
          <cell r="P13">
            <v>2010.75</v>
          </cell>
          <cell r="Q13">
            <v>2011</v>
          </cell>
          <cell r="R13">
            <v>2011</v>
          </cell>
          <cell r="S13">
            <v>2011</v>
          </cell>
          <cell r="T13">
            <v>2011</v>
          </cell>
          <cell r="U13">
            <v>2011</v>
          </cell>
          <cell r="V13">
            <v>2011</v>
          </cell>
          <cell r="W13">
            <v>0</v>
          </cell>
          <cell r="X13">
            <v>2011</v>
          </cell>
          <cell r="Y13">
            <v>2011</v>
          </cell>
          <cell r="Z13">
            <v>2011</v>
          </cell>
          <cell r="AA13">
            <v>2011.75</v>
          </cell>
          <cell r="AB13">
            <v>2011</v>
          </cell>
          <cell r="AC13">
            <v>2011</v>
          </cell>
          <cell r="AD13">
            <v>2011.75</v>
          </cell>
          <cell r="AE13">
            <v>2011</v>
          </cell>
          <cell r="AF13">
            <v>2011</v>
          </cell>
          <cell r="AG13">
            <v>2011</v>
          </cell>
          <cell r="AH13">
            <v>2011</v>
          </cell>
          <cell r="AI13">
            <v>0</v>
          </cell>
          <cell r="AJ13">
            <v>2011</v>
          </cell>
          <cell r="AK13">
            <v>2011.75</v>
          </cell>
          <cell r="AL13">
            <v>2011.75</v>
          </cell>
          <cell r="AM13">
            <v>2011</v>
          </cell>
          <cell r="AN13">
            <v>2011</v>
          </cell>
          <cell r="AO13">
            <v>2011</v>
          </cell>
          <cell r="AP13">
            <v>2011</v>
          </cell>
        </row>
        <row r="14">
          <cell r="B14" t="str">
            <v>Amoxicillin + Clarithromycin + Esomeprazole</v>
          </cell>
          <cell r="C14" t="str">
            <v>Amoxicillin + Clarithromycin + Esomeprazole</v>
          </cell>
          <cell r="D14">
            <v>0</v>
          </cell>
          <cell r="E14" t="str">
            <v>Aurobindo</v>
          </cell>
          <cell r="F14">
            <v>0</v>
          </cell>
          <cell r="G14">
            <v>0</v>
          </cell>
          <cell r="H14" t="str">
            <v>Y</v>
          </cell>
          <cell r="I14">
            <v>0</v>
          </cell>
          <cell r="J14">
            <v>2011.5</v>
          </cell>
          <cell r="K14">
            <v>2011.5</v>
          </cell>
          <cell r="L14">
            <v>2011.5</v>
          </cell>
          <cell r="M14">
            <v>2011.5</v>
          </cell>
          <cell r="N14">
            <v>2011.5</v>
          </cell>
          <cell r="O14">
            <v>2011.5</v>
          </cell>
          <cell r="P14">
            <v>2011.5</v>
          </cell>
          <cell r="Q14">
            <v>2011.5</v>
          </cell>
          <cell r="R14">
            <v>2011.5</v>
          </cell>
          <cell r="S14">
            <v>2011.5</v>
          </cell>
          <cell r="T14">
            <v>2011.5</v>
          </cell>
          <cell r="U14">
            <v>2011.5</v>
          </cell>
          <cell r="V14">
            <v>2011.5</v>
          </cell>
          <cell r="W14">
            <v>2011.5</v>
          </cell>
          <cell r="X14">
            <v>2011.5</v>
          </cell>
          <cell r="Y14">
            <v>2011.5</v>
          </cell>
          <cell r="Z14">
            <v>2011.5</v>
          </cell>
          <cell r="AA14">
            <v>2011.5</v>
          </cell>
          <cell r="AB14">
            <v>2011.5</v>
          </cell>
          <cell r="AC14">
            <v>2011.5</v>
          </cell>
          <cell r="AD14">
            <v>2011.5</v>
          </cell>
          <cell r="AE14">
            <v>2011.5</v>
          </cell>
          <cell r="AF14">
            <v>2011.5</v>
          </cell>
          <cell r="AG14">
            <v>2011.5</v>
          </cell>
          <cell r="AH14">
            <v>2011.5</v>
          </cell>
          <cell r="AI14">
            <v>2011.5</v>
          </cell>
          <cell r="AJ14">
            <v>2011.5</v>
          </cell>
          <cell r="AK14">
            <v>2011.5</v>
          </cell>
          <cell r="AL14">
            <v>2011.5</v>
          </cell>
          <cell r="AM14">
            <v>2011.5</v>
          </cell>
          <cell r="AN14">
            <v>2011.5</v>
          </cell>
          <cell r="AO14">
            <v>2011.5</v>
          </cell>
          <cell r="AP14">
            <v>2011.5</v>
          </cell>
        </row>
        <row r="15">
          <cell r="B15" t="str">
            <v>Atomoxetine18mg</v>
          </cell>
          <cell r="C15" t="str">
            <v>Atomoxetine</v>
          </cell>
          <cell r="D15" t="str">
            <v>18mg</v>
          </cell>
          <cell r="E15" t="str">
            <v>Aurobindo</v>
          </cell>
          <cell r="F15">
            <v>0</v>
          </cell>
          <cell r="G15">
            <v>0</v>
          </cell>
          <cell r="H15" t="str">
            <v>Y</v>
          </cell>
          <cell r="I15">
            <v>0</v>
          </cell>
          <cell r="J15">
            <v>0</v>
          </cell>
          <cell r="K15">
            <v>2010.5</v>
          </cell>
          <cell r="L15">
            <v>2010.5</v>
          </cell>
          <cell r="M15">
            <v>2010.5</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2010.5</v>
          </cell>
          <cell r="AC15">
            <v>0</v>
          </cell>
          <cell r="AD15">
            <v>0</v>
          </cell>
          <cell r="AE15">
            <v>0</v>
          </cell>
          <cell r="AF15">
            <v>0</v>
          </cell>
          <cell r="AG15">
            <v>0</v>
          </cell>
          <cell r="AH15">
            <v>0</v>
          </cell>
          <cell r="AI15">
            <v>0</v>
          </cell>
          <cell r="AJ15">
            <v>0</v>
          </cell>
          <cell r="AK15">
            <v>2010.5</v>
          </cell>
          <cell r="AL15">
            <v>0</v>
          </cell>
          <cell r="AM15">
            <v>0</v>
          </cell>
          <cell r="AN15">
            <v>0</v>
          </cell>
          <cell r="AO15">
            <v>0</v>
          </cell>
          <cell r="AP15">
            <v>0</v>
          </cell>
        </row>
        <row r="16">
          <cell r="B16" t="str">
            <v>Atomoxetine25mg</v>
          </cell>
          <cell r="C16" t="str">
            <v>Atomoxetine</v>
          </cell>
          <cell r="D16" t="str">
            <v>25mg</v>
          </cell>
          <cell r="E16" t="str">
            <v>Aurobindo</v>
          </cell>
          <cell r="F16">
            <v>0</v>
          </cell>
          <cell r="G16">
            <v>0</v>
          </cell>
          <cell r="H16" t="str">
            <v>Y</v>
          </cell>
          <cell r="I16">
            <v>0</v>
          </cell>
          <cell r="J16">
            <v>0</v>
          </cell>
          <cell r="K16">
            <v>2010.5</v>
          </cell>
          <cell r="L16">
            <v>2010.5</v>
          </cell>
          <cell r="M16">
            <v>2010.5</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2010.5</v>
          </cell>
          <cell r="AC16">
            <v>0</v>
          </cell>
          <cell r="AD16">
            <v>0</v>
          </cell>
          <cell r="AE16">
            <v>0</v>
          </cell>
          <cell r="AF16">
            <v>0</v>
          </cell>
          <cell r="AG16">
            <v>0</v>
          </cell>
          <cell r="AH16">
            <v>0</v>
          </cell>
          <cell r="AI16">
            <v>0</v>
          </cell>
          <cell r="AJ16">
            <v>0</v>
          </cell>
          <cell r="AK16">
            <v>2010.5</v>
          </cell>
          <cell r="AL16">
            <v>0</v>
          </cell>
          <cell r="AM16">
            <v>0</v>
          </cell>
          <cell r="AN16">
            <v>0</v>
          </cell>
          <cell r="AO16">
            <v>0</v>
          </cell>
          <cell r="AP16">
            <v>0</v>
          </cell>
        </row>
        <row r="17">
          <cell r="B17" t="str">
            <v>Atomoxetine40mg</v>
          </cell>
          <cell r="C17" t="str">
            <v>Atomoxetine</v>
          </cell>
          <cell r="D17" t="str">
            <v>40mg</v>
          </cell>
          <cell r="E17" t="str">
            <v>Aurobindo</v>
          </cell>
          <cell r="F17">
            <v>0</v>
          </cell>
          <cell r="G17">
            <v>0</v>
          </cell>
          <cell r="H17" t="str">
            <v>Y</v>
          </cell>
          <cell r="I17">
            <v>0</v>
          </cell>
          <cell r="J17">
            <v>0</v>
          </cell>
          <cell r="K17">
            <v>2010.5</v>
          </cell>
          <cell r="L17">
            <v>2010.5</v>
          </cell>
          <cell r="M17">
            <v>2010.5</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2010.5</v>
          </cell>
          <cell r="AC17">
            <v>0</v>
          </cell>
          <cell r="AD17">
            <v>0</v>
          </cell>
          <cell r="AE17">
            <v>0</v>
          </cell>
          <cell r="AF17">
            <v>0</v>
          </cell>
          <cell r="AG17">
            <v>0</v>
          </cell>
          <cell r="AH17">
            <v>0</v>
          </cell>
          <cell r="AI17">
            <v>0</v>
          </cell>
          <cell r="AJ17">
            <v>0</v>
          </cell>
          <cell r="AK17">
            <v>2010.5</v>
          </cell>
          <cell r="AL17">
            <v>0</v>
          </cell>
          <cell r="AM17">
            <v>0</v>
          </cell>
          <cell r="AN17">
            <v>0</v>
          </cell>
          <cell r="AO17">
            <v>0</v>
          </cell>
          <cell r="AP17">
            <v>0</v>
          </cell>
        </row>
        <row r="18">
          <cell r="B18" t="str">
            <v>Atomoxetine60mg</v>
          </cell>
          <cell r="C18" t="str">
            <v>Atomoxetine</v>
          </cell>
          <cell r="D18" t="str">
            <v>60mg</v>
          </cell>
          <cell r="E18" t="str">
            <v>Aurobindo</v>
          </cell>
          <cell r="F18">
            <v>0</v>
          </cell>
          <cell r="G18">
            <v>0</v>
          </cell>
          <cell r="H18" t="str">
            <v>Y</v>
          </cell>
          <cell r="I18">
            <v>0</v>
          </cell>
          <cell r="J18">
            <v>0</v>
          </cell>
          <cell r="K18">
            <v>2010.5</v>
          </cell>
          <cell r="L18">
            <v>2010.5</v>
          </cell>
          <cell r="M18">
            <v>2010.5</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2010.5</v>
          </cell>
          <cell r="AC18">
            <v>0</v>
          </cell>
          <cell r="AD18">
            <v>0</v>
          </cell>
          <cell r="AE18">
            <v>0</v>
          </cell>
          <cell r="AF18">
            <v>0</v>
          </cell>
          <cell r="AG18">
            <v>0</v>
          </cell>
          <cell r="AH18">
            <v>0</v>
          </cell>
          <cell r="AI18">
            <v>0</v>
          </cell>
          <cell r="AJ18">
            <v>0</v>
          </cell>
          <cell r="AK18">
            <v>2010.5</v>
          </cell>
          <cell r="AL18">
            <v>0</v>
          </cell>
          <cell r="AM18">
            <v>0</v>
          </cell>
          <cell r="AN18">
            <v>0</v>
          </cell>
          <cell r="AO18">
            <v>0</v>
          </cell>
          <cell r="AP18">
            <v>0</v>
          </cell>
        </row>
        <row r="19">
          <cell r="B19" t="str">
            <v>Betahistine8mg</v>
          </cell>
          <cell r="C19" t="str">
            <v>Betahistine</v>
          </cell>
          <cell r="D19" t="str">
            <v>8mg</v>
          </cell>
          <cell r="E19" t="str">
            <v>Aurobindo</v>
          </cell>
          <cell r="F19">
            <v>0</v>
          </cell>
          <cell r="G19">
            <v>0</v>
          </cell>
          <cell r="H19" t="str">
            <v>Y</v>
          </cell>
          <cell r="I19">
            <v>0</v>
          </cell>
          <cell r="J19">
            <v>2010.25</v>
          </cell>
          <cell r="K19">
            <v>0</v>
          </cell>
          <cell r="L19">
            <v>2010.25</v>
          </cell>
          <cell r="M19">
            <v>2010.25</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2010.25</v>
          </cell>
          <cell r="AL19">
            <v>2010.25</v>
          </cell>
          <cell r="AM19">
            <v>0</v>
          </cell>
          <cell r="AN19">
            <v>0</v>
          </cell>
          <cell r="AO19">
            <v>0</v>
          </cell>
          <cell r="AP19">
            <v>0</v>
          </cell>
        </row>
        <row r="20">
          <cell r="B20" t="str">
            <v>Betahistine16mg</v>
          </cell>
          <cell r="C20" t="str">
            <v>Betahistine</v>
          </cell>
          <cell r="D20" t="str">
            <v>16mg</v>
          </cell>
          <cell r="E20" t="str">
            <v>Aurobindo</v>
          </cell>
          <cell r="F20">
            <v>0</v>
          </cell>
          <cell r="G20">
            <v>0</v>
          </cell>
          <cell r="H20" t="str">
            <v>Y</v>
          </cell>
          <cell r="I20">
            <v>0</v>
          </cell>
          <cell r="J20">
            <v>2010.25</v>
          </cell>
          <cell r="K20">
            <v>0</v>
          </cell>
          <cell r="L20">
            <v>2010.25</v>
          </cell>
          <cell r="M20">
            <v>2010.25</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2010.25</v>
          </cell>
          <cell r="AL20">
            <v>2010.25</v>
          </cell>
          <cell r="AM20">
            <v>0</v>
          </cell>
          <cell r="AN20">
            <v>0</v>
          </cell>
          <cell r="AO20">
            <v>0</v>
          </cell>
          <cell r="AP20">
            <v>2010.25</v>
          </cell>
        </row>
        <row r="21">
          <cell r="B21" t="str">
            <v>Betahistine24mg</v>
          </cell>
          <cell r="C21" t="str">
            <v>Betahistine</v>
          </cell>
          <cell r="D21" t="str">
            <v>24mg</v>
          </cell>
          <cell r="E21" t="str">
            <v>Aurobindo</v>
          </cell>
          <cell r="F21">
            <v>0</v>
          </cell>
          <cell r="G21">
            <v>0</v>
          </cell>
          <cell r="H21" t="str">
            <v>Y</v>
          </cell>
          <cell r="I21">
            <v>0</v>
          </cell>
          <cell r="J21">
            <v>2010.25</v>
          </cell>
          <cell r="K21">
            <v>0</v>
          </cell>
          <cell r="L21">
            <v>2010.25</v>
          </cell>
          <cell r="M21">
            <v>2010.25</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2010.25</v>
          </cell>
          <cell r="AL21">
            <v>2010.25</v>
          </cell>
          <cell r="AM21">
            <v>0</v>
          </cell>
          <cell r="AN21">
            <v>0</v>
          </cell>
          <cell r="AO21">
            <v>0</v>
          </cell>
          <cell r="AP21">
            <v>0</v>
          </cell>
        </row>
        <row r="22">
          <cell r="B22" t="str">
            <v>Betamethasone + Loratadine</v>
          </cell>
          <cell r="C22" t="str">
            <v>Betamethasone + Loratadine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row>
        <row r="23">
          <cell r="B23" t="str">
            <v>Betamethasone Sodium Phosphate + Betamethasone Dipropionate</v>
          </cell>
          <cell r="C23" t="str">
            <v>Betamethasone Sodium Phosphate + Betamethasone Dipropionate</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row>
        <row r="24">
          <cell r="B24" t="str">
            <v>Bortezomib</v>
          </cell>
          <cell r="C24" t="str">
            <v>Bortezomib</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row>
        <row r="25">
          <cell r="B25" t="str">
            <v>Buprenorphine</v>
          </cell>
          <cell r="C25" t="str">
            <v>Buprenorphine</v>
          </cell>
          <cell r="D25">
            <v>0</v>
          </cell>
          <cell r="E25" t="str">
            <v>Torrent</v>
          </cell>
          <cell r="F25">
            <v>0</v>
          </cell>
          <cell r="G25" t="str">
            <v>Y</v>
          </cell>
          <cell r="H25">
            <v>0</v>
          </cell>
          <cell r="I25">
            <v>0</v>
          </cell>
          <cell r="J25">
            <v>2011.75</v>
          </cell>
          <cell r="K25">
            <v>2011.75</v>
          </cell>
          <cell r="L25">
            <v>2011.75</v>
          </cell>
          <cell r="M25">
            <v>2011.75</v>
          </cell>
          <cell r="N25">
            <v>2011.75</v>
          </cell>
          <cell r="O25">
            <v>2011.75</v>
          </cell>
          <cell r="P25">
            <v>2011.75</v>
          </cell>
          <cell r="Q25">
            <v>2011.75</v>
          </cell>
          <cell r="R25">
            <v>2011.75</v>
          </cell>
          <cell r="S25">
            <v>2011.75</v>
          </cell>
          <cell r="T25">
            <v>2011.75</v>
          </cell>
          <cell r="U25">
            <v>2011.75</v>
          </cell>
          <cell r="V25">
            <v>2011.75</v>
          </cell>
          <cell r="W25">
            <v>2011.75</v>
          </cell>
          <cell r="X25">
            <v>2011.75</v>
          </cell>
          <cell r="Y25">
            <v>2011.75</v>
          </cell>
          <cell r="Z25">
            <v>2011.75</v>
          </cell>
          <cell r="AA25">
            <v>2011.75</v>
          </cell>
          <cell r="AB25">
            <v>2011.75</v>
          </cell>
          <cell r="AC25">
            <v>2011.75</v>
          </cell>
          <cell r="AD25">
            <v>2011.75</v>
          </cell>
          <cell r="AE25">
            <v>2011.75</v>
          </cell>
          <cell r="AF25">
            <v>2011.75</v>
          </cell>
          <cell r="AG25">
            <v>2011.75</v>
          </cell>
          <cell r="AH25">
            <v>2011.75</v>
          </cell>
          <cell r="AI25">
            <v>2011.75</v>
          </cell>
          <cell r="AJ25">
            <v>2011.75</v>
          </cell>
          <cell r="AK25">
            <v>2011.75</v>
          </cell>
          <cell r="AL25">
            <v>2011.75</v>
          </cell>
          <cell r="AM25">
            <v>2011.75</v>
          </cell>
          <cell r="AN25">
            <v>2011.75</v>
          </cell>
          <cell r="AO25">
            <v>2011.75</v>
          </cell>
          <cell r="AP25">
            <v>2011.75</v>
          </cell>
        </row>
        <row r="26">
          <cell r="B26" t="str">
            <v>Capecitabine150mg</v>
          </cell>
          <cell r="C26" t="str">
            <v>Capecitabine</v>
          </cell>
          <cell r="D26" t="str">
            <v>150mg</v>
          </cell>
          <cell r="E26" t="str">
            <v>Intas</v>
          </cell>
          <cell r="F26">
            <v>0</v>
          </cell>
          <cell r="G26">
            <v>0</v>
          </cell>
          <cell r="H26">
            <v>0</v>
          </cell>
          <cell r="I26" t="str">
            <v>Y</v>
          </cell>
          <cell r="J26">
            <v>2010.5</v>
          </cell>
          <cell r="K26">
            <v>0</v>
          </cell>
          <cell r="L26">
            <v>0</v>
          </cell>
          <cell r="M26">
            <v>2010.5</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row>
        <row r="27">
          <cell r="B27" t="str">
            <v>Capecitabine500mg</v>
          </cell>
          <cell r="C27" t="str">
            <v>Capecitabine</v>
          </cell>
          <cell r="D27" t="str">
            <v>500mg</v>
          </cell>
          <cell r="E27" t="str">
            <v>Intas</v>
          </cell>
          <cell r="F27">
            <v>0</v>
          </cell>
          <cell r="G27">
            <v>0</v>
          </cell>
          <cell r="H27">
            <v>0</v>
          </cell>
          <cell r="I27" t="str">
            <v>Y</v>
          </cell>
          <cell r="J27">
            <v>2010.5</v>
          </cell>
          <cell r="K27">
            <v>0</v>
          </cell>
          <cell r="L27">
            <v>0</v>
          </cell>
          <cell r="M27">
            <v>2010.5</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row>
        <row r="28">
          <cell r="B28" t="str">
            <v>Chondroitinsulfuric Acid + Glucosamine</v>
          </cell>
          <cell r="C28" t="str">
            <v>Chondroitinsulfuric Acid + Glucosamine</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row>
        <row r="29">
          <cell r="B29" t="str">
            <v>Clopidogrel + Acetylsalicylic acid</v>
          </cell>
          <cell r="C29" t="str">
            <v>Clopidogrel + Acetylsalicylic acid</v>
          </cell>
          <cell r="D29">
            <v>0</v>
          </cell>
          <cell r="E29" t="str">
            <v>Torrent</v>
          </cell>
          <cell r="F29">
            <v>0</v>
          </cell>
          <cell r="G29" t="str">
            <v>Y</v>
          </cell>
          <cell r="H29">
            <v>0</v>
          </cell>
          <cell r="I29">
            <v>0</v>
          </cell>
          <cell r="J29">
            <v>2012.5</v>
          </cell>
          <cell r="K29">
            <v>2011.5</v>
          </cell>
          <cell r="L29">
            <v>2011.75</v>
          </cell>
          <cell r="M29">
            <v>2011.5</v>
          </cell>
          <cell r="N29">
            <v>2011.75</v>
          </cell>
          <cell r="O29">
            <v>2012.5</v>
          </cell>
          <cell r="P29">
            <v>2011.5</v>
          </cell>
          <cell r="Q29">
            <v>2012.5</v>
          </cell>
          <cell r="R29">
            <v>2011.75</v>
          </cell>
          <cell r="S29">
            <v>2011.75</v>
          </cell>
          <cell r="T29">
            <v>2011.75</v>
          </cell>
          <cell r="U29">
            <v>2012.5</v>
          </cell>
          <cell r="V29">
            <v>2012.5</v>
          </cell>
          <cell r="W29">
            <v>0</v>
          </cell>
          <cell r="X29">
            <v>2011.75</v>
          </cell>
          <cell r="Y29">
            <v>2012.5</v>
          </cell>
          <cell r="Z29">
            <v>2012.5</v>
          </cell>
          <cell r="AA29">
            <v>2012.5</v>
          </cell>
          <cell r="AB29">
            <v>2012.5</v>
          </cell>
          <cell r="AC29">
            <v>2011.75</v>
          </cell>
          <cell r="AD29">
            <v>2012.5</v>
          </cell>
          <cell r="AE29">
            <v>2012.5</v>
          </cell>
          <cell r="AF29">
            <v>2012.5</v>
          </cell>
          <cell r="AG29">
            <v>2011.75</v>
          </cell>
          <cell r="AH29">
            <v>2012.5</v>
          </cell>
          <cell r="AI29">
            <v>0</v>
          </cell>
          <cell r="AJ29">
            <v>2012.5</v>
          </cell>
          <cell r="AK29">
            <v>2012.5</v>
          </cell>
          <cell r="AL29">
            <v>2012.5</v>
          </cell>
          <cell r="AM29">
            <v>2012.5</v>
          </cell>
          <cell r="AN29">
            <v>2012.5</v>
          </cell>
          <cell r="AO29">
            <v>2011.75</v>
          </cell>
          <cell r="AP29">
            <v>2011.75</v>
          </cell>
        </row>
        <row r="30">
          <cell r="B30" t="str">
            <v>Clopidogrel75mg</v>
          </cell>
          <cell r="C30" t="str">
            <v>Clopidogrel</v>
          </cell>
          <cell r="D30" t="str">
            <v>75mg</v>
          </cell>
          <cell r="E30" t="str">
            <v>Torrent</v>
          </cell>
          <cell r="F30" t="str">
            <v>Y</v>
          </cell>
          <cell r="G30" t="str">
            <v>Y</v>
          </cell>
          <cell r="H30" t="str">
            <v>Y</v>
          </cell>
          <cell r="I30">
            <v>0</v>
          </cell>
          <cell r="J30">
            <v>2010.5</v>
          </cell>
          <cell r="K30">
            <v>2010.25</v>
          </cell>
          <cell r="L30">
            <v>2010.5</v>
          </cell>
          <cell r="M30">
            <v>2010.25</v>
          </cell>
          <cell r="N30">
            <v>2010.5</v>
          </cell>
          <cell r="O30">
            <v>2011.25</v>
          </cell>
          <cell r="P30">
            <v>2010.25</v>
          </cell>
          <cell r="Q30">
            <v>2010.5</v>
          </cell>
          <cell r="R30">
            <v>2010.5</v>
          </cell>
          <cell r="S30">
            <v>2010.5</v>
          </cell>
          <cell r="T30">
            <v>2010.5</v>
          </cell>
          <cell r="U30">
            <v>2010.5</v>
          </cell>
          <cell r="V30">
            <v>2010.5</v>
          </cell>
          <cell r="W30">
            <v>0</v>
          </cell>
          <cell r="X30">
            <v>2010.5</v>
          </cell>
          <cell r="Y30">
            <v>2010.5</v>
          </cell>
          <cell r="Z30">
            <v>2011.25</v>
          </cell>
          <cell r="AA30">
            <v>2011.25</v>
          </cell>
          <cell r="AB30">
            <v>2011.25</v>
          </cell>
          <cell r="AC30">
            <v>2010.5</v>
          </cell>
          <cell r="AD30">
            <v>2011.25</v>
          </cell>
          <cell r="AE30">
            <v>2010.5</v>
          </cell>
          <cell r="AF30">
            <v>2010.5</v>
          </cell>
          <cell r="AG30">
            <v>2010.5</v>
          </cell>
          <cell r="AH30">
            <v>2011.25</v>
          </cell>
          <cell r="AI30">
            <v>0</v>
          </cell>
          <cell r="AJ30">
            <v>2010.5</v>
          </cell>
          <cell r="AK30">
            <v>2011.25</v>
          </cell>
          <cell r="AL30">
            <v>2011.25</v>
          </cell>
          <cell r="AM30">
            <v>2010.5</v>
          </cell>
          <cell r="AN30">
            <v>2011.25</v>
          </cell>
          <cell r="AO30">
            <v>2010.5</v>
          </cell>
          <cell r="AP30">
            <v>2010.5</v>
          </cell>
        </row>
        <row r="31">
          <cell r="B31" t="str">
            <v>Colistin</v>
          </cell>
          <cell r="C31" t="str">
            <v>Colistin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row>
        <row r="32">
          <cell r="B32" t="str">
            <v>Desloratidine</v>
          </cell>
          <cell r="C32" t="str">
            <v>Desloratidine</v>
          </cell>
          <cell r="D32">
            <v>0</v>
          </cell>
          <cell r="E32" t="str">
            <v>Torrent</v>
          </cell>
          <cell r="F32">
            <v>0</v>
          </cell>
          <cell r="G32" t="str">
            <v>Y</v>
          </cell>
          <cell r="H32">
            <v>0</v>
          </cell>
          <cell r="I32">
            <v>0</v>
          </cell>
          <cell r="J32">
            <v>2011.75</v>
          </cell>
          <cell r="K32">
            <v>2011.75</v>
          </cell>
          <cell r="L32">
            <v>2011.75</v>
          </cell>
          <cell r="M32">
            <v>2011.75</v>
          </cell>
          <cell r="N32">
            <v>2011.75</v>
          </cell>
          <cell r="O32">
            <v>2011.75</v>
          </cell>
          <cell r="P32">
            <v>2011.75</v>
          </cell>
          <cell r="Q32">
            <v>2011.75</v>
          </cell>
          <cell r="R32">
            <v>2011.75</v>
          </cell>
          <cell r="S32">
            <v>2011.75</v>
          </cell>
          <cell r="T32">
            <v>2011.75</v>
          </cell>
          <cell r="U32">
            <v>2011.75</v>
          </cell>
          <cell r="V32">
            <v>2011.75</v>
          </cell>
          <cell r="W32">
            <v>2011.75</v>
          </cell>
          <cell r="X32">
            <v>2011.75</v>
          </cell>
          <cell r="Y32">
            <v>2011.75</v>
          </cell>
          <cell r="Z32">
            <v>2011.75</v>
          </cell>
          <cell r="AA32">
            <v>2011.75</v>
          </cell>
          <cell r="AB32">
            <v>2011.75</v>
          </cell>
          <cell r="AC32">
            <v>2011.75</v>
          </cell>
          <cell r="AD32">
            <v>2011.75</v>
          </cell>
          <cell r="AE32">
            <v>2011.75</v>
          </cell>
          <cell r="AF32">
            <v>2011.75</v>
          </cell>
          <cell r="AG32">
            <v>2011.75</v>
          </cell>
          <cell r="AH32">
            <v>2011.75</v>
          </cell>
          <cell r="AI32">
            <v>2011.75</v>
          </cell>
          <cell r="AJ32">
            <v>2011.75</v>
          </cell>
          <cell r="AK32">
            <v>2011.75</v>
          </cell>
          <cell r="AL32">
            <v>2011.75</v>
          </cell>
          <cell r="AM32">
            <v>2011.75</v>
          </cell>
          <cell r="AN32">
            <v>2011.75</v>
          </cell>
          <cell r="AO32">
            <v>2011.75</v>
          </cell>
          <cell r="AP32">
            <v>2011.75</v>
          </cell>
        </row>
        <row r="33">
          <cell r="B33" t="str">
            <v>Desloratidine + Pseudoephedrine</v>
          </cell>
          <cell r="C33" t="str">
            <v>Desloratidine + Pseudoephedrine</v>
          </cell>
          <cell r="D33">
            <v>0</v>
          </cell>
          <cell r="E33" t="str">
            <v>Torrent</v>
          </cell>
          <cell r="F33">
            <v>0</v>
          </cell>
          <cell r="G33" t="str">
            <v>Y</v>
          </cell>
          <cell r="H33">
            <v>0</v>
          </cell>
          <cell r="I33">
            <v>0</v>
          </cell>
          <cell r="J33">
            <v>2011.75</v>
          </cell>
          <cell r="K33">
            <v>2011.75</v>
          </cell>
          <cell r="L33">
            <v>2011.75</v>
          </cell>
          <cell r="M33">
            <v>2011.75</v>
          </cell>
          <cell r="N33">
            <v>2011.75</v>
          </cell>
          <cell r="O33">
            <v>2011.75</v>
          </cell>
          <cell r="P33">
            <v>2011.75</v>
          </cell>
          <cell r="Q33">
            <v>2011.75</v>
          </cell>
          <cell r="R33">
            <v>2011.75</v>
          </cell>
          <cell r="S33">
            <v>2011.75</v>
          </cell>
          <cell r="T33">
            <v>2011.75</v>
          </cell>
          <cell r="U33">
            <v>2011.75</v>
          </cell>
          <cell r="V33">
            <v>2011.75</v>
          </cell>
          <cell r="W33">
            <v>2011.75</v>
          </cell>
          <cell r="X33">
            <v>2011.75</v>
          </cell>
          <cell r="Y33">
            <v>2011.75</v>
          </cell>
          <cell r="Z33">
            <v>2011.75</v>
          </cell>
          <cell r="AA33">
            <v>2011.75</v>
          </cell>
          <cell r="AB33">
            <v>2011.75</v>
          </cell>
          <cell r="AC33">
            <v>2011.75</v>
          </cell>
          <cell r="AD33">
            <v>2011.75</v>
          </cell>
          <cell r="AE33">
            <v>2011.75</v>
          </cell>
          <cell r="AF33">
            <v>2011.75</v>
          </cell>
          <cell r="AG33">
            <v>2011.75</v>
          </cell>
          <cell r="AH33">
            <v>2011.75</v>
          </cell>
          <cell r="AI33">
            <v>2011.75</v>
          </cell>
          <cell r="AJ33">
            <v>2011.75</v>
          </cell>
          <cell r="AK33">
            <v>2011.75</v>
          </cell>
          <cell r="AL33">
            <v>2011.75</v>
          </cell>
          <cell r="AM33">
            <v>2011.75</v>
          </cell>
          <cell r="AN33">
            <v>2011.75</v>
          </cell>
          <cell r="AO33">
            <v>2011.75</v>
          </cell>
          <cell r="AP33">
            <v>2011.75</v>
          </cell>
        </row>
        <row r="34">
          <cell r="B34" t="str">
            <v>Desogestrel + Ethinylestradiol</v>
          </cell>
          <cell r="C34" t="str">
            <v>Desogestrel + Ethinylestradiol</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row>
        <row r="35">
          <cell r="B35" t="str">
            <v>Dexketoprofen Trometamol</v>
          </cell>
          <cell r="C35" t="str">
            <v>Dexketoprofen Trometamol</v>
          </cell>
          <cell r="D35">
            <v>0</v>
          </cell>
          <cell r="E35" t="str">
            <v>Torrent</v>
          </cell>
          <cell r="F35">
            <v>0</v>
          </cell>
          <cell r="G35" t="str">
            <v>Y</v>
          </cell>
          <cell r="H35">
            <v>0</v>
          </cell>
          <cell r="I35">
            <v>0</v>
          </cell>
          <cell r="J35">
            <v>2011.75</v>
          </cell>
          <cell r="K35">
            <v>2011.75</v>
          </cell>
          <cell r="L35">
            <v>2011.75</v>
          </cell>
          <cell r="M35">
            <v>2011.75</v>
          </cell>
          <cell r="N35">
            <v>2011.75</v>
          </cell>
          <cell r="O35">
            <v>2011.75</v>
          </cell>
          <cell r="P35">
            <v>2011.75</v>
          </cell>
          <cell r="Q35">
            <v>2011.75</v>
          </cell>
          <cell r="R35">
            <v>2011.75</v>
          </cell>
          <cell r="S35">
            <v>2011.75</v>
          </cell>
          <cell r="T35">
            <v>2011.75</v>
          </cell>
          <cell r="U35">
            <v>2011.75</v>
          </cell>
          <cell r="V35">
            <v>2011.75</v>
          </cell>
          <cell r="W35">
            <v>2011.75</v>
          </cell>
          <cell r="X35">
            <v>2011.75</v>
          </cell>
          <cell r="Y35">
            <v>2011.75</v>
          </cell>
          <cell r="Z35">
            <v>2011.75</v>
          </cell>
          <cell r="AA35">
            <v>2011.75</v>
          </cell>
          <cell r="AB35">
            <v>2011.75</v>
          </cell>
          <cell r="AC35">
            <v>2011.75</v>
          </cell>
          <cell r="AD35">
            <v>2011.75</v>
          </cell>
          <cell r="AE35">
            <v>2011.75</v>
          </cell>
          <cell r="AF35">
            <v>2011.75</v>
          </cell>
          <cell r="AG35">
            <v>2011.75</v>
          </cell>
          <cell r="AH35">
            <v>2011.75</v>
          </cell>
          <cell r="AI35">
            <v>2011.75</v>
          </cell>
          <cell r="AJ35">
            <v>2011.75</v>
          </cell>
          <cell r="AK35">
            <v>2011.75</v>
          </cell>
          <cell r="AL35">
            <v>2011.75</v>
          </cell>
          <cell r="AM35">
            <v>2011.75</v>
          </cell>
          <cell r="AN35">
            <v>2011.75</v>
          </cell>
          <cell r="AO35">
            <v>2011.75</v>
          </cell>
          <cell r="AP35">
            <v>2011.75</v>
          </cell>
        </row>
        <row r="36">
          <cell r="B36" t="str">
            <v>Diclofenac + Vitamin B</v>
          </cell>
          <cell r="C36" t="str">
            <v>Diclofenac + Vitamin B</v>
          </cell>
          <cell r="D36">
            <v>0</v>
          </cell>
          <cell r="E36" t="str">
            <v>Torrent</v>
          </cell>
          <cell r="F36">
            <v>0</v>
          </cell>
          <cell r="G36" t="str">
            <v>Y</v>
          </cell>
          <cell r="H36">
            <v>0</v>
          </cell>
          <cell r="I36">
            <v>0</v>
          </cell>
          <cell r="J36">
            <v>2011.75</v>
          </cell>
          <cell r="K36">
            <v>2011.75</v>
          </cell>
          <cell r="L36">
            <v>2011.75</v>
          </cell>
          <cell r="M36">
            <v>2011.75</v>
          </cell>
          <cell r="N36">
            <v>2011.75</v>
          </cell>
          <cell r="O36">
            <v>2011.75</v>
          </cell>
          <cell r="P36">
            <v>2011.75</v>
          </cell>
          <cell r="Q36">
            <v>2011.75</v>
          </cell>
          <cell r="R36">
            <v>2011.75</v>
          </cell>
          <cell r="S36">
            <v>2011.75</v>
          </cell>
          <cell r="T36">
            <v>2011.75</v>
          </cell>
          <cell r="U36">
            <v>2011.75</v>
          </cell>
          <cell r="V36">
            <v>2011.75</v>
          </cell>
          <cell r="W36">
            <v>2011.75</v>
          </cell>
          <cell r="X36">
            <v>2011.75</v>
          </cell>
          <cell r="Y36">
            <v>2011.75</v>
          </cell>
          <cell r="Z36">
            <v>2011.75</v>
          </cell>
          <cell r="AA36">
            <v>2011.75</v>
          </cell>
          <cell r="AB36">
            <v>2011.75</v>
          </cell>
          <cell r="AC36">
            <v>2011.75</v>
          </cell>
          <cell r="AD36">
            <v>2011.75</v>
          </cell>
          <cell r="AE36">
            <v>2011.75</v>
          </cell>
          <cell r="AF36">
            <v>2011.75</v>
          </cell>
          <cell r="AG36">
            <v>2011.75</v>
          </cell>
          <cell r="AH36">
            <v>2011.75</v>
          </cell>
          <cell r="AI36">
            <v>2011.75</v>
          </cell>
          <cell r="AJ36">
            <v>2011.75</v>
          </cell>
          <cell r="AK36">
            <v>2011.75</v>
          </cell>
          <cell r="AL36">
            <v>2011.75</v>
          </cell>
          <cell r="AM36">
            <v>2011.75</v>
          </cell>
          <cell r="AN36">
            <v>2011.75</v>
          </cell>
          <cell r="AO36">
            <v>2011.75</v>
          </cell>
          <cell r="AP36">
            <v>2011.75</v>
          </cell>
        </row>
        <row r="37">
          <cell r="B37" t="str">
            <v>Diosmin + Hesperidine</v>
          </cell>
          <cell r="C37" t="str">
            <v>Diosmin + Hesperidine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row>
        <row r="38">
          <cell r="B38" t="str">
            <v>Docetaxel20mg</v>
          </cell>
          <cell r="C38" t="str">
            <v>Docetaxel</v>
          </cell>
          <cell r="D38" t="str">
            <v>20mg</v>
          </cell>
          <cell r="E38" t="str">
            <v>Intas</v>
          </cell>
          <cell r="F38">
            <v>0</v>
          </cell>
          <cell r="G38">
            <v>0</v>
          </cell>
          <cell r="H38">
            <v>0</v>
          </cell>
          <cell r="I38" t="str">
            <v>Y</v>
          </cell>
          <cell r="J38">
            <v>2010.25</v>
          </cell>
          <cell r="K38">
            <v>0</v>
          </cell>
          <cell r="L38">
            <v>0</v>
          </cell>
          <cell r="M38">
            <v>2010.25</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row>
        <row r="39">
          <cell r="B39" t="str">
            <v>Docetaxel80mg</v>
          </cell>
          <cell r="C39" t="str">
            <v>Docetaxel</v>
          </cell>
          <cell r="D39" t="str">
            <v>80mg</v>
          </cell>
          <cell r="E39" t="str">
            <v>Intas</v>
          </cell>
          <cell r="F39">
            <v>0</v>
          </cell>
          <cell r="G39">
            <v>0</v>
          </cell>
          <cell r="H39">
            <v>0</v>
          </cell>
          <cell r="I39" t="str">
            <v>Y</v>
          </cell>
          <cell r="J39">
            <v>2010.25</v>
          </cell>
          <cell r="K39">
            <v>0</v>
          </cell>
          <cell r="L39">
            <v>0</v>
          </cell>
          <cell r="M39">
            <v>2010.25</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row>
        <row r="40">
          <cell r="B40" t="str">
            <v>Domperidone</v>
          </cell>
          <cell r="C40" t="str">
            <v>Domperidone</v>
          </cell>
          <cell r="D40">
            <v>0</v>
          </cell>
          <cell r="E40" t="str">
            <v>Torrent</v>
          </cell>
          <cell r="F40">
            <v>0</v>
          </cell>
          <cell r="G40" t="str">
            <v>Y</v>
          </cell>
          <cell r="H40">
            <v>0</v>
          </cell>
          <cell r="I40">
            <v>0</v>
          </cell>
          <cell r="J40">
            <v>2011.75</v>
          </cell>
          <cell r="K40">
            <v>2011.75</v>
          </cell>
          <cell r="L40">
            <v>2011.75</v>
          </cell>
          <cell r="M40">
            <v>2011.75</v>
          </cell>
          <cell r="N40">
            <v>2011.75</v>
          </cell>
          <cell r="O40">
            <v>2011.75</v>
          </cell>
          <cell r="P40">
            <v>2011.75</v>
          </cell>
          <cell r="Q40">
            <v>2011.75</v>
          </cell>
          <cell r="R40">
            <v>2011.75</v>
          </cell>
          <cell r="S40">
            <v>2011.75</v>
          </cell>
          <cell r="T40">
            <v>2011.75</v>
          </cell>
          <cell r="U40">
            <v>2011.75</v>
          </cell>
          <cell r="V40">
            <v>2011.75</v>
          </cell>
          <cell r="W40">
            <v>2011.75</v>
          </cell>
          <cell r="X40">
            <v>2011.75</v>
          </cell>
          <cell r="Y40">
            <v>2011.75</v>
          </cell>
          <cell r="Z40">
            <v>2011.75</v>
          </cell>
          <cell r="AA40">
            <v>2011.75</v>
          </cell>
          <cell r="AB40">
            <v>2011.75</v>
          </cell>
          <cell r="AC40">
            <v>2011.75</v>
          </cell>
          <cell r="AD40">
            <v>2011.75</v>
          </cell>
          <cell r="AE40">
            <v>2011.75</v>
          </cell>
          <cell r="AF40">
            <v>2011.75</v>
          </cell>
          <cell r="AG40">
            <v>2011.75</v>
          </cell>
          <cell r="AH40">
            <v>2011.75</v>
          </cell>
          <cell r="AI40">
            <v>2011.75</v>
          </cell>
          <cell r="AJ40">
            <v>2011.75</v>
          </cell>
          <cell r="AK40">
            <v>2011.75</v>
          </cell>
          <cell r="AL40">
            <v>2011.75</v>
          </cell>
          <cell r="AM40">
            <v>2011.75</v>
          </cell>
          <cell r="AN40">
            <v>2011.75</v>
          </cell>
          <cell r="AO40">
            <v>2011.75</v>
          </cell>
          <cell r="AP40">
            <v>2011.75</v>
          </cell>
        </row>
        <row r="41">
          <cell r="B41" t="str">
            <v>Duloxetine20mg</v>
          </cell>
          <cell r="C41" t="str">
            <v>Duloxetine</v>
          </cell>
          <cell r="D41" t="str">
            <v>20mg</v>
          </cell>
          <cell r="E41" t="str">
            <v>Torrent</v>
          </cell>
          <cell r="F41">
            <v>0</v>
          </cell>
          <cell r="G41" t="str">
            <v>Y</v>
          </cell>
          <cell r="H41">
            <v>0</v>
          </cell>
          <cell r="I41">
            <v>0</v>
          </cell>
          <cell r="J41">
            <v>2011.25</v>
          </cell>
          <cell r="K41">
            <v>2010.25</v>
          </cell>
          <cell r="L41">
            <v>2010.5</v>
          </cell>
          <cell r="M41">
            <v>2010.25</v>
          </cell>
          <cell r="N41">
            <v>2011.25</v>
          </cell>
          <cell r="O41">
            <v>2011.25</v>
          </cell>
          <cell r="P41">
            <v>2010.25</v>
          </cell>
          <cell r="Q41">
            <v>2011.25</v>
          </cell>
          <cell r="R41">
            <v>2010.5</v>
          </cell>
          <cell r="S41">
            <v>2010.5</v>
          </cell>
          <cell r="T41">
            <v>2010.5</v>
          </cell>
          <cell r="U41">
            <v>2010.5</v>
          </cell>
          <cell r="V41">
            <v>2011.5</v>
          </cell>
          <cell r="W41">
            <v>0</v>
          </cell>
          <cell r="X41">
            <v>2010.5</v>
          </cell>
          <cell r="Y41">
            <v>2011.25</v>
          </cell>
          <cell r="Z41">
            <v>2010.5</v>
          </cell>
          <cell r="AA41">
            <v>2011.25</v>
          </cell>
          <cell r="AB41">
            <v>2011.25</v>
          </cell>
          <cell r="AC41">
            <v>2010.5</v>
          </cell>
          <cell r="AD41">
            <v>2011.25</v>
          </cell>
          <cell r="AE41">
            <v>2011.5</v>
          </cell>
          <cell r="AF41">
            <v>2011.25</v>
          </cell>
          <cell r="AG41">
            <v>2010.5</v>
          </cell>
          <cell r="AH41">
            <v>2010.5</v>
          </cell>
          <cell r="AI41">
            <v>0</v>
          </cell>
          <cell r="AJ41">
            <v>2011.25</v>
          </cell>
          <cell r="AK41">
            <v>2011.25</v>
          </cell>
          <cell r="AL41">
            <v>2011.25</v>
          </cell>
          <cell r="AM41">
            <v>2010.5</v>
          </cell>
          <cell r="AN41">
            <v>2010.5</v>
          </cell>
          <cell r="AO41">
            <v>2010.5</v>
          </cell>
          <cell r="AP41">
            <v>2010.5</v>
          </cell>
        </row>
        <row r="42">
          <cell r="B42" t="str">
            <v>Duloxetine30mg</v>
          </cell>
          <cell r="C42" t="str">
            <v>Duloxetine</v>
          </cell>
          <cell r="D42" t="str">
            <v>30mg</v>
          </cell>
          <cell r="E42" t="str">
            <v>Torrent</v>
          </cell>
          <cell r="F42">
            <v>0</v>
          </cell>
          <cell r="G42" t="str">
            <v>Y</v>
          </cell>
          <cell r="H42">
            <v>0</v>
          </cell>
          <cell r="I42">
            <v>0</v>
          </cell>
          <cell r="J42">
            <v>2011.25</v>
          </cell>
          <cell r="K42">
            <v>2010.25</v>
          </cell>
          <cell r="L42">
            <v>2010.5</v>
          </cell>
          <cell r="M42">
            <v>2010.25</v>
          </cell>
          <cell r="N42">
            <v>2011.25</v>
          </cell>
          <cell r="O42">
            <v>2011.25</v>
          </cell>
          <cell r="P42">
            <v>2010.25</v>
          </cell>
          <cell r="Q42">
            <v>2011.25</v>
          </cell>
          <cell r="R42">
            <v>2010.5</v>
          </cell>
          <cell r="S42">
            <v>2010.5</v>
          </cell>
          <cell r="T42">
            <v>2010.5</v>
          </cell>
          <cell r="U42">
            <v>2010.5</v>
          </cell>
          <cell r="V42">
            <v>2011.5</v>
          </cell>
          <cell r="W42">
            <v>0</v>
          </cell>
          <cell r="X42">
            <v>2010.5</v>
          </cell>
          <cell r="Y42">
            <v>2011.25</v>
          </cell>
          <cell r="Z42">
            <v>2010.5</v>
          </cell>
          <cell r="AA42">
            <v>2011.25</v>
          </cell>
          <cell r="AB42">
            <v>2011.25</v>
          </cell>
          <cell r="AC42">
            <v>2010.5</v>
          </cell>
          <cell r="AD42">
            <v>2011.25</v>
          </cell>
          <cell r="AE42">
            <v>2011.5</v>
          </cell>
          <cell r="AF42">
            <v>2011.25</v>
          </cell>
          <cell r="AG42">
            <v>2010.5</v>
          </cell>
          <cell r="AH42">
            <v>2010.5</v>
          </cell>
          <cell r="AI42">
            <v>0</v>
          </cell>
          <cell r="AJ42">
            <v>2011.25</v>
          </cell>
          <cell r="AK42">
            <v>2011.25</v>
          </cell>
          <cell r="AL42">
            <v>2011.25</v>
          </cell>
          <cell r="AM42">
            <v>2010.5</v>
          </cell>
          <cell r="AN42">
            <v>2010.5</v>
          </cell>
          <cell r="AO42">
            <v>2010.5</v>
          </cell>
          <cell r="AP42">
            <v>2010.5</v>
          </cell>
        </row>
        <row r="43">
          <cell r="B43" t="str">
            <v>Duloxetine60mg</v>
          </cell>
          <cell r="C43" t="str">
            <v>Duloxetine</v>
          </cell>
          <cell r="D43" t="str">
            <v>60mg</v>
          </cell>
          <cell r="E43" t="str">
            <v>Torrent</v>
          </cell>
          <cell r="F43">
            <v>0</v>
          </cell>
          <cell r="G43" t="str">
            <v>Y</v>
          </cell>
          <cell r="H43">
            <v>0</v>
          </cell>
          <cell r="I43">
            <v>0</v>
          </cell>
          <cell r="J43">
            <v>2011.25</v>
          </cell>
          <cell r="K43">
            <v>2010.25</v>
          </cell>
          <cell r="L43">
            <v>2010.5</v>
          </cell>
          <cell r="M43">
            <v>2010.25</v>
          </cell>
          <cell r="N43">
            <v>2011.25</v>
          </cell>
          <cell r="O43">
            <v>2011.25</v>
          </cell>
          <cell r="P43">
            <v>2010.25</v>
          </cell>
          <cell r="Q43">
            <v>2011.25</v>
          </cell>
          <cell r="R43">
            <v>2010.5</v>
          </cell>
          <cell r="S43">
            <v>2010.5</v>
          </cell>
          <cell r="T43">
            <v>2010.5</v>
          </cell>
          <cell r="U43">
            <v>2010.5</v>
          </cell>
          <cell r="V43">
            <v>2011.5</v>
          </cell>
          <cell r="W43">
            <v>0</v>
          </cell>
          <cell r="X43">
            <v>2010.5</v>
          </cell>
          <cell r="Y43">
            <v>2011.25</v>
          </cell>
          <cell r="Z43">
            <v>2010.5</v>
          </cell>
          <cell r="AA43">
            <v>2011.25</v>
          </cell>
          <cell r="AB43">
            <v>2011.25</v>
          </cell>
          <cell r="AC43">
            <v>2010.5</v>
          </cell>
          <cell r="AD43">
            <v>2011.25</v>
          </cell>
          <cell r="AE43">
            <v>2011.5</v>
          </cell>
          <cell r="AF43">
            <v>2011.25</v>
          </cell>
          <cell r="AG43">
            <v>2010.5</v>
          </cell>
          <cell r="AH43">
            <v>2010.5</v>
          </cell>
          <cell r="AI43">
            <v>0</v>
          </cell>
          <cell r="AJ43">
            <v>2011.25</v>
          </cell>
          <cell r="AK43">
            <v>2011.25</v>
          </cell>
          <cell r="AL43">
            <v>2011.25</v>
          </cell>
          <cell r="AM43">
            <v>2010.5</v>
          </cell>
          <cell r="AN43">
            <v>2010.5</v>
          </cell>
          <cell r="AO43">
            <v>2010.5</v>
          </cell>
          <cell r="AP43">
            <v>2010.5</v>
          </cell>
        </row>
        <row r="44">
          <cell r="B44" t="str">
            <v>Enoxaparin Sodium</v>
          </cell>
          <cell r="C44" t="str">
            <v>Enoxaparin Sodium</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row>
        <row r="45">
          <cell r="B45" t="str">
            <v>Ertapenem</v>
          </cell>
          <cell r="C45" t="str">
            <v>Ertapenem</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row>
        <row r="46">
          <cell r="B46" t="str">
            <v>Escitalopram10mg</v>
          </cell>
          <cell r="C46" t="str">
            <v>Escitalopram</v>
          </cell>
          <cell r="D46" t="str">
            <v>10mg</v>
          </cell>
          <cell r="E46" t="str">
            <v>Torrent</v>
          </cell>
          <cell r="F46" t="str">
            <v>Y</v>
          </cell>
          <cell r="G46" t="str">
            <v>Y</v>
          </cell>
          <cell r="H46">
            <v>0</v>
          </cell>
          <cell r="I46" t="str">
            <v>Y</v>
          </cell>
          <cell r="J46">
            <v>2010.25</v>
          </cell>
          <cell r="K46">
            <v>2010.25</v>
          </cell>
          <cell r="L46">
            <v>2010.5</v>
          </cell>
          <cell r="M46">
            <v>2010.25</v>
          </cell>
          <cell r="N46">
            <v>2011.25</v>
          </cell>
          <cell r="O46">
            <v>2011.25</v>
          </cell>
          <cell r="P46">
            <v>2010.25</v>
          </cell>
          <cell r="Q46">
            <v>2010.25</v>
          </cell>
          <cell r="R46">
            <v>2010.5</v>
          </cell>
          <cell r="S46">
            <v>2010.5</v>
          </cell>
          <cell r="T46">
            <v>2010.5</v>
          </cell>
          <cell r="U46">
            <v>2010.5</v>
          </cell>
          <cell r="V46">
            <v>2010.5</v>
          </cell>
          <cell r="W46">
            <v>0</v>
          </cell>
          <cell r="X46">
            <v>2010.5</v>
          </cell>
          <cell r="Y46">
            <v>2010.5</v>
          </cell>
          <cell r="Z46">
            <v>2010.5</v>
          </cell>
          <cell r="AA46">
            <v>2011.25</v>
          </cell>
          <cell r="AB46">
            <v>2011</v>
          </cell>
          <cell r="AC46">
            <v>2010.5</v>
          </cell>
          <cell r="AD46">
            <v>2010.5</v>
          </cell>
          <cell r="AE46">
            <v>2010.5</v>
          </cell>
          <cell r="AF46">
            <v>2010.25</v>
          </cell>
          <cell r="AG46">
            <v>2010.75</v>
          </cell>
          <cell r="AH46">
            <v>2010.5</v>
          </cell>
          <cell r="AI46">
            <v>0</v>
          </cell>
          <cell r="AJ46">
            <v>2010.25</v>
          </cell>
          <cell r="AK46">
            <v>2010.5</v>
          </cell>
          <cell r="AL46">
            <v>2011.25</v>
          </cell>
          <cell r="AM46">
            <v>2010.5</v>
          </cell>
          <cell r="AN46">
            <v>2010.5</v>
          </cell>
          <cell r="AO46">
            <v>2010.5</v>
          </cell>
          <cell r="AP46">
            <v>2010.5</v>
          </cell>
        </row>
        <row r="47">
          <cell r="B47" t="str">
            <v>Escitalopram20mg</v>
          </cell>
          <cell r="C47" t="str">
            <v>Escitalopram</v>
          </cell>
          <cell r="D47" t="str">
            <v>20mg</v>
          </cell>
          <cell r="E47" t="str">
            <v>Torrent</v>
          </cell>
          <cell r="F47" t="str">
            <v>Y</v>
          </cell>
          <cell r="G47" t="str">
            <v>Y</v>
          </cell>
          <cell r="H47">
            <v>0</v>
          </cell>
          <cell r="I47" t="str">
            <v>Y</v>
          </cell>
          <cell r="J47">
            <v>2010.25</v>
          </cell>
          <cell r="K47">
            <v>2010.25</v>
          </cell>
          <cell r="L47">
            <v>2010.5</v>
          </cell>
          <cell r="M47">
            <v>2010.25</v>
          </cell>
          <cell r="N47">
            <v>2011.25</v>
          </cell>
          <cell r="O47">
            <v>2011.25</v>
          </cell>
          <cell r="P47">
            <v>2010.25</v>
          </cell>
          <cell r="Q47">
            <v>2010.25</v>
          </cell>
          <cell r="R47">
            <v>2010.5</v>
          </cell>
          <cell r="S47">
            <v>2010.5</v>
          </cell>
          <cell r="T47">
            <v>2010.5</v>
          </cell>
          <cell r="U47">
            <v>2010.5</v>
          </cell>
          <cell r="V47">
            <v>2010.5</v>
          </cell>
          <cell r="W47">
            <v>0</v>
          </cell>
          <cell r="X47">
            <v>2010.5</v>
          </cell>
          <cell r="Y47">
            <v>2010.5</v>
          </cell>
          <cell r="Z47">
            <v>2010.5</v>
          </cell>
          <cell r="AA47">
            <v>2011.25</v>
          </cell>
          <cell r="AB47">
            <v>2011</v>
          </cell>
          <cell r="AC47">
            <v>2010.5</v>
          </cell>
          <cell r="AD47">
            <v>2010.5</v>
          </cell>
          <cell r="AE47">
            <v>2010.5</v>
          </cell>
          <cell r="AF47">
            <v>2010.25</v>
          </cell>
          <cell r="AG47">
            <v>2010.75</v>
          </cell>
          <cell r="AH47">
            <v>2010.5</v>
          </cell>
          <cell r="AI47">
            <v>0</v>
          </cell>
          <cell r="AJ47">
            <v>2010.25</v>
          </cell>
          <cell r="AK47">
            <v>2010.5</v>
          </cell>
          <cell r="AL47">
            <v>2011.25</v>
          </cell>
          <cell r="AM47">
            <v>2010.5</v>
          </cell>
          <cell r="AN47">
            <v>2010.5</v>
          </cell>
          <cell r="AO47">
            <v>2010.5</v>
          </cell>
          <cell r="AP47">
            <v>2010.5</v>
          </cell>
        </row>
        <row r="48">
          <cell r="B48" t="str">
            <v>Escitalopram40mg</v>
          </cell>
          <cell r="C48" t="str">
            <v>Escitalopram</v>
          </cell>
          <cell r="D48" t="str">
            <v>40mg</v>
          </cell>
          <cell r="E48" t="str">
            <v>Torrent</v>
          </cell>
          <cell r="F48">
            <v>0</v>
          </cell>
          <cell r="G48">
            <v>0</v>
          </cell>
          <cell r="H48">
            <v>0</v>
          </cell>
          <cell r="I48" t="str">
            <v>Y</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row>
        <row r="49">
          <cell r="B49" t="str">
            <v>Escitalopram5mg</v>
          </cell>
          <cell r="C49" t="str">
            <v>Escitalopram</v>
          </cell>
          <cell r="D49" t="str">
            <v>5mg</v>
          </cell>
          <cell r="E49" t="str">
            <v>Torrent</v>
          </cell>
          <cell r="F49">
            <v>0</v>
          </cell>
          <cell r="G49" t="str">
            <v>Y</v>
          </cell>
          <cell r="H49">
            <v>0</v>
          </cell>
          <cell r="I49">
            <v>0</v>
          </cell>
          <cell r="J49">
            <v>2010.25</v>
          </cell>
          <cell r="K49">
            <v>2010.25</v>
          </cell>
          <cell r="L49">
            <v>2010.5</v>
          </cell>
          <cell r="M49">
            <v>2010.25</v>
          </cell>
          <cell r="N49">
            <v>2011.25</v>
          </cell>
          <cell r="O49">
            <v>2011.25</v>
          </cell>
          <cell r="P49">
            <v>2010.25</v>
          </cell>
          <cell r="Q49">
            <v>2010.25</v>
          </cell>
          <cell r="R49">
            <v>2010.5</v>
          </cell>
          <cell r="S49">
            <v>2010.5</v>
          </cell>
          <cell r="T49">
            <v>2010.5</v>
          </cell>
          <cell r="U49">
            <v>2010.5</v>
          </cell>
          <cell r="V49">
            <v>2010.5</v>
          </cell>
          <cell r="W49">
            <v>0</v>
          </cell>
          <cell r="X49">
            <v>2010.5</v>
          </cell>
          <cell r="Y49">
            <v>2010.5</v>
          </cell>
          <cell r="Z49">
            <v>2010.5</v>
          </cell>
          <cell r="AA49">
            <v>2011.25</v>
          </cell>
          <cell r="AB49">
            <v>2011</v>
          </cell>
          <cell r="AC49">
            <v>2010.5</v>
          </cell>
          <cell r="AD49">
            <v>2010.5</v>
          </cell>
          <cell r="AE49">
            <v>2010.5</v>
          </cell>
          <cell r="AF49">
            <v>2010.25</v>
          </cell>
          <cell r="AG49">
            <v>2010.75</v>
          </cell>
          <cell r="AH49">
            <v>2010.5</v>
          </cell>
          <cell r="AI49">
            <v>0</v>
          </cell>
          <cell r="AJ49">
            <v>2010.25</v>
          </cell>
          <cell r="AK49">
            <v>2010.5</v>
          </cell>
          <cell r="AL49">
            <v>2011.25</v>
          </cell>
          <cell r="AM49">
            <v>2010.5</v>
          </cell>
          <cell r="AN49">
            <v>2010.5</v>
          </cell>
          <cell r="AO49">
            <v>2010.5</v>
          </cell>
          <cell r="AP49">
            <v>2010.5</v>
          </cell>
        </row>
        <row r="50">
          <cell r="B50" t="str">
            <v>Ethinylestradiol + Gestoden</v>
          </cell>
          <cell r="C50" t="str">
            <v>Ethinylestradiol + Gestoden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row>
        <row r="51">
          <cell r="B51" t="str">
            <v>Exemestane25mg</v>
          </cell>
          <cell r="C51" t="str">
            <v>Exemestane</v>
          </cell>
          <cell r="D51" t="str">
            <v>25mg</v>
          </cell>
          <cell r="E51" t="str">
            <v>Intas</v>
          </cell>
          <cell r="F51">
            <v>0</v>
          </cell>
          <cell r="G51">
            <v>0</v>
          </cell>
          <cell r="H51">
            <v>0</v>
          </cell>
          <cell r="I51" t="str">
            <v>Y</v>
          </cell>
          <cell r="J51">
            <v>2010.25</v>
          </cell>
          <cell r="K51">
            <v>0</v>
          </cell>
          <cell r="L51">
            <v>0</v>
          </cell>
          <cell r="M51">
            <v>2010.25</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row>
        <row r="52">
          <cell r="B52" t="str">
            <v>Felodipine + Candesartan</v>
          </cell>
          <cell r="C52" t="str">
            <v>Felodipine + Candesartan</v>
          </cell>
          <cell r="D52">
            <v>0</v>
          </cell>
          <cell r="E52" t="str">
            <v>Aurobindo</v>
          </cell>
          <cell r="F52" t="str">
            <v>Y</v>
          </cell>
          <cell r="G52" t="str">
            <v>Y</v>
          </cell>
          <cell r="H52" t="str">
            <v>Y</v>
          </cell>
          <cell r="I52">
            <v>0</v>
          </cell>
          <cell r="J52">
            <v>2011.5</v>
          </cell>
          <cell r="K52">
            <v>2011.5</v>
          </cell>
          <cell r="L52">
            <v>2011.5</v>
          </cell>
          <cell r="M52">
            <v>2011.5</v>
          </cell>
          <cell r="N52">
            <v>2011.5</v>
          </cell>
          <cell r="O52">
            <v>2011.5</v>
          </cell>
          <cell r="P52">
            <v>2011.5</v>
          </cell>
          <cell r="Q52">
            <v>2011.5</v>
          </cell>
          <cell r="R52">
            <v>2011.5</v>
          </cell>
          <cell r="S52">
            <v>2011.5</v>
          </cell>
          <cell r="T52">
            <v>2011.5</v>
          </cell>
          <cell r="U52">
            <v>2011.5</v>
          </cell>
          <cell r="V52">
            <v>2011.5</v>
          </cell>
          <cell r="W52">
            <v>2011.5</v>
          </cell>
          <cell r="X52">
            <v>2011.5</v>
          </cell>
          <cell r="Y52">
            <v>2011.5</v>
          </cell>
          <cell r="Z52">
            <v>2011.5</v>
          </cell>
          <cell r="AA52">
            <v>2011.5</v>
          </cell>
          <cell r="AB52">
            <v>2011.5</v>
          </cell>
          <cell r="AC52">
            <v>2011.5</v>
          </cell>
          <cell r="AD52">
            <v>2011.5</v>
          </cell>
          <cell r="AE52">
            <v>2011.5</v>
          </cell>
          <cell r="AF52">
            <v>2011.5</v>
          </cell>
          <cell r="AG52">
            <v>2011.5</v>
          </cell>
          <cell r="AH52">
            <v>2011.5</v>
          </cell>
          <cell r="AI52">
            <v>2011.5</v>
          </cell>
          <cell r="AJ52">
            <v>2011.5</v>
          </cell>
          <cell r="AK52">
            <v>2011.5</v>
          </cell>
          <cell r="AL52">
            <v>2011.5</v>
          </cell>
          <cell r="AM52">
            <v>2011.5</v>
          </cell>
          <cell r="AN52">
            <v>2011.5</v>
          </cell>
          <cell r="AO52">
            <v>2011.5</v>
          </cell>
          <cell r="AP52">
            <v>2011.5</v>
          </cell>
        </row>
        <row r="53">
          <cell r="B53" t="str">
            <v>Fenofibrate</v>
          </cell>
          <cell r="C53" t="str">
            <v>Fenofibrate</v>
          </cell>
          <cell r="D53">
            <v>0</v>
          </cell>
          <cell r="E53" t="str">
            <v>Torrent</v>
          </cell>
          <cell r="F53">
            <v>0</v>
          </cell>
          <cell r="G53" t="str">
            <v>Y</v>
          </cell>
          <cell r="H53">
            <v>0</v>
          </cell>
          <cell r="I53">
            <v>0</v>
          </cell>
          <cell r="J53">
            <v>2011.75</v>
          </cell>
          <cell r="K53">
            <v>2011.75</v>
          </cell>
          <cell r="L53">
            <v>2011.75</v>
          </cell>
          <cell r="M53">
            <v>2011.75</v>
          </cell>
          <cell r="N53">
            <v>2011.75</v>
          </cell>
          <cell r="O53">
            <v>2011.75</v>
          </cell>
          <cell r="P53">
            <v>2011.75</v>
          </cell>
          <cell r="Q53">
            <v>2011.75</v>
          </cell>
          <cell r="R53">
            <v>2011.75</v>
          </cell>
          <cell r="S53">
            <v>2011.75</v>
          </cell>
          <cell r="T53">
            <v>2011.75</v>
          </cell>
          <cell r="U53">
            <v>2011.75</v>
          </cell>
          <cell r="V53">
            <v>2011.75</v>
          </cell>
          <cell r="W53">
            <v>2011.75</v>
          </cell>
          <cell r="X53">
            <v>2011.75</v>
          </cell>
          <cell r="Y53">
            <v>2011.75</v>
          </cell>
          <cell r="Z53">
            <v>2011.75</v>
          </cell>
          <cell r="AA53">
            <v>2011.75</v>
          </cell>
          <cell r="AB53">
            <v>2011.75</v>
          </cell>
          <cell r="AC53">
            <v>2011.75</v>
          </cell>
          <cell r="AD53">
            <v>2011.75</v>
          </cell>
          <cell r="AE53">
            <v>2011.75</v>
          </cell>
          <cell r="AF53">
            <v>2011.75</v>
          </cell>
          <cell r="AG53">
            <v>2011.75</v>
          </cell>
          <cell r="AH53">
            <v>2011.75</v>
          </cell>
          <cell r="AI53">
            <v>2011.75</v>
          </cell>
          <cell r="AJ53">
            <v>2011.75</v>
          </cell>
          <cell r="AK53">
            <v>2011.75</v>
          </cell>
          <cell r="AL53">
            <v>2011.75</v>
          </cell>
          <cell r="AM53">
            <v>2011.75</v>
          </cell>
          <cell r="AN53">
            <v>2011.75</v>
          </cell>
          <cell r="AO53">
            <v>2011.75</v>
          </cell>
          <cell r="AP53">
            <v>2011.75</v>
          </cell>
        </row>
        <row r="54">
          <cell r="B54" t="str">
            <v>Fosinopril10mg</v>
          </cell>
          <cell r="C54" t="str">
            <v>Fosinopril</v>
          </cell>
          <cell r="D54" t="str">
            <v>10mg</v>
          </cell>
          <cell r="E54" t="str">
            <v>Aurobindo</v>
          </cell>
          <cell r="F54">
            <v>0</v>
          </cell>
          <cell r="G54">
            <v>0</v>
          </cell>
          <cell r="H54">
            <v>0</v>
          </cell>
          <cell r="I54">
            <v>0</v>
          </cell>
          <cell r="J54">
            <v>2010.25</v>
          </cell>
          <cell r="K54">
            <v>0</v>
          </cell>
          <cell r="L54">
            <v>0</v>
          </cell>
          <cell r="M54">
            <v>2010.25</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row>
        <row r="55">
          <cell r="B55" t="str">
            <v>Fosinopril20mg</v>
          </cell>
          <cell r="C55" t="str">
            <v>Fosinopril</v>
          </cell>
          <cell r="D55" t="str">
            <v>20mg</v>
          </cell>
          <cell r="E55" t="str">
            <v>Aurobindo</v>
          </cell>
          <cell r="F55">
            <v>0</v>
          </cell>
          <cell r="G55">
            <v>0</v>
          </cell>
          <cell r="H55">
            <v>0</v>
          </cell>
          <cell r="I55">
            <v>0</v>
          </cell>
          <cell r="J55">
            <v>2010.25</v>
          </cell>
          <cell r="K55">
            <v>0</v>
          </cell>
          <cell r="L55">
            <v>0</v>
          </cell>
          <cell r="M55">
            <v>2010.25</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row>
        <row r="56">
          <cell r="B56" t="str">
            <v>Fosinopril + HCTZ20+12.5mg</v>
          </cell>
          <cell r="C56" t="str">
            <v>Fosinopril + HCTZ</v>
          </cell>
          <cell r="D56" t="str">
            <v>20+12.5mg</v>
          </cell>
          <cell r="E56" t="str">
            <v>Aurobindo</v>
          </cell>
          <cell r="F56">
            <v>0</v>
          </cell>
          <cell r="G56">
            <v>0</v>
          </cell>
          <cell r="H56">
            <v>0</v>
          </cell>
          <cell r="I56">
            <v>0</v>
          </cell>
          <cell r="J56">
            <v>2010.25</v>
          </cell>
          <cell r="K56">
            <v>0</v>
          </cell>
          <cell r="L56">
            <v>0</v>
          </cell>
          <cell r="M56">
            <v>2010.25</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row>
        <row r="57">
          <cell r="B57" t="str">
            <v>Gabapentin100mg</v>
          </cell>
          <cell r="C57" t="str">
            <v>Gabapentin</v>
          </cell>
          <cell r="D57" t="str">
            <v>100mg</v>
          </cell>
          <cell r="E57" t="str">
            <v>Aurobindo</v>
          </cell>
          <cell r="F57">
            <v>0</v>
          </cell>
          <cell r="G57">
            <v>0</v>
          </cell>
          <cell r="H57" t="str">
            <v>Y</v>
          </cell>
          <cell r="I57">
            <v>0</v>
          </cell>
          <cell r="J57">
            <v>2010.25</v>
          </cell>
          <cell r="K57">
            <v>2010.25</v>
          </cell>
          <cell r="L57">
            <v>2010.25</v>
          </cell>
          <cell r="M57">
            <v>2010.25</v>
          </cell>
          <cell r="N57">
            <v>0</v>
          </cell>
          <cell r="O57">
            <v>0</v>
          </cell>
          <cell r="P57">
            <v>2010.25</v>
          </cell>
          <cell r="Q57">
            <v>0</v>
          </cell>
          <cell r="R57">
            <v>0</v>
          </cell>
          <cell r="S57">
            <v>0</v>
          </cell>
          <cell r="T57">
            <v>0</v>
          </cell>
          <cell r="U57">
            <v>0</v>
          </cell>
          <cell r="V57">
            <v>0</v>
          </cell>
          <cell r="W57">
            <v>0</v>
          </cell>
          <cell r="X57">
            <v>0</v>
          </cell>
          <cell r="Y57">
            <v>0</v>
          </cell>
          <cell r="Z57">
            <v>0</v>
          </cell>
          <cell r="AA57">
            <v>2010.25</v>
          </cell>
          <cell r="AB57">
            <v>0</v>
          </cell>
          <cell r="AC57">
            <v>0</v>
          </cell>
          <cell r="AD57">
            <v>2010.25</v>
          </cell>
          <cell r="AE57">
            <v>0</v>
          </cell>
          <cell r="AF57">
            <v>0</v>
          </cell>
          <cell r="AG57">
            <v>2010.25</v>
          </cell>
          <cell r="AH57">
            <v>0</v>
          </cell>
          <cell r="AI57">
            <v>0</v>
          </cell>
          <cell r="AJ57">
            <v>0</v>
          </cell>
          <cell r="AK57">
            <v>2010.25</v>
          </cell>
          <cell r="AL57">
            <v>0</v>
          </cell>
          <cell r="AM57">
            <v>2010.25</v>
          </cell>
          <cell r="AN57">
            <v>0</v>
          </cell>
          <cell r="AO57">
            <v>0</v>
          </cell>
          <cell r="AP57">
            <v>0</v>
          </cell>
        </row>
        <row r="58">
          <cell r="B58" t="str">
            <v>Gabapentin300mg</v>
          </cell>
          <cell r="C58" t="str">
            <v>Gabapentin</v>
          </cell>
          <cell r="D58" t="str">
            <v>300mg</v>
          </cell>
          <cell r="E58" t="str">
            <v>Aurobindo</v>
          </cell>
          <cell r="F58" t="str">
            <v>Y</v>
          </cell>
          <cell r="G58" t="str">
            <v>Y</v>
          </cell>
          <cell r="H58" t="str">
            <v>Y</v>
          </cell>
          <cell r="I58">
            <v>0</v>
          </cell>
          <cell r="J58">
            <v>2010.25</v>
          </cell>
          <cell r="K58">
            <v>2010.25</v>
          </cell>
          <cell r="L58">
            <v>2010.25</v>
          </cell>
          <cell r="M58">
            <v>2010.25</v>
          </cell>
          <cell r="N58">
            <v>0</v>
          </cell>
          <cell r="O58">
            <v>0</v>
          </cell>
          <cell r="P58">
            <v>2010.25</v>
          </cell>
          <cell r="Q58">
            <v>0</v>
          </cell>
          <cell r="R58">
            <v>0</v>
          </cell>
          <cell r="S58">
            <v>0</v>
          </cell>
          <cell r="T58">
            <v>0</v>
          </cell>
          <cell r="U58">
            <v>0</v>
          </cell>
          <cell r="V58">
            <v>0</v>
          </cell>
          <cell r="W58">
            <v>0</v>
          </cell>
          <cell r="X58">
            <v>0</v>
          </cell>
          <cell r="Y58">
            <v>0</v>
          </cell>
          <cell r="Z58">
            <v>0</v>
          </cell>
          <cell r="AA58">
            <v>2010.25</v>
          </cell>
          <cell r="AB58">
            <v>0</v>
          </cell>
          <cell r="AC58">
            <v>0</v>
          </cell>
          <cell r="AD58">
            <v>2010.25</v>
          </cell>
          <cell r="AE58">
            <v>0</v>
          </cell>
          <cell r="AF58">
            <v>0</v>
          </cell>
          <cell r="AG58">
            <v>2010.25</v>
          </cell>
          <cell r="AH58">
            <v>0</v>
          </cell>
          <cell r="AI58">
            <v>0</v>
          </cell>
          <cell r="AJ58">
            <v>0</v>
          </cell>
          <cell r="AK58">
            <v>2010.25</v>
          </cell>
          <cell r="AL58">
            <v>0</v>
          </cell>
          <cell r="AM58">
            <v>2010.25</v>
          </cell>
          <cell r="AN58">
            <v>0</v>
          </cell>
          <cell r="AO58">
            <v>0</v>
          </cell>
          <cell r="AP58">
            <v>0</v>
          </cell>
        </row>
        <row r="59">
          <cell r="B59" t="str">
            <v>Gabapentin400mg</v>
          </cell>
          <cell r="C59" t="str">
            <v>Gabapentin</v>
          </cell>
          <cell r="D59" t="str">
            <v>400mg</v>
          </cell>
          <cell r="E59" t="str">
            <v>Aurobindo</v>
          </cell>
          <cell r="F59" t="str">
            <v>Y</v>
          </cell>
          <cell r="G59" t="str">
            <v>Y</v>
          </cell>
          <cell r="H59" t="str">
            <v>Y</v>
          </cell>
          <cell r="I59">
            <v>0</v>
          </cell>
          <cell r="J59">
            <v>2010.25</v>
          </cell>
          <cell r="K59">
            <v>2010.25</v>
          </cell>
          <cell r="L59">
            <v>2010.25</v>
          </cell>
          <cell r="M59">
            <v>2010.25</v>
          </cell>
          <cell r="N59">
            <v>0</v>
          </cell>
          <cell r="O59">
            <v>0</v>
          </cell>
          <cell r="P59">
            <v>2010.25</v>
          </cell>
          <cell r="Q59">
            <v>0</v>
          </cell>
          <cell r="R59">
            <v>0</v>
          </cell>
          <cell r="S59">
            <v>0</v>
          </cell>
          <cell r="T59">
            <v>0</v>
          </cell>
          <cell r="U59">
            <v>0</v>
          </cell>
          <cell r="V59">
            <v>0</v>
          </cell>
          <cell r="W59">
            <v>0</v>
          </cell>
          <cell r="X59">
            <v>0</v>
          </cell>
          <cell r="Y59">
            <v>0</v>
          </cell>
          <cell r="Z59">
            <v>0</v>
          </cell>
          <cell r="AA59">
            <v>2010.25</v>
          </cell>
          <cell r="AB59">
            <v>0</v>
          </cell>
          <cell r="AC59">
            <v>0</v>
          </cell>
          <cell r="AD59">
            <v>0</v>
          </cell>
          <cell r="AE59">
            <v>0</v>
          </cell>
          <cell r="AF59">
            <v>0</v>
          </cell>
          <cell r="AG59">
            <v>2010.25</v>
          </cell>
          <cell r="AH59">
            <v>0</v>
          </cell>
          <cell r="AI59">
            <v>0</v>
          </cell>
          <cell r="AJ59">
            <v>0</v>
          </cell>
          <cell r="AK59">
            <v>2010.25</v>
          </cell>
          <cell r="AL59">
            <v>0</v>
          </cell>
          <cell r="AM59">
            <v>2010.25</v>
          </cell>
          <cell r="AN59">
            <v>0</v>
          </cell>
          <cell r="AO59">
            <v>0</v>
          </cell>
          <cell r="AP59">
            <v>0</v>
          </cell>
        </row>
        <row r="60">
          <cell r="B60" t="str">
            <v>Gabapentin600mg</v>
          </cell>
          <cell r="C60" t="str">
            <v>Gabapentin</v>
          </cell>
          <cell r="D60" t="str">
            <v>600mg</v>
          </cell>
          <cell r="E60" t="str">
            <v>Aurobindo</v>
          </cell>
          <cell r="F60" t="str">
            <v>Y</v>
          </cell>
          <cell r="G60" t="str">
            <v>Y</v>
          </cell>
          <cell r="H60">
            <v>0</v>
          </cell>
          <cell r="I60" t="str">
            <v>Y</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row>
        <row r="61">
          <cell r="B61" t="str">
            <v>Gabapentin800mg</v>
          </cell>
          <cell r="C61" t="str">
            <v>Gabapentin</v>
          </cell>
          <cell r="D61" t="str">
            <v>800mg</v>
          </cell>
          <cell r="E61" t="str">
            <v>Aurobindo</v>
          </cell>
          <cell r="F61">
            <v>0</v>
          </cell>
          <cell r="G61">
            <v>0</v>
          </cell>
          <cell r="H61">
            <v>0</v>
          </cell>
          <cell r="I61" t="str">
            <v>Y</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row>
        <row r="62">
          <cell r="B62" t="str">
            <v>Galantamine</v>
          </cell>
          <cell r="C62" t="str">
            <v>Galantamine</v>
          </cell>
          <cell r="D62">
            <v>0</v>
          </cell>
          <cell r="E62" t="str">
            <v>Aurobindo</v>
          </cell>
          <cell r="F62">
            <v>0</v>
          </cell>
          <cell r="G62">
            <v>0</v>
          </cell>
          <cell r="H62" t="str">
            <v>Y</v>
          </cell>
          <cell r="I62">
            <v>0</v>
          </cell>
          <cell r="J62">
            <v>0</v>
          </cell>
          <cell r="K62">
            <v>0</v>
          </cell>
          <cell r="L62">
            <v>2010.25</v>
          </cell>
          <cell r="M62">
            <v>2010.25</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2010.25</v>
          </cell>
          <cell r="AH62">
            <v>0</v>
          </cell>
          <cell r="AI62">
            <v>0</v>
          </cell>
          <cell r="AJ62">
            <v>0</v>
          </cell>
          <cell r="AK62">
            <v>0</v>
          </cell>
          <cell r="AL62">
            <v>0</v>
          </cell>
          <cell r="AM62">
            <v>0</v>
          </cell>
          <cell r="AN62">
            <v>0</v>
          </cell>
          <cell r="AO62">
            <v>0</v>
          </cell>
          <cell r="AP62">
            <v>0</v>
          </cell>
        </row>
        <row r="63">
          <cell r="B63" t="str">
            <v>Gemcitabine1000mg - Lyophyllized vials</v>
          </cell>
          <cell r="C63" t="str">
            <v>Gemcitabine</v>
          </cell>
          <cell r="D63" t="str">
            <v>1000mg - Lyophyllized vials</v>
          </cell>
          <cell r="E63" t="str">
            <v>Intas</v>
          </cell>
          <cell r="F63">
            <v>0</v>
          </cell>
          <cell r="G63">
            <v>0</v>
          </cell>
          <cell r="H63">
            <v>0</v>
          </cell>
          <cell r="I63" t="str">
            <v>Y</v>
          </cell>
          <cell r="J63">
            <v>2010.25</v>
          </cell>
          <cell r="K63">
            <v>2010.25</v>
          </cell>
          <cell r="L63">
            <v>2010.25</v>
          </cell>
          <cell r="M63">
            <v>2010.25</v>
          </cell>
          <cell r="N63">
            <v>0</v>
          </cell>
          <cell r="O63">
            <v>0</v>
          </cell>
          <cell r="P63">
            <v>2010.25</v>
          </cell>
          <cell r="Q63">
            <v>0</v>
          </cell>
          <cell r="R63">
            <v>0</v>
          </cell>
          <cell r="S63">
            <v>0</v>
          </cell>
          <cell r="T63">
            <v>0</v>
          </cell>
          <cell r="U63">
            <v>0</v>
          </cell>
          <cell r="V63">
            <v>0</v>
          </cell>
          <cell r="W63">
            <v>0</v>
          </cell>
          <cell r="X63">
            <v>0</v>
          </cell>
          <cell r="Y63">
            <v>0</v>
          </cell>
          <cell r="Z63">
            <v>0</v>
          </cell>
          <cell r="AA63">
            <v>0</v>
          </cell>
          <cell r="AB63">
            <v>2010.25</v>
          </cell>
          <cell r="AC63">
            <v>0</v>
          </cell>
          <cell r="AD63">
            <v>0</v>
          </cell>
          <cell r="AE63">
            <v>0</v>
          </cell>
          <cell r="AF63">
            <v>0</v>
          </cell>
          <cell r="AG63">
            <v>0</v>
          </cell>
          <cell r="AH63">
            <v>0</v>
          </cell>
          <cell r="AI63">
            <v>0</v>
          </cell>
          <cell r="AJ63">
            <v>0</v>
          </cell>
          <cell r="AK63">
            <v>0</v>
          </cell>
          <cell r="AL63">
            <v>0</v>
          </cell>
          <cell r="AM63">
            <v>0</v>
          </cell>
          <cell r="AN63">
            <v>0</v>
          </cell>
          <cell r="AO63">
            <v>2010.25</v>
          </cell>
          <cell r="AP63">
            <v>0</v>
          </cell>
        </row>
        <row r="64">
          <cell r="B64" t="str">
            <v>Gemcitabine1000mg - RTU solution</v>
          </cell>
          <cell r="C64" t="str">
            <v>Gemcitabine</v>
          </cell>
          <cell r="D64" t="str">
            <v>1000mg - RTU solution</v>
          </cell>
          <cell r="E64" t="str">
            <v>Intas</v>
          </cell>
          <cell r="F64">
            <v>0</v>
          </cell>
          <cell r="G64">
            <v>0</v>
          </cell>
          <cell r="H64">
            <v>0</v>
          </cell>
          <cell r="I64" t="str">
            <v>Y</v>
          </cell>
          <cell r="J64">
            <v>2010.25</v>
          </cell>
          <cell r="K64">
            <v>0</v>
          </cell>
          <cell r="L64">
            <v>0</v>
          </cell>
          <cell r="M64">
            <v>2010.25</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row>
        <row r="65">
          <cell r="B65" t="str">
            <v>Gemcitabine1500mg - RTU solution</v>
          </cell>
          <cell r="C65" t="str">
            <v>Gemcitabine</v>
          </cell>
          <cell r="D65" t="str">
            <v>1500mg - RTU solution</v>
          </cell>
          <cell r="E65" t="str">
            <v>Intas</v>
          </cell>
          <cell r="F65">
            <v>0</v>
          </cell>
          <cell r="G65">
            <v>0</v>
          </cell>
          <cell r="H65">
            <v>0</v>
          </cell>
          <cell r="I65" t="str">
            <v>Y</v>
          </cell>
          <cell r="J65">
            <v>2010.25</v>
          </cell>
          <cell r="K65">
            <v>0</v>
          </cell>
          <cell r="L65">
            <v>0</v>
          </cell>
          <cell r="M65">
            <v>2010.25</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row>
        <row r="66">
          <cell r="B66" t="str">
            <v>Gemcitabine2000mg - Lyophyllized vials</v>
          </cell>
          <cell r="C66" t="str">
            <v>Gemcitabine</v>
          </cell>
          <cell r="D66" t="str">
            <v>2000mg - Lyophyllized vials</v>
          </cell>
          <cell r="E66" t="str">
            <v>Intas</v>
          </cell>
          <cell r="F66">
            <v>0</v>
          </cell>
          <cell r="G66">
            <v>0</v>
          </cell>
          <cell r="H66">
            <v>0</v>
          </cell>
          <cell r="I66" t="str">
            <v>Y</v>
          </cell>
          <cell r="J66">
            <v>2010.25</v>
          </cell>
          <cell r="K66">
            <v>0</v>
          </cell>
          <cell r="L66">
            <v>0</v>
          </cell>
          <cell r="M66">
            <v>2010.25</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row>
        <row r="67">
          <cell r="B67" t="str">
            <v>Gemcitabine2000mg - RTU solution</v>
          </cell>
          <cell r="C67" t="str">
            <v>Gemcitabine</v>
          </cell>
          <cell r="D67" t="str">
            <v>2000mg - RTU solution</v>
          </cell>
          <cell r="E67" t="str">
            <v>Intas</v>
          </cell>
          <cell r="F67">
            <v>0</v>
          </cell>
          <cell r="G67">
            <v>0</v>
          </cell>
          <cell r="H67">
            <v>0</v>
          </cell>
          <cell r="I67" t="str">
            <v>Y</v>
          </cell>
          <cell r="J67">
            <v>2010.25</v>
          </cell>
          <cell r="K67">
            <v>0</v>
          </cell>
          <cell r="L67">
            <v>0</v>
          </cell>
          <cell r="M67">
            <v>2010.25</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row>
        <row r="68">
          <cell r="B68" t="str">
            <v>Gemcitabine200mg - Lyophyllized vials</v>
          </cell>
          <cell r="C68" t="str">
            <v>Gemcitabine</v>
          </cell>
          <cell r="D68" t="str">
            <v>200mg - Lyophyllized vials</v>
          </cell>
          <cell r="E68" t="str">
            <v>Intas</v>
          </cell>
          <cell r="F68">
            <v>0</v>
          </cell>
          <cell r="G68">
            <v>0</v>
          </cell>
          <cell r="H68">
            <v>0</v>
          </cell>
          <cell r="I68" t="str">
            <v>Y</v>
          </cell>
          <cell r="J68">
            <v>2010.25</v>
          </cell>
          <cell r="K68">
            <v>2010.25</v>
          </cell>
          <cell r="L68">
            <v>2010.25</v>
          </cell>
          <cell r="M68">
            <v>2010.25</v>
          </cell>
          <cell r="N68">
            <v>0</v>
          </cell>
          <cell r="O68">
            <v>0</v>
          </cell>
          <cell r="P68">
            <v>2010.25</v>
          </cell>
          <cell r="Q68">
            <v>0</v>
          </cell>
          <cell r="R68">
            <v>0</v>
          </cell>
          <cell r="S68">
            <v>0</v>
          </cell>
          <cell r="T68">
            <v>0</v>
          </cell>
          <cell r="U68">
            <v>0</v>
          </cell>
          <cell r="V68">
            <v>0</v>
          </cell>
          <cell r="W68">
            <v>0</v>
          </cell>
          <cell r="X68">
            <v>0</v>
          </cell>
          <cell r="Y68">
            <v>0</v>
          </cell>
          <cell r="Z68">
            <v>0</v>
          </cell>
          <cell r="AA68">
            <v>0</v>
          </cell>
          <cell r="AB68">
            <v>2010.25</v>
          </cell>
          <cell r="AC68">
            <v>0</v>
          </cell>
          <cell r="AD68">
            <v>0</v>
          </cell>
          <cell r="AE68">
            <v>0</v>
          </cell>
          <cell r="AF68">
            <v>0</v>
          </cell>
          <cell r="AG68">
            <v>0</v>
          </cell>
          <cell r="AH68">
            <v>0</v>
          </cell>
          <cell r="AI68">
            <v>0</v>
          </cell>
          <cell r="AJ68">
            <v>0</v>
          </cell>
          <cell r="AK68">
            <v>0</v>
          </cell>
          <cell r="AL68">
            <v>0</v>
          </cell>
          <cell r="AM68">
            <v>0</v>
          </cell>
          <cell r="AN68">
            <v>0</v>
          </cell>
          <cell r="AO68">
            <v>2010.25</v>
          </cell>
          <cell r="AP68">
            <v>0</v>
          </cell>
        </row>
        <row r="69">
          <cell r="B69" t="str">
            <v>Gemcitabine200mg - RTU solution</v>
          </cell>
          <cell r="C69" t="str">
            <v>Gemcitabine</v>
          </cell>
          <cell r="D69" t="str">
            <v>200mg - RTU solution</v>
          </cell>
          <cell r="E69" t="str">
            <v>Intas</v>
          </cell>
          <cell r="F69">
            <v>0</v>
          </cell>
          <cell r="G69">
            <v>0</v>
          </cell>
          <cell r="H69">
            <v>0</v>
          </cell>
          <cell r="I69" t="str">
            <v>Y</v>
          </cell>
          <cell r="J69">
            <v>2010.25</v>
          </cell>
          <cell r="K69">
            <v>0</v>
          </cell>
          <cell r="L69">
            <v>0</v>
          </cell>
          <cell r="M69">
            <v>2010.25</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row>
        <row r="70">
          <cell r="B70" t="str">
            <v>Glibenclamide</v>
          </cell>
          <cell r="C70" t="str">
            <v>Glibenclamide</v>
          </cell>
          <cell r="D70">
            <v>0</v>
          </cell>
          <cell r="E70" t="str">
            <v>Torrent</v>
          </cell>
          <cell r="F70">
            <v>0</v>
          </cell>
          <cell r="G70" t="str">
            <v>Y</v>
          </cell>
          <cell r="H70">
            <v>0</v>
          </cell>
          <cell r="I70">
            <v>0</v>
          </cell>
          <cell r="J70">
            <v>2011.75</v>
          </cell>
          <cell r="K70">
            <v>2011.75</v>
          </cell>
          <cell r="L70">
            <v>2011.75</v>
          </cell>
          <cell r="M70">
            <v>2011.75</v>
          </cell>
          <cell r="N70">
            <v>2011.75</v>
          </cell>
          <cell r="O70">
            <v>2011.75</v>
          </cell>
          <cell r="P70">
            <v>2011.75</v>
          </cell>
          <cell r="Q70">
            <v>2011.75</v>
          </cell>
          <cell r="R70">
            <v>2011.75</v>
          </cell>
          <cell r="S70">
            <v>2011.75</v>
          </cell>
          <cell r="T70">
            <v>2011.75</v>
          </cell>
          <cell r="U70">
            <v>2011.75</v>
          </cell>
          <cell r="V70">
            <v>2011.75</v>
          </cell>
          <cell r="W70">
            <v>2011.75</v>
          </cell>
          <cell r="X70">
            <v>2011.75</v>
          </cell>
          <cell r="Y70">
            <v>2011.75</v>
          </cell>
          <cell r="Z70">
            <v>2011.75</v>
          </cell>
          <cell r="AA70">
            <v>2011.75</v>
          </cell>
          <cell r="AB70">
            <v>2011.75</v>
          </cell>
          <cell r="AC70">
            <v>2011.75</v>
          </cell>
          <cell r="AD70">
            <v>2011.75</v>
          </cell>
          <cell r="AE70">
            <v>2011.75</v>
          </cell>
          <cell r="AF70">
            <v>2011.75</v>
          </cell>
          <cell r="AG70">
            <v>2011.75</v>
          </cell>
          <cell r="AH70">
            <v>2011.75</v>
          </cell>
          <cell r="AI70">
            <v>2011.75</v>
          </cell>
          <cell r="AJ70">
            <v>2011.75</v>
          </cell>
          <cell r="AK70">
            <v>2011.75</v>
          </cell>
          <cell r="AL70">
            <v>2011.75</v>
          </cell>
          <cell r="AM70">
            <v>2011.75</v>
          </cell>
          <cell r="AN70">
            <v>2011.75</v>
          </cell>
          <cell r="AO70">
            <v>2011.75</v>
          </cell>
          <cell r="AP70">
            <v>2011.75</v>
          </cell>
        </row>
        <row r="71">
          <cell r="B71" t="str">
            <v>Gliclazide</v>
          </cell>
          <cell r="C71" t="str">
            <v>Gliclazide</v>
          </cell>
          <cell r="D71">
            <v>0</v>
          </cell>
          <cell r="E71" t="str">
            <v>Torrent</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row>
        <row r="72">
          <cell r="B72" t="str">
            <v>Glimepiride1mg</v>
          </cell>
          <cell r="C72" t="str">
            <v>Glimepiride</v>
          </cell>
          <cell r="D72" t="str">
            <v>1mg</v>
          </cell>
          <cell r="E72" t="str">
            <v>Torrent</v>
          </cell>
          <cell r="F72" t="str">
            <v>Y</v>
          </cell>
          <cell r="G72" t="str">
            <v>Y</v>
          </cell>
          <cell r="H72">
            <v>0</v>
          </cell>
          <cell r="I72" t="str">
            <v>Y</v>
          </cell>
          <cell r="J72">
            <v>2011.25</v>
          </cell>
          <cell r="K72">
            <v>2010.25</v>
          </cell>
          <cell r="L72">
            <v>2010.25</v>
          </cell>
          <cell r="M72">
            <v>2010.25</v>
          </cell>
          <cell r="N72">
            <v>2011.25</v>
          </cell>
          <cell r="O72">
            <v>2011.25</v>
          </cell>
          <cell r="P72">
            <v>2010.25</v>
          </cell>
          <cell r="Q72">
            <v>2011.25</v>
          </cell>
          <cell r="R72">
            <v>2010.5</v>
          </cell>
          <cell r="S72">
            <v>2010.5</v>
          </cell>
          <cell r="T72">
            <v>2010.5</v>
          </cell>
          <cell r="U72">
            <v>2011.25</v>
          </cell>
          <cell r="V72">
            <v>2011.25</v>
          </cell>
          <cell r="W72">
            <v>0</v>
          </cell>
          <cell r="X72">
            <v>2010.5</v>
          </cell>
          <cell r="Y72">
            <v>2011.25</v>
          </cell>
          <cell r="Z72">
            <v>2011.25</v>
          </cell>
          <cell r="AA72">
            <v>2011.25</v>
          </cell>
          <cell r="AB72">
            <v>2011.25</v>
          </cell>
          <cell r="AC72">
            <v>2010.5</v>
          </cell>
          <cell r="AD72">
            <v>2011.25</v>
          </cell>
          <cell r="AE72">
            <v>2011.25</v>
          </cell>
          <cell r="AF72">
            <v>2011.25</v>
          </cell>
          <cell r="AG72">
            <v>2010.25</v>
          </cell>
          <cell r="AH72">
            <v>2010.5</v>
          </cell>
          <cell r="AI72">
            <v>0</v>
          </cell>
          <cell r="AJ72">
            <v>2011.25</v>
          </cell>
          <cell r="AK72">
            <v>2011.25</v>
          </cell>
          <cell r="AL72">
            <v>2011.25</v>
          </cell>
          <cell r="AM72">
            <v>2011.25</v>
          </cell>
          <cell r="AN72">
            <v>2011.25</v>
          </cell>
          <cell r="AO72">
            <v>2011.25</v>
          </cell>
          <cell r="AP72">
            <v>2010.5</v>
          </cell>
        </row>
        <row r="73">
          <cell r="B73" t="str">
            <v>Glimepiride2mg</v>
          </cell>
          <cell r="C73" t="str">
            <v>Glimepiride</v>
          </cell>
          <cell r="D73" t="str">
            <v>2mg</v>
          </cell>
          <cell r="E73" t="str">
            <v>Torrent</v>
          </cell>
          <cell r="F73" t="str">
            <v>Y</v>
          </cell>
          <cell r="G73" t="str">
            <v>Y</v>
          </cell>
          <cell r="H73">
            <v>0</v>
          </cell>
          <cell r="I73" t="str">
            <v>Y</v>
          </cell>
          <cell r="J73">
            <v>2011.25</v>
          </cell>
          <cell r="K73">
            <v>2010.25</v>
          </cell>
          <cell r="L73">
            <v>2010.25</v>
          </cell>
          <cell r="M73">
            <v>2010.25</v>
          </cell>
          <cell r="N73">
            <v>2011.25</v>
          </cell>
          <cell r="O73">
            <v>2011.25</v>
          </cell>
          <cell r="P73">
            <v>2010.25</v>
          </cell>
          <cell r="Q73">
            <v>2011.25</v>
          </cell>
          <cell r="R73">
            <v>2010.5</v>
          </cell>
          <cell r="S73">
            <v>2010.5</v>
          </cell>
          <cell r="T73">
            <v>2010.5</v>
          </cell>
          <cell r="U73">
            <v>2011.25</v>
          </cell>
          <cell r="V73">
            <v>2011.25</v>
          </cell>
          <cell r="W73">
            <v>0</v>
          </cell>
          <cell r="X73">
            <v>2010.5</v>
          </cell>
          <cell r="Y73">
            <v>2011.25</v>
          </cell>
          <cell r="Z73">
            <v>2011.25</v>
          </cell>
          <cell r="AA73">
            <v>2011.25</v>
          </cell>
          <cell r="AB73">
            <v>2011.25</v>
          </cell>
          <cell r="AC73">
            <v>2010.5</v>
          </cell>
          <cell r="AD73">
            <v>2011.25</v>
          </cell>
          <cell r="AE73">
            <v>2011.25</v>
          </cell>
          <cell r="AF73">
            <v>2011.25</v>
          </cell>
          <cell r="AG73">
            <v>2010.25</v>
          </cell>
          <cell r="AH73">
            <v>2010.5</v>
          </cell>
          <cell r="AI73">
            <v>0</v>
          </cell>
          <cell r="AJ73">
            <v>2011.25</v>
          </cell>
          <cell r="AK73">
            <v>2011.25</v>
          </cell>
          <cell r="AL73">
            <v>2011.25</v>
          </cell>
          <cell r="AM73">
            <v>2011.25</v>
          </cell>
          <cell r="AN73">
            <v>2011.25</v>
          </cell>
          <cell r="AO73">
            <v>2011.25</v>
          </cell>
          <cell r="AP73">
            <v>2010.5</v>
          </cell>
        </row>
        <row r="74">
          <cell r="B74" t="str">
            <v>Glimepiride3mg</v>
          </cell>
          <cell r="C74" t="str">
            <v>Glimepiride</v>
          </cell>
          <cell r="D74" t="str">
            <v>3mg</v>
          </cell>
          <cell r="E74" t="str">
            <v>Torrent</v>
          </cell>
          <cell r="F74" t="str">
            <v>Y</v>
          </cell>
          <cell r="G74" t="str">
            <v>Y</v>
          </cell>
          <cell r="H74">
            <v>0</v>
          </cell>
          <cell r="I74" t="str">
            <v>Y</v>
          </cell>
          <cell r="J74">
            <v>2012.5</v>
          </cell>
          <cell r="K74">
            <v>2011.5</v>
          </cell>
          <cell r="L74">
            <v>2011.75</v>
          </cell>
          <cell r="M74">
            <v>2011.5</v>
          </cell>
          <cell r="N74">
            <v>2012.5</v>
          </cell>
          <cell r="O74">
            <v>2012.5</v>
          </cell>
          <cell r="P74">
            <v>2011.5</v>
          </cell>
          <cell r="Q74">
            <v>2012.5</v>
          </cell>
          <cell r="R74">
            <v>2011.75</v>
          </cell>
          <cell r="S74">
            <v>2011.75</v>
          </cell>
          <cell r="T74">
            <v>2011.75</v>
          </cell>
          <cell r="U74">
            <v>2012.5</v>
          </cell>
          <cell r="V74">
            <v>2012.5</v>
          </cell>
          <cell r="W74">
            <v>0</v>
          </cell>
          <cell r="X74">
            <v>2011.75</v>
          </cell>
          <cell r="Y74">
            <v>2012.5</v>
          </cell>
          <cell r="Z74">
            <v>2012.5</v>
          </cell>
          <cell r="AA74">
            <v>2012.5</v>
          </cell>
          <cell r="AB74">
            <v>2012.5</v>
          </cell>
          <cell r="AC74">
            <v>2011.75</v>
          </cell>
          <cell r="AD74">
            <v>2012.5</v>
          </cell>
          <cell r="AE74">
            <v>2012.5</v>
          </cell>
          <cell r="AF74">
            <v>2012.5</v>
          </cell>
          <cell r="AG74">
            <v>2011.75</v>
          </cell>
          <cell r="AH74">
            <v>2011.75</v>
          </cell>
          <cell r="AI74">
            <v>0</v>
          </cell>
          <cell r="AJ74">
            <v>2012.5</v>
          </cell>
          <cell r="AK74">
            <v>2012.5</v>
          </cell>
          <cell r="AL74">
            <v>2012.5</v>
          </cell>
          <cell r="AM74">
            <v>2012.5</v>
          </cell>
          <cell r="AN74">
            <v>2012.5</v>
          </cell>
          <cell r="AO74">
            <v>2012.5</v>
          </cell>
          <cell r="AP74">
            <v>2011.75</v>
          </cell>
        </row>
        <row r="75">
          <cell r="B75" t="str">
            <v>Glimepiride4mg</v>
          </cell>
          <cell r="C75" t="str">
            <v>Glimepiride</v>
          </cell>
          <cell r="D75" t="str">
            <v>4mg</v>
          </cell>
          <cell r="E75" t="str">
            <v>Torrent</v>
          </cell>
          <cell r="F75" t="str">
            <v>Y</v>
          </cell>
          <cell r="G75" t="str">
            <v>Y</v>
          </cell>
          <cell r="H75">
            <v>0</v>
          </cell>
          <cell r="I75" t="str">
            <v>Y</v>
          </cell>
          <cell r="J75">
            <v>2011.25</v>
          </cell>
          <cell r="K75">
            <v>2010.25</v>
          </cell>
          <cell r="L75">
            <v>2010.25</v>
          </cell>
          <cell r="M75">
            <v>2010.25</v>
          </cell>
          <cell r="N75">
            <v>2011.25</v>
          </cell>
          <cell r="O75">
            <v>2011.25</v>
          </cell>
          <cell r="P75">
            <v>2010.25</v>
          </cell>
          <cell r="Q75">
            <v>2011.25</v>
          </cell>
          <cell r="R75">
            <v>2010.5</v>
          </cell>
          <cell r="S75">
            <v>2010.5</v>
          </cell>
          <cell r="T75">
            <v>2010.5</v>
          </cell>
          <cell r="U75">
            <v>2011.25</v>
          </cell>
          <cell r="V75">
            <v>2011.25</v>
          </cell>
          <cell r="W75">
            <v>0</v>
          </cell>
          <cell r="X75">
            <v>2010.5</v>
          </cell>
          <cell r="Y75">
            <v>2011.25</v>
          </cell>
          <cell r="Z75">
            <v>2011.25</v>
          </cell>
          <cell r="AA75">
            <v>2011.25</v>
          </cell>
          <cell r="AB75">
            <v>2011.25</v>
          </cell>
          <cell r="AC75">
            <v>2010.5</v>
          </cell>
          <cell r="AD75">
            <v>2011.25</v>
          </cell>
          <cell r="AE75">
            <v>2011.25</v>
          </cell>
          <cell r="AF75">
            <v>2011.25</v>
          </cell>
          <cell r="AG75">
            <v>2010.25</v>
          </cell>
          <cell r="AH75">
            <v>2010.5</v>
          </cell>
          <cell r="AI75">
            <v>0</v>
          </cell>
          <cell r="AJ75">
            <v>2011.25</v>
          </cell>
          <cell r="AK75">
            <v>2011.25</v>
          </cell>
          <cell r="AL75">
            <v>2011.25</v>
          </cell>
          <cell r="AM75">
            <v>2011.25</v>
          </cell>
          <cell r="AN75">
            <v>2011.25</v>
          </cell>
          <cell r="AO75">
            <v>2011.25</v>
          </cell>
          <cell r="AP75">
            <v>2010.5</v>
          </cell>
        </row>
        <row r="76">
          <cell r="B76" t="str">
            <v>Glimepiride6mg</v>
          </cell>
          <cell r="C76" t="str">
            <v>Glimepiride</v>
          </cell>
          <cell r="D76" t="str">
            <v>6mg</v>
          </cell>
          <cell r="E76" t="str">
            <v>Torrent</v>
          </cell>
          <cell r="F76">
            <v>0</v>
          </cell>
          <cell r="G76" t="str">
            <v>Y</v>
          </cell>
          <cell r="H76">
            <v>0</v>
          </cell>
          <cell r="I76">
            <v>0</v>
          </cell>
          <cell r="J76">
            <v>2012.5</v>
          </cell>
          <cell r="K76">
            <v>2011.5</v>
          </cell>
          <cell r="L76">
            <v>2011.75</v>
          </cell>
          <cell r="M76">
            <v>2011.5</v>
          </cell>
          <cell r="N76">
            <v>2012.5</v>
          </cell>
          <cell r="O76">
            <v>2012.5</v>
          </cell>
          <cell r="P76">
            <v>2011.5</v>
          </cell>
          <cell r="Q76">
            <v>2012.5</v>
          </cell>
          <cell r="R76">
            <v>2011.75</v>
          </cell>
          <cell r="S76">
            <v>2011.75</v>
          </cell>
          <cell r="T76">
            <v>2011.75</v>
          </cell>
          <cell r="U76">
            <v>2012.5</v>
          </cell>
          <cell r="V76">
            <v>2012.5</v>
          </cell>
          <cell r="W76">
            <v>0</v>
          </cell>
          <cell r="X76">
            <v>2011.75</v>
          </cell>
          <cell r="Y76">
            <v>2012.5</v>
          </cell>
          <cell r="Z76">
            <v>2012.5</v>
          </cell>
          <cell r="AA76">
            <v>2012.5</v>
          </cell>
          <cell r="AB76">
            <v>2012.5</v>
          </cell>
          <cell r="AC76">
            <v>2011.75</v>
          </cell>
          <cell r="AD76">
            <v>2012.5</v>
          </cell>
          <cell r="AE76">
            <v>2012.5</v>
          </cell>
          <cell r="AF76">
            <v>2012.5</v>
          </cell>
          <cell r="AG76">
            <v>2011.75</v>
          </cell>
          <cell r="AH76">
            <v>2011.75</v>
          </cell>
          <cell r="AI76">
            <v>0</v>
          </cell>
          <cell r="AJ76">
            <v>2012.5</v>
          </cell>
          <cell r="AK76">
            <v>2012.5</v>
          </cell>
          <cell r="AL76">
            <v>2012.5</v>
          </cell>
          <cell r="AM76">
            <v>2012.5</v>
          </cell>
          <cell r="AN76">
            <v>2012.5</v>
          </cell>
          <cell r="AO76">
            <v>2012.5</v>
          </cell>
          <cell r="AP76">
            <v>2011.75</v>
          </cell>
        </row>
        <row r="77">
          <cell r="B77" t="str">
            <v>Interferon Beta-1B</v>
          </cell>
          <cell r="C77" t="str">
            <v>Interferon Beta-1B</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row>
        <row r="78">
          <cell r="B78" t="str">
            <v>Ipratropium Bromide + Fenoterol</v>
          </cell>
          <cell r="C78" t="str">
            <v>Ipratropium Bromide + Fenoterol</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row>
        <row r="79">
          <cell r="B79" t="str">
            <v>Ipratropium Bromide + Salbutamol</v>
          </cell>
          <cell r="C79" t="str">
            <v>Ipratropium Bromide + Salbutamol</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row>
        <row r="80">
          <cell r="B80" t="str">
            <v>Ketorolac</v>
          </cell>
          <cell r="C80" t="str">
            <v>Ketorolac</v>
          </cell>
          <cell r="D80">
            <v>0</v>
          </cell>
          <cell r="E80" t="str">
            <v>Torrent</v>
          </cell>
          <cell r="F80">
            <v>0</v>
          </cell>
          <cell r="G80" t="str">
            <v>Y</v>
          </cell>
          <cell r="H80">
            <v>0</v>
          </cell>
          <cell r="I80">
            <v>0</v>
          </cell>
          <cell r="J80">
            <v>2011.75</v>
          </cell>
          <cell r="K80">
            <v>2011.75</v>
          </cell>
          <cell r="L80">
            <v>2011.75</v>
          </cell>
          <cell r="M80">
            <v>2011.75</v>
          </cell>
          <cell r="N80">
            <v>2011.75</v>
          </cell>
          <cell r="O80">
            <v>2011.75</v>
          </cell>
          <cell r="P80">
            <v>2011.75</v>
          </cell>
          <cell r="Q80">
            <v>2011.75</v>
          </cell>
          <cell r="R80">
            <v>2011.75</v>
          </cell>
          <cell r="S80">
            <v>2011.75</v>
          </cell>
          <cell r="T80">
            <v>2011.75</v>
          </cell>
          <cell r="U80">
            <v>2011.75</v>
          </cell>
          <cell r="V80">
            <v>2011.75</v>
          </cell>
          <cell r="W80">
            <v>2011.75</v>
          </cell>
          <cell r="X80">
            <v>2011.75</v>
          </cell>
          <cell r="Y80">
            <v>2011.75</v>
          </cell>
          <cell r="Z80">
            <v>2011.75</v>
          </cell>
          <cell r="AA80">
            <v>2011.75</v>
          </cell>
          <cell r="AB80">
            <v>2011.75</v>
          </cell>
          <cell r="AC80">
            <v>2011.75</v>
          </cell>
          <cell r="AD80">
            <v>2011.75</v>
          </cell>
          <cell r="AE80">
            <v>2011.75</v>
          </cell>
          <cell r="AF80">
            <v>2011.75</v>
          </cell>
          <cell r="AG80">
            <v>2011.75</v>
          </cell>
          <cell r="AH80">
            <v>2011.75</v>
          </cell>
          <cell r="AI80">
            <v>2011.75</v>
          </cell>
          <cell r="AJ80">
            <v>2011.75</v>
          </cell>
          <cell r="AK80">
            <v>2011.75</v>
          </cell>
          <cell r="AL80">
            <v>2011.75</v>
          </cell>
          <cell r="AM80">
            <v>2011.75</v>
          </cell>
          <cell r="AN80">
            <v>2011.75</v>
          </cell>
          <cell r="AO80">
            <v>2011.75</v>
          </cell>
          <cell r="AP80">
            <v>2011.75</v>
          </cell>
        </row>
        <row r="81">
          <cell r="B81" t="str">
            <v>Ketorolac + Tramadol</v>
          </cell>
          <cell r="C81" t="str">
            <v>Ketorolac + Tramadol</v>
          </cell>
          <cell r="D81">
            <v>0</v>
          </cell>
          <cell r="E81" t="str">
            <v>Torrent</v>
          </cell>
          <cell r="F81">
            <v>0</v>
          </cell>
          <cell r="G81" t="str">
            <v>Y</v>
          </cell>
          <cell r="H81">
            <v>0</v>
          </cell>
          <cell r="I81">
            <v>0</v>
          </cell>
          <cell r="J81">
            <v>2011.75</v>
          </cell>
          <cell r="K81">
            <v>2011.75</v>
          </cell>
          <cell r="L81">
            <v>2011.75</v>
          </cell>
          <cell r="M81">
            <v>2011.75</v>
          </cell>
          <cell r="N81">
            <v>2011.75</v>
          </cell>
          <cell r="O81">
            <v>2011.75</v>
          </cell>
          <cell r="P81">
            <v>2011.75</v>
          </cell>
          <cell r="Q81">
            <v>2011.75</v>
          </cell>
          <cell r="R81">
            <v>2011.75</v>
          </cell>
          <cell r="S81">
            <v>2011.75</v>
          </cell>
          <cell r="T81">
            <v>2011.75</v>
          </cell>
          <cell r="U81">
            <v>2011.75</v>
          </cell>
          <cell r="V81">
            <v>2011.75</v>
          </cell>
          <cell r="W81">
            <v>2011.75</v>
          </cell>
          <cell r="X81">
            <v>2011.75</v>
          </cell>
          <cell r="Y81">
            <v>2011.75</v>
          </cell>
          <cell r="Z81">
            <v>2011.75</v>
          </cell>
          <cell r="AA81">
            <v>2011.75</v>
          </cell>
          <cell r="AB81">
            <v>2011.75</v>
          </cell>
          <cell r="AC81">
            <v>2011.75</v>
          </cell>
          <cell r="AD81">
            <v>2011.75</v>
          </cell>
          <cell r="AE81">
            <v>2011.75</v>
          </cell>
          <cell r="AF81">
            <v>2011.75</v>
          </cell>
          <cell r="AG81">
            <v>2011.75</v>
          </cell>
          <cell r="AH81">
            <v>2011.75</v>
          </cell>
          <cell r="AI81">
            <v>2011.75</v>
          </cell>
          <cell r="AJ81">
            <v>2011.75</v>
          </cell>
          <cell r="AK81">
            <v>2011.75</v>
          </cell>
          <cell r="AL81">
            <v>2011.75</v>
          </cell>
          <cell r="AM81">
            <v>2011.75</v>
          </cell>
          <cell r="AN81">
            <v>2011.75</v>
          </cell>
          <cell r="AO81">
            <v>2011.75</v>
          </cell>
          <cell r="AP81">
            <v>2011.75</v>
          </cell>
        </row>
        <row r="82">
          <cell r="B82" t="str">
            <v>Levetiracetam1000mg</v>
          </cell>
          <cell r="C82" t="str">
            <v>Levetiracetam</v>
          </cell>
          <cell r="D82" t="str">
            <v>1000mg</v>
          </cell>
          <cell r="E82" t="str">
            <v>Torrent</v>
          </cell>
          <cell r="F82">
            <v>0</v>
          </cell>
          <cell r="G82" t="str">
            <v>Y</v>
          </cell>
          <cell r="H82">
            <v>0</v>
          </cell>
          <cell r="I82">
            <v>0</v>
          </cell>
          <cell r="J82">
            <v>2010.25</v>
          </cell>
          <cell r="K82">
            <v>2010.5</v>
          </cell>
          <cell r="L82">
            <v>2010.25</v>
          </cell>
          <cell r="M82">
            <v>2010.25</v>
          </cell>
          <cell r="N82">
            <v>2011.25</v>
          </cell>
          <cell r="O82">
            <v>2011.25</v>
          </cell>
          <cell r="P82">
            <v>2011.25</v>
          </cell>
          <cell r="Q82">
            <v>2010.25</v>
          </cell>
          <cell r="R82">
            <v>2011.25</v>
          </cell>
          <cell r="S82">
            <v>2011.25</v>
          </cell>
          <cell r="T82">
            <v>2011.25</v>
          </cell>
          <cell r="U82">
            <v>2010.5</v>
          </cell>
          <cell r="V82">
            <v>2010.25</v>
          </cell>
          <cell r="W82">
            <v>0</v>
          </cell>
          <cell r="X82">
            <v>2011.25</v>
          </cell>
          <cell r="Y82">
            <v>2010.25</v>
          </cell>
          <cell r="Z82">
            <v>2010.5</v>
          </cell>
          <cell r="AA82">
            <v>2011.25</v>
          </cell>
          <cell r="AB82">
            <v>2010.5</v>
          </cell>
          <cell r="AC82">
            <v>2011.25</v>
          </cell>
          <cell r="AD82">
            <v>2010.5</v>
          </cell>
          <cell r="AE82">
            <v>2010.25</v>
          </cell>
          <cell r="AF82">
            <v>2010.25</v>
          </cell>
          <cell r="AG82">
            <v>2010.25</v>
          </cell>
          <cell r="AH82">
            <v>2011.25</v>
          </cell>
          <cell r="AI82">
            <v>0</v>
          </cell>
          <cell r="AJ82">
            <v>2010.25</v>
          </cell>
          <cell r="AK82">
            <v>2010.5</v>
          </cell>
          <cell r="AL82">
            <v>2011.25</v>
          </cell>
          <cell r="AM82">
            <v>2010.5</v>
          </cell>
          <cell r="AN82">
            <v>2010.5</v>
          </cell>
          <cell r="AO82">
            <v>2011.25</v>
          </cell>
          <cell r="AP82">
            <v>2010.5</v>
          </cell>
        </row>
        <row r="83">
          <cell r="B83" t="str">
            <v>Levetiracetam250mg</v>
          </cell>
          <cell r="C83" t="str">
            <v>Levetiracetam</v>
          </cell>
          <cell r="D83" t="str">
            <v>250mg</v>
          </cell>
          <cell r="E83" t="str">
            <v>Torrent</v>
          </cell>
          <cell r="F83" t="str">
            <v>Y</v>
          </cell>
          <cell r="G83" t="str">
            <v>Y</v>
          </cell>
          <cell r="H83">
            <v>0</v>
          </cell>
          <cell r="I83" t="str">
            <v>Y</v>
          </cell>
          <cell r="J83">
            <v>2010.25</v>
          </cell>
          <cell r="K83">
            <v>2010.5</v>
          </cell>
          <cell r="L83">
            <v>2010.25</v>
          </cell>
          <cell r="M83">
            <v>2010.25</v>
          </cell>
          <cell r="N83">
            <v>2011.25</v>
          </cell>
          <cell r="O83">
            <v>2011.25</v>
          </cell>
          <cell r="P83">
            <v>2011.25</v>
          </cell>
          <cell r="Q83">
            <v>2010.25</v>
          </cell>
          <cell r="R83">
            <v>2011.25</v>
          </cell>
          <cell r="S83">
            <v>2011.25</v>
          </cell>
          <cell r="T83">
            <v>2011.25</v>
          </cell>
          <cell r="U83">
            <v>2010.5</v>
          </cell>
          <cell r="V83">
            <v>2010.25</v>
          </cell>
          <cell r="W83">
            <v>0</v>
          </cell>
          <cell r="X83">
            <v>2011.25</v>
          </cell>
          <cell r="Y83">
            <v>2010.25</v>
          </cell>
          <cell r="Z83">
            <v>2010.5</v>
          </cell>
          <cell r="AA83">
            <v>2011.25</v>
          </cell>
          <cell r="AB83">
            <v>2010.5</v>
          </cell>
          <cell r="AC83">
            <v>2011.25</v>
          </cell>
          <cell r="AD83">
            <v>2010.5</v>
          </cell>
          <cell r="AE83">
            <v>2010.25</v>
          </cell>
          <cell r="AF83">
            <v>2010.25</v>
          </cell>
          <cell r="AG83">
            <v>2010.25</v>
          </cell>
          <cell r="AH83">
            <v>2011.25</v>
          </cell>
          <cell r="AI83">
            <v>0</v>
          </cell>
          <cell r="AJ83">
            <v>2010.25</v>
          </cell>
          <cell r="AK83">
            <v>2010.5</v>
          </cell>
          <cell r="AL83">
            <v>2011.25</v>
          </cell>
          <cell r="AM83">
            <v>2010.5</v>
          </cell>
          <cell r="AN83">
            <v>2010.5</v>
          </cell>
          <cell r="AO83">
            <v>2011.25</v>
          </cell>
          <cell r="AP83">
            <v>2010.5</v>
          </cell>
        </row>
        <row r="84">
          <cell r="B84" t="str">
            <v>Levetiracetam500mg</v>
          </cell>
          <cell r="C84" t="str">
            <v>Levetiracetam</v>
          </cell>
          <cell r="D84" t="str">
            <v>500mg</v>
          </cell>
          <cell r="E84" t="str">
            <v>Torrent</v>
          </cell>
          <cell r="F84" t="str">
            <v>Y</v>
          </cell>
          <cell r="G84" t="str">
            <v>Y</v>
          </cell>
          <cell r="H84">
            <v>0</v>
          </cell>
          <cell r="I84" t="str">
            <v>Y</v>
          </cell>
          <cell r="J84">
            <v>2010.25</v>
          </cell>
          <cell r="K84">
            <v>2010.5</v>
          </cell>
          <cell r="L84">
            <v>2010.25</v>
          </cell>
          <cell r="M84">
            <v>2010.25</v>
          </cell>
          <cell r="N84">
            <v>2011.25</v>
          </cell>
          <cell r="O84">
            <v>2011.25</v>
          </cell>
          <cell r="P84">
            <v>2011.25</v>
          </cell>
          <cell r="Q84">
            <v>2010.25</v>
          </cell>
          <cell r="R84">
            <v>2011.25</v>
          </cell>
          <cell r="S84">
            <v>2011.25</v>
          </cell>
          <cell r="T84">
            <v>2011.25</v>
          </cell>
          <cell r="U84">
            <v>2010.5</v>
          </cell>
          <cell r="V84">
            <v>2010.25</v>
          </cell>
          <cell r="W84">
            <v>0</v>
          </cell>
          <cell r="X84">
            <v>2011.25</v>
          </cell>
          <cell r="Y84">
            <v>2010.25</v>
          </cell>
          <cell r="Z84">
            <v>2010.5</v>
          </cell>
          <cell r="AA84">
            <v>2011.25</v>
          </cell>
          <cell r="AB84">
            <v>2010.5</v>
          </cell>
          <cell r="AC84">
            <v>2011.25</v>
          </cell>
          <cell r="AD84">
            <v>2010.5</v>
          </cell>
          <cell r="AE84">
            <v>2010.25</v>
          </cell>
          <cell r="AF84">
            <v>2010.25</v>
          </cell>
          <cell r="AG84">
            <v>2010.25</v>
          </cell>
          <cell r="AH84">
            <v>2011.25</v>
          </cell>
          <cell r="AI84">
            <v>0</v>
          </cell>
          <cell r="AJ84">
            <v>2010.25</v>
          </cell>
          <cell r="AK84">
            <v>2010.5</v>
          </cell>
          <cell r="AL84">
            <v>2011.25</v>
          </cell>
          <cell r="AM84">
            <v>2010.5</v>
          </cell>
          <cell r="AN84">
            <v>2010.5</v>
          </cell>
          <cell r="AO84">
            <v>2011.25</v>
          </cell>
          <cell r="AP84">
            <v>2010.5</v>
          </cell>
        </row>
        <row r="85">
          <cell r="B85" t="str">
            <v>Levetiracetam750mg</v>
          </cell>
          <cell r="C85" t="str">
            <v>Levetiracetam</v>
          </cell>
          <cell r="D85" t="str">
            <v>750mg</v>
          </cell>
          <cell r="E85" t="str">
            <v>Torrent</v>
          </cell>
          <cell r="F85" t="str">
            <v>Y</v>
          </cell>
          <cell r="G85" t="str">
            <v>Y</v>
          </cell>
          <cell r="H85">
            <v>0</v>
          </cell>
          <cell r="I85" t="str">
            <v>Y</v>
          </cell>
          <cell r="J85">
            <v>2010.25</v>
          </cell>
          <cell r="K85">
            <v>2010.5</v>
          </cell>
          <cell r="L85">
            <v>2010.25</v>
          </cell>
          <cell r="M85">
            <v>2010.25</v>
          </cell>
          <cell r="N85">
            <v>2011.25</v>
          </cell>
          <cell r="O85">
            <v>2011.25</v>
          </cell>
          <cell r="P85">
            <v>2011.25</v>
          </cell>
          <cell r="Q85">
            <v>2010.25</v>
          </cell>
          <cell r="R85">
            <v>2011.25</v>
          </cell>
          <cell r="S85">
            <v>2011.25</v>
          </cell>
          <cell r="T85">
            <v>2011.25</v>
          </cell>
          <cell r="U85">
            <v>2010.5</v>
          </cell>
          <cell r="V85">
            <v>2010.25</v>
          </cell>
          <cell r="W85">
            <v>0</v>
          </cell>
          <cell r="X85">
            <v>2011.25</v>
          </cell>
          <cell r="Y85">
            <v>2010.25</v>
          </cell>
          <cell r="Z85">
            <v>2010.5</v>
          </cell>
          <cell r="AA85">
            <v>2011.25</v>
          </cell>
          <cell r="AB85">
            <v>2010.5</v>
          </cell>
          <cell r="AC85">
            <v>2011.25</v>
          </cell>
          <cell r="AD85">
            <v>2010.5</v>
          </cell>
          <cell r="AE85">
            <v>2010.25</v>
          </cell>
          <cell r="AF85">
            <v>2010.25</v>
          </cell>
          <cell r="AG85">
            <v>2010.25</v>
          </cell>
          <cell r="AH85">
            <v>2011.25</v>
          </cell>
          <cell r="AI85">
            <v>0</v>
          </cell>
          <cell r="AJ85">
            <v>2010.25</v>
          </cell>
          <cell r="AK85">
            <v>2010.5</v>
          </cell>
          <cell r="AL85">
            <v>2011.25</v>
          </cell>
          <cell r="AM85">
            <v>2010.5</v>
          </cell>
          <cell r="AN85">
            <v>2010.5</v>
          </cell>
          <cell r="AO85">
            <v>2011.25</v>
          </cell>
          <cell r="AP85">
            <v>2010.5</v>
          </cell>
        </row>
        <row r="86">
          <cell r="B86" t="str">
            <v>Levocetirizine</v>
          </cell>
          <cell r="C86" t="str">
            <v>Levocetirizine</v>
          </cell>
          <cell r="D86">
            <v>0</v>
          </cell>
          <cell r="E86" t="str">
            <v>Torrent</v>
          </cell>
          <cell r="F86">
            <v>0</v>
          </cell>
          <cell r="G86" t="str">
            <v>Y</v>
          </cell>
          <cell r="H86">
            <v>0</v>
          </cell>
          <cell r="I86">
            <v>0</v>
          </cell>
          <cell r="J86">
            <v>2011.75</v>
          </cell>
          <cell r="K86">
            <v>2011.75</v>
          </cell>
          <cell r="L86">
            <v>2011.75</v>
          </cell>
          <cell r="M86">
            <v>2011.75</v>
          </cell>
          <cell r="N86">
            <v>2011.75</v>
          </cell>
          <cell r="O86">
            <v>2011.75</v>
          </cell>
          <cell r="P86">
            <v>2011.75</v>
          </cell>
          <cell r="Q86">
            <v>2011.75</v>
          </cell>
          <cell r="R86">
            <v>2011.75</v>
          </cell>
          <cell r="S86">
            <v>2011.75</v>
          </cell>
          <cell r="T86">
            <v>2011.75</v>
          </cell>
          <cell r="U86">
            <v>2011.75</v>
          </cell>
          <cell r="V86">
            <v>2011.75</v>
          </cell>
          <cell r="W86">
            <v>2011.75</v>
          </cell>
          <cell r="X86">
            <v>2011.75</v>
          </cell>
          <cell r="Y86">
            <v>2011.75</v>
          </cell>
          <cell r="Z86">
            <v>2011.75</v>
          </cell>
          <cell r="AA86">
            <v>2011.75</v>
          </cell>
          <cell r="AB86">
            <v>2011.75</v>
          </cell>
          <cell r="AC86">
            <v>2011.75</v>
          </cell>
          <cell r="AD86">
            <v>2011.75</v>
          </cell>
          <cell r="AE86">
            <v>2011.75</v>
          </cell>
          <cell r="AF86">
            <v>2011.75</v>
          </cell>
          <cell r="AG86">
            <v>2011.75</v>
          </cell>
          <cell r="AH86">
            <v>2011.75</v>
          </cell>
          <cell r="AI86">
            <v>2011.75</v>
          </cell>
          <cell r="AJ86">
            <v>2011.75</v>
          </cell>
          <cell r="AK86">
            <v>2011.75</v>
          </cell>
          <cell r="AL86">
            <v>2011.75</v>
          </cell>
          <cell r="AM86">
            <v>2011.75</v>
          </cell>
          <cell r="AN86">
            <v>2011.75</v>
          </cell>
          <cell r="AO86">
            <v>2011.75</v>
          </cell>
          <cell r="AP86">
            <v>2011.75</v>
          </cell>
        </row>
        <row r="87">
          <cell r="B87" t="str">
            <v>Levodopa + Carbidopa + Entacapone12.5+200+50mg</v>
          </cell>
          <cell r="C87" t="str">
            <v>Levodopa + Carbidopa + Entacapone</v>
          </cell>
          <cell r="D87" t="str">
            <v>12.5+200+50mg</v>
          </cell>
          <cell r="E87" t="str">
            <v>Torrent</v>
          </cell>
          <cell r="F87">
            <v>0</v>
          </cell>
          <cell r="G87" t="str">
            <v>Y</v>
          </cell>
          <cell r="H87">
            <v>0</v>
          </cell>
          <cell r="I87">
            <v>0</v>
          </cell>
          <cell r="J87">
            <v>2011.75</v>
          </cell>
          <cell r="K87">
            <v>2011.5</v>
          </cell>
          <cell r="L87">
            <v>2011.75</v>
          </cell>
          <cell r="M87">
            <v>2011.5</v>
          </cell>
          <cell r="N87">
            <v>2011.75</v>
          </cell>
          <cell r="O87">
            <v>2012.25</v>
          </cell>
          <cell r="P87">
            <v>2011.5</v>
          </cell>
          <cell r="Q87">
            <v>2011.75</v>
          </cell>
          <cell r="R87">
            <v>2011.75</v>
          </cell>
          <cell r="S87">
            <v>2011.75</v>
          </cell>
          <cell r="T87">
            <v>2011.75</v>
          </cell>
          <cell r="U87">
            <v>2011.75</v>
          </cell>
          <cell r="V87">
            <v>2011.75</v>
          </cell>
          <cell r="W87">
            <v>0</v>
          </cell>
          <cell r="X87">
            <v>2011.75</v>
          </cell>
          <cell r="Y87">
            <v>2011.75</v>
          </cell>
          <cell r="Z87">
            <v>2012.25</v>
          </cell>
          <cell r="AA87">
            <v>2012.25</v>
          </cell>
          <cell r="AB87">
            <v>2012.25</v>
          </cell>
          <cell r="AC87">
            <v>2011.75</v>
          </cell>
          <cell r="AD87">
            <v>2012.25</v>
          </cell>
          <cell r="AE87">
            <v>2011.75</v>
          </cell>
          <cell r="AF87">
            <v>2011.75</v>
          </cell>
          <cell r="AG87">
            <v>2011.75</v>
          </cell>
          <cell r="AH87">
            <v>2012.25</v>
          </cell>
          <cell r="AI87">
            <v>0</v>
          </cell>
          <cell r="AJ87">
            <v>2011.75</v>
          </cell>
          <cell r="AK87">
            <v>2012.25</v>
          </cell>
          <cell r="AL87">
            <v>2012.25</v>
          </cell>
          <cell r="AM87">
            <v>2011.75</v>
          </cell>
          <cell r="AN87">
            <v>2012.25</v>
          </cell>
          <cell r="AO87">
            <v>2011.75</v>
          </cell>
          <cell r="AP87">
            <v>2011.75</v>
          </cell>
        </row>
        <row r="88">
          <cell r="B88" t="str">
            <v>Levodopa + Carbidopa + Entacapone18.75+200+75mg</v>
          </cell>
          <cell r="C88" t="str">
            <v>Levodopa + Carbidopa + Entacapone</v>
          </cell>
          <cell r="D88" t="str">
            <v>18.75+200+75mg</v>
          </cell>
          <cell r="E88" t="str">
            <v>Torrent</v>
          </cell>
          <cell r="F88">
            <v>0</v>
          </cell>
          <cell r="G88" t="str">
            <v>Y</v>
          </cell>
          <cell r="H88">
            <v>0</v>
          </cell>
          <cell r="I88">
            <v>0</v>
          </cell>
          <cell r="J88">
            <v>2011.75</v>
          </cell>
          <cell r="K88">
            <v>2012.25</v>
          </cell>
          <cell r="L88">
            <v>2011.75</v>
          </cell>
          <cell r="M88">
            <v>2011.75</v>
          </cell>
          <cell r="N88">
            <v>2012.25</v>
          </cell>
          <cell r="O88">
            <v>2012.25</v>
          </cell>
          <cell r="P88">
            <v>2012.25</v>
          </cell>
          <cell r="Q88">
            <v>2011.75</v>
          </cell>
          <cell r="R88">
            <v>2012.25</v>
          </cell>
          <cell r="S88">
            <v>2012.25</v>
          </cell>
          <cell r="T88">
            <v>2012.25</v>
          </cell>
          <cell r="U88">
            <v>2011.75</v>
          </cell>
          <cell r="V88">
            <v>2011.75</v>
          </cell>
          <cell r="W88">
            <v>0</v>
          </cell>
          <cell r="X88">
            <v>2012.25</v>
          </cell>
          <cell r="Y88">
            <v>2011.75</v>
          </cell>
          <cell r="Z88">
            <v>2012.25</v>
          </cell>
          <cell r="AA88">
            <v>2012.25</v>
          </cell>
          <cell r="AB88">
            <v>2012.25</v>
          </cell>
          <cell r="AC88">
            <v>2012.25</v>
          </cell>
          <cell r="AD88">
            <v>2012.25</v>
          </cell>
          <cell r="AE88">
            <v>2011.75</v>
          </cell>
          <cell r="AF88">
            <v>2011.75</v>
          </cell>
          <cell r="AG88">
            <v>2012.25</v>
          </cell>
          <cell r="AH88">
            <v>2012.25</v>
          </cell>
          <cell r="AI88">
            <v>0</v>
          </cell>
          <cell r="AJ88">
            <v>2011.75</v>
          </cell>
          <cell r="AK88">
            <v>2012.25</v>
          </cell>
          <cell r="AL88">
            <v>2012.25</v>
          </cell>
          <cell r="AM88">
            <v>2011.75</v>
          </cell>
          <cell r="AN88">
            <v>2012.25</v>
          </cell>
          <cell r="AO88">
            <v>2012.25</v>
          </cell>
          <cell r="AP88">
            <v>2012.25</v>
          </cell>
        </row>
        <row r="89">
          <cell r="B89" t="str">
            <v>Levodopa + Carbidopa + Entacapone25+200+100mg</v>
          </cell>
          <cell r="C89" t="str">
            <v>Levodopa + Carbidopa + Entacapone</v>
          </cell>
          <cell r="D89" t="str">
            <v>25+200+100mg</v>
          </cell>
          <cell r="E89" t="str">
            <v>Torrent</v>
          </cell>
          <cell r="F89">
            <v>0</v>
          </cell>
          <cell r="G89" t="str">
            <v>Y</v>
          </cell>
          <cell r="H89">
            <v>0</v>
          </cell>
          <cell r="I89">
            <v>0</v>
          </cell>
          <cell r="J89">
            <v>2011.75</v>
          </cell>
          <cell r="K89">
            <v>2011.5</v>
          </cell>
          <cell r="L89">
            <v>2011.75</v>
          </cell>
          <cell r="M89">
            <v>2011.5</v>
          </cell>
          <cell r="N89">
            <v>2011.75</v>
          </cell>
          <cell r="O89">
            <v>2012.25</v>
          </cell>
          <cell r="P89">
            <v>2011.5</v>
          </cell>
          <cell r="Q89">
            <v>2011.75</v>
          </cell>
          <cell r="R89">
            <v>2011.75</v>
          </cell>
          <cell r="S89">
            <v>2011.75</v>
          </cell>
          <cell r="T89">
            <v>2011.75</v>
          </cell>
          <cell r="U89">
            <v>2011.75</v>
          </cell>
          <cell r="V89">
            <v>2011.75</v>
          </cell>
          <cell r="W89">
            <v>0</v>
          </cell>
          <cell r="X89">
            <v>2011.75</v>
          </cell>
          <cell r="Y89">
            <v>2011.75</v>
          </cell>
          <cell r="Z89">
            <v>2012.25</v>
          </cell>
          <cell r="AA89">
            <v>2012.25</v>
          </cell>
          <cell r="AB89">
            <v>2012.25</v>
          </cell>
          <cell r="AC89">
            <v>2011.75</v>
          </cell>
          <cell r="AD89">
            <v>2012.25</v>
          </cell>
          <cell r="AE89">
            <v>2011.75</v>
          </cell>
          <cell r="AF89">
            <v>2011.75</v>
          </cell>
          <cell r="AG89">
            <v>2011.75</v>
          </cell>
          <cell r="AH89">
            <v>2012.25</v>
          </cell>
          <cell r="AI89">
            <v>0</v>
          </cell>
          <cell r="AJ89">
            <v>2011.75</v>
          </cell>
          <cell r="AK89">
            <v>2012.25</v>
          </cell>
          <cell r="AL89">
            <v>2012.25</v>
          </cell>
          <cell r="AM89">
            <v>2011.75</v>
          </cell>
          <cell r="AN89">
            <v>2012.25</v>
          </cell>
          <cell r="AO89">
            <v>2011.75</v>
          </cell>
          <cell r="AP89">
            <v>2011.75</v>
          </cell>
        </row>
        <row r="90">
          <cell r="B90" t="str">
            <v>Levodopa + Carbidopa + Entacapone31.25+200+125mg</v>
          </cell>
          <cell r="C90" t="str">
            <v>Levodopa + Carbidopa + Entacapone</v>
          </cell>
          <cell r="D90" t="str">
            <v>31.25+200+125mg</v>
          </cell>
          <cell r="E90" t="str">
            <v>Torrent</v>
          </cell>
          <cell r="F90">
            <v>0</v>
          </cell>
          <cell r="G90" t="str">
            <v>Y</v>
          </cell>
          <cell r="H90">
            <v>0</v>
          </cell>
          <cell r="I90">
            <v>0</v>
          </cell>
          <cell r="J90">
            <v>2011.75</v>
          </cell>
          <cell r="K90">
            <v>2012.25</v>
          </cell>
          <cell r="L90">
            <v>2011.75</v>
          </cell>
          <cell r="M90">
            <v>2011.75</v>
          </cell>
          <cell r="N90">
            <v>2012.25</v>
          </cell>
          <cell r="O90">
            <v>2012.25</v>
          </cell>
          <cell r="P90">
            <v>2012.25</v>
          </cell>
          <cell r="Q90">
            <v>2011.75</v>
          </cell>
          <cell r="R90">
            <v>2012.25</v>
          </cell>
          <cell r="S90">
            <v>2012.25</v>
          </cell>
          <cell r="T90">
            <v>2012.25</v>
          </cell>
          <cell r="U90">
            <v>2011.75</v>
          </cell>
          <cell r="V90">
            <v>2011.75</v>
          </cell>
          <cell r="W90">
            <v>0</v>
          </cell>
          <cell r="X90">
            <v>2012.25</v>
          </cell>
          <cell r="Y90">
            <v>2011.75</v>
          </cell>
          <cell r="Z90">
            <v>2012.25</v>
          </cell>
          <cell r="AA90">
            <v>2012.25</v>
          </cell>
          <cell r="AB90">
            <v>2012.25</v>
          </cell>
          <cell r="AC90">
            <v>2012.25</v>
          </cell>
          <cell r="AD90">
            <v>2012.25</v>
          </cell>
          <cell r="AE90">
            <v>2011.75</v>
          </cell>
          <cell r="AF90">
            <v>2011.75</v>
          </cell>
          <cell r="AG90">
            <v>2012.25</v>
          </cell>
          <cell r="AH90">
            <v>2012.25</v>
          </cell>
          <cell r="AI90">
            <v>0</v>
          </cell>
          <cell r="AJ90">
            <v>2011.75</v>
          </cell>
          <cell r="AK90">
            <v>2012.25</v>
          </cell>
          <cell r="AL90">
            <v>2012.25</v>
          </cell>
          <cell r="AM90">
            <v>2011.75</v>
          </cell>
          <cell r="AN90">
            <v>2012.25</v>
          </cell>
          <cell r="AO90">
            <v>2012.25</v>
          </cell>
          <cell r="AP90">
            <v>2012.25</v>
          </cell>
        </row>
        <row r="91">
          <cell r="B91" t="str">
            <v>Levodopa + Carbidopa + Entacapone37.5+200+150mg</v>
          </cell>
          <cell r="C91" t="str">
            <v>Levodopa + Carbidopa + Entacapone</v>
          </cell>
          <cell r="D91" t="str">
            <v>37.5+200+150mg</v>
          </cell>
          <cell r="E91" t="str">
            <v>Torrent</v>
          </cell>
          <cell r="F91">
            <v>0</v>
          </cell>
          <cell r="G91" t="str">
            <v>Y</v>
          </cell>
          <cell r="H91">
            <v>0</v>
          </cell>
          <cell r="I91">
            <v>0</v>
          </cell>
          <cell r="J91">
            <v>2011.75</v>
          </cell>
          <cell r="K91">
            <v>2011.5</v>
          </cell>
          <cell r="L91">
            <v>2011.75</v>
          </cell>
          <cell r="M91">
            <v>2011.5</v>
          </cell>
          <cell r="N91">
            <v>2011.75</v>
          </cell>
          <cell r="O91">
            <v>2012.25</v>
          </cell>
          <cell r="P91">
            <v>2011.5</v>
          </cell>
          <cell r="Q91">
            <v>2011.75</v>
          </cell>
          <cell r="R91">
            <v>2011.75</v>
          </cell>
          <cell r="S91">
            <v>2011.75</v>
          </cell>
          <cell r="T91">
            <v>2011.75</v>
          </cell>
          <cell r="U91">
            <v>2011.75</v>
          </cell>
          <cell r="V91">
            <v>2011.75</v>
          </cell>
          <cell r="W91">
            <v>0</v>
          </cell>
          <cell r="X91">
            <v>2011.75</v>
          </cell>
          <cell r="Y91">
            <v>2011.75</v>
          </cell>
          <cell r="Z91">
            <v>2012.25</v>
          </cell>
          <cell r="AA91">
            <v>2012.25</v>
          </cell>
          <cell r="AB91">
            <v>2012.25</v>
          </cell>
          <cell r="AC91">
            <v>2011.75</v>
          </cell>
          <cell r="AD91">
            <v>2012.25</v>
          </cell>
          <cell r="AE91">
            <v>2011.75</v>
          </cell>
          <cell r="AF91">
            <v>2011.75</v>
          </cell>
          <cell r="AG91">
            <v>2011.75</v>
          </cell>
          <cell r="AH91">
            <v>2012.25</v>
          </cell>
          <cell r="AI91">
            <v>0</v>
          </cell>
          <cell r="AJ91">
            <v>2011.75</v>
          </cell>
          <cell r="AK91">
            <v>2012.25</v>
          </cell>
          <cell r="AL91">
            <v>2012.25</v>
          </cell>
          <cell r="AM91">
            <v>2011.75</v>
          </cell>
          <cell r="AN91">
            <v>2012.25</v>
          </cell>
          <cell r="AO91">
            <v>2011.75</v>
          </cell>
          <cell r="AP91">
            <v>2011.75</v>
          </cell>
        </row>
        <row r="92">
          <cell r="B92" t="str">
            <v>Levodopa + Carbidopa + Entacapone50+200+200mg</v>
          </cell>
          <cell r="C92" t="str">
            <v>Levodopa + Carbidopa + Entacapone</v>
          </cell>
          <cell r="D92" t="str">
            <v>50+200+200mg</v>
          </cell>
          <cell r="E92" t="str">
            <v>Torrent</v>
          </cell>
          <cell r="F92">
            <v>0</v>
          </cell>
          <cell r="G92" t="str">
            <v>Y</v>
          </cell>
          <cell r="H92">
            <v>0</v>
          </cell>
          <cell r="I92">
            <v>0</v>
          </cell>
          <cell r="J92">
            <v>2011.75</v>
          </cell>
          <cell r="K92">
            <v>2012.25</v>
          </cell>
          <cell r="L92">
            <v>2011.75</v>
          </cell>
          <cell r="M92">
            <v>2011.75</v>
          </cell>
          <cell r="N92">
            <v>2012.25</v>
          </cell>
          <cell r="O92">
            <v>2012.25</v>
          </cell>
          <cell r="P92">
            <v>2012.25</v>
          </cell>
          <cell r="Q92">
            <v>2011.75</v>
          </cell>
          <cell r="R92">
            <v>2012.25</v>
          </cell>
          <cell r="S92">
            <v>2012.25</v>
          </cell>
          <cell r="T92">
            <v>2012.25</v>
          </cell>
          <cell r="U92">
            <v>2011.75</v>
          </cell>
          <cell r="V92">
            <v>2011.75</v>
          </cell>
          <cell r="W92">
            <v>0</v>
          </cell>
          <cell r="X92">
            <v>2012.25</v>
          </cell>
          <cell r="Y92">
            <v>2011.75</v>
          </cell>
          <cell r="Z92">
            <v>2012.25</v>
          </cell>
          <cell r="AA92">
            <v>2012.25</v>
          </cell>
          <cell r="AB92">
            <v>2012.25</v>
          </cell>
          <cell r="AC92">
            <v>2012.25</v>
          </cell>
          <cell r="AD92">
            <v>2012.25</v>
          </cell>
          <cell r="AE92">
            <v>2011.75</v>
          </cell>
          <cell r="AF92">
            <v>2011.75</v>
          </cell>
          <cell r="AG92">
            <v>2012.25</v>
          </cell>
          <cell r="AH92">
            <v>2012.25</v>
          </cell>
          <cell r="AI92">
            <v>0</v>
          </cell>
          <cell r="AJ92">
            <v>2011.75</v>
          </cell>
          <cell r="AK92">
            <v>2012.25</v>
          </cell>
          <cell r="AL92">
            <v>2012.25</v>
          </cell>
          <cell r="AM92">
            <v>2011.75</v>
          </cell>
          <cell r="AN92">
            <v>2012.25</v>
          </cell>
          <cell r="AO92">
            <v>2012.25</v>
          </cell>
          <cell r="AP92">
            <v>2012.25</v>
          </cell>
        </row>
        <row r="93">
          <cell r="B93" t="str">
            <v>Mebeverine</v>
          </cell>
          <cell r="C93" t="str">
            <v>Mebeverine</v>
          </cell>
          <cell r="D93">
            <v>0</v>
          </cell>
          <cell r="E93" t="str">
            <v>Torrent</v>
          </cell>
          <cell r="F93">
            <v>0</v>
          </cell>
          <cell r="G93" t="str">
            <v>Y</v>
          </cell>
          <cell r="H93">
            <v>0</v>
          </cell>
          <cell r="I93">
            <v>0</v>
          </cell>
          <cell r="J93">
            <v>2011.75</v>
          </cell>
          <cell r="K93">
            <v>2011.75</v>
          </cell>
          <cell r="L93">
            <v>2011.75</v>
          </cell>
          <cell r="M93">
            <v>2011.75</v>
          </cell>
          <cell r="N93">
            <v>2011.75</v>
          </cell>
          <cell r="O93">
            <v>2011.75</v>
          </cell>
          <cell r="P93">
            <v>2011.75</v>
          </cell>
          <cell r="Q93">
            <v>2011.75</v>
          </cell>
          <cell r="R93">
            <v>2011.75</v>
          </cell>
          <cell r="S93">
            <v>2011.75</v>
          </cell>
          <cell r="T93">
            <v>2011.75</v>
          </cell>
          <cell r="U93">
            <v>2011.75</v>
          </cell>
          <cell r="V93">
            <v>2011.75</v>
          </cell>
          <cell r="W93">
            <v>2011.75</v>
          </cell>
          <cell r="X93">
            <v>2011.75</v>
          </cell>
          <cell r="Y93">
            <v>2011.75</v>
          </cell>
          <cell r="Z93">
            <v>2011.75</v>
          </cell>
          <cell r="AA93">
            <v>2011.75</v>
          </cell>
          <cell r="AB93">
            <v>2011.75</v>
          </cell>
          <cell r="AC93">
            <v>2011.75</v>
          </cell>
          <cell r="AD93">
            <v>2011.75</v>
          </cell>
          <cell r="AE93">
            <v>2011.75</v>
          </cell>
          <cell r="AF93">
            <v>2011.75</v>
          </cell>
          <cell r="AG93">
            <v>2011.75</v>
          </cell>
          <cell r="AH93">
            <v>2011.75</v>
          </cell>
          <cell r="AI93">
            <v>2011.75</v>
          </cell>
          <cell r="AJ93">
            <v>2011.75</v>
          </cell>
          <cell r="AK93">
            <v>2011.75</v>
          </cell>
          <cell r="AL93">
            <v>2011.75</v>
          </cell>
          <cell r="AM93">
            <v>2011.75</v>
          </cell>
          <cell r="AN93">
            <v>2011.75</v>
          </cell>
          <cell r="AO93">
            <v>2011.75</v>
          </cell>
          <cell r="AP93">
            <v>2011.75</v>
          </cell>
        </row>
        <row r="94">
          <cell r="B94" t="str">
            <v>Memantine10mg</v>
          </cell>
          <cell r="C94" t="str">
            <v>Memantine</v>
          </cell>
          <cell r="D94" t="str">
            <v>10mg</v>
          </cell>
          <cell r="E94" t="str">
            <v>Torrent</v>
          </cell>
          <cell r="F94">
            <v>0</v>
          </cell>
          <cell r="G94" t="str">
            <v>Y</v>
          </cell>
          <cell r="H94">
            <v>0</v>
          </cell>
          <cell r="I94">
            <v>0</v>
          </cell>
          <cell r="J94">
            <v>2010.25</v>
          </cell>
          <cell r="K94">
            <v>2010.25</v>
          </cell>
          <cell r="L94">
            <v>2010.5</v>
          </cell>
          <cell r="M94">
            <v>2010.25</v>
          </cell>
          <cell r="N94">
            <v>2011.25</v>
          </cell>
          <cell r="O94">
            <v>2011.25</v>
          </cell>
          <cell r="P94">
            <v>2010.25</v>
          </cell>
          <cell r="Q94">
            <v>2010.5</v>
          </cell>
          <cell r="R94">
            <v>2010.5</v>
          </cell>
          <cell r="S94">
            <v>2010.5</v>
          </cell>
          <cell r="T94">
            <v>2010.5</v>
          </cell>
          <cell r="U94">
            <v>2010.5</v>
          </cell>
          <cell r="V94">
            <v>2010.5</v>
          </cell>
          <cell r="W94">
            <v>0</v>
          </cell>
          <cell r="X94">
            <v>2010.5</v>
          </cell>
          <cell r="Y94">
            <v>2010.25</v>
          </cell>
          <cell r="Z94">
            <v>2010.5</v>
          </cell>
          <cell r="AA94">
            <v>2011.25</v>
          </cell>
          <cell r="AB94">
            <v>2010.75</v>
          </cell>
          <cell r="AC94">
            <v>2010.5</v>
          </cell>
          <cell r="AD94">
            <v>2011.25</v>
          </cell>
          <cell r="AE94">
            <v>2010.5</v>
          </cell>
          <cell r="AF94">
            <v>2010.25</v>
          </cell>
          <cell r="AG94">
            <v>2010.75</v>
          </cell>
          <cell r="AH94">
            <v>2010.5</v>
          </cell>
          <cell r="AI94">
            <v>0</v>
          </cell>
          <cell r="AJ94">
            <v>2010.25</v>
          </cell>
          <cell r="AK94">
            <v>2011.25</v>
          </cell>
          <cell r="AL94">
            <v>2011.25</v>
          </cell>
          <cell r="AM94">
            <v>2010.5</v>
          </cell>
          <cell r="AN94">
            <v>2010.5</v>
          </cell>
          <cell r="AO94">
            <v>2010.5</v>
          </cell>
          <cell r="AP94">
            <v>2010.5</v>
          </cell>
        </row>
        <row r="95">
          <cell r="B95" t="str">
            <v>Memantine5mg</v>
          </cell>
          <cell r="C95" t="str">
            <v>Memantine</v>
          </cell>
          <cell r="D95" t="str">
            <v>5mg</v>
          </cell>
          <cell r="E95" t="str">
            <v>Torrent</v>
          </cell>
          <cell r="F95">
            <v>0</v>
          </cell>
          <cell r="G95" t="str">
            <v>Y</v>
          </cell>
          <cell r="H95">
            <v>0</v>
          </cell>
          <cell r="I95">
            <v>0</v>
          </cell>
          <cell r="J95">
            <v>2010.25</v>
          </cell>
          <cell r="K95">
            <v>2011.25</v>
          </cell>
          <cell r="L95">
            <v>2010.5</v>
          </cell>
          <cell r="M95">
            <v>2010.25</v>
          </cell>
          <cell r="N95">
            <v>2011.25</v>
          </cell>
          <cell r="O95">
            <v>2011.25</v>
          </cell>
          <cell r="P95">
            <v>2011.25</v>
          </cell>
          <cell r="Q95">
            <v>2010.5</v>
          </cell>
          <cell r="R95">
            <v>2010.5</v>
          </cell>
          <cell r="S95">
            <v>2010.5</v>
          </cell>
          <cell r="T95">
            <v>2010.5</v>
          </cell>
          <cell r="U95">
            <v>2010.5</v>
          </cell>
          <cell r="V95">
            <v>2010.5</v>
          </cell>
          <cell r="W95">
            <v>0</v>
          </cell>
          <cell r="X95">
            <v>2010.5</v>
          </cell>
          <cell r="Y95">
            <v>2010.25</v>
          </cell>
          <cell r="Z95">
            <v>2010.5</v>
          </cell>
          <cell r="AA95">
            <v>2011.25</v>
          </cell>
          <cell r="AB95">
            <v>2011.25</v>
          </cell>
          <cell r="AC95">
            <v>2010.5</v>
          </cell>
          <cell r="AD95">
            <v>2011.25</v>
          </cell>
          <cell r="AE95">
            <v>2010.5</v>
          </cell>
          <cell r="AF95">
            <v>2010.25</v>
          </cell>
          <cell r="AG95">
            <v>2011.25</v>
          </cell>
          <cell r="AH95">
            <v>2010.5</v>
          </cell>
          <cell r="AI95">
            <v>0</v>
          </cell>
          <cell r="AJ95">
            <v>2010.25</v>
          </cell>
          <cell r="AK95">
            <v>2011.25</v>
          </cell>
          <cell r="AL95">
            <v>2011.25</v>
          </cell>
          <cell r="AM95">
            <v>2010.5</v>
          </cell>
          <cell r="AN95">
            <v>2010.5</v>
          </cell>
          <cell r="AO95">
            <v>2010.5</v>
          </cell>
          <cell r="AP95">
            <v>2010.5</v>
          </cell>
        </row>
        <row r="96">
          <cell r="B96" t="str">
            <v>Metformin + Glibenclamide</v>
          </cell>
          <cell r="C96" t="str">
            <v>Metformin + Glibenclamide</v>
          </cell>
          <cell r="D96">
            <v>0</v>
          </cell>
          <cell r="E96" t="str">
            <v>Aurobindo</v>
          </cell>
          <cell r="F96">
            <v>0</v>
          </cell>
          <cell r="G96">
            <v>0</v>
          </cell>
          <cell r="H96" t="str">
            <v>Y</v>
          </cell>
          <cell r="I96">
            <v>0</v>
          </cell>
          <cell r="J96">
            <v>0</v>
          </cell>
          <cell r="K96">
            <v>0</v>
          </cell>
          <cell r="L96">
            <v>2010.75</v>
          </cell>
          <cell r="M96">
            <v>2010.75</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2010.75</v>
          </cell>
          <cell r="AH96">
            <v>0</v>
          </cell>
          <cell r="AI96">
            <v>0</v>
          </cell>
          <cell r="AJ96">
            <v>0</v>
          </cell>
          <cell r="AK96">
            <v>0</v>
          </cell>
          <cell r="AL96">
            <v>0</v>
          </cell>
          <cell r="AM96">
            <v>0</v>
          </cell>
          <cell r="AN96">
            <v>0</v>
          </cell>
          <cell r="AO96">
            <v>0</v>
          </cell>
          <cell r="AP96">
            <v>0</v>
          </cell>
        </row>
        <row r="97">
          <cell r="B97" t="str">
            <v>Metformin + Glimepiride</v>
          </cell>
          <cell r="C97" t="str">
            <v>Metformin + Glimepiride</v>
          </cell>
          <cell r="D97">
            <v>0</v>
          </cell>
          <cell r="E97" t="str">
            <v>Torrent</v>
          </cell>
          <cell r="F97">
            <v>0</v>
          </cell>
          <cell r="G97" t="str">
            <v>Y</v>
          </cell>
          <cell r="H97">
            <v>0</v>
          </cell>
          <cell r="I97">
            <v>0</v>
          </cell>
          <cell r="J97">
            <v>2011.75</v>
          </cell>
          <cell r="K97">
            <v>2011.75</v>
          </cell>
          <cell r="L97">
            <v>2011.75</v>
          </cell>
          <cell r="M97">
            <v>2011.75</v>
          </cell>
          <cell r="N97">
            <v>2011.75</v>
          </cell>
          <cell r="O97">
            <v>2011.75</v>
          </cell>
          <cell r="P97">
            <v>2011.75</v>
          </cell>
          <cell r="Q97">
            <v>2011.75</v>
          </cell>
          <cell r="R97">
            <v>2011.75</v>
          </cell>
          <cell r="S97">
            <v>2011.75</v>
          </cell>
          <cell r="T97">
            <v>2011.75</v>
          </cell>
          <cell r="U97">
            <v>2011.75</v>
          </cell>
          <cell r="V97">
            <v>2011.75</v>
          </cell>
          <cell r="W97">
            <v>2011.75</v>
          </cell>
          <cell r="X97">
            <v>2011.75</v>
          </cell>
          <cell r="Y97">
            <v>2011.75</v>
          </cell>
          <cell r="Z97">
            <v>2011.75</v>
          </cell>
          <cell r="AA97">
            <v>2011.75</v>
          </cell>
          <cell r="AB97">
            <v>2011.75</v>
          </cell>
          <cell r="AC97">
            <v>2011.75</v>
          </cell>
          <cell r="AD97">
            <v>2011.75</v>
          </cell>
          <cell r="AE97">
            <v>2011.75</v>
          </cell>
          <cell r="AF97">
            <v>2011.75</v>
          </cell>
          <cell r="AG97">
            <v>2011.75</v>
          </cell>
          <cell r="AH97">
            <v>2011.75</v>
          </cell>
          <cell r="AI97">
            <v>2011.75</v>
          </cell>
          <cell r="AJ97">
            <v>2011.75</v>
          </cell>
          <cell r="AK97">
            <v>2011.75</v>
          </cell>
          <cell r="AL97">
            <v>2011.75</v>
          </cell>
          <cell r="AM97">
            <v>2011.75</v>
          </cell>
          <cell r="AN97">
            <v>2011.75</v>
          </cell>
          <cell r="AO97">
            <v>2011.75</v>
          </cell>
          <cell r="AP97">
            <v>2011.75</v>
          </cell>
        </row>
        <row r="98">
          <cell r="B98" t="str">
            <v>Metformin XR1000mg</v>
          </cell>
          <cell r="C98" t="str">
            <v>Metformin XR</v>
          </cell>
          <cell r="D98" t="str">
            <v>1000mg</v>
          </cell>
          <cell r="E98" t="str">
            <v>Torrent</v>
          </cell>
          <cell r="F98">
            <v>0</v>
          </cell>
          <cell r="G98" t="str">
            <v>Y</v>
          </cell>
          <cell r="H98">
            <v>0</v>
          </cell>
          <cell r="I98">
            <v>0</v>
          </cell>
          <cell r="J98">
            <v>2012.5</v>
          </cell>
          <cell r="K98">
            <v>2011.5</v>
          </cell>
          <cell r="L98">
            <v>2011.75</v>
          </cell>
          <cell r="M98">
            <v>2011.5</v>
          </cell>
          <cell r="N98">
            <v>2011.75</v>
          </cell>
          <cell r="O98">
            <v>2012.5</v>
          </cell>
          <cell r="P98">
            <v>2011.5</v>
          </cell>
          <cell r="Q98">
            <v>2012.5</v>
          </cell>
          <cell r="R98">
            <v>2011.75</v>
          </cell>
          <cell r="S98">
            <v>2011.75</v>
          </cell>
          <cell r="T98">
            <v>2011.75</v>
          </cell>
          <cell r="U98">
            <v>2012.5</v>
          </cell>
          <cell r="V98">
            <v>2012.5</v>
          </cell>
          <cell r="W98">
            <v>0</v>
          </cell>
          <cell r="X98">
            <v>2011.75</v>
          </cell>
          <cell r="Y98">
            <v>2012.5</v>
          </cell>
          <cell r="Z98">
            <v>2012.5</v>
          </cell>
          <cell r="AA98">
            <v>2012.5</v>
          </cell>
          <cell r="AB98">
            <v>2012.5</v>
          </cell>
          <cell r="AC98">
            <v>2011.75</v>
          </cell>
          <cell r="AD98">
            <v>2012.5</v>
          </cell>
          <cell r="AE98">
            <v>2012.5</v>
          </cell>
          <cell r="AF98">
            <v>2012.5</v>
          </cell>
          <cell r="AG98">
            <v>2011.75</v>
          </cell>
          <cell r="AH98">
            <v>2012.5</v>
          </cell>
          <cell r="AI98">
            <v>0</v>
          </cell>
          <cell r="AJ98">
            <v>2012.5</v>
          </cell>
          <cell r="AK98">
            <v>2012.5</v>
          </cell>
          <cell r="AL98">
            <v>2012.5</v>
          </cell>
          <cell r="AM98">
            <v>2012.5</v>
          </cell>
          <cell r="AN98">
            <v>2012.5</v>
          </cell>
          <cell r="AO98">
            <v>2011.75</v>
          </cell>
          <cell r="AP98">
            <v>2011.75</v>
          </cell>
        </row>
        <row r="99">
          <cell r="B99" t="str">
            <v>Metformin XR500mg</v>
          </cell>
          <cell r="C99" t="str">
            <v>Metformin XR</v>
          </cell>
          <cell r="D99" t="str">
            <v>500mg</v>
          </cell>
          <cell r="E99" t="str">
            <v>Torrent</v>
          </cell>
          <cell r="F99" t="str">
            <v>Y</v>
          </cell>
          <cell r="G99" t="str">
            <v>Y</v>
          </cell>
          <cell r="H99" t="str">
            <v>Y</v>
          </cell>
          <cell r="I99">
            <v>0</v>
          </cell>
          <cell r="J99">
            <v>2011.25</v>
          </cell>
          <cell r="K99">
            <v>2010.25</v>
          </cell>
          <cell r="L99">
            <v>2010.5</v>
          </cell>
          <cell r="M99">
            <v>2010.25</v>
          </cell>
          <cell r="N99">
            <v>2010.5</v>
          </cell>
          <cell r="O99">
            <v>2011.25</v>
          </cell>
          <cell r="P99">
            <v>2010.25</v>
          </cell>
          <cell r="Q99">
            <v>2011.25</v>
          </cell>
          <cell r="R99">
            <v>2010.5</v>
          </cell>
          <cell r="S99">
            <v>2010.5</v>
          </cell>
          <cell r="T99">
            <v>2010.5</v>
          </cell>
          <cell r="U99">
            <v>2011.25</v>
          </cell>
          <cell r="V99">
            <v>2011.25</v>
          </cell>
          <cell r="W99">
            <v>0</v>
          </cell>
          <cell r="X99">
            <v>2010.5</v>
          </cell>
          <cell r="Y99">
            <v>2011.25</v>
          </cell>
          <cell r="Z99">
            <v>2011.25</v>
          </cell>
          <cell r="AA99">
            <v>2011.25</v>
          </cell>
          <cell r="AB99">
            <v>2011.25</v>
          </cell>
          <cell r="AC99">
            <v>2010.5</v>
          </cell>
          <cell r="AD99">
            <v>2011.25</v>
          </cell>
          <cell r="AE99">
            <v>2011.25</v>
          </cell>
          <cell r="AF99">
            <v>2011.25</v>
          </cell>
          <cell r="AG99">
            <v>2010.5</v>
          </cell>
          <cell r="AH99">
            <v>2011.25</v>
          </cell>
          <cell r="AI99">
            <v>0</v>
          </cell>
          <cell r="AJ99">
            <v>2011.25</v>
          </cell>
          <cell r="AK99">
            <v>2011.25</v>
          </cell>
          <cell r="AL99">
            <v>2011.25</v>
          </cell>
          <cell r="AM99">
            <v>2011.25</v>
          </cell>
          <cell r="AN99">
            <v>2011.25</v>
          </cell>
          <cell r="AO99">
            <v>2010.5</v>
          </cell>
          <cell r="AP99">
            <v>2010.5</v>
          </cell>
        </row>
        <row r="100">
          <cell r="B100" t="str">
            <v>Metformin XR750mg</v>
          </cell>
          <cell r="C100" t="str">
            <v>Metformin XR</v>
          </cell>
          <cell r="D100" t="str">
            <v>750mg</v>
          </cell>
          <cell r="E100" t="str">
            <v>Torrent</v>
          </cell>
          <cell r="F100">
            <v>0</v>
          </cell>
          <cell r="G100" t="str">
            <v>Y</v>
          </cell>
          <cell r="H100">
            <v>0</v>
          </cell>
          <cell r="I100">
            <v>0</v>
          </cell>
          <cell r="J100">
            <v>2011.25</v>
          </cell>
          <cell r="K100">
            <v>2010.25</v>
          </cell>
          <cell r="L100">
            <v>2010.5</v>
          </cell>
          <cell r="M100">
            <v>2010.25</v>
          </cell>
          <cell r="N100">
            <v>2010.5</v>
          </cell>
          <cell r="O100">
            <v>2011.25</v>
          </cell>
          <cell r="P100">
            <v>2010.25</v>
          </cell>
          <cell r="Q100">
            <v>2011.25</v>
          </cell>
          <cell r="R100">
            <v>2010.5</v>
          </cell>
          <cell r="S100">
            <v>2010.5</v>
          </cell>
          <cell r="T100">
            <v>2010.5</v>
          </cell>
          <cell r="U100">
            <v>2011.25</v>
          </cell>
          <cell r="V100">
            <v>2011.25</v>
          </cell>
          <cell r="W100">
            <v>0</v>
          </cell>
          <cell r="X100">
            <v>2010.5</v>
          </cell>
          <cell r="Y100">
            <v>2011.25</v>
          </cell>
          <cell r="Z100">
            <v>2011.25</v>
          </cell>
          <cell r="AA100">
            <v>2011.25</v>
          </cell>
          <cell r="AB100">
            <v>2011.25</v>
          </cell>
          <cell r="AC100">
            <v>2010.5</v>
          </cell>
          <cell r="AD100">
            <v>2011.25</v>
          </cell>
          <cell r="AE100">
            <v>2011.25</v>
          </cell>
          <cell r="AF100">
            <v>2011.25</v>
          </cell>
          <cell r="AG100">
            <v>2010.5</v>
          </cell>
          <cell r="AH100">
            <v>2011.25</v>
          </cell>
          <cell r="AI100">
            <v>0</v>
          </cell>
          <cell r="AJ100">
            <v>2011.25</v>
          </cell>
          <cell r="AK100">
            <v>2011.25</v>
          </cell>
          <cell r="AL100">
            <v>2011.25</v>
          </cell>
          <cell r="AM100">
            <v>2011.25</v>
          </cell>
          <cell r="AN100">
            <v>2011.25</v>
          </cell>
          <cell r="AO100">
            <v>2010.5</v>
          </cell>
          <cell r="AP100">
            <v>2010.5</v>
          </cell>
        </row>
        <row r="101">
          <cell r="B101" t="str">
            <v>Metformin XR850mg</v>
          </cell>
          <cell r="C101" t="str">
            <v>Metformin XR</v>
          </cell>
          <cell r="D101" t="str">
            <v>850mg</v>
          </cell>
          <cell r="E101" t="str">
            <v>Torrent</v>
          </cell>
          <cell r="F101" t="str">
            <v>Y</v>
          </cell>
          <cell r="G101" t="str">
            <v>Y</v>
          </cell>
          <cell r="H101" t="str">
            <v>Y</v>
          </cell>
          <cell r="I101">
            <v>0</v>
          </cell>
          <cell r="J101">
            <v>2012.5</v>
          </cell>
          <cell r="K101">
            <v>2011.5</v>
          </cell>
          <cell r="L101">
            <v>2011.75</v>
          </cell>
          <cell r="M101">
            <v>2011.5</v>
          </cell>
          <cell r="N101">
            <v>2011.75</v>
          </cell>
          <cell r="O101">
            <v>2012.5</v>
          </cell>
          <cell r="P101">
            <v>2011.5</v>
          </cell>
          <cell r="Q101">
            <v>2012.5</v>
          </cell>
          <cell r="R101">
            <v>2011.75</v>
          </cell>
          <cell r="S101">
            <v>2011.75</v>
          </cell>
          <cell r="T101">
            <v>2011.75</v>
          </cell>
          <cell r="U101">
            <v>2012.5</v>
          </cell>
          <cell r="V101">
            <v>2012.5</v>
          </cell>
          <cell r="W101">
            <v>0</v>
          </cell>
          <cell r="X101">
            <v>2011.75</v>
          </cell>
          <cell r="Y101">
            <v>2012.5</v>
          </cell>
          <cell r="Z101">
            <v>2012.5</v>
          </cell>
          <cell r="AA101">
            <v>2012.5</v>
          </cell>
          <cell r="AB101">
            <v>2012.5</v>
          </cell>
          <cell r="AC101">
            <v>2011.75</v>
          </cell>
          <cell r="AD101">
            <v>2012.5</v>
          </cell>
          <cell r="AE101">
            <v>2012.5</v>
          </cell>
          <cell r="AF101">
            <v>2012.5</v>
          </cell>
          <cell r="AG101">
            <v>2011.75</v>
          </cell>
          <cell r="AH101">
            <v>2012.5</v>
          </cell>
          <cell r="AI101">
            <v>0</v>
          </cell>
          <cell r="AJ101">
            <v>2012.5</v>
          </cell>
          <cell r="AK101">
            <v>2012.5</v>
          </cell>
          <cell r="AL101">
            <v>2012.5</v>
          </cell>
          <cell r="AM101">
            <v>2012.5</v>
          </cell>
          <cell r="AN101">
            <v>2012.5</v>
          </cell>
          <cell r="AO101">
            <v>2011.75</v>
          </cell>
          <cell r="AP101">
            <v>2011.75</v>
          </cell>
        </row>
        <row r="102">
          <cell r="B102" t="str">
            <v>Metformin (standard)500mg</v>
          </cell>
          <cell r="C102" t="str">
            <v>Metformin (standard)</v>
          </cell>
          <cell r="D102" t="str">
            <v>500mg</v>
          </cell>
          <cell r="E102" t="str">
            <v>Aurobindo</v>
          </cell>
          <cell r="F102">
            <v>0</v>
          </cell>
          <cell r="G102">
            <v>0</v>
          </cell>
          <cell r="H102" t="str">
            <v>Y</v>
          </cell>
          <cell r="I102">
            <v>0</v>
          </cell>
          <cell r="J102">
            <v>2010.25</v>
          </cell>
          <cell r="K102">
            <v>2010.25</v>
          </cell>
          <cell r="L102">
            <v>2010.25</v>
          </cell>
          <cell r="M102">
            <v>2010.25</v>
          </cell>
          <cell r="N102">
            <v>0</v>
          </cell>
          <cell r="O102">
            <v>0</v>
          </cell>
          <cell r="P102">
            <v>2010.25</v>
          </cell>
          <cell r="Q102">
            <v>0</v>
          </cell>
          <cell r="R102">
            <v>0</v>
          </cell>
          <cell r="S102">
            <v>2010.25</v>
          </cell>
          <cell r="T102">
            <v>0</v>
          </cell>
          <cell r="U102">
            <v>0</v>
          </cell>
          <cell r="V102">
            <v>0</v>
          </cell>
          <cell r="W102">
            <v>0</v>
          </cell>
          <cell r="X102">
            <v>0</v>
          </cell>
          <cell r="Y102">
            <v>0</v>
          </cell>
          <cell r="Z102">
            <v>0</v>
          </cell>
          <cell r="AA102">
            <v>0</v>
          </cell>
          <cell r="AB102">
            <v>0</v>
          </cell>
          <cell r="AC102">
            <v>0</v>
          </cell>
          <cell r="AD102">
            <v>2010.25</v>
          </cell>
          <cell r="AE102">
            <v>0</v>
          </cell>
          <cell r="AF102">
            <v>0</v>
          </cell>
          <cell r="AG102">
            <v>2010.25</v>
          </cell>
          <cell r="AH102">
            <v>0</v>
          </cell>
          <cell r="AI102">
            <v>0</v>
          </cell>
          <cell r="AJ102">
            <v>0</v>
          </cell>
          <cell r="AK102">
            <v>2010.25</v>
          </cell>
          <cell r="AL102">
            <v>2010.25</v>
          </cell>
          <cell r="AM102">
            <v>0</v>
          </cell>
          <cell r="AN102">
            <v>0</v>
          </cell>
          <cell r="AO102">
            <v>2010.25</v>
          </cell>
          <cell r="AP102">
            <v>2010.25</v>
          </cell>
        </row>
        <row r="103">
          <cell r="B103" t="str">
            <v>Metformin (standard)850mg</v>
          </cell>
          <cell r="C103" t="str">
            <v>Metformin (standard)</v>
          </cell>
          <cell r="D103" t="str">
            <v>850mg</v>
          </cell>
          <cell r="E103" t="str">
            <v>Aurobindo</v>
          </cell>
          <cell r="F103" t="str">
            <v>Y</v>
          </cell>
          <cell r="G103">
            <v>0</v>
          </cell>
          <cell r="H103" t="str">
            <v>Y</v>
          </cell>
          <cell r="I103" t="str">
            <v>Y</v>
          </cell>
          <cell r="J103">
            <v>2010.25</v>
          </cell>
          <cell r="K103">
            <v>2010.25</v>
          </cell>
          <cell r="L103">
            <v>2010.25</v>
          </cell>
          <cell r="M103">
            <v>2010.25</v>
          </cell>
          <cell r="N103">
            <v>0</v>
          </cell>
          <cell r="O103">
            <v>0</v>
          </cell>
          <cell r="P103">
            <v>2010.25</v>
          </cell>
          <cell r="Q103">
            <v>0</v>
          </cell>
          <cell r="R103">
            <v>0</v>
          </cell>
          <cell r="S103">
            <v>2010.25</v>
          </cell>
          <cell r="T103">
            <v>0</v>
          </cell>
          <cell r="U103">
            <v>0</v>
          </cell>
          <cell r="V103">
            <v>0</v>
          </cell>
          <cell r="W103">
            <v>0</v>
          </cell>
          <cell r="X103">
            <v>0</v>
          </cell>
          <cell r="Y103">
            <v>0</v>
          </cell>
          <cell r="Z103">
            <v>0</v>
          </cell>
          <cell r="AA103">
            <v>0</v>
          </cell>
          <cell r="AB103">
            <v>0</v>
          </cell>
          <cell r="AC103">
            <v>0</v>
          </cell>
          <cell r="AD103">
            <v>2010.25</v>
          </cell>
          <cell r="AE103">
            <v>0</v>
          </cell>
          <cell r="AF103">
            <v>0</v>
          </cell>
          <cell r="AG103">
            <v>0</v>
          </cell>
          <cell r="AH103">
            <v>0</v>
          </cell>
          <cell r="AI103">
            <v>0</v>
          </cell>
          <cell r="AJ103">
            <v>0</v>
          </cell>
          <cell r="AK103">
            <v>2010.25</v>
          </cell>
          <cell r="AL103">
            <v>2010.25</v>
          </cell>
          <cell r="AM103">
            <v>0</v>
          </cell>
          <cell r="AN103">
            <v>0</v>
          </cell>
          <cell r="AO103">
            <v>2010.25</v>
          </cell>
          <cell r="AP103">
            <v>2010.25</v>
          </cell>
        </row>
        <row r="104">
          <cell r="B104" t="str">
            <v>Metformin (standard)1000mg</v>
          </cell>
          <cell r="C104" t="str">
            <v>Metformin (standard)</v>
          </cell>
          <cell r="D104" t="str">
            <v>1000mg</v>
          </cell>
          <cell r="E104" t="str">
            <v>Aurobindo</v>
          </cell>
          <cell r="F104">
            <v>0</v>
          </cell>
          <cell r="G104">
            <v>0</v>
          </cell>
          <cell r="H104" t="str">
            <v>Y</v>
          </cell>
          <cell r="I104">
            <v>0</v>
          </cell>
          <cell r="J104">
            <v>2010.25</v>
          </cell>
          <cell r="K104">
            <v>2010.25</v>
          </cell>
          <cell r="L104">
            <v>2010.25</v>
          </cell>
          <cell r="M104">
            <v>2010.25</v>
          </cell>
          <cell r="N104">
            <v>0</v>
          </cell>
          <cell r="O104">
            <v>0</v>
          </cell>
          <cell r="P104">
            <v>2010.25</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2010.25</v>
          </cell>
          <cell r="AE104">
            <v>0</v>
          </cell>
          <cell r="AF104">
            <v>0</v>
          </cell>
          <cell r="AG104">
            <v>0</v>
          </cell>
          <cell r="AH104">
            <v>0</v>
          </cell>
          <cell r="AI104">
            <v>0</v>
          </cell>
          <cell r="AJ104">
            <v>0</v>
          </cell>
          <cell r="AK104">
            <v>2010.25</v>
          </cell>
          <cell r="AL104">
            <v>2010.25</v>
          </cell>
          <cell r="AM104">
            <v>0</v>
          </cell>
          <cell r="AN104">
            <v>0</v>
          </cell>
          <cell r="AO104">
            <v>0</v>
          </cell>
          <cell r="AP104">
            <v>2010.25</v>
          </cell>
        </row>
        <row r="105">
          <cell r="B105" t="str">
            <v>Metoclopramide + Omeprazole</v>
          </cell>
          <cell r="C105" t="str">
            <v>Metoclopramide + Omeprazole</v>
          </cell>
          <cell r="D105">
            <v>0</v>
          </cell>
          <cell r="E105" t="str">
            <v>Torrent</v>
          </cell>
          <cell r="F105">
            <v>0</v>
          </cell>
          <cell r="G105" t="str">
            <v>Y</v>
          </cell>
          <cell r="H105">
            <v>0</v>
          </cell>
          <cell r="I105">
            <v>0</v>
          </cell>
          <cell r="J105">
            <v>2011.75</v>
          </cell>
          <cell r="K105">
            <v>2011.75</v>
          </cell>
          <cell r="L105">
            <v>2011.75</v>
          </cell>
          <cell r="M105">
            <v>2011.75</v>
          </cell>
          <cell r="N105">
            <v>2011.75</v>
          </cell>
          <cell r="O105">
            <v>2011.75</v>
          </cell>
          <cell r="P105">
            <v>2011.75</v>
          </cell>
          <cell r="Q105">
            <v>2011.75</v>
          </cell>
          <cell r="R105">
            <v>2011.75</v>
          </cell>
          <cell r="S105">
            <v>2011.75</v>
          </cell>
          <cell r="T105">
            <v>2011.75</v>
          </cell>
          <cell r="U105">
            <v>2011.75</v>
          </cell>
          <cell r="V105">
            <v>2011.75</v>
          </cell>
          <cell r="W105">
            <v>2011.75</v>
          </cell>
          <cell r="X105">
            <v>2011.75</v>
          </cell>
          <cell r="Y105">
            <v>2011.75</v>
          </cell>
          <cell r="Z105">
            <v>2011.75</v>
          </cell>
          <cell r="AA105">
            <v>2011.75</v>
          </cell>
          <cell r="AB105">
            <v>2011.75</v>
          </cell>
          <cell r="AC105">
            <v>2011.75</v>
          </cell>
          <cell r="AD105">
            <v>2011.75</v>
          </cell>
          <cell r="AE105">
            <v>2011.75</v>
          </cell>
          <cell r="AF105">
            <v>2011.75</v>
          </cell>
          <cell r="AG105">
            <v>2011.75</v>
          </cell>
          <cell r="AH105">
            <v>2011.75</v>
          </cell>
          <cell r="AI105">
            <v>2011.75</v>
          </cell>
          <cell r="AJ105">
            <v>2011.75</v>
          </cell>
          <cell r="AK105">
            <v>2011.75</v>
          </cell>
          <cell r="AL105">
            <v>2011.75</v>
          </cell>
          <cell r="AM105">
            <v>2011.75</v>
          </cell>
          <cell r="AN105">
            <v>2011.75</v>
          </cell>
          <cell r="AO105">
            <v>2011.75</v>
          </cell>
          <cell r="AP105">
            <v>2011.75</v>
          </cell>
        </row>
        <row r="106">
          <cell r="B106" t="str">
            <v>Montelukast4mg</v>
          </cell>
          <cell r="C106" t="str">
            <v>Montelukast</v>
          </cell>
          <cell r="D106" t="str">
            <v>4mg</v>
          </cell>
          <cell r="E106" t="str">
            <v>Torrent</v>
          </cell>
          <cell r="F106" t="str">
            <v>Y</v>
          </cell>
          <cell r="G106" t="str">
            <v>Y</v>
          </cell>
          <cell r="H106">
            <v>0</v>
          </cell>
          <cell r="I106" t="str">
            <v>Y</v>
          </cell>
          <cell r="J106">
            <v>2010.25</v>
          </cell>
          <cell r="K106">
            <v>2011</v>
          </cell>
          <cell r="L106">
            <v>2010.5</v>
          </cell>
          <cell r="M106">
            <v>2010.25</v>
          </cell>
          <cell r="N106">
            <v>2011.25</v>
          </cell>
          <cell r="O106">
            <v>2011.25</v>
          </cell>
          <cell r="P106">
            <v>2011</v>
          </cell>
          <cell r="Q106">
            <v>2010.25</v>
          </cell>
          <cell r="R106">
            <v>2010.5</v>
          </cell>
          <cell r="S106">
            <v>2010.5</v>
          </cell>
          <cell r="T106">
            <v>2010.5</v>
          </cell>
          <cell r="U106">
            <v>2010.5</v>
          </cell>
          <cell r="V106">
            <v>2010.25</v>
          </cell>
          <cell r="W106">
            <v>0</v>
          </cell>
          <cell r="X106">
            <v>2010.5</v>
          </cell>
          <cell r="Y106">
            <v>2010.25</v>
          </cell>
          <cell r="Z106">
            <v>2010.5</v>
          </cell>
          <cell r="AA106">
            <v>2011.25</v>
          </cell>
          <cell r="AB106">
            <v>2011.25</v>
          </cell>
          <cell r="AC106">
            <v>2010.5</v>
          </cell>
          <cell r="AD106">
            <v>2010.5</v>
          </cell>
          <cell r="AE106">
            <v>2010.25</v>
          </cell>
          <cell r="AF106">
            <v>2010.25</v>
          </cell>
          <cell r="AG106">
            <v>2010.5</v>
          </cell>
          <cell r="AH106">
            <v>2010.5</v>
          </cell>
          <cell r="AI106">
            <v>0</v>
          </cell>
          <cell r="AJ106">
            <v>2010.25</v>
          </cell>
          <cell r="AK106">
            <v>2010.5</v>
          </cell>
          <cell r="AL106">
            <v>2011.25</v>
          </cell>
          <cell r="AM106">
            <v>2010.5</v>
          </cell>
          <cell r="AN106">
            <v>2010.5</v>
          </cell>
          <cell r="AO106">
            <v>2010.5</v>
          </cell>
          <cell r="AP106">
            <v>2010.5</v>
          </cell>
        </row>
        <row r="107">
          <cell r="B107" t="str">
            <v>Montelukast5mg</v>
          </cell>
          <cell r="C107" t="str">
            <v>Montelukast</v>
          </cell>
          <cell r="D107" t="str">
            <v>5mg</v>
          </cell>
          <cell r="E107" t="str">
            <v>Torrent</v>
          </cell>
          <cell r="F107" t="str">
            <v>Y</v>
          </cell>
          <cell r="G107" t="str">
            <v>Y</v>
          </cell>
          <cell r="H107">
            <v>0</v>
          </cell>
          <cell r="I107" t="str">
            <v>Y</v>
          </cell>
          <cell r="J107">
            <v>2010.25</v>
          </cell>
          <cell r="K107">
            <v>2011</v>
          </cell>
          <cell r="L107">
            <v>2010.5</v>
          </cell>
          <cell r="M107">
            <v>2010.25</v>
          </cell>
          <cell r="N107">
            <v>2011.25</v>
          </cell>
          <cell r="O107">
            <v>2011.25</v>
          </cell>
          <cell r="P107">
            <v>2011</v>
          </cell>
          <cell r="Q107">
            <v>2010.25</v>
          </cell>
          <cell r="R107">
            <v>2010.5</v>
          </cell>
          <cell r="S107">
            <v>2010.5</v>
          </cell>
          <cell r="T107">
            <v>2010.5</v>
          </cell>
          <cell r="U107">
            <v>2010.5</v>
          </cell>
          <cell r="V107">
            <v>2010.25</v>
          </cell>
          <cell r="W107">
            <v>0</v>
          </cell>
          <cell r="X107">
            <v>2010.5</v>
          </cell>
          <cell r="Y107">
            <v>2010.25</v>
          </cell>
          <cell r="Z107">
            <v>2010.5</v>
          </cell>
          <cell r="AA107">
            <v>2011.25</v>
          </cell>
          <cell r="AB107">
            <v>2011.25</v>
          </cell>
          <cell r="AC107">
            <v>2010.5</v>
          </cell>
          <cell r="AD107">
            <v>2010.5</v>
          </cell>
          <cell r="AE107">
            <v>2010.25</v>
          </cell>
          <cell r="AF107">
            <v>2010.25</v>
          </cell>
          <cell r="AG107">
            <v>2010.5</v>
          </cell>
          <cell r="AH107">
            <v>2010.5</v>
          </cell>
          <cell r="AI107">
            <v>0</v>
          </cell>
          <cell r="AJ107">
            <v>2010.25</v>
          </cell>
          <cell r="AK107">
            <v>2010.5</v>
          </cell>
          <cell r="AL107">
            <v>2011.25</v>
          </cell>
          <cell r="AM107">
            <v>2010.5</v>
          </cell>
          <cell r="AN107">
            <v>2010.5</v>
          </cell>
          <cell r="AO107">
            <v>2010.5</v>
          </cell>
          <cell r="AP107">
            <v>2010.5</v>
          </cell>
        </row>
        <row r="108">
          <cell r="B108" t="str">
            <v>Montelukast10mg</v>
          </cell>
          <cell r="C108" t="str">
            <v>Montelukast</v>
          </cell>
          <cell r="D108" t="str">
            <v>10mg</v>
          </cell>
          <cell r="E108" t="str">
            <v>Torrent</v>
          </cell>
          <cell r="F108" t="str">
            <v>Y</v>
          </cell>
          <cell r="G108" t="str">
            <v>Y</v>
          </cell>
          <cell r="H108">
            <v>0</v>
          </cell>
          <cell r="I108" t="str">
            <v>Y</v>
          </cell>
          <cell r="J108">
            <v>2010.25</v>
          </cell>
          <cell r="K108">
            <v>2011</v>
          </cell>
          <cell r="L108">
            <v>2010.5</v>
          </cell>
          <cell r="M108">
            <v>2010.25</v>
          </cell>
          <cell r="N108">
            <v>2011.25</v>
          </cell>
          <cell r="O108">
            <v>2011.25</v>
          </cell>
          <cell r="P108">
            <v>2011</v>
          </cell>
          <cell r="Q108">
            <v>2010.25</v>
          </cell>
          <cell r="R108">
            <v>2010.5</v>
          </cell>
          <cell r="S108">
            <v>2010.5</v>
          </cell>
          <cell r="T108">
            <v>2010.5</v>
          </cell>
          <cell r="U108">
            <v>2010.5</v>
          </cell>
          <cell r="V108">
            <v>2010.25</v>
          </cell>
          <cell r="W108">
            <v>0</v>
          </cell>
          <cell r="X108">
            <v>2010.5</v>
          </cell>
          <cell r="Y108">
            <v>2010.25</v>
          </cell>
          <cell r="Z108">
            <v>2010.5</v>
          </cell>
          <cell r="AA108">
            <v>2011.25</v>
          </cell>
          <cell r="AB108">
            <v>2011.25</v>
          </cell>
          <cell r="AC108">
            <v>2010.5</v>
          </cell>
          <cell r="AD108">
            <v>2010.5</v>
          </cell>
          <cell r="AE108">
            <v>2010.25</v>
          </cell>
          <cell r="AF108">
            <v>2010.25</v>
          </cell>
          <cell r="AG108">
            <v>2010.5</v>
          </cell>
          <cell r="AH108">
            <v>2010.5</v>
          </cell>
          <cell r="AI108">
            <v>0</v>
          </cell>
          <cell r="AJ108">
            <v>2010.25</v>
          </cell>
          <cell r="AK108">
            <v>2010.5</v>
          </cell>
          <cell r="AL108">
            <v>2011.25</v>
          </cell>
          <cell r="AM108">
            <v>2010.5</v>
          </cell>
          <cell r="AN108">
            <v>2010.5</v>
          </cell>
          <cell r="AO108">
            <v>2010.5</v>
          </cell>
          <cell r="AP108">
            <v>2010.5</v>
          </cell>
        </row>
        <row r="109">
          <cell r="B109" t="str">
            <v>Nimesulide + Paracetamol</v>
          </cell>
          <cell r="C109" t="str">
            <v>Nimesulide + Paracetamol</v>
          </cell>
          <cell r="D109">
            <v>0</v>
          </cell>
          <cell r="E109" t="str">
            <v>Torrent</v>
          </cell>
          <cell r="F109">
            <v>0</v>
          </cell>
          <cell r="G109" t="str">
            <v>Y</v>
          </cell>
          <cell r="H109">
            <v>0</v>
          </cell>
          <cell r="I109">
            <v>0</v>
          </cell>
          <cell r="J109">
            <v>2011.75</v>
          </cell>
          <cell r="K109">
            <v>2011.75</v>
          </cell>
          <cell r="L109">
            <v>2011.75</v>
          </cell>
          <cell r="M109">
            <v>2011.75</v>
          </cell>
          <cell r="N109">
            <v>2011.75</v>
          </cell>
          <cell r="O109">
            <v>2011.75</v>
          </cell>
          <cell r="P109">
            <v>2011.75</v>
          </cell>
          <cell r="Q109">
            <v>2011.75</v>
          </cell>
          <cell r="R109">
            <v>2011.75</v>
          </cell>
          <cell r="S109">
            <v>2011.75</v>
          </cell>
          <cell r="T109">
            <v>2011.75</v>
          </cell>
          <cell r="U109">
            <v>2011.75</v>
          </cell>
          <cell r="V109">
            <v>2011.75</v>
          </cell>
          <cell r="W109">
            <v>2011.75</v>
          </cell>
          <cell r="X109">
            <v>2011.75</v>
          </cell>
          <cell r="Y109">
            <v>2011.75</v>
          </cell>
          <cell r="Z109">
            <v>2011.75</v>
          </cell>
          <cell r="AA109">
            <v>2011.75</v>
          </cell>
          <cell r="AB109">
            <v>2011.75</v>
          </cell>
          <cell r="AC109">
            <v>2011.75</v>
          </cell>
          <cell r="AD109">
            <v>2011.75</v>
          </cell>
          <cell r="AE109">
            <v>2011.75</v>
          </cell>
          <cell r="AF109">
            <v>2011.75</v>
          </cell>
          <cell r="AG109">
            <v>2011.75</v>
          </cell>
          <cell r="AH109">
            <v>2011.75</v>
          </cell>
          <cell r="AI109">
            <v>2011.75</v>
          </cell>
          <cell r="AJ109">
            <v>2011.75</v>
          </cell>
          <cell r="AK109">
            <v>2011.75</v>
          </cell>
          <cell r="AL109">
            <v>2011.75</v>
          </cell>
          <cell r="AM109">
            <v>2011.75</v>
          </cell>
          <cell r="AN109">
            <v>2011.75</v>
          </cell>
          <cell r="AO109">
            <v>2011.75</v>
          </cell>
          <cell r="AP109">
            <v>2011.75</v>
          </cell>
        </row>
        <row r="110">
          <cell r="B110" t="str">
            <v>Nimesulide Betadex</v>
          </cell>
          <cell r="C110" t="str">
            <v>Nimesulide Betadex</v>
          </cell>
          <cell r="D110">
            <v>0</v>
          </cell>
          <cell r="E110" t="str">
            <v>Torrent</v>
          </cell>
          <cell r="F110">
            <v>0</v>
          </cell>
          <cell r="G110" t="str">
            <v>Y</v>
          </cell>
          <cell r="H110">
            <v>0</v>
          </cell>
          <cell r="I110">
            <v>0</v>
          </cell>
          <cell r="J110">
            <v>2011.75</v>
          </cell>
          <cell r="K110">
            <v>2011.75</v>
          </cell>
          <cell r="L110">
            <v>2011.75</v>
          </cell>
          <cell r="M110">
            <v>2011.75</v>
          </cell>
          <cell r="N110">
            <v>2011.75</v>
          </cell>
          <cell r="O110">
            <v>2011.75</v>
          </cell>
          <cell r="P110">
            <v>2011.75</v>
          </cell>
          <cell r="Q110">
            <v>2011.75</v>
          </cell>
          <cell r="R110">
            <v>2011.75</v>
          </cell>
          <cell r="S110">
            <v>2011.75</v>
          </cell>
          <cell r="T110">
            <v>2011.75</v>
          </cell>
          <cell r="U110">
            <v>2011.75</v>
          </cell>
          <cell r="V110">
            <v>2011.75</v>
          </cell>
          <cell r="W110">
            <v>2011.75</v>
          </cell>
          <cell r="X110">
            <v>2011.75</v>
          </cell>
          <cell r="Y110">
            <v>2011.75</v>
          </cell>
          <cell r="Z110">
            <v>2011.75</v>
          </cell>
          <cell r="AA110">
            <v>2011.75</v>
          </cell>
          <cell r="AB110">
            <v>2011.75</v>
          </cell>
          <cell r="AC110">
            <v>2011.75</v>
          </cell>
          <cell r="AD110">
            <v>2011.75</v>
          </cell>
          <cell r="AE110">
            <v>2011.75</v>
          </cell>
          <cell r="AF110">
            <v>2011.75</v>
          </cell>
          <cell r="AG110">
            <v>2011.75</v>
          </cell>
          <cell r="AH110">
            <v>2011.75</v>
          </cell>
          <cell r="AI110">
            <v>2011.75</v>
          </cell>
          <cell r="AJ110">
            <v>2011.75</v>
          </cell>
          <cell r="AK110">
            <v>2011.75</v>
          </cell>
          <cell r="AL110">
            <v>2011.75</v>
          </cell>
          <cell r="AM110">
            <v>2011.75</v>
          </cell>
          <cell r="AN110">
            <v>2011.75</v>
          </cell>
          <cell r="AO110">
            <v>2011.75</v>
          </cell>
          <cell r="AP110">
            <v>2011.75</v>
          </cell>
        </row>
        <row r="111">
          <cell r="B111" t="str">
            <v>Nitazoxanide</v>
          </cell>
          <cell r="C111" t="str">
            <v>Nitazoxanide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row>
        <row r="112">
          <cell r="B112" t="str">
            <v>Orlistat</v>
          </cell>
          <cell r="C112" t="str">
            <v>Orlistat</v>
          </cell>
          <cell r="D112">
            <v>0</v>
          </cell>
          <cell r="E112" t="str">
            <v>Torrent</v>
          </cell>
          <cell r="F112">
            <v>0</v>
          </cell>
          <cell r="G112" t="str">
            <v>Y</v>
          </cell>
          <cell r="H112">
            <v>0</v>
          </cell>
          <cell r="I112">
            <v>0</v>
          </cell>
          <cell r="J112">
            <v>2011.75</v>
          </cell>
          <cell r="K112">
            <v>2011.75</v>
          </cell>
          <cell r="L112">
            <v>2011.75</v>
          </cell>
          <cell r="M112">
            <v>2011.75</v>
          </cell>
          <cell r="N112">
            <v>2011.75</v>
          </cell>
          <cell r="O112">
            <v>2011.75</v>
          </cell>
          <cell r="P112">
            <v>2011.75</v>
          </cell>
          <cell r="Q112">
            <v>2011.75</v>
          </cell>
          <cell r="R112">
            <v>2011.75</v>
          </cell>
          <cell r="S112">
            <v>2011.75</v>
          </cell>
          <cell r="T112">
            <v>2011.75</v>
          </cell>
          <cell r="U112">
            <v>2011.75</v>
          </cell>
          <cell r="V112">
            <v>2011.75</v>
          </cell>
          <cell r="W112">
            <v>2011.75</v>
          </cell>
          <cell r="X112">
            <v>2011.75</v>
          </cell>
          <cell r="Y112">
            <v>2011.75</v>
          </cell>
          <cell r="Z112">
            <v>2011.75</v>
          </cell>
          <cell r="AA112">
            <v>2011.75</v>
          </cell>
          <cell r="AB112">
            <v>2011.75</v>
          </cell>
          <cell r="AC112">
            <v>2011.75</v>
          </cell>
          <cell r="AD112">
            <v>2011.75</v>
          </cell>
          <cell r="AE112">
            <v>2011.75</v>
          </cell>
          <cell r="AF112">
            <v>2011.75</v>
          </cell>
          <cell r="AG112">
            <v>2011.75</v>
          </cell>
          <cell r="AH112">
            <v>2011.75</v>
          </cell>
          <cell r="AI112">
            <v>2011.75</v>
          </cell>
          <cell r="AJ112">
            <v>2011.75</v>
          </cell>
          <cell r="AK112">
            <v>2011.75</v>
          </cell>
          <cell r="AL112">
            <v>2011.75</v>
          </cell>
          <cell r="AM112">
            <v>2011.75</v>
          </cell>
          <cell r="AN112">
            <v>2011.75</v>
          </cell>
          <cell r="AO112">
            <v>2011.75</v>
          </cell>
          <cell r="AP112">
            <v>2011.75</v>
          </cell>
        </row>
        <row r="113">
          <cell r="B113" t="str">
            <v>Oxcarbazepine</v>
          </cell>
          <cell r="C113" t="str">
            <v>Oxcarbazepine</v>
          </cell>
          <cell r="D113">
            <v>0</v>
          </cell>
          <cell r="E113" t="str">
            <v>Torrent</v>
          </cell>
          <cell r="F113">
            <v>0</v>
          </cell>
          <cell r="G113" t="str">
            <v>Y</v>
          </cell>
          <cell r="H113">
            <v>0</v>
          </cell>
          <cell r="I113">
            <v>0</v>
          </cell>
          <cell r="J113">
            <v>2011.25</v>
          </cell>
          <cell r="K113">
            <v>2010.75</v>
          </cell>
          <cell r="L113">
            <v>2010.75</v>
          </cell>
          <cell r="M113">
            <v>2010.75</v>
          </cell>
          <cell r="N113">
            <v>2011.75</v>
          </cell>
          <cell r="O113">
            <v>2011.75</v>
          </cell>
          <cell r="P113">
            <v>2010.75</v>
          </cell>
          <cell r="Q113">
            <v>2011.25</v>
          </cell>
          <cell r="R113">
            <v>2011</v>
          </cell>
          <cell r="S113">
            <v>2011</v>
          </cell>
          <cell r="T113">
            <v>2011</v>
          </cell>
          <cell r="U113">
            <v>2011</v>
          </cell>
          <cell r="V113">
            <v>2011.5</v>
          </cell>
          <cell r="W113">
            <v>0</v>
          </cell>
          <cell r="X113">
            <v>2011</v>
          </cell>
          <cell r="Y113">
            <v>2011.25</v>
          </cell>
          <cell r="Z113">
            <v>2011</v>
          </cell>
          <cell r="AA113">
            <v>2011.75</v>
          </cell>
          <cell r="AB113">
            <v>2011.25</v>
          </cell>
          <cell r="AC113">
            <v>2011</v>
          </cell>
          <cell r="AD113">
            <v>2011.75</v>
          </cell>
          <cell r="AE113">
            <v>2011.25</v>
          </cell>
          <cell r="AF113">
            <v>2011.5</v>
          </cell>
          <cell r="AG113">
            <v>2010.75</v>
          </cell>
          <cell r="AH113">
            <v>2011</v>
          </cell>
          <cell r="AI113">
            <v>0</v>
          </cell>
          <cell r="AJ113">
            <v>2011.5</v>
          </cell>
          <cell r="AK113">
            <v>2011.75</v>
          </cell>
          <cell r="AL113">
            <v>2011.75</v>
          </cell>
          <cell r="AM113">
            <v>2011</v>
          </cell>
          <cell r="AN113">
            <v>2011</v>
          </cell>
          <cell r="AO113">
            <v>2011</v>
          </cell>
          <cell r="AP113">
            <v>2011</v>
          </cell>
        </row>
        <row r="114">
          <cell r="B114" t="str">
            <v>Paracetamol + Codeine</v>
          </cell>
          <cell r="C114" t="str">
            <v>Paracetamol + Codeine</v>
          </cell>
          <cell r="D114">
            <v>0</v>
          </cell>
          <cell r="E114" t="str">
            <v>Torrent</v>
          </cell>
          <cell r="F114">
            <v>0</v>
          </cell>
          <cell r="G114" t="str">
            <v>Y</v>
          </cell>
          <cell r="H114">
            <v>0</v>
          </cell>
          <cell r="I114">
            <v>0</v>
          </cell>
          <cell r="J114">
            <v>2011.75</v>
          </cell>
          <cell r="K114">
            <v>2011.75</v>
          </cell>
          <cell r="L114">
            <v>2011.75</v>
          </cell>
          <cell r="M114">
            <v>2011.75</v>
          </cell>
          <cell r="N114">
            <v>2011.75</v>
          </cell>
          <cell r="O114">
            <v>2011.75</v>
          </cell>
          <cell r="P114">
            <v>2011.75</v>
          </cell>
          <cell r="Q114">
            <v>2011.75</v>
          </cell>
          <cell r="R114">
            <v>2011.75</v>
          </cell>
          <cell r="S114">
            <v>2011.75</v>
          </cell>
          <cell r="T114">
            <v>2011.75</v>
          </cell>
          <cell r="U114">
            <v>2011.75</v>
          </cell>
          <cell r="V114">
            <v>2011.75</v>
          </cell>
          <cell r="W114">
            <v>2011.75</v>
          </cell>
          <cell r="X114">
            <v>2011.75</v>
          </cell>
          <cell r="Y114">
            <v>2011.75</v>
          </cell>
          <cell r="Z114">
            <v>2011.75</v>
          </cell>
          <cell r="AA114">
            <v>2011.75</v>
          </cell>
          <cell r="AB114">
            <v>2011.75</v>
          </cell>
          <cell r="AC114">
            <v>2011.75</v>
          </cell>
          <cell r="AD114">
            <v>2011.75</v>
          </cell>
          <cell r="AE114">
            <v>2011.75</v>
          </cell>
          <cell r="AF114">
            <v>2011.75</v>
          </cell>
          <cell r="AG114">
            <v>2011.75</v>
          </cell>
          <cell r="AH114">
            <v>2011.75</v>
          </cell>
          <cell r="AI114">
            <v>2011.75</v>
          </cell>
          <cell r="AJ114">
            <v>2011.75</v>
          </cell>
          <cell r="AK114">
            <v>2011.75</v>
          </cell>
          <cell r="AL114">
            <v>2011.75</v>
          </cell>
          <cell r="AM114">
            <v>2011.75</v>
          </cell>
          <cell r="AN114">
            <v>2011.75</v>
          </cell>
          <cell r="AO114">
            <v>2011.75</v>
          </cell>
          <cell r="AP114">
            <v>2011.75</v>
          </cell>
        </row>
        <row r="115">
          <cell r="B115" t="str">
            <v>Paracetamol + Tramadol</v>
          </cell>
          <cell r="C115" t="str">
            <v>Paracetamol + Tramadol</v>
          </cell>
          <cell r="D115">
            <v>0</v>
          </cell>
          <cell r="E115" t="str">
            <v>Aurobindo</v>
          </cell>
          <cell r="F115">
            <v>0</v>
          </cell>
          <cell r="G115">
            <v>0</v>
          </cell>
          <cell r="H115" t="str">
            <v>Y</v>
          </cell>
          <cell r="I115">
            <v>0</v>
          </cell>
          <cell r="J115">
            <v>2011.75</v>
          </cell>
          <cell r="K115">
            <v>2010.75</v>
          </cell>
          <cell r="L115">
            <v>0</v>
          </cell>
          <cell r="M115">
            <v>2010.75</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2010.75</v>
          </cell>
          <cell r="AC115">
            <v>0</v>
          </cell>
          <cell r="AD115">
            <v>0</v>
          </cell>
          <cell r="AE115">
            <v>2011.75</v>
          </cell>
          <cell r="AF115">
            <v>0</v>
          </cell>
          <cell r="AG115">
            <v>0</v>
          </cell>
          <cell r="AH115">
            <v>0</v>
          </cell>
          <cell r="AI115">
            <v>0</v>
          </cell>
          <cell r="AJ115">
            <v>0</v>
          </cell>
          <cell r="AK115">
            <v>0</v>
          </cell>
          <cell r="AL115">
            <v>0</v>
          </cell>
          <cell r="AM115">
            <v>0</v>
          </cell>
          <cell r="AN115">
            <v>0</v>
          </cell>
          <cell r="AO115">
            <v>0</v>
          </cell>
          <cell r="AP115">
            <v>0</v>
          </cell>
        </row>
        <row r="116">
          <cell r="B116" t="str">
            <v>Pemetrexed100mg</v>
          </cell>
          <cell r="C116" t="str">
            <v>Pemetrexed</v>
          </cell>
          <cell r="D116" t="str">
            <v>100mg</v>
          </cell>
          <cell r="E116" t="str">
            <v>Intas</v>
          </cell>
          <cell r="F116">
            <v>0</v>
          </cell>
          <cell r="G116">
            <v>0</v>
          </cell>
          <cell r="H116">
            <v>0</v>
          </cell>
          <cell r="I116" t="str">
            <v>Y</v>
          </cell>
          <cell r="J116">
            <v>2014.5</v>
          </cell>
          <cell r="K116">
            <v>0</v>
          </cell>
          <cell r="L116">
            <v>0</v>
          </cell>
          <cell r="M116">
            <v>2014.5</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row>
        <row r="117">
          <cell r="B117" t="str">
            <v>Pemetrexed500mg</v>
          </cell>
          <cell r="C117" t="str">
            <v>Pemetrexed</v>
          </cell>
          <cell r="D117" t="str">
            <v>500mg</v>
          </cell>
          <cell r="E117" t="str">
            <v>Intas</v>
          </cell>
          <cell r="F117">
            <v>0</v>
          </cell>
          <cell r="G117">
            <v>0</v>
          </cell>
          <cell r="H117">
            <v>0</v>
          </cell>
          <cell r="I117" t="str">
            <v>Y</v>
          </cell>
          <cell r="J117">
            <v>2014.5</v>
          </cell>
          <cell r="K117">
            <v>0</v>
          </cell>
          <cell r="L117">
            <v>0</v>
          </cell>
          <cell r="M117">
            <v>2014.5</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row>
        <row r="118">
          <cell r="B118" t="str">
            <v>Perindopril2mg</v>
          </cell>
          <cell r="C118" t="str">
            <v>Perindopril</v>
          </cell>
          <cell r="D118" t="str">
            <v>2mg</v>
          </cell>
          <cell r="E118" t="str">
            <v>Aurobindo</v>
          </cell>
          <cell r="F118">
            <v>0</v>
          </cell>
          <cell r="G118">
            <v>0</v>
          </cell>
          <cell r="H118" t="str">
            <v>Y</v>
          </cell>
          <cell r="I118">
            <v>0</v>
          </cell>
          <cell r="J118">
            <v>2010.25</v>
          </cell>
          <cell r="K118">
            <v>0</v>
          </cell>
          <cell r="L118">
            <v>2010.25</v>
          </cell>
          <cell r="M118">
            <v>2010.25</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2010.25</v>
          </cell>
          <cell r="AL118">
            <v>0</v>
          </cell>
          <cell r="AM118">
            <v>0</v>
          </cell>
          <cell r="AN118">
            <v>0</v>
          </cell>
          <cell r="AO118">
            <v>0</v>
          </cell>
          <cell r="AP118">
            <v>0</v>
          </cell>
        </row>
        <row r="119">
          <cell r="B119" t="str">
            <v>Perindopril4mg</v>
          </cell>
          <cell r="C119" t="str">
            <v>Perindopril</v>
          </cell>
          <cell r="D119" t="str">
            <v>4mg</v>
          </cell>
          <cell r="E119" t="str">
            <v>Aurobindo</v>
          </cell>
          <cell r="F119">
            <v>0</v>
          </cell>
          <cell r="G119">
            <v>0</v>
          </cell>
          <cell r="H119" t="str">
            <v>Y</v>
          </cell>
          <cell r="I119">
            <v>0</v>
          </cell>
          <cell r="J119">
            <v>2010.25</v>
          </cell>
          <cell r="K119">
            <v>0</v>
          </cell>
          <cell r="L119">
            <v>2010.25</v>
          </cell>
          <cell r="M119">
            <v>2010.25</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2010.25</v>
          </cell>
          <cell r="AL119">
            <v>0</v>
          </cell>
          <cell r="AM119">
            <v>0</v>
          </cell>
          <cell r="AN119">
            <v>0</v>
          </cell>
          <cell r="AO119">
            <v>0</v>
          </cell>
          <cell r="AP119">
            <v>0</v>
          </cell>
        </row>
        <row r="120">
          <cell r="B120" t="str">
            <v>Perindopril8mg</v>
          </cell>
          <cell r="C120" t="str">
            <v>Perindopril</v>
          </cell>
          <cell r="D120" t="str">
            <v>8mg</v>
          </cell>
          <cell r="E120" t="str">
            <v>Aurobindo</v>
          </cell>
          <cell r="F120">
            <v>0</v>
          </cell>
          <cell r="G120">
            <v>0</v>
          </cell>
          <cell r="H120" t="str">
            <v>Y</v>
          </cell>
          <cell r="I120">
            <v>0</v>
          </cell>
          <cell r="J120">
            <v>2010.25</v>
          </cell>
          <cell r="K120">
            <v>0</v>
          </cell>
          <cell r="L120">
            <v>2010.25</v>
          </cell>
          <cell r="M120">
            <v>2010.25</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2010.25</v>
          </cell>
          <cell r="AL120">
            <v>0</v>
          </cell>
          <cell r="AM120">
            <v>0</v>
          </cell>
          <cell r="AN120">
            <v>0</v>
          </cell>
          <cell r="AO120">
            <v>0</v>
          </cell>
          <cell r="AP120">
            <v>0</v>
          </cell>
        </row>
        <row r="121">
          <cell r="B121" t="str">
            <v>Pinaverium Bromide + Dimethicone</v>
          </cell>
          <cell r="C121" t="str">
            <v>Pinaverium Bromide + Dimethicone</v>
          </cell>
          <cell r="D121">
            <v>0</v>
          </cell>
          <cell r="E121" t="str">
            <v>Torrent</v>
          </cell>
          <cell r="F121">
            <v>0</v>
          </cell>
          <cell r="G121" t="str">
            <v>Y</v>
          </cell>
          <cell r="H121">
            <v>0</v>
          </cell>
          <cell r="I121">
            <v>0</v>
          </cell>
          <cell r="J121">
            <v>2011.75</v>
          </cell>
          <cell r="K121">
            <v>2011.75</v>
          </cell>
          <cell r="L121">
            <v>2011.75</v>
          </cell>
          <cell r="M121">
            <v>2011.75</v>
          </cell>
          <cell r="N121">
            <v>2011.75</v>
          </cell>
          <cell r="O121">
            <v>2011.75</v>
          </cell>
          <cell r="P121">
            <v>2011.75</v>
          </cell>
          <cell r="Q121">
            <v>2011.75</v>
          </cell>
          <cell r="R121">
            <v>2011.75</v>
          </cell>
          <cell r="S121">
            <v>2011.75</v>
          </cell>
          <cell r="T121">
            <v>2011.75</v>
          </cell>
          <cell r="U121">
            <v>2011.75</v>
          </cell>
          <cell r="V121">
            <v>2011.75</v>
          </cell>
          <cell r="W121">
            <v>2011.75</v>
          </cell>
          <cell r="X121">
            <v>2011.75</v>
          </cell>
          <cell r="Y121">
            <v>2011.75</v>
          </cell>
          <cell r="Z121">
            <v>2011.75</v>
          </cell>
          <cell r="AA121">
            <v>2011.75</v>
          </cell>
          <cell r="AB121">
            <v>2011.75</v>
          </cell>
          <cell r="AC121">
            <v>2011.75</v>
          </cell>
          <cell r="AD121">
            <v>2011.75</v>
          </cell>
          <cell r="AE121">
            <v>2011.75</v>
          </cell>
          <cell r="AF121">
            <v>2011.75</v>
          </cell>
          <cell r="AG121">
            <v>2011.75</v>
          </cell>
          <cell r="AH121">
            <v>2011.75</v>
          </cell>
          <cell r="AI121">
            <v>2011.75</v>
          </cell>
          <cell r="AJ121">
            <v>2011.75</v>
          </cell>
          <cell r="AK121">
            <v>2011.75</v>
          </cell>
          <cell r="AL121">
            <v>2011.75</v>
          </cell>
          <cell r="AM121">
            <v>2011.75</v>
          </cell>
          <cell r="AN121">
            <v>2011.75</v>
          </cell>
          <cell r="AO121">
            <v>2011.75</v>
          </cell>
          <cell r="AP121">
            <v>2011.75</v>
          </cell>
        </row>
        <row r="122">
          <cell r="B122" t="str">
            <v>Pioglitazone + Metformin15+500mg</v>
          </cell>
          <cell r="C122" t="str">
            <v>Pioglitazone + Metformin</v>
          </cell>
          <cell r="D122" t="str">
            <v>15+500mg</v>
          </cell>
          <cell r="E122" t="str">
            <v>Torrent</v>
          </cell>
          <cell r="F122">
            <v>0</v>
          </cell>
          <cell r="G122" t="str">
            <v>Y</v>
          </cell>
          <cell r="H122">
            <v>0</v>
          </cell>
          <cell r="I122">
            <v>0</v>
          </cell>
          <cell r="J122">
            <v>2010.75</v>
          </cell>
          <cell r="K122">
            <v>2011.5</v>
          </cell>
          <cell r="L122">
            <v>2010.75</v>
          </cell>
          <cell r="M122">
            <v>2010.75</v>
          </cell>
          <cell r="N122">
            <v>2011.5</v>
          </cell>
          <cell r="O122">
            <v>2011.5</v>
          </cell>
          <cell r="P122">
            <v>2011.5</v>
          </cell>
          <cell r="Q122">
            <v>2010.75</v>
          </cell>
          <cell r="R122">
            <v>2011.5</v>
          </cell>
          <cell r="S122">
            <v>2011.5</v>
          </cell>
          <cell r="T122">
            <v>2011.5</v>
          </cell>
          <cell r="U122">
            <v>2010.75</v>
          </cell>
          <cell r="V122">
            <v>2010.75</v>
          </cell>
          <cell r="W122">
            <v>0</v>
          </cell>
          <cell r="X122">
            <v>2011.5</v>
          </cell>
          <cell r="Y122">
            <v>2010.75</v>
          </cell>
          <cell r="Z122">
            <v>2011.5</v>
          </cell>
          <cell r="AA122">
            <v>2011.5</v>
          </cell>
          <cell r="AB122">
            <v>2011.5</v>
          </cell>
          <cell r="AC122">
            <v>2011.5</v>
          </cell>
          <cell r="AD122">
            <v>2011.5</v>
          </cell>
          <cell r="AE122">
            <v>2010.75</v>
          </cell>
          <cell r="AF122">
            <v>2010.75</v>
          </cell>
          <cell r="AG122">
            <v>2011.5</v>
          </cell>
          <cell r="AH122">
            <v>2011.5</v>
          </cell>
          <cell r="AI122">
            <v>0</v>
          </cell>
          <cell r="AJ122">
            <v>2010.75</v>
          </cell>
          <cell r="AK122">
            <v>2011.5</v>
          </cell>
          <cell r="AL122">
            <v>2011.5</v>
          </cell>
          <cell r="AM122">
            <v>2010.75</v>
          </cell>
          <cell r="AN122">
            <v>2011.5</v>
          </cell>
          <cell r="AO122">
            <v>2011.5</v>
          </cell>
          <cell r="AP122">
            <v>2011.5</v>
          </cell>
        </row>
        <row r="123">
          <cell r="B123" t="str">
            <v>Pioglitazone + Metformin15+850mg</v>
          </cell>
          <cell r="C123" t="str">
            <v>Pioglitazone + Metformin</v>
          </cell>
          <cell r="D123" t="str">
            <v>15+850mg</v>
          </cell>
          <cell r="E123" t="str">
            <v>Torrent</v>
          </cell>
          <cell r="F123">
            <v>0</v>
          </cell>
          <cell r="G123" t="str">
            <v>Y</v>
          </cell>
          <cell r="H123">
            <v>0</v>
          </cell>
          <cell r="I123">
            <v>0</v>
          </cell>
          <cell r="J123">
            <v>2010.75</v>
          </cell>
          <cell r="K123">
            <v>2011.5</v>
          </cell>
          <cell r="L123">
            <v>2010.75</v>
          </cell>
          <cell r="M123">
            <v>2010.75</v>
          </cell>
          <cell r="N123">
            <v>2011.5</v>
          </cell>
          <cell r="O123">
            <v>2011.5</v>
          </cell>
          <cell r="P123">
            <v>2011.5</v>
          </cell>
          <cell r="Q123">
            <v>2010.75</v>
          </cell>
          <cell r="R123">
            <v>2011.5</v>
          </cell>
          <cell r="S123">
            <v>2011.5</v>
          </cell>
          <cell r="T123">
            <v>2011.5</v>
          </cell>
          <cell r="U123">
            <v>2010.75</v>
          </cell>
          <cell r="V123">
            <v>2010.75</v>
          </cell>
          <cell r="W123">
            <v>0</v>
          </cell>
          <cell r="X123">
            <v>2011.5</v>
          </cell>
          <cell r="Y123">
            <v>2010.75</v>
          </cell>
          <cell r="Z123">
            <v>2011.5</v>
          </cell>
          <cell r="AA123">
            <v>2011.5</v>
          </cell>
          <cell r="AB123">
            <v>2011.5</v>
          </cell>
          <cell r="AC123">
            <v>2011.5</v>
          </cell>
          <cell r="AD123">
            <v>2011.5</v>
          </cell>
          <cell r="AE123">
            <v>2010.75</v>
          </cell>
          <cell r="AF123">
            <v>2010.75</v>
          </cell>
          <cell r="AG123">
            <v>2011.5</v>
          </cell>
          <cell r="AH123">
            <v>2011.5</v>
          </cell>
          <cell r="AI123">
            <v>0</v>
          </cell>
          <cell r="AJ123">
            <v>2010.75</v>
          </cell>
          <cell r="AK123">
            <v>2011.5</v>
          </cell>
          <cell r="AL123">
            <v>2011.5</v>
          </cell>
          <cell r="AM123">
            <v>2010.75</v>
          </cell>
          <cell r="AN123">
            <v>2011.5</v>
          </cell>
          <cell r="AO123">
            <v>2011.5</v>
          </cell>
          <cell r="AP123">
            <v>2011.5</v>
          </cell>
        </row>
        <row r="124">
          <cell r="B124" t="str">
            <v>Pioglitazone15mg</v>
          </cell>
          <cell r="C124" t="str">
            <v>Pioglitazone</v>
          </cell>
          <cell r="D124" t="str">
            <v>15mg</v>
          </cell>
          <cell r="E124" t="str">
            <v>Torrent</v>
          </cell>
          <cell r="F124" t="str">
            <v>Y</v>
          </cell>
          <cell r="G124" t="str">
            <v>Y</v>
          </cell>
          <cell r="H124">
            <v>0</v>
          </cell>
          <cell r="I124" t="str">
            <v>Y</v>
          </cell>
          <cell r="J124">
            <v>2010.5</v>
          </cell>
          <cell r="K124">
            <v>2010.25</v>
          </cell>
          <cell r="L124">
            <v>2010.5</v>
          </cell>
          <cell r="M124">
            <v>2010.25</v>
          </cell>
          <cell r="N124">
            <v>2011.25</v>
          </cell>
          <cell r="O124">
            <v>2011.25</v>
          </cell>
          <cell r="P124">
            <v>2010.25</v>
          </cell>
          <cell r="Q124">
            <v>2010.5</v>
          </cell>
          <cell r="R124">
            <v>2010.5</v>
          </cell>
          <cell r="S124">
            <v>2010.5</v>
          </cell>
          <cell r="T124">
            <v>2010.5</v>
          </cell>
          <cell r="U124">
            <v>2010.5</v>
          </cell>
          <cell r="V124">
            <v>2010.5</v>
          </cell>
          <cell r="W124">
            <v>0</v>
          </cell>
          <cell r="X124">
            <v>2010.5</v>
          </cell>
          <cell r="Y124">
            <v>2010.5</v>
          </cell>
          <cell r="Z124">
            <v>2010.5</v>
          </cell>
          <cell r="AA124">
            <v>2011.25</v>
          </cell>
          <cell r="AB124">
            <v>2011</v>
          </cell>
          <cell r="AC124">
            <v>2010.5</v>
          </cell>
          <cell r="AD124">
            <v>2010.5</v>
          </cell>
          <cell r="AE124">
            <v>2010.5</v>
          </cell>
          <cell r="AF124">
            <v>2010.5</v>
          </cell>
          <cell r="AG124">
            <v>2010.5</v>
          </cell>
          <cell r="AH124">
            <v>2010.5</v>
          </cell>
          <cell r="AI124">
            <v>0</v>
          </cell>
          <cell r="AJ124">
            <v>2010.5</v>
          </cell>
          <cell r="AK124">
            <v>2011.25</v>
          </cell>
          <cell r="AL124">
            <v>2011.25</v>
          </cell>
          <cell r="AM124">
            <v>2010.5</v>
          </cell>
          <cell r="AN124">
            <v>2010.5</v>
          </cell>
          <cell r="AO124">
            <v>2010.5</v>
          </cell>
          <cell r="AP124">
            <v>2010.5</v>
          </cell>
        </row>
        <row r="125">
          <cell r="B125" t="str">
            <v>Pioglitazone30mg</v>
          </cell>
          <cell r="C125" t="str">
            <v>Pioglitazone</v>
          </cell>
          <cell r="D125" t="str">
            <v>30mg</v>
          </cell>
          <cell r="E125" t="str">
            <v>Torrent</v>
          </cell>
          <cell r="F125">
            <v>0</v>
          </cell>
          <cell r="G125" t="str">
            <v>Y</v>
          </cell>
          <cell r="H125">
            <v>0</v>
          </cell>
          <cell r="I125">
            <v>0</v>
          </cell>
          <cell r="J125">
            <v>2010.5</v>
          </cell>
          <cell r="K125">
            <v>2010.25</v>
          </cell>
          <cell r="L125">
            <v>2010.5</v>
          </cell>
          <cell r="M125">
            <v>2010.25</v>
          </cell>
          <cell r="N125">
            <v>2011.25</v>
          </cell>
          <cell r="O125">
            <v>2011.25</v>
          </cell>
          <cell r="P125">
            <v>2010.25</v>
          </cell>
          <cell r="Q125">
            <v>2010.5</v>
          </cell>
          <cell r="R125">
            <v>2010.5</v>
          </cell>
          <cell r="S125">
            <v>2010.5</v>
          </cell>
          <cell r="T125">
            <v>2010.5</v>
          </cell>
          <cell r="U125">
            <v>2010.5</v>
          </cell>
          <cell r="V125">
            <v>2010.5</v>
          </cell>
          <cell r="W125">
            <v>0</v>
          </cell>
          <cell r="X125">
            <v>2010.5</v>
          </cell>
          <cell r="Y125">
            <v>2010.5</v>
          </cell>
          <cell r="Z125">
            <v>2010.5</v>
          </cell>
          <cell r="AA125">
            <v>2011.25</v>
          </cell>
          <cell r="AB125">
            <v>2011</v>
          </cell>
          <cell r="AC125">
            <v>2010.5</v>
          </cell>
          <cell r="AD125">
            <v>2010.5</v>
          </cell>
          <cell r="AE125">
            <v>2010.5</v>
          </cell>
          <cell r="AF125">
            <v>2010.5</v>
          </cell>
          <cell r="AG125">
            <v>2010.5</v>
          </cell>
          <cell r="AH125">
            <v>2010.5</v>
          </cell>
          <cell r="AI125">
            <v>0</v>
          </cell>
          <cell r="AJ125">
            <v>2010.5</v>
          </cell>
          <cell r="AK125">
            <v>2011.25</v>
          </cell>
          <cell r="AL125">
            <v>2011.25</v>
          </cell>
          <cell r="AM125">
            <v>2010.5</v>
          </cell>
          <cell r="AN125">
            <v>2010.5</v>
          </cell>
          <cell r="AO125">
            <v>2010.5</v>
          </cell>
          <cell r="AP125">
            <v>2010.5</v>
          </cell>
        </row>
        <row r="126">
          <cell r="B126" t="str">
            <v>Pioglitazone45mg</v>
          </cell>
          <cell r="C126" t="str">
            <v>Pioglitazone</v>
          </cell>
          <cell r="D126" t="str">
            <v>45mg</v>
          </cell>
          <cell r="E126" t="str">
            <v>Torrent</v>
          </cell>
          <cell r="F126" t="str">
            <v>Y</v>
          </cell>
          <cell r="G126" t="str">
            <v>Y</v>
          </cell>
          <cell r="H126">
            <v>0</v>
          </cell>
          <cell r="I126" t="str">
            <v>Y</v>
          </cell>
          <cell r="J126">
            <v>2010.5</v>
          </cell>
          <cell r="K126">
            <v>2010.25</v>
          </cell>
          <cell r="L126">
            <v>2010.5</v>
          </cell>
          <cell r="M126">
            <v>2010.25</v>
          </cell>
          <cell r="N126">
            <v>2011.25</v>
          </cell>
          <cell r="O126">
            <v>2011.25</v>
          </cell>
          <cell r="P126">
            <v>2010.25</v>
          </cell>
          <cell r="Q126">
            <v>2010.5</v>
          </cell>
          <cell r="R126">
            <v>2010.5</v>
          </cell>
          <cell r="S126">
            <v>2010.5</v>
          </cell>
          <cell r="T126">
            <v>2010.5</v>
          </cell>
          <cell r="U126">
            <v>2010.5</v>
          </cell>
          <cell r="V126">
            <v>2010.5</v>
          </cell>
          <cell r="W126">
            <v>0</v>
          </cell>
          <cell r="X126">
            <v>2010.5</v>
          </cell>
          <cell r="Y126">
            <v>2010.5</v>
          </cell>
          <cell r="Z126">
            <v>2010.5</v>
          </cell>
          <cell r="AA126">
            <v>2011.25</v>
          </cell>
          <cell r="AB126">
            <v>2011</v>
          </cell>
          <cell r="AC126">
            <v>2010.5</v>
          </cell>
          <cell r="AD126">
            <v>2010.5</v>
          </cell>
          <cell r="AE126">
            <v>2010.5</v>
          </cell>
          <cell r="AF126">
            <v>2010.5</v>
          </cell>
          <cell r="AG126">
            <v>2010.5</v>
          </cell>
          <cell r="AH126">
            <v>2010.5</v>
          </cell>
          <cell r="AI126">
            <v>0</v>
          </cell>
          <cell r="AJ126">
            <v>2010.5</v>
          </cell>
          <cell r="AK126">
            <v>2011.25</v>
          </cell>
          <cell r="AL126">
            <v>2011.25</v>
          </cell>
          <cell r="AM126">
            <v>2010.5</v>
          </cell>
          <cell r="AN126">
            <v>2010.5</v>
          </cell>
          <cell r="AO126">
            <v>2010.5</v>
          </cell>
          <cell r="AP126">
            <v>2010.5</v>
          </cell>
        </row>
        <row r="127">
          <cell r="B127" t="str">
            <v>Pioglitazone50mg</v>
          </cell>
          <cell r="C127" t="str">
            <v>Pioglitazone</v>
          </cell>
          <cell r="D127" t="str">
            <v>50mg</v>
          </cell>
          <cell r="E127" t="str">
            <v>Torrent</v>
          </cell>
          <cell r="F127">
            <v>0</v>
          </cell>
          <cell r="G127">
            <v>0</v>
          </cell>
          <cell r="H127">
            <v>0</v>
          </cell>
          <cell r="I127" t="str">
            <v>Y</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row>
        <row r="128">
          <cell r="B128" t="str">
            <v>Piperacillin + Tazobactam2250mg</v>
          </cell>
          <cell r="C128" t="str">
            <v>Piperacillin + Tazobactam</v>
          </cell>
          <cell r="D128" t="str">
            <v>2250mg</v>
          </cell>
          <cell r="E128" t="str">
            <v>Aurobindo</v>
          </cell>
          <cell r="F128">
            <v>0</v>
          </cell>
          <cell r="G128">
            <v>0</v>
          </cell>
          <cell r="H128" t="str">
            <v>Y</v>
          </cell>
          <cell r="I128">
            <v>0</v>
          </cell>
          <cell r="J128">
            <v>0</v>
          </cell>
          <cell r="K128">
            <v>2010.25</v>
          </cell>
          <cell r="L128">
            <v>2010.25</v>
          </cell>
          <cell r="M128">
            <v>2010.25</v>
          </cell>
          <cell r="N128">
            <v>0</v>
          </cell>
          <cell r="O128">
            <v>0</v>
          </cell>
          <cell r="P128">
            <v>2010.25</v>
          </cell>
          <cell r="Q128">
            <v>0</v>
          </cell>
          <cell r="R128">
            <v>0</v>
          </cell>
          <cell r="S128">
            <v>0</v>
          </cell>
          <cell r="T128">
            <v>0</v>
          </cell>
          <cell r="U128">
            <v>0</v>
          </cell>
          <cell r="V128">
            <v>0</v>
          </cell>
          <cell r="W128">
            <v>0</v>
          </cell>
          <cell r="X128">
            <v>2010.25</v>
          </cell>
          <cell r="Y128">
            <v>0</v>
          </cell>
          <cell r="Z128">
            <v>0</v>
          </cell>
          <cell r="AA128">
            <v>0</v>
          </cell>
          <cell r="AB128">
            <v>2010.25</v>
          </cell>
          <cell r="AC128">
            <v>2010.25</v>
          </cell>
          <cell r="AD128">
            <v>2010.25</v>
          </cell>
          <cell r="AE128">
            <v>0</v>
          </cell>
          <cell r="AF128">
            <v>0</v>
          </cell>
          <cell r="AG128">
            <v>2010.25</v>
          </cell>
          <cell r="AH128">
            <v>2010.25</v>
          </cell>
          <cell r="AI128">
            <v>0</v>
          </cell>
          <cell r="AJ128">
            <v>0</v>
          </cell>
          <cell r="AK128">
            <v>2010.25</v>
          </cell>
          <cell r="AL128">
            <v>2010.25</v>
          </cell>
          <cell r="AM128">
            <v>0</v>
          </cell>
          <cell r="AN128">
            <v>0</v>
          </cell>
          <cell r="AO128">
            <v>0</v>
          </cell>
          <cell r="AP128">
            <v>2010.25</v>
          </cell>
        </row>
        <row r="129">
          <cell r="B129" t="str">
            <v>Piperacillin + Tazobactam3375mg</v>
          </cell>
          <cell r="C129" t="str">
            <v>Piperacillin + Tazobactam</v>
          </cell>
          <cell r="D129" t="str">
            <v>3375mg</v>
          </cell>
          <cell r="E129" t="str">
            <v>Aurobindo</v>
          </cell>
          <cell r="F129">
            <v>0</v>
          </cell>
          <cell r="G129">
            <v>0</v>
          </cell>
          <cell r="H129" t="str">
            <v>Y</v>
          </cell>
          <cell r="I129">
            <v>0</v>
          </cell>
          <cell r="J129">
            <v>0</v>
          </cell>
          <cell r="K129">
            <v>0</v>
          </cell>
          <cell r="L129">
            <v>2010.25</v>
          </cell>
          <cell r="M129">
            <v>2010.25</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2010.25</v>
          </cell>
          <cell r="AL129">
            <v>0</v>
          </cell>
          <cell r="AM129">
            <v>0</v>
          </cell>
          <cell r="AN129">
            <v>0</v>
          </cell>
          <cell r="AO129">
            <v>0</v>
          </cell>
          <cell r="AP129">
            <v>0</v>
          </cell>
        </row>
        <row r="130">
          <cell r="B130" t="str">
            <v>Piperacillin + Tazobactam4500mg</v>
          </cell>
          <cell r="C130" t="str">
            <v>Piperacillin + Tazobactam</v>
          </cell>
          <cell r="D130" t="str">
            <v>4500mg</v>
          </cell>
          <cell r="E130" t="str">
            <v>Aurobindo</v>
          </cell>
          <cell r="F130">
            <v>0</v>
          </cell>
          <cell r="G130">
            <v>0</v>
          </cell>
          <cell r="H130" t="str">
            <v>Y</v>
          </cell>
          <cell r="I130">
            <v>0</v>
          </cell>
          <cell r="J130">
            <v>0</v>
          </cell>
          <cell r="K130">
            <v>2010.25</v>
          </cell>
          <cell r="L130">
            <v>2010.25</v>
          </cell>
          <cell r="M130">
            <v>2010.25</v>
          </cell>
          <cell r="N130">
            <v>0</v>
          </cell>
          <cell r="O130">
            <v>0</v>
          </cell>
          <cell r="P130">
            <v>2010.25</v>
          </cell>
          <cell r="Q130">
            <v>0</v>
          </cell>
          <cell r="R130">
            <v>0</v>
          </cell>
          <cell r="S130">
            <v>2010.25</v>
          </cell>
          <cell r="T130">
            <v>2010.25</v>
          </cell>
          <cell r="U130">
            <v>0</v>
          </cell>
          <cell r="V130">
            <v>0</v>
          </cell>
          <cell r="W130">
            <v>0</v>
          </cell>
          <cell r="X130">
            <v>2010.25</v>
          </cell>
          <cell r="Y130">
            <v>0</v>
          </cell>
          <cell r="Z130">
            <v>0</v>
          </cell>
          <cell r="AA130">
            <v>2010.25</v>
          </cell>
          <cell r="AB130">
            <v>2010.25</v>
          </cell>
          <cell r="AC130">
            <v>2010.25</v>
          </cell>
          <cell r="AD130">
            <v>2010.25</v>
          </cell>
          <cell r="AE130">
            <v>0</v>
          </cell>
          <cell r="AF130">
            <v>0</v>
          </cell>
          <cell r="AG130">
            <v>2010.25</v>
          </cell>
          <cell r="AH130">
            <v>2010.25</v>
          </cell>
          <cell r="AI130">
            <v>0</v>
          </cell>
          <cell r="AJ130">
            <v>0</v>
          </cell>
          <cell r="AK130">
            <v>2010.25</v>
          </cell>
          <cell r="AL130">
            <v>2010.25</v>
          </cell>
          <cell r="AM130">
            <v>0</v>
          </cell>
          <cell r="AN130">
            <v>0</v>
          </cell>
          <cell r="AO130">
            <v>2010.25</v>
          </cell>
          <cell r="AP130">
            <v>2010.25</v>
          </cell>
        </row>
        <row r="131">
          <cell r="B131" t="str">
            <v>Pramipexole0.088mg</v>
          </cell>
          <cell r="C131" t="str">
            <v>Pramipexole</v>
          </cell>
          <cell r="D131" t="str">
            <v>0.088mg</v>
          </cell>
          <cell r="E131" t="str">
            <v>Torrent</v>
          </cell>
          <cell r="F131">
            <v>0</v>
          </cell>
          <cell r="G131" t="str">
            <v>Y</v>
          </cell>
          <cell r="H131">
            <v>0</v>
          </cell>
          <cell r="I131">
            <v>0</v>
          </cell>
          <cell r="J131">
            <v>2010.25</v>
          </cell>
          <cell r="K131">
            <v>2010.25</v>
          </cell>
          <cell r="L131">
            <v>2010.5</v>
          </cell>
          <cell r="M131">
            <v>2010.25</v>
          </cell>
          <cell r="N131">
            <v>2011.25</v>
          </cell>
          <cell r="O131">
            <v>2011.25</v>
          </cell>
          <cell r="P131">
            <v>2010.25</v>
          </cell>
          <cell r="Q131">
            <v>2010.5</v>
          </cell>
          <cell r="R131">
            <v>2010.5</v>
          </cell>
          <cell r="S131">
            <v>2010.5</v>
          </cell>
          <cell r="T131">
            <v>2010.5</v>
          </cell>
          <cell r="U131">
            <v>2010.5</v>
          </cell>
          <cell r="V131">
            <v>2010.5</v>
          </cell>
          <cell r="W131">
            <v>0</v>
          </cell>
          <cell r="X131">
            <v>2010.5</v>
          </cell>
          <cell r="Y131">
            <v>2010.25</v>
          </cell>
          <cell r="Z131">
            <v>2010.5</v>
          </cell>
          <cell r="AA131">
            <v>2011.25</v>
          </cell>
          <cell r="AB131">
            <v>2011.25</v>
          </cell>
          <cell r="AC131">
            <v>2010.5</v>
          </cell>
          <cell r="AD131">
            <v>2011.25</v>
          </cell>
          <cell r="AE131">
            <v>2010.5</v>
          </cell>
          <cell r="AF131">
            <v>2010.25</v>
          </cell>
          <cell r="AG131">
            <v>2010.5</v>
          </cell>
          <cell r="AH131">
            <v>2010.5</v>
          </cell>
          <cell r="AI131">
            <v>0</v>
          </cell>
          <cell r="AJ131">
            <v>2010.5</v>
          </cell>
          <cell r="AK131">
            <v>2010.5</v>
          </cell>
          <cell r="AL131">
            <v>2011.25</v>
          </cell>
          <cell r="AM131">
            <v>2010.5</v>
          </cell>
          <cell r="AN131">
            <v>2010.5</v>
          </cell>
          <cell r="AO131">
            <v>2010.5</v>
          </cell>
          <cell r="AP131">
            <v>2010.5</v>
          </cell>
        </row>
        <row r="132">
          <cell r="B132" t="str">
            <v>Pramipexole0.125mg</v>
          </cell>
          <cell r="C132" t="str">
            <v>Pramipexole</v>
          </cell>
          <cell r="D132" t="str">
            <v>0.125mg</v>
          </cell>
          <cell r="E132" t="str">
            <v>Torrent</v>
          </cell>
          <cell r="F132">
            <v>0</v>
          </cell>
          <cell r="G132" t="str">
            <v>Y</v>
          </cell>
          <cell r="H132">
            <v>0</v>
          </cell>
          <cell r="I132">
            <v>0</v>
          </cell>
          <cell r="J132">
            <v>2010.25</v>
          </cell>
          <cell r="K132">
            <v>2010.25</v>
          </cell>
          <cell r="L132">
            <v>2010.5</v>
          </cell>
          <cell r="M132">
            <v>2010.25</v>
          </cell>
          <cell r="N132">
            <v>2011.25</v>
          </cell>
          <cell r="O132">
            <v>2011.25</v>
          </cell>
          <cell r="P132">
            <v>2010.25</v>
          </cell>
          <cell r="Q132">
            <v>2010.5</v>
          </cell>
          <cell r="R132">
            <v>2010.5</v>
          </cell>
          <cell r="S132">
            <v>2010.5</v>
          </cell>
          <cell r="T132">
            <v>2010.5</v>
          </cell>
          <cell r="U132">
            <v>2010.5</v>
          </cell>
          <cell r="V132">
            <v>2010.5</v>
          </cell>
          <cell r="W132">
            <v>0</v>
          </cell>
          <cell r="X132">
            <v>2010.5</v>
          </cell>
          <cell r="Y132">
            <v>2010.25</v>
          </cell>
          <cell r="Z132">
            <v>2010.5</v>
          </cell>
          <cell r="AA132">
            <v>2011.25</v>
          </cell>
          <cell r="AB132">
            <v>2011.25</v>
          </cell>
          <cell r="AC132">
            <v>2010.5</v>
          </cell>
          <cell r="AD132">
            <v>2011.25</v>
          </cell>
          <cell r="AE132">
            <v>2010.5</v>
          </cell>
          <cell r="AF132">
            <v>2010.25</v>
          </cell>
          <cell r="AG132">
            <v>2010.5</v>
          </cell>
          <cell r="AH132">
            <v>2010.5</v>
          </cell>
          <cell r="AI132">
            <v>0</v>
          </cell>
          <cell r="AJ132">
            <v>2010.5</v>
          </cell>
          <cell r="AK132">
            <v>2010.5</v>
          </cell>
          <cell r="AL132">
            <v>2011.25</v>
          </cell>
          <cell r="AM132">
            <v>2010.5</v>
          </cell>
          <cell r="AN132">
            <v>2010.5</v>
          </cell>
          <cell r="AO132">
            <v>2010.5</v>
          </cell>
          <cell r="AP132">
            <v>2010.5</v>
          </cell>
        </row>
        <row r="133">
          <cell r="B133" t="str">
            <v>Pramipexole0.18mg</v>
          </cell>
          <cell r="C133" t="str">
            <v>Pramipexole</v>
          </cell>
          <cell r="D133" t="str">
            <v>0.18mg</v>
          </cell>
          <cell r="E133" t="str">
            <v>Torrent</v>
          </cell>
          <cell r="F133">
            <v>0</v>
          </cell>
          <cell r="G133" t="str">
            <v>Y</v>
          </cell>
          <cell r="H133">
            <v>0</v>
          </cell>
          <cell r="I133">
            <v>0</v>
          </cell>
          <cell r="J133">
            <v>2010.25</v>
          </cell>
          <cell r="K133">
            <v>2010.25</v>
          </cell>
          <cell r="L133">
            <v>2010.5</v>
          </cell>
          <cell r="M133">
            <v>2010.25</v>
          </cell>
          <cell r="N133">
            <v>2011.25</v>
          </cell>
          <cell r="O133">
            <v>2011.25</v>
          </cell>
          <cell r="P133">
            <v>2010.25</v>
          </cell>
          <cell r="Q133">
            <v>2010.5</v>
          </cell>
          <cell r="R133">
            <v>2010.5</v>
          </cell>
          <cell r="S133">
            <v>2010.5</v>
          </cell>
          <cell r="T133">
            <v>2010.5</v>
          </cell>
          <cell r="U133">
            <v>2010.5</v>
          </cell>
          <cell r="V133">
            <v>2010.5</v>
          </cell>
          <cell r="W133">
            <v>0</v>
          </cell>
          <cell r="X133">
            <v>2010.5</v>
          </cell>
          <cell r="Y133">
            <v>2010.25</v>
          </cell>
          <cell r="Z133">
            <v>2010.5</v>
          </cell>
          <cell r="AA133">
            <v>2011.25</v>
          </cell>
          <cell r="AB133">
            <v>2011.25</v>
          </cell>
          <cell r="AC133">
            <v>2010.5</v>
          </cell>
          <cell r="AD133">
            <v>2011.25</v>
          </cell>
          <cell r="AE133">
            <v>2010.5</v>
          </cell>
          <cell r="AF133">
            <v>2010.25</v>
          </cell>
          <cell r="AG133">
            <v>2010.5</v>
          </cell>
          <cell r="AH133">
            <v>2010.5</v>
          </cell>
          <cell r="AI133">
            <v>0</v>
          </cell>
          <cell r="AJ133">
            <v>2010.5</v>
          </cell>
          <cell r="AK133">
            <v>2010.5</v>
          </cell>
          <cell r="AL133">
            <v>2011.25</v>
          </cell>
          <cell r="AM133">
            <v>2010.5</v>
          </cell>
          <cell r="AN133">
            <v>2010.5</v>
          </cell>
          <cell r="AO133">
            <v>2010.5</v>
          </cell>
          <cell r="AP133">
            <v>2010.5</v>
          </cell>
        </row>
        <row r="134">
          <cell r="B134" t="str">
            <v>Pramipexole0.25mg</v>
          </cell>
          <cell r="C134" t="str">
            <v>Pramipexole</v>
          </cell>
          <cell r="D134" t="str">
            <v>0.25mg</v>
          </cell>
          <cell r="E134" t="str">
            <v>Torrent</v>
          </cell>
          <cell r="F134">
            <v>0</v>
          </cell>
          <cell r="G134" t="str">
            <v>Y</v>
          </cell>
          <cell r="H134">
            <v>0</v>
          </cell>
          <cell r="I134">
            <v>0</v>
          </cell>
          <cell r="J134">
            <v>2010.25</v>
          </cell>
          <cell r="K134">
            <v>2010.25</v>
          </cell>
          <cell r="L134">
            <v>2010.5</v>
          </cell>
          <cell r="M134">
            <v>2010.25</v>
          </cell>
          <cell r="N134">
            <v>2011.25</v>
          </cell>
          <cell r="O134">
            <v>2011.25</v>
          </cell>
          <cell r="P134">
            <v>2010.25</v>
          </cell>
          <cell r="Q134">
            <v>2010.5</v>
          </cell>
          <cell r="R134">
            <v>2010.5</v>
          </cell>
          <cell r="S134">
            <v>2010.5</v>
          </cell>
          <cell r="T134">
            <v>2010.5</v>
          </cell>
          <cell r="U134">
            <v>2010.5</v>
          </cell>
          <cell r="V134">
            <v>2010.5</v>
          </cell>
          <cell r="W134">
            <v>0</v>
          </cell>
          <cell r="X134">
            <v>2010.5</v>
          </cell>
          <cell r="Y134">
            <v>2010.25</v>
          </cell>
          <cell r="Z134">
            <v>2010.5</v>
          </cell>
          <cell r="AA134">
            <v>2011.25</v>
          </cell>
          <cell r="AB134">
            <v>2011.25</v>
          </cell>
          <cell r="AC134">
            <v>2010.5</v>
          </cell>
          <cell r="AD134">
            <v>2011.25</v>
          </cell>
          <cell r="AE134">
            <v>2010.5</v>
          </cell>
          <cell r="AF134">
            <v>2010.25</v>
          </cell>
          <cell r="AG134">
            <v>2010.5</v>
          </cell>
          <cell r="AH134">
            <v>2010.5</v>
          </cell>
          <cell r="AI134">
            <v>0</v>
          </cell>
          <cell r="AJ134">
            <v>2010.5</v>
          </cell>
          <cell r="AK134">
            <v>2010.5</v>
          </cell>
          <cell r="AL134">
            <v>2011.25</v>
          </cell>
          <cell r="AM134">
            <v>2010.5</v>
          </cell>
          <cell r="AN134">
            <v>2010.5</v>
          </cell>
          <cell r="AO134">
            <v>2010.5</v>
          </cell>
          <cell r="AP134">
            <v>2010.5</v>
          </cell>
        </row>
        <row r="135">
          <cell r="B135" t="str">
            <v>Pramipexole0.5mg</v>
          </cell>
          <cell r="C135" t="str">
            <v>Pramipexole</v>
          </cell>
          <cell r="D135" t="str">
            <v>0.5mg</v>
          </cell>
          <cell r="E135" t="str">
            <v>Torrent</v>
          </cell>
          <cell r="F135">
            <v>0</v>
          </cell>
          <cell r="G135" t="str">
            <v>Y</v>
          </cell>
          <cell r="H135">
            <v>0</v>
          </cell>
          <cell r="I135">
            <v>0</v>
          </cell>
          <cell r="J135">
            <v>2010.25</v>
          </cell>
          <cell r="K135">
            <v>2010.25</v>
          </cell>
          <cell r="L135">
            <v>2010.5</v>
          </cell>
          <cell r="M135">
            <v>2010.25</v>
          </cell>
          <cell r="N135">
            <v>2011.25</v>
          </cell>
          <cell r="O135">
            <v>2011.25</v>
          </cell>
          <cell r="P135">
            <v>2010.25</v>
          </cell>
          <cell r="Q135">
            <v>2010.5</v>
          </cell>
          <cell r="R135">
            <v>2010.5</v>
          </cell>
          <cell r="S135">
            <v>2010.5</v>
          </cell>
          <cell r="T135">
            <v>2010.5</v>
          </cell>
          <cell r="U135">
            <v>2010.5</v>
          </cell>
          <cell r="V135">
            <v>2010.5</v>
          </cell>
          <cell r="W135">
            <v>0</v>
          </cell>
          <cell r="X135">
            <v>2010.5</v>
          </cell>
          <cell r="Y135">
            <v>2010.25</v>
          </cell>
          <cell r="Z135">
            <v>2010.5</v>
          </cell>
          <cell r="AA135">
            <v>2011.25</v>
          </cell>
          <cell r="AB135">
            <v>2011.25</v>
          </cell>
          <cell r="AC135">
            <v>2010.5</v>
          </cell>
          <cell r="AD135">
            <v>2011.25</v>
          </cell>
          <cell r="AE135">
            <v>2010.5</v>
          </cell>
          <cell r="AF135">
            <v>2010.25</v>
          </cell>
          <cell r="AG135">
            <v>2010.5</v>
          </cell>
          <cell r="AH135">
            <v>2010.5</v>
          </cell>
          <cell r="AI135">
            <v>0</v>
          </cell>
          <cell r="AJ135">
            <v>2010.5</v>
          </cell>
          <cell r="AK135">
            <v>2010.5</v>
          </cell>
          <cell r="AL135">
            <v>2011.25</v>
          </cell>
          <cell r="AM135">
            <v>2010.5</v>
          </cell>
          <cell r="AN135">
            <v>2010.5</v>
          </cell>
          <cell r="AO135">
            <v>2010.5</v>
          </cell>
          <cell r="AP135">
            <v>2010.5</v>
          </cell>
        </row>
        <row r="136">
          <cell r="B136" t="str">
            <v>Pramipexole0.75mg</v>
          </cell>
          <cell r="C136" t="str">
            <v>Pramipexole</v>
          </cell>
          <cell r="D136" t="str">
            <v>0.75mg</v>
          </cell>
          <cell r="E136" t="str">
            <v>Torrent</v>
          </cell>
          <cell r="F136">
            <v>0</v>
          </cell>
          <cell r="G136" t="str">
            <v>Y</v>
          </cell>
          <cell r="H136">
            <v>0</v>
          </cell>
          <cell r="I136">
            <v>0</v>
          </cell>
          <cell r="J136">
            <v>2010.25</v>
          </cell>
          <cell r="K136">
            <v>2010.25</v>
          </cell>
          <cell r="L136">
            <v>2010.5</v>
          </cell>
          <cell r="M136">
            <v>2010.25</v>
          </cell>
          <cell r="N136">
            <v>2011.25</v>
          </cell>
          <cell r="O136">
            <v>2011.25</v>
          </cell>
          <cell r="P136">
            <v>2010.25</v>
          </cell>
          <cell r="Q136">
            <v>2010.5</v>
          </cell>
          <cell r="R136">
            <v>2010.5</v>
          </cell>
          <cell r="S136">
            <v>2010.5</v>
          </cell>
          <cell r="T136">
            <v>2010.5</v>
          </cell>
          <cell r="U136">
            <v>2010.5</v>
          </cell>
          <cell r="V136">
            <v>2010.5</v>
          </cell>
          <cell r="W136">
            <v>0</v>
          </cell>
          <cell r="X136">
            <v>2010.5</v>
          </cell>
          <cell r="Y136">
            <v>2010.25</v>
          </cell>
          <cell r="Z136">
            <v>2010.5</v>
          </cell>
          <cell r="AA136">
            <v>2011.25</v>
          </cell>
          <cell r="AB136">
            <v>2011.25</v>
          </cell>
          <cell r="AC136">
            <v>2010.5</v>
          </cell>
          <cell r="AD136">
            <v>2011.25</v>
          </cell>
          <cell r="AE136">
            <v>2010.5</v>
          </cell>
          <cell r="AF136">
            <v>2010.25</v>
          </cell>
          <cell r="AG136">
            <v>2010.5</v>
          </cell>
          <cell r="AH136">
            <v>2010.5</v>
          </cell>
          <cell r="AI136">
            <v>0</v>
          </cell>
          <cell r="AJ136">
            <v>2010.5</v>
          </cell>
          <cell r="AK136">
            <v>2010.5</v>
          </cell>
          <cell r="AL136">
            <v>2011.25</v>
          </cell>
          <cell r="AM136">
            <v>2010.5</v>
          </cell>
          <cell r="AN136">
            <v>2010.5</v>
          </cell>
          <cell r="AO136">
            <v>2010.5</v>
          </cell>
          <cell r="AP136">
            <v>2010.5</v>
          </cell>
        </row>
        <row r="137">
          <cell r="B137" t="str">
            <v>Pramipexole0.7mg</v>
          </cell>
          <cell r="C137" t="str">
            <v>Pramipexole</v>
          </cell>
          <cell r="D137" t="str">
            <v>0.7mg</v>
          </cell>
          <cell r="E137" t="str">
            <v>Torrent</v>
          </cell>
          <cell r="F137">
            <v>0</v>
          </cell>
          <cell r="G137" t="str">
            <v>Y</v>
          </cell>
          <cell r="H137">
            <v>0</v>
          </cell>
          <cell r="I137">
            <v>0</v>
          </cell>
          <cell r="J137">
            <v>2010.25</v>
          </cell>
          <cell r="K137">
            <v>2010.25</v>
          </cell>
          <cell r="L137">
            <v>2010.5</v>
          </cell>
          <cell r="M137">
            <v>2010.25</v>
          </cell>
          <cell r="N137">
            <v>2011.25</v>
          </cell>
          <cell r="O137">
            <v>2011.25</v>
          </cell>
          <cell r="P137">
            <v>2010.25</v>
          </cell>
          <cell r="Q137">
            <v>2010.5</v>
          </cell>
          <cell r="R137">
            <v>2010.5</v>
          </cell>
          <cell r="S137">
            <v>2010.5</v>
          </cell>
          <cell r="T137">
            <v>2010.5</v>
          </cell>
          <cell r="U137">
            <v>2010.5</v>
          </cell>
          <cell r="V137">
            <v>2010.5</v>
          </cell>
          <cell r="W137">
            <v>0</v>
          </cell>
          <cell r="X137">
            <v>2010.5</v>
          </cell>
          <cell r="Y137">
            <v>2010.25</v>
          </cell>
          <cell r="Z137">
            <v>2010.5</v>
          </cell>
          <cell r="AA137">
            <v>2011.25</v>
          </cell>
          <cell r="AB137">
            <v>2011.25</v>
          </cell>
          <cell r="AC137">
            <v>2010.5</v>
          </cell>
          <cell r="AD137">
            <v>2011.25</v>
          </cell>
          <cell r="AE137">
            <v>2010.5</v>
          </cell>
          <cell r="AF137">
            <v>2010.25</v>
          </cell>
          <cell r="AG137">
            <v>2010.5</v>
          </cell>
          <cell r="AH137">
            <v>2010.5</v>
          </cell>
          <cell r="AI137">
            <v>0</v>
          </cell>
          <cell r="AJ137">
            <v>2010.5</v>
          </cell>
          <cell r="AK137">
            <v>2010.5</v>
          </cell>
          <cell r="AL137">
            <v>2011.25</v>
          </cell>
          <cell r="AM137">
            <v>2010.5</v>
          </cell>
          <cell r="AN137">
            <v>2010.5</v>
          </cell>
          <cell r="AO137">
            <v>2010.5</v>
          </cell>
          <cell r="AP137">
            <v>2010.5</v>
          </cell>
        </row>
        <row r="138">
          <cell r="B138" t="str">
            <v>Pramipexole1.5mg</v>
          </cell>
          <cell r="C138" t="str">
            <v>Pramipexole</v>
          </cell>
          <cell r="D138" t="str">
            <v>1.5mg</v>
          </cell>
          <cell r="E138" t="str">
            <v>Torrent</v>
          </cell>
          <cell r="F138">
            <v>0</v>
          </cell>
          <cell r="G138" t="str">
            <v>Y</v>
          </cell>
          <cell r="H138">
            <v>0</v>
          </cell>
          <cell r="I138">
            <v>0</v>
          </cell>
          <cell r="J138">
            <v>2010.25</v>
          </cell>
          <cell r="K138">
            <v>2010.25</v>
          </cell>
          <cell r="L138">
            <v>2010.5</v>
          </cell>
          <cell r="M138">
            <v>2010.25</v>
          </cell>
          <cell r="N138">
            <v>2011.25</v>
          </cell>
          <cell r="O138">
            <v>2011.25</v>
          </cell>
          <cell r="P138">
            <v>2010.25</v>
          </cell>
          <cell r="Q138">
            <v>2010.5</v>
          </cell>
          <cell r="R138">
            <v>2010.5</v>
          </cell>
          <cell r="S138">
            <v>2010.5</v>
          </cell>
          <cell r="T138">
            <v>2010.5</v>
          </cell>
          <cell r="U138">
            <v>2010.5</v>
          </cell>
          <cell r="V138">
            <v>2010.5</v>
          </cell>
          <cell r="W138">
            <v>0</v>
          </cell>
          <cell r="X138">
            <v>2010.5</v>
          </cell>
          <cell r="Y138">
            <v>2010.25</v>
          </cell>
          <cell r="Z138">
            <v>2010.5</v>
          </cell>
          <cell r="AA138">
            <v>2011.25</v>
          </cell>
          <cell r="AB138">
            <v>2011.25</v>
          </cell>
          <cell r="AC138">
            <v>2010.5</v>
          </cell>
          <cell r="AD138">
            <v>2011.25</v>
          </cell>
          <cell r="AE138">
            <v>2010.5</v>
          </cell>
          <cell r="AF138">
            <v>2010.25</v>
          </cell>
          <cell r="AG138">
            <v>2010.5</v>
          </cell>
          <cell r="AH138">
            <v>2010.5</v>
          </cell>
          <cell r="AI138">
            <v>0</v>
          </cell>
          <cell r="AJ138">
            <v>2010.5</v>
          </cell>
          <cell r="AK138">
            <v>2010.5</v>
          </cell>
          <cell r="AL138">
            <v>2011.25</v>
          </cell>
          <cell r="AM138">
            <v>2010.5</v>
          </cell>
          <cell r="AN138">
            <v>2010.5</v>
          </cell>
          <cell r="AO138">
            <v>2010.5</v>
          </cell>
          <cell r="AP138">
            <v>2010.5</v>
          </cell>
        </row>
        <row r="139">
          <cell r="B139" t="str">
            <v>Pramipexole1mg</v>
          </cell>
          <cell r="C139" t="str">
            <v>Pramipexole</v>
          </cell>
          <cell r="D139" t="str">
            <v>1mg</v>
          </cell>
          <cell r="E139" t="str">
            <v>Torrent</v>
          </cell>
          <cell r="F139">
            <v>0</v>
          </cell>
          <cell r="G139" t="str">
            <v>Y</v>
          </cell>
          <cell r="H139">
            <v>0</v>
          </cell>
          <cell r="I139">
            <v>0</v>
          </cell>
          <cell r="J139">
            <v>2010.25</v>
          </cell>
          <cell r="K139">
            <v>2010.25</v>
          </cell>
          <cell r="L139">
            <v>2010.5</v>
          </cell>
          <cell r="M139">
            <v>2010.25</v>
          </cell>
          <cell r="N139">
            <v>2011.25</v>
          </cell>
          <cell r="O139">
            <v>2011.25</v>
          </cell>
          <cell r="P139">
            <v>2010.25</v>
          </cell>
          <cell r="Q139">
            <v>2010.5</v>
          </cell>
          <cell r="R139">
            <v>2010.5</v>
          </cell>
          <cell r="S139">
            <v>2010.5</v>
          </cell>
          <cell r="T139">
            <v>2010.5</v>
          </cell>
          <cell r="U139">
            <v>2010.5</v>
          </cell>
          <cell r="V139">
            <v>2010.5</v>
          </cell>
          <cell r="W139">
            <v>0</v>
          </cell>
          <cell r="X139">
            <v>2010.5</v>
          </cell>
          <cell r="Y139">
            <v>2010.25</v>
          </cell>
          <cell r="Z139">
            <v>2010.5</v>
          </cell>
          <cell r="AA139">
            <v>2011.25</v>
          </cell>
          <cell r="AB139">
            <v>2011.25</v>
          </cell>
          <cell r="AC139">
            <v>2010.5</v>
          </cell>
          <cell r="AD139">
            <v>2011.25</v>
          </cell>
          <cell r="AE139">
            <v>2010.5</v>
          </cell>
          <cell r="AF139">
            <v>2010.25</v>
          </cell>
          <cell r="AG139">
            <v>2010.5</v>
          </cell>
          <cell r="AH139">
            <v>2010.5</v>
          </cell>
          <cell r="AI139">
            <v>0</v>
          </cell>
          <cell r="AJ139">
            <v>2010.5</v>
          </cell>
          <cell r="AK139">
            <v>2010.5</v>
          </cell>
          <cell r="AL139">
            <v>2011.25</v>
          </cell>
          <cell r="AM139">
            <v>2010.5</v>
          </cell>
          <cell r="AN139">
            <v>2010.5</v>
          </cell>
          <cell r="AO139">
            <v>2010.5</v>
          </cell>
          <cell r="AP139">
            <v>2010.5</v>
          </cell>
        </row>
        <row r="140">
          <cell r="B140" t="str">
            <v>Pregabalin</v>
          </cell>
          <cell r="C140" t="str">
            <v>Pregabalin</v>
          </cell>
          <cell r="D140">
            <v>0</v>
          </cell>
          <cell r="E140" t="str">
            <v>Torrent</v>
          </cell>
          <cell r="F140">
            <v>0</v>
          </cell>
          <cell r="G140" t="str">
            <v>Y</v>
          </cell>
          <cell r="H140">
            <v>0</v>
          </cell>
          <cell r="I140">
            <v>0</v>
          </cell>
          <cell r="J140">
            <v>2011.75</v>
          </cell>
          <cell r="K140">
            <v>2011.75</v>
          </cell>
          <cell r="L140">
            <v>2011.75</v>
          </cell>
          <cell r="M140">
            <v>2011.75</v>
          </cell>
          <cell r="N140">
            <v>2011.75</v>
          </cell>
          <cell r="O140">
            <v>2011.75</v>
          </cell>
          <cell r="P140">
            <v>2011.75</v>
          </cell>
          <cell r="Q140">
            <v>2011.75</v>
          </cell>
          <cell r="R140">
            <v>2011.75</v>
          </cell>
          <cell r="S140">
            <v>2011.75</v>
          </cell>
          <cell r="T140">
            <v>2011.75</v>
          </cell>
          <cell r="U140">
            <v>2011.75</v>
          </cell>
          <cell r="V140">
            <v>2011.75</v>
          </cell>
          <cell r="W140">
            <v>2011.75</v>
          </cell>
          <cell r="X140">
            <v>2011.75</v>
          </cell>
          <cell r="Y140">
            <v>2011.75</v>
          </cell>
          <cell r="Z140">
            <v>2011.75</v>
          </cell>
          <cell r="AA140">
            <v>2011.75</v>
          </cell>
          <cell r="AB140">
            <v>2011.75</v>
          </cell>
          <cell r="AC140">
            <v>2011.75</v>
          </cell>
          <cell r="AD140">
            <v>2011.75</v>
          </cell>
          <cell r="AE140">
            <v>2011.75</v>
          </cell>
          <cell r="AF140">
            <v>2011.75</v>
          </cell>
          <cell r="AG140">
            <v>2011.75</v>
          </cell>
          <cell r="AH140">
            <v>2011.75</v>
          </cell>
          <cell r="AI140">
            <v>2011.75</v>
          </cell>
          <cell r="AJ140">
            <v>2011.75</v>
          </cell>
          <cell r="AK140">
            <v>2011.75</v>
          </cell>
          <cell r="AL140">
            <v>2011.75</v>
          </cell>
          <cell r="AM140">
            <v>2011.75</v>
          </cell>
          <cell r="AN140">
            <v>2011.75</v>
          </cell>
          <cell r="AO140">
            <v>2011.75</v>
          </cell>
          <cell r="AP140">
            <v>2011.75</v>
          </cell>
        </row>
        <row r="141">
          <cell r="B141" t="str">
            <v>Rivastigmine</v>
          </cell>
          <cell r="C141" t="str">
            <v>Rivastigmine</v>
          </cell>
          <cell r="D141">
            <v>0</v>
          </cell>
          <cell r="E141" t="str">
            <v>Torrent</v>
          </cell>
          <cell r="F141">
            <v>0</v>
          </cell>
          <cell r="G141" t="str">
            <v>Y</v>
          </cell>
          <cell r="H141">
            <v>0</v>
          </cell>
          <cell r="I141">
            <v>0</v>
          </cell>
          <cell r="J141">
            <v>2010.25</v>
          </cell>
          <cell r="K141">
            <v>2011.25</v>
          </cell>
          <cell r="L141">
            <v>2010.5</v>
          </cell>
          <cell r="M141">
            <v>2010.25</v>
          </cell>
          <cell r="N141">
            <v>2011.25</v>
          </cell>
          <cell r="O141">
            <v>2011.25</v>
          </cell>
          <cell r="P141">
            <v>2011.25</v>
          </cell>
          <cell r="Q141">
            <v>2010.5</v>
          </cell>
          <cell r="R141">
            <v>2011.25</v>
          </cell>
          <cell r="S141">
            <v>2011.25</v>
          </cell>
          <cell r="T141">
            <v>2011.25</v>
          </cell>
          <cell r="U141">
            <v>2010.5</v>
          </cell>
          <cell r="V141">
            <v>2010.5</v>
          </cell>
          <cell r="W141">
            <v>0</v>
          </cell>
          <cell r="X141">
            <v>2011.25</v>
          </cell>
          <cell r="Y141">
            <v>2010.5</v>
          </cell>
          <cell r="Z141">
            <v>2010.5</v>
          </cell>
          <cell r="AA141">
            <v>2011.25</v>
          </cell>
          <cell r="AB141">
            <v>2011.25</v>
          </cell>
          <cell r="AC141">
            <v>2011.25</v>
          </cell>
          <cell r="AD141">
            <v>2011.25</v>
          </cell>
          <cell r="AE141">
            <v>2010.25</v>
          </cell>
          <cell r="AF141">
            <v>2010.25</v>
          </cell>
          <cell r="AG141">
            <v>2010.5</v>
          </cell>
          <cell r="AH141">
            <v>2011.25</v>
          </cell>
          <cell r="AI141">
            <v>0</v>
          </cell>
          <cell r="AJ141">
            <v>2010.5</v>
          </cell>
          <cell r="AK141">
            <v>2011.25</v>
          </cell>
          <cell r="AL141">
            <v>2011.25</v>
          </cell>
          <cell r="AM141">
            <v>2010.5</v>
          </cell>
          <cell r="AN141">
            <v>2010.5</v>
          </cell>
          <cell r="AO141">
            <v>2011.25</v>
          </cell>
          <cell r="AP141">
            <v>2011.25</v>
          </cell>
        </row>
        <row r="142">
          <cell r="B142" t="str">
            <v>Rivastigmine + Memantine</v>
          </cell>
          <cell r="C142" t="str">
            <v>Rivastigmine + Memantine</v>
          </cell>
          <cell r="D142">
            <v>0</v>
          </cell>
          <cell r="E142" t="str">
            <v>Torrent</v>
          </cell>
          <cell r="F142">
            <v>0</v>
          </cell>
          <cell r="G142" t="str">
            <v>Y</v>
          </cell>
          <cell r="H142">
            <v>0</v>
          </cell>
          <cell r="I142">
            <v>0</v>
          </cell>
          <cell r="J142">
            <v>2011.75</v>
          </cell>
          <cell r="K142">
            <v>2011.75</v>
          </cell>
          <cell r="L142">
            <v>2011.75</v>
          </cell>
          <cell r="M142">
            <v>2011.75</v>
          </cell>
          <cell r="N142">
            <v>2011.75</v>
          </cell>
          <cell r="O142">
            <v>2011.75</v>
          </cell>
          <cell r="P142">
            <v>2011.75</v>
          </cell>
          <cell r="Q142">
            <v>2011.75</v>
          </cell>
          <cell r="R142">
            <v>2011.75</v>
          </cell>
          <cell r="S142">
            <v>2011.75</v>
          </cell>
          <cell r="T142">
            <v>2011.75</v>
          </cell>
          <cell r="U142">
            <v>2011.75</v>
          </cell>
          <cell r="V142">
            <v>2011.75</v>
          </cell>
          <cell r="W142">
            <v>2011.75</v>
          </cell>
          <cell r="X142">
            <v>2011.75</v>
          </cell>
          <cell r="Y142">
            <v>2011.75</v>
          </cell>
          <cell r="Z142">
            <v>2011.75</v>
          </cell>
          <cell r="AA142">
            <v>2011.75</v>
          </cell>
          <cell r="AB142">
            <v>2011.75</v>
          </cell>
          <cell r="AC142">
            <v>2011.75</v>
          </cell>
          <cell r="AD142">
            <v>2011.75</v>
          </cell>
          <cell r="AE142">
            <v>2011.75</v>
          </cell>
          <cell r="AF142">
            <v>2011.75</v>
          </cell>
          <cell r="AG142">
            <v>2011.75</v>
          </cell>
          <cell r="AH142">
            <v>2011.75</v>
          </cell>
          <cell r="AI142">
            <v>2011.75</v>
          </cell>
          <cell r="AJ142">
            <v>2011.75</v>
          </cell>
          <cell r="AK142">
            <v>2011.75</v>
          </cell>
          <cell r="AL142">
            <v>2011.75</v>
          </cell>
          <cell r="AM142">
            <v>2011.75</v>
          </cell>
          <cell r="AN142">
            <v>2011.75</v>
          </cell>
          <cell r="AO142">
            <v>2011.75</v>
          </cell>
          <cell r="AP142">
            <v>2011.75</v>
          </cell>
        </row>
        <row r="143">
          <cell r="B143" t="str">
            <v>Temozolomide100mg</v>
          </cell>
          <cell r="C143" t="str">
            <v>Temozolomide</v>
          </cell>
          <cell r="D143" t="str">
            <v>100mg</v>
          </cell>
          <cell r="E143" t="str">
            <v>Intas</v>
          </cell>
          <cell r="F143">
            <v>0</v>
          </cell>
          <cell r="G143">
            <v>0</v>
          </cell>
          <cell r="H143">
            <v>0</v>
          </cell>
          <cell r="I143" t="str">
            <v>Y</v>
          </cell>
          <cell r="J143">
            <v>2010.25</v>
          </cell>
          <cell r="K143">
            <v>0</v>
          </cell>
          <cell r="L143">
            <v>0</v>
          </cell>
          <cell r="M143">
            <v>2010.25</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row>
        <row r="144">
          <cell r="B144" t="str">
            <v>Temozolomide140mg</v>
          </cell>
          <cell r="C144" t="str">
            <v>Temozolomide</v>
          </cell>
          <cell r="D144" t="str">
            <v>140mg</v>
          </cell>
          <cell r="E144" t="str">
            <v>Intas</v>
          </cell>
          <cell r="F144">
            <v>0</v>
          </cell>
          <cell r="G144">
            <v>0</v>
          </cell>
          <cell r="H144">
            <v>0</v>
          </cell>
          <cell r="I144" t="str">
            <v>Y</v>
          </cell>
          <cell r="J144">
            <v>2010.25</v>
          </cell>
          <cell r="K144">
            <v>0</v>
          </cell>
          <cell r="L144">
            <v>0</v>
          </cell>
          <cell r="M144">
            <v>2010.25</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row>
        <row r="145">
          <cell r="B145" t="str">
            <v>Temozolomide180mg</v>
          </cell>
          <cell r="C145" t="str">
            <v>Temozolomide</v>
          </cell>
          <cell r="D145" t="str">
            <v>180mg</v>
          </cell>
          <cell r="E145" t="str">
            <v>Intas</v>
          </cell>
          <cell r="F145">
            <v>0</v>
          </cell>
          <cell r="G145">
            <v>0</v>
          </cell>
          <cell r="H145">
            <v>0</v>
          </cell>
          <cell r="I145" t="str">
            <v>Y</v>
          </cell>
          <cell r="J145">
            <v>2010.25</v>
          </cell>
          <cell r="K145">
            <v>0</v>
          </cell>
          <cell r="L145">
            <v>0</v>
          </cell>
          <cell r="M145">
            <v>2010.25</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row>
        <row r="146">
          <cell r="B146" t="str">
            <v>Temozolomide20mg</v>
          </cell>
          <cell r="C146" t="str">
            <v>Temozolomide</v>
          </cell>
          <cell r="D146" t="str">
            <v>20mg</v>
          </cell>
          <cell r="E146" t="str">
            <v>Intas</v>
          </cell>
          <cell r="F146">
            <v>0</v>
          </cell>
          <cell r="G146">
            <v>0</v>
          </cell>
          <cell r="H146">
            <v>0</v>
          </cell>
          <cell r="I146" t="str">
            <v>Y</v>
          </cell>
          <cell r="J146">
            <v>2010.25</v>
          </cell>
          <cell r="K146">
            <v>0</v>
          </cell>
          <cell r="L146">
            <v>0</v>
          </cell>
          <cell r="M146">
            <v>2010.25</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row>
        <row r="147">
          <cell r="B147" t="str">
            <v>Temozolomide250mg</v>
          </cell>
          <cell r="C147" t="str">
            <v>Temozolomide</v>
          </cell>
          <cell r="D147" t="str">
            <v>250mg</v>
          </cell>
          <cell r="E147" t="str">
            <v>Intas</v>
          </cell>
          <cell r="F147">
            <v>0</v>
          </cell>
          <cell r="G147">
            <v>0</v>
          </cell>
          <cell r="H147">
            <v>0</v>
          </cell>
          <cell r="I147" t="str">
            <v>Y</v>
          </cell>
          <cell r="J147">
            <v>2010.25</v>
          </cell>
          <cell r="K147">
            <v>0</v>
          </cell>
          <cell r="L147">
            <v>0</v>
          </cell>
          <cell r="M147">
            <v>2010.25</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row>
        <row r="148">
          <cell r="B148" t="str">
            <v>Temozolomide5mg</v>
          </cell>
          <cell r="C148" t="str">
            <v>Temozolomide</v>
          </cell>
          <cell r="D148" t="str">
            <v>5mg</v>
          </cell>
          <cell r="E148" t="str">
            <v>Intas</v>
          </cell>
          <cell r="F148">
            <v>0</v>
          </cell>
          <cell r="G148">
            <v>0</v>
          </cell>
          <cell r="H148">
            <v>0</v>
          </cell>
          <cell r="I148" t="str">
            <v>Y</v>
          </cell>
          <cell r="J148">
            <v>2010.25</v>
          </cell>
          <cell r="K148">
            <v>0</v>
          </cell>
          <cell r="L148">
            <v>0</v>
          </cell>
          <cell r="M148">
            <v>2010.25</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row>
        <row r="149">
          <cell r="B149" t="str">
            <v>Tianeptine</v>
          </cell>
          <cell r="C149" t="str">
            <v>Tianeptine</v>
          </cell>
          <cell r="D149">
            <v>0</v>
          </cell>
          <cell r="E149" t="str">
            <v>Torrent</v>
          </cell>
          <cell r="F149">
            <v>0</v>
          </cell>
          <cell r="G149" t="str">
            <v>Y</v>
          </cell>
          <cell r="H149">
            <v>0</v>
          </cell>
          <cell r="I149">
            <v>0</v>
          </cell>
          <cell r="J149">
            <v>2011.75</v>
          </cell>
          <cell r="K149">
            <v>2011.75</v>
          </cell>
          <cell r="L149">
            <v>2011.75</v>
          </cell>
          <cell r="M149">
            <v>2011.75</v>
          </cell>
          <cell r="N149">
            <v>2011.75</v>
          </cell>
          <cell r="O149">
            <v>2011.75</v>
          </cell>
          <cell r="P149">
            <v>2011.75</v>
          </cell>
          <cell r="Q149">
            <v>2011.75</v>
          </cell>
          <cell r="R149">
            <v>2011.75</v>
          </cell>
          <cell r="S149">
            <v>2011.75</v>
          </cell>
          <cell r="T149">
            <v>2011.75</v>
          </cell>
          <cell r="U149">
            <v>2011.75</v>
          </cell>
          <cell r="V149">
            <v>2011.75</v>
          </cell>
          <cell r="W149">
            <v>2011.75</v>
          </cell>
          <cell r="X149">
            <v>2011.75</v>
          </cell>
          <cell r="Y149">
            <v>2011.75</v>
          </cell>
          <cell r="Z149">
            <v>2011.75</v>
          </cell>
          <cell r="AA149">
            <v>2011.75</v>
          </cell>
          <cell r="AB149">
            <v>2011.75</v>
          </cell>
          <cell r="AC149">
            <v>2011.75</v>
          </cell>
          <cell r="AD149">
            <v>2011.75</v>
          </cell>
          <cell r="AE149">
            <v>2011.75</v>
          </cell>
          <cell r="AF149">
            <v>2011.75</v>
          </cell>
          <cell r="AG149">
            <v>2011.75</v>
          </cell>
          <cell r="AH149">
            <v>2011.75</v>
          </cell>
          <cell r="AI149">
            <v>2011.75</v>
          </cell>
          <cell r="AJ149">
            <v>2011.75</v>
          </cell>
          <cell r="AK149">
            <v>2011.75</v>
          </cell>
          <cell r="AL149">
            <v>2011.75</v>
          </cell>
          <cell r="AM149">
            <v>2011.75</v>
          </cell>
          <cell r="AN149">
            <v>2011.75</v>
          </cell>
          <cell r="AO149">
            <v>2011.75</v>
          </cell>
          <cell r="AP149">
            <v>2011.75</v>
          </cell>
        </row>
        <row r="150">
          <cell r="B150" t="str">
            <v>Tiotropium Bromide</v>
          </cell>
          <cell r="C150" t="str">
            <v>Tiotropium Bromide</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row>
        <row r="151">
          <cell r="B151" t="str">
            <v>Topiramate100mg</v>
          </cell>
          <cell r="C151" t="str">
            <v>Topiramate</v>
          </cell>
          <cell r="D151" t="str">
            <v>100mg</v>
          </cell>
          <cell r="E151" t="str">
            <v>Torrent</v>
          </cell>
          <cell r="F151" t="str">
            <v>Y</v>
          </cell>
          <cell r="G151" t="str">
            <v>Y</v>
          </cell>
          <cell r="H151" t="str">
            <v>Y</v>
          </cell>
          <cell r="I151" t="str">
            <v>Y</v>
          </cell>
          <cell r="J151">
            <v>2010.5</v>
          </cell>
          <cell r="K151">
            <v>2010.25</v>
          </cell>
          <cell r="L151">
            <v>2010.25</v>
          </cell>
          <cell r="M151">
            <v>2010.25</v>
          </cell>
          <cell r="N151">
            <v>2011.25</v>
          </cell>
          <cell r="O151">
            <v>2011.25</v>
          </cell>
          <cell r="P151">
            <v>2010.25</v>
          </cell>
          <cell r="Q151">
            <v>2010.5</v>
          </cell>
          <cell r="R151">
            <v>2010.5</v>
          </cell>
          <cell r="S151">
            <v>2010.5</v>
          </cell>
          <cell r="T151">
            <v>2010.5</v>
          </cell>
          <cell r="U151">
            <v>2010.5</v>
          </cell>
          <cell r="V151">
            <v>2010.5</v>
          </cell>
          <cell r="W151">
            <v>0</v>
          </cell>
          <cell r="X151">
            <v>2010.5</v>
          </cell>
          <cell r="Y151">
            <v>2010.5</v>
          </cell>
          <cell r="Z151">
            <v>2010.5</v>
          </cell>
          <cell r="AA151">
            <v>2011.25</v>
          </cell>
          <cell r="AB151">
            <v>2011.25</v>
          </cell>
          <cell r="AC151">
            <v>2010.5</v>
          </cell>
          <cell r="AD151">
            <v>2010.5</v>
          </cell>
          <cell r="AE151">
            <v>2010.5</v>
          </cell>
          <cell r="AF151">
            <v>2010.5</v>
          </cell>
          <cell r="AG151">
            <v>2010.25</v>
          </cell>
          <cell r="AH151">
            <v>2010.5</v>
          </cell>
          <cell r="AI151">
            <v>0</v>
          </cell>
          <cell r="AJ151">
            <v>2010.5</v>
          </cell>
          <cell r="AK151">
            <v>2010.5</v>
          </cell>
          <cell r="AL151">
            <v>2011.25</v>
          </cell>
          <cell r="AM151">
            <v>2010.5</v>
          </cell>
          <cell r="AN151">
            <v>2010.5</v>
          </cell>
          <cell r="AO151">
            <v>2010.5</v>
          </cell>
          <cell r="AP151">
            <v>2010.5</v>
          </cell>
        </row>
        <row r="152">
          <cell r="B152" t="str">
            <v>Topiramate200mg</v>
          </cell>
          <cell r="C152" t="str">
            <v>Topiramate</v>
          </cell>
          <cell r="D152" t="str">
            <v>200mg</v>
          </cell>
          <cell r="E152" t="str">
            <v>Torrent</v>
          </cell>
          <cell r="F152" t="str">
            <v>Y</v>
          </cell>
          <cell r="G152" t="str">
            <v>Y</v>
          </cell>
          <cell r="H152" t="str">
            <v>Y</v>
          </cell>
          <cell r="I152" t="str">
            <v>Y</v>
          </cell>
          <cell r="J152">
            <v>2010.5</v>
          </cell>
          <cell r="K152">
            <v>2010.25</v>
          </cell>
          <cell r="L152">
            <v>2010.25</v>
          </cell>
          <cell r="M152">
            <v>2010.25</v>
          </cell>
          <cell r="N152">
            <v>2011.25</v>
          </cell>
          <cell r="O152">
            <v>2011.25</v>
          </cell>
          <cell r="P152">
            <v>2010.25</v>
          </cell>
          <cell r="Q152">
            <v>2010.5</v>
          </cell>
          <cell r="R152">
            <v>2010.5</v>
          </cell>
          <cell r="S152">
            <v>2010.5</v>
          </cell>
          <cell r="T152">
            <v>2010.5</v>
          </cell>
          <cell r="U152">
            <v>2010.5</v>
          </cell>
          <cell r="V152">
            <v>2010.5</v>
          </cell>
          <cell r="W152">
            <v>0</v>
          </cell>
          <cell r="X152">
            <v>2010.5</v>
          </cell>
          <cell r="Y152">
            <v>2010.5</v>
          </cell>
          <cell r="Z152">
            <v>2010.5</v>
          </cell>
          <cell r="AA152">
            <v>2011.25</v>
          </cell>
          <cell r="AB152">
            <v>2011.25</v>
          </cell>
          <cell r="AC152">
            <v>2010.5</v>
          </cell>
          <cell r="AD152">
            <v>2010.5</v>
          </cell>
          <cell r="AE152">
            <v>2010.5</v>
          </cell>
          <cell r="AF152">
            <v>2010.5</v>
          </cell>
          <cell r="AG152">
            <v>2010.25</v>
          </cell>
          <cell r="AH152">
            <v>2010.5</v>
          </cell>
          <cell r="AI152">
            <v>0</v>
          </cell>
          <cell r="AJ152">
            <v>2010.5</v>
          </cell>
          <cell r="AK152">
            <v>2010.5</v>
          </cell>
          <cell r="AL152">
            <v>2011.25</v>
          </cell>
          <cell r="AM152">
            <v>2010.5</v>
          </cell>
          <cell r="AN152">
            <v>2010.5</v>
          </cell>
          <cell r="AO152">
            <v>2010.5</v>
          </cell>
          <cell r="AP152">
            <v>2010.5</v>
          </cell>
        </row>
        <row r="153">
          <cell r="B153" t="str">
            <v>Topiramate25mg</v>
          </cell>
          <cell r="C153" t="str">
            <v>Topiramate</v>
          </cell>
          <cell r="D153" t="str">
            <v>25mg</v>
          </cell>
          <cell r="E153" t="str">
            <v>Torrent</v>
          </cell>
          <cell r="F153" t="str">
            <v>Y</v>
          </cell>
          <cell r="G153" t="str">
            <v>Y</v>
          </cell>
          <cell r="H153" t="str">
            <v>Y</v>
          </cell>
          <cell r="I153" t="str">
            <v>Y</v>
          </cell>
          <cell r="J153">
            <v>2010.5</v>
          </cell>
          <cell r="K153">
            <v>2010.25</v>
          </cell>
          <cell r="L153">
            <v>2010.25</v>
          </cell>
          <cell r="M153">
            <v>2010.25</v>
          </cell>
          <cell r="N153">
            <v>2011.25</v>
          </cell>
          <cell r="O153">
            <v>2011.25</v>
          </cell>
          <cell r="P153">
            <v>2010.25</v>
          </cell>
          <cell r="Q153">
            <v>2010.5</v>
          </cell>
          <cell r="R153">
            <v>2010.5</v>
          </cell>
          <cell r="S153">
            <v>2010.5</v>
          </cell>
          <cell r="T153">
            <v>2010.5</v>
          </cell>
          <cell r="U153">
            <v>2010.5</v>
          </cell>
          <cell r="V153">
            <v>2010.5</v>
          </cell>
          <cell r="W153">
            <v>0</v>
          </cell>
          <cell r="X153">
            <v>2010.5</v>
          </cell>
          <cell r="Y153">
            <v>2010.5</v>
          </cell>
          <cell r="Z153">
            <v>2010.5</v>
          </cell>
          <cell r="AA153">
            <v>2011.25</v>
          </cell>
          <cell r="AB153">
            <v>2011.25</v>
          </cell>
          <cell r="AC153">
            <v>2010.5</v>
          </cell>
          <cell r="AD153">
            <v>2010.5</v>
          </cell>
          <cell r="AE153">
            <v>2010.5</v>
          </cell>
          <cell r="AF153">
            <v>2010.5</v>
          </cell>
          <cell r="AG153">
            <v>2010.25</v>
          </cell>
          <cell r="AH153">
            <v>2010.5</v>
          </cell>
          <cell r="AI153">
            <v>0</v>
          </cell>
          <cell r="AJ153">
            <v>2010.5</v>
          </cell>
          <cell r="AK153">
            <v>2010.5</v>
          </cell>
          <cell r="AL153">
            <v>2011.25</v>
          </cell>
          <cell r="AM153">
            <v>2010.5</v>
          </cell>
          <cell r="AN153">
            <v>2010.5</v>
          </cell>
          <cell r="AO153">
            <v>2010.5</v>
          </cell>
          <cell r="AP153">
            <v>2010.5</v>
          </cell>
        </row>
        <row r="154">
          <cell r="B154" t="str">
            <v>Topiramate400mg</v>
          </cell>
          <cell r="C154" t="str">
            <v>Topiramate</v>
          </cell>
          <cell r="D154" t="str">
            <v>400mg</v>
          </cell>
          <cell r="E154" t="str">
            <v>Torrent</v>
          </cell>
          <cell r="F154">
            <v>0</v>
          </cell>
          <cell r="G154" t="str">
            <v>Y</v>
          </cell>
          <cell r="H154">
            <v>0</v>
          </cell>
          <cell r="I154">
            <v>0</v>
          </cell>
          <cell r="J154">
            <v>2010.5</v>
          </cell>
          <cell r="K154">
            <v>2010.25</v>
          </cell>
          <cell r="L154">
            <v>2010.25</v>
          </cell>
          <cell r="M154">
            <v>2010.25</v>
          </cell>
          <cell r="N154">
            <v>2011.25</v>
          </cell>
          <cell r="O154">
            <v>2011.25</v>
          </cell>
          <cell r="P154">
            <v>2010.25</v>
          </cell>
          <cell r="Q154">
            <v>2010.5</v>
          </cell>
          <cell r="R154">
            <v>2010.5</v>
          </cell>
          <cell r="S154">
            <v>2010.5</v>
          </cell>
          <cell r="T154">
            <v>2010.5</v>
          </cell>
          <cell r="U154">
            <v>2010.5</v>
          </cell>
          <cell r="V154">
            <v>2010.5</v>
          </cell>
          <cell r="W154">
            <v>0</v>
          </cell>
          <cell r="X154">
            <v>2010.5</v>
          </cell>
          <cell r="Y154">
            <v>2010.5</v>
          </cell>
          <cell r="Z154">
            <v>2010.5</v>
          </cell>
          <cell r="AA154">
            <v>2011.25</v>
          </cell>
          <cell r="AB154">
            <v>2011.25</v>
          </cell>
          <cell r="AC154">
            <v>2010.5</v>
          </cell>
          <cell r="AD154">
            <v>2010.5</v>
          </cell>
          <cell r="AE154">
            <v>2010.5</v>
          </cell>
          <cell r="AF154">
            <v>2010.5</v>
          </cell>
          <cell r="AG154">
            <v>2010.25</v>
          </cell>
          <cell r="AH154">
            <v>2010.5</v>
          </cell>
          <cell r="AI154">
            <v>0</v>
          </cell>
          <cell r="AJ154">
            <v>2010.5</v>
          </cell>
          <cell r="AK154">
            <v>2010.5</v>
          </cell>
          <cell r="AL154">
            <v>2011.25</v>
          </cell>
          <cell r="AM154">
            <v>2010.5</v>
          </cell>
          <cell r="AN154">
            <v>2010.5</v>
          </cell>
          <cell r="AO154">
            <v>2010.5</v>
          </cell>
          <cell r="AP154">
            <v>2010.5</v>
          </cell>
        </row>
        <row r="155">
          <cell r="B155" t="str">
            <v>Topiramate50mg</v>
          </cell>
          <cell r="C155" t="str">
            <v>Topiramate</v>
          </cell>
          <cell r="D155" t="str">
            <v>50mg</v>
          </cell>
          <cell r="E155" t="str">
            <v>Torrent</v>
          </cell>
          <cell r="F155" t="str">
            <v>Y</v>
          </cell>
          <cell r="G155" t="str">
            <v>Y</v>
          </cell>
          <cell r="H155" t="str">
            <v>Y</v>
          </cell>
          <cell r="I155" t="str">
            <v>Y</v>
          </cell>
          <cell r="J155">
            <v>2010.5</v>
          </cell>
          <cell r="K155">
            <v>2010.25</v>
          </cell>
          <cell r="L155">
            <v>2010.25</v>
          </cell>
          <cell r="M155">
            <v>2010.25</v>
          </cell>
          <cell r="N155">
            <v>2011.25</v>
          </cell>
          <cell r="O155">
            <v>2011.25</v>
          </cell>
          <cell r="P155">
            <v>2010.25</v>
          </cell>
          <cell r="Q155">
            <v>2010.5</v>
          </cell>
          <cell r="R155">
            <v>2010.5</v>
          </cell>
          <cell r="S155">
            <v>2010.5</v>
          </cell>
          <cell r="T155">
            <v>2010.5</v>
          </cell>
          <cell r="U155">
            <v>2010.5</v>
          </cell>
          <cell r="V155">
            <v>2010.5</v>
          </cell>
          <cell r="W155">
            <v>0</v>
          </cell>
          <cell r="X155">
            <v>2010.5</v>
          </cell>
          <cell r="Y155">
            <v>2010.5</v>
          </cell>
          <cell r="Z155">
            <v>2010.5</v>
          </cell>
          <cell r="AA155">
            <v>2011.25</v>
          </cell>
          <cell r="AB155">
            <v>2011.25</v>
          </cell>
          <cell r="AC155">
            <v>2010.5</v>
          </cell>
          <cell r="AD155">
            <v>2010.5</v>
          </cell>
          <cell r="AE155">
            <v>2010.5</v>
          </cell>
          <cell r="AF155">
            <v>2010.5</v>
          </cell>
          <cell r="AG155">
            <v>2010.25</v>
          </cell>
          <cell r="AH155">
            <v>2010.5</v>
          </cell>
          <cell r="AI155">
            <v>0</v>
          </cell>
          <cell r="AJ155">
            <v>2010.5</v>
          </cell>
          <cell r="AK155">
            <v>2010.5</v>
          </cell>
          <cell r="AL155">
            <v>2011.25</v>
          </cell>
          <cell r="AM155">
            <v>2010.5</v>
          </cell>
          <cell r="AN155">
            <v>2010.5</v>
          </cell>
          <cell r="AO155">
            <v>2010.5</v>
          </cell>
          <cell r="AP155">
            <v>2010.5</v>
          </cell>
        </row>
        <row r="156">
          <cell r="B156" t="str">
            <v>Trimebutine</v>
          </cell>
          <cell r="C156" t="str">
            <v>Trimebutine</v>
          </cell>
          <cell r="D156">
            <v>0</v>
          </cell>
          <cell r="E156" t="str">
            <v>Torrent</v>
          </cell>
          <cell r="F156">
            <v>0</v>
          </cell>
          <cell r="G156" t="str">
            <v>Y</v>
          </cell>
          <cell r="H156">
            <v>0</v>
          </cell>
          <cell r="I156">
            <v>0</v>
          </cell>
          <cell r="J156">
            <v>2011.75</v>
          </cell>
          <cell r="K156">
            <v>2011.75</v>
          </cell>
          <cell r="L156">
            <v>2011.75</v>
          </cell>
          <cell r="M156">
            <v>2011.75</v>
          </cell>
          <cell r="N156">
            <v>2011.75</v>
          </cell>
          <cell r="O156">
            <v>2011.75</v>
          </cell>
          <cell r="P156">
            <v>2011.75</v>
          </cell>
          <cell r="Q156">
            <v>2011.75</v>
          </cell>
          <cell r="R156">
            <v>2011.75</v>
          </cell>
          <cell r="S156">
            <v>2011.75</v>
          </cell>
          <cell r="T156">
            <v>2011.75</v>
          </cell>
          <cell r="U156">
            <v>2011.75</v>
          </cell>
          <cell r="V156">
            <v>2011.75</v>
          </cell>
          <cell r="W156">
            <v>2011.75</v>
          </cell>
          <cell r="X156">
            <v>2011.75</v>
          </cell>
          <cell r="Y156">
            <v>2011.75</v>
          </cell>
          <cell r="Z156">
            <v>2011.75</v>
          </cell>
          <cell r="AA156">
            <v>2011.75</v>
          </cell>
          <cell r="AB156">
            <v>2011.75</v>
          </cell>
          <cell r="AC156">
            <v>2011.75</v>
          </cell>
          <cell r="AD156">
            <v>2011.75</v>
          </cell>
          <cell r="AE156">
            <v>2011.75</v>
          </cell>
          <cell r="AF156">
            <v>2011.75</v>
          </cell>
          <cell r="AG156">
            <v>2011.75</v>
          </cell>
          <cell r="AH156">
            <v>2011.75</v>
          </cell>
          <cell r="AI156">
            <v>2011.75</v>
          </cell>
          <cell r="AJ156">
            <v>2011.75</v>
          </cell>
          <cell r="AK156">
            <v>2011.75</v>
          </cell>
          <cell r="AL156">
            <v>2011.75</v>
          </cell>
          <cell r="AM156">
            <v>2011.75</v>
          </cell>
          <cell r="AN156">
            <v>2011.75</v>
          </cell>
          <cell r="AO156">
            <v>2011.75</v>
          </cell>
          <cell r="AP156">
            <v>2011.75</v>
          </cell>
        </row>
        <row r="157">
          <cell r="B157" t="str">
            <v>Trimetazidine</v>
          </cell>
          <cell r="C157" t="str">
            <v>Trimetazidine</v>
          </cell>
          <cell r="D157">
            <v>0</v>
          </cell>
          <cell r="E157" t="str">
            <v>Torrent</v>
          </cell>
          <cell r="F157">
            <v>0</v>
          </cell>
          <cell r="G157" t="str">
            <v>Y</v>
          </cell>
          <cell r="H157">
            <v>0</v>
          </cell>
          <cell r="I157">
            <v>0</v>
          </cell>
          <cell r="J157">
            <v>2011.75</v>
          </cell>
          <cell r="K157">
            <v>2011.75</v>
          </cell>
          <cell r="L157">
            <v>2011.75</v>
          </cell>
          <cell r="M157">
            <v>2011.75</v>
          </cell>
          <cell r="N157">
            <v>2011.75</v>
          </cell>
          <cell r="O157">
            <v>2011.75</v>
          </cell>
          <cell r="P157">
            <v>2011.75</v>
          </cell>
          <cell r="Q157">
            <v>2011.75</v>
          </cell>
          <cell r="R157">
            <v>2011.75</v>
          </cell>
          <cell r="S157">
            <v>2011.75</v>
          </cell>
          <cell r="T157">
            <v>2011.75</v>
          </cell>
          <cell r="U157">
            <v>2011.75</v>
          </cell>
          <cell r="V157">
            <v>2011.75</v>
          </cell>
          <cell r="W157">
            <v>2011.75</v>
          </cell>
          <cell r="X157">
            <v>2011.75</v>
          </cell>
          <cell r="Y157">
            <v>2011.75</v>
          </cell>
          <cell r="Z157">
            <v>2011.75</v>
          </cell>
          <cell r="AA157">
            <v>2011.75</v>
          </cell>
          <cell r="AB157">
            <v>2011.75</v>
          </cell>
          <cell r="AC157">
            <v>2011.75</v>
          </cell>
          <cell r="AD157">
            <v>2011.75</v>
          </cell>
          <cell r="AE157">
            <v>2011.75</v>
          </cell>
          <cell r="AF157">
            <v>2011.75</v>
          </cell>
          <cell r="AG157">
            <v>2011.75</v>
          </cell>
          <cell r="AH157">
            <v>2011.75</v>
          </cell>
          <cell r="AI157">
            <v>2011.75</v>
          </cell>
          <cell r="AJ157">
            <v>2011.75</v>
          </cell>
          <cell r="AK157">
            <v>2011.75</v>
          </cell>
          <cell r="AL157">
            <v>2011.75</v>
          </cell>
          <cell r="AM157">
            <v>2011.75</v>
          </cell>
          <cell r="AN157">
            <v>2011.75</v>
          </cell>
          <cell r="AO157">
            <v>2011.75</v>
          </cell>
          <cell r="AP157">
            <v>2011.75</v>
          </cell>
        </row>
        <row r="158">
          <cell r="B158" t="str">
            <v>Valproate semisodium500mg</v>
          </cell>
          <cell r="C158" t="str">
            <v>Valproate semisodium</v>
          </cell>
          <cell r="D158" t="str">
            <v>500mg</v>
          </cell>
          <cell r="E158" t="str">
            <v>Torrent</v>
          </cell>
          <cell r="F158">
            <v>0</v>
          </cell>
          <cell r="G158" t="str">
            <v>Y</v>
          </cell>
          <cell r="H158">
            <v>0</v>
          </cell>
          <cell r="I158">
            <v>0</v>
          </cell>
          <cell r="J158">
            <v>2011.5</v>
          </cell>
          <cell r="K158">
            <v>2010.5</v>
          </cell>
          <cell r="L158">
            <v>2010.75</v>
          </cell>
          <cell r="M158">
            <v>2010.5</v>
          </cell>
          <cell r="N158">
            <v>2010.75</v>
          </cell>
          <cell r="O158">
            <v>2011.5</v>
          </cell>
          <cell r="P158">
            <v>2010.5</v>
          </cell>
          <cell r="Q158">
            <v>2011.5</v>
          </cell>
          <cell r="R158">
            <v>2010.75</v>
          </cell>
          <cell r="S158">
            <v>2010.75</v>
          </cell>
          <cell r="T158">
            <v>2010.75</v>
          </cell>
          <cell r="U158">
            <v>2011.5</v>
          </cell>
          <cell r="V158">
            <v>2011.5</v>
          </cell>
          <cell r="W158">
            <v>0</v>
          </cell>
          <cell r="X158">
            <v>2010.75</v>
          </cell>
          <cell r="Y158">
            <v>2011.5</v>
          </cell>
          <cell r="Z158">
            <v>2011.5</v>
          </cell>
          <cell r="AA158">
            <v>2011.5</v>
          </cell>
          <cell r="AB158">
            <v>2011.5</v>
          </cell>
          <cell r="AC158">
            <v>2010.75</v>
          </cell>
          <cell r="AD158">
            <v>2011.5</v>
          </cell>
          <cell r="AE158">
            <v>2011.5</v>
          </cell>
          <cell r="AF158">
            <v>2011.5</v>
          </cell>
          <cell r="AG158">
            <v>2010.75</v>
          </cell>
          <cell r="AH158">
            <v>2011.5</v>
          </cell>
          <cell r="AI158">
            <v>0</v>
          </cell>
          <cell r="AJ158">
            <v>2011.5</v>
          </cell>
          <cell r="AK158">
            <v>2011.5</v>
          </cell>
          <cell r="AL158">
            <v>2011.5</v>
          </cell>
          <cell r="AM158">
            <v>2011.5</v>
          </cell>
          <cell r="AN158">
            <v>2011.5</v>
          </cell>
          <cell r="AO158">
            <v>2010.75</v>
          </cell>
          <cell r="AP158">
            <v>2010.75</v>
          </cell>
        </row>
        <row r="159">
          <cell r="B159" t="str">
            <v>Valproic Acid</v>
          </cell>
          <cell r="C159" t="str">
            <v>Valproic Acid</v>
          </cell>
          <cell r="D159">
            <v>0</v>
          </cell>
          <cell r="E159" t="str">
            <v>Torrent</v>
          </cell>
          <cell r="F159">
            <v>0</v>
          </cell>
          <cell r="G159" t="str">
            <v>Y</v>
          </cell>
          <cell r="H159">
            <v>0</v>
          </cell>
          <cell r="I159">
            <v>0</v>
          </cell>
          <cell r="J159">
            <v>2011.75</v>
          </cell>
          <cell r="K159">
            <v>2011.75</v>
          </cell>
          <cell r="L159">
            <v>2011.75</v>
          </cell>
          <cell r="M159">
            <v>2011.75</v>
          </cell>
          <cell r="N159">
            <v>2011.75</v>
          </cell>
          <cell r="O159">
            <v>2011.75</v>
          </cell>
          <cell r="P159">
            <v>2011.75</v>
          </cell>
          <cell r="Q159">
            <v>2011.75</v>
          </cell>
          <cell r="R159">
            <v>2011.75</v>
          </cell>
          <cell r="S159">
            <v>2011.75</v>
          </cell>
          <cell r="T159">
            <v>2011.75</v>
          </cell>
          <cell r="U159">
            <v>2011.75</v>
          </cell>
          <cell r="V159">
            <v>2011.75</v>
          </cell>
          <cell r="W159">
            <v>2011.75</v>
          </cell>
          <cell r="X159">
            <v>2011.75</v>
          </cell>
          <cell r="Y159">
            <v>2011.75</v>
          </cell>
          <cell r="Z159">
            <v>2011.75</v>
          </cell>
          <cell r="AA159">
            <v>2011.75</v>
          </cell>
          <cell r="AB159">
            <v>2011.75</v>
          </cell>
          <cell r="AC159">
            <v>2011.75</v>
          </cell>
          <cell r="AD159">
            <v>2011.75</v>
          </cell>
          <cell r="AE159">
            <v>2011.75</v>
          </cell>
          <cell r="AF159">
            <v>2011.75</v>
          </cell>
          <cell r="AG159">
            <v>2011.75</v>
          </cell>
          <cell r="AH159">
            <v>2011.75</v>
          </cell>
          <cell r="AI159">
            <v>2011.75</v>
          </cell>
          <cell r="AJ159">
            <v>2011.75</v>
          </cell>
          <cell r="AK159">
            <v>2011.75</v>
          </cell>
          <cell r="AL159">
            <v>2011.75</v>
          </cell>
          <cell r="AM159">
            <v>2011.75</v>
          </cell>
          <cell r="AN159">
            <v>2011.75</v>
          </cell>
          <cell r="AO159">
            <v>2011.75</v>
          </cell>
          <cell r="AP159">
            <v>2011.75</v>
          </cell>
        </row>
        <row r="160">
          <cell r="B160" t="str">
            <v>Valsartan + HCTZ160+12.5mg</v>
          </cell>
          <cell r="C160" t="str">
            <v>Valsartan + HCTZ</v>
          </cell>
          <cell r="D160" t="str">
            <v>160+12.5mg</v>
          </cell>
          <cell r="E160" t="str">
            <v>Torrent</v>
          </cell>
          <cell r="F160">
            <v>0</v>
          </cell>
          <cell r="G160" t="str">
            <v>Y</v>
          </cell>
          <cell r="H160">
            <v>0</v>
          </cell>
          <cell r="I160">
            <v>0</v>
          </cell>
          <cell r="J160">
            <v>2010.5</v>
          </cell>
          <cell r="K160">
            <v>2010.25</v>
          </cell>
          <cell r="L160">
            <v>2010.5</v>
          </cell>
          <cell r="M160">
            <v>2010.25</v>
          </cell>
          <cell r="N160">
            <v>2011.25</v>
          </cell>
          <cell r="O160">
            <v>2011.25</v>
          </cell>
          <cell r="P160">
            <v>2010.25</v>
          </cell>
          <cell r="Q160">
            <v>2010.5</v>
          </cell>
          <cell r="R160">
            <v>2011.25</v>
          </cell>
          <cell r="S160">
            <v>2011.25</v>
          </cell>
          <cell r="T160">
            <v>2011.25</v>
          </cell>
          <cell r="U160">
            <v>2010.5</v>
          </cell>
          <cell r="V160">
            <v>2010.5</v>
          </cell>
          <cell r="W160">
            <v>0</v>
          </cell>
          <cell r="X160">
            <v>2011.25</v>
          </cell>
          <cell r="Y160">
            <v>2010.5</v>
          </cell>
          <cell r="Z160">
            <v>2010.5</v>
          </cell>
          <cell r="AA160">
            <v>2011.25</v>
          </cell>
          <cell r="AB160">
            <v>2010.5</v>
          </cell>
          <cell r="AC160">
            <v>2011.25</v>
          </cell>
          <cell r="AD160">
            <v>2011.25</v>
          </cell>
          <cell r="AE160">
            <v>2010.5</v>
          </cell>
          <cell r="AF160">
            <v>2010.5</v>
          </cell>
          <cell r="AG160">
            <v>2011.25</v>
          </cell>
          <cell r="AH160">
            <v>2011.25</v>
          </cell>
          <cell r="AI160">
            <v>0</v>
          </cell>
          <cell r="AJ160">
            <v>2010.5</v>
          </cell>
          <cell r="AK160">
            <v>2011.25</v>
          </cell>
          <cell r="AL160">
            <v>2011.25</v>
          </cell>
          <cell r="AM160">
            <v>2010.5</v>
          </cell>
          <cell r="AN160">
            <v>2010.5</v>
          </cell>
          <cell r="AO160">
            <v>2011.25</v>
          </cell>
          <cell r="AP160">
            <v>2011.25</v>
          </cell>
        </row>
        <row r="161">
          <cell r="B161" t="str">
            <v>Valsartan + HCTZ160+12.5mg</v>
          </cell>
          <cell r="C161" t="str">
            <v>Valsartan + HCTZ</v>
          </cell>
          <cell r="D161" t="str">
            <v>160+12.5mg</v>
          </cell>
          <cell r="E161" t="str">
            <v>Torrent</v>
          </cell>
          <cell r="F161">
            <v>0</v>
          </cell>
          <cell r="G161" t="str">
            <v>Y</v>
          </cell>
          <cell r="H161">
            <v>0</v>
          </cell>
          <cell r="I161">
            <v>0</v>
          </cell>
          <cell r="J161">
            <v>2010.5</v>
          </cell>
          <cell r="K161">
            <v>2010.25</v>
          </cell>
          <cell r="L161">
            <v>2010.5</v>
          </cell>
          <cell r="M161">
            <v>2010.25</v>
          </cell>
          <cell r="N161">
            <v>2011.25</v>
          </cell>
          <cell r="O161">
            <v>2011.25</v>
          </cell>
          <cell r="P161">
            <v>2010.25</v>
          </cell>
          <cell r="Q161">
            <v>2010.5</v>
          </cell>
          <cell r="R161">
            <v>2011.25</v>
          </cell>
          <cell r="S161">
            <v>2011.25</v>
          </cell>
          <cell r="T161">
            <v>2011.25</v>
          </cell>
          <cell r="U161">
            <v>2010.5</v>
          </cell>
          <cell r="V161">
            <v>2010.5</v>
          </cell>
          <cell r="W161">
            <v>0</v>
          </cell>
          <cell r="X161">
            <v>2011.25</v>
          </cell>
          <cell r="Y161">
            <v>2010.5</v>
          </cell>
          <cell r="Z161">
            <v>2010.5</v>
          </cell>
          <cell r="AA161">
            <v>2011.25</v>
          </cell>
          <cell r="AB161">
            <v>2010.5</v>
          </cell>
          <cell r="AC161">
            <v>2011.25</v>
          </cell>
          <cell r="AD161">
            <v>2011.25</v>
          </cell>
          <cell r="AE161">
            <v>2010.5</v>
          </cell>
          <cell r="AF161">
            <v>2010.5</v>
          </cell>
          <cell r="AG161">
            <v>2011.25</v>
          </cell>
          <cell r="AH161">
            <v>2011.25</v>
          </cell>
          <cell r="AI161">
            <v>0</v>
          </cell>
          <cell r="AJ161">
            <v>2010.5</v>
          </cell>
          <cell r="AK161">
            <v>2011.25</v>
          </cell>
          <cell r="AL161">
            <v>2011.25</v>
          </cell>
          <cell r="AM161">
            <v>2010.5</v>
          </cell>
          <cell r="AN161">
            <v>2010.5</v>
          </cell>
          <cell r="AO161">
            <v>2011.25</v>
          </cell>
          <cell r="AP161">
            <v>2011.25</v>
          </cell>
        </row>
        <row r="162">
          <cell r="B162" t="str">
            <v>Valsartan + HCTZ160+25mg</v>
          </cell>
          <cell r="C162" t="str">
            <v>Valsartan + HCTZ</v>
          </cell>
          <cell r="D162" t="str">
            <v>160+25mg</v>
          </cell>
          <cell r="E162" t="str">
            <v>Torrent</v>
          </cell>
          <cell r="F162">
            <v>0</v>
          </cell>
          <cell r="G162" t="str">
            <v>Y</v>
          </cell>
          <cell r="H162">
            <v>0</v>
          </cell>
          <cell r="I162">
            <v>0</v>
          </cell>
          <cell r="J162">
            <v>2010.5</v>
          </cell>
          <cell r="K162">
            <v>2010.25</v>
          </cell>
          <cell r="L162">
            <v>2010.5</v>
          </cell>
          <cell r="M162">
            <v>2010.25</v>
          </cell>
          <cell r="N162">
            <v>2011.25</v>
          </cell>
          <cell r="O162">
            <v>2011.25</v>
          </cell>
          <cell r="P162">
            <v>2010.25</v>
          </cell>
          <cell r="Q162">
            <v>2010.5</v>
          </cell>
          <cell r="R162">
            <v>2011.25</v>
          </cell>
          <cell r="S162">
            <v>2011.25</v>
          </cell>
          <cell r="T162">
            <v>2011.25</v>
          </cell>
          <cell r="U162">
            <v>2010.5</v>
          </cell>
          <cell r="V162">
            <v>2010.5</v>
          </cell>
          <cell r="W162">
            <v>0</v>
          </cell>
          <cell r="X162">
            <v>2011.25</v>
          </cell>
          <cell r="Y162">
            <v>2010.5</v>
          </cell>
          <cell r="Z162">
            <v>2010.5</v>
          </cell>
          <cell r="AA162">
            <v>2011.25</v>
          </cell>
          <cell r="AB162">
            <v>2010.5</v>
          </cell>
          <cell r="AC162">
            <v>2011.25</v>
          </cell>
          <cell r="AD162">
            <v>2011.25</v>
          </cell>
          <cell r="AE162">
            <v>2010.5</v>
          </cell>
          <cell r="AF162">
            <v>2010.5</v>
          </cell>
          <cell r="AG162">
            <v>2011.25</v>
          </cell>
          <cell r="AH162">
            <v>2011.25</v>
          </cell>
          <cell r="AI162">
            <v>0</v>
          </cell>
          <cell r="AJ162">
            <v>2010.5</v>
          </cell>
          <cell r="AK162">
            <v>2011.25</v>
          </cell>
          <cell r="AL162">
            <v>2011.25</v>
          </cell>
          <cell r="AM162">
            <v>2010.5</v>
          </cell>
          <cell r="AN162">
            <v>2010.5</v>
          </cell>
          <cell r="AO162">
            <v>2011.25</v>
          </cell>
          <cell r="AP162">
            <v>2011.25</v>
          </cell>
        </row>
        <row r="163">
          <cell r="B163" t="str">
            <v>Valsartan + HCTZ320+12.5mg</v>
          </cell>
          <cell r="C163" t="str">
            <v>Valsartan + HCTZ</v>
          </cell>
          <cell r="D163" t="str">
            <v>320+12.5mg</v>
          </cell>
          <cell r="E163" t="str">
            <v>Torrent</v>
          </cell>
          <cell r="F163">
            <v>0</v>
          </cell>
          <cell r="G163" t="str">
            <v>Y</v>
          </cell>
          <cell r="H163">
            <v>0</v>
          </cell>
          <cell r="I163">
            <v>0</v>
          </cell>
          <cell r="J163">
            <v>2010.5</v>
          </cell>
          <cell r="K163">
            <v>2010.25</v>
          </cell>
          <cell r="L163">
            <v>2010.5</v>
          </cell>
          <cell r="M163">
            <v>2010.25</v>
          </cell>
          <cell r="N163">
            <v>2011.25</v>
          </cell>
          <cell r="O163">
            <v>2011.25</v>
          </cell>
          <cell r="P163">
            <v>2010.25</v>
          </cell>
          <cell r="Q163">
            <v>2010.5</v>
          </cell>
          <cell r="R163">
            <v>2011.25</v>
          </cell>
          <cell r="S163">
            <v>2011.25</v>
          </cell>
          <cell r="T163">
            <v>2011.25</v>
          </cell>
          <cell r="U163">
            <v>2010.5</v>
          </cell>
          <cell r="V163">
            <v>2010.5</v>
          </cell>
          <cell r="W163">
            <v>0</v>
          </cell>
          <cell r="X163">
            <v>2011.25</v>
          </cell>
          <cell r="Y163">
            <v>2010.5</v>
          </cell>
          <cell r="Z163">
            <v>2010.5</v>
          </cell>
          <cell r="AA163">
            <v>2011.25</v>
          </cell>
          <cell r="AB163">
            <v>2010.5</v>
          </cell>
          <cell r="AC163">
            <v>2011.25</v>
          </cell>
          <cell r="AD163">
            <v>2011.25</v>
          </cell>
          <cell r="AE163">
            <v>2010.5</v>
          </cell>
          <cell r="AF163">
            <v>2010.5</v>
          </cell>
          <cell r="AG163">
            <v>2011.25</v>
          </cell>
          <cell r="AH163">
            <v>2011.25</v>
          </cell>
          <cell r="AI163">
            <v>0</v>
          </cell>
          <cell r="AJ163">
            <v>2010.5</v>
          </cell>
          <cell r="AK163">
            <v>2011.25</v>
          </cell>
          <cell r="AL163">
            <v>2011.25</v>
          </cell>
          <cell r="AM163">
            <v>2010.5</v>
          </cell>
          <cell r="AN163">
            <v>2010.5</v>
          </cell>
          <cell r="AO163">
            <v>2011.25</v>
          </cell>
          <cell r="AP163">
            <v>2011.25</v>
          </cell>
        </row>
        <row r="164">
          <cell r="B164" t="str">
            <v>Valsartan + HCTZ320+12.5mg</v>
          </cell>
          <cell r="C164" t="str">
            <v>Valsartan + HCTZ</v>
          </cell>
          <cell r="D164" t="str">
            <v>320+12.5mg</v>
          </cell>
          <cell r="E164" t="str">
            <v>Torrent</v>
          </cell>
          <cell r="F164">
            <v>0</v>
          </cell>
          <cell r="G164" t="str">
            <v>Y</v>
          </cell>
          <cell r="H164">
            <v>0</v>
          </cell>
          <cell r="I164">
            <v>0</v>
          </cell>
          <cell r="J164">
            <v>2010.5</v>
          </cell>
          <cell r="K164">
            <v>2010.25</v>
          </cell>
          <cell r="L164">
            <v>2010.5</v>
          </cell>
          <cell r="M164">
            <v>2010.25</v>
          </cell>
          <cell r="N164">
            <v>2011.25</v>
          </cell>
          <cell r="O164">
            <v>2011.25</v>
          </cell>
          <cell r="P164">
            <v>2010.25</v>
          </cell>
          <cell r="Q164">
            <v>2010.5</v>
          </cell>
          <cell r="R164">
            <v>2011.25</v>
          </cell>
          <cell r="S164">
            <v>2011.25</v>
          </cell>
          <cell r="T164">
            <v>2011.25</v>
          </cell>
          <cell r="U164">
            <v>2010.5</v>
          </cell>
          <cell r="V164">
            <v>2010.5</v>
          </cell>
          <cell r="W164">
            <v>0</v>
          </cell>
          <cell r="X164">
            <v>2011.25</v>
          </cell>
          <cell r="Y164">
            <v>2010.5</v>
          </cell>
          <cell r="Z164">
            <v>2010.5</v>
          </cell>
          <cell r="AA164">
            <v>2011.25</v>
          </cell>
          <cell r="AB164">
            <v>2010.5</v>
          </cell>
          <cell r="AC164">
            <v>2011.25</v>
          </cell>
          <cell r="AD164">
            <v>2011.25</v>
          </cell>
          <cell r="AE164">
            <v>2010.5</v>
          </cell>
          <cell r="AF164">
            <v>2010.5</v>
          </cell>
          <cell r="AG164">
            <v>2011.25</v>
          </cell>
          <cell r="AH164">
            <v>2011.25</v>
          </cell>
          <cell r="AI164">
            <v>0</v>
          </cell>
          <cell r="AJ164">
            <v>2010.5</v>
          </cell>
          <cell r="AK164">
            <v>2011.25</v>
          </cell>
          <cell r="AL164">
            <v>2011.25</v>
          </cell>
          <cell r="AM164">
            <v>2010.5</v>
          </cell>
          <cell r="AN164">
            <v>2010.5</v>
          </cell>
          <cell r="AO164">
            <v>2011.25</v>
          </cell>
          <cell r="AP164">
            <v>2011.25</v>
          </cell>
        </row>
        <row r="165">
          <cell r="B165" t="str">
            <v>Valsartan + HCTZ320+25mg</v>
          </cell>
          <cell r="C165" t="str">
            <v>Valsartan + HCTZ</v>
          </cell>
          <cell r="D165" t="str">
            <v>320+25mg</v>
          </cell>
          <cell r="E165" t="str">
            <v>Torrent</v>
          </cell>
          <cell r="F165">
            <v>0</v>
          </cell>
          <cell r="G165" t="str">
            <v>Y</v>
          </cell>
          <cell r="H165">
            <v>0</v>
          </cell>
          <cell r="I165">
            <v>0</v>
          </cell>
          <cell r="J165">
            <v>2010.5</v>
          </cell>
          <cell r="K165">
            <v>2010.25</v>
          </cell>
          <cell r="L165">
            <v>2010.5</v>
          </cell>
          <cell r="M165">
            <v>2010.25</v>
          </cell>
          <cell r="N165">
            <v>2011.25</v>
          </cell>
          <cell r="O165">
            <v>2011.25</v>
          </cell>
          <cell r="P165">
            <v>2010.25</v>
          </cell>
          <cell r="Q165">
            <v>2010.5</v>
          </cell>
          <cell r="R165">
            <v>2011.25</v>
          </cell>
          <cell r="S165">
            <v>2011.25</v>
          </cell>
          <cell r="T165">
            <v>2011.25</v>
          </cell>
          <cell r="U165">
            <v>2010.5</v>
          </cell>
          <cell r="V165">
            <v>2010.5</v>
          </cell>
          <cell r="W165">
            <v>0</v>
          </cell>
          <cell r="X165">
            <v>2011.25</v>
          </cell>
          <cell r="Y165">
            <v>2010.5</v>
          </cell>
          <cell r="Z165">
            <v>2010.5</v>
          </cell>
          <cell r="AA165">
            <v>2011.25</v>
          </cell>
          <cell r="AB165">
            <v>2010.5</v>
          </cell>
          <cell r="AC165">
            <v>2011.25</v>
          </cell>
          <cell r="AD165">
            <v>2011.25</v>
          </cell>
          <cell r="AE165">
            <v>2010.5</v>
          </cell>
          <cell r="AF165">
            <v>2010.5</v>
          </cell>
          <cell r="AG165">
            <v>2011.25</v>
          </cell>
          <cell r="AH165">
            <v>2011.25</v>
          </cell>
          <cell r="AI165">
            <v>0</v>
          </cell>
          <cell r="AJ165">
            <v>2010.5</v>
          </cell>
          <cell r="AK165">
            <v>2011.25</v>
          </cell>
          <cell r="AL165">
            <v>2011.25</v>
          </cell>
          <cell r="AM165">
            <v>2010.5</v>
          </cell>
          <cell r="AN165">
            <v>2010.5</v>
          </cell>
          <cell r="AO165">
            <v>2011.25</v>
          </cell>
          <cell r="AP165">
            <v>2011.25</v>
          </cell>
        </row>
        <row r="166">
          <cell r="B166" t="str">
            <v>Valsartan + HCTZ320+25mg</v>
          </cell>
          <cell r="C166" t="str">
            <v>Valsartan + HCTZ</v>
          </cell>
          <cell r="D166" t="str">
            <v>320+25mg</v>
          </cell>
          <cell r="E166" t="str">
            <v>Torrent</v>
          </cell>
          <cell r="F166">
            <v>0</v>
          </cell>
          <cell r="G166" t="str">
            <v>Y</v>
          </cell>
          <cell r="H166">
            <v>0</v>
          </cell>
          <cell r="I166">
            <v>0</v>
          </cell>
          <cell r="J166">
            <v>2010.5</v>
          </cell>
          <cell r="K166">
            <v>2010.25</v>
          </cell>
          <cell r="L166">
            <v>2010.5</v>
          </cell>
          <cell r="M166">
            <v>2010.25</v>
          </cell>
          <cell r="N166">
            <v>2011.25</v>
          </cell>
          <cell r="O166">
            <v>2011.25</v>
          </cell>
          <cell r="P166">
            <v>2010.25</v>
          </cell>
          <cell r="Q166">
            <v>2010.5</v>
          </cell>
          <cell r="R166">
            <v>2011.25</v>
          </cell>
          <cell r="S166">
            <v>2011.25</v>
          </cell>
          <cell r="T166">
            <v>2011.25</v>
          </cell>
          <cell r="U166">
            <v>2010.5</v>
          </cell>
          <cell r="V166">
            <v>2010.5</v>
          </cell>
          <cell r="W166">
            <v>0</v>
          </cell>
          <cell r="X166">
            <v>2011.25</v>
          </cell>
          <cell r="Y166">
            <v>2010.5</v>
          </cell>
          <cell r="Z166">
            <v>2010.5</v>
          </cell>
          <cell r="AA166">
            <v>2011.25</v>
          </cell>
          <cell r="AB166">
            <v>2010.5</v>
          </cell>
          <cell r="AC166">
            <v>2011.25</v>
          </cell>
          <cell r="AD166">
            <v>2011.25</v>
          </cell>
          <cell r="AE166">
            <v>2010.5</v>
          </cell>
          <cell r="AF166">
            <v>2010.5</v>
          </cell>
          <cell r="AG166">
            <v>2011.25</v>
          </cell>
          <cell r="AH166">
            <v>2011.25</v>
          </cell>
          <cell r="AI166">
            <v>0</v>
          </cell>
          <cell r="AJ166">
            <v>2010.5</v>
          </cell>
          <cell r="AK166">
            <v>2011.25</v>
          </cell>
          <cell r="AL166">
            <v>2011.25</v>
          </cell>
          <cell r="AM166">
            <v>2010.5</v>
          </cell>
          <cell r="AN166">
            <v>2010.5</v>
          </cell>
          <cell r="AO166">
            <v>2011.25</v>
          </cell>
          <cell r="AP166">
            <v>2011.25</v>
          </cell>
        </row>
        <row r="167">
          <cell r="B167" t="str">
            <v>Valsartan + HCTZ80+12.5mg</v>
          </cell>
          <cell r="C167" t="str">
            <v>Valsartan + HCTZ</v>
          </cell>
          <cell r="D167" t="str">
            <v>80+12.5mg</v>
          </cell>
          <cell r="E167" t="str">
            <v>Torrent</v>
          </cell>
          <cell r="F167">
            <v>0</v>
          </cell>
          <cell r="G167" t="str">
            <v>Y</v>
          </cell>
          <cell r="H167">
            <v>0</v>
          </cell>
          <cell r="I167">
            <v>0</v>
          </cell>
          <cell r="J167">
            <v>2010.5</v>
          </cell>
          <cell r="K167">
            <v>2010.25</v>
          </cell>
          <cell r="L167">
            <v>2010.5</v>
          </cell>
          <cell r="M167">
            <v>2010.25</v>
          </cell>
          <cell r="N167">
            <v>2011.25</v>
          </cell>
          <cell r="O167">
            <v>2011.25</v>
          </cell>
          <cell r="P167">
            <v>2010.25</v>
          </cell>
          <cell r="Q167">
            <v>2010.5</v>
          </cell>
          <cell r="R167">
            <v>2011.25</v>
          </cell>
          <cell r="S167">
            <v>2011.25</v>
          </cell>
          <cell r="T167">
            <v>2011.25</v>
          </cell>
          <cell r="U167">
            <v>2010.5</v>
          </cell>
          <cell r="V167">
            <v>2010.5</v>
          </cell>
          <cell r="W167">
            <v>0</v>
          </cell>
          <cell r="X167">
            <v>2011.25</v>
          </cell>
          <cell r="Y167">
            <v>2010.5</v>
          </cell>
          <cell r="Z167">
            <v>2010.5</v>
          </cell>
          <cell r="AA167">
            <v>2011.25</v>
          </cell>
          <cell r="AB167">
            <v>2010.5</v>
          </cell>
          <cell r="AC167">
            <v>2011.25</v>
          </cell>
          <cell r="AD167">
            <v>2011.25</v>
          </cell>
          <cell r="AE167">
            <v>2010.5</v>
          </cell>
          <cell r="AF167">
            <v>2010.5</v>
          </cell>
          <cell r="AG167">
            <v>2011.25</v>
          </cell>
          <cell r="AH167">
            <v>2011.25</v>
          </cell>
          <cell r="AI167">
            <v>0</v>
          </cell>
          <cell r="AJ167">
            <v>2010.5</v>
          </cell>
          <cell r="AK167">
            <v>2011.25</v>
          </cell>
          <cell r="AL167">
            <v>2011.25</v>
          </cell>
          <cell r="AM167">
            <v>2010.5</v>
          </cell>
          <cell r="AN167">
            <v>2010.5</v>
          </cell>
          <cell r="AO167">
            <v>2011.25</v>
          </cell>
          <cell r="AP167">
            <v>2011.25</v>
          </cell>
        </row>
        <row r="168">
          <cell r="B168" t="str">
            <v>Valsartan + HCTZ80+12.5mg</v>
          </cell>
          <cell r="C168" t="str">
            <v>Valsartan + HCTZ</v>
          </cell>
          <cell r="D168" t="str">
            <v>80+12.5mg</v>
          </cell>
          <cell r="E168" t="str">
            <v>Torrent</v>
          </cell>
          <cell r="F168">
            <v>0</v>
          </cell>
          <cell r="G168" t="str">
            <v>Y</v>
          </cell>
          <cell r="H168">
            <v>0</v>
          </cell>
          <cell r="I168">
            <v>0</v>
          </cell>
          <cell r="J168">
            <v>2010.5</v>
          </cell>
          <cell r="K168">
            <v>2010.25</v>
          </cell>
          <cell r="L168">
            <v>2010.5</v>
          </cell>
          <cell r="M168">
            <v>2010.25</v>
          </cell>
          <cell r="N168">
            <v>2011.25</v>
          </cell>
          <cell r="O168">
            <v>2011.25</v>
          </cell>
          <cell r="P168">
            <v>2010.25</v>
          </cell>
          <cell r="Q168">
            <v>2010.5</v>
          </cell>
          <cell r="R168">
            <v>2011.25</v>
          </cell>
          <cell r="S168">
            <v>2011.25</v>
          </cell>
          <cell r="T168">
            <v>2011.25</v>
          </cell>
          <cell r="U168">
            <v>2010.5</v>
          </cell>
          <cell r="V168">
            <v>2010.5</v>
          </cell>
          <cell r="W168">
            <v>0</v>
          </cell>
          <cell r="X168">
            <v>2011.25</v>
          </cell>
          <cell r="Y168">
            <v>2010.5</v>
          </cell>
          <cell r="Z168">
            <v>2010.5</v>
          </cell>
          <cell r="AA168">
            <v>2011.25</v>
          </cell>
          <cell r="AB168">
            <v>2010.5</v>
          </cell>
          <cell r="AC168">
            <v>2011.25</v>
          </cell>
          <cell r="AD168">
            <v>2011.25</v>
          </cell>
          <cell r="AE168">
            <v>2010.5</v>
          </cell>
          <cell r="AF168">
            <v>2010.5</v>
          </cell>
          <cell r="AG168">
            <v>2011.25</v>
          </cell>
          <cell r="AH168">
            <v>2011.25</v>
          </cell>
          <cell r="AI168">
            <v>0</v>
          </cell>
          <cell r="AJ168">
            <v>2010.5</v>
          </cell>
          <cell r="AK168">
            <v>2011.25</v>
          </cell>
          <cell r="AL168">
            <v>2011.25</v>
          </cell>
          <cell r="AM168">
            <v>2010.5</v>
          </cell>
          <cell r="AN168">
            <v>2010.5</v>
          </cell>
          <cell r="AO168">
            <v>2011.25</v>
          </cell>
          <cell r="AP168">
            <v>2011.25</v>
          </cell>
        </row>
        <row r="169">
          <cell r="B169" t="str">
            <v>Valsartan160mg</v>
          </cell>
          <cell r="C169" t="str">
            <v>Valsartan</v>
          </cell>
          <cell r="D169" t="str">
            <v>160mg</v>
          </cell>
          <cell r="E169" t="str">
            <v>Torrent</v>
          </cell>
          <cell r="F169">
            <v>0</v>
          </cell>
          <cell r="G169" t="str">
            <v>Y</v>
          </cell>
          <cell r="H169">
            <v>0</v>
          </cell>
          <cell r="I169">
            <v>0</v>
          </cell>
          <cell r="J169">
            <v>2010.5</v>
          </cell>
          <cell r="K169">
            <v>2010.25</v>
          </cell>
          <cell r="L169">
            <v>2010.5</v>
          </cell>
          <cell r="M169">
            <v>2010.25</v>
          </cell>
          <cell r="N169">
            <v>2011.25</v>
          </cell>
          <cell r="O169">
            <v>2011.25</v>
          </cell>
          <cell r="P169">
            <v>2010.25</v>
          </cell>
          <cell r="Q169">
            <v>2010.5</v>
          </cell>
          <cell r="R169">
            <v>2011.25</v>
          </cell>
          <cell r="S169">
            <v>2011.25</v>
          </cell>
          <cell r="T169">
            <v>2011.25</v>
          </cell>
          <cell r="U169">
            <v>2010.5</v>
          </cell>
          <cell r="V169">
            <v>2010.5</v>
          </cell>
          <cell r="W169">
            <v>0</v>
          </cell>
          <cell r="X169">
            <v>2011.25</v>
          </cell>
          <cell r="Y169">
            <v>2010.5</v>
          </cell>
          <cell r="Z169">
            <v>2010.5</v>
          </cell>
          <cell r="AA169">
            <v>2011.25</v>
          </cell>
          <cell r="AB169">
            <v>2010.5</v>
          </cell>
          <cell r="AC169">
            <v>2011.25</v>
          </cell>
          <cell r="AD169">
            <v>2011.25</v>
          </cell>
          <cell r="AE169">
            <v>2010.5</v>
          </cell>
          <cell r="AF169">
            <v>2010.5</v>
          </cell>
          <cell r="AG169">
            <v>2011.25</v>
          </cell>
          <cell r="AH169">
            <v>2011.25</v>
          </cell>
          <cell r="AI169">
            <v>0</v>
          </cell>
          <cell r="AJ169">
            <v>2010.5</v>
          </cell>
          <cell r="AK169">
            <v>2011.25</v>
          </cell>
          <cell r="AL169">
            <v>2011.25</v>
          </cell>
          <cell r="AM169">
            <v>2010.5</v>
          </cell>
          <cell r="AN169">
            <v>2010.5</v>
          </cell>
          <cell r="AO169">
            <v>2011.25</v>
          </cell>
          <cell r="AP169">
            <v>2011.25</v>
          </cell>
        </row>
        <row r="170">
          <cell r="B170" t="str">
            <v>Valsartan320mg</v>
          </cell>
          <cell r="C170" t="str">
            <v>Valsartan</v>
          </cell>
          <cell r="D170" t="str">
            <v>320mg</v>
          </cell>
          <cell r="E170" t="str">
            <v>Torrent</v>
          </cell>
          <cell r="F170">
            <v>0</v>
          </cell>
          <cell r="G170" t="str">
            <v>Y</v>
          </cell>
          <cell r="H170">
            <v>0</v>
          </cell>
          <cell r="I170">
            <v>0</v>
          </cell>
          <cell r="J170">
            <v>2010.5</v>
          </cell>
          <cell r="K170">
            <v>2010.25</v>
          </cell>
          <cell r="L170">
            <v>2010.5</v>
          </cell>
          <cell r="M170">
            <v>2010.25</v>
          </cell>
          <cell r="N170">
            <v>2011.25</v>
          </cell>
          <cell r="O170">
            <v>2011.25</v>
          </cell>
          <cell r="P170">
            <v>2010.25</v>
          </cell>
          <cell r="Q170">
            <v>2010.5</v>
          </cell>
          <cell r="R170">
            <v>2011.25</v>
          </cell>
          <cell r="S170">
            <v>2011.25</v>
          </cell>
          <cell r="T170">
            <v>2011.25</v>
          </cell>
          <cell r="U170">
            <v>2010.5</v>
          </cell>
          <cell r="V170">
            <v>2010.5</v>
          </cell>
          <cell r="W170">
            <v>0</v>
          </cell>
          <cell r="X170">
            <v>2011.25</v>
          </cell>
          <cell r="Y170">
            <v>2010.5</v>
          </cell>
          <cell r="Z170">
            <v>2010.5</v>
          </cell>
          <cell r="AA170">
            <v>2011.25</v>
          </cell>
          <cell r="AB170">
            <v>2010.5</v>
          </cell>
          <cell r="AC170">
            <v>2011.25</v>
          </cell>
          <cell r="AD170">
            <v>2011.25</v>
          </cell>
          <cell r="AE170">
            <v>2010.5</v>
          </cell>
          <cell r="AF170">
            <v>2010.5</v>
          </cell>
          <cell r="AG170">
            <v>2011.25</v>
          </cell>
          <cell r="AH170">
            <v>2011.25</v>
          </cell>
          <cell r="AI170">
            <v>0</v>
          </cell>
          <cell r="AJ170">
            <v>2010.5</v>
          </cell>
          <cell r="AK170">
            <v>2011.25</v>
          </cell>
          <cell r="AL170">
            <v>2011.25</v>
          </cell>
          <cell r="AM170">
            <v>2010.5</v>
          </cell>
          <cell r="AN170">
            <v>2010.5</v>
          </cell>
          <cell r="AO170">
            <v>2011.25</v>
          </cell>
          <cell r="AP170">
            <v>2011.25</v>
          </cell>
        </row>
        <row r="171">
          <cell r="B171" t="str">
            <v>Valsartan40mg</v>
          </cell>
          <cell r="C171" t="str">
            <v>Valsartan</v>
          </cell>
          <cell r="D171" t="str">
            <v>40mg</v>
          </cell>
          <cell r="E171" t="str">
            <v>Torrent</v>
          </cell>
          <cell r="F171">
            <v>0</v>
          </cell>
          <cell r="G171" t="str">
            <v>Y</v>
          </cell>
          <cell r="H171">
            <v>0</v>
          </cell>
          <cell r="I171">
            <v>0</v>
          </cell>
          <cell r="J171">
            <v>2010.5</v>
          </cell>
          <cell r="K171">
            <v>2010.25</v>
          </cell>
          <cell r="L171">
            <v>2010.5</v>
          </cell>
          <cell r="M171">
            <v>2010.25</v>
          </cell>
          <cell r="N171">
            <v>2011.25</v>
          </cell>
          <cell r="O171">
            <v>2011.25</v>
          </cell>
          <cell r="P171">
            <v>2010.25</v>
          </cell>
          <cell r="Q171">
            <v>2010.5</v>
          </cell>
          <cell r="R171">
            <v>2011.25</v>
          </cell>
          <cell r="S171">
            <v>2011.25</v>
          </cell>
          <cell r="T171">
            <v>2011.25</v>
          </cell>
          <cell r="U171">
            <v>2010.5</v>
          </cell>
          <cell r="V171">
            <v>2010.5</v>
          </cell>
          <cell r="W171">
            <v>0</v>
          </cell>
          <cell r="X171">
            <v>2011.25</v>
          </cell>
          <cell r="Y171">
            <v>2010.5</v>
          </cell>
          <cell r="Z171">
            <v>2010.5</v>
          </cell>
          <cell r="AA171">
            <v>2011.25</v>
          </cell>
          <cell r="AB171">
            <v>2010.5</v>
          </cell>
          <cell r="AC171">
            <v>2011.25</v>
          </cell>
          <cell r="AD171">
            <v>2011.25</v>
          </cell>
          <cell r="AE171">
            <v>2010.5</v>
          </cell>
          <cell r="AF171">
            <v>2010.5</v>
          </cell>
          <cell r="AG171">
            <v>2011.25</v>
          </cell>
          <cell r="AH171">
            <v>2011.25</v>
          </cell>
          <cell r="AI171">
            <v>0</v>
          </cell>
          <cell r="AJ171">
            <v>2010.5</v>
          </cell>
          <cell r="AK171">
            <v>2011.25</v>
          </cell>
          <cell r="AL171">
            <v>2011.25</v>
          </cell>
          <cell r="AM171">
            <v>2010.5</v>
          </cell>
          <cell r="AN171">
            <v>2010.5</v>
          </cell>
          <cell r="AO171">
            <v>2011.25</v>
          </cell>
          <cell r="AP171">
            <v>2011.25</v>
          </cell>
        </row>
        <row r="172">
          <cell r="B172" t="str">
            <v>Valsartan80mg</v>
          </cell>
          <cell r="C172" t="str">
            <v>Valsartan</v>
          </cell>
          <cell r="D172" t="str">
            <v>80mg</v>
          </cell>
          <cell r="E172" t="str">
            <v>Torrent</v>
          </cell>
          <cell r="F172">
            <v>0</v>
          </cell>
          <cell r="G172" t="str">
            <v>Y</v>
          </cell>
          <cell r="H172">
            <v>0</v>
          </cell>
          <cell r="I172">
            <v>0</v>
          </cell>
          <cell r="J172">
            <v>2010.5</v>
          </cell>
          <cell r="K172">
            <v>2010.25</v>
          </cell>
          <cell r="L172">
            <v>2010.5</v>
          </cell>
          <cell r="M172">
            <v>2010.25</v>
          </cell>
          <cell r="N172">
            <v>2011.25</v>
          </cell>
          <cell r="O172">
            <v>2011.25</v>
          </cell>
          <cell r="P172">
            <v>2010.25</v>
          </cell>
          <cell r="Q172">
            <v>2010.5</v>
          </cell>
          <cell r="R172">
            <v>2011.25</v>
          </cell>
          <cell r="S172">
            <v>2011.25</v>
          </cell>
          <cell r="T172">
            <v>2011.25</v>
          </cell>
          <cell r="U172">
            <v>2010.5</v>
          </cell>
          <cell r="V172">
            <v>2010.5</v>
          </cell>
          <cell r="W172">
            <v>0</v>
          </cell>
          <cell r="X172">
            <v>2011.25</v>
          </cell>
          <cell r="Y172">
            <v>2010.5</v>
          </cell>
          <cell r="Z172">
            <v>2010.5</v>
          </cell>
          <cell r="AA172">
            <v>2011.25</v>
          </cell>
          <cell r="AB172">
            <v>2010.5</v>
          </cell>
          <cell r="AC172">
            <v>2011.25</v>
          </cell>
          <cell r="AD172">
            <v>2011.25</v>
          </cell>
          <cell r="AE172">
            <v>2010.5</v>
          </cell>
          <cell r="AF172">
            <v>2010.5</v>
          </cell>
          <cell r="AG172">
            <v>2011.25</v>
          </cell>
          <cell r="AH172">
            <v>2011.25</v>
          </cell>
          <cell r="AI172">
            <v>0</v>
          </cell>
          <cell r="AJ172">
            <v>2010.5</v>
          </cell>
          <cell r="AK172">
            <v>2011.25</v>
          </cell>
          <cell r="AL172">
            <v>2011.25</v>
          </cell>
          <cell r="AM172">
            <v>2010.5</v>
          </cell>
          <cell r="AN172">
            <v>2010.5</v>
          </cell>
          <cell r="AO172">
            <v>2011.25</v>
          </cell>
          <cell r="AP172">
            <v>2011.25</v>
          </cell>
        </row>
        <row r="173">
          <cell r="B173" t="str">
            <v>Venlafaxine XR150mg</v>
          </cell>
          <cell r="C173" t="str">
            <v>Venlafaxine XR</v>
          </cell>
          <cell r="D173" t="str">
            <v>150mg</v>
          </cell>
          <cell r="E173" t="str">
            <v>Torrent</v>
          </cell>
          <cell r="F173">
            <v>0</v>
          </cell>
          <cell r="G173" t="str">
            <v>Y</v>
          </cell>
          <cell r="H173">
            <v>0</v>
          </cell>
          <cell r="I173">
            <v>0</v>
          </cell>
          <cell r="J173">
            <v>2010.5</v>
          </cell>
          <cell r="K173">
            <v>2010.25</v>
          </cell>
          <cell r="L173">
            <v>2010.5</v>
          </cell>
          <cell r="M173">
            <v>2010.25</v>
          </cell>
          <cell r="N173">
            <v>2011.25</v>
          </cell>
          <cell r="O173">
            <v>2011.25</v>
          </cell>
          <cell r="P173">
            <v>2010.25</v>
          </cell>
          <cell r="Q173">
            <v>2010.5</v>
          </cell>
          <cell r="R173">
            <v>2010.5</v>
          </cell>
          <cell r="S173">
            <v>2010.5</v>
          </cell>
          <cell r="T173">
            <v>2010.5</v>
          </cell>
          <cell r="U173">
            <v>2010.5</v>
          </cell>
          <cell r="V173">
            <v>2010.5</v>
          </cell>
          <cell r="W173">
            <v>0</v>
          </cell>
          <cell r="X173">
            <v>2010.5</v>
          </cell>
          <cell r="Y173">
            <v>2010.5</v>
          </cell>
          <cell r="Z173">
            <v>2010.5</v>
          </cell>
          <cell r="AA173">
            <v>2011.25</v>
          </cell>
          <cell r="AB173">
            <v>2010.25</v>
          </cell>
          <cell r="AC173">
            <v>2010.5</v>
          </cell>
          <cell r="AD173">
            <v>2011.25</v>
          </cell>
          <cell r="AE173">
            <v>2010.5</v>
          </cell>
          <cell r="AF173">
            <v>2010.5</v>
          </cell>
          <cell r="AG173">
            <v>2010.5</v>
          </cell>
          <cell r="AH173">
            <v>2010.5</v>
          </cell>
          <cell r="AI173">
            <v>0</v>
          </cell>
          <cell r="AJ173">
            <v>2010.5</v>
          </cell>
          <cell r="AK173">
            <v>2011.25</v>
          </cell>
          <cell r="AL173">
            <v>2011.25</v>
          </cell>
          <cell r="AM173">
            <v>2010.5</v>
          </cell>
          <cell r="AN173">
            <v>2010.5</v>
          </cell>
          <cell r="AO173">
            <v>2010.5</v>
          </cell>
          <cell r="AP173">
            <v>2010.5</v>
          </cell>
        </row>
        <row r="174">
          <cell r="B174" t="str">
            <v>Venlafaxine XR37.5mg</v>
          </cell>
          <cell r="C174" t="str">
            <v>Venlafaxine XR</v>
          </cell>
          <cell r="D174" t="str">
            <v>37.5mg</v>
          </cell>
          <cell r="E174" t="str">
            <v>Torrent</v>
          </cell>
          <cell r="F174">
            <v>0</v>
          </cell>
          <cell r="G174" t="str">
            <v>Y</v>
          </cell>
          <cell r="H174">
            <v>0</v>
          </cell>
          <cell r="I174">
            <v>0</v>
          </cell>
          <cell r="J174">
            <v>2010.5</v>
          </cell>
          <cell r="K174">
            <v>2010.25</v>
          </cell>
          <cell r="L174">
            <v>2010.5</v>
          </cell>
          <cell r="M174">
            <v>2010.25</v>
          </cell>
          <cell r="N174">
            <v>2011.25</v>
          </cell>
          <cell r="O174">
            <v>2011.25</v>
          </cell>
          <cell r="P174">
            <v>2010.25</v>
          </cell>
          <cell r="Q174">
            <v>2010.5</v>
          </cell>
          <cell r="R174">
            <v>2010.5</v>
          </cell>
          <cell r="S174">
            <v>2010.5</v>
          </cell>
          <cell r="T174">
            <v>2010.5</v>
          </cell>
          <cell r="U174">
            <v>2010.5</v>
          </cell>
          <cell r="V174">
            <v>2010.5</v>
          </cell>
          <cell r="W174">
            <v>0</v>
          </cell>
          <cell r="X174">
            <v>2010.5</v>
          </cell>
          <cell r="Y174">
            <v>2010.5</v>
          </cell>
          <cell r="Z174">
            <v>2010.5</v>
          </cell>
          <cell r="AA174">
            <v>2011.25</v>
          </cell>
          <cell r="AB174">
            <v>2010.25</v>
          </cell>
          <cell r="AC174">
            <v>2010.5</v>
          </cell>
          <cell r="AD174">
            <v>2011.25</v>
          </cell>
          <cell r="AE174">
            <v>2010.5</v>
          </cell>
          <cell r="AF174">
            <v>2010.5</v>
          </cell>
          <cell r="AG174">
            <v>2010.5</v>
          </cell>
          <cell r="AH174">
            <v>2010.5</v>
          </cell>
          <cell r="AI174">
            <v>0</v>
          </cell>
          <cell r="AJ174">
            <v>2010.5</v>
          </cell>
          <cell r="AK174">
            <v>2011.25</v>
          </cell>
          <cell r="AL174">
            <v>2011.25</v>
          </cell>
          <cell r="AM174">
            <v>2010.5</v>
          </cell>
          <cell r="AN174">
            <v>2010.5</v>
          </cell>
          <cell r="AO174">
            <v>2010.5</v>
          </cell>
          <cell r="AP174">
            <v>2010.5</v>
          </cell>
        </row>
        <row r="175">
          <cell r="B175" t="str">
            <v>Venlafaxine XR75mg</v>
          </cell>
          <cell r="C175" t="str">
            <v>Venlafaxine XR</v>
          </cell>
          <cell r="D175" t="str">
            <v>75mg</v>
          </cell>
          <cell r="E175" t="str">
            <v>Torrent</v>
          </cell>
          <cell r="F175">
            <v>0</v>
          </cell>
          <cell r="G175" t="str">
            <v>Y</v>
          </cell>
          <cell r="H175">
            <v>0</v>
          </cell>
          <cell r="I175">
            <v>0</v>
          </cell>
          <cell r="J175">
            <v>2010.5</v>
          </cell>
          <cell r="K175">
            <v>2010.25</v>
          </cell>
          <cell r="L175">
            <v>2010.5</v>
          </cell>
          <cell r="M175">
            <v>2010.25</v>
          </cell>
          <cell r="N175">
            <v>2011.25</v>
          </cell>
          <cell r="O175">
            <v>2011.25</v>
          </cell>
          <cell r="P175">
            <v>2010.25</v>
          </cell>
          <cell r="Q175">
            <v>2010.5</v>
          </cell>
          <cell r="R175">
            <v>2010.5</v>
          </cell>
          <cell r="S175">
            <v>2010.5</v>
          </cell>
          <cell r="T175">
            <v>2010.5</v>
          </cell>
          <cell r="U175">
            <v>2010.5</v>
          </cell>
          <cell r="V175">
            <v>2010.5</v>
          </cell>
          <cell r="W175">
            <v>0</v>
          </cell>
          <cell r="X175">
            <v>2010.5</v>
          </cell>
          <cell r="Y175">
            <v>2010.5</v>
          </cell>
          <cell r="Z175">
            <v>2010.5</v>
          </cell>
          <cell r="AA175">
            <v>2011.25</v>
          </cell>
          <cell r="AB175">
            <v>2010.25</v>
          </cell>
          <cell r="AC175">
            <v>2010.5</v>
          </cell>
          <cell r="AD175">
            <v>2011.25</v>
          </cell>
          <cell r="AE175">
            <v>2010.5</v>
          </cell>
          <cell r="AF175">
            <v>2010.5</v>
          </cell>
          <cell r="AG175">
            <v>2010.5</v>
          </cell>
          <cell r="AH175">
            <v>2010.5</v>
          </cell>
          <cell r="AI175">
            <v>0</v>
          </cell>
          <cell r="AJ175">
            <v>2010.5</v>
          </cell>
          <cell r="AK175">
            <v>2011.25</v>
          </cell>
          <cell r="AL175">
            <v>2011.25</v>
          </cell>
          <cell r="AM175">
            <v>2010.5</v>
          </cell>
          <cell r="AN175">
            <v>2010.5</v>
          </cell>
          <cell r="AO175">
            <v>2010.5</v>
          </cell>
          <cell r="AP175">
            <v>2010.5</v>
          </cell>
        </row>
        <row r="176">
          <cell r="B176" t="str">
            <v>Voriconazole200mg</v>
          </cell>
          <cell r="C176" t="str">
            <v>Voriconazole</v>
          </cell>
          <cell r="D176" t="str">
            <v>200mg</v>
          </cell>
          <cell r="E176" t="str">
            <v>Intas</v>
          </cell>
          <cell r="F176">
            <v>0</v>
          </cell>
          <cell r="G176">
            <v>0</v>
          </cell>
          <cell r="H176">
            <v>0</v>
          </cell>
          <cell r="I176" t="str">
            <v>Y</v>
          </cell>
          <cell r="J176">
            <v>2010.5</v>
          </cell>
          <cell r="K176">
            <v>0</v>
          </cell>
          <cell r="L176">
            <v>0</v>
          </cell>
          <cell r="M176">
            <v>2010.5</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row>
        <row r="177">
          <cell r="B177" t="str">
            <v>Voriconazole50mg</v>
          </cell>
          <cell r="C177" t="str">
            <v>Voriconazole</v>
          </cell>
          <cell r="D177" t="str">
            <v>50mg</v>
          </cell>
          <cell r="E177" t="str">
            <v>Intas</v>
          </cell>
          <cell r="F177">
            <v>0</v>
          </cell>
          <cell r="G177">
            <v>0</v>
          </cell>
          <cell r="H177">
            <v>0</v>
          </cell>
          <cell r="I177" t="str">
            <v>Y</v>
          </cell>
          <cell r="J177">
            <v>2010.5</v>
          </cell>
          <cell r="K177">
            <v>0</v>
          </cell>
          <cell r="L177">
            <v>0</v>
          </cell>
          <cell r="M177">
            <v>2010.5</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row>
        <row r="178">
          <cell r="B178" t="str">
            <v>Zoledronic Acid</v>
          </cell>
          <cell r="C178" t="str">
            <v>Zoledronic Acid</v>
          </cell>
          <cell r="D178">
            <v>0</v>
          </cell>
          <cell r="E178" t="str">
            <v>Torrent</v>
          </cell>
          <cell r="F178">
            <v>0</v>
          </cell>
          <cell r="G178" t="str">
            <v>Y</v>
          </cell>
          <cell r="H178">
            <v>0</v>
          </cell>
          <cell r="I178">
            <v>0</v>
          </cell>
          <cell r="J178">
            <v>2012.5</v>
          </cell>
          <cell r="K178">
            <v>2012.5</v>
          </cell>
          <cell r="L178">
            <v>2012.5</v>
          </cell>
          <cell r="M178">
            <v>2012.5</v>
          </cell>
          <cell r="N178">
            <v>2012.5</v>
          </cell>
          <cell r="O178">
            <v>2012.5</v>
          </cell>
          <cell r="P178">
            <v>2012.5</v>
          </cell>
          <cell r="Q178">
            <v>2012.5</v>
          </cell>
          <cell r="R178">
            <v>2012.5</v>
          </cell>
          <cell r="S178">
            <v>2012.5</v>
          </cell>
          <cell r="T178">
            <v>2012.5</v>
          </cell>
          <cell r="U178">
            <v>2012.5</v>
          </cell>
          <cell r="V178">
            <v>2012.5</v>
          </cell>
          <cell r="W178">
            <v>0</v>
          </cell>
          <cell r="X178">
            <v>2012.5</v>
          </cell>
          <cell r="Y178">
            <v>2012.5</v>
          </cell>
          <cell r="Z178">
            <v>2012.5</v>
          </cell>
          <cell r="AA178">
            <v>2012.5</v>
          </cell>
          <cell r="AB178">
            <v>2012.5</v>
          </cell>
          <cell r="AC178">
            <v>2012.5</v>
          </cell>
          <cell r="AD178">
            <v>2012.5</v>
          </cell>
          <cell r="AE178">
            <v>2012.5</v>
          </cell>
          <cell r="AF178">
            <v>2012.5</v>
          </cell>
          <cell r="AG178">
            <v>2012.5</v>
          </cell>
          <cell r="AH178">
            <v>2012.5</v>
          </cell>
          <cell r="AI178">
            <v>0</v>
          </cell>
          <cell r="AJ178">
            <v>2012.5</v>
          </cell>
          <cell r="AK178">
            <v>2012.5</v>
          </cell>
          <cell r="AL178">
            <v>2012.5</v>
          </cell>
          <cell r="AM178">
            <v>2012.5</v>
          </cell>
          <cell r="AN178">
            <v>2012.5</v>
          </cell>
          <cell r="AO178">
            <v>2012.5</v>
          </cell>
          <cell r="AP178">
            <v>2012.5</v>
          </cell>
        </row>
        <row r="179">
          <cell r="B179" t="str">
            <v>Aceclofenac100mg</v>
          </cell>
          <cell r="C179" t="str">
            <v>Aceclofenac</v>
          </cell>
          <cell r="D179" t="str">
            <v>100mg</v>
          </cell>
          <cell r="E179" t="str">
            <v>Intas</v>
          </cell>
          <cell r="F179">
            <v>0</v>
          </cell>
          <cell r="G179">
            <v>0</v>
          </cell>
          <cell r="H179">
            <v>0</v>
          </cell>
          <cell r="I179" t="str">
            <v>Y</v>
          </cell>
          <cell r="J179">
            <v>2010.25</v>
          </cell>
          <cell r="K179">
            <v>0</v>
          </cell>
          <cell r="L179">
            <v>0</v>
          </cell>
          <cell r="M179">
            <v>2010.25</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row>
        <row r="180">
          <cell r="B180" t="str">
            <v>Alendronate sodium10mg</v>
          </cell>
          <cell r="C180" t="str">
            <v>Alendronate sodium</v>
          </cell>
          <cell r="D180" t="str">
            <v>10mg</v>
          </cell>
          <cell r="E180" t="str">
            <v>Intas</v>
          </cell>
          <cell r="F180">
            <v>0</v>
          </cell>
          <cell r="G180">
            <v>0</v>
          </cell>
          <cell r="H180">
            <v>0</v>
          </cell>
          <cell r="I180" t="str">
            <v>Y</v>
          </cell>
          <cell r="J180">
            <v>2010.25</v>
          </cell>
          <cell r="K180">
            <v>2010.25</v>
          </cell>
          <cell r="L180">
            <v>0</v>
          </cell>
          <cell r="M180">
            <v>2010.25</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2010.25</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row>
        <row r="181">
          <cell r="B181" t="str">
            <v>Alendronate sodium5mg</v>
          </cell>
          <cell r="C181" t="str">
            <v>Alendronate sodium</v>
          </cell>
          <cell r="D181" t="str">
            <v>5mg</v>
          </cell>
          <cell r="E181" t="str">
            <v>Intas</v>
          </cell>
          <cell r="F181">
            <v>0</v>
          </cell>
          <cell r="G181">
            <v>0</v>
          </cell>
          <cell r="H181">
            <v>0</v>
          </cell>
          <cell r="I181" t="str">
            <v>Y</v>
          </cell>
          <cell r="J181">
            <v>2010.25</v>
          </cell>
          <cell r="K181">
            <v>2010.25</v>
          </cell>
          <cell r="L181">
            <v>0</v>
          </cell>
          <cell r="M181">
            <v>2010.25</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2010.25</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row>
        <row r="182">
          <cell r="B182" t="str">
            <v>Alendronate sodium70mg</v>
          </cell>
          <cell r="C182" t="str">
            <v>Alendronate sodium</v>
          </cell>
          <cell r="D182" t="str">
            <v>70mg</v>
          </cell>
          <cell r="E182" t="str">
            <v>Intas</v>
          </cell>
          <cell r="F182">
            <v>0</v>
          </cell>
          <cell r="G182">
            <v>0</v>
          </cell>
          <cell r="H182">
            <v>0</v>
          </cell>
          <cell r="I182" t="str">
            <v>Y</v>
          </cell>
          <cell r="J182">
            <v>2010.25</v>
          </cell>
          <cell r="K182">
            <v>2010.25</v>
          </cell>
          <cell r="L182">
            <v>0</v>
          </cell>
          <cell r="M182">
            <v>2010.25</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2010.25</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row>
        <row r="183">
          <cell r="B183" t="str">
            <v>Alfuzosin10mg</v>
          </cell>
          <cell r="C183" t="str">
            <v>Alfuzosin</v>
          </cell>
          <cell r="D183" t="str">
            <v>10mg</v>
          </cell>
          <cell r="E183" t="str">
            <v>Torrent</v>
          </cell>
          <cell r="F183">
            <v>0</v>
          </cell>
          <cell r="G183" t="str">
            <v>Y</v>
          </cell>
          <cell r="H183">
            <v>0</v>
          </cell>
          <cell r="I183">
            <v>0</v>
          </cell>
          <cell r="J183">
            <v>2011.25</v>
          </cell>
          <cell r="K183">
            <v>2011.25</v>
          </cell>
          <cell r="L183">
            <v>2011.25</v>
          </cell>
          <cell r="M183">
            <v>2011.25</v>
          </cell>
          <cell r="N183">
            <v>2011.25</v>
          </cell>
          <cell r="O183">
            <v>2011.25</v>
          </cell>
          <cell r="P183">
            <v>2011.25</v>
          </cell>
          <cell r="Q183">
            <v>2011.25</v>
          </cell>
          <cell r="R183">
            <v>2011.25</v>
          </cell>
          <cell r="S183">
            <v>2011.25</v>
          </cell>
          <cell r="T183">
            <v>2011.25</v>
          </cell>
          <cell r="U183">
            <v>2011.25</v>
          </cell>
          <cell r="V183">
            <v>2011.25</v>
          </cell>
          <cell r="W183">
            <v>0</v>
          </cell>
          <cell r="X183">
            <v>2011.25</v>
          </cell>
          <cell r="Y183">
            <v>2011.25</v>
          </cell>
          <cell r="Z183">
            <v>2011.25</v>
          </cell>
          <cell r="AA183">
            <v>2011.25</v>
          </cell>
          <cell r="AB183">
            <v>2011.25</v>
          </cell>
          <cell r="AC183">
            <v>2011.25</v>
          </cell>
          <cell r="AD183">
            <v>2011.25</v>
          </cell>
          <cell r="AE183">
            <v>2011.25</v>
          </cell>
          <cell r="AF183">
            <v>2011.25</v>
          </cell>
          <cell r="AG183">
            <v>2011.25</v>
          </cell>
          <cell r="AH183">
            <v>2011.25</v>
          </cell>
          <cell r="AI183">
            <v>0</v>
          </cell>
          <cell r="AJ183">
            <v>2011.25</v>
          </cell>
          <cell r="AK183">
            <v>2011.25</v>
          </cell>
          <cell r="AL183">
            <v>2011.25</v>
          </cell>
          <cell r="AM183">
            <v>2011.25</v>
          </cell>
          <cell r="AN183">
            <v>2011.25</v>
          </cell>
          <cell r="AO183">
            <v>2011.25</v>
          </cell>
          <cell r="AP183">
            <v>2011.25</v>
          </cell>
        </row>
        <row r="184">
          <cell r="B184" t="str">
            <v>Amlodipine + Valsartan + HCTZ160+12.5+10mg</v>
          </cell>
          <cell r="C184" t="str">
            <v>Amlodipine + Valsartan + HCTZ</v>
          </cell>
          <cell r="D184" t="str">
            <v>160+12.5+10mg</v>
          </cell>
          <cell r="E184" t="str">
            <v>Torrent</v>
          </cell>
          <cell r="F184">
            <v>0</v>
          </cell>
          <cell r="G184" t="str">
            <v>Y</v>
          </cell>
          <cell r="H184">
            <v>0</v>
          </cell>
          <cell r="I184">
            <v>0</v>
          </cell>
          <cell r="J184">
            <v>2011.5</v>
          </cell>
          <cell r="K184">
            <v>2011.5</v>
          </cell>
          <cell r="L184">
            <v>2011.5</v>
          </cell>
          <cell r="M184">
            <v>2011.5</v>
          </cell>
          <cell r="N184">
            <v>2011.5</v>
          </cell>
          <cell r="O184">
            <v>2011.5</v>
          </cell>
          <cell r="P184">
            <v>2012</v>
          </cell>
          <cell r="Q184">
            <v>2011.5</v>
          </cell>
          <cell r="R184">
            <v>2011.5</v>
          </cell>
          <cell r="S184">
            <v>2011.5</v>
          </cell>
          <cell r="T184">
            <v>2011.5</v>
          </cell>
          <cell r="U184">
            <v>2011.5</v>
          </cell>
          <cell r="V184">
            <v>2011.5</v>
          </cell>
          <cell r="W184">
            <v>0</v>
          </cell>
          <cell r="X184">
            <v>2011.5</v>
          </cell>
          <cell r="Y184">
            <v>2011.5</v>
          </cell>
          <cell r="Z184">
            <v>2011.5</v>
          </cell>
          <cell r="AA184">
            <v>2011.5</v>
          </cell>
          <cell r="AB184">
            <v>2011.5</v>
          </cell>
          <cell r="AC184">
            <v>2011.5</v>
          </cell>
          <cell r="AD184">
            <v>2011.5</v>
          </cell>
          <cell r="AE184">
            <v>2011.5</v>
          </cell>
          <cell r="AF184">
            <v>2011.5</v>
          </cell>
          <cell r="AG184">
            <v>2011.5</v>
          </cell>
          <cell r="AH184">
            <v>2011.5</v>
          </cell>
          <cell r="AI184">
            <v>0</v>
          </cell>
          <cell r="AJ184">
            <v>2011.5</v>
          </cell>
          <cell r="AK184">
            <v>2011.5</v>
          </cell>
          <cell r="AL184">
            <v>2011.5</v>
          </cell>
          <cell r="AM184">
            <v>2011.5</v>
          </cell>
          <cell r="AN184">
            <v>2011.5</v>
          </cell>
          <cell r="AO184">
            <v>2011.5</v>
          </cell>
          <cell r="AP184">
            <v>2011.5</v>
          </cell>
        </row>
        <row r="185">
          <cell r="B185" t="str">
            <v>Amlodipine + Valsartan + HCTZ160+12.5+5mg</v>
          </cell>
          <cell r="C185" t="str">
            <v>Amlodipine + Valsartan + HCTZ</v>
          </cell>
          <cell r="D185" t="str">
            <v>160+12.5+5mg</v>
          </cell>
          <cell r="E185" t="str">
            <v>Torrent</v>
          </cell>
          <cell r="F185">
            <v>0</v>
          </cell>
          <cell r="G185" t="str">
            <v>Y</v>
          </cell>
          <cell r="H185">
            <v>0</v>
          </cell>
          <cell r="I185">
            <v>0</v>
          </cell>
          <cell r="J185">
            <v>2011.5</v>
          </cell>
          <cell r="K185">
            <v>2011.5</v>
          </cell>
          <cell r="L185">
            <v>2011.5</v>
          </cell>
          <cell r="M185">
            <v>2011.5</v>
          </cell>
          <cell r="N185">
            <v>2011.5</v>
          </cell>
          <cell r="O185">
            <v>2011.5</v>
          </cell>
          <cell r="P185">
            <v>2012</v>
          </cell>
          <cell r="Q185">
            <v>2011.5</v>
          </cell>
          <cell r="R185">
            <v>2011.5</v>
          </cell>
          <cell r="S185">
            <v>2011.5</v>
          </cell>
          <cell r="T185">
            <v>2011.5</v>
          </cell>
          <cell r="U185">
            <v>2011.5</v>
          </cell>
          <cell r="V185">
            <v>2011.5</v>
          </cell>
          <cell r="W185">
            <v>0</v>
          </cell>
          <cell r="X185">
            <v>2011.5</v>
          </cell>
          <cell r="Y185">
            <v>2011.5</v>
          </cell>
          <cell r="Z185">
            <v>2011.5</v>
          </cell>
          <cell r="AA185">
            <v>2011.5</v>
          </cell>
          <cell r="AB185">
            <v>2011.5</v>
          </cell>
          <cell r="AC185">
            <v>2011.5</v>
          </cell>
          <cell r="AD185">
            <v>2011.5</v>
          </cell>
          <cell r="AE185">
            <v>2011.5</v>
          </cell>
          <cell r="AF185">
            <v>2011.5</v>
          </cell>
          <cell r="AG185">
            <v>2011.5</v>
          </cell>
          <cell r="AH185">
            <v>2011.5</v>
          </cell>
          <cell r="AI185">
            <v>0</v>
          </cell>
          <cell r="AJ185">
            <v>2011.5</v>
          </cell>
          <cell r="AK185">
            <v>2011.5</v>
          </cell>
          <cell r="AL185">
            <v>2011.5</v>
          </cell>
          <cell r="AM185">
            <v>2011.5</v>
          </cell>
          <cell r="AN185">
            <v>2011.5</v>
          </cell>
          <cell r="AO185">
            <v>2011.5</v>
          </cell>
          <cell r="AP185">
            <v>2011.5</v>
          </cell>
        </row>
        <row r="186">
          <cell r="B186" t="str">
            <v>Amlodipine + Valsartan + HCTZ160+12.5+5mg</v>
          </cell>
          <cell r="C186" t="str">
            <v>Amlodipine + Valsartan + HCTZ</v>
          </cell>
          <cell r="D186" t="str">
            <v>160+12.5+5mg</v>
          </cell>
          <cell r="E186" t="str">
            <v>Torrent</v>
          </cell>
          <cell r="F186">
            <v>0</v>
          </cell>
          <cell r="G186" t="str">
            <v>Y</v>
          </cell>
          <cell r="H186">
            <v>0</v>
          </cell>
          <cell r="I186">
            <v>0</v>
          </cell>
          <cell r="J186">
            <v>2011.5</v>
          </cell>
          <cell r="K186">
            <v>2011.5</v>
          </cell>
          <cell r="L186">
            <v>2011.5</v>
          </cell>
          <cell r="M186">
            <v>2011.5</v>
          </cell>
          <cell r="N186">
            <v>2011.5</v>
          </cell>
          <cell r="O186">
            <v>2011.5</v>
          </cell>
          <cell r="P186">
            <v>2012</v>
          </cell>
          <cell r="Q186">
            <v>2011.5</v>
          </cell>
          <cell r="R186">
            <v>2011.5</v>
          </cell>
          <cell r="S186">
            <v>2011.5</v>
          </cell>
          <cell r="T186">
            <v>2011.5</v>
          </cell>
          <cell r="U186">
            <v>2011.5</v>
          </cell>
          <cell r="V186">
            <v>2011.5</v>
          </cell>
          <cell r="W186">
            <v>0</v>
          </cell>
          <cell r="X186">
            <v>2011.5</v>
          </cell>
          <cell r="Y186">
            <v>2011.5</v>
          </cell>
          <cell r="Z186">
            <v>2011.5</v>
          </cell>
          <cell r="AA186">
            <v>2011.5</v>
          </cell>
          <cell r="AB186">
            <v>2011.5</v>
          </cell>
          <cell r="AC186">
            <v>2011.5</v>
          </cell>
          <cell r="AD186">
            <v>2011.5</v>
          </cell>
          <cell r="AE186">
            <v>2011.5</v>
          </cell>
          <cell r="AF186">
            <v>2011.5</v>
          </cell>
          <cell r="AG186">
            <v>2011.5</v>
          </cell>
          <cell r="AH186">
            <v>2011.5</v>
          </cell>
          <cell r="AI186">
            <v>0</v>
          </cell>
          <cell r="AJ186">
            <v>2011.5</v>
          </cell>
          <cell r="AK186">
            <v>2011.5</v>
          </cell>
          <cell r="AL186">
            <v>2011.5</v>
          </cell>
          <cell r="AM186">
            <v>2011.5</v>
          </cell>
          <cell r="AN186">
            <v>2011.5</v>
          </cell>
          <cell r="AO186">
            <v>2011.5</v>
          </cell>
          <cell r="AP186">
            <v>2011.5</v>
          </cell>
        </row>
        <row r="187">
          <cell r="B187" t="str">
            <v>Amlodipine + Valsartan + HCTZ160+12.5+5mg</v>
          </cell>
          <cell r="C187" t="str">
            <v>Amlodipine + Valsartan + HCTZ</v>
          </cell>
          <cell r="D187" t="str">
            <v>160+12.5+5mg</v>
          </cell>
          <cell r="E187" t="str">
            <v>Torrent</v>
          </cell>
          <cell r="F187">
            <v>0</v>
          </cell>
          <cell r="G187" t="str">
            <v>Y</v>
          </cell>
          <cell r="H187">
            <v>0</v>
          </cell>
          <cell r="I187">
            <v>0</v>
          </cell>
          <cell r="J187">
            <v>2011.5</v>
          </cell>
          <cell r="K187">
            <v>2011.5</v>
          </cell>
          <cell r="L187">
            <v>2011.5</v>
          </cell>
          <cell r="M187">
            <v>2011.5</v>
          </cell>
          <cell r="N187">
            <v>2011.5</v>
          </cell>
          <cell r="O187">
            <v>2011.5</v>
          </cell>
          <cell r="P187">
            <v>2012</v>
          </cell>
          <cell r="Q187">
            <v>2011.5</v>
          </cell>
          <cell r="R187">
            <v>2011.5</v>
          </cell>
          <cell r="S187">
            <v>2011.5</v>
          </cell>
          <cell r="T187">
            <v>2011.5</v>
          </cell>
          <cell r="U187">
            <v>2011.5</v>
          </cell>
          <cell r="V187">
            <v>2011.5</v>
          </cell>
          <cell r="W187">
            <v>0</v>
          </cell>
          <cell r="X187">
            <v>2011.5</v>
          </cell>
          <cell r="Y187">
            <v>2011.5</v>
          </cell>
          <cell r="Z187">
            <v>2011.5</v>
          </cell>
          <cell r="AA187">
            <v>2011.5</v>
          </cell>
          <cell r="AB187">
            <v>2011.5</v>
          </cell>
          <cell r="AC187">
            <v>2011.5</v>
          </cell>
          <cell r="AD187">
            <v>2011.5</v>
          </cell>
          <cell r="AE187">
            <v>2011.5</v>
          </cell>
          <cell r="AF187">
            <v>2011.5</v>
          </cell>
          <cell r="AG187">
            <v>2011.5</v>
          </cell>
          <cell r="AH187">
            <v>2011.5</v>
          </cell>
          <cell r="AI187">
            <v>0</v>
          </cell>
          <cell r="AJ187">
            <v>2011.5</v>
          </cell>
          <cell r="AK187">
            <v>2011.5</v>
          </cell>
          <cell r="AL187">
            <v>2011.5</v>
          </cell>
          <cell r="AM187">
            <v>2011.5</v>
          </cell>
          <cell r="AN187">
            <v>2011.5</v>
          </cell>
          <cell r="AO187">
            <v>2011.5</v>
          </cell>
          <cell r="AP187">
            <v>2011.5</v>
          </cell>
        </row>
        <row r="188">
          <cell r="B188" t="str">
            <v>Amlodipine + Valsartan + HCTZ320+25+10mg</v>
          </cell>
          <cell r="C188" t="str">
            <v>Amlodipine + Valsartan + HCTZ</v>
          </cell>
          <cell r="D188" t="str">
            <v>320+25+10mg</v>
          </cell>
          <cell r="E188" t="str">
            <v>Torrent</v>
          </cell>
          <cell r="F188">
            <v>0</v>
          </cell>
          <cell r="G188" t="str">
            <v>Y</v>
          </cell>
          <cell r="H188">
            <v>0</v>
          </cell>
          <cell r="I188">
            <v>0</v>
          </cell>
          <cell r="J188">
            <v>2011.5</v>
          </cell>
          <cell r="K188">
            <v>2011.5</v>
          </cell>
          <cell r="L188">
            <v>2011.5</v>
          </cell>
          <cell r="M188">
            <v>2011.5</v>
          </cell>
          <cell r="N188">
            <v>2011.5</v>
          </cell>
          <cell r="O188">
            <v>2011.5</v>
          </cell>
          <cell r="P188">
            <v>2012</v>
          </cell>
          <cell r="Q188">
            <v>2011.5</v>
          </cell>
          <cell r="R188">
            <v>2011.5</v>
          </cell>
          <cell r="S188">
            <v>2011.5</v>
          </cell>
          <cell r="T188">
            <v>2011.5</v>
          </cell>
          <cell r="U188">
            <v>2011.5</v>
          </cell>
          <cell r="V188">
            <v>2011.5</v>
          </cell>
          <cell r="W188">
            <v>0</v>
          </cell>
          <cell r="X188">
            <v>2011.5</v>
          </cell>
          <cell r="Y188">
            <v>2011.5</v>
          </cell>
          <cell r="Z188">
            <v>2011.5</v>
          </cell>
          <cell r="AA188">
            <v>2011.5</v>
          </cell>
          <cell r="AB188">
            <v>2011.5</v>
          </cell>
          <cell r="AC188">
            <v>2011.5</v>
          </cell>
          <cell r="AD188">
            <v>2011.5</v>
          </cell>
          <cell r="AE188">
            <v>2011.5</v>
          </cell>
          <cell r="AF188">
            <v>2011.5</v>
          </cell>
          <cell r="AG188">
            <v>2011.5</v>
          </cell>
          <cell r="AH188">
            <v>2011.5</v>
          </cell>
          <cell r="AI188">
            <v>0</v>
          </cell>
          <cell r="AJ188">
            <v>2011.5</v>
          </cell>
          <cell r="AK188">
            <v>2011.5</v>
          </cell>
          <cell r="AL188">
            <v>2011.5</v>
          </cell>
          <cell r="AM188">
            <v>2011.5</v>
          </cell>
          <cell r="AN188">
            <v>2011.5</v>
          </cell>
          <cell r="AO188">
            <v>2011.5</v>
          </cell>
          <cell r="AP188">
            <v>2011.5</v>
          </cell>
        </row>
        <row r="189">
          <cell r="B189" t="str">
            <v>Amlodipine10mg</v>
          </cell>
          <cell r="C189" t="str">
            <v>Amlodipine</v>
          </cell>
          <cell r="D189" t="str">
            <v>10mg</v>
          </cell>
          <cell r="E189" t="str">
            <v>Intas</v>
          </cell>
          <cell r="F189" t="str">
            <v>Y</v>
          </cell>
          <cell r="G189" t="str">
            <v>Y</v>
          </cell>
          <cell r="H189">
            <v>0</v>
          </cell>
          <cell r="I189" t="str">
            <v>Y</v>
          </cell>
          <cell r="J189">
            <v>0</v>
          </cell>
          <cell r="K189">
            <v>2010.25</v>
          </cell>
          <cell r="L189">
            <v>2010.25</v>
          </cell>
          <cell r="M189">
            <v>2010.25</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2010.25</v>
          </cell>
          <cell r="AC189">
            <v>0</v>
          </cell>
          <cell r="AD189">
            <v>0</v>
          </cell>
          <cell r="AE189">
            <v>0</v>
          </cell>
          <cell r="AF189">
            <v>0</v>
          </cell>
          <cell r="AG189">
            <v>0</v>
          </cell>
          <cell r="AH189">
            <v>0</v>
          </cell>
          <cell r="AI189">
            <v>0</v>
          </cell>
          <cell r="AJ189">
            <v>0</v>
          </cell>
          <cell r="AK189">
            <v>0</v>
          </cell>
          <cell r="AL189">
            <v>0</v>
          </cell>
          <cell r="AM189">
            <v>0</v>
          </cell>
          <cell r="AN189">
            <v>0</v>
          </cell>
          <cell r="AO189">
            <v>2010.25</v>
          </cell>
          <cell r="AP189">
            <v>0</v>
          </cell>
        </row>
        <row r="190">
          <cell r="B190" t="str">
            <v>Amlodipine2.5mg</v>
          </cell>
          <cell r="C190" t="str">
            <v>Amlodipine</v>
          </cell>
          <cell r="D190" t="str">
            <v>2.5mg</v>
          </cell>
          <cell r="E190" t="str">
            <v>Torrent</v>
          </cell>
          <cell r="F190">
            <v>0</v>
          </cell>
          <cell r="G190" t="str">
            <v>Y</v>
          </cell>
          <cell r="H190">
            <v>0</v>
          </cell>
          <cell r="I190">
            <v>0</v>
          </cell>
          <cell r="J190">
            <v>2011.25</v>
          </cell>
          <cell r="K190">
            <v>2011.25</v>
          </cell>
          <cell r="L190">
            <v>2011.25</v>
          </cell>
          <cell r="M190">
            <v>2011.25</v>
          </cell>
          <cell r="N190">
            <v>2011.25</v>
          </cell>
          <cell r="O190">
            <v>2011.25</v>
          </cell>
          <cell r="P190">
            <v>2011.25</v>
          </cell>
          <cell r="Q190">
            <v>2011.25</v>
          </cell>
          <cell r="R190">
            <v>2011.25</v>
          </cell>
          <cell r="S190">
            <v>2011.25</v>
          </cell>
          <cell r="T190">
            <v>2011.25</v>
          </cell>
          <cell r="U190">
            <v>2011.25</v>
          </cell>
          <cell r="V190">
            <v>2011.25</v>
          </cell>
          <cell r="W190">
            <v>0</v>
          </cell>
          <cell r="X190">
            <v>2011.25</v>
          </cell>
          <cell r="Y190">
            <v>2011.25</v>
          </cell>
          <cell r="Z190">
            <v>2011.25</v>
          </cell>
          <cell r="AA190">
            <v>2011.25</v>
          </cell>
          <cell r="AB190">
            <v>2011.25</v>
          </cell>
          <cell r="AC190">
            <v>2011.25</v>
          </cell>
          <cell r="AD190">
            <v>2011.25</v>
          </cell>
          <cell r="AE190">
            <v>2011.25</v>
          </cell>
          <cell r="AF190">
            <v>2011.25</v>
          </cell>
          <cell r="AG190">
            <v>2011.25</v>
          </cell>
          <cell r="AH190">
            <v>2011.25</v>
          </cell>
          <cell r="AI190">
            <v>0</v>
          </cell>
          <cell r="AJ190">
            <v>2011.25</v>
          </cell>
          <cell r="AK190">
            <v>2011.25</v>
          </cell>
          <cell r="AL190">
            <v>2011.25</v>
          </cell>
          <cell r="AM190">
            <v>2011.25</v>
          </cell>
          <cell r="AN190">
            <v>2011.25</v>
          </cell>
          <cell r="AO190">
            <v>2011.25</v>
          </cell>
          <cell r="AP190">
            <v>2011.25</v>
          </cell>
        </row>
        <row r="191">
          <cell r="B191" t="str">
            <v>Amlodipine5mg</v>
          </cell>
          <cell r="C191" t="str">
            <v>Amlodipine</v>
          </cell>
          <cell r="D191" t="str">
            <v>5mg</v>
          </cell>
          <cell r="E191" t="str">
            <v>Intas</v>
          </cell>
          <cell r="F191" t="str">
            <v>Y</v>
          </cell>
          <cell r="G191" t="str">
            <v>Y</v>
          </cell>
          <cell r="H191">
            <v>0</v>
          </cell>
          <cell r="I191" t="str">
            <v>Y</v>
          </cell>
          <cell r="J191">
            <v>0</v>
          </cell>
          <cell r="K191">
            <v>2010.25</v>
          </cell>
          <cell r="L191">
            <v>2010.25</v>
          </cell>
          <cell r="M191">
            <v>2010.25</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2010.25</v>
          </cell>
          <cell r="AC191">
            <v>0</v>
          </cell>
          <cell r="AD191">
            <v>0</v>
          </cell>
          <cell r="AE191">
            <v>0</v>
          </cell>
          <cell r="AF191">
            <v>0</v>
          </cell>
          <cell r="AG191">
            <v>0</v>
          </cell>
          <cell r="AH191">
            <v>0</v>
          </cell>
          <cell r="AI191">
            <v>0</v>
          </cell>
          <cell r="AJ191">
            <v>0</v>
          </cell>
          <cell r="AK191">
            <v>0</v>
          </cell>
          <cell r="AL191">
            <v>0</v>
          </cell>
          <cell r="AM191">
            <v>0</v>
          </cell>
          <cell r="AN191">
            <v>0</v>
          </cell>
          <cell r="AO191">
            <v>2010.25</v>
          </cell>
          <cell r="AP191">
            <v>0</v>
          </cell>
        </row>
        <row r="192">
          <cell r="B192" t="str">
            <v>Aripiprazole ODT10mg</v>
          </cell>
          <cell r="C192" t="str">
            <v>Aripiprazole ODT</v>
          </cell>
          <cell r="D192" t="str">
            <v>10mg</v>
          </cell>
          <cell r="E192" t="str">
            <v>Torrent</v>
          </cell>
          <cell r="F192">
            <v>0</v>
          </cell>
          <cell r="G192" t="str">
            <v>Y</v>
          </cell>
          <cell r="H192">
            <v>0</v>
          </cell>
          <cell r="I192">
            <v>0</v>
          </cell>
          <cell r="J192">
            <v>2011.25</v>
          </cell>
          <cell r="K192">
            <v>2012</v>
          </cell>
          <cell r="L192">
            <v>2011.25</v>
          </cell>
          <cell r="M192">
            <v>2011.25</v>
          </cell>
          <cell r="N192">
            <v>2012</v>
          </cell>
          <cell r="O192">
            <v>2012</v>
          </cell>
          <cell r="P192">
            <v>2012</v>
          </cell>
          <cell r="Q192">
            <v>2011.25</v>
          </cell>
          <cell r="R192">
            <v>2012</v>
          </cell>
          <cell r="S192">
            <v>2012</v>
          </cell>
          <cell r="T192">
            <v>2012</v>
          </cell>
          <cell r="U192">
            <v>2011.25</v>
          </cell>
          <cell r="V192">
            <v>2011.25</v>
          </cell>
          <cell r="W192">
            <v>0</v>
          </cell>
          <cell r="X192">
            <v>2012</v>
          </cell>
          <cell r="Y192">
            <v>2011.25</v>
          </cell>
          <cell r="Z192">
            <v>2012</v>
          </cell>
          <cell r="AA192">
            <v>2012</v>
          </cell>
          <cell r="AB192">
            <v>2012</v>
          </cell>
          <cell r="AC192">
            <v>2012</v>
          </cell>
          <cell r="AD192">
            <v>2012</v>
          </cell>
          <cell r="AE192">
            <v>2011.25</v>
          </cell>
          <cell r="AF192">
            <v>2011.25</v>
          </cell>
          <cell r="AG192">
            <v>2012</v>
          </cell>
          <cell r="AH192">
            <v>2012</v>
          </cell>
          <cell r="AI192">
            <v>0</v>
          </cell>
          <cell r="AJ192">
            <v>2011.25</v>
          </cell>
          <cell r="AK192">
            <v>2012</v>
          </cell>
          <cell r="AL192">
            <v>2012</v>
          </cell>
          <cell r="AM192">
            <v>2011.25</v>
          </cell>
          <cell r="AN192">
            <v>2012</v>
          </cell>
          <cell r="AO192">
            <v>2012</v>
          </cell>
          <cell r="AP192">
            <v>2012</v>
          </cell>
        </row>
        <row r="193">
          <cell r="B193" t="str">
            <v>Aripiprazole ODT15mg</v>
          </cell>
          <cell r="C193" t="str">
            <v>Aripiprazole ODT</v>
          </cell>
          <cell r="D193" t="str">
            <v>15mg</v>
          </cell>
          <cell r="E193" t="str">
            <v>Torrent</v>
          </cell>
          <cell r="F193">
            <v>0</v>
          </cell>
          <cell r="G193" t="str">
            <v>Y</v>
          </cell>
          <cell r="H193">
            <v>0</v>
          </cell>
          <cell r="I193">
            <v>0</v>
          </cell>
          <cell r="J193">
            <v>2011.25</v>
          </cell>
          <cell r="K193">
            <v>2012</v>
          </cell>
          <cell r="L193">
            <v>2011.25</v>
          </cell>
          <cell r="M193">
            <v>2011.25</v>
          </cell>
          <cell r="N193">
            <v>2012</v>
          </cell>
          <cell r="O193">
            <v>2012</v>
          </cell>
          <cell r="P193">
            <v>2012</v>
          </cell>
          <cell r="Q193">
            <v>2011.25</v>
          </cell>
          <cell r="R193">
            <v>2012</v>
          </cell>
          <cell r="S193">
            <v>2012</v>
          </cell>
          <cell r="T193">
            <v>2012</v>
          </cell>
          <cell r="U193">
            <v>2011.25</v>
          </cell>
          <cell r="V193">
            <v>2011.25</v>
          </cell>
          <cell r="W193">
            <v>0</v>
          </cell>
          <cell r="X193">
            <v>2012</v>
          </cell>
          <cell r="Y193">
            <v>2011.25</v>
          </cell>
          <cell r="Z193">
            <v>2012</v>
          </cell>
          <cell r="AA193">
            <v>2012</v>
          </cell>
          <cell r="AB193">
            <v>2012</v>
          </cell>
          <cell r="AC193">
            <v>2012</v>
          </cell>
          <cell r="AD193">
            <v>2012</v>
          </cell>
          <cell r="AE193">
            <v>2011.25</v>
          </cell>
          <cell r="AF193">
            <v>2011.25</v>
          </cell>
          <cell r="AG193">
            <v>2012</v>
          </cell>
          <cell r="AH193">
            <v>2012</v>
          </cell>
          <cell r="AI193">
            <v>0</v>
          </cell>
          <cell r="AJ193">
            <v>2011.25</v>
          </cell>
          <cell r="AK193">
            <v>2012</v>
          </cell>
          <cell r="AL193">
            <v>2012</v>
          </cell>
          <cell r="AM193">
            <v>2011.25</v>
          </cell>
          <cell r="AN193">
            <v>2012</v>
          </cell>
          <cell r="AO193">
            <v>2012</v>
          </cell>
          <cell r="AP193">
            <v>2012</v>
          </cell>
        </row>
        <row r="194">
          <cell r="B194" t="str">
            <v>Aripiprazole ODT20mg</v>
          </cell>
          <cell r="C194" t="str">
            <v>Aripiprazole ODT</v>
          </cell>
          <cell r="D194" t="str">
            <v>20mg</v>
          </cell>
          <cell r="E194" t="str">
            <v>Torrent</v>
          </cell>
          <cell r="F194">
            <v>0</v>
          </cell>
          <cell r="G194" t="str">
            <v>Y</v>
          </cell>
          <cell r="H194">
            <v>0</v>
          </cell>
          <cell r="I194">
            <v>0</v>
          </cell>
          <cell r="J194">
            <v>2011.25</v>
          </cell>
          <cell r="K194">
            <v>2012</v>
          </cell>
          <cell r="L194">
            <v>2011.25</v>
          </cell>
          <cell r="M194">
            <v>2011.25</v>
          </cell>
          <cell r="N194">
            <v>2012</v>
          </cell>
          <cell r="O194">
            <v>2012</v>
          </cell>
          <cell r="P194">
            <v>2012</v>
          </cell>
          <cell r="Q194">
            <v>2011.25</v>
          </cell>
          <cell r="R194">
            <v>2012</v>
          </cell>
          <cell r="S194">
            <v>2012</v>
          </cell>
          <cell r="T194">
            <v>2012</v>
          </cell>
          <cell r="U194">
            <v>2011.25</v>
          </cell>
          <cell r="V194">
            <v>2011.25</v>
          </cell>
          <cell r="W194">
            <v>0</v>
          </cell>
          <cell r="X194">
            <v>2012</v>
          </cell>
          <cell r="Y194">
            <v>2011.25</v>
          </cell>
          <cell r="Z194">
            <v>2012</v>
          </cell>
          <cell r="AA194">
            <v>2012</v>
          </cell>
          <cell r="AB194">
            <v>2012</v>
          </cell>
          <cell r="AC194">
            <v>2012</v>
          </cell>
          <cell r="AD194">
            <v>2012</v>
          </cell>
          <cell r="AE194">
            <v>2011.25</v>
          </cell>
          <cell r="AF194">
            <v>2011.25</v>
          </cell>
          <cell r="AG194">
            <v>2012</v>
          </cell>
          <cell r="AH194">
            <v>2012</v>
          </cell>
          <cell r="AI194">
            <v>0</v>
          </cell>
          <cell r="AJ194">
            <v>2011.25</v>
          </cell>
          <cell r="AK194">
            <v>2012</v>
          </cell>
          <cell r="AL194">
            <v>2012</v>
          </cell>
          <cell r="AM194">
            <v>2011.25</v>
          </cell>
          <cell r="AN194">
            <v>2012</v>
          </cell>
          <cell r="AO194">
            <v>2012</v>
          </cell>
          <cell r="AP194">
            <v>2012</v>
          </cell>
        </row>
        <row r="195">
          <cell r="B195" t="str">
            <v>Aripiprazole ODT30mg</v>
          </cell>
          <cell r="C195" t="str">
            <v>Aripiprazole ODT</v>
          </cell>
          <cell r="D195" t="str">
            <v>30mg</v>
          </cell>
          <cell r="E195" t="str">
            <v>Torrent</v>
          </cell>
          <cell r="F195">
            <v>0</v>
          </cell>
          <cell r="G195" t="str">
            <v>Y</v>
          </cell>
          <cell r="H195">
            <v>0</v>
          </cell>
          <cell r="I195">
            <v>0</v>
          </cell>
          <cell r="J195">
            <v>2011.25</v>
          </cell>
          <cell r="K195">
            <v>2012</v>
          </cell>
          <cell r="L195">
            <v>2011.25</v>
          </cell>
          <cell r="M195">
            <v>2011.25</v>
          </cell>
          <cell r="N195">
            <v>2012</v>
          </cell>
          <cell r="O195">
            <v>2012</v>
          </cell>
          <cell r="P195">
            <v>2012</v>
          </cell>
          <cell r="Q195">
            <v>2011.25</v>
          </cell>
          <cell r="R195">
            <v>2012</v>
          </cell>
          <cell r="S195">
            <v>2012</v>
          </cell>
          <cell r="T195">
            <v>2012</v>
          </cell>
          <cell r="U195">
            <v>2011.25</v>
          </cell>
          <cell r="V195">
            <v>2011.25</v>
          </cell>
          <cell r="W195">
            <v>0</v>
          </cell>
          <cell r="X195">
            <v>2012</v>
          </cell>
          <cell r="Y195">
            <v>2011.25</v>
          </cell>
          <cell r="Z195">
            <v>2012</v>
          </cell>
          <cell r="AA195">
            <v>2012</v>
          </cell>
          <cell r="AB195">
            <v>2012</v>
          </cell>
          <cell r="AC195">
            <v>2012</v>
          </cell>
          <cell r="AD195">
            <v>2012</v>
          </cell>
          <cell r="AE195">
            <v>2011.25</v>
          </cell>
          <cell r="AF195">
            <v>2011.25</v>
          </cell>
          <cell r="AG195">
            <v>2012</v>
          </cell>
          <cell r="AH195">
            <v>2012</v>
          </cell>
          <cell r="AI195">
            <v>0</v>
          </cell>
          <cell r="AJ195">
            <v>2011.25</v>
          </cell>
          <cell r="AK195">
            <v>2012</v>
          </cell>
          <cell r="AL195">
            <v>2012</v>
          </cell>
          <cell r="AM195">
            <v>2011.25</v>
          </cell>
          <cell r="AN195">
            <v>2012</v>
          </cell>
          <cell r="AO195">
            <v>2012</v>
          </cell>
          <cell r="AP195">
            <v>2012</v>
          </cell>
        </row>
        <row r="196">
          <cell r="B196" t="str">
            <v>Aripiprazole ODT5mg</v>
          </cell>
          <cell r="C196" t="str">
            <v>Aripiprazole ODT</v>
          </cell>
          <cell r="D196" t="str">
            <v>5mg</v>
          </cell>
          <cell r="E196" t="str">
            <v>Torrent</v>
          </cell>
          <cell r="F196">
            <v>0</v>
          </cell>
          <cell r="G196" t="str">
            <v>Y</v>
          </cell>
          <cell r="H196">
            <v>0</v>
          </cell>
          <cell r="I196">
            <v>0</v>
          </cell>
          <cell r="J196">
            <v>2011.25</v>
          </cell>
          <cell r="K196">
            <v>2012</v>
          </cell>
          <cell r="L196">
            <v>2011.25</v>
          </cell>
          <cell r="M196">
            <v>2011.25</v>
          </cell>
          <cell r="N196">
            <v>2012</v>
          </cell>
          <cell r="O196">
            <v>2012</v>
          </cell>
          <cell r="P196">
            <v>2012</v>
          </cell>
          <cell r="Q196">
            <v>2011.25</v>
          </cell>
          <cell r="R196">
            <v>2012</v>
          </cell>
          <cell r="S196">
            <v>2012</v>
          </cell>
          <cell r="T196">
            <v>2012</v>
          </cell>
          <cell r="U196">
            <v>2011.25</v>
          </cell>
          <cell r="V196">
            <v>2011.25</v>
          </cell>
          <cell r="W196">
            <v>0</v>
          </cell>
          <cell r="X196">
            <v>2012</v>
          </cell>
          <cell r="Y196">
            <v>2011.25</v>
          </cell>
          <cell r="Z196">
            <v>2012</v>
          </cell>
          <cell r="AA196">
            <v>2012</v>
          </cell>
          <cell r="AB196">
            <v>2012</v>
          </cell>
          <cell r="AC196">
            <v>2012</v>
          </cell>
          <cell r="AD196">
            <v>2012</v>
          </cell>
          <cell r="AE196">
            <v>2011.25</v>
          </cell>
          <cell r="AF196">
            <v>2011.25</v>
          </cell>
          <cell r="AG196">
            <v>2012</v>
          </cell>
          <cell r="AH196">
            <v>2012</v>
          </cell>
          <cell r="AI196">
            <v>0</v>
          </cell>
          <cell r="AJ196">
            <v>2011.25</v>
          </cell>
          <cell r="AK196">
            <v>2012</v>
          </cell>
          <cell r="AL196">
            <v>2012</v>
          </cell>
          <cell r="AM196">
            <v>2011.25</v>
          </cell>
          <cell r="AN196">
            <v>2012</v>
          </cell>
          <cell r="AO196">
            <v>2012</v>
          </cell>
          <cell r="AP196">
            <v>2012</v>
          </cell>
        </row>
        <row r="197">
          <cell r="B197" t="str">
            <v>Aripiprazole10mg</v>
          </cell>
          <cell r="C197" t="str">
            <v>Aripiprazole</v>
          </cell>
          <cell r="D197" t="str">
            <v>10mg</v>
          </cell>
          <cell r="E197" t="str">
            <v>Torrent</v>
          </cell>
          <cell r="F197" t="str">
            <v>Y</v>
          </cell>
          <cell r="G197" t="str">
            <v>Y</v>
          </cell>
          <cell r="H197">
            <v>0</v>
          </cell>
          <cell r="I197" t="str">
            <v>Y</v>
          </cell>
          <cell r="J197">
            <v>2011.25</v>
          </cell>
          <cell r="K197">
            <v>2011.25</v>
          </cell>
          <cell r="L197">
            <v>2011.25</v>
          </cell>
          <cell r="M197">
            <v>2011.25</v>
          </cell>
          <cell r="N197">
            <v>2011.25</v>
          </cell>
          <cell r="O197">
            <v>2011.25</v>
          </cell>
          <cell r="P197">
            <v>2011.25</v>
          </cell>
          <cell r="Q197">
            <v>2011.25</v>
          </cell>
          <cell r="R197">
            <v>2011.25</v>
          </cell>
          <cell r="S197">
            <v>2011.25</v>
          </cell>
          <cell r="T197">
            <v>2011.25</v>
          </cell>
          <cell r="U197">
            <v>2011.25</v>
          </cell>
          <cell r="V197">
            <v>2011.25</v>
          </cell>
          <cell r="W197">
            <v>0</v>
          </cell>
          <cell r="X197">
            <v>2011.25</v>
          </cell>
          <cell r="Y197">
            <v>2011.25</v>
          </cell>
          <cell r="Z197">
            <v>2011.25</v>
          </cell>
          <cell r="AA197">
            <v>2011.25</v>
          </cell>
          <cell r="AB197">
            <v>2011.25</v>
          </cell>
          <cell r="AC197">
            <v>2011.25</v>
          </cell>
          <cell r="AD197">
            <v>2011.25</v>
          </cell>
          <cell r="AE197">
            <v>2011.25</v>
          </cell>
          <cell r="AF197">
            <v>2011.25</v>
          </cell>
          <cell r="AG197">
            <v>2011.25</v>
          </cell>
          <cell r="AH197">
            <v>2011.25</v>
          </cell>
          <cell r="AI197">
            <v>0</v>
          </cell>
          <cell r="AJ197">
            <v>2011.25</v>
          </cell>
          <cell r="AK197">
            <v>2011.25</v>
          </cell>
          <cell r="AL197">
            <v>2011.25</v>
          </cell>
          <cell r="AM197">
            <v>2011.25</v>
          </cell>
          <cell r="AN197">
            <v>2011.25</v>
          </cell>
          <cell r="AO197">
            <v>2011.25</v>
          </cell>
          <cell r="AP197">
            <v>2011.25</v>
          </cell>
        </row>
        <row r="198">
          <cell r="B198" t="str">
            <v>Aripiprazole15mg</v>
          </cell>
          <cell r="C198" t="str">
            <v>Aripiprazole</v>
          </cell>
          <cell r="D198" t="str">
            <v>15mg</v>
          </cell>
          <cell r="E198" t="str">
            <v>Torrent</v>
          </cell>
          <cell r="F198" t="str">
            <v>Y</v>
          </cell>
          <cell r="G198" t="str">
            <v>Y</v>
          </cell>
          <cell r="H198">
            <v>0</v>
          </cell>
          <cell r="I198" t="str">
            <v>Y</v>
          </cell>
          <cell r="J198">
            <v>2011.25</v>
          </cell>
          <cell r="K198">
            <v>2011.25</v>
          </cell>
          <cell r="L198">
            <v>2011.25</v>
          </cell>
          <cell r="M198">
            <v>2011.25</v>
          </cell>
          <cell r="N198">
            <v>2011.25</v>
          </cell>
          <cell r="O198">
            <v>2011.25</v>
          </cell>
          <cell r="P198">
            <v>2011.25</v>
          </cell>
          <cell r="Q198">
            <v>2011.25</v>
          </cell>
          <cell r="R198">
            <v>2011.25</v>
          </cell>
          <cell r="S198">
            <v>2011.25</v>
          </cell>
          <cell r="T198">
            <v>2011.25</v>
          </cell>
          <cell r="U198">
            <v>2011.25</v>
          </cell>
          <cell r="V198">
            <v>2011.25</v>
          </cell>
          <cell r="W198">
            <v>0</v>
          </cell>
          <cell r="X198">
            <v>2011.25</v>
          </cell>
          <cell r="Y198">
            <v>2011.25</v>
          </cell>
          <cell r="Z198">
            <v>2011.25</v>
          </cell>
          <cell r="AA198">
            <v>2011.25</v>
          </cell>
          <cell r="AB198">
            <v>2011.25</v>
          </cell>
          <cell r="AC198">
            <v>2011.25</v>
          </cell>
          <cell r="AD198">
            <v>2011.25</v>
          </cell>
          <cell r="AE198">
            <v>2011.25</v>
          </cell>
          <cell r="AF198">
            <v>2011.25</v>
          </cell>
          <cell r="AG198">
            <v>2011.25</v>
          </cell>
          <cell r="AH198">
            <v>2011.25</v>
          </cell>
          <cell r="AI198">
            <v>0</v>
          </cell>
          <cell r="AJ198">
            <v>2011.25</v>
          </cell>
          <cell r="AK198">
            <v>2011.25</v>
          </cell>
          <cell r="AL198">
            <v>2011.25</v>
          </cell>
          <cell r="AM198">
            <v>2011.25</v>
          </cell>
          <cell r="AN198">
            <v>2011.25</v>
          </cell>
          <cell r="AO198">
            <v>2011.25</v>
          </cell>
          <cell r="AP198">
            <v>2011.25</v>
          </cell>
        </row>
        <row r="199">
          <cell r="B199" t="str">
            <v>Aripiprazole20mg</v>
          </cell>
          <cell r="C199" t="str">
            <v>Aripiprazole</v>
          </cell>
          <cell r="D199" t="str">
            <v>20mg</v>
          </cell>
          <cell r="E199" t="str">
            <v>Torrent</v>
          </cell>
          <cell r="F199">
            <v>0</v>
          </cell>
          <cell r="G199" t="str">
            <v>Y</v>
          </cell>
          <cell r="H199">
            <v>0</v>
          </cell>
          <cell r="I199">
            <v>0</v>
          </cell>
          <cell r="J199">
            <v>2011.25</v>
          </cell>
          <cell r="K199">
            <v>2011.25</v>
          </cell>
          <cell r="L199">
            <v>2011.25</v>
          </cell>
          <cell r="M199">
            <v>2011.25</v>
          </cell>
          <cell r="N199">
            <v>2011.25</v>
          </cell>
          <cell r="O199">
            <v>2011.25</v>
          </cell>
          <cell r="P199">
            <v>2011.25</v>
          </cell>
          <cell r="Q199">
            <v>2011.25</v>
          </cell>
          <cell r="R199">
            <v>2011.25</v>
          </cell>
          <cell r="S199">
            <v>2011.25</v>
          </cell>
          <cell r="T199">
            <v>2011.25</v>
          </cell>
          <cell r="U199">
            <v>2011.25</v>
          </cell>
          <cell r="V199">
            <v>2011.25</v>
          </cell>
          <cell r="W199">
            <v>0</v>
          </cell>
          <cell r="X199">
            <v>2011.25</v>
          </cell>
          <cell r="Y199">
            <v>2011.25</v>
          </cell>
          <cell r="Z199">
            <v>2011.25</v>
          </cell>
          <cell r="AA199">
            <v>2011.25</v>
          </cell>
          <cell r="AB199">
            <v>2011.25</v>
          </cell>
          <cell r="AC199">
            <v>2011.25</v>
          </cell>
          <cell r="AD199">
            <v>2011.25</v>
          </cell>
          <cell r="AE199">
            <v>2011.25</v>
          </cell>
          <cell r="AF199">
            <v>2011.25</v>
          </cell>
          <cell r="AG199">
            <v>2011.25</v>
          </cell>
          <cell r="AH199">
            <v>2011.25</v>
          </cell>
          <cell r="AI199">
            <v>0</v>
          </cell>
          <cell r="AJ199">
            <v>2011.25</v>
          </cell>
          <cell r="AK199">
            <v>2011.25</v>
          </cell>
          <cell r="AL199">
            <v>2011.25</v>
          </cell>
          <cell r="AM199">
            <v>2011.25</v>
          </cell>
          <cell r="AN199">
            <v>2011.25</v>
          </cell>
          <cell r="AO199">
            <v>2011.25</v>
          </cell>
          <cell r="AP199">
            <v>2011.25</v>
          </cell>
        </row>
        <row r="200">
          <cell r="B200" t="str">
            <v>Aripiprazole2mg</v>
          </cell>
          <cell r="C200" t="str">
            <v>Aripiprazole</v>
          </cell>
          <cell r="D200" t="str">
            <v>2mg</v>
          </cell>
          <cell r="E200" t="str">
            <v>Torrent</v>
          </cell>
          <cell r="F200">
            <v>0</v>
          </cell>
          <cell r="G200" t="str">
            <v>Y</v>
          </cell>
          <cell r="H200">
            <v>0</v>
          </cell>
          <cell r="I200">
            <v>0</v>
          </cell>
          <cell r="J200">
            <v>2011.5</v>
          </cell>
          <cell r="K200">
            <v>2011.5</v>
          </cell>
          <cell r="L200">
            <v>2011.5</v>
          </cell>
          <cell r="M200">
            <v>2011.5</v>
          </cell>
          <cell r="N200">
            <v>2011.5</v>
          </cell>
          <cell r="O200">
            <v>2011.5</v>
          </cell>
          <cell r="P200">
            <v>2011.5</v>
          </cell>
          <cell r="Q200">
            <v>2011.5</v>
          </cell>
          <cell r="R200">
            <v>2011.5</v>
          </cell>
          <cell r="S200">
            <v>2011.5</v>
          </cell>
          <cell r="T200">
            <v>2011.5</v>
          </cell>
          <cell r="U200">
            <v>2011.5</v>
          </cell>
          <cell r="V200">
            <v>2011.5</v>
          </cell>
          <cell r="W200">
            <v>0</v>
          </cell>
          <cell r="X200">
            <v>2011.5</v>
          </cell>
          <cell r="Y200">
            <v>2011.5</v>
          </cell>
          <cell r="Z200">
            <v>2011.5</v>
          </cell>
          <cell r="AA200">
            <v>2011.5</v>
          </cell>
          <cell r="AB200">
            <v>2011.5</v>
          </cell>
          <cell r="AC200">
            <v>2011.5</v>
          </cell>
          <cell r="AD200">
            <v>2011.5</v>
          </cell>
          <cell r="AE200">
            <v>2011.5</v>
          </cell>
          <cell r="AF200">
            <v>2011.5</v>
          </cell>
          <cell r="AG200">
            <v>2011.5</v>
          </cell>
          <cell r="AH200">
            <v>2011.5</v>
          </cell>
          <cell r="AI200">
            <v>0</v>
          </cell>
          <cell r="AJ200">
            <v>2011.5</v>
          </cell>
          <cell r="AK200">
            <v>2011.5</v>
          </cell>
          <cell r="AL200">
            <v>2011.5</v>
          </cell>
          <cell r="AM200">
            <v>2011.5</v>
          </cell>
          <cell r="AN200">
            <v>2011.5</v>
          </cell>
          <cell r="AO200">
            <v>2011.5</v>
          </cell>
          <cell r="AP200">
            <v>2011.5</v>
          </cell>
        </row>
        <row r="201">
          <cell r="B201" t="str">
            <v>Aripiprazole30mg</v>
          </cell>
          <cell r="C201" t="str">
            <v>Aripiprazole</v>
          </cell>
          <cell r="D201" t="str">
            <v>30mg</v>
          </cell>
          <cell r="E201" t="str">
            <v>Torrent</v>
          </cell>
          <cell r="F201" t="str">
            <v>Y</v>
          </cell>
          <cell r="G201" t="str">
            <v>Y</v>
          </cell>
          <cell r="H201">
            <v>0</v>
          </cell>
          <cell r="I201" t="str">
            <v>Y</v>
          </cell>
          <cell r="J201">
            <v>2011.25</v>
          </cell>
          <cell r="K201">
            <v>2011.25</v>
          </cell>
          <cell r="L201">
            <v>2011.25</v>
          </cell>
          <cell r="M201">
            <v>2011.25</v>
          </cell>
          <cell r="N201">
            <v>2011.25</v>
          </cell>
          <cell r="O201">
            <v>2011.25</v>
          </cell>
          <cell r="P201">
            <v>2011.25</v>
          </cell>
          <cell r="Q201">
            <v>2011.25</v>
          </cell>
          <cell r="R201">
            <v>2011.25</v>
          </cell>
          <cell r="S201">
            <v>2011.25</v>
          </cell>
          <cell r="T201">
            <v>2011.25</v>
          </cell>
          <cell r="U201">
            <v>2011.25</v>
          </cell>
          <cell r="V201">
            <v>2011.25</v>
          </cell>
          <cell r="W201">
            <v>0</v>
          </cell>
          <cell r="X201">
            <v>2011.25</v>
          </cell>
          <cell r="Y201">
            <v>2011.25</v>
          </cell>
          <cell r="Z201">
            <v>2011.25</v>
          </cell>
          <cell r="AA201">
            <v>2011.25</v>
          </cell>
          <cell r="AB201">
            <v>2011.25</v>
          </cell>
          <cell r="AC201">
            <v>2011.25</v>
          </cell>
          <cell r="AD201">
            <v>2011.25</v>
          </cell>
          <cell r="AE201">
            <v>2011.25</v>
          </cell>
          <cell r="AF201">
            <v>2011.25</v>
          </cell>
          <cell r="AG201">
            <v>2011.25</v>
          </cell>
          <cell r="AH201">
            <v>2011.25</v>
          </cell>
          <cell r="AI201">
            <v>0</v>
          </cell>
          <cell r="AJ201">
            <v>2011.25</v>
          </cell>
          <cell r="AK201">
            <v>2011.25</v>
          </cell>
          <cell r="AL201">
            <v>2011.25</v>
          </cell>
          <cell r="AM201">
            <v>2011.25</v>
          </cell>
          <cell r="AN201">
            <v>2011.25</v>
          </cell>
          <cell r="AO201">
            <v>2011.25</v>
          </cell>
          <cell r="AP201">
            <v>2011.25</v>
          </cell>
        </row>
        <row r="202">
          <cell r="B202" t="str">
            <v>Aripiprazole5mg</v>
          </cell>
          <cell r="C202" t="str">
            <v>Aripiprazole</v>
          </cell>
          <cell r="D202" t="str">
            <v>5mg</v>
          </cell>
          <cell r="E202" t="str">
            <v>Torrent</v>
          </cell>
          <cell r="F202" t="str">
            <v>Y</v>
          </cell>
          <cell r="G202" t="str">
            <v>Y</v>
          </cell>
          <cell r="H202">
            <v>0</v>
          </cell>
          <cell r="I202" t="str">
            <v>Y</v>
          </cell>
          <cell r="J202">
            <v>2011.25</v>
          </cell>
          <cell r="K202">
            <v>2011.5</v>
          </cell>
          <cell r="L202">
            <v>2011.25</v>
          </cell>
          <cell r="M202">
            <v>2011.25</v>
          </cell>
          <cell r="N202">
            <v>2011.5</v>
          </cell>
          <cell r="O202">
            <v>2011.5</v>
          </cell>
          <cell r="P202">
            <v>2011.5</v>
          </cell>
          <cell r="Q202">
            <v>2011.25</v>
          </cell>
          <cell r="R202">
            <v>2011.5</v>
          </cell>
          <cell r="S202">
            <v>2011.5</v>
          </cell>
          <cell r="T202">
            <v>2011.5</v>
          </cell>
          <cell r="U202">
            <v>2011.25</v>
          </cell>
          <cell r="V202">
            <v>2011.25</v>
          </cell>
          <cell r="W202">
            <v>0</v>
          </cell>
          <cell r="X202">
            <v>2011.5</v>
          </cell>
          <cell r="Y202">
            <v>2011.25</v>
          </cell>
          <cell r="Z202">
            <v>2011.5</v>
          </cell>
          <cell r="AA202">
            <v>2011.5</v>
          </cell>
          <cell r="AB202">
            <v>2011.5</v>
          </cell>
          <cell r="AC202">
            <v>2011.5</v>
          </cell>
          <cell r="AD202">
            <v>2011.5</v>
          </cell>
          <cell r="AE202">
            <v>2011.25</v>
          </cell>
          <cell r="AF202">
            <v>2011.25</v>
          </cell>
          <cell r="AG202">
            <v>2011.5</v>
          </cell>
          <cell r="AH202">
            <v>2011.5</v>
          </cell>
          <cell r="AI202">
            <v>0</v>
          </cell>
          <cell r="AJ202">
            <v>2011.25</v>
          </cell>
          <cell r="AK202">
            <v>2011.5</v>
          </cell>
          <cell r="AL202">
            <v>2011.5</v>
          </cell>
          <cell r="AM202">
            <v>2011.25</v>
          </cell>
          <cell r="AN202">
            <v>2011.5</v>
          </cell>
          <cell r="AO202">
            <v>2011.5</v>
          </cell>
          <cell r="AP202">
            <v>2011.5</v>
          </cell>
        </row>
        <row r="203">
          <cell r="B203" t="str">
            <v>Atenolol</v>
          </cell>
          <cell r="C203" t="str">
            <v>Atenolol</v>
          </cell>
          <cell r="D203">
            <v>0</v>
          </cell>
          <cell r="E203" t="str">
            <v>Intas</v>
          </cell>
          <cell r="F203" t="str">
            <v>Y</v>
          </cell>
          <cell r="G203" t="str">
            <v>Y</v>
          </cell>
          <cell r="H203">
            <v>0</v>
          </cell>
          <cell r="I203" t="str">
            <v>Y</v>
          </cell>
          <cell r="J203">
            <v>0</v>
          </cell>
          <cell r="K203">
            <v>2010.25</v>
          </cell>
          <cell r="L203">
            <v>0</v>
          </cell>
          <cell r="M203">
            <v>2010.25</v>
          </cell>
          <cell r="N203">
            <v>0</v>
          </cell>
          <cell r="O203">
            <v>0</v>
          </cell>
          <cell r="P203">
            <v>2010.25</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row>
        <row r="204">
          <cell r="B204" t="str">
            <v>Atorvastatin + Amlodipine10+10mg</v>
          </cell>
          <cell r="C204" t="str">
            <v>Atorvastatin + Amlodipine</v>
          </cell>
          <cell r="D204" t="str">
            <v>10+10mg</v>
          </cell>
          <cell r="E204" t="str">
            <v>Torrent</v>
          </cell>
          <cell r="F204">
            <v>0</v>
          </cell>
          <cell r="G204" t="str">
            <v>Y</v>
          </cell>
          <cell r="H204">
            <v>0</v>
          </cell>
          <cell r="I204">
            <v>0</v>
          </cell>
          <cell r="J204">
            <v>2012</v>
          </cell>
          <cell r="K204">
            <v>2011.75</v>
          </cell>
          <cell r="L204">
            <v>2012</v>
          </cell>
          <cell r="M204">
            <v>2011.75</v>
          </cell>
          <cell r="N204">
            <v>2012</v>
          </cell>
          <cell r="O204">
            <v>2012.5</v>
          </cell>
          <cell r="P204">
            <v>2011.75</v>
          </cell>
          <cell r="Q204">
            <v>2012</v>
          </cell>
          <cell r="R204">
            <v>2012</v>
          </cell>
          <cell r="S204">
            <v>2012</v>
          </cell>
          <cell r="T204">
            <v>2012</v>
          </cell>
          <cell r="U204">
            <v>2012</v>
          </cell>
          <cell r="V204">
            <v>2012</v>
          </cell>
          <cell r="W204">
            <v>0</v>
          </cell>
          <cell r="X204">
            <v>2012</v>
          </cell>
          <cell r="Y204">
            <v>2012</v>
          </cell>
          <cell r="Z204">
            <v>2012.5</v>
          </cell>
          <cell r="AA204">
            <v>2012.5</v>
          </cell>
          <cell r="AB204">
            <v>2012.5</v>
          </cell>
          <cell r="AC204">
            <v>2012</v>
          </cell>
          <cell r="AD204">
            <v>2012.5</v>
          </cell>
          <cell r="AE204">
            <v>2012</v>
          </cell>
          <cell r="AF204">
            <v>2012</v>
          </cell>
          <cell r="AG204">
            <v>2012</v>
          </cell>
          <cell r="AH204">
            <v>2012.5</v>
          </cell>
          <cell r="AI204">
            <v>0</v>
          </cell>
          <cell r="AJ204">
            <v>2012</v>
          </cell>
          <cell r="AK204">
            <v>2012.5</v>
          </cell>
          <cell r="AL204">
            <v>2012.5</v>
          </cell>
          <cell r="AM204">
            <v>2012</v>
          </cell>
          <cell r="AN204">
            <v>2012.5</v>
          </cell>
          <cell r="AO204">
            <v>2012</v>
          </cell>
          <cell r="AP204">
            <v>2012</v>
          </cell>
        </row>
        <row r="205">
          <cell r="B205" t="str">
            <v>Atorvastatin + Amlodipine10+2.5mg</v>
          </cell>
          <cell r="C205" t="str">
            <v>Atorvastatin + Amlodipine</v>
          </cell>
          <cell r="D205" t="str">
            <v>10+2.5mg</v>
          </cell>
          <cell r="E205" t="str">
            <v>Torrent</v>
          </cell>
          <cell r="F205">
            <v>0</v>
          </cell>
          <cell r="G205" t="str">
            <v>Y</v>
          </cell>
          <cell r="H205">
            <v>0</v>
          </cell>
          <cell r="I205">
            <v>0</v>
          </cell>
          <cell r="J205">
            <v>2012.5</v>
          </cell>
          <cell r="K205">
            <v>2012.5</v>
          </cell>
          <cell r="L205">
            <v>2012.5</v>
          </cell>
          <cell r="M205">
            <v>2012.5</v>
          </cell>
          <cell r="N205">
            <v>2012.5</v>
          </cell>
          <cell r="O205">
            <v>2012.5</v>
          </cell>
          <cell r="P205">
            <v>2012.5</v>
          </cell>
          <cell r="Q205">
            <v>2012.5</v>
          </cell>
          <cell r="R205">
            <v>2012.5</v>
          </cell>
          <cell r="S205">
            <v>2012.5</v>
          </cell>
          <cell r="T205">
            <v>2012.5</v>
          </cell>
          <cell r="U205">
            <v>2012.5</v>
          </cell>
          <cell r="V205">
            <v>2012.5</v>
          </cell>
          <cell r="W205">
            <v>0</v>
          </cell>
          <cell r="X205">
            <v>2012.5</v>
          </cell>
          <cell r="Y205">
            <v>2012.5</v>
          </cell>
          <cell r="Z205">
            <v>2012.5</v>
          </cell>
          <cell r="AA205">
            <v>2012.5</v>
          </cell>
          <cell r="AB205">
            <v>2012.5</v>
          </cell>
          <cell r="AC205">
            <v>2012.5</v>
          </cell>
          <cell r="AD205">
            <v>2012.5</v>
          </cell>
          <cell r="AE205">
            <v>2012.5</v>
          </cell>
          <cell r="AF205">
            <v>2012.5</v>
          </cell>
          <cell r="AG205">
            <v>2012.5</v>
          </cell>
          <cell r="AH205">
            <v>2012.5</v>
          </cell>
          <cell r="AI205">
            <v>0</v>
          </cell>
          <cell r="AJ205">
            <v>2012.5</v>
          </cell>
          <cell r="AK205">
            <v>2012.5</v>
          </cell>
          <cell r="AL205">
            <v>2012.5</v>
          </cell>
          <cell r="AM205">
            <v>2012.5</v>
          </cell>
          <cell r="AN205">
            <v>2012.5</v>
          </cell>
          <cell r="AO205">
            <v>2012.5</v>
          </cell>
          <cell r="AP205">
            <v>2012.5</v>
          </cell>
        </row>
        <row r="206">
          <cell r="B206" t="str">
            <v>Atorvastatin + Amlodipine10+5mg</v>
          </cell>
          <cell r="C206" t="str">
            <v>Atorvastatin + Amlodipine</v>
          </cell>
          <cell r="D206" t="str">
            <v>10+5mg</v>
          </cell>
          <cell r="E206" t="str">
            <v>Torrent</v>
          </cell>
          <cell r="F206">
            <v>0</v>
          </cell>
          <cell r="G206" t="str">
            <v>Y</v>
          </cell>
          <cell r="H206">
            <v>0</v>
          </cell>
          <cell r="I206">
            <v>0</v>
          </cell>
          <cell r="J206">
            <v>2012</v>
          </cell>
          <cell r="K206">
            <v>2011.75</v>
          </cell>
          <cell r="L206">
            <v>2012</v>
          </cell>
          <cell r="M206">
            <v>2011.75</v>
          </cell>
          <cell r="N206">
            <v>2012</v>
          </cell>
          <cell r="O206">
            <v>2012.5</v>
          </cell>
          <cell r="P206">
            <v>2011.75</v>
          </cell>
          <cell r="Q206">
            <v>2012</v>
          </cell>
          <cell r="R206">
            <v>2012</v>
          </cell>
          <cell r="S206">
            <v>2012</v>
          </cell>
          <cell r="T206">
            <v>2012</v>
          </cell>
          <cell r="U206">
            <v>2012</v>
          </cell>
          <cell r="V206">
            <v>2012</v>
          </cell>
          <cell r="W206">
            <v>0</v>
          </cell>
          <cell r="X206">
            <v>2012</v>
          </cell>
          <cell r="Y206">
            <v>2012</v>
          </cell>
          <cell r="Z206">
            <v>2012.5</v>
          </cell>
          <cell r="AA206">
            <v>2012.5</v>
          </cell>
          <cell r="AB206">
            <v>2012.5</v>
          </cell>
          <cell r="AC206">
            <v>2012</v>
          </cell>
          <cell r="AD206">
            <v>2012.5</v>
          </cell>
          <cell r="AE206">
            <v>2012</v>
          </cell>
          <cell r="AF206">
            <v>2012</v>
          </cell>
          <cell r="AG206">
            <v>2012</v>
          </cell>
          <cell r="AH206">
            <v>2012.5</v>
          </cell>
          <cell r="AI206">
            <v>0</v>
          </cell>
          <cell r="AJ206">
            <v>2012</v>
          </cell>
          <cell r="AK206">
            <v>2012.5</v>
          </cell>
          <cell r="AL206">
            <v>2012.5</v>
          </cell>
          <cell r="AM206">
            <v>2012</v>
          </cell>
          <cell r="AN206">
            <v>2012.5</v>
          </cell>
          <cell r="AO206">
            <v>2012</v>
          </cell>
          <cell r="AP206">
            <v>2012</v>
          </cell>
        </row>
        <row r="207">
          <cell r="B207" t="str">
            <v>Atorvastatin + Amlodipine20+10mg</v>
          </cell>
          <cell r="C207" t="str">
            <v>Atorvastatin + Amlodipine</v>
          </cell>
          <cell r="D207" t="str">
            <v>20+10mg</v>
          </cell>
          <cell r="E207" t="str">
            <v>Torrent</v>
          </cell>
          <cell r="F207">
            <v>0</v>
          </cell>
          <cell r="G207" t="str">
            <v>Y</v>
          </cell>
          <cell r="H207">
            <v>0</v>
          </cell>
          <cell r="I207">
            <v>0</v>
          </cell>
          <cell r="J207">
            <v>2012.5</v>
          </cell>
          <cell r="K207">
            <v>2011.75</v>
          </cell>
          <cell r="L207">
            <v>2012</v>
          </cell>
          <cell r="M207">
            <v>2011.75</v>
          </cell>
          <cell r="N207">
            <v>2012</v>
          </cell>
          <cell r="O207">
            <v>2012.5</v>
          </cell>
          <cell r="P207">
            <v>2011.75</v>
          </cell>
          <cell r="Q207">
            <v>2012.5</v>
          </cell>
          <cell r="R207">
            <v>2012</v>
          </cell>
          <cell r="S207">
            <v>2012</v>
          </cell>
          <cell r="T207">
            <v>2012</v>
          </cell>
          <cell r="U207">
            <v>2012.5</v>
          </cell>
          <cell r="V207">
            <v>2012.5</v>
          </cell>
          <cell r="W207">
            <v>0</v>
          </cell>
          <cell r="X207">
            <v>2012</v>
          </cell>
          <cell r="Y207">
            <v>2012.5</v>
          </cell>
          <cell r="Z207">
            <v>2012.5</v>
          </cell>
          <cell r="AA207">
            <v>2012.5</v>
          </cell>
          <cell r="AB207">
            <v>2012.5</v>
          </cell>
          <cell r="AC207">
            <v>2012</v>
          </cell>
          <cell r="AD207">
            <v>2012.5</v>
          </cell>
          <cell r="AE207">
            <v>2012.5</v>
          </cell>
          <cell r="AF207">
            <v>2012.5</v>
          </cell>
          <cell r="AG207">
            <v>2012</v>
          </cell>
          <cell r="AH207">
            <v>2012.5</v>
          </cell>
          <cell r="AI207">
            <v>0</v>
          </cell>
          <cell r="AJ207">
            <v>2012.5</v>
          </cell>
          <cell r="AK207">
            <v>2012.5</v>
          </cell>
          <cell r="AL207">
            <v>2012.5</v>
          </cell>
          <cell r="AM207">
            <v>2012.5</v>
          </cell>
          <cell r="AN207">
            <v>2012.5</v>
          </cell>
          <cell r="AO207">
            <v>2012</v>
          </cell>
          <cell r="AP207">
            <v>2012</v>
          </cell>
        </row>
        <row r="208">
          <cell r="B208" t="str">
            <v>Atorvastatin + Amlodipine20+2.5mg</v>
          </cell>
          <cell r="C208" t="str">
            <v>Atorvastatin + Amlodipine</v>
          </cell>
          <cell r="D208" t="str">
            <v>20+2.5mg</v>
          </cell>
          <cell r="E208" t="str">
            <v>Torrent</v>
          </cell>
          <cell r="F208">
            <v>0</v>
          </cell>
          <cell r="G208" t="str">
            <v>Y</v>
          </cell>
          <cell r="H208">
            <v>0</v>
          </cell>
          <cell r="I208">
            <v>0</v>
          </cell>
          <cell r="J208">
            <v>2012.5</v>
          </cell>
          <cell r="K208">
            <v>2012.5</v>
          </cell>
          <cell r="L208">
            <v>2012.5</v>
          </cell>
          <cell r="M208">
            <v>2012.5</v>
          </cell>
          <cell r="N208">
            <v>2012.5</v>
          </cell>
          <cell r="O208">
            <v>2012.5</v>
          </cell>
          <cell r="P208">
            <v>2012.5</v>
          </cell>
          <cell r="Q208">
            <v>2012.5</v>
          </cell>
          <cell r="R208">
            <v>2012.5</v>
          </cell>
          <cell r="S208">
            <v>2012.5</v>
          </cell>
          <cell r="T208">
            <v>2012.5</v>
          </cell>
          <cell r="U208">
            <v>2012.5</v>
          </cell>
          <cell r="V208">
            <v>2012.5</v>
          </cell>
          <cell r="W208">
            <v>0</v>
          </cell>
          <cell r="X208">
            <v>2012.5</v>
          </cell>
          <cell r="Y208">
            <v>2012.5</v>
          </cell>
          <cell r="Z208">
            <v>2012.5</v>
          </cell>
          <cell r="AA208">
            <v>2012.5</v>
          </cell>
          <cell r="AB208">
            <v>2012.5</v>
          </cell>
          <cell r="AC208">
            <v>2012.5</v>
          </cell>
          <cell r="AD208">
            <v>2012.5</v>
          </cell>
          <cell r="AE208">
            <v>2012.5</v>
          </cell>
          <cell r="AF208">
            <v>2012.5</v>
          </cell>
          <cell r="AG208">
            <v>2012.5</v>
          </cell>
          <cell r="AH208">
            <v>2012.5</v>
          </cell>
          <cell r="AI208">
            <v>0</v>
          </cell>
          <cell r="AJ208">
            <v>2012.5</v>
          </cell>
          <cell r="AK208">
            <v>2012.5</v>
          </cell>
          <cell r="AL208">
            <v>2012.5</v>
          </cell>
          <cell r="AM208">
            <v>2012.5</v>
          </cell>
          <cell r="AN208">
            <v>2012.5</v>
          </cell>
          <cell r="AO208">
            <v>2012.5</v>
          </cell>
          <cell r="AP208">
            <v>2012.5</v>
          </cell>
        </row>
        <row r="209">
          <cell r="B209" t="str">
            <v>Atorvastatin + Amlodipine20+5mg</v>
          </cell>
          <cell r="C209" t="str">
            <v>Atorvastatin + Amlodipine</v>
          </cell>
          <cell r="D209" t="str">
            <v>20+5mg</v>
          </cell>
          <cell r="E209" t="str">
            <v>Torrent</v>
          </cell>
          <cell r="F209">
            <v>0</v>
          </cell>
          <cell r="G209" t="str">
            <v>Y</v>
          </cell>
          <cell r="H209">
            <v>0</v>
          </cell>
          <cell r="I209">
            <v>0</v>
          </cell>
          <cell r="J209">
            <v>2012.5</v>
          </cell>
          <cell r="K209">
            <v>2011.75</v>
          </cell>
          <cell r="L209">
            <v>2012</v>
          </cell>
          <cell r="M209">
            <v>2011.75</v>
          </cell>
          <cell r="N209">
            <v>2012</v>
          </cell>
          <cell r="O209">
            <v>2012.5</v>
          </cell>
          <cell r="P209">
            <v>2011.75</v>
          </cell>
          <cell r="Q209">
            <v>2012.5</v>
          </cell>
          <cell r="R209">
            <v>2012</v>
          </cell>
          <cell r="S209">
            <v>2012</v>
          </cell>
          <cell r="T209">
            <v>2012</v>
          </cell>
          <cell r="U209">
            <v>2012.5</v>
          </cell>
          <cell r="V209">
            <v>2012.5</v>
          </cell>
          <cell r="W209">
            <v>0</v>
          </cell>
          <cell r="X209">
            <v>2012</v>
          </cell>
          <cell r="Y209">
            <v>2012.5</v>
          </cell>
          <cell r="Z209">
            <v>2012.5</v>
          </cell>
          <cell r="AA209">
            <v>2012.5</v>
          </cell>
          <cell r="AB209">
            <v>2012.5</v>
          </cell>
          <cell r="AC209">
            <v>2012</v>
          </cell>
          <cell r="AD209">
            <v>2012.5</v>
          </cell>
          <cell r="AE209">
            <v>2012.5</v>
          </cell>
          <cell r="AF209">
            <v>2012.5</v>
          </cell>
          <cell r="AG209">
            <v>2012</v>
          </cell>
          <cell r="AH209">
            <v>2012.5</v>
          </cell>
          <cell r="AI209">
            <v>0</v>
          </cell>
          <cell r="AJ209">
            <v>2012.5</v>
          </cell>
          <cell r="AK209">
            <v>2012.5</v>
          </cell>
          <cell r="AL209">
            <v>2012.5</v>
          </cell>
          <cell r="AM209">
            <v>2012.5</v>
          </cell>
          <cell r="AN209">
            <v>2012.5</v>
          </cell>
          <cell r="AO209">
            <v>2012</v>
          </cell>
          <cell r="AP209">
            <v>2012</v>
          </cell>
        </row>
        <row r="210">
          <cell r="B210" t="str">
            <v>Atorvastatin + Amlodipine40+10mg</v>
          </cell>
          <cell r="C210" t="str">
            <v>Atorvastatin + Amlodipine</v>
          </cell>
          <cell r="D210" t="str">
            <v>40+10mg</v>
          </cell>
          <cell r="E210" t="str">
            <v>Torrent</v>
          </cell>
          <cell r="F210">
            <v>0</v>
          </cell>
          <cell r="G210" t="str">
            <v>Y</v>
          </cell>
          <cell r="H210">
            <v>0</v>
          </cell>
          <cell r="I210">
            <v>0</v>
          </cell>
          <cell r="J210">
            <v>2012.5</v>
          </cell>
          <cell r="K210">
            <v>2012.5</v>
          </cell>
          <cell r="L210">
            <v>2012.5</v>
          </cell>
          <cell r="M210">
            <v>2012.5</v>
          </cell>
          <cell r="N210">
            <v>2012.5</v>
          </cell>
          <cell r="O210">
            <v>2012.5</v>
          </cell>
          <cell r="P210">
            <v>2012.5</v>
          </cell>
          <cell r="Q210">
            <v>2012.5</v>
          </cell>
          <cell r="R210">
            <v>2012.5</v>
          </cell>
          <cell r="S210">
            <v>2012.5</v>
          </cell>
          <cell r="T210">
            <v>2012.5</v>
          </cell>
          <cell r="U210">
            <v>2012.5</v>
          </cell>
          <cell r="V210">
            <v>2012.5</v>
          </cell>
          <cell r="W210">
            <v>0</v>
          </cell>
          <cell r="X210">
            <v>2012.5</v>
          </cell>
          <cell r="Y210">
            <v>2012.5</v>
          </cell>
          <cell r="Z210">
            <v>2012.5</v>
          </cell>
          <cell r="AA210">
            <v>2012.5</v>
          </cell>
          <cell r="AB210">
            <v>2012.5</v>
          </cell>
          <cell r="AC210">
            <v>2012.5</v>
          </cell>
          <cell r="AD210">
            <v>2012.5</v>
          </cell>
          <cell r="AE210">
            <v>2012.5</v>
          </cell>
          <cell r="AF210">
            <v>2012.5</v>
          </cell>
          <cell r="AG210">
            <v>2012.5</v>
          </cell>
          <cell r="AH210">
            <v>2012.5</v>
          </cell>
          <cell r="AI210">
            <v>0</v>
          </cell>
          <cell r="AJ210">
            <v>2012.5</v>
          </cell>
          <cell r="AK210">
            <v>2012.5</v>
          </cell>
          <cell r="AL210">
            <v>2012.5</v>
          </cell>
          <cell r="AM210">
            <v>2012.5</v>
          </cell>
          <cell r="AN210">
            <v>2012.5</v>
          </cell>
          <cell r="AO210">
            <v>2012.5</v>
          </cell>
          <cell r="AP210">
            <v>2012.5</v>
          </cell>
        </row>
        <row r="211">
          <cell r="B211" t="str">
            <v>Atorvastatin + Amlodipine40+2.5mg</v>
          </cell>
          <cell r="C211" t="str">
            <v>Atorvastatin + Amlodipine</v>
          </cell>
          <cell r="D211" t="str">
            <v>40+2.5mg</v>
          </cell>
          <cell r="E211" t="str">
            <v>Torrent</v>
          </cell>
          <cell r="F211">
            <v>0</v>
          </cell>
          <cell r="G211" t="str">
            <v>Y</v>
          </cell>
          <cell r="H211">
            <v>0</v>
          </cell>
          <cell r="I211">
            <v>0</v>
          </cell>
          <cell r="J211">
            <v>2012.5</v>
          </cell>
          <cell r="K211">
            <v>2012.5</v>
          </cell>
          <cell r="L211">
            <v>2012.5</v>
          </cell>
          <cell r="M211">
            <v>2012.5</v>
          </cell>
          <cell r="N211">
            <v>2012.5</v>
          </cell>
          <cell r="O211">
            <v>2012.5</v>
          </cell>
          <cell r="P211">
            <v>2012.5</v>
          </cell>
          <cell r="Q211">
            <v>2012.5</v>
          </cell>
          <cell r="R211">
            <v>2012.5</v>
          </cell>
          <cell r="S211">
            <v>2012.5</v>
          </cell>
          <cell r="T211">
            <v>2012.5</v>
          </cell>
          <cell r="U211">
            <v>2012.5</v>
          </cell>
          <cell r="V211">
            <v>2012.5</v>
          </cell>
          <cell r="W211">
            <v>0</v>
          </cell>
          <cell r="X211">
            <v>2012.5</v>
          </cell>
          <cell r="Y211">
            <v>2012.5</v>
          </cell>
          <cell r="Z211">
            <v>2012.5</v>
          </cell>
          <cell r="AA211">
            <v>2012.5</v>
          </cell>
          <cell r="AB211">
            <v>2012.5</v>
          </cell>
          <cell r="AC211">
            <v>2012.5</v>
          </cell>
          <cell r="AD211">
            <v>2012.5</v>
          </cell>
          <cell r="AE211">
            <v>2012.5</v>
          </cell>
          <cell r="AF211">
            <v>2012.5</v>
          </cell>
          <cell r="AG211">
            <v>2012.5</v>
          </cell>
          <cell r="AH211">
            <v>2012.5</v>
          </cell>
          <cell r="AI211">
            <v>0</v>
          </cell>
          <cell r="AJ211">
            <v>2012.5</v>
          </cell>
          <cell r="AK211">
            <v>2012.5</v>
          </cell>
          <cell r="AL211">
            <v>2012.5</v>
          </cell>
          <cell r="AM211">
            <v>2012.5</v>
          </cell>
          <cell r="AN211">
            <v>2012.5</v>
          </cell>
          <cell r="AO211">
            <v>2012.5</v>
          </cell>
          <cell r="AP211">
            <v>2012.5</v>
          </cell>
        </row>
        <row r="212">
          <cell r="B212" t="str">
            <v>Atorvastatin + Amlodipine40+5mg</v>
          </cell>
          <cell r="C212" t="str">
            <v>Atorvastatin + Amlodipine</v>
          </cell>
          <cell r="D212" t="str">
            <v>40+5mg</v>
          </cell>
          <cell r="E212" t="str">
            <v>Torrent</v>
          </cell>
          <cell r="F212">
            <v>0</v>
          </cell>
          <cell r="G212" t="str">
            <v>Y</v>
          </cell>
          <cell r="H212">
            <v>0</v>
          </cell>
          <cell r="I212">
            <v>0</v>
          </cell>
          <cell r="J212">
            <v>2012.5</v>
          </cell>
          <cell r="K212">
            <v>2012.5</v>
          </cell>
          <cell r="L212">
            <v>2012.5</v>
          </cell>
          <cell r="M212">
            <v>2012.5</v>
          </cell>
          <cell r="N212">
            <v>2012.5</v>
          </cell>
          <cell r="O212">
            <v>2012.5</v>
          </cell>
          <cell r="P212">
            <v>2012.5</v>
          </cell>
          <cell r="Q212">
            <v>2012.5</v>
          </cell>
          <cell r="R212">
            <v>2012.5</v>
          </cell>
          <cell r="S212">
            <v>2012.5</v>
          </cell>
          <cell r="T212">
            <v>2012.5</v>
          </cell>
          <cell r="U212">
            <v>2012.5</v>
          </cell>
          <cell r="V212">
            <v>2012.5</v>
          </cell>
          <cell r="W212">
            <v>0</v>
          </cell>
          <cell r="X212">
            <v>2012.5</v>
          </cell>
          <cell r="Y212">
            <v>2012.5</v>
          </cell>
          <cell r="Z212">
            <v>2012.5</v>
          </cell>
          <cell r="AA212">
            <v>2012.5</v>
          </cell>
          <cell r="AB212">
            <v>2012.5</v>
          </cell>
          <cell r="AC212">
            <v>2012.5</v>
          </cell>
          <cell r="AD212">
            <v>2012.5</v>
          </cell>
          <cell r="AE212">
            <v>2012.5</v>
          </cell>
          <cell r="AF212">
            <v>2012.5</v>
          </cell>
          <cell r="AG212">
            <v>2012.5</v>
          </cell>
          <cell r="AH212">
            <v>2012.5</v>
          </cell>
          <cell r="AI212">
            <v>0</v>
          </cell>
          <cell r="AJ212">
            <v>2012.5</v>
          </cell>
          <cell r="AK212">
            <v>2012.5</v>
          </cell>
          <cell r="AL212">
            <v>2012.5</v>
          </cell>
          <cell r="AM212">
            <v>2012.5</v>
          </cell>
          <cell r="AN212">
            <v>2012.5</v>
          </cell>
          <cell r="AO212">
            <v>2012.5</v>
          </cell>
          <cell r="AP212">
            <v>2012.5</v>
          </cell>
        </row>
        <row r="213">
          <cell r="B213" t="str">
            <v>Atorvastatin + Amlodipine80+10mg</v>
          </cell>
          <cell r="C213" t="str">
            <v>Atorvastatin + Amlodipine</v>
          </cell>
          <cell r="D213" t="str">
            <v>80+10mg</v>
          </cell>
          <cell r="E213" t="str">
            <v>Torrent</v>
          </cell>
          <cell r="F213">
            <v>0</v>
          </cell>
          <cell r="G213" t="str">
            <v>Y</v>
          </cell>
          <cell r="H213">
            <v>0</v>
          </cell>
          <cell r="I213">
            <v>0</v>
          </cell>
          <cell r="J213">
            <v>2012.5</v>
          </cell>
          <cell r="K213">
            <v>2012.5</v>
          </cell>
          <cell r="L213">
            <v>2012.5</v>
          </cell>
          <cell r="M213">
            <v>2012.5</v>
          </cell>
          <cell r="N213">
            <v>2012.5</v>
          </cell>
          <cell r="O213">
            <v>2012.5</v>
          </cell>
          <cell r="P213">
            <v>2012.5</v>
          </cell>
          <cell r="Q213">
            <v>2012.5</v>
          </cell>
          <cell r="R213">
            <v>2012.5</v>
          </cell>
          <cell r="S213">
            <v>2012.5</v>
          </cell>
          <cell r="T213">
            <v>2012.5</v>
          </cell>
          <cell r="U213">
            <v>2012.5</v>
          </cell>
          <cell r="V213">
            <v>2012.5</v>
          </cell>
          <cell r="W213">
            <v>0</v>
          </cell>
          <cell r="X213">
            <v>2012.5</v>
          </cell>
          <cell r="Y213">
            <v>2012.5</v>
          </cell>
          <cell r="Z213">
            <v>2012.5</v>
          </cell>
          <cell r="AA213">
            <v>2012.5</v>
          </cell>
          <cell r="AB213">
            <v>2012.5</v>
          </cell>
          <cell r="AC213">
            <v>2012.5</v>
          </cell>
          <cell r="AD213">
            <v>2012.5</v>
          </cell>
          <cell r="AE213">
            <v>2012.5</v>
          </cell>
          <cell r="AF213">
            <v>2012.5</v>
          </cell>
          <cell r="AG213">
            <v>2012.5</v>
          </cell>
          <cell r="AH213">
            <v>2012.5</v>
          </cell>
          <cell r="AI213">
            <v>0</v>
          </cell>
          <cell r="AJ213">
            <v>2012.5</v>
          </cell>
          <cell r="AK213">
            <v>2012.5</v>
          </cell>
          <cell r="AL213">
            <v>2012.5</v>
          </cell>
          <cell r="AM213">
            <v>2012.5</v>
          </cell>
          <cell r="AN213">
            <v>2012.5</v>
          </cell>
          <cell r="AO213">
            <v>2012.5</v>
          </cell>
          <cell r="AP213">
            <v>2012.5</v>
          </cell>
        </row>
        <row r="214">
          <cell r="B214" t="str">
            <v>Atorvastatin + Amlodipine80+5mg</v>
          </cell>
          <cell r="C214" t="str">
            <v>Atorvastatin + Amlodipine</v>
          </cell>
          <cell r="D214" t="str">
            <v>80+5mg</v>
          </cell>
          <cell r="E214" t="str">
            <v>Torrent</v>
          </cell>
          <cell r="F214">
            <v>0</v>
          </cell>
          <cell r="G214" t="str">
            <v>Y</v>
          </cell>
          <cell r="H214">
            <v>0</v>
          </cell>
          <cell r="I214">
            <v>0</v>
          </cell>
          <cell r="J214">
            <v>2012.5</v>
          </cell>
          <cell r="K214">
            <v>2012.5</v>
          </cell>
          <cell r="L214">
            <v>2012.5</v>
          </cell>
          <cell r="M214">
            <v>2012.5</v>
          </cell>
          <cell r="N214">
            <v>2012.5</v>
          </cell>
          <cell r="O214">
            <v>2012.5</v>
          </cell>
          <cell r="P214">
            <v>2012.5</v>
          </cell>
          <cell r="Q214">
            <v>2012.5</v>
          </cell>
          <cell r="R214">
            <v>2012.5</v>
          </cell>
          <cell r="S214">
            <v>2012.5</v>
          </cell>
          <cell r="T214">
            <v>2012.5</v>
          </cell>
          <cell r="U214">
            <v>2012.5</v>
          </cell>
          <cell r="V214">
            <v>2012.5</v>
          </cell>
          <cell r="W214">
            <v>0</v>
          </cell>
          <cell r="X214">
            <v>2012.5</v>
          </cell>
          <cell r="Y214">
            <v>2012.5</v>
          </cell>
          <cell r="Z214">
            <v>2012.5</v>
          </cell>
          <cell r="AA214">
            <v>2012.5</v>
          </cell>
          <cell r="AB214">
            <v>2012.5</v>
          </cell>
          <cell r="AC214">
            <v>2012.5</v>
          </cell>
          <cell r="AD214">
            <v>2012.5</v>
          </cell>
          <cell r="AE214">
            <v>2012.5</v>
          </cell>
          <cell r="AF214">
            <v>2012.5</v>
          </cell>
          <cell r="AG214">
            <v>2012.5</v>
          </cell>
          <cell r="AH214">
            <v>2012.5</v>
          </cell>
          <cell r="AI214">
            <v>0</v>
          </cell>
          <cell r="AJ214">
            <v>2012.5</v>
          </cell>
          <cell r="AK214">
            <v>2012.5</v>
          </cell>
          <cell r="AL214">
            <v>2012.5</v>
          </cell>
          <cell r="AM214">
            <v>2012.5</v>
          </cell>
          <cell r="AN214">
            <v>2012.5</v>
          </cell>
          <cell r="AO214">
            <v>2012.5</v>
          </cell>
          <cell r="AP214">
            <v>2012.5</v>
          </cell>
        </row>
        <row r="215">
          <cell r="B215" t="str">
            <v>Atorvastatin10mg</v>
          </cell>
          <cell r="C215" t="str">
            <v>Atorvastatin</v>
          </cell>
          <cell r="D215" t="str">
            <v>10mg</v>
          </cell>
          <cell r="E215" t="str">
            <v>Intas</v>
          </cell>
          <cell r="F215" t="str">
            <v>Y</v>
          </cell>
          <cell r="G215" t="str">
            <v>Y</v>
          </cell>
          <cell r="H215">
            <v>0</v>
          </cell>
          <cell r="I215" t="str">
            <v>Y</v>
          </cell>
          <cell r="J215">
            <v>2010.5</v>
          </cell>
          <cell r="K215">
            <v>0</v>
          </cell>
          <cell r="L215">
            <v>0</v>
          </cell>
          <cell r="M215">
            <v>2010.5</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row>
        <row r="216">
          <cell r="B216" t="str">
            <v>Atorvastatin20mg</v>
          </cell>
          <cell r="C216" t="str">
            <v>Atorvastatin</v>
          </cell>
          <cell r="D216" t="str">
            <v>20mg</v>
          </cell>
          <cell r="E216" t="str">
            <v>Intas</v>
          </cell>
          <cell r="F216" t="str">
            <v>Y</v>
          </cell>
          <cell r="G216" t="str">
            <v>Y</v>
          </cell>
          <cell r="H216">
            <v>0</v>
          </cell>
          <cell r="I216" t="str">
            <v>Y</v>
          </cell>
          <cell r="J216">
            <v>2010.5</v>
          </cell>
          <cell r="K216">
            <v>0</v>
          </cell>
          <cell r="L216">
            <v>0</v>
          </cell>
          <cell r="M216">
            <v>2010.5</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row>
        <row r="217">
          <cell r="B217" t="str">
            <v>Atorvastatin40mg</v>
          </cell>
          <cell r="C217" t="str">
            <v>Atorvastatin</v>
          </cell>
          <cell r="D217" t="str">
            <v>40mg</v>
          </cell>
          <cell r="E217" t="str">
            <v>Intas</v>
          </cell>
          <cell r="F217" t="str">
            <v>Y</v>
          </cell>
          <cell r="G217" t="str">
            <v>Y</v>
          </cell>
          <cell r="H217">
            <v>0</v>
          </cell>
          <cell r="I217" t="str">
            <v>Y</v>
          </cell>
          <cell r="J217">
            <v>2010.5</v>
          </cell>
          <cell r="K217">
            <v>0</v>
          </cell>
          <cell r="L217">
            <v>0</v>
          </cell>
          <cell r="M217">
            <v>2010.5</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row>
        <row r="218">
          <cell r="B218" t="str">
            <v>Atorvastatin80mg</v>
          </cell>
          <cell r="C218" t="str">
            <v>Atorvastatin</v>
          </cell>
          <cell r="D218" t="str">
            <v>80mg</v>
          </cell>
          <cell r="E218" t="str">
            <v>Intas</v>
          </cell>
          <cell r="F218" t="str">
            <v>Y</v>
          </cell>
          <cell r="G218" t="str">
            <v>Y</v>
          </cell>
          <cell r="H218">
            <v>0</v>
          </cell>
          <cell r="I218" t="str">
            <v>Y</v>
          </cell>
          <cell r="J218">
            <v>2010.5</v>
          </cell>
          <cell r="K218">
            <v>0</v>
          </cell>
          <cell r="L218">
            <v>0</v>
          </cell>
          <cell r="M218">
            <v>2010.5</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row>
        <row r="219">
          <cell r="B219" t="str">
            <v>Bisoprolol1.25mg</v>
          </cell>
          <cell r="C219" t="str">
            <v>Bisoprolol</v>
          </cell>
          <cell r="D219" t="str">
            <v>1.25mg</v>
          </cell>
          <cell r="E219" t="str">
            <v>Torrent</v>
          </cell>
          <cell r="F219">
            <v>0</v>
          </cell>
          <cell r="G219" t="str">
            <v>Y</v>
          </cell>
          <cell r="H219">
            <v>0</v>
          </cell>
          <cell r="I219">
            <v>0</v>
          </cell>
          <cell r="J219">
            <v>2012</v>
          </cell>
          <cell r="K219">
            <v>2011</v>
          </cell>
          <cell r="L219">
            <v>2011.25</v>
          </cell>
          <cell r="M219">
            <v>2011</v>
          </cell>
          <cell r="N219">
            <v>2011.25</v>
          </cell>
          <cell r="O219">
            <v>2012</v>
          </cell>
          <cell r="P219">
            <v>2011</v>
          </cell>
          <cell r="Q219">
            <v>2012</v>
          </cell>
          <cell r="R219">
            <v>2011.25</v>
          </cell>
          <cell r="S219">
            <v>2011.25</v>
          </cell>
          <cell r="T219">
            <v>2011.25</v>
          </cell>
          <cell r="U219">
            <v>2012</v>
          </cell>
          <cell r="V219">
            <v>2012</v>
          </cell>
          <cell r="W219">
            <v>0</v>
          </cell>
          <cell r="X219">
            <v>2011.25</v>
          </cell>
          <cell r="Y219">
            <v>2012</v>
          </cell>
          <cell r="Z219">
            <v>2012</v>
          </cell>
          <cell r="AA219">
            <v>2012</v>
          </cell>
          <cell r="AB219">
            <v>2012</v>
          </cell>
          <cell r="AC219">
            <v>2011.25</v>
          </cell>
          <cell r="AD219">
            <v>2012</v>
          </cell>
          <cell r="AE219">
            <v>2012</v>
          </cell>
          <cell r="AF219">
            <v>2012</v>
          </cell>
          <cell r="AG219">
            <v>2011.25</v>
          </cell>
          <cell r="AH219">
            <v>2012</v>
          </cell>
          <cell r="AI219">
            <v>0</v>
          </cell>
          <cell r="AJ219">
            <v>2012</v>
          </cell>
          <cell r="AK219">
            <v>2012</v>
          </cell>
          <cell r="AL219">
            <v>2012</v>
          </cell>
          <cell r="AM219">
            <v>2012</v>
          </cell>
          <cell r="AN219">
            <v>2012</v>
          </cell>
          <cell r="AO219">
            <v>2011.25</v>
          </cell>
          <cell r="AP219">
            <v>2011.25</v>
          </cell>
        </row>
        <row r="220">
          <cell r="B220" t="str">
            <v>Bisoprolol10mg</v>
          </cell>
          <cell r="C220" t="str">
            <v>Bisoprolol</v>
          </cell>
          <cell r="D220" t="str">
            <v>10mg</v>
          </cell>
          <cell r="E220" t="str">
            <v>Torrent</v>
          </cell>
          <cell r="F220" t="str">
            <v>Y</v>
          </cell>
          <cell r="G220" t="str">
            <v>Y</v>
          </cell>
          <cell r="H220">
            <v>0</v>
          </cell>
          <cell r="I220" t="str">
            <v>Y</v>
          </cell>
          <cell r="J220">
            <v>2010.5</v>
          </cell>
          <cell r="K220">
            <v>2011</v>
          </cell>
          <cell r="L220">
            <v>2010.5</v>
          </cell>
          <cell r="M220">
            <v>2010.5</v>
          </cell>
          <cell r="N220">
            <v>2011.25</v>
          </cell>
          <cell r="O220">
            <v>2011.25</v>
          </cell>
          <cell r="P220">
            <v>2011</v>
          </cell>
          <cell r="Q220">
            <v>2010.5</v>
          </cell>
          <cell r="R220">
            <v>2011.25</v>
          </cell>
          <cell r="S220">
            <v>2011.25</v>
          </cell>
          <cell r="T220">
            <v>2011.25</v>
          </cell>
          <cell r="U220">
            <v>2010.5</v>
          </cell>
          <cell r="V220">
            <v>2010.5</v>
          </cell>
          <cell r="W220">
            <v>0</v>
          </cell>
          <cell r="X220">
            <v>2011.25</v>
          </cell>
          <cell r="Y220">
            <v>2010.5</v>
          </cell>
          <cell r="Z220">
            <v>2011.25</v>
          </cell>
          <cell r="AA220">
            <v>2011.25</v>
          </cell>
          <cell r="AB220">
            <v>2011.25</v>
          </cell>
          <cell r="AC220">
            <v>2011.25</v>
          </cell>
          <cell r="AD220">
            <v>2011.25</v>
          </cell>
          <cell r="AE220">
            <v>2010.5</v>
          </cell>
          <cell r="AF220">
            <v>2010.5</v>
          </cell>
          <cell r="AG220">
            <v>2011.25</v>
          </cell>
          <cell r="AH220">
            <v>2011.25</v>
          </cell>
          <cell r="AI220">
            <v>0</v>
          </cell>
          <cell r="AJ220">
            <v>2010.5</v>
          </cell>
          <cell r="AK220">
            <v>2011.25</v>
          </cell>
          <cell r="AL220">
            <v>2011.25</v>
          </cell>
          <cell r="AM220">
            <v>2010.5</v>
          </cell>
          <cell r="AN220">
            <v>2011.25</v>
          </cell>
          <cell r="AO220">
            <v>2011.25</v>
          </cell>
          <cell r="AP220">
            <v>2011.25</v>
          </cell>
        </row>
        <row r="221">
          <cell r="B221" t="str">
            <v>Bisoprolol2.5mg</v>
          </cell>
          <cell r="C221" t="str">
            <v>Bisoprolol</v>
          </cell>
          <cell r="D221" t="str">
            <v>2.5mg</v>
          </cell>
          <cell r="E221" t="str">
            <v>Intas</v>
          </cell>
          <cell r="F221" t="str">
            <v>Y</v>
          </cell>
          <cell r="G221" t="str">
            <v>Y</v>
          </cell>
          <cell r="H221">
            <v>0</v>
          </cell>
          <cell r="I221" t="str">
            <v>Y</v>
          </cell>
          <cell r="J221">
            <v>2010.5</v>
          </cell>
          <cell r="K221">
            <v>0</v>
          </cell>
          <cell r="L221">
            <v>0</v>
          </cell>
          <cell r="M221">
            <v>2010.5</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row>
        <row r="222">
          <cell r="B222" t="str">
            <v>Bisoprolol5mg</v>
          </cell>
          <cell r="C222" t="str">
            <v>Bisoprolol</v>
          </cell>
          <cell r="D222" t="str">
            <v>5mg</v>
          </cell>
          <cell r="E222" t="str">
            <v>Torrent</v>
          </cell>
          <cell r="F222" t="str">
            <v>Y</v>
          </cell>
          <cell r="G222" t="str">
            <v>Y</v>
          </cell>
          <cell r="H222">
            <v>0</v>
          </cell>
          <cell r="I222" t="str">
            <v>Y</v>
          </cell>
          <cell r="J222">
            <v>2010.5</v>
          </cell>
          <cell r="K222">
            <v>2011</v>
          </cell>
          <cell r="L222">
            <v>2010.5</v>
          </cell>
          <cell r="M222">
            <v>2010.5</v>
          </cell>
          <cell r="N222">
            <v>2011.25</v>
          </cell>
          <cell r="O222">
            <v>2011.25</v>
          </cell>
          <cell r="P222">
            <v>2011</v>
          </cell>
          <cell r="Q222">
            <v>2010.5</v>
          </cell>
          <cell r="R222">
            <v>2011.25</v>
          </cell>
          <cell r="S222">
            <v>2011.25</v>
          </cell>
          <cell r="T222">
            <v>2011.25</v>
          </cell>
          <cell r="U222">
            <v>2010.5</v>
          </cell>
          <cell r="V222">
            <v>2010.5</v>
          </cell>
          <cell r="W222">
            <v>0</v>
          </cell>
          <cell r="X222">
            <v>2011.25</v>
          </cell>
          <cell r="Y222">
            <v>2010.5</v>
          </cell>
          <cell r="Z222">
            <v>2011.25</v>
          </cell>
          <cell r="AA222">
            <v>2011.25</v>
          </cell>
          <cell r="AB222">
            <v>2011.25</v>
          </cell>
          <cell r="AC222">
            <v>2011.25</v>
          </cell>
          <cell r="AD222">
            <v>2011.25</v>
          </cell>
          <cell r="AE222">
            <v>2010.5</v>
          </cell>
          <cell r="AF222">
            <v>2010.5</v>
          </cell>
          <cell r="AG222">
            <v>2011.25</v>
          </cell>
          <cell r="AH222">
            <v>2011.25</v>
          </cell>
          <cell r="AI222">
            <v>0</v>
          </cell>
          <cell r="AJ222">
            <v>2010.5</v>
          </cell>
          <cell r="AK222">
            <v>2011.25</v>
          </cell>
          <cell r="AL222">
            <v>2011.25</v>
          </cell>
          <cell r="AM222">
            <v>2010.5</v>
          </cell>
          <cell r="AN222">
            <v>2011.25</v>
          </cell>
          <cell r="AO222">
            <v>2011.25</v>
          </cell>
          <cell r="AP222">
            <v>2011.25</v>
          </cell>
        </row>
        <row r="223">
          <cell r="B223" t="str">
            <v>Bupropion SR100mg</v>
          </cell>
          <cell r="C223" t="str">
            <v>Bupropion SR</v>
          </cell>
          <cell r="D223" t="str">
            <v>100mg</v>
          </cell>
          <cell r="E223" t="str">
            <v>Torrent</v>
          </cell>
          <cell r="F223">
            <v>0</v>
          </cell>
          <cell r="G223" t="str">
            <v>Y</v>
          </cell>
          <cell r="H223">
            <v>0</v>
          </cell>
          <cell r="I223">
            <v>0</v>
          </cell>
          <cell r="J223">
            <v>2012.5</v>
          </cell>
          <cell r="K223">
            <v>2012.5</v>
          </cell>
          <cell r="L223">
            <v>2012.5</v>
          </cell>
          <cell r="M223">
            <v>2012.5</v>
          </cell>
          <cell r="N223">
            <v>2012.5</v>
          </cell>
          <cell r="O223">
            <v>2012.5</v>
          </cell>
          <cell r="P223">
            <v>2012.5</v>
          </cell>
          <cell r="Q223">
            <v>2012.5</v>
          </cell>
          <cell r="R223">
            <v>2012.5</v>
          </cell>
          <cell r="S223">
            <v>2012.5</v>
          </cell>
          <cell r="T223">
            <v>2012.5</v>
          </cell>
          <cell r="U223">
            <v>2012.5</v>
          </cell>
          <cell r="V223">
            <v>2012.5</v>
          </cell>
          <cell r="W223">
            <v>0</v>
          </cell>
          <cell r="X223">
            <v>2012.5</v>
          </cell>
          <cell r="Y223">
            <v>2012.5</v>
          </cell>
          <cell r="Z223">
            <v>2012.5</v>
          </cell>
          <cell r="AA223">
            <v>2012.5</v>
          </cell>
          <cell r="AB223">
            <v>2012.5</v>
          </cell>
          <cell r="AC223">
            <v>2012.5</v>
          </cell>
          <cell r="AD223">
            <v>2012.5</v>
          </cell>
          <cell r="AE223">
            <v>2012.5</v>
          </cell>
          <cell r="AF223">
            <v>2012.5</v>
          </cell>
          <cell r="AG223">
            <v>2012.5</v>
          </cell>
          <cell r="AH223">
            <v>2012.5</v>
          </cell>
          <cell r="AI223">
            <v>0</v>
          </cell>
          <cell r="AJ223">
            <v>2012.5</v>
          </cell>
          <cell r="AK223">
            <v>2012.5</v>
          </cell>
          <cell r="AL223">
            <v>2012.5</v>
          </cell>
          <cell r="AM223">
            <v>2012.5</v>
          </cell>
          <cell r="AN223">
            <v>2012.5</v>
          </cell>
          <cell r="AO223">
            <v>2012.5</v>
          </cell>
          <cell r="AP223">
            <v>2012.5</v>
          </cell>
        </row>
        <row r="224">
          <cell r="B224" t="str">
            <v>Bupropion SR150mg</v>
          </cell>
          <cell r="C224" t="str">
            <v>Bupropion SR</v>
          </cell>
          <cell r="D224" t="str">
            <v>150mg</v>
          </cell>
          <cell r="E224" t="str">
            <v>Torrent</v>
          </cell>
          <cell r="F224">
            <v>0</v>
          </cell>
          <cell r="G224" t="str">
            <v>Y</v>
          </cell>
          <cell r="H224">
            <v>0</v>
          </cell>
          <cell r="I224">
            <v>0</v>
          </cell>
          <cell r="J224">
            <v>2012.5</v>
          </cell>
          <cell r="K224">
            <v>2011.75</v>
          </cell>
          <cell r="L224">
            <v>2012</v>
          </cell>
          <cell r="M224">
            <v>2011.75</v>
          </cell>
          <cell r="N224">
            <v>2012</v>
          </cell>
          <cell r="O224">
            <v>2012.5</v>
          </cell>
          <cell r="P224">
            <v>2011.75</v>
          </cell>
          <cell r="Q224">
            <v>2012.5</v>
          </cell>
          <cell r="R224">
            <v>2012</v>
          </cell>
          <cell r="S224">
            <v>2012</v>
          </cell>
          <cell r="T224">
            <v>2012</v>
          </cell>
          <cell r="U224">
            <v>2012.5</v>
          </cell>
          <cell r="V224">
            <v>2012.5</v>
          </cell>
          <cell r="W224">
            <v>0</v>
          </cell>
          <cell r="X224">
            <v>2012</v>
          </cell>
          <cell r="Y224">
            <v>2012.5</v>
          </cell>
          <cell r="Z224">
            <v>2012.5</v>
          </cell>
          <cell r="AA224">
            <v>2012.5</v>
          </cell>
          <cell r="AB224">
            <v>2012.5</v>
          </cell>
          <cell r="AC224">
            <v>2012</v>
          </cell>
          <cell r="AD224">
            <v>2012.5</v>
          </cell>
          <cell r="AE224">
            <v>2012.5</v>
          </cell>
          <cell r="AF224">
            <v>2012.5</v>
          </cell>
          <cell r="AG224">
            <v>2012</v>
          </cell>
          <cell r="AH224">
            <v>2012.5</v>
          </cell>
          <cell r="AI224">
            <v>0</v>
          </cell>
          <cell r="AJ224">
            <v>2012.5</v>
          </cell>
          <cell r="AK224">
            <v>2012.5</v>
          </cell>
          <cell r="AL224">
            <v>2012.5</v>
          </cell>
          <cell r="AM224">
            <v>2012.5</v>
          </cell>
          <cell r="AN224">
            <v>2012.5</v>
          </cell>
          <cell r="AO224">
            <v>2012</v>
          </cell>
          <cell r="AP224">
            <v>2012</v>
          </cell>
        </row>
        <row r="225">
          <cell r="B225" t="str">
            <v>Bupropion SR200mg</v>
          </cell>
          <cell r="C225" t="str">
            <v>Bupropion SR</v>
          </cell>
          <cell r="D225" t="str">
            <v>200mg</v>
          </cell>
          <cell r="E225" t="str">
            <v>Torrent</v>
          </cell>
          <cell r="F225">
            <v>0</v>
          </cell>
          <cell r="G225" t="str">
            <v>Y</v>
          </cell>
          <cell r="H225">
            <v>0</v>
          </cell>
          <cell r="I225">
            <v>0</v>
          </cell>
          <cell r="J225">
            <v>2012.5</v>
          </cell>
          <cell r="K225">
            <v>2012.5</v>
          </cell>
          <cell r="L225">
            <v>2012.5</v>
          </cell>
          <cell r="M225">
            <v>2012.5</v>
          </cell>
          <cell r="N225">
            <v>2012.5</v>
          </cell>
          <cell r="O225">
            <v>2012.5</v>
          </cell>
          <cell r="P225">
            <v>2012.5</v>
          </cell>
          <cell r="Q225">
            <v>2012.5</v>
          </cell>
          <cell r="R225">
            <v>2012.5</v>
          </cell>
          <cell r="S225">
            <v>2012.5</v>
          </cell>
          <cell r="T225">
            <v>2012.5</v>
          </cell>
          <cell r="U225">
            <v>2012.5</v>
          </cell>
          <cell r="V225">
            <v>2012.5</v>
          </cell>
          <cell r="W225">
            <v>0</v>
          </cell>
          <cell r="X225">
            <v>2012.5</v>
          </cell>
          <cell r="Y225">
            <v>2012.5</v>
          </cell>
          <cell r="Z225">
            <v>2012.5</v>
          </cell>
          <cell r="AA225">
            <v>2012.5</v>
          </cell>
          <cell r="AB225">
            <v>2012.5</v>
          </cell>
          <cell r="AC225">
            <v>2012.5</v>
          </cell>
          <cell r="AD225">
            <v>2012.5</v>
          </cell>
          <cell r="AE225">
            <v>2012.5</v>
          </cell>
          <cell r="AF225">
            <v>2012.5</v>
          </cell>
          <cell r="AG225">
            <v>2012.5</v>
          </cell>
          <cell r="AH225">
            <v>2012.5</v>
          </cell>
          <cell r="AI225">
            <v>0</v>
          </cell>
          <cell r="AJ225">
            <v>2012.5</v>
          </cell>
          <cell r="AK225">
            <v>2012.5</v>
          </cell>
          <cell r="AL225">
            <v>2012.5</v>
          </cell>
          <cell r="AM225">
            <v>2012.5</v>
          </cell>
          <cell r="AN225">
            <v>2012.5</v>
          </cell>
          <cell r="AO225">
            <v>2012.5</v>
          </cell>
          <cell r="AP225">
            <v>2012.5</v>
          </cell>
        </row>
        <row r="226">
          <cell r="B226" t="str">
            <v>Calcium Carbonate500mg</v>
          </cell>
          <cell r="C226" t="str">
            <v>Calcium Carbonate</v>
          </cell>
          <cell r="D226" t="str">
            <v>500mg</v>
          </cell>
          <cell r="E226" t="str">
            <v>Intas</v>
          </cell>
          <cell r="F226">
            <v>0</v>
          </cell>
          <cell r="G226">
            <v>0</v>
          </cell>
          <cell r="H226">
            <v>0</v>
          </cell>
          <cell r="I226" t="str">
            <v>Y</v>
          </cell>
          <cell r="J226">
            <v>2010.25</v>
          </cell>
          <cell r="K226">
            <v>0</v>
          </cell>
          <cell r="L226">
            <v>0</v>
          </cell>
          <cell r="M226">
            <v>2010.25</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row>
        <row r="227">
          <cell r="B227" t="str">
            <v>Candesartan + HCTZ16+12.5mg</v>
          </cell>
          <cell r="C227" t="str">
            <v>Candesartan + HCTZ</v>
          </cell>
          <cell r="D227" t="str">
            <v>16+12.5mg</v>
          </cell>
          <cell r="E227" t="str">
            <v>Torrent</v>
          </cell>
          <cell r="F227">
            <v>0</v>
          </cell>
          <cell r="G227" t="str">
            <v>Y</v>
          </cell>
          <cell r="H227">
            <v>0</v>
          </cell>
          <cell r="I227">
            <v>0</v>
          </cell>
          <cell r="J227">
            <v>2011.5</v>
          </cell>
          <cell r="K227">
            <v>2011.25</v>
          </cell>
          <cell r="L227">
            <v>2011.5</v>
          </cell>
          <cell r="M227">
            <v>2011.25</v>
          </cell>
          <cell r="N227">
            <v>2011.5</v>
          </cell>
          <cell r="O227">
            <v>2012.25</v>
          </cell>
          <cell r="P227">
            <v>2011.25</v>
          </cell>
          <cell r="Q227">
            <v>2011.5</v>
          </cell>
          <cell r="R227">
            <v>2011.5</v>
          </cell>
          <cell r="S227">
            <v>2011.5</v>
          </cell>
          <cell r="T227">
            <v>2011.5</v>
          </cell>
          <cell r="U227">
            <v>2011.5</v>
          </cell>
          <cell r="V227">
            <v>2011.5</v>
          </cell>
          <cell r="W227">
            <v>0</v>
          </cell>
          <cell r="X227">
            <v>2011.5</v>
          </cell>
          <cell r="Y227">
            <v>2011.5</v>
          </cell>
          <cell r="Z227">
            <v>2012.25</v>
          </cell>
          <cell r="AA227">
            <v>2012.25</v>
          </cell>
          <cell r="AB227">
            <v>2012.25</v>
          </cell>
          <cell r="AC227">
            <v>2011.5</v>
          </cell>
          <cell r="AD227">
            <v>2012.25</v>
          </cell>
          <cell r="AE227">
            <v>2011.5</v>
          </cell>
          <cell r="AF227">
            <v>2011.5</v>
          </cell>
          <cell r="AG227">
            <v>2011.5</v>
          </cell>
          <cell r="AH227">
            <v>2012.25</v>
          </cell>
          <cell r="AI227">
            <v>0</v>
          </cell>
          <cell r="AJ227">
            <v>2011.5</v>
          </cell>
          <cell r="AK227">
            <v>2012.25</v>
          </cell>
          <cell r="AL227">
            <v>2012.25</v>
          </cell>
          <cell r="AM227">
            <v>2011.5</v>
          </cell>
          <cell r="AN227">
            <v>2012.25</v>
          </cell>
          <cell r="AO227">
            <v>2011.5</v>
          </cell>
          <cell r="AP227">
            <v>2011.5</v>
          </cell>
        </row>
        <row r="228">
          <cell r="B228" t="str">
            <v>Candesartan + HCTZ32+12.5mg</v>
          </cell>
          <cell r="C228" t="str">
            <v>Candesartan + HCTZ</v>
          </cell>
          <cell r="D228" t="str">
            <v>32+12.5mg</v>
          </cell>
          <cell r="E228" t="str">
            <v>Torrent</v>
          </cell>
          <cell r="F228">
            <v>0</v>
          </cell>
          <cell r="G228" t="str">
            <v>Y</v>
          </cell>
          <cell r="H228">
            <v>0</v>
          </cell>
          <cell r="I228">
            <v>0</v>
          </cell>
          <cell r="J228">
            <v>2012.25</v>
          </cell>
          <cell r="K228">
            <v>2012.25</v>
          </cell>
          <cell r="L228">
            <v>2012.25</v>
          </cell>
          <cell r="M228">
            <v>2012.25</v>
          </cell>
          <cell r="N228">
            <v>2012.25</v>
          </cell>
          <cell r="O228">
            <v>2012.25</v>
          </cell>
          <cell r="P228">
            <v>2012.25</v>
          </cell>
          <cell r="Q228">
            <v>2012.25</v>
          </cell>
          <cell r="R228">
            <v>2012.25</v>
          </cell>
          <cell r="S228">
            <v>2012.25</v>
          </cell>
          <cell r="T228">
            <v>2012.25</v>
          </cell>
          <cell r="U228">
            <v>2012.25</v>
          </cell>
          <cell r="V228">
            <v>2012.25</v>
          </cell>
          <cell r="W228">
            <v>0</v>
          </cell>
          <cell r="X228">
            <v>2012.25</v>
          </cell>
          <cell r="Y228">
            <v>2012.25</v>
          </cell>
          <cell r="Z228">
            <v>2012.25</v>
          </cell>
          <cell r="AA228">
            <v>2012.25</v>
          </cell>
          <cell r="AB228">
            <v>2012.25</v>
          </cell>
          <cell r="AC228">
            <v>2012.25</v>
          </cell>
          <cell r="AD228">
            <v>2012.25</v>
          </cell>
          <cell r="AE228">
            <v>2012.25</v>
          </cell>
          <cell r="AF228">
            <v>2012.25</v>
          </cell>
          <cell r="AG228">
            <v>2012.25</v>
          </cell>
          <cell r="AH228">
            <v>2012.25</v>
          </cell>
          <cell r="AI228">
            <v>0</v>
          </cell>
          <cell r="AJ228">
            <v>2012.25</v>
          </cell>
          <cell r="AK228">
            <v>2012.25</v>
          </cell>
          <cell r="AL228">
            <v>2012.25</v>
          </cell>
          <cell r="AM228">
            <v>2012.25</v>
          </cell>
          <cell r="AN228">
            <v>2012.25</v>
          </cell>
          <cell r="AO228">
            <v>2012.25</v>
          </cell>
          <cell r="AP228">
            <v>2012.25</v>
          </cell>
        </row>
        <row r="229">
          <cell r="B229" t="str">
            <v>Candesartan + HCTZ32+25mg</v>
          </cell>
          <cell r="C229" t="str">
            <v>Candesartan + HCTZ</v>
          </cell>
          <cell r="D229" t="str">
            <v>32+25mg</v>
          </cell>
          <cell r="E229" t="str">
            <v>Torrent</v>
          </cell>
          <cell r="F229">
            <v>0</v>
          </cell>
          <cell r="G229" t="str">
            <v>Y</v>
          </cell>
          <cell r="H229">
            <v>0</v>
          </cell>
          <cell r="I229">
            <v>0</v>
          </cell>
          <cell r="J229">
            <v>2012.25</v>
          </cell>
          <cell r="K229">
            <v>2012.25</v>
          </cell>
          <cell r="L229">
            <v>2012.25</v>
          </cell>
          <cell r="M229">
            <v>2012.25</v>
          </cell>
          <cell r="N229">
            <v>2012.25</v>
          </cell>
          <cell r="O229">
            <v>2012.25</v>
          </cell>
          <cell r="P229">
            <v>2012.25</v>
          </cell>
          <cell r="Q229">
            <v>2012.25</v>
          </cell>
          <cell r="R229">
            <v>2012.25</v>
          </cell>
          <cell r="S229">
            <v>2012.25</v>
          </cell>
          <cell r="T229">
            <v>2012.25</v>
          </cell>
          <cell r="U229">
            <v>2012.25</v>
          </cell>
          <cell r="V229">
            <v>2012.25</v>
          </cell>
          <cell r="W229">
            <v>0</v>
          </cell>
          <cell r="X229">
            <v>2012.25</v>
          </cell>
          <cell r="Y229">
            <v>2012.25</v>
          </cell>
          <cell r="Z229">
            <v>2012.25</v>
          </cell>
          <cell r="AA229">
            <v>2012.25</v>
          </cell>
          <cell r="AB229">
            <v>2012.25</v>
          </cell>
          <cell r="AC229">
            <v>2012.25</v>
          </cell>
          <cell r="AD229">
            <v>2012.25</v>
          </cell>
          <cell r="AE229">
            <v>2012.25</v>
          </cell>
          <cell r="AF229">
            <v>2012.25</v>
          </cell>
          <cell r="AG229">
            <v>2012.25</v>
          </cell>
          <cell r="AH229">
            <v>2012.25</v>
          </cell>
          <cell r="AI229">
            <v>0</v>
          </cell>
          <cell r="AJ229">
            <v>2012.25</v>
          </cell>
          <cell r="AK229">
            <v>2012.25</v>
          </cell>
          <cell r="AL229">
            <v>2012.25</v>
          </cell>
          <cell r="AM229">
            <v>2012.25</v>
          </cell>
          <cell r="AN229">
            <v>2012.25</v>
          </cell>
          <cell r="AO229">
            <v>2012.25</v>
          </cell>
          <cell r="AP229">
            <v>2012.25</v>
          </cell>
        </row>
        <row r="230">
          <cell r="B230" t="str">
            <v>Candesartan + HCTZ8+12.5mg</v>
          </cell>
          <cell r="C230" t="str">
            <v>Candesartan + HCTZ</v>
          </cell>
          <cell r="D230" t="str">
            <v>8+12.5mg</v>
          </cell>
          <cell r="E230" t="str">
            <v>Torrent</v>
          </cell>
          <cell r="F230">
            <v>0</v>
          </cell>
          <cell r="G230" t="str">
            <v>Y</v>
          </cell>
          <cell r="H230">
            <v>0</v>
          </cell>
          <cell r="I230">
            <v>0</v>
          </cell>
          <cell r="J230">
            <v>2011.5</v>
          </cell>
          <cell r="K230">
            <v>2011.25</v>
          </cell>
          <cell r="L230">
            <v>2011.5</v>
          </cell>
          <cell r="M230">
            <v>2011.25</v>
          </cell>
          <cell r="N230">
            <v>2011.5</v>
          </cell>
          <cell r="O230">
            <v>2012.25</v>
          </cell>
          <cell r="P230">
            <v>2011.25</v>
          </cell>
          <cell r="Q230">
            <v>2011.5</v>
          </cell>
          <cell r="R230">
            <v>2011.5</v>
          </cell>
          <cell r="S230">
            <v>2011.5</v>
          </cell>
          <cell r="T230">
            <v>2011.5</v>
          </cell>
          <cell r="U230">
            <v>2011.5</v>
          </cell>
          <cell r="V230">
            <v>2011.5</v>
          </cell>
          <cell r="W230">
            <v>0</v>
          </cell>
          <cell r="X230">
            <v>2011.5</v>
          </cell>
          <cell r="Y230">
            <v>2011.5</v>
          </cell>
          <cell r="Z230">
            <v>2012.25</v>
          </cell>
          <cell r="AA230">
            <v>2012.25</v>
          </cell>
          <cell r="AB230">
            <v>2012.25</v>
          </cell>
          <cell r="AC230">
            <v>2011.5</v>
          </cell>
          <cell r="AD230">
            <v>2012.25</v>
          </cell>
          <cell r="AE230">
            <v>2011.5</v>
          </cell>
          <cell r="AF230">
            <v>2011.5</v>
          </cell>
          <cell r="AG230">
            <v>2011.5</v>
          </cell>
          <cell r="AH230">
            <v>2012.25</v>
          </cell>
          <cell r="AI230">
            <v>0</v>
          </cell>
          <cell r="AJ230">
            <v>2011.5</v>
          </cell>
          <cell r="AK230">
            <v>2012.25</v>
          </cell>
          <cell r="AL230">
            <v>2012.25</v>
          </cell>
          <cell r="AM230">
            <v>2011.5</v>
          </cell>
          <cell r="AN230">
            <v>2012.25</v>
          </cell>
          <cell r="AO230">
            <v>2011.5</v>
          </cell>
          <cell r="AP230">
            <v>2011.5</v>
          </cell>
        </row>
        <row r="231">
          <cell r="B231" t="str">
            <v>Candesartan16mg</v>
          </cell>
          <cell r="C231" t="str">
            <v>Candesartan</v>
          </cell>
          <cell r="D231" t="str">
            <v>16mg</v>
          </cell>
          <cell r="E231" t="str">
            <v>Torrent</v>
          </cell>
          <cell r="F231">
            <v>0</v>
          </cell>
          <cell r="G231" t="str">
            <v>Y</v>
          </cell>
          <cell r="H231">
            <v>0</v>
          </cell>
          <cell r="I231">
            <v>0</v>
          </cell>
          <cell r="J231">
            <v>2011.5</v>
          </cell>
          <cell r="K231">
            <v>2011.25</v>
          </cell>
          <cell r="L231">
            <v>2011.5</v>
          </cell>
          <cell r="M231">
            <v>2011.25</v>
          </cell>
          <cell r="N231">
            <v>2011.5</v>
          </cell>
          <cell r="O231">
            <v>2012.25</v>
          </cell>
          <cell r="P231">
            <v>2011.25</v>
          </cell>
          <cell r="Q231">
            <v>2011.5</v>
          </cell>
          <cell r="R231">
            <v>2011.5</v>
          </cell>
          <cell r="S231">
            <v>2011.5</v>
          </cell>
          <cell r="T231">
            <v>2011.5</v>
          </cell>
          <cell r="U231">
            <v>2011.5</v>
          </cell>
          <cell r="V231">
            <v>2011.5</v>
          </cell>
          <cell r="W231">
            <v>0</v>
          </cell>
          <cell r="X231">
            <v>2011.5</v>
          </cell>
          <cell r="Y231">
            <v>2011.5</v>
          </cell>
          <cell r="Z231">
            <v>2012.25</v>
          </cell>
          <cell r="AA231">
            <v>2012.25</v>
          </cell>
          <cell r="AB231">
            <v>2012.25</v>
          </cell>
          <cell r="AC231">
            <v>2011.5</v>
          </cell>
          <cell r="AD231">
            <v>2012.25</v>
          </cell>
          <cell r="AE231">
            <v>2011.5</v>
          </cell>
          <cell r="AF231">
            <v>2011.5</v>
          </cell>
          <cell r="AG231">
            <v>2011.5</v>
          </cell>
          <cell r="AH231">
            <v>2012.25</v>
          </cell>
          <cell r="AI231">
            <v>0</v>
          </cell>
          <cell r="AJ231">
            <v>2011.5</v>
          </cell>
          <cell r="AK231">
            <v>2012.25</v>
          </cell>
          <cell r="AL231">
            <v>2012.25</v>
          </cell>
          <cell r="AM231">
            <v>2011.5</v>
          </cell>
          <cell r="AN231">
            <v>2012.25</v>
          </cell>
          <cell r="AO231">
            <v>2011.5</v>
          </cell>
          <cell r="AP231">
            <v>2011.5</v>
          </cell>
        </row>
        <row r="232">
          <cell r="B232" t="str">
            <v>Candesartan2mg</v>
          </cell>
          <cell r="C232" t="str">
            <v>Candesartan</v>
          </cell>
          <cell r="D232" t="str">
            <v>2mg</v>
          </cell>
          <cell r="E232" t="str">
            <v>Torrent</v>
          </cell>
          <cell r="F232">
            <v>0</v>
          </cell>
          <cell r="G232" t="str">
            <v>Y</v>
          </cell>
          <cell r="H232">
            <v>0</v>
          </cell>
          <cell r="I232">
            <v>0</v>
          </cell>
          <cell r="J232">
            <v>2011.5</v>
          </cell>
          <cell r="K232">
            <v>2012.25</v>
          </cell>
          <cell r="L232">
            <v>2011.5</v>
          </cell>
          <cell r="M232">
            <v>2011.5</v>
          </cell>
          <cell r="N232">
            <v>2012.25</v>
          </cell>
          <cell r="O232">
            <v>2012.25</v>
          </cell>
          <cell r="P232">
            <v>2012.25</v>
          </cell>
          <cell r="Q232">
            <v>2011.5</v>
          </cell>
          <cell r="R232">
            <v>2012.25</v>
          </cell>
          <cell r="S232">
            <v>2012.25</v>
          </cell>
          <cell r="T232">
            <v>2012.25</v>
          </cell>
          <cell r="U232">
            <v>2011.5</v>
          </cell>
          <cell r="V232">
            <v>2011.5</v>
          </cell>
          <cell r="W232">
            <v>0</v>
          </cell>
          <cell r="X232">
            <v>2012.25</v>
          </cell>
          <cell r="Y232">
            <v>2011.5</v>
          </cell>
          <cell r="Z232">
            <v>2012.25</v>
          </cell>
          <cell r="AA232">
            <v>2012.25</v>
          </cell>
          <cell r="AB232">
            <v>2012.25</v>
          </cell>
          <cell r="AC232">
            <v>2012.25</v>
          </cell>
          <cell r="AD232">
            <v>2012.25</v>
          </cell>
          <cell r="AE232">
            <v>2011.5</v>
          </cell>
          <cell r="AF232">
            <v>2011.5</v>
          </cell>
          <cell r="AG232">
            <v>2012.25</v>
          </cell>
          <cell r="AH232">
            <v>2012.25</v>
          </cell>
          <cell r="AI232">
            <v>0</v>
          </cell>
          <cell r="AJ232">
            <v>2011.5</v>
          </cell>
          <cell r="AK232">
            <v>2012.25</v>
          </cell>
          <cell r="AL232">
            <v>2012.25</v>
          </cell>
          <cell r="AM232">
            <v>2011.5</v>
          </cell>
          <cell r="AN232">
            <v>2012.25</v>
          </cell>
          <cell r="AO232">
            <v>2012.25</v>
          </cell>
          <cell r="AP232">
            <v>2012.25</v>
          </cell>
        </row>
        <row r="233">
          <cell r="B233" t="str">
            <v>Candesartan32mg</v>
          </cell>
          <cell r="C233" t="str">
            <v>Candesartan</v>
          </cell>
          <cell r="D233" t="str">
            <v>32mg</v>
          </cell>
          <cell r="E233" t="str">
            <v>Torrent</v>
          </cell>
          <cell r="F233">
            <v>0</v>
          </cell>
          <cell r="G233" t="str">
            <v>Y</v>
          </cell>
          <cell r="H233">
            <v>0</v>
          </cell>
          <cell r="I233">
            <v>0</v>
          </cell>
          <cell r="J233">
            <v>2011.5</v>
          </cell>
          <cell r="K233">
            <v>2012.25</v>
          </cell>
          <cell r="L233">
            <v>2011.5</v>
          </cell>
          <cell r="M233">
            <v>2011.5</v>
          </cell>
          <cell r="N233">
            <v>2012.25</v>
          </cell>
          <cell r="O233">
            <v>2012.25</v>
          </cell>
          <cell r="P233">
            <v>2012.25</v>
          </cell>
          <cell r="Q233">
            <v>2011.5</v>
          </cell>
          <cell r="R233">
            <v>2012.25</v>
          </cell>
          <cell r="S233">
            <v>2012.25</v>
          </cell>
          <cell r="T233">
            <v>2012.25</v>
          </cell>
          <cell r="U233">
            <v>2011.5</v>
          </cell>
          <cell r="V233">
            <v>2011.5</v>
          </cell>
          <cell r="W233">
            <v>0</v>
          </cell>
          <cell r="X233">
            <v>2012.25</v>
          </cell>
          <cell r="Y233">
            <v>2011.5</v>
          </cell>
          <cell r="Z233">
            <v>2012.25</v>
          </cell>
          <cell r="AA233">
            <v>2012.25</v>
          </cell>
          <cell r="AB233">
            <v>2012.25</v>
          </cell>
          <cell r="AC233">
            <v>2012.25</v>
          </cell>
          <cell r="AD233">
            <v>2012.25</v>
          </cell>
          <cell r="AE233">
            <v>2011.5</v>
          </cell>
          <cell r="AF233">
            <v>2011.5</v>
          </cell>
          <cell r="AG233">
            <v>2012.25</v>
          </cell>
          <cell r="AH233">
            <v>2012.25</v>
          </cell>
          <cell r="AI233">
            <v>0</v>
          </cell>
          <cell r="AJ233">
            <v>2011.5</v>
          </cell>
          <cell r="AK233">
            <v>2012.25</v>
          </cell>
          <cell r="AL233">
            <v>2012.25</v>
          </cell>
          <cell r="AM233">
            <v>2011.5</v>
          </cell>
          <cell r="AN233">
            <v>2012.25</v>
          </cell>
          <cell r="AO233">
            <v>2012.25</v>
          </cell>
          <cell r="AP233">
            <v>2012.25</v>
          </cell>
        </row>
        <row r="234">
          <cell r="B234" t="str">
            <v>Candesartan4mg</v>
          </cell>
          <cell r="C234" t="str">
            <v>Candesartan</v>
          </cell>
          <cell r="D234" t="str">
            <v>4mg</v>
          </cell>
          <cell r="E234" t="str">
            <v>Torrent</v>
          </cell>
          <cell r="F234">
            <v>0</v>
          </cell>
          <cell r="G234" t="str">
            <v>Y</v>
          </cell>
          <cell r="H234">
            <v>0</v>
          </cell>
          <cell r="I234">
            <v>0</v>
          </cell>
          <cell r="J234">
            <v>2011.5</v>
          </cell>
          <cell r="K234">
            <v>2012.25</v>
          </cell>
          <cell r="L234">
            <v>2011.5</v>
          </cell>
          <cell r="M234">
            <v>2011.5</v>
          </cell>
          <cell r="N234">
            <v>2012.25</v>
          </cell>
          <cell r="O234">
            <v>2012.25</v>
          </cell>
          <cell r="P234">
            <v>2012.25</v>
          </cell>
          <cell r="Q234">
            <v>2011.5</v>
          </cell>
          <cell r="R234">
            <v>2012.25</v>
          </cell>
          <cell r="S234">
            <v>2012.25</v>
          </cell>
          <cell r="T234">
            <v>2012.25</v>
          </cell>
          <cell r="U234">
            <v>2011.5</v>
          </cell>
          <cell r="V234">
            <v>2011.5</v>
          </cell>
          <cell r="W234">
            <v>0</v>
          </cell>
          <cell r="X234">
            <v>2012.25</v>
          </cell>
          <cell r="Y234">
            <v>2011.5</v>
          </cell>
          <cell r="Z234">
            <v>2012.25</v>
          </cell>
          <cell r="AA234">
            <v>2012.25</v>
          </cell>
          <cell r="AB234">
            <v>2012.25</v>
          </cell>
          <cell r="AC234">
            <v>2012.25</v>
          </cell>
          <cell r="AD234">
            <v>2012.25</v>
          </cell>
          <cell r="AE234">
            <v>2011.5</v>
          </cell>
          <cell r="AF234">
            <v>2011.5</v>
          </cell>
          <cell r="AG234">
            <v>2012.25</v>
          </cell>
          <cell r="AH234">
            <v>2012.25</v>
          </cell>
          <cell r="AI234">
            <v>0</v>
          </cell>
          <cell r="AJ234">
            <v>2011.5</v>
          </cell>
          <cell r="AK234">
            <v>2012.25</v>
          </cell>
          <cell r="AL234">
            <v>2012.25</v>
          </cell>
          <cell r="AM234">
            <v>2011.5</v>
          </cell>
          <cell r="AN234">
            <v>2012.25</v>
          </cell>
          <cell r="AO234">
            <v>2012.25</v>
          </cell>
          <cell r="AP234">
            <v>2012.25</v>
          </cell>
        </row>
        <row r="235">
          <cell r="B235" t="str">
            <v>Candesartan8mg</v>
          </cell>
          <cell r="C235" t="str">
            <v>Candesartan</v>
          </cell>
          <cell r="D235" t="str">
            <v>8mg</v>
          </cell>
          <cell r="E235" t="str">
            <v>Torrent</v>
          </cell>
          <cell r="F235">
            <v>0</v>
          </cell>
          <cell r="G235" t="str">
            <v>Y</v>
          </cell>
          <cell r="H235">
            <v>0</v>
          </cell>
          <cell r="I235">
            <v>0</v>
          </cell>
          <cell r="J235">
            <v>2011.5</v>
          </cell>
          <cell r="K235">
            <v>2011.25</v>
          </cell>
          <cell r="L235">
            <v>2011.5</v>
          </cell>
          <cell r="M235">
            <v>2011.25</v>
          </cell>
          <cell r="N235">
            <v>2011.5</v>
          </cell>
          <cell r="O235">
            <v>2012.25</v>
          </cell>
          <cell r="P235">
            <v>2011.25</v>
          </cell>
          <cell r="Q235">
            <v>2011.5</v>
          </cell>
          <cell r="R235">
            <v>2011.5</v>
          </cell>
          <cell r="S235">
            <v>2011.5</v>
          </cell>
          <cell r="T235">
            <v>2011.5</v>
          </cell>
          <cell r="U235">
            <v>2011.5</v>
          </cell>
          <cell r="V235">
            <v>2011.5</v>
          </cell>
          <cell r="W235">
            <v>0</v>
          </cell>
          <cell r="X235">
            <v>2011.5</v>
          </cell>
          <cell r="Y235">
            <v>2011.5</v>
          </cell>
          <cell r="Z235">
            <v>2012.25</v>
          </cell>
          <cell r="AA235">
            <v>2012.25</v>
          </cell>
          <cell r="AB235">
            <v>2012.25</v>
          </cell>
          <cell r="AC235">
            <v>2011.5</v>
          </cell>
          <cell r="AD235">
            <v>2012.25</v>
          </cell>
          <cell r="AE235">
            <v>2011.5</v>
          </cell>
          <cell r="AF235">
            <v>2011.5</v>
          </cell>
          <cell r="AG235">
            <v>2011.5</v>
          </cell>
          <cell r="AH235">
            <v>2012.25</v>
          </cell>
          <cell r="AI235">
            <v>0</v>
          </cell>
          <cell r="AJ235">
            <v>2011.5</v>
          </cell>
          <cell r="AK235">
            <v>2012.25</v>
          </cell>
          <cell r="AL235">
            <v>2012.25</v>
          </cell>
          <cell r="AM235">
            <v>2011.5</v>
          </cell>
          <cell r="AN235">
            <v>2012.25</v>
          </cell>
          <cell r="AO235">
            <v>2011.5</v>
          </cell>
          <cell r="AP235">
            <v>2011.5</v>
          </cell>
        </row>
        <row r="236">
          <cell r="B236" t="str">
            <v>Carbidopa + levodopa 25+100mg</v>
          </cell>
          <cell r="C236" t="str">
            <v xml:space="preserve">Carbidopa + levodopa </v>
          </cell>
          <cell r="D236" t="str">
            <v>25+100mg</v>
          </cell>
          <cell r="E236" t="str">
            <v>Intas</v>
          </cell>
          <cell r="F236">
            <v>0</v>
          </cell>
          <cell r="G236">
            <v>0</v>
          </cell>
          <cell r="H236">
            <v>0</v>
          </cell>
          <cell r="I236" t="str">
            <v>Y</v>
          </cell>
          <cell r="J236">
            <v>2010.75</v>
          </cell>
          <cell r="K236">
            <v>0</v>
          </cell>
          <cell r="L236">
            <v>0</v>
          </cell>
          <cell r="M236">
            <v>2010.75</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row>
        <row r="237">
          <cell r="B237" t="str">
            <v>Carbidopa + levodopa 50+200mg</v>
          </cell>
          <cell r="C237" t="str">
            <v xml:space="preserve">Carbidopa + levodopa </v>
          </cell>
          <cell r="D237" t="str">
            <v>50+200mg</v>
          </cell>
          <cell r="E237" t="str">
            <v>Intas</v>
          </cell>
          <cell r="F237">
            <v>0</v>
          </cell>
          <cell r="G237">
            <v>0</v>
          </cell>
          <cell r="H237">
            <v>0</v>
          </cell>
          <cell r="I237" t="str">
            <v>Y</v>
          </cell>
          <cell r="J237">
            <v>2010.75</v>
          </cell>
          <cell r="K237">
            <v>0</v>
          </cell>
          <cell r="L237">
            <v>0</v>
          </cell>
          <cell r="M237">
            <v>2010.75</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row>
        <row r="238">
          <cell r="B238" t="str">
            <v>Carboplatin150mg</v>
          </cell>
          <cell r="C238" t="str">
            <v>Carboplatin</v>
          </cell>
          <cell r="D238" t="str">
            <v>150mg</v>
          </cell>
          <cell r="E238" t="str">
            <v>Intas</v>
          </cell>
          <cell r="F238">
            <v>0</v>
          </cell>
          <cell r="G238">
            <v>0</v>
          </cell>
          <cell r="H238">
            <v>0</v>
          </cell>
          <cell r="I238" t="str">
            <v>Y</v>
          </cell>
          <cell r="J238">
            <v>2010.25</v>
          </cell>
          <cell r="K238">
            <v>2010.25</v>
          </cell>
          <cell r="L238">
            <v>2010.25</v>
          </cell>
          <cell r="M238">
            <v>2010.25</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2010.25</v>
          </cell>
          <cell r="AC238">
            <v>0</v>
          </cell>
          <cell r="AD238">
            <v>0</v>
          </cell>
          <cell r="AE238">
            <v>0</v>
          </cell>
          <cell r="AF238">
            <v>0</v>
          </cell>
          <cell r="AG238">
            <v>0</v>
          </cell>
          <cell r="AH238">
            <v>0</v>
          </cell>
          <cell r="AI238">
            <v>0</v>
          </cell>
          <cell r="AJ238">
            <v>0</v>
          </cell>
          <cell r="AK238">
            <v>0</v>
          </cell>
          <cell r="AL238">
            <v>0</v>
          </cell>
          <cell r="AM238">
            <v>0</v>
          </cell>
          <cell r="AN238">
            <v>0</v>
          </cell>
          <cell r="AO238">
            <v>2010.25</v>
          </cell>
          <cell r="AP238">
            <v>0</v>
          </cell>
        </row>
        <row r="239">
          <cell r="B239" t="str">
            <v>Carboplatin450mg</v>
          </cell>
          <cell r="C239" t="str">
            <v>Carboplatin</v>
          </cell>
          <cell r="D239" t="str">
            <v>450mg</v>
          </cell>
          <cell r="E239" t="str">
            <v>Intas</v>
          </cell>
          <cell r="F239">
            <v>0</v>
          </cell>
          <cell r="G239">
            <v>0</v>
          </cell>
          <cell r="H239">
            <v>0</v>
          </cell>
          <cell r="I239" t="str">
            <v>Y</v>
          </cell>
          <cell r="J239">
            <v>2010.25</v>
          </cell>
          <cell r="K239">
            <v>2010.25</v>
          </cell>
          <cell r="L239">
            <v>2010.25</v>
          </cell>
          <cell r="M239">
            <v>2010.25</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2010.25</v>
          </cell>
          <cell r="AC239">
            <v>0</v>
          </cell>
          <cell r="AD239">
            <v>0</v>
          </cell>
          <cell r="AE239">
            <v>0</v>
          </cell>
          <cell r="AF239">
            <v>0</v>
          </cell>
          <cell r="AG239">
            <v>0</v>
          </cell>
          <cell r="AH239">
            <v>0</v>
          </cell>
          <cell r="AI239">
            <v>0</v>
          </cell>
          <cell r="AJ239">
            <v>0</v>
          </cell>
          <cell r="AK239">
            <v>0</v>
          </cell>
          <cell r="AL239">
            <v>0</v>
          </cell>
          <cell r="AM239">
            <v>0</v>
          </cell>
          <cell r="AN239">
            <v>0</v>
          </cell>
          <cell r="AO239">
            <v>2010.25</v>
          </cell>
          <cell r="AP239">
            <v>0</v>
          </cell>
        </row>
        <row r="240">
          <cell r="B240" t="str">
            <v>Carboplatin50mg</v>
          </cell>
          <cell r="C240" t="str">
            <v>Carboplatin</v>
          </cell>
          <cell r="D240" t="str">
            <v>50mg</v>
          </cell>
          <cell r="E240" t="str">
            <v>Intas</v>
          </cell>
          <cell r="F240">
            <v>0</v>
          </cell>
          <cell r="G240">
            <v>0</v>
          </cell>
          <cell r="H240">
            <v>0</v>
          </cell>
          <cell r="I240" t="str">
            <v>Y</v>
          </cell>
          <cell r="J240">
            <v>2010.25</v>
          </cell>
          <cell r="K240">
            <v>2010.25</v>
          </cell>
          <cell r="L240">
            <v>0</v>
          </cell>
          <cell r="M240">
            <v>2010.25</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2010.25</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row>
        <row r="241">
          <cell r="B241" t="str">
            <v>Carboplatin600mg</v>
          </cell>
          <cell r="C241" t="str">
            <v>Carboplatin</v>
          </cell>
          <cell r="D241" t="str">
            <v>600mg</v>
          </cell>
          <cell r="E241" t="str">
            <v>Intas</v>
          </cell>
          <cell r="F241">
            <v>0</v>
          </cell>
          <cell r="G241">
            <v>0</v>
          </cell>
          <cell r="H241">
            <v>0</v>
          </cell>
          <cell r="I241" t="str">
            <v>Y</v>
          </cell>
          <cell r="J241">
            <v>2010.25</v>
          </cell>
          <cell r="K241">
            <v>0</v>
          </cell>
          <cell r="L241">
            <v>0</v>
          </cell>
          <cell r="M241">
            <v>2010.25</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row>
        <row r="242">
          <cell r="B242" t="str">
            <v>Carvedilol 12.5mg</v>
          </cell>
          <cell r="C242" t="str">
            <v xml:space="preserve">Carvedilol </v>
          </cell>
          <cell r="D242" t="str">
            <v>12.5mg</v>
          </cell>
          <cell r="E242" t="str">
            <v>Intas</v>
          </cell>
          <cell r="F242">
            <v>0</v>
          </cell>
          <cell r="G242">
            <v>0</v>
          </cell>
          <cell r="H242">
            <v>0</v>
          </cell>
          <cell r="I242" t="str">
            <v>Y</v>
          </cell>
          <cell r="J242">
            <v>0</v>
          </cell>
          <cell r="K242">
            <v>2010.25</v>
          </cell>
          <cell r="L242">
            <v>0</v>
          </cell>
          <cell r="M242">
            <v>2010.25</v>
          </cell>
          <cell r="N242">
            <v>0</v>
          </cell>
          <cell r="O242">
            <v>0</v>
          </cell>
          <cell r="P242">
            <v>2010.25</v>
          </cell>
          <cell r="Q242">
            <v>0</v>
          </cell>
          <cell r="R242">
            <v>0</v>
          </cell>
          <cell r="S242">
            <v>0</v>
          </cell>
          <cell r="T242">
            <v>0</v>
          </cell>
          <cell r="U242">
            <v>0</v>
          </cell>
          <cell r="V242">
            <v>0</v>
          </cell>
          <cell r="W242">
            <v>0</v>
          </cell>
          <cell r="X242">
            <v>0</v>
          </cell>
          <cell r="Y242">
            <v>0</v>
          </cell>
          <cell r="Z242">
            <v>0</v>
          </cell>
          <cell r="AA242">
            <v>0</v>
          </cell>
          <cell r="AB242">
            <v>2010.25</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row>
        <row r="243">
          <cell r="B243" t="str">
            <v>Carvedilol 25mg</v>
          </cell>
          <cell r="C243" t="str">
            <v xml:space="preserve">Carvedilol </v>
          </cell>
          <cell r="D243" t="str">
            <v>25mg</v>
          </cell>
          <cell r="E243" t="str">
            <v>Intas</v>
          </cell>
          <cell r="F243">
            <v>0</v>
          </cell>
          <cell r="G243">
            <v>0</v>
          </cell>
          <cell r="H243">
            <v>0</v>
          </cell>
          <cell r="I243" t="str">
            <v>Y</v>
          </cell>
          <cell r="J243">
            <v>0</v>
          </cell>
          <cell r="K243">
            <v>2010.25</v>
          </cell>
          <cell r="L243">
            <v>0</v>
          </cell>
          <cell r="M243">
            <v>2010.25</v>
          </cell>
          <cell r="N243">
            <v>0</v>
          </cell>
          <cell r="O243">
            <v>0</v>
          </cell>
          <cell r="P243">
            <v>2010.25</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row>
        <row r="244">
          <cell r="B244" t="str">
            <v>Carvedilol 3.125mg</v>
          </cell>
          <cell r="C244" t="str">
            <v xml:space="preserve">Carvedilol </v>
          </cell>
          <cell r="D244" t="str">
            <v>3.125mg</v>
          </cell>
          <cell r="E244" t="str">
            <v>Intas</v>
          </cell>
          <cell r="F244">
            <v>0</v>
          </cell>
          <cell r="G244">
            <v>0</v>
          </cell>
          <cell r="H244">
            <v>0</v>
          </cell>
          <cell r="I244" t="str">
            <v>Y</v>
          </cell>
          <cell r="J244">
            <v>0</v>
          </cell>
          <cell r="K244">
            <v>2010.25</v>
          </cell>
          <cell r="L244">
            <v>0</v>
          </cell>
          <cell r="M244">
            <v>2010.25</v>
          </cell>
          <cell r="N244">
            <v>0</v>
          </cell>
          <cell r="O244">
            <v>0</v>
          </cell>
          <cell r="P244">
            <v>2010.25</v>
          </cell>
          <cell r="Q244">
            <v>0</v>
          </cell>
          <cell r="R244">
            <v>0</v>
          </cell>
          <cell r="S244">
            <v>0</v>
          </cell>
          <cell r="T244">
            <v>0</v>
          </cell>
          <cell r="U244">
            <v>0</v>
          </cell>
          <cell r="V244">
            <v>0</v>
          </cell>
          <cell r="W244">
            <v>0</v>
          </cell>
          <cell r="X244">
            <v>0</v>
          </cell>
          <cell r="Y244">
            <v>0</v>
          </cell>
          <cell r="Z244">
            <v>0</v>
          </cell>
          <cell r="AA244">
            <v>0</v>
          </cell>
          <cell r="AB244">
            <v>2010.25</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row>
        <row r="245">
          <cell r="B245" t="str">
            <v>Carvedilol 6.25mg</v>
          </cell>
          <cell r="C245" t="str">
            <v xml:space="preserve">Carvedilol </v>
          </cell>
          <cell r="D245" t="str">
            <v>6.25mg</v>
          </cell>
          <cell r="E245" t="str">
            <v>Intas</v>
          </cell>
          <cell r="F245">
            <v>0</v>
          </cell>
          <cell r="G245">
            <v>0</v>
          </cell>
          <cell r="H245">
            <v>0</v>
          </cell>
          <cell r="I245" t="str">
            <v>Y</v>
          </cell>
          <cell r="J245">
            <v>0</v>
          </cell>
          <cell r="K245">
            <v>2010.25</v>
          </cell>
          <cell r="L245">
            <v>0</v>
          </cell>
          <cell r="M245">
            <v>2010.25</v>
          </cell>
          <cell r="N245">
            <v>0</v>
          </cell>
          <cell r="O245">
            <v>0</v>
          </cell>
          <cell r="P245">
            <v>2010.25</v>
          </cell>
          <cell r="Q245">
            <v>0</v>
          </cell>
          <cell r="R245">
            <v>0</v>
          </cell>
          <cell r="S245">
            <v>0</v>
          </cell>
          <cell r="T245">
            <v>0</v>
          </cell>
          <cell r="U245">
            <v>0</v>
          </cell>
          <cell r="V245">
            <v>0</v>
          </cell>
          <cell r="W245">
            <v>0</v>
          </cell>
          <cell r="X245">
            <v>0</v>
          </cell>
          <cell r="Y245">
            <v>0</v>
          </cell>
          <cell r="Z245">
            <v>0</v>
          </cell>
          <cell r="AA245">
            <v>0</v>
          </cell>
          <cell r="AB245">
            <v>2010.25</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row>
        <row r="246">
          <cell r="B246" t="str">
            <v>Celecoxib100mg</v>
          </cell>
          <cell r="C246" t="str">
            <v>Celecoxib</v>
          </cell>
          <cell r="D246" t="str">
            <v>100mg</v>
          </cell>
          <cell r="E246" t="str">
            <v>Torrent</v>
          </cell>
          <cell r="F246">
            <v>0</v>
          </cell>
          <cell r="G246" t="str">
            <v>Y</v>
          </cell>
          <cell r="H246">
            <v>0</v>
          </cell>
          <cell r="I246">
            <v>0</v>
          </cell>
          <cell r="J246">
            <v>2012</v>
          </cell>
          <cell r="K246">
            <v>2012.75</v>
          </cell>
          <cell r="L246">
            <v>2012</v>
          </cell>
          <cell r="M246">
            <v>2012</v>
          </cell>
          <cell r="N246">
            <v>2012.75</v>
          </cell>
          <cell r="O246">
            <v>2012.75</v>
          </cell>
          <cell r="P246">
            <v>2012.75</v>
          </cell>
          <cell r="Q246">
            <v>2012</v>
          </cell>
          <cell r="R246">
            <v>2012.75</v>
          </cell>
          <cell r="S246">
            <v>2012.75</v>
          </cell>
          <cell r="T246">
            <v>2012.75</v>
          </cell>
          <cell r="U246">
            <v>2012</v>
          </cell>
          <cell r="V246">
            <v>2012</v>
          </cell>
          <cell r="W246">
            <v>0</v>
          </cell>
          <cell r="X246">
            <v>2012.75</v>
          </cell>
          <cell r="Y246">
            <v>2012</v>
          </cell>
          <cell r="Z246">
            <v>2012.75</v>
          </cell>
          <cell r="AA246">
            <v>2012.75</v>
          </cell>
          <cell r="AB246">
            <v>2012.75</v>
          </cell>
          <cell r="AC246">
            <v>2012.75</v>
          </cell>
          <cell r="AD246">
            <v>2012.75</v>
          </cell>
          <cell r="AE246">
            <v>2012</v>
          </cell>
          <cell r="AF246">
            <v>2012</v>
          </cell>
          <cell r="AG246">
            <v>2012.75</v>
          </cell>
          <cell r="AH246">
            <v>2012.75</v>
          </cell>
          <cell r="AI246">
            <v>0</v>
          </cell>
          <cell r="AJ246">
            <v>2012</v>
          </cell>
          <cell r="AK246">
            <v>2012.75</v>
          </cell>
          <cell r="AL246">
            <v>2012.75</v>
          </cell>
          <cell r="AM246">
            <v>2012</v>
          </cell>
          <cell r="AN246">
            <v>2012.75</v>
          </cell>
          <cell r="AO246">
            <v>2012.75</v>
          </cell>
          <cell r="AP246">
            <v>2012.75</v>
          </cell>
        </row>
        <row r="247">
          <cell r="B247" t="str">
            <v>Celecoxib200mg</v>
          </cell>
          <cell r="C247" t="str">
            <v>Celecoxib</v>
          </cell>
          <cell r="D247" t="str">
            <v>200mg</v>
          </cell>
          <cell r="E247" t="str">
            <v>Torrent</v>
          </cell>
          <cell r="F247">
            <v>0</v>
          </cell>
          <cell r="G247" t="str">
            <v>Y</v>
          </cell>
          <cell r="H247">
            <v>0</v>
          </cell>
          <cell r="I247">
            <v>0</v>
          </cell>
          <cell r="J247">
            <v>2012</v>
          </cell>
          <cell r="K247">
            <v>2012.75</v>
          </cell>
          <cell r="L247">
            <v>2012</v>
          </cell>
          <cell r="M247">
            <v>2012</v>
          </cell>
          <cell r="N247">
            <v>2012.75</v>
          </cell>
          <cell r="O247">
            <v>2012.75</v>
          </cell>
          <cell r="P247">
            <v>2012.75</v>
          </cell>
          <cell r="Q247">
            <v>2012</v>
          </cell>
          <cell r="R247">
            <v>2012.75</v>
          </cell>
          <cell r="S247">
            <v>2012.75</v>
          </cell>
          <cell r="T247">
            <v>2012.75</v>
          </cell>
          <cell r="U247">
            <v>2012</v>
          </cell>
          <cell r="V247">
            <v>2012</v>
          </cell>
          <cell r="W247">
            <v>0</v>
          </cell>
          <cell r="X247">
            <v>2012.75</v>
          </cell>
          <cell r="Y247">
            <v>2012</v>
          </cell>
          <cell r="Z247">
            <v>2012.75</v>
          </cell>
          <cell r="AA247">
            <v>2012.75</v>
          </cell>
          <cell r="AB247">
            <v>2012.75</v>
          </cell>
          <cell r="AC247">
            <v>2012.75</v>
          </cell>
          <cell r="AD247">
            <v>2012.75</v>
          </cell>
          <cell r="AE247">
            <v>2012</v>
          </cell>
          <cell r="AF247">
            <v>2012</v>
          </cell>
          <cell r="AG247">
            <v>2012.75</v>
          </cell>
          <cell r="AH247">
            <v>2012.75</v>
          </cell>
          <cell r="AI247">
            <v>0</v>
          </cell>
          <cell r="AJ247">
            <v>2012</v>
          </cell>
          <cell r="AK247">
            <v>2012.75</v>
          </cell>
          <cell r="AL247">
            <v>2012.75</v>
          </cell>
          <cell r="AM247">
            <v>2012</v>
          </cell>
          <cell r="AN247">
            <v>2012.75</v>
          </cell>
          <cell r="AO247">
            <v>2012.75</v>
          </cell>
          <cell r="AP247">
            <v>2012.75</v>
          </cell>
        </row>
        <row r="248">
          <cell r="B248" t="str">
            <v>Celecoxib400mg</v>
          </cell>
          <cell r="C248" t="str">
            <v>Celecoxib</v>
          </cell>
          <cell r="D248" t="str">
            <v>400mg</v>
          </cell>
          <cell r="E248" t="str">
            <v>Torrent</v>
          </cell>
          <cell r="F248">
            <v>0</v>
          </cell>
          <cell r="G248" t="str">
            <v>Y</v>
          </cell>
          <cell r="H248">
            <v>0</v>
          </cell>
          <cell r="I248">
            <v>0</v>
          </cell>
          <cell r="J248">
            <v>2012.75</v>
          </cell>
          <cell r="K248">
            <v>2012.75</v>
          </cell>
          <cell r="L248">
            <v>2012.75</v>
          </cell>
          <cell r="M248">
            <v>2012.75</v>
          </cell>
          <cell r="N248">
            <v>2012.75</v>
          </cell>
          <cell r="O248">
            <v>2012.75</v>
          </cell>
          <cell r="P248">
            <v>2012.75</v>
          </cell>
          <cell r="Q248">
            <v>2012.75</v>
          </cell>
          <cell r="R248">
            <v>2012.75</v>
          </cell>
          <cell r="S248">
            <v>2012.75</v>
          </cell>
          <cell r="T248">
            <v>2012.75</v>
          </cell>
          <cell r="U248">
            <v>2012.75</v>
          </cell>
          <cell r="V248">
            <v>2012.75</v>
          </cell>
          <cell r="W248">
            <v>0</v>
          </cell>
          <cell r="X248">
            <v>2012.75</v>
          </cell>
          <cell r="Y248">
            <v>2012.75</v>
          </cell>
          <cell r="Z248">
            <v>2012.75</v>
          </cell>
          <cell r="AA248">
            <v>2012.75</v>
          </cell>
          <cell r="AB248">
            <v>2012.75</v>
          </cell>
          <cell r="AC248">
            <v>2012.75</v>
          </cell>
          <cell r="AD248">
            <v>2012.75</v>
          </cell>
          <cell r="AE248">
            <v>2012.75</v>
          </cell>
          <cell r="AF248">
            <v>2012.75</v>
          </cell>
          <cell r="AG248">
            <v>2012.75</v>
          </cell>
          <cell r="AH248">
            <v>2012.75</v>
          </cell>
          <cell r="AI248">
            <v>0</v>
          </cell>
          <cell r="AJ248">
            <v>2012.75</v>
          </cell>
          <cell r="AK248">
            <v>2012.75</v>
          </cell>
          <cell r="AL248">
            <v>2012.75</v>
          </cell>
          <cell r="AM248">
            <v>2012.75</v>
          </cell>
          <cell r="AN248">
            <v>2012.75</v>
          </cell>
          <cell r="AO248">
            <v>2012.75</v>
          </cell>
          <cell r="AP248">
            <v>2012.75</v>
          </cell>
        </row>
        <row r="249">
          <cell r="B249" t="str">
            <v>Celecoxib50mg</v>
          </cell>
          <cell r="C249" t="str">
            <v>Celecoxib</v>
          </cell>
          <cell r="D249" t="str">
            <v>50mg</v>
          </cell>
          <cell r="E249" t="str">
            <v>Torrent</v>
          </cell>
          <cell r="F249">
            <v>0</v>
          </cell>
          <cell r="G249" t="str">
            <v>Y</v>
          </cell>
          <cell r="H249">
            <v>0</v>
          </cell>
          <cell r="I249">
            <v>0</v>
          </cell>
          <cell r="J249">
            <v>2012.75</v>
          </cell>
          <cell r="K249">
            <v>2012.75</v>
          </cell>
          <cell r="L249">
            <v>2012.75</v>
          </cell>
          <cell r="M249">
            <v>2012.75</v>
          </cell>
          <cell r="N249">
            <v>2012.75</v>
          </cell>
          <cell r="O249">
            <v>2012.75</v>
          </cell>
          <cell r="P249">
            <v>2012.75</v>
          </cell>
          <cell r="Q249">
            <v>2012.75</v>
          </cell>
          <cell r="R249">
            <v>2012.75</v>
          </cell>
          <cell r="S249">
            <v>2012.75</v>
          </cell>
          <cell r="T249">
            <v>2012.75</v>
          </cell>
          <cell r="U249">
            <v>2012.75</v>
          </cell>
          <cell r="V249">
            <v>2012.75</v>
          </cell>
          <cell r="W249">
            <v>0</v>
          </cell>
          <cell r="X249">
            <v>2012.75</v>
          </cell>
          <cell r="Y249">
            <v>2012.75</v>
          </cell>
          <cell r="Z249">
            <v>2012.75</v>
          </cell>
          <cell r="AA249">
            <v>2012.75</v>
          </cell>
          <cell r="AB249">
            <v>2012.75</v>
          </cell>
          <cell r="AC249">
            <v>2012.75</v>
          </cell>
          <cell r="AD249">
            <v>2012.75</v>
          </cell>
          <cell r="AE249">
            <v>2012.75</v>
          </cell>
          <cell r="AF249">
            <v>2012.75</v>
          </cell>
          <cell r="AG249">
            <v>2012.75</v>
          </cell>
          <cell r="AH249">
            <v>2012.75</v>
          </cell>
          <cell r="AI249">
            <v>0</v>
          </cell>
          <cell r="AJ249">
            <v>2012.75</v>
          </cell>
          <cell r="AK249">
            <v>2012.75</v>
          </cell>
          <cell r="AL249">
            <v>2012.75</v>
          </cell>
          <cell r="AM249">
            <v>2012.75</v>
          </cell>
          <cell r="AN249">
            <v>2012.75</v>
          </cell>
          <cell r="AO249">
            <v>2012.75</v>
          </cell>
          <cell r="AP249">
            <v>2012.75</v>
          </cell>
        </row>
        <row r="250">
          <cell r="B250" t="str">
            <v>Cetirizine10mg</v>
          </cell>
          <cell r="C250" t="str">
            <v>Cetirizine</v>
          </cell>
          <cell r="D250" t="str">
            <v>10mg</v>
          </cell>
          <cell r="E250" t="str">
            <v>Torrent</v>
          </cell>
          <cell r="F250">
            <v>0</v>
          </cell>
          <cell r="G250" t="str">
            <v>Y</v>
          </cell>
          <cell r="H250">
            <v>0</v>
          </cell>
          <cell r="I250">
            <v>0</v>
          </cell>
          <cell r="J250">
            <v>2011.25</v>
          </cell>
          <cell r="K250">
            <v>2011.25</v>
          </cell>
          <cell r="L250">
            <v>2011.25</v>
          </cell>
          <cell r="M250">
            <v>2011.25</v>
          </cell>
          <cell r="N250">
            <v>2011.25</v>
          </cell>
          <cell r="O250">
            <v>2011.25</v>
          </cell>
          <cell r="P250">
            <v>2011.25</v>
          </cell>
          <cell r="Q250">
            <v>2011.25</v>
          </cell>
          <cell r="R250">
            <v>2011.25</v>
          </cell>
          <cell r="S250">
            <v>2011.25</v>
          </cell>
          <cell r="T250">
            <v>2011.25</v>
          </cell>
          <cell r="U250">
            <v>2011.25</v>
          </cell>
          <cell r="V250">
            <v>2011.25</v>
          </cell>
          <cell r="W250">
            <v>0</v>
          </cell>
          <cell r="X250">
            <v>2011.25</v>
          </cell>
          <cell r="Y250">
            <v>2011.25</v>
          </cell>
          <cell r="Z250">
            <v>2011.25</v>
          </cell>
          <cell r="AA250">
            <v>2011.25</v>
          </cell>
          <cell r="AB250">
            <v>2011.25</v>
          </cell>
          <cell r="AC250">
            <v>2011.25</v>
          </cell>
          <cell r="AD250">
            <v>2011.25</v>
          </cell>
          <cell r="AE250">
            <v>2011.25</v>
          </cell>
          <cell r="AF250">
            <v>2011.25</v>
          </cell>
          <cell r="AG250">
            <v>2011.25</v>
          </cell>
          <cell r="AH250">
            <v>2011.25</v>
          </cell>
          <cell r="AI250">
            <v>0</v>
          </cell>
          <cell r="AJ250">
            <v>2011.25</v>
          </cell>
          <cell r="AK250">
            <v>2011.25</v>
          </cell>
          <cell r="AL250">
            <v>2011.25</v>
          </cell>
          <cell r="AM250">
            <v>2011.25</v>
          </cell>
          <cell r="AN250">
            <v>2011.25</v>
          </cell>
          <cell r="AO250">
            <v>2011.25</v>
          </cell>
          <cell r="AP250">
            <v>2011.25</v>
          </cell>
        </row>
        <row r="251">
          <cell r="B251" t="str">
            <v>Cetirizine5mg</v>
          </cell>
          <cell r="C251" t="str">
            <v>Cetirizine</v>
          </cell>
          <cell r="D251" t="str">
            <v>5mg</v>
          </cell>
          <cell r="E251" t="str">
            <v>Torrent</v>
          </cell>
          <cell r="F251">
            <v>0</v>
          </cell>
          <cell r="G251" t="str">
            <v>Y</v>
          </cell>
          <cell r="H251">
            <v>0</v>
          </cell>
          <cell r="I251">
            <v>0</v>
          </cell>
          <cell r="J251">
            <v>2011.25</v>
          </cell>
          <cell r="K251">
            <v>2011.25</v>
          </cell>
          <cell r="L251">
            <v>2011.25</v>
          </cell>
          <cell r="M251">
            <v>2011.25</v>
          </cell>
          <cell r="N251">
            <v>2011.25</v>
          </cell>
          <cell r="O251">
            <v>2011.25</v>
          </cell>
          <cell r="P251">
            <v>2011.25</v>
          </cell>
          <cell r="Q251">
            <v>2011.25</v>
          </cell>
          <cell r="R251">
            <v>2011.25</v>
          </cell>
          <cell r="S251">
            <v>2011.25</v>
          </cell>
          <cell r="T251">
            <v>2011.25</v>
          </cell>
          <cell r="U251">
            <v>2011.25</v>
          </cell>
          <cell r="V251">
            <v>2011.25</v>
          </cell>
          <cell r="W251">
            <v>0</v>
          </cell>
          <cell r="X251">
            <v>2011.25</v>
          </cell>
          <cell r="Y251">
            <v>2011.25</v>
          </cell>
          <cell r="Z251">
            <v>2011.25</v>
          </cell>
          <cell r="AA251">
            <v>2011.25</v>
          </cell>
          <cell r="AB251">
            <v>2011.25</v>
          </cell>
          <cell r="AC251">
            <v>2011.25</v>
          </cell>
          <cell r="AD251">
            <v>2011.25</v>
          </cell>
          <cell r="AE251">
            <v>2011.25</v>
          </cell>
          <cell r="AF251">
            <v>2011.25</v>
          </cell>
          <cell r="AG251">
            <v>2011.25</v>
          </cell>
          <cell r="AH251">
            <v>2011.25</v>
          </cell>
          <cell r="AI251">
            <v>0</v>
          </cell>
          <cell r="AJ251">
            <v>2011.25</v>
          </cell>
          <cell r="AK251">
            <v>2011.25</v>
          </cell>
          <cell r="AL251">
            <v>2011.25</v>
          </cell>
          <cell r="AM251">
            <v>2011.25</v>
          </cell>
          <cell r="AN251">
            <v>2011.25</v>
          </cell>
          <cell r="AO251">
            <v>2011.25</v>
          </cell>
          <cell r="AP251">
            <v>2011.25</v>
          </cell>
        </row>
        <row r="252">
          <cell r="B252" t="str">
            <v>Ciprofloxacin250mg</v>
          </cell>
          <cell r="C252" t="str">
            <v>Ciprofloxacin</v>
          </cell>
          <cell r="D252" t="str">
            <v>250mg</v>
          </cell>
          <cell r="E252" t="str">
            <v>Intas</v>
          </cell>
          <cell r="F252">
            <v>0</v>
          </cell>
          <cell r="G252">
            <v>0</v>
          </cell>
          <cell r="H252">
            <v>0</v>
          </cell>
          <cell r="I252" t="str">
            <v>Y</v>
          </cell>
          <cell r="J252">
            <v>0</v>
          </cell>
          <cell r="K252">
            <v>2010.25</v>
          </cell>
          <cell r="L252">
            <v>2010.25</v>
          </cell>
          <cell r="M252">
            <v>2010.25</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2010.25</v>
          </cell>
          <cell r="AC252">
            <v>0</v>
          </cell>
          <cell r="AD252">
            <v>0</v>
          </cell>
          <cell r="AE252">
            <v>0</v>
          </cell>
          <cell r="AF252">
            <v>0</v>
          </cell>
          <cell r="AG252">
            <v>0</v>
          </cell>
          <cell r="AH252">
            <v>0</v>
          </cell>
          <cell r="AI252">
            <v>0</v>
          </cell>
          <cell r="AJ252">
            <v>0</v>
          </cell>
          <cell r="AK252">
            <v>0</v>
          </cell>
          <cell r="AL252">
            <v>0</v>
          </cell>
          <cell r="AM252">
            <v>0</v>
          </cell>
          <cell r="AN252">
            <v>0</v>
          </cell>
          <cell r="AO252">
            <v>2010.25</v>
          </cell>
          <cell r="AP252">
            <v>0</v>
          </cell>
        </row>
        <row r="253">
          <cell r="B253" t="str">
            <v>Ciprofloxacin500mg</v>
          </cell>
          <cell r="C253" t="str">
            <v>Ciprofloxacin</v>
          </cell>
          <cell r="D253" t="str">
            <v>500mg</v>
          </cell>
          <cell r="E253" t="str">
            <v>Intas</v>
          </cell>
          <cell r="F253">
            <v>0</v>
          </cell>
          <cell r="G253">
            <v>0</v>
          </cell>
          <cell r="H253">
            <v>0</v>
          </cell>
          <cell r="I253" t="str">
            <v>Y</v>
          </cell>
          <cell r="J253">
            <v>0</v>
          </cell>
          <cell r="K253">
            <v>2010.25</v>
          </cell>
          <cell r="L253">
            <v>2010.25</v>
          </cell>
          <cell r="M253">
            <v>2010.25</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2010.25</v>
          </cell>
          <cell r="AC253">
            <v>0</v>
          </cell>
          <cell r="AD253">
            <v>0</v>
          </cell>
          <cell r="AE253">
            <v>0</v>
          </cell>
          <cell r="AF253">
            <v>0</v>
          </cell>
          <cell r="AG253">
            <v>0</v>
          </cell>
          <cell r="AH253">
            <v>0</v>
          </cell>
          <cell r="AI253">
            <v>0</v>
          </cell>
          <cell r="AJ253">
            <v>0</v>
          </cell>
          <cell r="AK253">
            <v>0</v>
          </cell>
          <cell r="AL253">
            <v>0</v>
          </cell>
          <cell r="AM253">
            <v>0</v>
          </cell>
          <cell r="AN253">
            <v>0</v>
          </cell>
          <cell r="AO253">
            <v>2010.25</v>
          </cell>
          <cell r="AP253">
            <v>0</v>
          </cell>
        </row>
        <row r="254">
          <cell r="B254" t="str">
            <v>Cisplatin100mg</v>
          </cell>
          <cell r="C254" t="str">
            <v>Cisplatin</v>
          </cell>
          <cell r="D254" t="str">
            <v>100mg</v>
          </cell>
          <cell r="E254" t="str">
            <v>Intas</v>
          </cell>
          <cell r="F254">
            <v>0</v>
          </cell>
          <cell r="G254">
            <v>0</v>
          </cell>
          <cell r="H254">
            <v>0</v>
          </cell>
          <cell r="I254" t="str">
            <v>Y</v>
          </cell>
          <cell r="J254">
            <v>2010.25</v>
          </cell>
          <cell r="K254">
            <v>0</v>
          </cell>
          <cell r="L254">
            <v>0</v>
          </cell>
          <cell r="M254">
            <v>2010.25</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row>
        <row r="255">
          <cell r="B255" t="str">
            <v>Cisplatin10mg</v>
          </cell>
          <cell r="C255" t="str">
            <v>Cisplatin</v>
          </cell>
          <cell r="D255" t="str">
            <v>10mg</v>
          </cell>
          <cell r="E255" t="str">
            <v>Intas</v>
          </cell>
          <cell r="F255">
            <v>0</v>
          </cell>
          <cell r="G255">
            <v>0</v>
          </cell>
          <cell r="H255">
            <v>0</v>
          </cell>
          <cell r="I255" t="str">
            <v>Y</v>
          </cell>
          <cell r="J255">
            <v>2010.25</v>
          </cell>
          <cell r="K255">
            <v>2010.25</v>
          </cell>
          <cell r="L255">
            <v>2010.25</v>
          </cell>
          <cell r="M255">
            <v>2010.25</v>
          </cell>
          <cell r="N255">
            <v>0</v>
          </cell>
          <cell r="O255">
            <v>0</v>
          </cell>
          <cell r="P255">
            <v>2010.25</v>
          </cell>
          <cell r="Q255">
            <v>0</v>
          </cell>
          <cell r="R255">
            <v>0</v>
          </cell>
          <cell r="S255">
            <v>0</v>
          </cell>
          <cell r="T255">
            <v>0</v>
          </cell>
          <cell r="U255">
            <v>0</v>
          </cell>
          <cell r="V255">
            <v>0</v>
          </cell>
          <cell r="W255">
            <v>0</v>
          </cell>
          <cell r="X255">
            <v>0</v>
          </cell>
          <cell r="Y255">
            <v>0</v>
          </cell>
          <cell r="Z255">
            <v>0</v>
          </cell>
          <cell r="AA255">
            <v>0</v>
          </cell>
          <cell r="AB255">
            <v>2010.25</v>
          </cell>
          <cell r="AC255">
            <v>0</v>
          </cell>
          <cell r="AD255">
            <v>0</v>
          </cell>
          <cell r="AE255">
            <v>0</v>
          </cell>
          <cell r="AF255">
            <v>0</v>
          </cell>
          <cell r="AG255">
            <v>0</v>
          </cell>
          <cell r="AH255">
            <v>0</v>
          </cell>
          <cell r="AI255">
            <v>0</v>
          </cell>
          <cell r="AJ255">
            <v>0</v>
          </cell>
          <cell r="AK255">
            <v>0</v>
          </cell>
          <cell r="AL255">
            <v>0</v>
          </cell>
          <cell r="AM255">
            <v>0</v>
          </cell>
          <cell r="AN255">
            <v>0</v>
          </cell>
          <cell r="AO255">
            <v>2010.25</v>
          </cell>
          <cell r="AP255">
            <v>0</v>
          </cell>
        </row>
        <row r="256">
          <cell r="B256" t="str">
            <v>Cisplatin25mg</v>
          </cell>
          <cell r="C256" t="str">
            <v>Cisplatin</v>
          </cell>
          <cell r="D256" t="str">
            <v>25mg</v>
          </cell>
          <cell r="E256" t="str">
            <v>Intas</v>
          </cell>
          <cell r="F256">
            <v>0</v>
          </cell>
          <cell r="G256">
            <v>0</v>
          </cell>
          <cell r="H256">
            <v>0</v>
          </cell>
          <cell r="I256" t="str">
            <v>Y</v>
          </cell>
          <cell r="J256">
            <v>2010.25</v>
          </cell>
          <cell r="K256">
            <v>2010.25</v>
          </cell>
          <cell r="L256">
            <v>0</v>
          </cell>
          <cell r="M256">
            <v>2010.25</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2010.25</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row>
        <row r="257">
          <cell r="B257" t="str">
            <v>Cisplatin50mg</v>
          </cell>
          <cell r="C257" t="str">
            <v>Cisplatin</v>
          </cell>
          <cell r="D257" t="str">
            <v>50mg</v>
          </cell>
          <cell r="E257" t="str">
            <v>Intas</v>
          </cell>
          <cell r="F257">
            <v>0</v>
          </cell>
          <cell r="G257">
            <v>0</v>
          </cell>
          <cell r="H257">
            <v>0</v>
          </cell>
          <cell r="I257" t="str">
            <v>Y</v>
          </cell>
          <cell r="J257">
            <v>2010.25</v>
          </cell>
          <cell r="K257">
            <v>2010.25</v>
          </cell>
          <cell r="L257">
            <v>2010.25</v>
          </cell>
          <cell r="M257">
            <v>2010.25</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2010.25</v>
          </cell>
          <cell r="AC257">
            <v>0</v>
          </cell>
          <cell r="AD257">
            <v>0</v>
          </cell>
          <cell r="AE257">
            <v>0</v>
          </cell>
          <cell r="AF257">
            <v>0</v>
          </cell>
          <cell r="AG257">
            <v>0</v>
          </cell>
          <cell r="AH257">
            <v>0</v>
          </cell>
          <cell r="AI257">
            <v>0</v>
          </cell>
          <cell r="AJ257">
            <v>0</v>
          </cell>
          <cell r="AK257">
            <v>0</v>
          </cell>
          <cell r="AL257">
            <v>0</v>
          </cell>
          <cell r="AM257">
            <v>0</v>
          </cell>
          <cell r="AN257">
            <v>0</v>
          </cell>
          <cell r="AO257">
            <v>2010.25</v>
          </cell>
          <cell r="AP257">
            <v>0</v>
          </cell>
        </row>
        <row r="258">
          <cell r="B258" t="str">
            <v>Citalopram 10mg</v>
          </cell>
          <cell r="C258" t="str">
            <v xml:space="preserve">Citalopram </v>
          </cell>
          <cell r="D258" t="str">
            <v>10mg</v>
          </cell>
          <cell r="E258" t="str">
            <v>Torrent</v>
          </cell>
          <cell r="F258">
            <v>0</v>
          </cell>
          <cell r="G258" t="str">
            <v>Y</v>
          </cell>
          <cell r="H258">
            <v>0</v>
          </cell>
          <cell r="I258">
            <v>0</v>
          </cell>
          <cell r="J258">
            <v>2011.25</v>
          </cell>
          <cell r="K258">
            <v>2011.25</v>
          </cell>
          <cell r="L258">
            <v>2011.25</v>
          </cell>
          <cell r="M258">
            <v>2011.25</v>
          </cell>
          <cell r="N258">
            <v>2011.25</v>
          </cell>
          <cell r="O258">
            <v>2011.25</v>
          </cell>
          <cell r="P258">
            <v>2011.25</v>
          </cell>
          <cell r="Q258">
            <v>2011.25</v>
          </cell>
          <cell r="R258">
            <v>2011.25</v>
          </cell>
          <cell r="S258">
            <v>2011.25</v>
          </cell>
          <cell r="T258">
            <v>2011.25</v>
          </cell>
          <cell r="U258">
            <v>2011.25</v>
          </cell>
          <cell r="V258">
            <v>2011.25</v>
          </cell>
          <cell r="W258">
            <v>0</v>
          </cell>
          <cell r="X258">
            <v>2011.25</v>
          </cell>
          <cell r="Y258">
            <v>2011.25</v>
          </cell>
          <cell r="Z258">
            <v>2011.25</v>
          </cell>
          <cell r="AA258">
            <v>2011.25</v>
          </cell>
          <cell r="AB258">
            <v>2011.25</v>
          </cell>
          <cell r="AC258">
            <v>2011.25</v>
          </cell>
          <cell r="AD258">
            <v>2011.25</v>
          </cell>
          <cell r="AE258">
            <v>2011.25</v>
          </cell>
          <cell r="AF258">
            <v>2011.25</v>
          </cell>
          <cell r="AG258">
            <v>2011.25</v>
          </cell>
          <cell r="AH258">
            <v>2011.25</v>
          </cell>
          <cell r="AI258">
            <v>0</v>
          </cell>
          <cell r="AJ258">
            <v>2011.25</v>
          </cell>
          <cell r="AK258">
            <v>2011.25</v>
          </cell>
          <cell r="AL258">
            <v>2011.25</v>
          </cell>
          <cell r="AM258">
            <v>2011.25</v>
          </cell>
          <cell r="AN258">
            <v>2011.25</v>
          </cell>
          <cell r="AO258">
            <v>2011.25</v>
          </cell>
          <cell r="AP258">
            <v>2011.25</v>
          </cell>
        </row>
        <row r="259">
          <cell r="B259" t="str">
            <v>Citalopram 20mg</v>
          </cell>
          <cell r="C259" t="str">
            <v xml:space="preserve">Citalopram </v>
          </cell>
          <cell r="D259" t="str">
            <v>20mg</v>
          </cell>
          <cell r="E259" t="str">
            <v>Torrent</v>
          </cell>
          <cell r="F259">
            <v>0</v>
          </cell>
          <cell r="G259" t="str">
            <v>Y</v>
          </cell>
          <cell r="H259">
            <v>0</v>
          </cell>
          <cell r="I259">
            <v>0</v>
          </cell>
          <cell r="J259">
            <v>2011.25</v>
          </cell>
          <cell r="K259">
            <v>2011.25</v>
          </cell>
          <cell r="L259">
            <v>2011.25</v>
          </cell>
          <cell r="M259">
            <v>2011.25</v>
          </cell>
          <cell r="N259">
            <v>2011.25</v>
          </cell>
          <cell r="O259">
            <v>2011.25</v>
          </cell>
          <cell r="P259">
            <v>2011.25</v>
          </cell>
          <cell r="Q259">
            <v>2011.25</v>
          </cell>
          <cell r="R259">
            <v>2011.25</v>
          </cell>
          <cell r="S259">
            <v>2011.25</v>
          </cell>
          <cell r="T259">
            <v>2011.25</v>
          </cell>
          <cell r="U259">
            <v>2011.25</v>
          </cell>
          <cell r="V259">
            <v>2011.25</v>
          </cell>
          <cell r="W259">
            <v>0</v>
          </cell>
          <cell r="X259">
            <v>2011.25</v>
          </cell>
          <cell r="Y259">
            <v>2011.25</v>
          </cell>
          <cell r="Z259">
            <v>2011.25</v>
          </cell>
          <cell r="AA259">
            <v>2011.25</v>
          </cell>
          <cell r="AB259">
            <v>2011.25</v>
          </cell>
          <cell r="AC259">
            <v>2011.25</v>
          </cell>
          <cell r="AD259">
            <v>2011.25</v>
          </cell>
          <cell r="AE259">
            <v>2011.25</v>
          </cell>
          <cell r="AF259">
            <v>2011.25</v>
          </cell>
          <cell r="AG259">
            <v>2011.25</v>
          </cell>
          <cell r="AH259">
            <v>2011.25</v>
          </cell>
          <cell r="AI259">
            <v>0</v>
          </cell>
          <cell r="AJ259">
            <v>2011.25</v>
          </cell>
          <cell r="AK259">
            <v>2011.25</v>
          </cell>
          <cell r="AL259">
            <v>2011.25</v>
          </cell>
          <cell r="AM259">
            <v>2011.25</v>
          </cell>
          <cell r="AN259">
            <v>2011.25</v>
          </cell>
          <cell r="AO259">
            <v>2011.25</v>
          </cell>
          <cell r="AP259">
            <v>2011.25</v>
          </cell>
        </row>
        <row r="260">
          <cell r="B260" t="str">
            <v>Citalopram 40mg</v>
          </cell>
          <cell r="C260" t="str">
            <v xml:space="preserve">Citalopram </v>
          </cell>
          <cell r="D260" t="str">
            <v>40mg</v>
          </cell>
          <cell r="E260" t="str">
            <v>Torrent</v>
          </cell>
          <cell r="F260">
            <v>0</v>
          </cell>
          <cell r="G260" t="str">
            <v>Y</v>
          </cell>
          <cell r="H260">
            <v>0</v>
          </cell>
          <cell r="I260">
            <v>0</v>
          </cell>
          <cell r="J260">
            <v>2011.25</v>
          </cell>
          <cell r="K260">
            <v>2011.25</v>
          </cell>
          <cell r="L260">
            <v>2011.25</v>
          </cell>
          <cell r="M260">
            <v>2011.25</v>
          </cell>
          <cell r="N260">
            <v>2011.25</v>
          </cell>
          <cell r="O260">
            <v>2011.25</v>
          </cell>
          <cell r="P260">
            <v>2011.25</v>
          </cell>
          <cell r="Q260">
            <v>2011.25</v>
          </cell>
          <cell r="R260">
            <v>2011.25</v>
          </cell>
          <cell r="S260">
            <v>2011.25</v>
          </cell>
          <cell r="T260">
            <v>2011.25</v>
          </cell>
          <cell r="U260">
            <v>2011.25</v>
          </cell>
          <cell r="V260">
            <v>2011.25</v>
          </cell>
          <cell r="W260">
            <v>0</v>
          </cell>
          <cell r="X260">
            <v>2011.25</v>
          </cell>
          <cell r="Y260">
            <v>2011.25</v>
          </cell>
          <cell r="Z260">
            <v>2011.25</v>
          </cell>
          <cell r="AA260">
            <v>2011.25</v>
          </cell>
          <cell r="AB260">
            <v>2011.25</v>
          </cell>
          <cell r="AC260">
            <v>2011.25</v>
          </cell>
          <cell r="AD260">
            <v>2011.25</v>
          </cell>
          <cell r="AE260">
            <v>2011.25</v>
          </cell>
          <cell r="AF260">
            <v>2011.25</v>
          </cell>
          <cell r="AG260">
            <v>2011.25</v>
          </cell>
          <cell r="AH260">
            <v>2011.25</v>
          </cell>
          <cell r="AI260">
            <v>0</v>
          </cell>
          <cell r="AJ260">
            <v>2011.25</v>
          </cell>
          <cell r="AK260">
            <v>2011.25</v>
          </cell>
          <cell r="AL260">
            <v>2011.25</v>
          </cell>
          <cell r="AM260">
            <v>2011.25</v>
          </cell>
          <cell r="AN260">
            <v>2011.25</v>
          </cell>
          <cell r="AO260">
            <v>2011.25</v>
          </cell>
          <cell r="AP260">
            <v>2011.25</v>
          </cell>
        </row>
        <row r="261">
          <cell r="B261" t="str">
            <v>Cytarabine1000mg</v>
          </cell>
          <cell r="C261" t="str">
            <v>Cytarabine</v>
          </cell>
          <cell r="D261" t="str">
            <v>1000mg</v>
          </cell>
          <cell r="E261" t="str">
            <v>Intas</v>
          </cell>
          <cell r="F261">
            <v>0</v>
          </cell>
          <cell r="G261">
            <v>0</v>
          </cell>
          <cell r="H261">
            <v>0</v>
          </cell>
          <cell r="I261" t="str">
            <v>Y</v>
          </cell>
          <cell r="J261">
            <v>2010.25</v>
          </cell>
          <cell r="K261">
            <v>2010.25</v>
          </cell>
          <cell r="L261">
            <v>2010.25</v>
          </cell>
          <cell r="M261">
            <v>2010.25</v>
          </cell>
          <cell r="N261">
            <v>0</v>
          </cell>
          <cell r="O261">
            <v>0</v>
          </cell>
          <cell r="P261">
            <v>2010.25</v>
          </cell>
          <cell r="Q261">
            <v>0</v>
          </cell>
          <cell r="R261">
            <v>0</v>
          </cell>
          <cell r="S261">
            <v>0</v>
          </cell>
          <cell r="T261">
            <v>0</v>
          </cell>
          <cell r="U261">
            <v>0</v>
          </cell>
          <cell r="V261">
            <v>0</v>
          </cell>
          <cell r="W261">
            <v>0</v>
          </cell>
          <cell r="X261">
            <v>0</v>
          </cell>
          <cell r="Y261">
            <v>0</v>
          </cell>
          <cell r="Z261">
            <v>0</v>
          </cell>
          <cell r="AA261">
            <v>0</v>
          </cell>
          <cell r="AB261">
            <v>2010.25</v>
          </cell>
          <cell r="AC261">
            <v>0</v>
          </cell>
          <cell r="AD261">
            <v>0</v>
          </cell>
          <cell r="AE261">
            <v>0</v>
          </cell>
          <cell r="AF261">
            <v>0</v>
          </cell>
          <cell r="AG261">
            <v>0</v>
          </cell>
          <cell r="AH261">
            <v>0</v>
          </cell>
          <cell r="AI261">
            <v>0</v>
          </cell>
          <cell r="AJ261">
            <v>0</v>
          </cell>
          <cell r="AK261">
            <v>0</v>
          </cell>
          <cell r="AL261">
            <v>0</v>
          </cell>
          <cell r="AM261">
            <v>0</v>
          </cell>
          <cell r="AN261">
            <v>0</v>
          </cell>
          <cell r="AO261">
            <v>2010.25</v>
          </cell>
          <cell r="AP261">
            <v>0</v>
          </cell>
        </row>
        <row r="262">
          <cell r="B262" t="str">
            <v>Cytarabine100mg</v>
          </cell>
          <cell r="C262" t="str">
            <v>Cytarabine</v>
          </cell>
          <cell r="D262" t="str">
            <v>100mg</v>
          </cell>
          <cell r="E262" t="str">
            <v>Intas</v>
          </cell>
          <cell r="F262">
            <v>0</v>
          </cell>
          <cell r="G262">
            <v>0</v>
          </cell>
          <cell r="H262">
            <v>0</v>
          </cell>
          <cell r="I262" t="str">
            <v>Y</v>
          </cell>
          <cell r="J262">
            <v>2010.25</v>
          </cell>
          <cell r="K262">
            <v>2010.25</v>
          </cell>
          <cell r="L262">
            <v>2010.25</v>
          </cell>
          <cell r="M262">
            <v>2010.25</v>
          </cell>
          <cell r="N262">
            <v>0</v>
          </cell>
          <cell r="O262">
            <v>0</v>
          </cell>
          <cell r="P262">
            <v>2010.25</v>
          </cell>
          <cell r="Q262">
            <v>0</v>
          </cell>
          <cell r="R262">
            <v>0</v>
          </cell>
          <cell r="S262">
            <v>0</v>
          </cell>
          <cell r="T262">
            <v>0</v>
          </cell>
          <cell r="U262">
            <v>0</v>
          </cell>
          <cell r="V262">
            <v>0</v>
          </cell>
          <cell r="W262">
            <v>0</v>
          </cell>
          <cell r="X262">
            <v>0</v>
          </cell>
          <cell r="Y262">
            <v>0</v>
          </cell>
          <cell r="Z262">
            <v>0</v>
          </cell>
          <cell r="AA262">
            <v>0</v>
          </cell>
          <cell r="AB262">
            <v>2010.25</v>
          </cell>
          <cell r="AC262">
            <v>0</v>
          </cell>
          <cell r="AD262">
            <v>0</v>
          </cell>
          <cell r="AE262">
            <v>0</v>
          </cell>
          <cell r="AF262">
            <v>0</v>
          </cell>
          <cell r="AG262">
            <v>0</v>
          </cell>
          <cell r="AH262">
            <v>0</v>
          </cell>
          <cell r="AI262">
            <v>0</v>
          </cell>
          <cell r="AJ262">
            <v>0</v>
          </cell>
          <cell r="AK262">
            <v>0</v>
          </cell>
          <cell r="AL262">
            <v>0</v>
          </cell>
          <cell r="AM262">
            <v>0</v>
          </cell>
          <cell r="AN262">
            <v>0</v>
          </cell>
          <cell r="AO262">
            <v>2010.25</v>
          </cell>
          <cell r="AP262">
            <v>0</v>
          </cell>
        </row>
        <row r="263">
          <cell r="B263" t="str">
            <v>Cytarabine500mg</v>
          </cell>
          <cell r="C263" t="str">
            <v>Cytarabine</v>
          </cell>
          <cell r="D263" t="str">
            <v>500mg</v>
          </cell>
          <cell r="E263" t="str">
            <v>Intas</v>
          </cell>
          <cell r="F263">
            <v>0</v>
          </cell>
          <cell r="G263">
            <v>0</v>
          </cell>
          <cell r="H263">
            <v>0</v>
          </cell>
          <cell r="I263" t="str">
            <v>Y</v>
          </cell>
          <cell r="J263">
            <v>2010.25</v>
          </cell>
          <cell r="K263">
            <v>2010.25</v>
          </cell>
          <cell r="L263">
            <v>2010.25</v>
          </cell>
          <cell r="M263">
            <v>2010.25</v>
          </cell>
          <cell r="N263">
            <v>0</v>
          </cell>
          <cell r="O263">
            <v>0</v>
          </cell>
          <cell r="P263">
            <v>2010.25</v>
          </cell>
          <cell r="Q263">
            <v>0</v>
          </cell>
          <cell r="R263">
            <v>0</v>
          </cell>
          <cell r="S263">
            <v>0</v>
          </cell>
          <cell r="T263">
            <v>0</v>
          </cell>
          <cell r="U263">
            <v>0</v>
          </cell>
          <cell r="V263">
            <v>0</v>
          </cell>
          <cell r="W263">
            <v>0</v>
          </cell>
          <cell r="X263">
            <v>0</v>
          </cell>
          <cell r="Y263">
            <v>0</v>
          </cell>
          <cell r="Z263">
            <v>0</v>
          </cell>
          <cell r="AA263">
            <v>0</v>
          </cell>
          <cell r="AB263">
            <v>2010.25</v>
          </cell>
          <cell r="AC263">
            <v>0</v>
          </cell>
          <cell r="AD263">
            <v>0</v>
          </cell>
          <cell r="AE263">
            <v>0</v>
          </cell>
          <cell r="AF263">
            <v>0</v>
          </cell>
          <cell r="AG263">
            <v>0</v>
          </cell>
          <cell r="AH263">
            <v>0</v>
          </cell>
          <cell r="AI263">
            <v>0</v>
          </cell>
          <cell r="AJ263">
            <v>0</v>
          </cell>
          <cell r="AK263">
            <v>0</v>
          </cell>
          <cell r="AL263">
            <v>0</v>
          </cell>
          <cell r="AM263">
            <v>0</v>
          </cell>
          <cell r="AN263">
            <v>0</v>
          </cell>
          <cell r="AO263">
            <v>2010.25</v>
          </cell>
          <cell r="AP263">
            <v>0</v>
          </cell>
        </row>
        <row r="264">
          <cell r="B264" t="str">
            <v>Dacrabazine100mg</v>
          </cell>
          <cell r="C264" t="str">
            <v>Dacrabazine</v>
          </cell>
          <cell r="D264" t="str">
            <v>100mg</v>
          </cell>
          <cell r="E264" t="str">
            <v>Intas</v>
          </cell>
          <cell r="F264">
            <v>0</v>
          </cell>
          <cell r="G264">
            <v>0</v>
          </cell>
          <cell r="H264">
            <v>0</v>
          </cell>
          <cell r="I264" t="str">
            <v>Y</v>
          </cell>
          <cell r="J264">
            <v>0</v>
          </cell>
          <cell r="K264">
            <v>2010.25</v>
          </cell>
          <cell r="L264">
            <v>0</v>
          </cell>
          <cell r="M264">
            <v>2010.25</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2010.25</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row>
        <row r="265">
          <cell r="B265" t="str">
            <v>Dacrabazine200mg</v>
          </cell>
          <cell r="C265" t="str">
            <v>Dacrabazine</v>
          </cell>
          <cell r="D265" t="str">
            <v>200mg</v>
          </cell>
          <cell r="E265" t="str">
            <v>Intas</v>
          </cell>
          <cell r="F265">
            <v>0</v>
          </cell>
          <cell r="G265">
            <v>0</v>
          </cell>
          <cell r="H265">
            <v>0</v>
          </cell>
          <cell r="I265" t="str">
            <v>Y</v>
          </cell>
          <cell r="J265">
            <v>0</v>
          </cell>
          <cell r="K265">
            <v>2010.25</v>
          </cell>
          <cell r="L265">
            <v>0</v>
          </cell>
          <cell r="M265">
            <v>2010.25</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2010.25</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row>
        <row r="266">
          <cell r="B266" t="str">
            <v>Darifenacin15mg</v>
          </cell>
          <cell r="C266" t="str">
            <v>Darifenacin</v>
          </cell>
          <cell r="D266" t="str">
            <v>15mg</v>
          </cell>
          <cell r="E266" t="str">
            <v>Torrent</v>
          </cell>
          <cell r="F266">
            <v>0</v>
          </cell>
          <cell r="G266" t="str">
            <v>Y</v>
          </cell>
          <cell r="H266">
            <v>0</v>
          </cell>
          <cell r="I266">
            <v>0</v>
          </cell>
          <cell r="J266">
            <v>2012.5</v>
          </cell>
          <cell r="K266">
            <v>2013</v>
          </cell>
          <cell r="L266">
            <v>2012.5</v>
          </cell>
          <cell r="M266">
            <v>2012.5</v>
          </cell>
          <cell r="N266">
            <v>2013</v>
          </cell>
          <cell r="O266">
            <v>2013</v>
          </cell>
          <cell r="P266">
            <v>2013</v>
          </cell>
          <cell r="Q266">
            <v>2012.5</v>
          </cell>
          <cell r="R266">
            <v>2013</v>
          </cell>
          <cell r="S266">
            <v>2013</v>
          </cell>
          <cell r="T266">
            <v>2013</v>
          </cell>
          <cell r="U266">
            <v>2012.5</v>
          </cell>
          <cell r="V266">
            <v>2012.5</v>
          </cell>
          <cell r="W266">
            <v>0</v>
          </cell>
          <cell r="X266">
            <v>2013</v>
          </cell>
          <cell r="Y266">
            <v>2012.5</v>
          </cell>
          <cell r="Z266">
            <v>2013</v>
          </cell>
          <cell r="AA266">
            <v>2013</v>
          </cell>
          <cell r="AB266">
            <v>2013</v>
          </cell>
          <cell r="AC266">
            <v>2013</v>
          </cell>
          <cell r="AD266">
            <v>2013</v>
          </cell>
          <cell r="AE266">
            <v>2012.5</v>
          </cell>
          <cell r="AF266">
            <v>2012.5</v>
          </cell>
          <cell r="AG266">
            <v>2013</v>
          </cell>
          <cell r="AH266">
            <v>2013</v>
          </cell>
          <cell r="AI266">
            <v>0</v>
          </cell>
          <cell r="AJ266">
            <v>2012.5</v>
          </cell>
          <cell r="AK266">
            <v>2013</v>
          </cell>
          <cell r="AL266">
            <v>2013</v>
          </cell>
          <cell r="AM266">
            <v>2012.5</v>
          </cell>
          <cell r="AN266">
            <v>2013</v>
          </cell>
          <cell r="AO266">
            <v>2013</v>
          </cell>
          <cell r="AP266">
            <v>2013</v>
          </cell>
        </row>
        <row r="267">
          <cell r="B267" t="str">
            <v>Darifenacin7.5mg</v>
          </cell>
          <cell r="C267" t="str">
            <v>Darifenacin</v>
          </cell>
          <cell r="D267" t="str">
            <v>7.5mg</v>
          </cell>
          <cell r="E267" t="str">
            <v>Torrent</v>
          </cell>
          <cell r="F267">
            <v>0</v>
          </cell>
          <cell r="G267" t="str">
            <v>Y</v>
          </cell>
          <cell r="H267">
            <v>0</v>
          </cell>
          <cell r="I267">
            <v>0</v>
          </cell>
          <cell r="J267">
            <v>2012.5</v>
          </cell>
          <cell r="K267">
            <v>2013</v>
          </cell>
          <cell r="L267">
            <v>2012.5</v>
          </cell>
          <cell r="M267">
            <v>2012.5</v>
          </cell>
          <cell r="N267">
            <v>2013</v>
          </cell>
          <cell r="O267">
            <v>2013</v>
          </cell>
          <cell r="P267">
            <v>2013</v>
          </cell>
          <cell r="Q267">
            <v>2012.5</v>
          </cell>
          <cell r="R267">
            <v>2013</v>
          </cell>
          <cell r="S267">
            <v>2013</v>
          </cell>
          <cell r="T267">
            <v>2013</v>
          </cell>
          <cell r="U267">
            <v>2012.5</v>
          </cell>
          <cell r="V267">
            <v>2012.5</v>
          </cell>
          <cell r="W267">
            <v>0</v>
          </cell>
          <cell r="X267">
            <v>2013</v>
          </cell>
          <cell r="Y267">
            <v>2012.5</v>
          </cell>
          <cell r="Z267">
            <v>2013</v>
          </cell>
          <cell r="AA267">
            <v>2013</v>
          </cell>
          <cell r="AB267">
            <v>2013</v>
          </cell>
          <cell r="AC267">
            <v>2013</v>
          </cell>
          <cell r="AD267">
            <v>2013</v>
          </cell>
          <cell r="AE267">
            <v>2012.5</v>
          </cell>
          <cell r="AF267">
            <v>2012.5</v>
          </cell>
          <cell r="AG267">
            <v>2013</v>
          </cell>
          <cell r="AH267">
            <v>2013</v>
          </cell>
          <cell r="AI267">
            <v>0</v>
          </cell>
          <cell r="AJ267">
            <v>2012.5</v>
          </cell>
          <cell r="AK267">
            <v>2013</v>
          </cell>
          <cell r="AL267">
            <v>2013</v>
          </cell>
          <cell r="AM267">
            <v>2012.5</v>
          </cell>
          <cell r="AN267">
            <v>2013</v>
          </cell>
          <cell r="AO267">
            <v>2013</v>
          </cell>
          <cell r="AP267">
            <v>2013</v>
          </cell>
        </row>
        <row r="268">
          <cell r="B268" t="str">
            <v>Diclofenac50mg</v>
          </cell>
          <cell r="C268" t="str">
            <v>Diclofenac</v>
          </cell>
          <cell r="D268" t="str">
            <v>50mg</v>
          </cell>
          <cell r="E268" t="str">
            <v>Intas</v>
          </cell>
          <cell r="F268">
            <v>0</v>
          </cell>
          <cell r="G268">
            <v>0</v>
          </cell>
          <cell r="H268">
            <v>0</v>
          </cell>
          <cell r="I268" t="str">
            <v>Y</v>
          </cell>
          <cell r="J268">
            <v>0</v>
          </cell>
          <cell r="K268">
            <v>2010.25</v>
          </cell>
          <cell r="L268">
            <v>2010.25</v>
          </cell>
          <cell r="M268">
            <v>2010.25</v>
          </cell>
          <cell r="N268">
            <v>0</v>
          </cell>
          <cell r="O268">
            <v>0</v>
          </cell>
          <cell r="P268">
            <v>2010.25</v>
          </cell>
          <cell r="Q268">
            <v>0</v>
          </cell>
          <cell r="R268">
            <v>0</v>
          </cell>
          <cell r="S268">
            <v>0</v>
          </cell>
          <cell r="T268">
            <v>0</v>
          </cell>
          <cell r="U268">
            <v>0</v>
          </cell>
          <cell r="V268">
            <v>0</v>
          </cell>
          <cell r="W268">
            <v>0</v>
          </cell>
          <cell r="X268">
            <v>0</v>
          </cell>
          <cell r="Y268">
            <v>0</v>
          </cell>
          <cell r="Z268">
            <v>0</v>
          </cell>
          <cell r="AA268">
            <v>0</v>
          </cell>
          <cell r="AB268">
            <v>2010.25</v>
          </cell>
          <cell r="AC268">
            <v>0</v>
          </cell>
          <cell r="AD268">
            <v>0</v>
          </cell>
          <cell r="AE268">
            <v>0</v>
          </cell>
          <cell r="AF268">
            <v>0</v>
          </cell>
          <cell r="AG268">
            <v>0</v>
          </cell>
          <cell r="AH268">
            <v>0</v>
          </cell>
          <cell r="AI268">
            <v>0</v>
          </cell>
          <cell r="AJ268">
            <v>0</v>
          </cell>
          <cell r="AK268">
            <v>0</v>
          </cell>
          <cell r="AL268">
            <v>0</v>
          </cell>
          <cell r="AM268">
            <v>0</v>
          </cell>
          <cell r="AN268">
            <v>0</v>
          </cell>
          <cell r="AO268">
            <v>2010.25</v>
          </cell>
          <cell r="AP268">
            <v>0</v>
          </cell>
        </row>
        <row r="269">
          <cell r="B269" t="str">
            <v>Donepezil10mg</v>
          </cell>
          <cell r="C269" t="str">
            <v>Donepezil</v>
          </cell>
          <cell r="D269" t="str">
            <v>10mg</v>
          </cell>
          <cell r="E269" t="str">
            <v>Torrent</v>
          </cell>
          <cell r="F269" t="str">
            <v>Y</v>
          </cell>
          <cell r="G269" t="str">
            <v>Y</v>
          </cell>
          <cell r="H269">
            <v>0</v>
          </cell>
          <cell r="I269" t="str">
            <v>Y</v>
          </cell>
          <cell r="J269">
            <v>2010.5</v>
          </cell>
          <cell r="K269">
            <v>2010.25</v>
          </cell>
          <cell r="L269">
            <v>2010.5</v>
          </cell>
          <cell r="M269">
            <v>2010.25</v>
          </cell>
          <cell r="N269">
            <v>2010.5</v>
          </cell>
          <cell r="O269">
            <v>2011.25</v>
          </cell>
          <cell r="P269">
            <v>2010.25</v>
          </cell>
          <cell r="Q269">
            <v>2010.5</v>
          </cell>
          <cell r="R269">
            <v>2010.5</v>
          </cell>
          <cell r="S269">
            <v>2010.5</v>
          </cell>
          <cell r="T269">
            <v>2010.5</v>
          </cell>
          <cell r="U269">
            <v>2010.5</v>
          </cell>
          <cell r="V269">
            <v>2010.5</v>
          </cell>
          <cell r="W269">
            <v>0</v>
          </cell>
          <cell r="X269">
            <v>2010.5</v>
          </cell>
          <cell r="Y269">
            <v>2010.5</v>
          </cell>
          <cell r="Z269">
            <v>2011.25</v>
          </cell>
          <cell r="AA269">
            <v>2011.25</v>
          </cell>
          <cell r="AB269">
            <v>2011.25</v>
          </cell>
          <cell r="AC269">
            <v>2010.5</v>
          </cell>
          <cell r="AD269">
            <v>2011.25</v>
          </cell>
          <cell r="AE269">
            <v>2010.5</v>
          </cell>
          <cell r="AF269">
            <v>2010.5</v>
          </cell>
          <cell r="AG269">
            <v>2010.5</v>
          </cell>
          <cell r="AH269">
            <v>2011.25</v>
          </cell>
          <cell r="AI269">
            <v>0</v>
          </cell>
          <cell r="AJ269">
            <v>2010.5</v>
          </cell>
          <cell r="AK269">
            <v>2011.25</v>
          </cell>
          <cell r="AL269">
            <v>2011.25</v>
          </cell>
          <cell r="AM269">
            <v>2010.5</v>
          </cell>
          <cell r="AN269">
            <v>2011.25</v>
          </cell>
          <cell r="AO269">
            <v>2010.5</v>
          </cell>
          <cell r="AP269">
            <v>2010.5</v>
          </cell>
        </row>
        <row r="270">
          <cell r="B270" t="str">
            <v>Donepezil5mg</v>
          </cell>
          <cell r="C270" t="str">
            <v>Donepezil</v>
          </cell>
          <cell r="D270" t="str">
            <v>5mg</v>
          </cell>
          <cell r="E270" t="str">
            <v>Torrent</v>
          </cell>
          <cell r="F270" t="str">
            <v>Y</v>
          </cell>
          <cell r="G270" t="str">
            <v>Y</v>
          </cell>
          <cell r="H270">
            <v>0</v>
          </cell>
          <cell r="I270" t="str">
            <v>Y</v>
          </cell>
          <cell r="J270">
            <v>2010.5</v>
          </cell>
          <cell r="K270">
            <v>2010.25</v>
          </cell>
          <cell r="L270">
            <v>2010.5</v>
          </cell>
          <cell r="M270">
            <v>2010.25</v>
          </cell>
          <cell r="N270">
            <v>2010.5</v>
          </cell>
          <cell r="O270">
            <v>2011.25</v>
          </cell>
          <cell r="P270">
            <v>2010.25</v>
          </cell>
          <cell r="Q270">
            <v>2010.5</v>
          </cell>
          <cell r="R270">
            <v>2010.5</v>
          </cell>
          <cell r="S270">
            <v>2010.5</v>
          </cell>
          <cell r="T270">
            <v>2010.5</v>
          </cell>
          <cell r="U270">
            <v>2010.5</v>
          </cell>
          <cell r="V270">
            <v>2010.5</v>
          </cell>
          <cell r="W270">
            <v>0</v>
          </cell>
          <cell r="X270">
            <v>2010.5</v>
          </cell>
          <cell r="Y270">
            <v>2010.5</v>
          </cell>
          <cell r="Z270">
            <v>2011.25</v>
          </cell>
          <cell r="AA270">
            <v>2011.25</v>
          </cell>
          <cell r="AB270">
            <v>2011.25</v>
          </cell>
          <cell r="AC270">
            <v>2010.5</v>
          </cell>
          <cell r="AD270">
            <v>2011.25</v>
          </cell>
          <cell r="AE270">
            <v>2010.5</v>
          </cell>
          <cell r="AF270">
            <v>2010.5</v>
          </cell>
          <cell r="AG270">
            <v>2010.5</v>
          </cell>
          <cell r="AH270">
            <v>2011.25</v>
          </cell>
          <cell r="AI270">
            <v>0</v>
          </cell>
          <cell r="AJ270">
            <v>2010.5</v>
          </cell>
          <cell r="AK270">
            <v>2011.25</v>
          </cell>
          <cell r="AL270">
            <v>2011.25</v>
          </cell>
          <cell r="AM270">
            <v>2010.5</v>
          </cell>
          <cell r="AN270">
            <v>2011.25</v>
          </cell>
          <cell r="AO270">
            <v>2010.5</v>
          </cell>
          <cell r="AP270">
            <v>2010.5</v>
          </cell>
        </row>
        <row r="271">
          <cell r="B271" t="str">
            <v>Doxorubicin10mg</v>
          </cell>
          <cell r="C271" t="str">
            <v>Doxorubicin</v>
          </cell>
          <cell r="D271" t="str">
            <v>10mg</v>
          </cell>
          <cell r="E271" t="str">
            <v>Intas</v>
          </cell>
          <cell r="F271">
            <v>0</v>
          </cell>
          <cell r="G271">
            <v>0</v>
          </cell>
          <cell r="H271">
            <v>0</v>
          </cell>
          <cell r="I271" t="str">
            <v>Y</v>
          </cell>
          <cell r="J271">
            <v>2010.25</v>
          </cell>
          <cell r="K271">
            <v>0</v>
          </cell>
          <cell r="L271">
            <v>0</v>
          </cell>
          <cell r="M271">
            <v>2010.25</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row>
        <row r="272">
          <cell r="B272" t="str">
            <v>Doxorubicin200mg</v>
          </cell>
          <cell r="C272" t="str">
            <v>Doxorubicin</v>
          </cell>
          <cell r="D272" t="str">
            <v>200mg</v>
          </cell>
          <cell r="E272" t="str">
            <v>Intas</v>
          </cell>
          <cell r="F272">
            <v>0</v>
          </cell>
          <cell r="G272">
            <v>0</v>
          </cell>
          <cell r="H272">
            <v>0</v>
          </cell>
          <cell r="I272" t="str">
            <v>Y</v>
          </cell>
          <cell r="J272">
            <v>2010.25</v>
          </cell>
          <cell r="K272">
            <v>0</v>
          </cell>
          <cell r="L272">
            <v>0</v>
          </cell>
          <cell r="M272">
            <v>2010.25</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row>
        <row r="273">
          <cell r="B273" t="str">
            <v>Doxorubicin50mg</v>
          </cell>
          <cell r="C273" t="str">
            <v>Doxorubicin</v>
          </cell>
          <cell r="D273" t="str">
            <v>50mg</v>
          </cell>
          <cell r="E273" t="str">
            <v>Intas</v>
          </cell>
          <cell r="F273">
            <v>0</v>
          </cell>
          <cell r="G273">
            <v>0</v>
          </cell>
          <cell r="H273">
            <v>0</v>
          </cell>
          <cell r="I273" t="str">
            <v>Y</v>
          </cell>
          <cell r="J273">
            <v>2010.25</v>
          </cell>
          <cell r="K273">
            <v>0</v>
          </cell>
          <cell r="L273">
            <v>0</v>
          </cell>
          <cell r="M273">
            <v>2010.25</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row>
        <row r="274">
          <cell r="B274" t="str">
            <v>Epirubicin10mg</v>
          </cell>
          <cell r="C274" t="str">
            <v>Epirubicin</v>
          </cell>
          <cell r="D274" t="str">
            <v>10mg</v>
          </cell>
          <cell r="E274" t="str">
            <v>Intas</v>
          </cell>
          <cell r="F274">
            <v>0</v>
          </cell>
          <cell r="G274">
            <v>0</v>
          </cell>
          <cell r="H274">
            <v>0</v>
          </cell>
          <cell r="I274" t="str">
            <v>Y</v>
          </cell>
          <cell r="J274">
            <v>2010.25</v>
          </cell>
          <cell r="K274">
            <v>2010.25</v>
          </cell>
          <cell r="L274">
            <v>0</v>
          </cell>
          <cell r="M274">
            <v>2010.25</v>
          </cell>
          <cell r="N274">
            <v>0</v>
          </cell>
          <cell r="O274">
            <v>0</v>
          </cell>
          <cell r="P274">
            <v>2010.25</v>
          </cell>
          <cell r="Q274">
            <v>0</v>
          </cell>
          <cell r="R274">
            <v>0</v>
          </cell>
          <cell r="S274">
            <v>0</v>
          </cell>
          <cell r="T274">
            <v>0</v>
          </cell>
          <cell r="U274">
            <v>0</v>
          </cell>
          <cell r="V274">
            <v>0</v>
          </cell>
          <cell r="W274">
            <v>0</v>
          </cell>
          <cell r="X274">
            <v>0</v>
          </cell>
          <cell r="Y274">
            <v>0</v>
          </cell>
          <cell r="Z274">
            <v>0</v>
          </cell>
          <cell r="AA274">
            <v>0</v>
          </cell>
          <cell r="AB274">
            <v>2010.25</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row>
        <row r="275">
          <cell r="B275" t="str">
            <v>Epirubicin200mg</v>
          </cell>
          <cell r="C275" t="str">
            <v>Epirubicin</v>
          </cell>
          <cell r="D275" t="str">
            <v>200mg</v>
          </cell>
          <cell r="E275" t="str">
            <v>Intas</v>
          </cell>
          <cell r="F275">
            <v>0</v>
          </cell>
          <cell r="G275">
            <v>0</v>
          </cell>
          <cell r="H275">
            <v>0</v>
          </cell>
          <cell r="I275" t="str">
            <v>Y</v>
          </cell>
          <cell r="J275">
            <v>2010.25</v>
          </cell>
          <cell r="K275">
            <v>2010.25</v>
          </cell>
          <cell r="L275">
            <v>0</v>
          </cell>
          <cell r="M275">
            <v>2010.25</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2010.25</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row>
        <row r="276">
          <cell r="B276" t="str">
            <v>Epirubicin20mg</v>
          </cell>
          <cell r="C276" t="str">
            <v>Epirubicin</v>
          </cell>
          <cell r="D276" t="str">
            <v>20mg</v>
          </cell>
          <cell r="E276" t="str">
            <v>Intas</v>
          </cell>
          <cell r="F276">
            <v>0</v>
          </cell>
          <cell r="G276">
            <v>0</v>
          </cell>
          <cell r="H276">
            <v>0</v>
          </cell>
          <cell r="I276" t="str">
            <v>Y</v>
          </cell>
          <cell r="J276">
            <v>2010.25</v>
          </cell>
          <cell r="K276">
            <v>2010.25</v>
          </cell>
          <cell r="L276">
            <v>0</v>
          </cell>
          <cell r="M276">
            <v>2010.25</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2010.25</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row>
        <row r="277">
          <cell r="B277" t="str">
            <v>Epirubicin50mg</v>
          </cell>
          <cell r="C277" t="str">
            <v>Epirubicin</v>
          </cell>
          <cell r="D277" t="str">
            <v>50mg</v>
          </cell>
          <cell r="E277" t="str">
            <v>Intas</v>
          </cell>
          <cell r="F277">
            <v>0</v>
          </cell>
          <cell r="G277">
            <v>0</v>
          </cell>
          <cell r="H277">
            <v>0</v>
          </cell>
          <cell r="I277" t="str">
            <v>Y</v>
          </cell>
          <cell r="J277">
            <v>2010.25</v>
          </cell>
          <cell r="K277">
            <v>2010.25</v>
          </cell>
          <cell r="L277">
            <v>2010.25</v>
          </cell>
          <cell r="M277">
            <v>2010.25</v>
          </cell>
          <cell r="N277">
            <v>0</v>
          </cell>
          <cell r="O277">
            <v>0</v>
          </cell>
          <cell r="P277">
            <v>2010.25</v>
          </cell>
          <cell r="Q277">
            <v>0</v>
          </cell>
          <cell r="R277">
            <v>0</v>
          </cell>
          <cell r="S277">
            <v>0</v>
          </cell>
          <cell r="T277">
            <v>0</v>
          </cell>
          <cell r="U277">
            <v>0</v>
          </cell>
          <cell r="V277">
            <v>0</v>
          </cell>
          <cell r="W277">
            <v>0</v>
          </cell>
          <cell r="X277">
            <v>0</v>
          </cell>
          <cell r="Y277">
            <v>0</v>
          </cell>
          <cell r="Z277">
            <v>0</v>
          </cell>
          <cell r="AA277">
            <v>0</v>
          </cell>
          <cell r="AB277">
            <v>2010.25</v>
          </cell>
          <cell r="AC277">
            <v>0</v>
          </cell>
          <cell r="AD277">
            <v>0</v>
          </cell>
          <cell r="AE277">
            <v>0</v>
          </cell>
          <cell r="AF277">
            <v>0</v>
          </cell>
          <cell r="AG277">
            <v>0</v>
          </cell>
          <cell r="AH277">
            <v>0</v>
          </cell>
          <cell r="AI277">
            <v>0</v>
          </cell>
          <cell r="AJ277">
            <v>0</v>
          </cell>
          <cell r="AK277">
            <v>0</v>
          </cell>
          <cell r="AL277">
            <v>0</v>
          </cell>
          <cell r="AM277">
            <v>0</v>
          </cell>
          <cell r="AN277">
            <v>0</v>
          </cell>
          <cell r="AO277">
            <v>2010.25</v>
          </cell>
          <cell r="AP277">
            <v>0</v>
          </cell>
        </row>
        <row r="278">
          <cell r="B278" t="str">
            <v>Erythropoietin10000IU</v>
          </cell>
          <cell r="C278" t="str">
            <v>Erythropoietin</v>
          </cell>
          <cell r="D278" t="str">
            <v>10000IU</v>
          </cell>
          <cell r="E278" t="str">
            <v>Intas</v>
          </cell>
          <cell r="F278">
            <v>0</v>
          </cell>
          <cell r="G278">
            <v>0</v>
          </cell>
          <cell r="H278">
            <v>0</v>
          </cell>
          <cell r="I278" t="str">
            <v>Y</v>
          </cell>
          <cell r="J278">
            <v>0</v>
          </cell>
          <cell r="K278">
            <v>2010.25</v>
          </cell>
          <cell r="L278">
            <v>0</v>
          </cell>
          <cell r="M278">
            <v>2010.25</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2010.25</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row>
        <row r="279">
          <cell r="B279" t="str">
            <v>Erythropoietin2000IU</v>
          </cell>
          <cell r="C279" t="str">
            <v>Erythropoietin</v>
          </cell>
          <cell r="D279" t="str">
            <v>2000IU</v>
          </cell>
          <cell r="E279" t="str">
            <v>Intas</v>
          </cell>
          <cell r="F279">
            <v>0</v>
          </cell>
          <cell r="G279">
            <v>0</v>
          </cell>
          <cell r="H279">
            <v>0</v>
          </cell>
          <cell r="I279" t="str">
            <v>Y</v>
          </cell>
          <cell r="J279">
            <v>0</v>
          </cell>
          <cell r="K279">
            <v>2010.25</v>
          </cell>
          <cell r="L279">
            <v>0</v>
          </cell>
          <cell r="M279">
            <v>2010.25</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2010.25</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row>
        <row r="280">
          <cell r="B280" t="str">
            <v>Erythropoietin4000IU</v>
          </cell>
          <cell r="C280" t="str">
            <v>Erythropoietin</v>
          </cell>
          <cell r="D280" t="str">
            <v>4000IU</v>
          </cell>
          <cell r="E280" t="str">
            <v>Intas</v>
          </cell>
          <cell r="F280">
            <v>0</v>
          </cell>
          <cell r="G280">
            <v>0</v>
          </cell>
          <cell r="H280">
            <v>0</v>
          </cell>
          <cell r="I280" t="str">
            <v>Y</v>
          </cell>
          <cell r="J280">
            <v>0</v>
          </cell>
          <cell r="K280">
            <v>2010.25</v>
          </cell>
          <cell r="L280">
            <v>0</v>
          </cell>
          <cell r="M280">
            <v>2010.25</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2010.25</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row>
        <row r="281">
          <cell r="B281" t="str">
            <v>Ezetimbe + Simvastatin10+10mg</v>
          </cell>
          <cell r="C281" t="str">
            <v>Ezetimbe + Simvastatin</v>
          </cell>
          <cell r="D281" t="str">
            <v>10+10mg</v>
          </cell>
          <cell r="E281" t="str">
            <v>Torrent</v>
          </cell>
          <cell r="F281">
            <v>0</v>
          </cell>
          <cell r="G281" t="str">
            <v>Y</v>
          </cell>
          <cell r="H281">
            <v>0</v>
          </cell>
          <cell r="I281">
            <v>0</v>
          </cell>
          <cell r="J281">
            <v>2012.5</v>
          </cell>
          <cell r="K281">
            <v>2011.75</v>
          </cell>
          <cell r="L281">
            <v>2012</v>
          </cell>
          <cell r="M281">
            <v>2011.75</v>
          </cell>
          <cell r="N281">
            <v>2012</v>
          </cell>
          <cell r="O281">
            <v>2012.5</v>
          </cell>
          <cell r="P281">
            <v>2011.75</v>
          </cell>
          <cell r="Q281">
            <v>2012.5</v>
          </cell>
          <cell r="R281">
            <v>2012</v>
          </cell>
          <cell r="S281">
            <v>2012</v>
          </cell>
          <cell r="T281">
            <v>2012</v>
          </cell>
          <cell r="U281">
            <v>2012.5</v>
          </cell>
          <cell r="V281">
            <v>2012.5</v>
          </cell>
          <cell r="W281">
            <v>0</v>
          </cell>
          <cell r="X281">
            <v>2012</v>
          </cell>
          <cell r="Y281">
            <v>2012.5</v>
          </cell>
          <cell r="Z281">
            <v>2012.5</v>
          </cell>
          <cell r="AA281">
            <v>2012.5</v>
          </cell>
          <cell r="AB281">
            <v>2012.5</v>
          </cell>
          <cell r="AC281">
            <v>2012</v>
          </cell>
          <cell r="AD281">
            <v>2012.5</v>
          </cell>
          <cell r="AE281">
            <v>2012.5</v>
          </cell>
          <cell r="AF281">
            <v>2012.5</v>
          </cell>
          <cell r="AG281">
            <v>2012</v>
          </cell>
          <cell r="AH281">
            <v>2012.5</v>
          </cell>
          <cell r="AI281">
            <v>0</v>
          </cell>
          <cell r="AJ281">
            <v>2012.5</v>
          </cell>
          <cell r="AK281">
            <v>2012.5</v>
          </cell>
          <cell r="AL281">
            <v>2012.5</v>
          </cell>
          <cell r="AM281">
            <v>2012.5</v>
          </cell>
          <cell r="AN281">
            <v>2012.5</v>
          </cell>
          <cell r="AO281">
            <v>2012</v>
          </cell>
          <cell r="AP281">
            <v>2012</v>
          </cell>
        </row>
        <row r="282">
          <cell r="B282" t="str">
            <v>Ezetimbe + Simvastatin10+20mg</v>
          </cell>
          <cell r="C282" t="str">
            <v>Ezetimbe + Simvastatin</v>
          </cell>
          <cell r="D282" t="str">
            <v>10+20mg</v>
          </cell>
          <cell r="E282" t="str">
            <v>Torrent</v>
          </cell>
          <cell r="F282">
            <v>0</v>
          </cell>
          <cell r="G282" t="str">
            <v>Y</v>
          </cell>
          <cell r="H282">
            <v>0</v>
          </cell>
          <cell r="I282">
            <v>0</v>
          </cell>
          <cell r="J282">
            <v>2012.5</v>
          </cell>
          <cell r="K282">
            <v>2011.75</v>
          </cell>
          <cell r="L282">
            <v>2012</v>
          </cell>
          <cell r="M282">
            <v>2011.75</v>
          </cell>
          <cell r="N282">
            <v>2012</v>
          </cell>
          <cell r="O282">
            <v>2012.5</v>
          </cell>
          <cell r="P282">
            <v>2011.75</v>
          </cell>
          <cell r="Q282">
            <v>2012.5</v>
          </cell>
          <cell r="R282">
            <v>2012</v>
          </cell>
          <cell r="S282">
            <v>2012</v>
          </cell>
          <cell r="T282">
            <v>2012</v>
          </cell>
          <cell r="U282">
            <v>2012.5</v>
          </cell>
          <cell r="V282">
            <v>2012.5</v>
          </cell>
          <cell r="W282">
            <v>0</v>
          </cell>
          <cell r="X282">
            <v>2012</v>
          </cell>
          <cell r="Y282">
            <v>2012.5</v>
          </cell>
          <cell r="Z282">
            <v>2012.5</v>
          </cell>
          <cell r="AA282">
            <v>2012.5</v>
          </cell>
          <cell r="AB282">
            <v>2012.5</v>
          </cell>
          <cell r="AC282">
            <v>2012</v>
          </cell>
          <cell r="AD282">
            <v>2012.5</v>
          </cell>
          <cell r="AE282">
            <v>2012.5</v>
          </cell>
          <cell r="AF282">
            <v>2012.5</v>
          </cell>
          <cell r="AG282">
            <v>2012</v>
          </cell>
          <cell r="AH282">
            <v>2012.5</v>
          </cell>
          <cell r="AI282">
            <v>0</v>
          </cell>
          <cell r="AJ282">
            <v>2012.5</v>
          </cell>
          <cell r="AK282">
            <v>2012.5</v>
          </cell>
          <cell r="AL282">
            <v>2012.5</v>
          </cell>
          <cell r="AM282">
            <v>2012.5</v>
          </cell>
          <cell r="AN282">
            <v>2012.5</v>
          </cell>
          <cell r="AO282">
            <v>2012</v>
          </cell>
          <cell r="AP282">
            <v>2012</v>
          </cell>
        </row>
        <row r="283">
          <cell r="B283" t="str">
            <v>Ezetimbe + Simvastatin10+40mg</v>
          </cell>
          <cell r="C283" t="str">
            <v>Ezetimbe + Simvastatin</v>
          </cell>
          <cell r="D283" t="str">
            <v>10+40mg</v>
          </cell>
          <cell r="E283" t="str">
            <v>Torrent</v>
          </cell>
          <cell r="F283">
            <v>0</v>
          </cell>
          <cell r="G283" t="str">
            <v>Y</v>
          </cell>
          <cell r="H283">
            <v>0</v>
          </cell>
          <cell r="I283">
            <v>0</v>
          </cell>
          <cell r="J283">
            <v>2012.5</v>
          </cell>
          <cell r="K283">
            <v>2011.75</v>
          </cell>
          <cell r="L283">
            <v>2012</v>
          </cell>
          <cell r="M283">
            <v>2011.75</v>
          </cell>
          <cell r="N283">
            <v>2012</v>
          </cell>
          <cell r="O283">
            <v>2012.5</v>
          </cell>
          <cell r="P283">
            <v>2011.75</v>
          </cell>
          <cell r="Q283">
            <v>2012.5</v>
          </cell>
          <cell r="R283">
            <v>2012</v>
          </cell>
          <cell r="S283">
            <v>2012</v>
          </cell>
          <cell r="T283">
            <v>2012</v>
          </cell>
          <cell r="U283">
            <v>2012.5</v>
          </cell>
          <cell r="V283">
            <v>2012.5</v>
          </cell>
          <cell r="W283">
            <v>0</v>
          </cell>
          <cell r="X283">
            <v>2012</v>
          </cell>
          <cell r="Y283">
            <v>2012.5</v>
          </cell>
          <cell r="Z283">
            <v>2012.5</v>
          </cell>
          <cell r="AA283">
            <v>2012.5</v>
          </cell>
          <cell r="AB283">
            <v>2012.5</v>
          </cell>
          <cell r="AC283">
            <v>2012</v>
          </cell>
          <cell r="AD283">
            <v>2012.5</v>
          </cell>
          <cell r="AE283">
            <v>2012.5</v>
          </cell>
          <cell r="AF283">
            <v>2012.5</v>
          </cell>
          <cell r="AG283">
            <v>2012</v>
          </cell>
          <cell r="AH283">
            <v>2012.5</v>
          </cell>
          <cell r="AI283">
            <v>0</v>
          </cell>
          <cell r="AJ283">
            <v>2012.5</v>
          </cell>
          <cell r="AK283">
            <v>2012.5</v>
          </cell>
          <cell r="AL283">
            <v>2012.5</v>
          </cell>
          <cell r="AM283">
            <v>2012.5</v>
          </cell>
          <cell r="AN283">
            <v>2012.5</v>
          </cell>
          <cell r="AO283">
            <v>2012</v>
          </cell>
          <cell r="AP283">
            <v>2012</v>
          </cell>
        </row>
        <row r="284">
          <cell r="B284" t="str">
            <v>Ezetimbe + Simvastatin10+80mg</v>
          </cell>
          <cell r="C284" t="str">
            <v>Ezetimbe + Simvastatin</v>
          </cell>
          <cell r="D284" t="str">
            <v>10+80mg</v>
          </cell>
          <cell r="E284" t="str">
            <v>Torrent</v>
          </cell>
          <cell r="F284">
            <v>0</v>
          </cell>
          <cell r="G284" t="str">
            <v>Y</v>
          </cell>
          <cell r="H284">
            <v>0</v>
          </cell>
          <cell r="I284">
            <v>0</v>
          </cell>
          <cell r="J284">
            <v>2012.5</v>
          </cell>
          <cell r="K284">
            <v>2011.75</v>
          </cell>
          <cell r="L284">
            <v>2012</v>
          </cell>
          <cell r="M284">
            <v>2011.75</v>
          </cell>
          <cell r="N284">
            <v>2012</v>
          </cell>
          <cell r="O284">
            <v>2012.5</v>
          </cell>
          <cell r="P284">
            <v>2011.75</v>
          </cell>
          <cell r="Q284">
            <v>2012.5</v>
          </cell>
          <cell r="R284">
            <v>2012</v>
          </cell>
          <cell r="S284">
            <v>2012</v>
          </cell>
          <cell r="T284">
            <v>2012</v>
          </cell>
          <cell r="U284">
            <v>2012.5</v>
          </cell>
          <cell r="V284">
            <v>2012.5</v>
          </cell>
          <cell r="W284">
            <v>0</v>
          </cell>
          <cell r="X284">
            <v>2012</v>
          </cell>
          <cell r="Y284">
            <v>2012.5</v>
          </cell>
          <cell r="Z284">
            <v>2012.5</v>
          </cell>
          <cell r="AA284">
            <v>2012.5</v>
          </cell>
          <cell r="AB284">
            <v>2012.5</v>
          </cell>
          <cell r="AC284">
            <v>2012</v>
          </cell>
          <cell r="AD284">
            <v>2012.5</v>
          </cell>
          <cell r="AE284">
            <v>2012.5</v>
          </cell>
          <cell r="AF284">
            <v>2012.5</v>
          </cell>
          <cell r="AG284">
            <v>2012</v>
          </cell>
          <cell r="AH284">
            <v>2012.5</v>
          </cell>
          <cell r="AI284">
            <v>0</v>
          </cell>
          <cell r="AJ284">
            <v>2012.5</v>
          </cell>
          <cell r="AK284">
            <v>2012.5</v>
          </cell>
          <cell r="AL284">
            <v>2012.5</v>
          </cell>
          <cell r="AM284">
            <v>2012.5</v>
          </cell>
          <cell r="AN284">
            <v>2012.5</v>
          </cell>
          <cell r="AO284">
            <v>2012</v>
          </cell>
          <cell r="AP284">
            <v>2012</v>
          </cell>
        </row>
        <row r="285">
          <cell r="B285" t="str">
            <v>Fexofenadine120mg</v>
          </cell>
          <cell r="C285" t="str">
            <v>Fexofenadine</v>
          </cell>
          <cell r="D285" t="str">
            <v>120mg</v>
          </cell>
          <cell r="E285" t="str">
            <v>Intas</v>
          </cell>
          <cell r="F285">
            <v>0</v>
          </cell>
          <cell r="G285">
            <v>0</v>
          </cell>
          <cell r="H285">
            <v>0</v>
          </cell>
          <cell r="I285" t="str">
            <v>Y</v>
          </cell>
          <cell r="J285">
            <v>0</v>
          </cell>
          <cell r="K285">
            <v>0</v>
          </cell>
          <cell r="L285">
            <v>2010.25</v>
          </cell>
          <cell r="M285">
            <v>2010.25</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2010.25</v>
          </cell>
          <cell r="AP285">
            <v>0</v>
          </cell>
        </row>
        <row r="286">
          <cell r="B286" t="str">
            <v>Filgrastim300mcg/mL</v>
          </cell>
          <cell r="C286" t="str">
            <v>Filgrastim</v>
          </cell>
          <cell r="D286" t="str">
            <v>300mcg/mL</v>
          </cell>
          <cell r="E286" t="str">
            <v>Intas</v>
          </cell>
          <cell r="F286">
            <v>0</v>
          </cell>
          <cell r="G286">
            <v>0</v>
          </cell>
          <cell r="H286">
            <v>0</v>
          </cell>
          <cell r="I286" t="str">
            <v>Y</v>
          </cell>
          <cell r="J286">
            <v>0</v>
          </cell>
          <cell r="K286">
            <v>2010.25</v>
          </cell>
          <cell r="L286">
            <v>0</v>
          </cell>
          <cell r="M286">
            <v>2010.25</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2010.25</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row>
        <row r="287">
          <cell r="B287" t="str">
            <v>Finasteride1mg</v>
          </cell>
          <cell r="C287" t="str">
            <v>Finasteride</v>
          </cell>
          <cell r="D287" t="str">
            <v>1mg</v>
          </cell>
          <cell r="E287" t="str">
            <v>Intas</v>
          </cell>
          <cell r="F287">
            <v>0</v>
          </cell>
          <cell r="G287">
            <v>0</v>
          </cell>
          <cell r="H287">
            <v>0</v>
          </cell>
          <cell r="I287" t="str">
            <v>Y</v>
          </cell>
          <cell r="J287">
            <v>2010.25</v>
          </cell>
          <cell r="K287">
            <v>0</v>
          </cell>
          <cell r="L287">
            <v>0</v>
          </cell>
          <cell r="M287">
            <v>2010.25</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row>
        <row r="288">
          <cell r="B288" t="str">
            <v>Finasteride5mg</v>
          </cell>
          <cell r="C288" t="str">
            <v>Finasteride</v>
          </cell>
          <cell r="D288" t="str">
            <v>5mg</v>
          </cell>
          <cell r="E288" t="str">
            <v>Intas</v>
          </cell>
          <cell r="F288">
            <v>0</v>
          </cell>
          <cell r="G288">
            <v>0</v>
          </cell>
          <cell r="H288">
            <v>0</v>
          </cell>
          <cell r="I288" t="str">
            <v>Y</v>
          </cell>
          <cell r="J288">
            <v>2010.25</v>
          </cell>
          <cell r="K288">
            <v>2010.25</v>
          </cell>
          <cell r="L288">
            <v>0</v>
          </cell>
          <cell r="M288">
            <v>2010.25</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2010.25</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row>
        <row r="289">
          <cell r="B289" t="str">
            <v>Fluorouracil1000mg</v>
          </cell>
          <cell r="C289" t="str">
            <v>Fluorouracil</v>
          </cell>
          <cell r="D289" t="str">
            <v>1000mg</v>
          </cell>
          <cell r="E289" t="str">
            <v>Intas</v>
          </cell>
          <cell r="F289">
            <v>0</v>
          </cell>
          <cell r="G289">
            <v>0</v>
          </cell>
          <cell r="H289">
            <v>0</v>
          </cell>
          <cell r="I289" t="str">
            <v>Y</v>
          </cell>
          <cell r="J289">
            <v>2010.25</v>
          </cell>
          <cell r="K289">
            <v>2010.25</v>
          </cell>
          <cell r="L289">
            <v>2010.25</v>
          </cell>
          <cell r="M289">
            <v>2010.25</v>
          </cell>
          <cell r="N289">
            <v>0</v>
          </cell>
          <cell r="O289">
            <v>0</v>
          </cell>
          <cell r="P289">
            <v>2010.25</v>
          </cell>
          <cell r="Q289">
            <v>0</v>
          </cell>
          <cell r="R289">
            <v>0</v>
          </cell>
          <cell r="S289">
            <v>0</v>
          </cell>
          <cell r="T289">
            <v>0</v>
          </cell>
          <cell r="U289">
            <v>0</v>
          </cell>
          <cell r="V289">
            <v>0</v>
          </cell>
          <cell r="W289">
            <v>0</v>
          </cell>
          <cell r="X289">
            <v>0</v>
          </cell>
          <cell r="Y289">
            <v>0</v>
          </cell>
          <cell r="Z289">
            <v>0</v>
          </cell>
          <cell r="AA289">
            <v>0</v>
          </cell>
          <cell r="AB289">
            <v>2010.25</v>
          </cell>
          <cell r="AC289">
            <v>0</v>
          </cell>
          <cell r="AD289">
            <v>0</v>
          </cell>
          <cell r="AE289">
            <v>0</v>
          </cell>
          <cell r="AF289">
            <v>0</v>
          </cell>
          <cell r="AG289">
            <v>0</v>
          </cell>
          <cell r="AH289">
            <v>0</v>
          </cell>
          <cell r="AI289">
            <v>0</v>
          </cell>
          <cell r="AJ289">
            <v>0</v>
          </cell>
          <cell r="AK289">
            <v>0</v>
          </cell>
          <cell r="AL289">
            <v>0</v>
          </cell>
          <cell r="AM289">
            <v>0</v>
          </cell>
          <cell r="AN289">
            <v>0</v>
          </cell>
          <cell r="AO289">
            <v>2010.25</v>
          </cell>
          <cell r="AP289">
            <v>0</v>
          </cell>
        </row>
        <row r="290">
          <cell r="B290" t="str">
            <v>Fluorouracil250mg</v>
          </cell>
          <cell r="C290" t="str">
            <v>Fluorouracil</v>
          </cell>
          <cell r="D290" t="str">
            <v>250mg</v>
          </cell>
          <cell r="E290" t="str">
            <v>Intas</v>
          </cell>
          <cell r="F290">
            <v>0</v>
          </cell>
          <cell r="G290">
            <v>0</v>
          </cell>
          <cell r="H290">
            <v>0</v>
          </cell>
          <cell r="I290" t="str">
            <v>Y</v>
          </cell>
          <cell r="J290">
            <v>2010.25</v>
          </cell>
          <cell r="K290">
            <v>2010.25</v>
          </cell>
          <cell r="L290">
            <v>2010.25</v>
          </cell>
          <cell r="M290">
            <v>2010.25</v>
          </cell>
          <cell r="N290">
            <v>0</v>
          </cell>
          <cell r="O290">
            <v>0</v>
          </cell>
          <cell r="P290">
            <v>2010.25</v>
          </cell>
          <cell r="Q290">
            <v>0</v>
          </cell>
          <cell r="R290">
            <v>0</v>
          </cell>
          <cell r="S290">
            <v>0</v>
          </cell>
          <cell r="T290">
            <v>0</v>
          </cell>
          <cell r="U290">
            <v>0</v>
          </cell>
          <cell r="V290">
            <v>0</v>
          </cell>
          <cell r="W290">
            <v>0</v>
          </cell>
          <cell r="X290">
            <v>0</v>
          </cell>
          <cell r="Y290">
            <v>0</v>
          </cell>
          <cell r="Z290">
            <v>0</v>
          </cell>
          <cell r="AA290">
            <v>0</v>
          </cell>
          <cell r="AB290">
            <v>2010.25</v>
          </cell>
          <cell r="AC290">
            <v>0</v>
          </cell>
          <cell r="AD290">
            <v>0</v>
          </cell>
          <cell r="AE290">
            <v>0</v>
          </cell>
          <cell r="AF290">
            <v>0</v>
          </cell>
          <cell r="AG290">
            <v>0</v>
          </cell>
          <cell r="AH290">
            <v>0</v>
          </cell>
          <cell r="AI290">
            <v>0</v>
          </cell>
          <cell r="AJ290">
            <v>0</v>
          </cell>
          <cell r="AK290">
            <v>0</v>
          </cell>
          <cell r="AL290">
            <v>0</v>
          </cell>
          <cell r="AM290">
            <v>0</v>
          </cell>
          <cell r="AN290">
            <v>0</v>
          </cell>
          <cell r="AO290">
            <v>2010.25</v>
          </cell>
          <cell r="AP290">
            <v>0</v>
          </cell>
        </row>
        <row r="291">
          <cell r="B291" t="str">
            <v>Fluorouracil5000mg</v>
          </cell>
          <cell r="C291" t="str">
            <v>Fluorouracil</v>
          </cell>
          <cell r="D291" t="str">
            <v>5000mg</v>
          </cell>
          <cell r="E291" t="str">
            <v>Intas</v>
          </cell>
          <cell r="F291">
            <v>0</v>
          </cell>
          <cell r="G291">
            <v>0</v>
          </cell>
          <cell r="H291">
            <v>0</v>
          </cell>
          <cell r="I291" t="str">
            <v>Y</v>
          </cell>
          <cell r="J291">
            <v>2010.25</v>
          </cell>
          <cell r="K291">
            <v>2010.25</v>
          </cell>
          <cell r="L291">
            <v>2010.25</v>
          </cell>
          <cell r="M291">
            <v>2010.25</v>
          </cell>
          <cell r="N291">
            <v>0</v>
          </cell>
          <cell r="O291">
            <v>0</v>
          </cell>
          <cell r="P291">
            <v>2010.25</v>
          </cell>
          <cell r="Q291">
            <v>0</v>
          </cell>
          <cell r="R291">
            <v>0</v>
          </cell>
          <cell r="S291">
            <v>0</v>
          </cell>
          <cell r="T291">
            <v>0</v>
          </cell>
          <cell r="U291">
            <v>0</v>
          </cell>
          <cell r="V291">
            <v>0</v>
          </cell>
          <cell r="W291">
            <v>0</v>
          </cell>
          <cell r="X291">
            <v>0</v>
          </cell>
          <cell r="Y291">
            <v>0</v>
          </cell>
          <cell r="Z291">
            <v>0</v>
          </cell>
          <cell r="AA291">
            <v>0</v>
          </cell>
          <cell r="AB291">
            <v>2010.25</v>
          </cell>
          <cell r="AC291">
            <v>0</v>
          </cell>
          <cell r="AD291">
            <v>0</v>
          </cell>
          <cell r="AE291">
            <v>0</v>
          </cell>
          <cell r="AF291">
            <v>0</v>
          </cell>
          <cell r="AG291">
            <v>0</v>
          </cell>
          <cell r="AH291">
            <v>0</v>
          </cell>
          <cell r="AI291">
            <v>0</v>
          </cell>
          <cell r="AJ291">
            <v>0</v>
          </cell>
          <cell r="AK291">
            <v>0</v>
          </cell>
          <cell r="AL291">
            <v>0</v>
          </cell>
          <cell r="AM291">
            <v>0</v>
          </cell>
          <cell r="AN291">
            <v>0</v>
          </cell>
          <cell r="AO291">
            <v>2010.25</v>
          </cell>
          <cell r="AP291">
            <v>0</v>
          </cell>
        </row>
        <row r="292">
          <cell r="B292" t="str">
            <v>Fluorouracil500mg</v>
          </cell>
          <cell r="C292" t="str">
            <v>Fluorouracil</v>
          </cell>
          <cell r="D292" t="str">
            <v>500mg</v>
          </cell>
          <cell r="E292" t="str">
            <v>Intas</v>
          </cell>
          <cell r="F292">
            <v>0</v>
          </cell>
          <cell r="G292">
            <v>0</v>
          </cell>
          <cell r="H292">
            <v>0</v>
          </cell>
          <cell r="I292" t="str">
            <v>Y</v>
          </cell>
          <cell r="J292">
            <v>2010.25</v>
          </cell>
          <cell r="K292">
            <v>2010.25</v>
          </cell>
          <cell r="L292">
            <v>2010.25</v>
          </cell>
          <cell r="M292">
            <v>2010.25</v>
          </cell>
          <cell r="N292">
            <v>0</v>
          </cell>
          <cell r="O292">
            <v>0</v>
          </cell>
          <cell r="P292">
            <v>2010.25</v>
          </cell>
          <cell r="Q292">
            <v>0</v>
          </cell>
          <cell r="R292">
            <v>0</v>
          </cell>
          <cell r="S292">
            <v>0</v>
          </cell>
          <cell r="T292">
            <v>0</v>
          </cell>
          <cell r="U292">
            <v>0</v>
          </cell>
          <cell r="V292">
            <v>0</v>
          </cell>
          <cell r="W292">
            <v>0</v>
          </cell>
          <cell r="X292">
            <v>0</v>
          </cell>
          <cell r="Y292">
            <v>0</v>
          </cell>
          <cell r="Z292">
            <v>0</v>
          </cell>
          <cell r="AA292">
            <v>0</v>
          </cell>
          <cell r="AB292">
            <v>2010.25</v>
          </cell>
          <cell r="AC292">
            <v>0</v>
          </cell>
          <cell r="AD292">
            <v>0</v>
          </cell>
          <cell r="AE292">
            <v>0</v>
          </cell>
          <cell r="AF292">
            <v>0</v>
          </cell>
          <cell r="AG292">
            <v>0</v>
          </cell>
          <cell r="AH292">
            <v>0</v>
          </cell>
          <cell r="AI292">
            <v>0</v>
          </cell>
          <cell r="AJ292">
            <v>0</v>
          </cell>
          <cell r="AK292">
            <v>0</v>
          </cell>
          <cell r="AL292">
            <v>0</v>
          </cell>
          <cell r="AM292">
            <v>0</v>
          </cell>
          <cell r="AN292">
            <v>0</v>
          </cell>
          <cell r="AO292">
            <v>2010.25</v>
          </cell>
          <cell r="AP292">
            <v>0</v>
          </cell>
        </row>
        <row r="293">
          <cell r="B293" t="str">
            <v>Fluvastatin80mg</v>
          </cell>
          <cell r="C293" t="str">
            <v>Fluvastatin</v>
          </cell>
          <cell r="D293" t="str">
            <v>80mg</v>
          </cell>
          <cell r="E293" t="str">
            <v>Intas</v>
          </cell>
          <cell r="F293">
            <v>0</v>
          </cell>
          <cell r="G293">
            <v>0</v>
          </cell>
          <cell r="H293">
            <v>0</v>
          </cell>
          <cell r="I293" t="str">
            <v>Y</v>
          </cell>
          <cell r="J293">
            <v>2010.5</v>
          </cell>
          <cell r="K293">
            <v>0</v>
          </cell>
          <cell r="L293">
            <v>0</v>
          </cell>
          <cell r="M293">
            <v>2010.5</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row>
        <row r="294">
          <cell r="B294" t="str">
            <v>Fluvoxamine ER100mg</v>
          </cell>
          <cell r="C294" t="str">
            <v>Fluvoxamine ER</v>
          </cell>
          <cell r="D294" t="str">
            <v>100mg</v>
          </cell>
          <cell r="E294" t="str">
            <v>Torrent</v>
          </cell>
          <cell r="F294">
            <v>0</v>
          </cell>
          <cell r="G294" t="str">
            <v>Y</v>
          </cell>
          <cell r="H294">
            <v>0</v>
          </cell>
          <cell r="I294">
            <v>0</v>
          </cell>
          <cell r="J294">
            <v>2011.5</v>
          </cell>
          <cell r="K294">
            <v>2011.5</v>
          </cell>
          <cell r="L294">
            <v>2011.5</v>
          </cell>
          <cell r="M294">
            <v>2011.5</v>
          </cell>
          <cell r="N294">
            <v>2011.5</v>
          </cell>
          <cell r="O294">
            <v>2011.5</v>
          </cell>
          <cell r="P294">
            <v>2011.5</v>
          </cell>
          <cell r="Q294">
            <v>2011.5</v>
          </cell>
          <cell r="R294">
            <v>2011.5</v>
          </cell>
          <cell r="S294">
            <v>2011.5</v>
          </cell>
          <cell r="T294">
            <v>2011.5</v>
          </cell>
          <cell r="U294">
            <v>2011.5</v>
          </cell>
          <cell r="V294">
            <v>2011.5</v>
          </cell>
          <cell r="W294">
            <v>0</v>
          </cell>
          <cell r="X294">
            <v>2011.5</v>
          </cell>
          <cell r="Y294">
            <v>2011.5</v>
          </cell>
          <cell r="Z294">
            <v>2011.5</v>
          </cell>
          <cell r="AA294">
            <v>2011.5</v>
          </cell>
          <cell r="AB294">
            <v>2011.5</v>
          </cell>
          <cell r="AC294">
            <v>2011.5</v>
          </cell>
          <cell r="AD294">
            <v>2011.5</v>
          </cell>
          <cell r="AE294">
            <v>2011.5</v>
          </cell>
          <cell r="AF294">
            <v>2011.5</v>
          </cell>
          <cell r="AG294">
            <v>2011.5</v>
          </cell>
          <cell r="AH294">
            <v>2011.5</v>
          </cell>
          <cell r="AI294">
            <v>0</v>
          </cell>
          <cell r="AJ294">
            <v>2011.5</v>
          </cell>
          <cell r="AK294">
            <v>2011.5</v>
          </cell>
          <cell r="AL294">
            <v>2011.5</v>
          </cell>
          <cell r="AM294">
            <v>2011.5</v>
          </cell>
          <cell r="AN294">
            <v>2011.5</v>
          </cell>
          <cell r="AO294">
            <v>2011.5</v>
          </cell>
          <cell r="AP294">
            <v>2011.5</v>
          </cell>
        </row>
        <row r="295">
          <cell r="B295" t="str">
            <v>Fluvoxamine ER150mg</v>
          </cell>
          <cell r="C295" t="str">
            <v>Fluvoxamine ER</v>
          </cell>
          <cell r="D295" t="str">
            <v>150mg</v>
          </cell>
          <cell r="E295" t="str">
            <v>Torrent</v>
          </cell>
          <cell r="F295">
            <v>0</v>
          </cell>
          <cell r="G295" t="str">
            <v>Y</v>
          </cell>
          <cell r="H295">
            <v>0</v>
          </cell>
          <cell r="I295">
            <v>0</v>
          </cell>
          <cell r="J295">
            <v>2011.5</v>
          </cell>
          <cell r="K295">
            <v>2011.5</v>
          </cell>
          <cell r="L295">
            <v>2011.5</v>
          </cell>
          <cell r="M295">
            <v>2011.5</v>
          </cell>
          <cell r="N295">
            <v>2011.5</v>
          </cell>
          <cell r="O295">
            <v>2011.5</v>
          </cell>
          <cell r="P295">
            <v>2011.5</v>
          </cell>
          <cell r="Q295">
            <v>2011.5</v>
          </cell>
          <cell r="R295">
            <v>2011.5</v>
          </cell>
          <cell r="S295">
            <v>2011.5</v>
          </cell>
          <cell r="T295">
            <v>2011.5</v>
          </cell>
          <cell r="U295">
            <v>2011.5</v>
          </cell>
          <cell r="V295">
            <v>2011.5</v>
          </cell>
          <cell r="W295">
            <v>0</v>
          </cell>
          <cell r="X295">
            <v>2011.5</v>
          </cell>
          <cell r="Y295">
            <v>2011.5</v>
          </cell>
          <cell r="Z295">
            <v>2011.5</v>
          </cell>
          <cell r="AA295">
            <v>2011.5</v>
          </cell>
          <cell r="AB295">
            <v>2011.5</v>
          </cell>
          <cell r="AC295">
            <v>2011.5</v>
          </cell>
          <cell r="AD295">
            <v>2011.5</v>
          </cell>
          <cell r="AE295">
            <v>2011.5</v>
          </cell>
          <cell r="AF295">
            <v>2011.5</v>
          </cell>
          <cell r="AG295">
            <v>2011.5</v>
          </cell>
          <cell r="AH295">
            <v>2011.5</v>
          </cell>
          <cell r="AI295">
            <v>0</v>
          </cell>
          <cell r="AJ295">
            <v>2011.5</v>
          </cell>
          <cell r="AK295">
            <v>2011.5</v>
          </cell>
          <cell r="AL295">
            <v>2011.5</v>
          </cell>
          <cell r="AM295">
            <v>2011.5</v>
          </cell>
          <cell r="AN295">
            <v>2011.5</v>
          </cell>
          <cell r="AO295">
            <v>2011.5</v>
          </cell>
          <cell r="AP295">
            <v>2011.5</v>
          </cell>
        </row>
        <row r="296">
          <cell r="B296" t="str">
            <v>Gliclazide SR</v>
          </cell>
          <cell r="C296" t="str">
            <v>Gliclazide SR</v>
          </cell>
          <cell r="D296">
            <v>0</v>
          </cell>
          <cell r="E296" t="str">
            <v>Torrent</v>
          </cell>
          <cell r="F296">
            <v>0</v>
          </cell>
          <cell r="G296" t="str">
            <v>Y</v>
          </cell>
          <cell r="H296">
            <v>0</v>
          </cell>
          <cell r="I296">
            <v>0</v>
          </cell>
          <cell r="J296">
            <v>2010.5</v>
          </cell>
          <cell r="K296">
            <v>2011.25</v>
          </cell>
          <cell r="L296">
            <v>2010.25</v>
          </cell>
          <cell r="M296">
            <v>2010.25</v>
          </cell>
          <cell r="N296">
            <v>2011.25</v>
          </cell>
          <cell r="O296">
            <v>2011.25</v>
          </cell>
          <cell r="P296">
            <v>2011.25</v>
          </cell>
          <cell r="Q296">
            <v>2010.5</v>
          </cell>
          <cell r="R296">
            <v>2011.25</v>
          </cell>
          <cell r="S296">
            <v>2011.25</v>
          </cell>
          <cell r="T296">
            <v>2011.25</v>
          </cell>
          <cell r="U296">
            <v>2010.5</v>
          </cell>
          <cell r="V296">
            <v>2010.5</v>
          </cell>
          <cell r="W296">
            <v>0</v>
          </cell>
          <cell r="X296">
            <v>2011.25</v>
          </cell>
          <cell r="Y296">
            <v>2010.5</v>
          </cell>
          <cell r="Z296">
            <v>2010.5</v>
          </cell>
          <cell r="AA296">
            <v>2011.25</v>
          </cell>
          <cell r="AB296">
            <v>2011.25</v>
          </cell>
          <cell r="AC296">
            <v>2011.25</v>
          </cell>
          <cell r="AD296">
            <v>2011.25</v>
          </cell>
          <cell r="AE296">
            <v>2010.5</v>
          </cell>
          <cell r="AF296">
            <v>2010.5</v>
          </cell>
          <cell r="AG296">
            <v>2010.25</v>
          </cell>
          <cell r="AH296">
            <v>2011.25</v>
          </cell>
          <cell r="AI296">
            <v>0</v>
          </cell>
          <cell r="AJ296">
            <v>2010.5</v>
          </cell>
          <cell r="AK296">
            <v>2011.25</v>
          </cell>
          <cell r="AL296">
            <v>2011.25</v>
          </cell>
          <cell r="AM296">
            <v>2010.5</v>
          </cell>
          <cell r="AN296">
            <v>2010.5</v>
          </cell>
          <cell r="AO296">
            <v>2011.25</v>
          </cell>
          <cell r="AP296">
            <v>2010.5</v>
          </cell>
        </row>
        <row r="297">
          <cell r="B297" t="str">
            <v>Gliclazide SR30mg</v>
          </cell>
          <cell r="C297" t="str">
            <v>Gliclazide SR</v>
          </cell>
          <cell r="D297" t="str">
            <v>30mg</v>
          </cell>
          <cell r="E297" t="str">
            <v>Torrent</v>
          </cell>
          <cell r="F297">
            <v>0</v>
          </cell>
          <cell r="G297" t="str">
            <v>Y</v>
          </cell>
          <cell r="H297">
            <v>0</v>
          </cell>
          <cell r="I297">
            <v>0</v>
          </cell>
          <cell r="J297">
            <v>2010.5</v>
          </cell>
          <cell r="K297">
            <v>2011.25</v>
          </cell>
          <cell r="L297">
            <v>2010.5</v>
          </cell>
          <cell r="M297">
            <v>2010.5</v>
          </cell>
          <cell r="N297">
            <v>2011.25</v>
          </cell>
          <cell r="O297">
            <v>2011.25</v>
          </cell>
          <cell r="P297">
            <v>2011.25</v>
          </cell>
          <cell r="Q297">
            <v>2010.5</v>
          </cell>
          <cell r="R297">
            <v>2011.25</v>
          </cell>
          <cell r="S297">
            <v>2011.25</v>
          </cell>
          <cell r="T297">
            <v>2011.25</v>
          </cell>
          <cell r="U297">
            <v>2010.5</v>
          </cell>
          <cell r="V297">
            <v>2010.5</v>
          </cell>
          <cell r="W297">
            <v>0</v>
          </cell>
          <cell r="X297">
            <v>2011.25</v>
          </cell>
          <cell r="Y297">
            <v>2010.5</v>
          </cell>
          <cell r="Z297">
            <v>2011.25</v>
          </cell>
          <cell r="AA297">
            <v>2011.25</v>
          </cell>
          <cell r="AB297">
            <v>2011.25</v>
          </cell>
          <cell r="AC297">
            <v>2011.25</v>
          </cell>
          <cell r="AD297">
            <v>2011.25</v>
          </cell>
          <cell r="AE297">
            <v>2010.5</v>
          </cell>
          <cell r="AF297">
            <v>2010.5</v>
          </cell>
          <cell r="AG297">
            <v>2011.25</v>
          </cell>
          <cell r="AH297">
            <v>2011.25</v>
          </cell>
          <cell r="AI297">
            <v>0</v>
          </cell>
          <cell r="AJ297">
            <v>2010.5</v>
          </cell>
          <cell r="AK297">
            <v>2011.25</v>
          </cell>
          <cell r="AL297">
            <v>2011.25</v>
          </cell>
          <cell r="AM297">
            <v>2010.5</v>
          </cell>
          <cell r="AN297">
            <v>2011.25</v>
          </cell>
          <cell r="AO297">
            <v>2011.25</v>
          </cell>
          <cell r="AP297">
            <v>2011.25</v>
          </cell>
        </row>
        <row r="298">
          <cell r="B298" t="str">
            <v>Hydroxyurea1000mg</v>
          </cell>
          <cell r="C298" t="str">
            <v>Hydroxyurea</v>
          </cell>
          <cell r="D298" t="str">
            <v>1000mg</v>
          </cell>
          <cell r="E298" t="str">
            <v>Intas</v>
          </cell>
          <cell r="F298">
            <v>0</v>
          </cell>
          <cell r="G298">
            <v>0</v>
          </cell>
          <cell r="H298">
            <v>0</v>
          </cell>
          <cell r="I298" t="str">
            <v>Y</v>
          </cell>
          <cell r="J298">
            <v>0</v>
          </cell>
          <cell r="K298">
            <v>2010.25</v>
          </cell>
          <cell r="L298">
            <v>0</v>
          </cell>
          <cell r="M298">
            <v>2010.25</v>
          </cell>
          <cell r="N298">
            <v>0</v>
          </cell>
          <cell r="O298">
            <v>0</v>
          </cell>
          <cell r="P298">
            <v>2010.25</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row>
        <row r="299">
          <cell r="B299" t="str">
            <v>Hydroxyurea500mg</v>
          </cell>
          <cell r="C299" t="str">
            <v>Hydroxyurea</v>
          </cell>
          <cell r="D299" t="str">
            <v>500mg</v>
          </cell>
          <cell r="E299" t="str">
            <v>Intas</v>
          </cell>
          <cell r="F299">
            <v>0</v>
          </cell>
          <cell r="G299">
            <v>0</v>
          </cell>
          <cell r="H299">
            <v>0</v>
          </cell>
          <cell r="I299" t="str">
            <v>Y</v>
          </cell>
          <cell r="J299">
            <v>0</v>
          </cell>
          <cell r="K299">
            <v>2010.25</v>
          </cell>
          <cell r="L299">
            <v>0</v>
          </cell>
          <cell r="M299">
            <v>2010.25</v>
          </cell>
          <cell r="N299">
            <v>0</v>
          </cell>
          <cell r="O299">
            <v>0</v>
          </cell>
          <cell r="P299">
            <v>2010.25</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row>
        <row r="300">
          <cell r="B300" t="str">
            <v>Imatinib100mg</v>
          </cell>
          <cell r="C300" t="str">
            <v>Imatinib</v>
          </cell>
          <cell r="D300" t="str">
            <v>100mg</v>
          </cell>
          <cell r="E300" t="str">
            <v>Intas</v>
          </cell>
          <cell r="F300">
            <v>0</v>
          </cell>
          <cell r="G300">
            <v>0</v>
          </cell>
          <cell r="H300">
            <v>0</v>
          </cell>
          <cell r="I300" t="str">
            <v>Y</v>
          </cell>
          <cell r="J300">
            <v>2011.75</v>
          </cell>
          <cell r="K300">
            <v>0</v>
          </cell>
          <cell r="L300">
            <v>0</v>
          </cell>
          <cell r="M300">
            <v>2011.75</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row>
        <row r="301">
          <cell r="B301" t="str">
            <v>Imatinib400mg</v>
          </cell>
          <cell r="C301" t="str">
            <v>Imatinib</v>
          </cell>
          <cell r="D301" t="str">
            <v>400mg</v>
          </cell>
          <cell r="E301" t="str">
            <v>Intas</v>
          </cell>
          <cell r="F301">
            <v>0</v>
          </cell>
          <cell r="G301">
            <v>0</v>
          </cell>
          <cell r="H301">
            <v>0</v>
          </cell>
          <cell r="I301" t="str">
            <v>Y</v>
          </cell>
          <cell r="J301">
            <v>2011.75</v>
          </cell>
          <cell r="K301">
            <v>0</v>
          </cell>
          <cell r="L301">
            <v>0</v>
          </cell>
          <cell r="M301">
            <v>2011.75</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row>
        <row r="302">
          <cell r="B302" t="str">
            <v>Indapamide SR1.5mg</v>
          </cell>
          <cell r="C302" t="str">
            <v>Indapamide SR</v>
          </cell>
          <cell r="D302" t="str">
            <v>1.5mg</v>
          </cell>
          <cell r="E302" t="str">
            <v>Torrent</v>
          </cell>
          <cell r="F302">
            <v>0</v>
          </cell>
          <cell r="G302" t="str">
            <v>Y</v>
          </cell>
          <cell r="H302">
            <v>0</v>
          </cell>
          <cell r="I302">
            <v>0</v>
          </cell>
          <cell r="J302">
            <v>2010.5</v>
          </cell>
          <cell r="K302">
            <v>2011.25</v>
          </cell>
          <cell r="L302">
            <v>2010.5</v>
          </cell>
          <cell r="M302">
            <v>2010.5</v>
          </cell>
          <cell r="N302">
            <v>2011.25</v>
          </cell>
          <cell r="O302">
            <v>2011.25</v>
          </cell>
          <cell r="P302">
            <v>2011.25</v>
          </cell>
          <cell r="Q302">
            <v>2010.5</v>
          </cell>
          <cell r="R302">
            <v>2011.25</v>
          </cell>
          <cell r="S302">
            <v>2011.25</v>
          </cell>
          <cell r="T302">
            <v>2011.25</v>
          </cell>
          <cell r="U302">
            <v>2010.5</v>
          </cell>
          <cell r="V302">
            <v>2010.5</v>
          </cell>
          <cell r="W302">
            <v>0</v>
          </cell>
          <cell r="X302">
            <v>2011.25</v>
          </cell>
          <cell r="Y302">
            <v>2010.5</v>
          </cell>
          <cell r="Z302">
            <v>2011.25</v>
          </cell>
          <cell r="AA302">
            <v>2011.25</v>
          </cell>
          <cell r="AB302">
            <v>2011.25</v>
          </cell>
          <cell r="AC302">
            <v>2011.25</v>
          </cell>
          <cell r="AD302">
            <v>2011.25</v>
          </cell>
          <cell r="AE302">
            <v>2010.5</v>
          </cell>
          <cell r="AF302">
            <v>2010.5</v>
          </cell>
          <cell r="AG302">
            <v>2011.25</v>
          </cell>
          <cell r="AH302">
            <v>2011.25</v>
          </cell>
          <cell r="AI302">
            <v>0</v>
          </cell>
          <cell r="AJ302">
            <v>2010.5</v>
          </cell>
          <cell r="AK302">
            <v>2011.25</v>
          </cell>
          <cell r="AL302">
            <v>2011.25</v>
          </cell>
          <cell r="AM302">
            <v>2010.5</v>
          </cell>
          <cell r="AN302">
            <v>2011.25</v>
          </cell>
          <cell r="AO302">
            <v>2011.25</v>
          </cell>
          <cell r="AP302">
            <v>2011.25</v>
          </cell>
        </row>
        <row r="303">
          <cell r="B303" t="str">
            <v>Irbesartan150mg</v>
          </cell>
          <cell r="C303" t="str">
            <v>Irbesartan</v>
          </cell>
          <cell r="D303" t="str">
            <v>150mg</v>
          </cell>
          <cell r="E303" t="str">
            <v>Intas</v>
          </cell>
          <cell r="F303">
            <v>0</v>
          </cell>
          <cell r="G303">
            <v>0</v>
          </cell>
          <cell r="H303">
            <v>0</v>
          </cell>
          <cell r="I303" t="str">
            <v>Y</v>
          </cell>
          <cell r="J303">
            <v>2010.25</v>
          </cell>
          <cell r="K303">
            <v>0</v>
          </cell>
          <cell r="L303">
            <v>0</v>
          </cell>
          <cell r="M303">
            <v>2010.25</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row>
        <row r="304">
          <cell r="B304" t="str">
            <v>Irbesartan300mg</v>
          </cell>
          <cell r="C304" t="str">
            <v>Irbesartan</v>
          </cell>
          <cell r="D304" t="str">
            <v>300mg</v>
          </cell>
          <cell r="E304" t="str">
            <v>Intas</v>
          </cell>
          <cell r="F304">
            <v>0</v>
          </cell>
          <cell r="G304">
            <v>0</v>
          </cell>
          <cell r="H304">
            <v>0</v>
          </cell>
          <cell r="I304" t="str">
            <v>Y</v>
          </cell>
          <cell r="J304">
            <v>2010.25</v>
          </cell>
          <cell r="K304">
            <v>0</v>
          </cell>
          <cell r="L304">
            <v>0</v>
          </cell>
          <cell r="M304">
            <v>2010.25</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row>
        <row r="305">
          <cell r="B305" t="str">
            <v>Irbesartan75mg</v>
          </cell>
          <cell r="C305" t="str">
            <v>Irbesartan</v>
          </cell>
          <cell r="D305" t="str">
            <v>75mg</v>
          </cell>
          <cell r="E305" t="str">
            <v>Intas</v>
          </cell>
          <cell r="F305">
            <v>0</v>
          </cell>
          <cell r="G305">
            <v>0</v>
          </cell>
          <cell r="H305">
            <v>0</v>
          </cell>
          <cell r="I305" t="str">
            <v>Y</v>
          </cell>
          <cell r="J305">
            <v>2010.25</v>
          </cell>
          <cell r="K305">
            <v>0</v>
          </cell>
          <cell r="L305">
            <v>0</v>
          </cell>
          <cell r="M305">
            <v>2010.25</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row>
        <row r="306">
          <cell r="B306" t="str">
            <v>Irinotecan100mg</v>
          </cell>
          <cell r="C306" t="str">
            <v>Irinotecan</v>
          </cell>
          <cell r="D306" t="str">
            <v>100mg</v>
          </cell>
          <cell r="E306" t="str">
            <v>Intas</v>
          </cell>
          <cell r="F306">
            <v>0</v>
          </cell>
          <cell r="G306">
            <v>0</v>
          </cell>
          <cell r="H306">
            <v>0</v>
          </cell>
          <cell r="I306" t="str">
            <v>Y</v>
          </cell>
          <cell r="J306">
            <v>2010.25</v>
          </cell>
          <cell r="K306">
            <v>2010.25</v>
          </cell>
          <cell r="L306">
            <v>0</v>
          </cell>
          <cell r="M306">
            <v>2010.25</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2010.25</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row>
        <row r="307">
          <cell r="B307" t="str">
            <v>Irinotecan40mg</v>
          </cell>
          <cell r="C307" t="str">
            <v>Irinotecan</v>
          </cell>
          <cell r="D307" t="str">
            <v>40mg</v>
          </cell>
          <cell r="E307" t="str">
            <v>Intas</v>
          </cell>
          <cell r="F307">
            <v>0</v>
          </cell>
          <cell r="G307">
            <v>0</v>
          </cell>
          <cell r="H307">
            <v>0</v>
          </cell>
          <cell r="I307" t="str">
            <v>Y</v>
          </cell>
          <cell r="J307">
            <v>2010.25</v>
          </cell>
          <cell r="K307">
            <v>2010.25</v>
          </cell>
          <cell r="L307">
            <v>0</v>
          </cell>
          <cell r="M307">
            <v>2010.25</v>
          </cell>
          <cell r="N307">
            <v>0</v>
          </cell>
          <cell r="O307">
            <v>0</v>
          </cell>
          <cell r="P307">
            <v>2010.25</v>
          </cell>
          <cell r="Q307">
            <v>0</v>
          </cell>
          <cell r="R307">
            <v>0</v>
          </cell>
          <cell r="S307">
            <v>0</v>
          </cell>
          <cell r="T307">
            <v>0</v>
          </cell>
          <cell r="U307">
            <v>0</v>
          </cell>
          <cell r="V307">
            <v>0</v>
          </cell>
          <cell r="W307">
            <v>0</v>
          </cell>
          <cell r="X307">
            <v>0</v>
          </cell>
          <cell r="Y307">
            <v>0</v>
          </cell>
          <cell r="Z307">
            <v>0</v>
          </cell>
          <cell r="AA307">
            <v>0</v>
          </cell>
          <cell r="AB307">
            <v>2010.25</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row>
        <row r="308">
          <cell r="B308" t="str">
            <v>Irinotecan500mg</v>
          </cell>
          <cell r="C308" t="str">
            <v>Irinotecan</v>
          </cell>
          <cell r="D308" t="str">
            <v>500mg</v>
          </cell>
          <cell r="E308" t="str">
            <v>Intas</v>
          </cell>
          <cell r="F308">
            <v>0</v>
          </cell>
          <cell r="G308">
            <v>0</v>
          </cell>
          <cell r="H308">
            <v>0</v>
          </cell>
          <cell r="I308" t="str">
            <v>Y</v>
          </cell>
          <cell r="J308">
            <v>2010.25</v>
          </cell>
          <cell r="K308">
            <v>0</v>
          </cell>
          <cell r="L308">
            <v>0</v>
          </cell>
          <cell r="M308">
            <v>2010.25</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row>
        <row r="309">
          <cell r="B309" t="str">
            <v>Lamotrigine (DT)</v>
          </cell>
          <cell r="C309" t="str">
            <v>Lamotrigine (DT)</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row>
        <row r="310">
          <cell r="B310" t="str">
            <v>Lamotrigine (DT)100mg</v>
          </cell>
          <cell r="C310" t="str">
            <v>Lamotrigine (DT)</v>
          </cell>
          <cell r="D310" t="str">
            <v>100mg</v>
          </cell>
          <cell r="E310" t="str">
            <v>Torrent</v>
          </cell>
          <cell r="F310">
            <v>0</v>
          </cell>
          <cell r="G310" t="str">
            <v>Y</v>
          </cell>
          <cell r="H310">
            <v>0</v>
          </cell>
          <cell r="I310">
            <v>0</v>
          </cell>
          <cell r="J310">
            <v>2010.5</v>
          </cell>
          <cell r="K310">
            <v>2011.25</v>
          </cell>
          <cell r="L310">
            <v>2010.5</v>
          </cell>
          <cell r="M310">
            <v>2010.5</v>
          </cell>
          <cell r="N310">
            <v>2011.25</v>
          </cell>
          <cell r="O310">
            <v>2011.25</v>
          </cell>
          <cell r="P310">
            <v>2011.25</v>
          </cell>
          <cell r="Q310">
            <v>2010.5</v>
          </cell>
          <cell r="R310">
            <v>2011.25</v>
          </cell>
          <cell r="S310">
            <v>2011.25</v>
          </cell>
          <cell r="T310">
            <v>2011.25</v>
          </cell>
          <cell r="U310">
            <v>2010.5</v>
          </cell>
          <cell r="V310">
            <v>2010.5</v>
          </cell>
          <cell r="W310">
            <v>0</v>
          </cell>
          <cell r="X310">
            <v>2011.25</v>
          </cell>
          <cell r="Y310">
            <v>2010.5</v>
          </cell>
          <cell r="Z310">
            <v>2011.25</v>
          </cell>
          <cell r="AA310">
            <v>2011.25</v>
          </cell>
          <cell r="AB310">
            <v>2011.25</v>
          </cell>
          <cell r="AC310">
            <v>2011.25</v>
          </cell>
          <cell r="AD310">
            <v>2011.25</v>
          </cell>
          <cell r="AE310">
            <v>2010.5</v>
          </cell>
          <cell r="AF310">
            <v>2010.5</v>
          </cell>
          <cell r="AG310">
            <v>2011.25</v>
          </cell>
          <cell r="AH310">
            <v>2011.25</v>
          </cell>
          <cell r="AI310">
            <v>0</v>
          </cell>
          <cell r="AJ310">
            <v>2010.5</v>
          </cell>
          <cell r="AK310">
            <v>2011.25</v>
          </cell>
          <cell r="AL310">
            <v>2011.25</v>
          </cell>
          <cell r="AM310">
            <v>2010.5</v>
          </cell>
          <cell r="AN310">
            <v>2011.25</v>
          </cell>
          <cell r="AO310">
            <v>2011.25</v>
          </cell>
          <cell r="AP310">
            <v>2011.25</v>
          </cell>
        </row>
        <row r="311">
          <cell r="B311" t="str">
            <v>Lamotrigine (DT)200mg</v>
          </cell>
          <cell r="C311" t="str">
            <v>Lamotrigine (DT)</v>
          </cell>
          <cell r="D311" t="str">
            <v>200mg</v>
          </cell>
          <cell r="E311" t="str">
            <v>Torrent</v>
          </cell>
          <cell r="F311">
            <v>0</v>
          </cell>
          <cell r="G311" t="str">
            <v>Y</v>
          </cell>
          <cell r="H311">
            <v>0</v>
          </cell>
          <cell r="I311">
            <v>0</v>
          </cell>
          <cell r="J311">
            <v>2010.5</v>
          </cell>
          <cell r="K311">
            <v>2011.25</v>
          </cell>
          <cell r="L311">
            <v>2010.5</v>
          </cell>
          <cell r="M311">
            <v>2010.5</v>
          </cell>
          <cell r="N311">
            <v>2011.25</v>
          </cell>
          <cell r="O311">
            <v>2011.25</v>
          </cell>
          <cell r="P311">
            <v>2011.25</v>
          </cell>
          <cell r="Q311">
            <v>2010.5</v>
          </cell>
          <cell r="R311">
            <v>2011.25</v>
          </cell>
          <cell r="S311">
            <v>2011.25</v>
          </cell>
          <cell r="T311">
            <v>2011.25</v>
          </cell>
          <cell r="U311">
            <v>2010.5</v>
          </cell>
          <cell r="V311">
            <v>2010.5</v>
          </cell>
          <cell r="W311">
            <v>0</v>
          </cell>
          <cell r="X311">
            <v>2011.25</v>
          </cell>
          <cell r="Y311">
            <v>2010.5</v>
          </cell>
          <cell r="Z311">
            <v>2011.25</v>
          </cell>
          <cell r="AA311">
            <v>2011.25</v>
          </cell>
          <cell r="AB311">
            <v>2011.25</v>
          </cell>
          <cell r="AC311">
            <v>2011.25</v>
          </cell>
          <cell r="AD311">
            <v>2011.25</v>
          </cell>
          <cell r="AE311">
            <v>2010.5</v>
          </cell>
          <cell r="AF311">
            <v>2010.5</v>
          </cell>
          <cell r="AG311">
            <v>2011.25</v>
          </cell>
          <cell r="AH311">
            <v>2011.25</v>
          </cell>
          <cell r="AI311">
            <v>0</v>
          </cell>
          <cell r="AJ311">
            <v>2010.5</v>
          </cell>
          <cell r="AK311">
            <v>2011.25</v>
          </cell>
          <cell r="AL311">
            <v>2011.25</v>
          </cell>
          <cell r="AM311">
            <v>2010.5</v>
          </cell>
          <cell r="AN311">
            <v>2011.25</v>
          </cell>
          <cell r="AO311">
            <v>2011.25</v>
          </cell>
          <cell r="AP311">
            <v>2011.25</v>
          </cell>
        </row>
        <row r="312">
          <cell r="B312" t="str">
            <v>Lamotrigine (DT)25mg</v>
          </cell>
          <cell r="C312" t="str">
            <v>Lamotrigine (DT)</v>
          </cell>
          <cell r="D312" t="str">
            <v>25mg</v>
          </cell>
          <cell r="E312" t="str">
            <v>Torrent</v>
          </cell>
          <cell r="F312">
            <v>0</v>
          </cell>
          <cell r="G312" t="str">
            <v>Y</v>
          </cell>
          <cell r="H312">
            <v>0</v>
          </cell>
          <cell r="I312">
            <v>0</v>
          </cell>
          <cell r="J312">
            <v>2010.5</v>
          </cell>
          <cell r="K312">
            <v>2011.25</v>
          </cell>
          <cell r="L312">
            <v>2010.5</v>
          </cell>
          <cell r="M312">
            <v>2010.5</v>
          </cell>
          <cell r="N312">
            <v>2011.25</v>
          </cell>
          <cell r="O312">
            <v>2011.25</v>
          </cell>
          <cell r="P312">
            <v>2011.25</v>
          </cell>
          <cell r="Q312">
            <v>2010.5</v>
          </cell>
          <cell r="R312">
            <v>2011.25</v>
          </cell>
          <cell r="S312">
            <v>2011.25</v>
          </cell>
          <cell r="T312">
            <v>2011.25</v>
          </cell>
          <cell r="U312">
            <v>2010.5</v>
          </cell>
          <cell r="V312">
            <v>2010.5</v>
          </cell>
          <cell r="W312">
            <v>0</v>
          </cell>
          <cell r="X312">
            <v>2011.25</v>
          </cell>
          <cell r="Y312">
            <v>2010.5</v>
          </cell>
          <cell r="Z312">
            <v>2011.25</v>
          </cell>
          <cell r="AA312">
            <v>2011.25</v>
          </cell>
          <cell r="AB312">
            <v>2011.25</v>
          </cell>
          <cell r="AC312">
            <v>2011.25</v>
          </cell>
          <cell r="AD312">
            <v>2011.25</v>
          </cell>
          <cell r="AE312">
            <v>2010.5</v>
          </cell>
          <cell r="AF312">
            <v>2010.5</v>
          </cell>
          <cell r="AG312">
            <v>2011.25</v>
          </cell>
          <cell r="AH312">
            <v>2011.25</v>
          </cell>
          <cell r="AI312">
            <v>0</v>
          </cell>
          <cell r="AJ312">
            <v>2010.5</v>
          </cell>
          <cell r="AK312">
            <v>2011.25</v>
          </cell>
          <cell r="AL312">
            <v>2011.25</v>
          </cell>
          <cell r="AM312">
            <v>2010.5</v>
          </cell>
          <cell r="AN312">
            <v>2011.25</v>
          </cell>
          <cell r="AO312">
            <v>2011.25</v>
          </cell>
          <cell r="AP312">
            <v>2011.25</v>
          </cell>
        </row>
        <row r="313">
          <cell r="B313" t="str">
            <v>Lamotrigine (DT)50mg</v>
          </cell>
          <cell r="C313" t="str">
            <v>Lamotrigine (DT)</v>
          </cell>
          <cell r="D313" t="str">
            <v>50mg</v>
          </cell>
          <cell r="E313" t="str">
            <v>Torrent</v>
          </cell>
          <cell r="F313">
            <v>0</v>
          </cell>
          <cell r="G313" t="str">
            <v>Y</v>
          </cell>
          <cell r="H313">
            <v>0</v>
          </cell>
          <cell r="I313">
            <v>0</v>
          </cell>
          <cell r="J313">
            <v>2010.5</v>
          </cell>
          <cell r="K313">
            <v>2011.25</v>
          </cell>
          <cell r="L313">
            <v>2010.5</v>
          </cell>
          <cell r="M313">
            <v>2010.5</v>
          </cell>
          <cell r="N313">
            <v>2011.25</v>
          </cell>
          <cell r="O313">
            <v>2011.25</v>
          </cell>
          <cell r="P313">
            <v>2011.25</v>
          </cell>
          <cell r="Q313">
            <v>2010.5</v>
          </cell>
          <cell r="R313">
            <v>2011.25</v>
          </cell>
          <cell r="S313">
            <v>2011.25</v>
          </cell>
          <cell r="T313">
            <v>2011.25</v>
          </cell>
          <cell r="U313">
            <v>2010.5</v>
          </cell>
          <cell r="V313">
            <v>2010.5</v>
          </cell>
          <cell r="W313">
            <v>0</v>
          </cell>
          <cell r="X313">
            <v>2011.25</v>
          </cell>
          <cell r="Y313">
            <v>2010.5</v>
          </cell>
          <cell r="Z313">
            <v>2011.25</v>
          </cell>
          <cell r="AA313">
            <v>2011.25</v>
          </cell>
          <cell r="AB313">
            <v>2011.25</v>
          </cell>
          <cell r="AC313">
            <v>2011.25</v>
          </cell>
          <cell r="AD313">
            <v>2011.25</v>
          </cell>
          <cell r="AE313">
            <v>2010.5</v>
          </cell>
          <cell r="AF313">
            <v>2010.5</v>
          </cell>
          <cell r="AG313">
            <v>2011.25</v>
          </cell>
          <cell r="AH313">
            <v>2011.25</v>
          </cell>
          <cell r="AI313">
            <v>0</v>
          </cell>
          <cell r="AJ313">
            <v>2010.5</v>
          </cell>
          <cell r="AK313">
            <v>2011.25</v>
          </cell>
          <cell r="AL313">
            <v>2011.25</v>
          </cell>
          <cell r="AM313">
            <v>2010.5</v>
          </cell>
          <cell r="AN313">
            <v>2011.25</v>
          </cell>
          <cell r="AO313">
            <v>2011.25</v>
          </cell>
          <cell r="AP313">
            <v>2011.25</v>
          </cell>
        </row>
        <row r="314">
          <cell r="B314" t="str">
            <v>Lamotrigine XR100mg</v>
          </cell>
          <cell r="C314" t="str">
            <v>Lamotrigine XR</v>
          </cell>
          <cell r="D314" t="str">
            <v>100mg</v>
          </cell>
          <cell r="E314" t="str">
            <v>Torrent</v>
          </cell>
          <cell r="F314">
            <v>0</v>
          </cell>
          <cell r="G314" t="str">
            <v>Y</v>
          </cell>
          <cell r="H314">
            <v>0</v>
          </cell>
          <cell r="I314">
            <v>0</v>
          </cell>
          <cell r="J314">
            <v>2011.5</v>
          </cell>
          <cell r="K314">
            <v>2010.5</v>
          </cell>
          <cell r="L314">
            <v>2010.75</v>
          </cell>
          <cell r="M314">
            <v>2010.5</v>
          </cell>
          <cell r="N314">
            <v>2010.75</v>
          </cell>
          <cell r="O314">
            <v>2011.5</v>
          </cell>
          <cell r="P314">
            <v>2010.5</v>
          </cell>
          <cell r="Q314">
            <v>2011.5</v>
          </cell>
          <cell r="R314">
            <v>2010.75</v>
          </cell>
          <cell r="S314">
            <v>2010.75</v>
          </cell>
          <cell r="T314">
            <v>2010.75</v>
          </cell>
          <cell r="U314">
            <v>2011.5</v>
          </cell>
          <cell r="V314">
            <v>2011.5</v>
          </cell>
          <cell r="W314">
            <v>0</v>
          </cell>
          <cell r="X314">
            <v>2010.75</v>
          </cell>
          <cell r="Y314">
            <v>2011.5</v>
          </cell>
          <cell r="Z314">
            <v>2011.5</v>
          </cell>
          <cell r="AA314">
            <v>2011.5</v>
          </cell>
          <cell r="AB314">
            <v>2011.5</v>
          </cell>
          <cell r="AC314">
            <v>2010.75</v>
          </cell>
          <cell r="AD314">
            <v>2011.5</v>
          </cell>
          <cell r="AE314">
            <v>2011.5</v>
          </cell>
          <cell r="AF314">
            <v>2011.5</v>
          </cell>
          <cell r="AG314">
            <v>2010.75</v>
          </cell>
          <cell r="AH314">
            <v>2011.5</v>
          </cell>
          <cell r="AI314">
            <v>0</v>
          </cell>
          <cell r="AJ314">
            <v>2011.5</v>
          </cell>
          <cell r="AK314">
            <v>2011.5</v>
          </cell>
          <cell r="AL314">
            <v>2011.5</v>
          </cell>
          <cell r="AM314">
            <v>2011.5</v>
          </cell>
          <cell r="AN314">
            <v>2011.5</v>
          </cell>
          <cell r="AO314">
            <v>2010.75</v>
          </cell>
          <cell r="AP314">
            <v>2010.75</v>
          </cell>
        </row>
        <row r="315">
          <cell r="B315" t="str">
            <v>Lamotrigine XR200mg</v>
          </cell>
          <cell r="C315" t="str">
            <v>Lamotrigine XR</v>
          </cell>
          <cell r="D315" t="str">
            <v>200mg</v>
          </cell>
          <cell r="E315" t="str">
            <v>Torrent</v>
          </cell>
          <cell r="F315">
            <v>0</v>
          </cell>
          <cell r="G315" t="str">
            <v>Y</v>
          </cell>
          <cell r="H315">
            <v>0</v>
          </cell>
          <cell r="I315">
            <v>0</v>
          </cell>
          <cell r="J315">
            <v>2011.5</v>
          </cell>
          <cell r="K315">
            <v>2010.5</v>
          </cell>
          <cell r="L315">
            <v>2010.75</v>
          </cell>
          <cell r="M315">
            <v>2010.5</v>
          </cell>
          <cell r="N315">
            <v>2010.75</v>
          </cell>
          <cell r="O315">
            <v>2011.5</v>
          </cell>
          <cell r="P315">
            <v>2010.5</v>
          </cell>
          <cell r="Q315">
            <v>2011.5</v>
          </cell>
          <cell r="R315">
            <v>2010.75</v>
          </cell>
          <cell r="S315">
            <v>2010.75</v>
          </cell>
          <cell r="T315">
            <v>2010.75</v>
          </cell>
          <cell r="U315">
            <v>2011.5</v>
          </cell>
          <cell r="V315">
            <v>2011.5</v>
          </cell>
          <cell r="W315">
            <v>0</v>
          </cell>
          <cell r="X315">
            <v>2010.75</v>
          </cell>
          <cell r="Y315">
            <v>2011.5</v>
          </cell>
          <cell r="Z315">
            <v>2011.5</v>
          </cell>
          <cell r="AA315">
            <v>2011.5</v>
          </cell>
          <cell r="AB315">
            <v>2011.5</v>
          </cell>
          <cell r="AC315">
            <v>2010.75</v>
          </cell>
          <cell r="AD315">
            <v>2011.5</v>
          </cell>
          <cell r="AE315">
            <v>2011.5</v>
          </cell>
          <cell r="AF315">
            <v>2011.5</v>
          </cell>
          <cell r="AG315">
            <v>2010.75</v>
          </cell>
          <cell r="AH315">
            <v>2011.5</v>
          </cell>
          <cell r="AI315">
            <v>0</v>
          </cell>
          <cell r="AJ315">
            <v>2011.5</v>
          </cell>
          <cell r="AK315">
            <v>2011.5</v>
          </cell>
          <cell r="AL315">
            <v>2011.5</v>
          </cell>
          <cell r="AM315">
            <v>2011.5</v>
          </cell>
          <cell r="AN315">
            <v>2011.5</v>
          </cell>
          <cell r="AO315">
            <v>2010.75</v>
          </cell>
          <cell r="AP315">
            <v>2010.75</v>
          </cell>
        </row>
        <row r="316">
          <cell r="B316" t="str">
            <v>Lamotrigine XR25mg</v>
          </cell>
          <cell r="C316" t="str">
            <v>Lamotrigine XR</v>
          </cell>
          <cell r="D316" t="str">
            <v>25mg</v>
          </cell>
          <cell r="E316" t="str">
            <v>Torrent</v>
          </cell>
          <cell r="F316">
            <v>0</v>
          </cell>
          <cell r="G316" t="str">
            <v>Y</v>
          </cell>
          <cell r="H316">
            <v>0</v>
          </cell>
          <cell r="I316">
            <v>0</v>
          </cell>
          <cell r="J316">
            <v>2012.25</v>
          </cell>
          <cell r="K316">
            <v>2012.25</v>
          </cell>
          <cell r="L316">
            <v>2012.25</v>
          </cell>
          <cell r="M316">
            <v>2012.25</v>
          </cell>
          <cell r="N316">
            <v>2012.25</v>
          </cell>
          <cell r="O316">
            <v>2012.25</v>
          </cell>
          <cell r="P316">
            <v>2012.25</v>
          </cell>
          <cell r="Q316">
            <v>2012.25</v>
          </cell>
          <cell r="R316">
            <v>2012.25</v>
          </cell>
          <cell r="S316">
            <v>2012.25</v>
          </cell>
          <cell r="T316">
            <v>2012.25</v>
          </cell>
          <cell r="U316">
            <v>2012.25</v>
          </cell>
          <cell r="V316">
            <v>2012.25</v>
          </cell>
          <cell r="W316">
            <v>0</v>
          </cell>
          <cell r="X316">
            <v>2012.25</v>
          </cell>
          <cell r="Y316">
            <v>2012.25</v>
          </cell>
          <cell r="Z316">
            <v>2012.25</v>
          </cell>
          <cell r="AA316">
            <v>2012.25</v>
          </cell>
          <cell r="AB316">
            <v>2012.25</v>
          </cell>
          <cell r="AC316">
            <v>2012.25</v>
          </cell>
          <cell r="AD316">
            <v>2012.25</v>
          </cell>
          <cell r="AE316">
            <v>2012.25</v>
          </cell>
          <cell r="AF316">
            <v>2012.25</v>
          </cell>
          <cell r="AG316">
            <v>2012.25</v>
          </cell>
          <cell r="AH316">
            <v>2012.25</v>
          </cell>
          <cell r="AI316">
            <v>0</v>
          </cell>
          <cell r="AJ316">
            <v>2012.25</v>
          </cell>
          <cell r="AK316">
            <v>2012.25</v>
          </cell>
          <cell r="AL316">
            <v>2012.25</v>
          </cell>
          <cell r="AM316">
            <v>2012.25</v>
          </cell>
          <cell r="AN316">
            <v>2012.25</v>
          </cell>
          <cell r="AO316">
            <v>2012.25</v>
          </cell>
          <cell r="AP316">
            <v>2012.25</v>
          </cell>
        </row>
        <row r="317">
          <cell r="B317" t="str">
            <v>Lamotrigine XR50mg</v>
          </cell>
          <cell r="C317" t="str">
            <v>Lamotrigine XR</v>
          </cell>
          <cell r="D317" t="str">
            <v>50mg</v>
          </cell>
          <cell r="E317" t="str">
            <v>Torrent</v>
          </cell>
          <cell r="F317">
            <v>0</v>
          </cell>
          <cell r="G317" t="str">
            <v>Y</v>
          </cell>
          <cell r="H317">
            <v>0</v>
          </cell>
          <cell r="I317">
            <v>0</v>
          </cell>
          <cell r="J317">
            <v>2011.5</v>
          </cell>
          <cell r="K317">
            <v>2010.5</v>
          </cell>
          <cell r="L317">
            <v>2010.75</v>
          </cell>
          <cell r="M317">
            <v>2010.5</v>
          </cell>
          <cell r="N317">
            <v>2010.75</v>
          </cell>
          <cell r="O317">
            <v>2011.5</v>
          </cell>
          <cell r="P317">
            <v>2010.5</v>
          </cell>
          <cell r="Q317">
            <v>2011.5</v>
          </cell>
          <cell r="R317">
            <v>2010.75</v>
          </cell>
          <cell r="S317">
            <v>2010.75</v>
          </cell>
          <cell r="T317">
            <v>2010.75</v>
          </cell>
          <cell r="U317">
            <v>2011.5</v>
          </cell>
          <cell r="V317">
            <v>2011.5</v>
          </cell>
          <cell r="W317">
            <v>0</v>
          </cell>
          <cell r="X317">
            <v>2010.75</v>
          </cell>
          <cell r="Y317">
            <v>2011.5</v>
          </cell>
          <cell r="Z317">
            <v>2011.5</v>
          </cell>
          <cell r="AA317">
            <v>2011.5</v>
          </cell>
          <cell r="AB317">
            <v>2011.5</v>
          </cell>
          <cell r="AC317">
            <v>2010.75</v>
          </cell>
          <cell r="AD317">
            <v>2011.5</v>
          </cell>
          <cell r="AE317">
            <v>2011.5</v>
          </cell>
          <cell r="AF317">
            <v>2011.5</v>
          </cell>
          <cell r="AG317">
            <v>2010.75</v>
          </cell>
          <cell r="AH317">
            <v>2011.5</v>
          </cell>
          <cell r="AI317">
            <v>0</v>
          </cell>
          <cell r="AJ317">
            <v>2011.5</v>
          </cell>
          <cell r="AK317">
            <v>2011.5</v>
          </cell>
          <cell r="AL317">
            <v>2011.5</v>
          </cell>
          <cell r="AM317">
            <v>2011.5</v>
          </cell>
          <cell r="AN317">
            <v>2011.5</v>
          </cell>
          <cell r="AO317">
            <v>2010.75</v>
          </cell>
          <cell r="AP317">
            <v>2010.75</v>
          </cell>
        </row>
        <row r="318">
          <cell r="B318" t="str">
            <v>Lamotrigine100mg</v>
          </cell>
          <cell r="C318" t="str">
            <v>Lamotrigine</v>
          </cell>
          <cell r="D318" t="str">
            <v>100mg</v>
          </cell>
          <cell r="E318" t="str">
            <v>Intas</v>
          </cell>
          <cell r="F318" t="str">
            <v>Y</v>
          </cell>
          <cell r="G318" t="str">
            <v>Y</v>
          </cell>
          <cell r="H318">
            <v>0</v>
          </cell>
          <cell r="I318" t="str">
            <v>Y</v>
          </cell>
          <cell r="J318">
            <v>0</v>
          </cell>
          <cell r="K318">
            <v>2010.25</v>
          </cell>
          <cell r="L318">
            <v>2010.25</v>
          </cell>
          <cell r="M318">
            <v>2010.25</v>
          </cell>
          <cell r="N318">
            <v>0</v>
          </cell>
          <cell r="O318">
            <v>0</v>
          </cell>
          <cell r="P318">
            <v>2010.25</v>
          </cell>
          <cell r="Q318">
            <v>0</v>
          </cell>
          <cell r="R318">
            <v>0</v>
          </cell>
          <cell r="S318">
            <v>0</v>
          </cell>
          <cell r="T318">
            <v>0</v>
          </cell>
          <cell r="U318">
            <v>0</v>
          </cell>
          <cell r="V318">
            <v>0</v>
          </cell>
          <cell r="W318">
            <v>0</v>
          </cell>
          <cell r="X318">
            <v>0</v>
          </cell>
          <cell r="Y318">
            <v>0</v>
          </cell>
          <cell r="Z318">
            <v>0</v>
          </cell>
          <cell r="AA318">
            <v>0</v>
          </cell>
          <cell r="AB318">
            <v>2010.25</v>
          </cell>
          <cell r="AC318">
            <v>0</v>
          </cell>
          <cell r="AD318">
            <v>0</v>
          </cell>
          <cell r="AE318">
            <v>0</v>
          </cell>
          <cell r="AF318">
            <v>0</v>
          </cell>
          <cell r="AG318">
            <v>0</v>
          </cell>
          <cell r="AH318">
            <v>0</v>
          </cell>
          <cell r="AI318">
            <v>0</v>
          </cell>
          <cell r="AJ318">
            <v>0</v>
          </cell>
          <cell r="AK318">
            <v>0</v>
          </cell>
          <cell r="AL318">
            <v>0</v>
          </cell>
          <cell r="AM318">
            <v>0</v>
          </cell>
          <cell r="AN318">
            <v>0</v>
          </cell>
          <cell r="AO318">
            <v>2010.25</v>
          </cell>
          <cell r="AP318">
            <v>0</v>
          </cell>
        </row>
        <row r="319">
          <cell r="B319" t="str">
            <v>Lamotrigine150mg</v>
          </cell>
          <cell r="C319" t="str">
            <v>Lamotrigine</v>
          </cell>
          <cell r="D319" t="str">
            <v>150mg</v>
          </cell>
          <cell r="E319" t="str">
            <v>Torrent</v>
          </cell>
          <cell r="F319">
            <v>0</v>
          </cell>
          <cell r="G319" t="str">
            <v>Y</v>
          </cell>
          <cell r="H319">
            <v>0</v>
          </cell>
          <cell r="I319">
            <v>0</v>
          </cell>
          <cell r="J319">
            <v>2011.25</v>
          </cell>
          <cell r="K319">
            <v>2011.25</v>
          </cell>
          <cell r="L319">
            <v>2011.25</v>
          </cell>
          <cell r="M319">
            <v>2011.25</v>
          </cell>
          <cell r="N319">
            <v>2011.25</v>
          </cell>
          <cell r="O319">
            <v>2011.25</v>
          </cell>
          <cell r="P319">
            <v>2011.25</v>
          </cell>
          <cell r="Q319">
            <v>2011.25</v>
          </cell>
          <cell r="R319">
            <v>2011.25</v>
          </cell>
          <cell r="S319">
            <v>2011.25</v>
          </cell>
          <cell r="T319">
            <v>2011.25</v>
          </cell>
          <cell r="U319">
            <v>2011.25</v>
          </cell>
          <cell r="V319">
            <v>2011.25</v>
          </cell>
          <cell r="W319">
            <v>0</v>
          </cell>
          <cell r="X319">
            <v>2011.25</v>
          </cell>
          <cell r="Y319">
            <v>2011.25</v>
          </cell>
          <cell r="Z319">
            <v>2011.25</v>
          </cell>
          <cell r="AA319">
            <v>2011.25</v>
          </cell>
          <cell r="AB319">
            <v>2011.25</v>
          </cell>
          <cell r="AC319">
            <v>2011.25</v>
          </cell>
          <cell r="AD319">
            <v>2011.25</v>
          </cell>
          <cell r="AE319">
            <v>2011.25</v>
          </cell>
          <cell r="AF319">
            <v>2011.25</v>
          </cell>
          <cell r="AG319">
            <v>2011.25</v>
          </cell>
          <cell r="AH319">
            <v>2011.25</v>
          </cell>
          <cell r="AI319">
            <v>0</v>
          </cell>
          <cell r="AJ319">
            <v>2011.25</v>
          </cell>
          <cell r="AK319">
            <v>2011.25</v>
          </cell>
          <cell r="AL319">
            <v>2011.25</v>
          </cell>
          <cell r="AM319">
            <v>2011.25</v>
          </cell>
          <cell r="AN319">
            <v>2011.25</v>
          </cell>
          <cell r="AO319">
            <v>2011.25</v>
          </cell>
          <cell r="AP319">
            <v>2011.25</v>
          </cell>
        </row>
        <row r="320">
          <cell r="B320" t="str">
            <v>Lamotrigine200mg</v>
          </cell>
          <cell r="C320" t="str">
            <v>Lamotrigine</v>
          </cell>
          <cell r="D320" t="str">
            <v>200mg</v>
          </cell>
          <cell r="E320" t="str">
            <v>Torrent</v>
          </cell>
          <cell r="F320">
            <v>0</v>
          </cell>
          <cell r="G320" t="str">
            <v>Y</v>
          </cell>
          <cell r="H320">
            <v>0</v>
          </cell>
          <cell r="I320">
            <v>0</v>
          </cell>
          <cell r="J320">
            <v>2010.5</v>
          </cell>
          <cell r="K320">
            <v>2011.25</v>
          </cell>
          <cell r="L320">
            <v>2010.5</v>
          </cell>
          <cell r="M320">
            <v>2010.5</v>
          </cell>
          <cell r="N320">
            <v>2011.25</v>
          </cell>
          <cell r="O320">
            <v>2011.25</v>
          </cell>
          <cell r="P320">
            <v>2011.25</v>
          </cell>
          <cell r="Q320">
            <v>2010.5</v>
          </cell>
          <cell r="R320">
            <v>2011.25</v>
          </cell>
          <cell r="S320">
            <v>2011.25</v>
          </cell>
          <cell r="T320">
            <v>2011.25</v>
          </cell>
          <cell r="U320">
            <v>2010.5</v>
          </cell>
          <cell r="V320">
            <v>2010.5</v>
          </cell>
          <cell r="W320">
            <v>0</v>
          </cell>
          <cell r="X320">
            <v>2011.25</v>
          </cell>
          <cell r="Y320">
            <v>2010.5</v>
          </cell>
          <cell r="Z320">
            <v>2011.25</v>
          </cell>
          <cell r="AA320">
            <v>2011.25</v>
          </cell>
          <cell r="AB320">
            <v>2011.25</v>
          </cell>
          <cell r="AC320">
            <v>2011.25</v>
          </cell>
          <cell r="AD320">
            <v>2011.25</v>
          </cell>
          <cell r="AE320">
            <v>2010.5</v>
          </cell>
          <cell r="AF320">
            <v>2010.5</v>
          </cell>
          <cell r="AG320">
            <v>2011.25</v>
          </cell>
          <cell r="AH320">
            <v>2011.25</v>
          </cell>
          <cell r="AI320">
            <v>0</v>
          </cell>
          <cell r="AJ320">
            <v>2010.5</v>
          </cell>
          <cell r="AK320">
            <v>2011.25</v>
          </cell>
          <cell r="AL320">
            <v>2011.25</v>
          </cell>
          <cell r="AM320">
            <v>2010.5</v>
          </cell>
          <cell r="AN320">
            <v>2011.25</v>
          </cell>
          <cell r="AO320">
            <v>2011.25</v>
          </cell>
          <cell r="AP320">
            <v>2011.25</v>
          </cell>
        </row>
        <row r="321">
          <cell r="B321" t="str">
            <v>Lamotrigine25mg</v>
          </cell>
          <cell r="C321" t="str">
            <v>Lamotrigine</v>
          </cell>
          <cell r="D321" t="str">
            <v>25mg</v>
          </cell>
          <cell r="E321" t="str">
            <v>Intas</v>
          </cell>
          <cell r="F321" t="str">
            <v>Y</v>
          </cell>
          <cell r="G321" t="str">
            <v>Y</v>
          </cell>
          <cell r="H321">
            <v>0</v>
          </cell>
          <cell r="I321" t="str">
            <v>Y</v>
          </cell>
          <cell r="J321">
            <v>0</v>
          </cell>
          <cell r="K321">
            <v>2010.25</v>
          </cell>
          <cell r="L321">
            <v>2010.25</v>
          </cell>
          <cell r="M321">
            <v>2010.25</v>
          </cell>
          <cell r="N321">
            <v>0</v>
          </cell>
          <cell r="O321">
            <v>0</v>
          </cell>
          <cell r="P321">
            <v>2010.25</v>
          </cell>
          <cell r="Q321">
            <v>0</v>
          </cell>
          <cell r="R321">
            <v>0</v>
          </cell>
          <cell r="S321">
            <v>0</v>
          </cell>
          <cell r="T321">
            <v>0</v>
          </cell>
          <cell r="U321">
            <v>0</v>
          </cell>
          <cell r="V321">
            <v>0</v>
          </cell>
          <cell r="W321">
            <v>0</v>
          </cell>
          <cell r="X321">
            <v>0</v>
          </cell>
          <cell r="Y321">
            <v>0</v>
          </cell>
          <cell r="Z321">
            <v>0</v>
          </cell>
          <cell r="AA321">
            <v>0</v>
          </cell>
          <cell r="AB321">
            <v>2010.25</v>
          </cell>
          <cell r="AC321">
            <v>0</v>
          </cell>
          <cell r="AD321">
            <v>0</v>
          </cell>
          <cell r="AE321">
            <v>0</v>
          </cell>
          <cell r="AF321">
            <v>0</v>
          </cell>
          <cell r="AG321">
            <v>0</v>
          </cell>
          <cell r="AH321">
            <v>0</v>
          </cell>
          <cell r="AI321">
            <v>0</v>
          </cell>
          <cell r="AJ321">
            <v>0</v>
          </cell>
          <cell r="AK321">
            <v>0</v>
          </cell>
          <cell r="AL321">
            <v>0</v>
          </cell>
          <cell r="AM321">
            <v>0</v>
          </cell>
          <cell r="AN321">
            <v>0</v>
          </cell>
          <cell r="AO321">
            <v>2010.25</v>
          </cell>
          <cell r="AP321">
            <v>0</v>
          </cell>
        </row>
        <row r="322">
          <cell r="B322" t="str">
            <v>Lamotrigine50mg</v>
          </cell>
          <cell r="C322" t="str">
            <v>Lamotrigine</v>
          </cell>
          <cell r="D322" t="str">
            <v>50mg</v>
          </cell>
          <cell r="E322" t="str">
            <v>Intas</v>
          </cell>
          <cell r="F322" t="str">
            <v>Y</v>
          </cell>
          <cell r="G322" t="str">
            <v>Y</v>
          </cell>
          <cell r="H322">
            <v>0</v>
          </cell>
          <cell r="I322" t="str">
            <v>Y</v>
          </cell>
          <cell r="J322">
            <v>0</v>
          </cell>
          <cell r="K322">
            <v>2010.25</v>
          </cell>
          <cell r="L322">
            <v>2010.25</v>
          </cell>
          <cell r="M322">
            <v>2010.25</v>
          </cell>
          <cell r="N322">
            <v>0</v>
          </cell>
          <cell r="O322">
            <v>0</v>
          </cell>
          <cell r="P322">
            <v>2010.25</v>
          </cell>
          <cell r="Q322">
            <v>0</v>
          </cell>
          <cell r="R322">
            <v>0</v>
          </cell>
          <cell r="S322">
            <v>0</v>
          </cell>
          <cell r="T322">
            <v>0</v>
          </cell>
          <cell r="U322">
            <v>0</v>
          </cell>
          <cell r="V322">
            <v>0</v>
          </cell>
          <cell r="W322">
            <v>0</v>
          </cell>
          <cell r="X322">
            <v>0</v>
          </cell>
          <cell r="Y322">
            <v>0</v>
          </cell>
          <cell r="Z322">
            <v>0</v>
          </cell>
          <cell r="AA322">
            <v>0</v>
          </cell>
          <cell r="AB322">
            <v>2010.25</v>
          </cell>
          <cell r="AC322">
            <v>0</v>
          </cell>
          <cell r="AD322">
            <v>0</v>
          </cell>
          <cell r="AE322">
            <v>0</v>
          </cell>
          <cell r="AF322">
            <v>0</v>
          </cell>
          <cell r="AG322">
            <v>0</v>
          </cell>
          <cell r="AH322">
            <v>0</v>
          </cell>
          <cell r="AI322">
            <v>0</v>
          </cell>
          <cell r="AJ322">
            <v>0</v>
          </cell>
          <cell r="AK322">
            <v>0</v>
          </cell>
          <cell r="AL322">
            <v>0</v>
          </cell>
          <cell r="AM322">
            <v>0</v>
          </cell>
          <cell r="AN322">
            <v>0</v>
          </cell>
          <cell r="AO322">
            <v>2010.25</v>
          </cell>
          <cell r="AP322">
            <v>0</v>
          </cell>
        </row>
        <row r="323">
          <cell r="B323" t="str">
            <v>Lansoprazole15mg</v>
          </cell>
          <cell r="C323" t="str">
            <v>Lansoprazole</v>
          </cell>
          <cell r="D323" t="str">
            <v>15mg</v>
          </cell>
          <cell r="E323" t="str">
            <v>Intas</v>
          </cell>
          <cell r="F323">
            <v>0</v>
          </cell>
          <cell r="G323">
            <v>0</v>
          </cell>
          <cell r="H323">
            <v>0</v>
          </cell>
          <cell r="I323" t="str">
            <v>Y</v>
          </cell>
          <cell r="J323">
            <v>2010.5</v>
          </cell>
          <cell r="K323">
            <v>0</v>
          </cell>
          <cell r="L323">
            <v>0</v>
          </cell>
          <cell r="M323">
            <v>2010.5</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row>
        <row r="324">
          <cell r="B324" t="str">
            <v>Lansoprazole30mg</v>
          </cell>
          <cell r="C324" t="str">
            <v>Lansoprazole</v>
          </cell>
          <cell r="D324" t="str">
            <v>30mg</v>
          </cell>
          <cell r="E324" t="str">
            <v>Intas</v>
          </cell>
          <cell r="F324">
            <v>0</v>
          </cell>
          <cell r="G324">
            <v>0</v>
          </cell>
          <cell r="H324">
            <v>0</v>
          </cell>
          <cell r="I324" t="str">
            <v>Y</v>
          </cell>
          <cell r="J324">
            <v>2010.5</v>
          </cell>
          <cell r="K324">
            <v>0</v>
          </cell>
          <cell r="L324">
            <v>0</v>
          </cell>
          <cell r="M324">
            <v>2010.5</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row>
        <row r="325">
          <cell r="B325" t="str">
            <v>Lercanidipine10mg</v>
          </cell>
          <cell r="C325" t="str">
            <v>Lercanidipine</v>
          </cell>
          <cell r="D325" t="str">
            <v>10mg</v>
          </cell>
          <cell r="E325" t="str">
            <v>Torrent</v>
          </cell>
          <cell r="F325">
            <v>0</v>
          </cell>
          <cell r="G325" t="str">
            <v>Y</v>
          </cell>
          <cell r="H325">
            <v>0</v>
          </cell>
          <cell r="I325">
            <v>0</v>
          </cell>
          <cell r="J325">
            <v>2010.5</v>
          </cell>
          <cell r="K325">
            <v>2011.25</v>
          </cell>
          <cell r="L325">
            <v>2010.5</v>
          </cell>
          <cell r="M325">
            <v>2010.5</v>
          </cell>
          <cell r="N325">
            <v>2011.25</v>
          </cell>
          <cell r="O325">
            <v>2011.25</v>
          </cell>
          <cell r="P325">
            <v>2011.25</v>
          </cell>
          <cell r="Q325">
            <v>2010.5</v>
          </cell>
          <cell r="R325">
            <v>2011.25</v>
          </cell>
          <cell r="S325">
            <v>2011.25</v>
          </cell>
          <cell r="T325">
            <v>2011.25</v>
          </cell>
          <cell r="U325">
            <v>2010.5</v>
          </cell>
          <cell r="V325">
            <v>2010.5</v>
          </cell>
          <cell r="W325">
            <v>0</v>
          </cell>
          <cell r="X325">
            <v>2011.25</v>
          </cell>
          <cell r="Y325">
            <v>2010.5</v>
          </cell>
          <cell r="Z325">
            <v>2011.25</v>
          </cell>
          <cell r="AA325">
            <v>2011.25</v>
          </cell>
          <cell r="AB325">
            <v>2011.25</v>
          </cell>
          <cell r="AC325">
            <v>2011.25</v>
          </cell>
          <cell r="AD325">
            <v>2011.25</v>
          </cell>
          <cell r="AE325">
            <v>2010.5</v>
          </cell>
          <cell r="AF325">
            <v>2010.5</v>
          </cell>
          <cell r="AG325">
            <v>2011.25</v>
          </cell>
          <cell r="AH325">
            <v>2011.25</v>
          </cell>
          <cell r="AI325">
            <v>0</v>
          </cell>
          <cell r="AJ325">
            <v>2010.5</v>
          </cell>
          <cell r="AK325">
            <v>2011.25</v>
          </cell>
          <cell r="AL325">
            <v>2011.25</v>
          </cell>
          <cell r="AM325">
            <v>2010.5</v>
          </cell>
          <cell r="AN325">
            <v>2011.25</v>
          </cell>
          <cell r="AO325">
            <v>2011.25</v>
          </cell>
          <cell r="AP325">
            <v>2011.25</v>
          </cell>
        </row>
        <row r="326">
          <cell r="B326" t="str">
            <v>Lercanidipine20mg</v>
          </cell>
          <cell r="C326" t="str">
            <v>Lercanidipine</v>
          </cell>
          <cell r="D326" t="str">
            <v>20mg</v>
          </cell>
          <cell r="E326" t="str">
            <v>Torrent</v>
          </cell>
          <cell r="F326">
            <v>0</v>
          </cell>
          <cell r="G326" t="str">
            <v>Y</v>
          </cell>
          <cell r="H326">
            <v>0</v>
          </cell>
          <cell r="I326">
            <v>0</v>
          </cell>
          <cell r="J326">
            <v>2010.5</v>
          </cell>
          <cell r="K326">
            <v>2011.25</v>
          </cell>
          <cell r="L326">
            <v>2010.5</v>
          </cell>
          <cell r="M326">
            <v>2010.5</v>
          </cell>
          <cell r="N326">
            <v>2011.25</v>
          </cell>
          <cell r="O326">
            <v>2011.25</v>
          </cell>
          <cell r="P326">
            <v>2011.25</v>
          </cell>
          <cell r="Q326">
            <v>2010.5</v>
          </cell>
          <cell r="R326">
            <v>2011.25</v>
          </cell>
          <cell r="S326">
            <v>2011.25</v>
          </cell>
          <cell r="T326">
            <v>2011.25</v>
          </cell>
          <cell r="U326">
            <v>2010.5</v>
          </cell>
          <cell r="V326">
            <v>2010.5</v>
          </cell>
          <cell r="W326">
            <v>0</v>
          </cell>
          <cell r="X326">
            <v>2011.25</v>
          </cell>
          <cell r="Y326">
            <v>2010.5</v>
          </cell>
          <cell r="Z326">
            <v>2011.25</v>
          </cell>
          <cell r="AA326">
            <v>2011.25</v>
          </cell>
          <cell r="AB326">
            <v>2011.25</v>
          </cell>
          <cell r="AC326">
            <v>2011.25</v>
          </cell>
          <cell r="AD326">
            <v>2011.25</v>
          </cell>
          <cell r="AE326">
            <v>2010.5</v>
          </cell>
          <cell r="AF326">
            <v>2010.5</v>
          </cell>
          <cell r="AG326">
            <v>2011.25</v>
          </cell>
          <cell r="AH326">
            <v>2011.25</v>
          </cell>
          <cell r="AI326">
            <v>0</v>
          </cell>
          <cell r="AJ326">
            <v>2010.5</v>
          </cell>
          <cell r="AK326">
            <v>2011.25</v>
          </cell>
          <cell r="AL326">
            <v>2011.25</v>
          </cell>
          <cell r="AM326">
            <v>2010.5</v>
          </cell>
          <cell r="AN326">
            <v>2011.25</v>
          </cell>
          <cell r="AO326">
            <v>2011.25</v>
          </cell>
          <cell r="AP326">
            <v>2011.25</v>
          </cell>
        </row>
        <row r="327">
          <cell r="B327" t="str">
            <v>Letrozole2.5mg</v>
          </cell>
          <cell r="C327" t="str">
            <v>Letrozole</v>
          </cell>
          <cell r="D327" t="str">
            <v>2.5mg</v>
          </cell>
          <cell r="E327" t="str">
            <v>Intas</v>
          </cell>
          <cell r="F327">
            <v>0</v>
          </cell>
          <cell r="G327">
            <v>0</v>
          </cell>
          <cell r="H327">
            <v>0</v>
          </cell>
          <cell r="I327" t="str">
            <v>Y</v>
          </cell>
          <cell r="J327">
            <v>2010.25</v>
          </cell>
          <cell r="K327">
            <v>2010.25</v>
          </cell>
          <cell r="L327">
            <v>2010.25</v>
          </cell>
          <cell r="M327">
            <v>2010.25</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2010.25</v>
          </cell>
          <cell r="AC327">
            <v>0</v>
          </cell>
          <cell r="AD327">
            <v>0</v>
          </cell>
          <cell r="AE327">
            <v>0</v>
          </cell>
          <cell r="AF327">
            <v>0</v>
          </cell>
          <cell r="AG327">
            <v>0</v>
          </cell>
          <cell r="AH327">
            <v>0</v>
          </cell>
          <cell r="AI327">
            <v>0</v>
          </cell>
          <cell r="AJ327">
            <v>0</v>
          </cell>
          <cell r="AK327">
            <v>0</v>
          </cell>
          <cell r="AL327">
            <v>0</v>
          </cell>
          <cell r="AM327">
            <v>0</v>
          </cell>
          <cell r="AN327">
            <v>0</v>
          </cell>
          <cell r="AO327">
            <v>2010.25</v>
          </cell>
          <cell r="AP327">
            <v>0</v>
          </cell>
        </row>
        <row r="328">
          <cell r="B328" t="str">
            <v>Levetiracetam XR500mg</v>
          </cell>
          <cell r="C328" t="str">
            <v>Levetiracetam XR</v>
          </cell>
          <cell r="D328" t="str">
            <v>500mg</v>
          </cell>
          <cell r="E328" t="str">
            <v>Torrent</v>
          </cell>
          <cell r="F328">
            <v>0</v>
          </cell>
          <cell r="G328" t="str">
            <v>Y</v>
          </cell>
          <cell r="H328">
            <v>0</v>
          </cell>
          <cell r="I328">
            <v>0</v>
          </cell>
          <cell r="J328">
            <v>2011.25</v>
          </cell>
          <cell r="K328">
            <v>2011.25</v>
          </cell>
          <cell r="L328">
            <v>2011.25</v>
          </cell>
          <cell r="M328">
            <v>2011.25</v>
          </cell>
          <cell r="N328">
            <v>2011.25</v>
          </cell>
          <cell r="O328">
            <v>2011.25</v>
          </cell>
          <cell r="P328">
            <v>2011.25</v>
          </cell>
          <cell r="Q328">
            <v>2011.25</v>
          </cell>
          <cell r="R328">
            <v>2011.25</v>
          </cell>
          <cell r="S328">
            <v>2011.25</v>
          </cell>
          <cell r="T328">
            <v>2011.25</v>
          </cell>
          <cell r="U328">
            <v>2011.25</v>
          </cell>
          <cell r="V328">
            <v>2011.25</v>
          </cell>
          <cell r="W328">
            <v>0</v>
          </cell>
          <cell r="X328">
            <v>2011.25</v>
          </cell>
          <cell r="Y328">
            <v>2011.25</v>
          </cell>
          <cell r="Z328">
            <v>2011.25</v>
          </cell>
          <cell r="AA328">
            <v>2011.25</v>
          </cell>
          <cell r="AB328">
            <v>2011.25</v>
          </cell>
          <cell r="AC328">
            <v>2011.25</v>
          </cell>
          <cell r="AD328">
            <v>2011.25</v>
          </cell>
          <cell r="AE328">
            <v>2011.25</v>
          </cell>
          <cell r="AF328">
            <v>2011.25</v>
          </cell>
          <cell r="AG328">
            <v>2011.25</v>
          </cell>
          <cell r="AH328">
            <v>2011.25</v>
          </cell>
          <cell r="AI328">
            <v>0</v>
          </cell>
          <cell r="AJ328">
            <v>2011.25</v>
          </cell>
          <cell r="AK328">
            <v>2011.25</v>
          </cell>
          <cell r="AL328">
            <v>2011.25</v>
          </cell>
          <cell r="AM328">
            <v>2011.25</v>
          </cell>
          <cell r="AN328">
            <v>2011.25</v>
          </cell>
          <cell r="AO328">
            <v>2011.25</v>
          </cell>
          <cell r="AP328">
            <v>2011.25</v>
          </cell>
        </row>
        <row r="329">
          <cell r="B329" t="str">
            <v>Levetiracetam XR750mg</v>
          </cell>
          <cell r="C329" t="str">
            <v>Levetiracetam XR</v>
          </cell>
          <cell r="D329" t="str">
            <v>750mg</v>
          </cell>
          <cell r="E329" t="str">
            <v>Torrent</v>
          </cell>
          <cell r="F329">
            <v>0</v>
          </cell>
          <cell r="G329" t="str">
            <v>Y</v>
          </cell>
          <cell r="H329">
            <v>0</v>
          </cell>
          <cell r="I329">
            <v>0</v>
          </cell>
          <cell r="J329">
            <v>2011.25</v>
          </cell>
          <cell r="K329">
            <v>2011.25</v>
          </cell>
          <cell r="L329">
            <v>2011.25</v>
          </cell>
          <cell r="M329">
            <v>2011.25</v>
          </cell>
          <cell r="N329">
            <v>2011.25</v>
          </cell>
          <cell r="O329">
            <v>2011.25</v>
          </cell>
          <cell r="P329">
            <v>2011.25</v>
          </cell>
          <cell r="Q329">
            <v>2011.25</v>
          </cell>
          <cell r="R329">
            <v>2011.25</v>
          </cell>
          <cell r="S329">
            <v>2011.25</v>
          </cell>
          <cell r="T329">
            <v>2011.25</v>
          </cell>
          <cell r="U329">
            <v>2011.25</v>
          </cell>
          <cell r="V329">
            <v>2011.25</v>
          </cell>
          <cell r="W329">
            <v>0</v>
          </cell>
          <cell r="X329">
            <v>2011.25</v>
          </cell>
          <cell r="Y329">
            <v>2011.25</v>
          </cell>
          <cell r="Z329">
            <v>2011.25</v>
          </cell>
          <cell r="AA329">
            <v>2011.25</v>
          </cell>
          <cell r="AB329">
            <v>2011.25</v>
          </cell>
          <cell r="AC329">
            <v>2011.25</v>
          </cell>
          <cell r="AD329">
            <v>2011.25</v>
          </cell>
          <cell r="AE329">
            <v>2011.25</v>
          </cell>
          <cell r="AF329">
            <v>2011.25</v>
          </cell>
          <cell r="AG329">
            <v>2011.25</v>
          </cell>
          <cell r="AH329">
            <v>2011.25</v>
          </cell>
          <cell r="AI329">
            <v>0</v>
          </cell>
          <cell r="AJ329">
            <v>2011.25</v>
          </cell>
          <cell r="AK329">
            <v>2011.25</v>
          </cell>
          <cell r="AL329">
            <v>2011.25</v>
          </cell>
          <cell r="AM329">
            <v>2011.25</v>
          </cell>
          <cell r="AN329">
            <v>2011.25</v>
          </cell>
          <cell r="AO329">
            <v>2011.25</v>
          </cell>
          <cell r="AP329">
            <v>2011.25</v>
          </cell>
        </row>
        <row r="330">
          <cell r="B330" t="str">
            <v>Levofloxacin250mg</v>
          </cell>
          <cell r="C330" t="str">
            <v>Levofloxacin</v>
          </cell>
          <cell r="D330" t="str">
            <v>250mg</v>
          </cell>
          <cell r="E330" t="str">
            <v>Intas</v>
          </cell>
          <cell r="F330" t="str">
            <v>Y</v>
          </cell>
          <cell r="G330" t="str">
            <v>Y</v>
          </cell>
          <cell r="H330">
            <v>0</v>
          </cell>
          <cell r="I330" t="str">
            <v>Y</v>
          </cell>
          <cell r="J330">
            <v>2010.25</v>
          </cell>
          <cell r="K330">
            <v>0</v>
          </cell>
          <cell r="L330">
            <v>0</v>
          </cell>
          <cell r="M330">
            <v>2010.25</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row>
        <row r="331">
          <cell r="B331" t="str">
            <v>Levofloxacin500mg</v>
          </cell>
          <cell r="C331" t="str">
            <v>Levofloxacin</v>
          </cell>
          <cell r="D331" t="str">
            <v>500mg</v>
          </cell>
          <cell r="E331" t="str">
            <v>Intas</v>
          </cell>
          <cell r="F331" t="str">
            <v>Y</v>
          </cell>
          <cell r="G331" t="str">
            <v>Y</v>
          </cell>
          <cell r="H331">
            <v>0</v>
          </cell>
          <cell r="I331" t="str">
            <v>Y</v>
          </cell>
          <cell r="J331">
            <v>2010.25</v>
          </cell>
          <cell r="K331">
            <v>0</v>
          </cell>
          <cell r="L331">
            <v>0</v>
          </cell>
          <cell r="M331">
            <v>2010.25</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row>
        <row r="332">
          <cell r="B332" t="str">
            <v>Levofloxacin750mg</v>
          </cell>
          <cell r="C332" t="str">
            <v>Levofloxacin</v>
          </cell>
          <cell r="D332" t="str">
            <v>750mg</v>
          </cell>
          <cell r="E332" t="str">
            <v>Torrent</v>
          </cell>
          <cell r="F332">
            <v>0</v>
          </cell>
          <cell r="G332" t="str">
            <v>Y</v>
          </cell>
          <cell r="H332">
            <v>0</v>
          </cell>
          <cell r="I332">
            <v>0</v>
          </cell>
          <cell r="J332">
            <v>2010.5</v>
          </cell>
          <cell r="K332">
            <v>2011.25</v>
          </cell>
          <cell r="L332">
            <v>2010.5</v>
          </cell>
          <cell r="M332">
            <v>2010.5</v>
          </cell>
          <cell r="N332">
            <v>2011.25</v>
          </cell>
          <cell r="O332">
            <v>2011.25</v>
          </cell>
          <cell r="P332">
            <v>2011.25</v>
          </cell>
          <cell r="Q332">
            <v>2010.5</v>
          </cell>
          <cell r="R332">
            <v>2011.25</v>
          </cell>
          <cell r="S332">
            <v>2011.25</v>
          </cell>
          <cell r="T332">
            <v>2011.25</v>
          </cell>
          <cell r="U332">
            <v>2010.5</v>
          </cell>
          <cell r="V332">
            <v>2010.5</v>
          </cell>
          <cell r="W332">
            <v>0</v>
          </cell>
          <cell r="X332">
            <v>2011.25</v>
          </cell>
          <cell r="Y332">
            <v>2010.5</v>
          </cell>
          <cell r="Z332">
            <v>2011.25</v>
          </cell>
          <cell r="AA332">
            <v>2011.25</v>
          </cell>
          <cell r="AB332">
            <v>2011.25</v>
          </cell>
          <cell r="AC332">
            <v>2011.25</v>
          </cell>
          <cell r="AD332">
            <v>2011.25</v>
          </cell>
          <cell r="AE332">
            <v>2010.5</v>
          </cell>
          <cell r="AF332">
            <v>2010.5</v>
          </cell>
          <cell r="AG332">
            <v>2011.25</v>
          </cell>
          <cell r="AH332">
            <v>2011.25</v>
          </cell>
          <cell r="AI332">
            <v>0</v>
          </cell>
          <cell r="AJ332">
            <v>2010.5</v>
          </cell>
          <cell r="AK332">
            <v>2011.25</v>
          </cell>
          <cell r="AL332">
            <v>2011.25</v>
          </cell>
          <cell r="AM332">
            <v>2010.5</v>
          </cell>
          <cell r="AN332">
            <v>2011.25</v>
          </cell>
          <cell r="AO332">
            <v>2011.25</v>
          </cell>
          <cell r="AP332">
            <v>2011.25</v>
          </cell>
        </row>
        <row r="333">
          <cell r="B333" t="str">
            <v>Lopinavir + Ritonavir25+100mg</v>
          </cell>
          <cell r="C333" t="str">
            <v>Lopinavir + Ritonavir</v>
          </cell>
          <cell r="D333" t="str">
            <v>25+100mg</v>
          </cell>
          <cell r="E333" t="str">
            <v>Torrent</v>
          </cell>
          <cell r="F333">
            <v>0</v>
          </cell>
          <cell r="G333" t="str">
            <v>Y</v>
          </cell>
          <cell r="H333">
            <v>0</v>
          </cell>
          <cell r="I333">
            <v>0</v>
          </cell>
          <cell r="J333">
            <v>2012</v>
          </cell>
          <cell r="K333">
            <v>2012.75</v>
          </cell>
          <cell r="L333">
            <v>2012</v>
          </cell>
          <cell r="M333">
            <v>2012</v>
          </cell>
          <cell r="N333">
            <v>2012.75</v>
          </cell>
          <cell r="O333">
            <v>2012.75</v>
          </cell>
          <cell r="P333">
            <v>2012.75</v>
          </cell>
          <cell r="Q333">
            <v>2012</v>
          </cell>
          <cell r="R333">
            <v>2012.75</v>
          </cell>
          <cell r="S333">
            <v>2012.75</v>
          </cell>
          <cell r="T333">
            <v>2012.75</v>
          </cell>
          <cell r="U333">
            <v>2012</v>
          </cell>
          <cell r="V333">
            <v>2012</v>
          </cell>
          <cell r="W333">
            <v>0</v>
          </cell>
          <cell r="X333">
            <v>2012.75</v>
          </cell>
          <cell r="Y333">
            <v>2012</v>
          </cell>
          <cell r="Z333">
            <v>2012.75</v>
          </cell>
          <cell r="AA333">
            <v>2012.75</v>
          </cell>
          <cell r="AB333">
            <v>2012.75</v>
          </cell>
          <cell r="AC333">
            <v>2012.75</v>
          </cell>
          <cell r="AD333">
            <v>2012.75</v>
          </cell>
          <cell r="AE333">
            <v>2012</v>
          </cell>
          <cell r="AF333">
            <v>2012</v>
          </cell>
          <cell r="AG333">
            <v>2012.75</v>
          </cell>
          <cell r="AH333">
            <v>2012.75</v>
          </cell>
          <cell r="AI333">
            <v>0</v>
          </cell>
          <cell r="AJ333">
            <v>2012</v>
          </cell>
          <cell r="AK333">
            <v>2012.75</v>
          </cell>
          <cell r="AL333">
            <v>2012.75</v>
          </cell>
          <cell r="AM333">
            <v>2012</v>
          </cell>
          <cell r="AN333">
            <v>2012.75</v>
          </cell>
          <cell r="AO333">
            <v>2012.75</v>
          </cell>
          <cell r="AP333">
            <v>2012.75</v>
          </cell>
        </row>
        <row r="334">
          <cell r="B334" t="str">
            <v>Lopinavir + Ritonavir50+200mg</v>
          </cell>
          <cell r="C334" t="str">
            <v>Lopinavir + Ritonavir</v>
          </cell>
          <cell r="D334" t="str">
            <v>50+200mg</v>
          </cell>
          <cell r="E334" t="str">
            <v>Torrent</v>
          </cell>
          <cell r="F334">
            <v>0</v>
          </cell>
          <cell r="G334" t="str">
            <v>Y</v>
          </cell>
          <cell r="H334">
            <v>0</v>
          </cell>
          <cell r="I334">
            <v>0</v>
          </cell>
          <cell r="J334">
            <v>2012</v>
          </cell>
          <cell r="K334">
            <v>2012.75</v>
          </cell>
          <cell r="L334">
            <v>2012</v>
          </cell>
          <cell r="M334">
            <v>2012</v>
          </cell>
          <cell r="N334">
            <v>2012.75</v>
          </cell>
          <cell r="O334">
            <v>2012.75</v>
          </cell>
          <cell r="P334">
            <v>2012.75</v>
          </cell>
          <cell r="Q334">
            <v>2012</v>
          </cell>
          <cell r="R334">
            <v>2012.75</v>
          </cell>
          <cell r="S334">
            <v>2012.75</v>
          </cell>
          <cell r="T334">
            <v>2012.75</v>
          </cell>
          <cell r="U334">
            <v>2012</v>
          </cell>
          <cell r="V334">
            <v>2012</v>
          </cell>
          <cell r="W334">
            <v>0</v>
          </cell>
          <cell r="X334">
            <v>2012.75</v>
          </cell>
          <cell r="Y334">
            <v>2012</v>
          </cell>
          <cell r="Z334">
            <v>2012.75</v>
          </cell>
          <cell r="AA334">
            <v>2012.75</v>
          </cell>
          <cell r="AB334">
            <v>2012.75</v>
          </cell>
          <cell r="AC334">
            <v>2012.75</v>
          </cell>
          <cell r="AD334">
            <v>2012.75</v>
          </cell>
          <cell r="AE334">
            <v>2012</v>
          </cell>
          <cell r="AF334">
            <v>2012</v>
          </cell>
          <cell r="AG334">
            <v>2012.75</v>
          </cell>
          <cell r="AH334">
            <v>2012.75</v>
          </cell>
          <cell r="AI334">
            <v>0</v>
          </cell>
          <cell r="AJ334">
            <v>2012</v>
          </cell>
          <cell r="AK334">
            <v>2012.75</v>
          </cell>
          <cell r="AL334">
            <v>2012.75</v>
          </cell>
          <cell r="AM334">
            <v>2012</v>
          </cell>
          <cell r="AN334">
            <v>2012.75</v>
          </cell>
          <cell r="AO334">
            <v>2012.75</v>
          </cell>
          <cell r="AP334">
            <v>2012.75</v>
          </cell>
        </row>
        <row r="335">
          <cell r="B335" t="str">
            <v xml:space="preserve">Losartan + amlodipine </v>
          </cell>
          <cell r="C335" t="str">
            <v xml:space="preserve">Losartan + amlodipine </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row>
        <row r="336">
          <cell r="B336" t="str">
            <v>Losartan + HCTZ100+12.5mg</v>
          </cell>
          <cell r="C336" t="str">
            <v>Losartan + HCTZ</v>
          </cell>
          <cell r="D336" t="str">
            <v>100+12.5mg</v>
          </cell>
          <cell r="E336" t="str">
            <v>Torrent</v>
          </cell>
          <cell r="F336">
            <v>0</v>
          </cell>
          <cell r="G336" t="str">
            <v>Y</v>
          </cell>
          <cell r="H336">
            <v>0</v>
          </cell>
          <cell r="I336">
            <v>0</v>
          </cell>
          <cell r="J336">
            <v>2011.25</v>
          </cell>
          <cell r="K336">
            <v>2011.25</v>
          </cell>
          <cell r="L336">
            <v>2011.25</v>
          </cell>
          <cell r="M336">
            <v>2011.25</v>
          </cell>
          <cell r="N336">
            <v>2011.25</v>
          </cell>
          <cell r="O336">
            <v>2011.25</v>
          </cell>
          <cell r="P336">
            <v>2011.25</v>
          </cell>
          <cell r="Q336">
            <v>2011.25</v>
          </cell>
          <cell r="R336">
            <v>2011.25</v>
          </cell>
          <cell r="S336">
            <v>2011.25</v>
          </cell>
          <cell r="T336">
            <v>2011.25</v>
          </cell>
          <cell r="U336">
            <v>2011.25</v>
          </cell>
          <cell r="V336">
            <v>2011.25</v>
          </cell>
          <cell r="W336">
            <v>0</v>
          </cell>
          <cell r="X336">
            <v>2011.25</v>
          </cell>
          <cell r="Y336">
            <v>2011.25</v>
          </cell>
          <cell r="Z336">
            <v>2011.25</v>
          </cell>
          <cell r="AA336">
            <v>2011.25</v>
          </cell>
          <cell r="AB336">
            <v>2011.25</v>
          </cell>
          <cell r="AC336">
            <v>2011.25</v>
          </cell>
          <cell r="AD336">
            <v>2011.25</v>
          </cell>
          <cell r="AE336">
            <v>2011.25</v>
          </cell>
          <cell r="AF336">
            <v>2011.25</v>
          </cell>
          <cell r="AG336">
            <v>2011.25</v>
          </cell>
          <cell r="AH336">
            <v>2011.25</v>
          </cell>
          <cell r="AI336">
            <v>0</v>
          </cell>
          <cell r="AJ336">
            <v>2011.25</v>
          </cell>
          <cell r="AK336">
            <v>2011.25</v>
          </cell>
          <cell r="AL336">
            <v>2011.25</v>
          </cell>
          <cell r="AM336">
            <v>2011.25</v>
          </cell>
          <cell r="AN336">
            <v>2011.25</v>
          </cell>
          <cell r="AO336">
            <v>2011.25</v>
          </cell>
          <cell r="AP336">
            <v>2011.25</v>
          </cell>
        </row>
        <row r="337">
          <cell r="B337" t="str">
            <v>Losartan + HCTZ100+25mg</v>
          </cell>
          <cell r="C337" t="str">
            <v>Losartan + HCTZ</v>
          </cell>
          <cell r="D337" t="str">
            <v>100+25mg</v>
          </cell>
          <cell r="E337" t="str">
            <v>Torrent</v>
          </cell>
          <cell r="F337">
            <v>0</v>
          </cell>
          <cell r="G337" t="str">
            <v>Y</v>
          </cell>
          <cell r="H337">
            <v>0</v>
          </cell>
          <cell r="I337">
            <v>0</v>
          </cell>
          <cell r="J337">
            <v>2010.5</v>
          </cell>
          <cell r="K337">
            <v>2011.25</v>
          </cell>
          <cell r="L337">
            <v>2010.5</v>
          </cell>
          <cell r="M337">
            <v>2010.5</v>
          </cell>
          <cell r="N337">
            <v>2011.25</v>
          </cell>
          <cell r="O337">
            <v>2011.25</v>
          </cell>
          <cell r="P337">
            <v>2011.25</v>
          </cell>
          <cell r="Q337">
            <v>2010.5</v>
          </cell>
          <cell r="R337">
            <v>2011.25</v>
          </cell>
          <cell r="S337">
            <v>2011.25</v>
          </cell>
          <cell r="T337">
            <v>2011.25</v>
          </cell>
          <cell r="U337">
            <v>2010.5</v>
          </cell>
          <cell r="V337">
            <v>2010.5</v>
          </cell>
          <cell r="W337">
            <v>0</v>
          </cell>
          <cell r="X337">
            <v>2011.25</v>
          </cell>
          <cell r="Y337">
            <v>2010.5</v>
          </cell>
          <cell r="Z337">
            <v>2011.25</v>
          </cell>
          <cell r="AA337">
            <v>2011.25</v>
          </cell>
          <cell r="AB337">
            <v>2011.25</v>
          </cell>
          <cell r="AC337">
            <v>2011.25</v>
          </cell>
          <cell r="AD337">
            <v>2011.25</v>
          </cell>
          <cell r="AE337">
            <v>2010.5</v>
          </cell>
          <cell r="AF337">
            <v>2010.5</v>
          </cell>
          <cell r="AG337">
            <v>2011.25</v>
          </cell>
          <cell r="AH337">
            <v>2011.25</v>
          </cell>
          <cell r="AI337">
            <v>0</v>
          </cell>
          <cell r="AJ337">
            <v>2010.5</v>
          </cell>
          <cell r="AK337">
            <v>2011.25</v>
          </cell>
          <cell r="AL337">
            <v>2011.25</v>
          </cell>
          <cell r="AM337">
            <v>2010.5</v>
          </cell>
          <cell r="AN337">
            <v>2011.25</v>
          </cell>
          <cell r="AO337">
            <v>2011.25</v>
          </cell>
          <cell r="AP337">
            <v>2011.25</v>
          </cell>
        </row>
        <row r="338">
          <cell r="B338" t="str">
            <v>Losartan + HCTZ50+12.5mg</v>
          </cell>
          <cell r="C338" t="str">
            <v>Losartan + HCTZ</v>
          </cell>
          <cell r="D338" t="str">
            <v>50+12.5mg</v>
          </cell>
          <cell r="E338" t="str">
            <v>Torrent</v>
          </cell>
          <cell r="F338">
            <v>0</v>
          </cell>
          <cell r="G338" t="str">
            <v>Y</v>
          </cell>
          <cell r="H338">
            <v>0</v>
          </cell>
          <cell r="I338">
            <v>0</v>
          </cell>
          <cell r="J338">
            <v>2010.5</v>
          </cell>
          <cell r="K338">
            <v>2011.25</v>
          </cell>
          <cell r="L338">
            <v>2010.5</v>
          </cell>
          <cell r="M338">
            <v>2010.5</v>
          </cell>
          <cell r="N338">
            <v>2011.25</v>
          </cell>
          <cell r="O338">
            <v>2011.25</v>
          </cell>
          <cell r="P338">
            <v>2011.25</v>
          </cell>
          <cell r="Q338">
            <v>2010.5</v>
          </cell>
          <cell r="R338">
            <v>2011.25</v>
          </cell>
          <cell r="S338">
            <v>2011.25</v>
          </cell>
          <cell r="T338">
            <v>2011.25</v>
          </cell>
          <cell r="U338">
            <v>2010.5</v>
          </cell>
          <cell r="V338">
            <v>2010.5</v>
          </cell>
          <cell r="W338">
            <v>0</v>
          </cell>
          <cell r="X338">
            <v>2011.25</v>
          </cell>
          <cell r="Y338">
            <v>2010.5</v>
          </cell>
          <cell r="Z338">
            <v>2011.25</v>
          </cell>
          <cell r="AA338">
            <v>2011.25</v>
          </cell>
          <cell r="AB338">
            <v>2011.25</v>
          </cell>
          <cell r="AC338">
            <v>2011.25</v>
          </cell>
          <cell r="AD338">
            <v>2011.25</v>
          </cell>
          <cell r="AE338">
            <v>2010.5</v>
          </cell>
          <cell r="AF338">
            <v>2010.5</v>
          </cell>
          <cell r="AG338">
            <v>2011.25</v>
          </cell>
          <cell r="AH338">
            <v>2011.25</v>
          </cell>
          <cell r="AI338">
            <v>0</v>
          </cell>
          <cell r="AJ338">
            <v>2010.5</v>
          </cell>
          <cell r="AK338">
            <v>2011.25</v>
          </cell>
          <cell r="AL338">
            <v>2011.25</v>
          </cell>
          <cell r="AM338">
            <v>2010.5</v>
          </cell>
          <cell r="AN338">
            <v>2011.25</v>
          </cell>
          <cell r="AO338">
            <v>2011.25</v>
          </cell>
          <cell r="AP338">
            <v>2011.25</v>
          </cell>
        </row>
        <row r="339">
          <cell r="B339" t="str">
            <v>Losartan100mg</v>
          </cell>
          <cell r="C339" t="str">
            <v>Losartan</v>
          </cell>
          <cell r="D339" t="str">
            <v>100mg</v>
          </cell>
          <cell r="E339" t="str">
            <v>Torrent</v>
          </cell>
          <cell r="F339" t="str">
            <v>Y</v>
          </cell>
          <cell r="G339" t="str">
            <v>Y</v>
          </cell>
          <cell r="H339">
            <v>0</v>
          </cell>
          <cell r="I339" t="str">
            <v>Y</v>
          </cell>
          <cell r="J339">
            <v>2010.5</v>
          </cell>
          <cell r="K339">
            <v>2010.25</v>
          </cell>
          <cell r="L339">
            <v>2010.5</v>
          </cell>
          <cell r="M339">
            <v>2010.25</v>
          </cell>
          <cell r="N339">
            <v>2010.5</v>
          </cell>
          <cell r="O339">
            <v>2011.25</v>
          </cell>
          <cell r="P339">
            <v>2010.25</v>
          </cell>
          <cell r="Q339">
            <v>2010.5</v>
          </cell>
          <cell r="R339">
            <v>2010.5</v>
          </cell>
          <cell r="S339">
            <v>2010.5</v>
          </cell>
          <cell r="T339">
            <v>2010.5</v>
          </cell>
          <cell r="U339">
            <v>2010.5</v>
          </cell>
          <cell r="V339">
            <v>2010.5</v>
          </cell>
          <cell r="W339">
            <v>0</v>
          </cell>
          <cell r="X339">
            <v>2010.5</v>
          </cell>
          <cell r="Y339">
            <v>2010.5</v>
          </cell>
          <cell r="Z339">
            <v>2011.25</v>
          </cell>
          <cell r="AA339">
            <v>2011.25</v>
          </cell>
          <cell r="AB339">
            <v>2011.25</v>
          </cell>
          <cell r="AC339">
            <v>2010.5</v>
          </cell>
          <cell r="AD339">
            <v>2011.25</v>
          </cell>
          <cell r="AE339">
            <v>2010.5</v>
          </cell>
          <cell r="AF339">
            <v>2010.5</v>
          </cell>
          <cell r="AG339">
            <v>2010.5</v>
          </cell>
          <cell r="AH339">
            <v>2011.25</v>
          </cell>
          <cell r="AI339">
            <v>0</v>
          </cell>
          <cell r="AJ339">
            <v>2010.5</v>
          </cell>
          <cell r="AK339">
            <v>2011.25</v>
          </cell>
          <cell r="AL339">
            <v>2011.25</v>
          </cell>
          <cell r="AM339">
            <v>2010.5</v>
          </cell>
          <cell r="AN339">
            <v>2011.25</v>
          </cell>
          <cell r="AO339">
            <v>2010.5</v>
          </cell>
          <cell r="AP339">
            <v>2010.5</v>
          </cell>
        </row>
        <row r="340">
          <cell r="B340" t="str">
            <v>Losartan12.5mg</v>
          </cell>
          <cell r="C340" t="str">
            <v>Losartan</v>
          </cell>
          <cell r="D340" t="str">
            <v>12.5mg</v>
          </cell>
          <cell r="E340" t="str">
            <v>Torrent</v>
          </cell>
          <cell r="F340">
            <v>0</v>
          </cell>
          <cell r="G340" t="str">
            <v>Y</v>
          </cell>
          <cell r="H340">
            <v>0</v>
          </cell>
          <cell r="I340">
            <v>0</v>
          </cell>
          <cell r="J340">
            <v>2010.5</v>
          </cell>
          <cell r="K340">
            <v>2011.25</v>
          </cell>
          <cell r="L340">
            <v>2010.5</v>
          </cell>
          <cell r="M340">
            <v>2010.5</v>
          </cell>
          <cell r="N340">
            <v>2011.25</v>
          </cell>
          <cell r="O340">
            <v>2011.25</v>
          </cell>
          <cell r="P340">
            <v>2011.25</v>
          </cell>
          <cell r="Q340">
            <v>2010.5</v>
          </cell>
          <cell r="R340">
            <v>2011.25</v>
          </cell>
          <cell r="S340">
            <v>2011.25</v>
          </cell>
          <cell r="T340">
            <v>2011.25</v>
          </cell>
          <cell r="U340">
            <v>2010.5</v>
          </cell>
          <cell r="V340">
            <v>2010.5</v>
          </cell>
          <cell r="W340">
            <v>0</v>
          </cell>
          <cell r="X340">
            <v>2011.25</v>
          </cell>
          <cell r="Y340">
            <v>2010.5</v>
          </cell>
          <cell r="Z340">
            <v>2011.25</v>
          </cell>
          <cell r="AA340">
            <v>2011.25</v>
          </cell>
          <cell r="AB340">
            <v>2011.25</v>
          </cell>
          <cell r="AC340">
            <v>2011.25</v>
          </cell>
          <cell r="AD340">
            <v>2011.25</v>
          </cell>
          <cell r="AE340">
            <v>2010.5</v>
          </cell>
          <cell r="AF340">
            <v>2010.5</v>
          </cell>
          <cell r="AG340">
            <v>2011.25</v>
          </cell>
          <cell r="AH340">
            <v>2011.25</v>
          </cell>
          <cell r="AI340">
            <v>0</v>
          </cell>
          <cell r="AJ340">
            <v>2010.5</v>
          </cell>
          <cell r="AK340">
            <v>2011.25</v>
          </cell>
          <cell r="AL340">
            <v>2011.25</v>
          </cell>
          <cell r="AM340">
            <v>2010.5</v>
          </cell>
          <cell r="AN340">
            <v>2011.25</v>
          </cell>
          <cell r="AO340">
            <v>2011.25</v>
          </cell>
          <cell r="AP340">
            <v>2011.25</v>
          </cell>
        </row>
        <row r="341">
          <cell r="B341" t="str">
            <v>Losartan25mg</v>
          </cell>
          <cell r="C341" t="str">
            <v>Losartan</v>
          </cell>
          <cell r="D341" t="str">
            <v>25mg</v>
          </cell>
          <cell r="E341" t="str">
            <v>Intas</v>
          </cell>
          <cell r="F341" t="str">
            <v>Y</v>
          </cell>
          <cell r="G341" t="str">
            <v>Y</v>
          </cell>
          <cell r="H341">
            <v>0</v>
          </cell>
          <cell r="I341" t="str">
            <v>Y</v>
          </cell>
          <cell r="J341">
            <v>2010.25</v>
          </cell>
          <cell r="K341">
            <v>2010.25</v>
          </cell>
          <cell r="L341">
            <v>2010.25</v>
          </cell>
          <cell r="M341">
            <v>2010.25</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2010.25</v>
          </cell>
          <cell r="AC341">
            <v>0</v>
          </cell>
          <cell r="AD341">
            <v>0</v>
          </cell>
          <cell r="AE341">
            <v>0</v>
          </cell>
          <cell r="AF341">
            <v>0</v>
          </cell>
          <cell r="AG341">
            <v>0</v>
          </cell>
          <cell r="AH341">
            <v>0</v>
          </cell>
          <cell r="AI341">
            <v>0</v>
          </cell>
          <cell r="AJ341">
            <v>0</v>
          </cell>
          <cell r="AK341">
            <v>0</v>
          </cell>
          <cell r="AL341">
            <v>0</v>
          </cell>
          <cell r="AM341">
            <v>0</v>
          </cell>
          <cell r="AN341">
            <v>0</v>
          </cell>
          <cell r="AO341">
            <v>2010.25</v>
          </cell>
          <cell r="AP341">
            <v>0</v>
          </cell>
        </row>
        <row r="342">
          <cell r="B342" t="str">
            <v>Losartan50mg</v>
          </cell>
          <cell r="C342" t="str">
            <v>Losartan</v>
          </cell>
          <cell r="D342" t="str">
            <v>50mg</v>
          </cell>
          <cell r="E342" t="str">
            <v>Intas</v>
          </cell>
          <cell r="F342" t="str">
            <v>Y</v>
          </cell>
          <cell r="G342" t="str">
            <v>Y</v>
          </cell>
          <cell r="H342">
            <v>0</v>
          </cell>
          <cell r="I342" t="str">
            <v>Y</v>
          </cell>
          <cell r="J342">
            <v>2010.25</v>
          </cell>
          <cell r="K342">
            <v>2010.25</v>
          </cell>
          <cell r="L342">
            <v>2010.25</v>
          </cell>
          <cell r="M342">
            <v>2010.25</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2010.25</v>
          </cell>
          <cell r="AC342">
            <v>0</v>
          </cell>
          <cell r="AD342">
            <v>0</v>
          </cell>
          <cell r="AE342">
            <v>0</v>
          </cell>
          <cell r="AF342">
            <v>0</v>
          </cell>
          <cell r="AG342">
            <v>0</v>
          </cell>
          <cell r="AH342">
            <v>0</v>
          </cell>
          <cell r="AI342">
            <v>0</v>
          </cell>
          <cell r="AJ342">
            <v>0</v>
          </cell>
          <cell r="AK342">
            <v>0</v>
          </cell>
          <cell r="AL342">
            <v>0</v>
          </cell>
          <cell r="AM342">
            <v>0</v>
          </cell>
          <cell r="AN342">
            <v>0</v>
          </cell>
          <cell r="AO342">
            <v>2010.25</v>
          </cell>
          <cell r="AP342">
            <v>0</v>
          </cell>
        </row>
        <row r="343">
          <cell r="B343" t="str">
            <v>Metformin + Glyburide2.5+500mg</v>
          </cell>
          <cell r="C343" t="str">
            <v>Metformin + Glyburide</v>
          </cell>
          <cell r="D343" t="str">
            <v>2.5+500mg</v>
          </cell>
          <cell r="E343" t="str">
            <v>Torrent</v>
          </cell>
          <cell r="F343">
            <v>0</v>
          </cell>
          <cell r="G343" t="str">
            <v>Y</v>
          </cell>
          <cell r="H343">
            <v>0</v>
          </cell>
          <cell r="I343">
            <v>0</v>
          </cell>
          <cell r="J343">
            <v>2011.25</v>
          </cell>
          <cell r="K343">
            <v>2010.25</v>
          </cell>
          <cell r="L343">
            <v>2010.5</v>
          </cell>
          <cell r="M343">
            <v>2010.25</v>
          </cell>
          <cell r="N343">
            <v>2010.5</v>
          </cell>
          <cell r="O343">
            <v>2011.25</v>
          </cell>
          <cell r="P343">
            <v>2010.25</v>
          </cell>
          <cell r="Q343">
            <v>2011.25</v>
          </cell>
          <cell r="R343">
            <v>2010.5</v>
          </cell>
          <cell r="S343">
            <v>2010.5</v>
          </cell>
          <cell r="T343">
            <v>2010.5</v>
          </cell>
          <cell r="U343">
            <v>2011.25</v>
          </cell>
          <cell r="V343">
            <v>2011.25</v>
          </cell>
          <cell r="W343">
            <v>0</v>
          </cell>
          <cell r="X343">
            <v>2010.5</v>
          </cell>
          <cell r="Y343">
            <v>2011.25</v>
          </cell>
          <cell r="Z343">
            <v>2011.25</v>
          </cell>
          <cell r="AA343">
            <v>2011.25</v>
          </cell>
          <cell r="AB343">
            <v>2011.25</v>
          </cell>
          <cell r="AC343">
            <v>2010.5</v>
          </cell>
          <cell r="AD343">
            <v>2011.25</v>
          </cell>
          <cell r="AE343">
            <v>2011.25</v>
          </cell>
          <cell r="AF343">
            <v>2011.25</v>
          </cell>
          <cell r="AG343">
            <v>2010.5</v>
          </cell>
          <cell r="AH343">
            <v>2011.25</v>
          </cell>
          <cell r="AI343">
            <v>0</v>
          </cell>
          <cell r="AJ343">
            <v>2011.25</v>
          </cell>
          <cell r="AK343">
            <v>2011.25</v>
          </cell>
          <cell r="AL343">
            <v>2011.25</v>
          </cell>
          <cell r="AM343">
            <v>2011.25</v>
          </cell>
          <cell r="AN343">
            <v>2011.25</v>
          </cell>
          <cell r="AO343">
            <v>2010.5</v>
          </cell>
          <cell r="AP343">
            <v>2010.5</v>
          </cell>
        </row>
        <row r="344">
          <cell r="B344" t="str">
            <v>Metformin + Glyburide5+500mg</v>
          </cell>
          <cell r="C344" t="str">
            <v>Metformin + Glyburide</v>
          </cell>
          <cell r="D344" t="str">
            <v>5+500mg</v>
          </cell>
          <cell r="E344" t="str">
            <v>Torrent</v>
          </cell>
          <cell r="F344">
            <v>0</v>
          </cell>
          <cell r="G344" t="str">
            <v>Y</v>
          </cell>
          <cell r="H344">
            <v>0</v>
          </cell>
          <cell r="I344">
            <v>0</v>
          </cell>
          <cell r="J344">
            <v>2011.25</v>
          </cell>
          <cell r="K344">
            <v>2010.25</v>
          </cell>
          <cell r="L344">
            <v>2010.5</v>
          </cell>
          <cell r="M344">
            <v>2010.25</v>
          </cell>
          <cell r="N344">
            <v>2010.5</v>
          </cell>
          <cell r="O344">
            <v>2011.25</v>
          </cell>
          <cell r="P344">
            <v>2010.25</v>
          </cell>
          <cell r="Q344">
            <v>2011.25</v>
          </cell>
          <cell r="R344">
            <v>2010.5</v>
          </cell>
          <cell r="S344">
            <v>2010.5</v>
          </cell>
          <cell r="T344">
            <v>2010.5</v>
          </cell>
          <cell r="U344">
            <v>2011.25</v>
          </cell>
          <cell r="V344">
            <v>2011.25</v>
          </cell>
          <cell r="W344">
            <v>0</v>
          </cell>
          <cell r="X344">
            <v>2010.5</v>
          </cell>
          <cell r="Y344">
            <v>2011.25</v>
          </cell>
          <cell r="Z344">
            <v>2011.25</v>
          </cell>
          <cell r="AA344">
            <v>2011.25</v>
          </cell>
          <cell r="AB344">
            <v>2011.25</v>
          </cell>
          <cell r="AC344">
            <v>2010.5</v>
          </cell>
          <cell r="AD344">
            <v>2011.25</v>
          </cell>
          <cell r="AE344">
            <v>2011.25</v>
          </cell>
          <cell r="AF344">
            <v>2011.25</v>
          </cell>
          <cell r="AG344">
            <v>2010.5</v>
          </cell>
          <cell r="AH344">
            <v>2011.25</v>
          </cell>
          <cell r="AI344">
            <v>0</v>
          </cell>
          <cell r="AJ344">
            <v>2011.25</v>
          </cell>
          <cell r="AK344">
            <v>2011.25</v>
          </cell>
          <cell r="AL344">
            <v>2011.25</v>
          </cell>
          <cell r="AM344">
            <v>2011.25</v>
          </cell>
          <cell r="AN344">
            <v>2011.25</v>
          </cell>
          <cell r="AO344">
            <v>2010.5</v>
          </cell>
          <cell r="AP344">
            <v>2010.5</v>
          </cell>
        </row>
        <row r="345">
          <cell r="B345" t="str">
            <v>Methotrexate1000mg - 100mg/mL</v>
          </cell>
          <cell r="C345" t="str">
            <v>Methotrexate</v>
          </cell>
          <cell r="D345" t="str">
            <v>1000mg - 100mg/mL</v>
          </cell>
          <cell r="E345" t="str">
            <v>Intas</v>
          </cell>
          <cell r="F345">
            <v>0</v>
          </cell>
          <cell r="G345">
            <v>0</v>
          </cell>
          <cell r="H345">
            <v>0</v>
          </cell>
          <cell r="I345" t="str">
            <v>Y</v>
          </cell>
          <cell r="J345">
            <v>2010.25</v>
          </cell>
          <cell r="K345">
            <v>2010.25</v>
          </cell>
          <cell r="L345">
            <v>0</v>
          </cell>
          <cell r="M345">
            <v>2010.25</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2010.25</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row>
        <row r="346">
          <cell r="B346" t="str">
            <v>Methotrexate1000mg - 25mg/mL</v>
          </cell>
          <cell r="C346" t="str">
            <v>Methotrexate</v>
          </cell>
          <cell r="D346" t="str">
            <v>1000mg - 25mg/mL</v>
          </cell>
          <cell r="E346" t="str">
            <v>Intas</v>
          </cell>
          <cell r="F346">
            <v>0</v>
          </cell>
          <cell r="G346">
            <v>0</v>
          </cell>
          <cell r="H346">
            <v>0</v>
          </cell>
          <cell r="I346" t="str">
            <v>Y</v>
          </cell>
          <cell r="J346">
            <v>2010.25</v>
          </cell>
          <cell r="K346">
            <v>0</v>
          </cell>
          <cell r="L346">
            <v>0</v>
          </cell>
          <cell r="M346">
            <v>2010.25</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row>
        <row r="347">
          <cell r="B347" t="str">
            <v>Methotrexate15mg</v>
          </cell>
          <cell r="C347" t="str">
            <v>Methotrexate</v>
          </cell>
          <cell r="D347" t="str">
            <v>15mg</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row>
        <row r="348">
          <cell r="B348" t="str">
            <v>Methotrexate15mg - 5mg/mL</v>
          </cell>
          <cell r="C348" t="str">
            <v>Methotrexate</v>
          </cell>
          <cell r="D348" t="str">
            <v>15mg - 5mg/mL</v>
          </cell>
          <cell r="E348" t="str">
            <v>Intas</v>
          </cell>
          <cell r="F348">
            <v>0</v>
          </cell>
          <cell r="G348">
            <v>0</v>
          </cell>
          <cell r="H348">
            <v>0</v>
          </cell>
          <cell r="I348" t="str">
            <v>Y</v>
          </cell>
          <cell r="J348">
            <v>2010.25</v>
          </cell>
          <cell r="K348">
            <v>2010.25</v>
          </cell>
          <cell r="L348">
            <v>0</v>
          </cell>
          <cell r="M348">
            <v>2010.25</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2010.25</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row>
        <row r="349">
          <cell r="B349" t="str">
            <v>Methotrexate500mg - 100mg/mL</v>
          </cell>
          <cell r="C349" t="str">
            <v>Methotrexate</v>
          </cell>
          <cell r="D349" t="str">
            <v>500mg - 100mg/mL</v>
          </cell>
          <cell r="E349" t="str">
            <v>Intas</v>
          </cell>
          <cell r="F349">
            <v>0</v>
          </cell>
          <cell r="G349">
            <v>0</v>
          </cell>
          <cell r="H349">
            <v>0</v>
          </cell>
          <cell r="I349" t="str">
            <v>Y</v>
          </cell>
          <cell r="J349">
            <v>2010.25</v>
          </cell>
          <cell r="K349">
            <v>2010.25</v>
          </cell>
          <cell r="L349">
            <v>0</v>
          </cell>
          <cell r="M349">
            <v>2010.25</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2010.25</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row>
        <row r="350">
          <cell r="B350" t="str">
            <v>Methotrexate500mg - 25mg/mL</v>
          </cell>
          <cell r="C350" t="str">
            <v>Methotrexate</v>
          </cell>
          <cell r="D350" t="str">
            <v>500mg - 25mg/mL</v>
          </cell>
          <cell r="E350" t="str">
            <v>Intas</v>
          </cell>
          <cell r="F350">
            <v>0</v>
          </cell>
          <cell r="G350">
            <v>0</v>
          </cell>
          <cell r="H350">
            <v>0</v>
          </cell>
          <cell r="I350" t="str">
            <v>Y</v>
          </cell>
          <cell r="J350">
            <v>2010.25</v>
          </cell>
          <cell r="K350">
            <v>0</v>
          </cell>
          <cell r="L350">
            <v>0</v>
          </cell>
          <cell r="M350">
            <v>2010.25</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row>
        <row r="351">
          <cell r="B351" t="str">
            <v>Methotrexate50mg - 25mg/mL</v>
          </cell>
          <cell r="C351" t="str">
            <v>Methotrexate</v>
          </cell>
          <cell r="D351" t="str">
            <v>50mg - 25mg/mL</v>
          </cell>
          <cell r="E351" t="str">
            <v>Intas</v>
          </cell>
          <cell r="F351">
            <v>0</v>
          </cell>
          <cell r="G351">
            <v>0</v>
          </cell>
          <cell r="H351">
            <v>0</v>
          </cell>
          <cell r="I351" t="str">
            <v>Y</v>
          </cell>
          <cell r="J351">
            <v>2010.25</v>
          </cell>
          <cell r="K351">
            <v>2010.25</v>
          </cell>
          <cell r="L351">
            <v>0</v>
          </cell>
          <cell r="M351">
            <v>2010.25</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2010.25</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row>
        <row r="352">
          <cell r="B352" t="str">
            <v>Midazolam15mg - 5mg/mL</v>
          </cell>
          <cell r="C352" t="str">
            <v>Midazolam</v>
          </cell>
          <cell r="D352" t="str">
            <v>15mg - 5mg/mL</v>
          </cell>
          <cell r="E352" t="str">
            <v>Intas</v>
          </cell>
          <cell r="F352">
            <v>0</v>
          </cell>
          <cell r="G352">
            <v>0</v>
          </cell>
          <cell r="H352">
            <v>0</v>
          </cell>
          <cell r="I352" t="str">
            <v>Y</v>
          </cell>
          <cell r="J352">
            <v>2010.25</v>
          </cell>
          <cell r="K352">
            <v>2010.25</v>
          </cell>
          <cell r="L352">
            <v>0</v>
          </cell>
          <cell r="M352">
            <v>2010.25</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2010.25</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row>
        <row r="353">
          <cell r="B353" t="str">
            <v>Midazolam50mg - 5mg/mL</v>
          </cell>
          <cell r="C353" t="str">
            <v>Midazolam</v>
          </cell>
          <cell r="D353" t="str">
            <v>50mg - 5mg/mL</v>
          </cell>
          <cell r="E353" t="str">
            <v>Intas</v>
          </cell>
          <cell r="F353">
            <v>0</v>
          </cell>
          <cell r="G353">
            <v>0</v>
          </cell>
          <cell r="H353">
            <v>0</v>
          </cell>
          <cell r="I353" t="str">
            <v>Y</v>
          </cell>
          <cell r="J353">
            <v>2010.25</v>
          </cell>
          <cell r="K353">
            <v>2010.25</v>
          </cell>
          <cell r="L353">
            <v>0</v>
          </cell>
          <cell r="M353">
            <v>2010.25</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2010.25</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row>
        <row r="354">
          <cell r="B354" t="str">
            <v>Midazolam5mg - 1mg/mL</v>
          </cell>
          <cell r="C354" t="str">
            <v>Midazolam</v>
          </cell>
          <cell r="D354" t="str">
            <v>5mg - 1mg/mL</v>
          </cell>
          <cell r="E354" t="str">
            <v>Intas</v>
          </cell>
          <cell r="F354">
            <v>0</v>
          </cell>
          <cell r="G354">
            <v>0</v>
          </cell>
          <cell r="H354">
            <v>0</v>
          </cell>
          <cell r="I354" t="str">
            <v>Y</v>
          </cell>
          <cell r="J354">
            <v>2010.25</v>
          </cell>
          <cell r="K354">
            <v>2010.25</v>
          </cell>
          <cell r="L354">
            <v>0</v>
          </cell>
          <cell r="M354">
            <v>2010.25</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2010.25</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row>
        <row r="355">
          <cell r="B355" t="str">
            <v>Midazolam5mg - 5mg/mL</v>
          </cell>
          <cell r="C355" t="str">
            <v>Midazolam</v>
          </cell>
          <cell r="D355" t="str">
            <v>5mg - 5mg/mL</v>
          </cell>
          <cell r="E355" t="str">
            <v>Intas</v>
          </cell>
          <cell r="F355">
            <v>0</v>
          </cell>
          <cell r="G355">
            <v>0</v>
          </cell>
          <cell r="H355">
            <v>0</v>
          </cell>
          <cell r="I355" t="str">
            <v>Y</v>
          </cell>
          <cell r="J355">
            <v>2010.25</v>
          </cell>
          <cell r="K355">
            <v>2010.25</v>
          </cell>
          <cell r="L355">
            <v>0</v>
          </cell>
          <cell r="M355">
            <v>2010.25</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2010.25</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row>
        <row r="356">
          <cell r="B356" t="str">
            <v xml:space="preserve">Mirtazapine </v>
          </cell>
          <cell r="C356" t="str">
            <v xml:space="preserve">Mirtazapine </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row>
        <row r="357">
          <cell r="B357" t="str">
            <v>Moxifloxacin400mg</v>
          </cell>
          <cell r="C357" t="str">
            <v>Moxifloxacin</v>
          </cell>
          <cell r="D357" t="str">
            <v>400mg</v>
          </cell>
          <cell r="E357" t="str">
            <v>Torrent</v>
          </cell>
          <cell r="F357">
            <v>0</v>
          </cell>
          <cell r="G357" t="str">
            <v>Y</v>
          </cell>
          <cell r="H357">
            <v>0</v>
          </cell>
          <cell r="I357">
            <v>0</v>
          </cell>
          <cell r="J357">
            <v>2011.25</v>
          </cell>
          <cell r="K357">
            <v>2011.25</v>
          </cell>
          <cell r="L357">
            <v>2011.25</v>
          </cell>
          <cell r="M357">
            <v>2011.25</v>
          </cell>
          <cell r="N357">
            <v>2011.25</v>
          </cell>
          <cell r="O357">
            <v>2011.25</v>
          </cell>
          <cell r="P357">
            <v>2011.25</v>
          </cell>
          <cell r="Q357">
            <v>2011.25</v>
          </cell>
          <cell r="R357">
            <v>2011.25</v>
          </cell>
          <cell r="S357">
            <v>2011.25</v>
          </cell>
          <cell r="T357">
            <v>2011.25</v>
          </cell>
          <cell r="U357">
            <v>2011.25</v>
          </cell>
          <cell r="V357">
            <v>2011.25</v>
          </cell>
          <cell r="W357">
            <v>0</v>
          </cell>
          <cell r="X357">
            <v>2011.25</v>
          </cell>
          <cell r="Y357">
            <v>2011.25</v>
          </cell>
          <cell r="Z357">
            <v>2011.25</v>
          </cell>
          <cell r="AA357">
            <v>2011.25</v>
          </cell>
          <cell r="AB357">
            <v>2011.25</v>
          </cell>
          <cell r="AC357">
            <v>2011.25</v>
          </cell>
          <cell r="AD357">
            <v>2011.25</v>
          </cell>
          <cell r="AE357">
            <v>2011.25</v>
          </cell>
          <cell r="AF357">
            <v>2011.25</v>
          </cell>
          <cell r="AG357">
            <v>2011.25</v>
          </cell>
          <cell r="AH357">
            <v>2011.25</v>
          </cell>
          <cell r="AI357">
            <v>0</v>
          </cell>
          <cell r="AJ357">
            <v>2011.25</v>
          </cell>
          <cell r="AK357">
            <v>2011.25</v>
          </cell>
          <cell r="AL357">
            <v>2011.25</v>
          </cell>
          <cell r="AM357">
            <v>2011.25</v>
          </cell>
          <cell r="AN357">
            <v>2011.25</v>
          </cell>
          <cell r="AO357">
            <v>2011.25</v>
          </cell>
          <cell r="AP357">
            <v>2011.25</v>
          </cell>
        </row>
        <row r="358">
          <cell r="B358" t="str">
            <v>Mycophenolate Mofetil250mg - Tablets</v>
          </cell>
          <cell r="C358" t="str">
            <v>Mycophenolate Mofetil</v>
          </cell>
          <cell r="D358" t="str">
            <v>250mg - Tablets</v>
          </cell>
          <cell r="E358" t="str">
            <v>Intas</v>
          </cell>
          <cell r="F358">
            <v>0</v>
          </cell>
          <cell r="G358">
            <v>0</v>
          </cell>
          <cell r="H358">
            <v>0</v>
          </cell>
          <cell r="I358" t="str">
            <v>Y</v>
          </cell>
          <cell r="J358">
            <v>2010.25</v>
          </cell>
          <cell r="K358">
            <v>0</v>
          </cell>
          <cell r="L358">
            <v>0</v>
          </cell>
          <cell r="M358">
            <v>2010.25</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row>
        <row r="359">
          <cell r="B359" t="str">
            <v>Mycophenolate Mofetil500mg - Capsules</v>
          </cell>
          <cell r="C359" t="str">
            <v>Mycophenolate Mofetil</v>
          </cell>
          <cell r="D359" t="str">
            <v>500mg - Capsules</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row>
        <row r="360">
          <cell r="B360" t="str">
            <v>Mycophenolate Mofetil500mg - Injection</v>
          </cell>
          <cell r="C360" t="str">
            <v>Mycophenolate Mofetil</v>
          </cell>
          <cell r="D360" t="str">
            <v>500mg - Injection</v>
          </cell>
          <cell r="E360" t="str">
            <v>Intas</v>
          </cell>
          <cell r="F360">
            <v>0</v>
          </cell>
          <cell r="G360">
            <v>0</v>
          </cell>
          <cell r="H360">
            <v>0</v>
          </cell>
          <cell r="I360" t="str">
            <v>Y</v>
          </cell>
          <cell r="J360">
            <v>2010.25</v>
          </cell>
          <cell r="K360">
            <v>0</v>
          </cell>
          <cell r="L360">
            <v>0</v>
          </cell>
          <cell r="M360">
            <v>2010.25</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row>
        <row r="361">
          <cell r="B361" t="str">
            <v>Mycophenolate Mofetil500mg - Tablets</v>
          </cell>
          <cell r="C361" t="str">
            <v>Mycophenolate Mofetil</v>
          </cell>
          <cell r="D361" t="str">
            <v>500mg - Tablets</v>
          </cell>
          <cell r="E361" t="str">
            <v>Intas</v>
          </cell>
          <cell r="F361">
            <v>0</v>
          </cell>
          <cell r="G361">
            <v>0</v>
          </cell>
          <cell r="H361">
            <v>0</v>
          </cell>
          <cell r="I361" t="str">
            <v>Y</v>
          </cell>
          <cell r="J361">
            <v>2010.25</v>
          </cell>
          <cell r="K361">
            <v>2010.25</v>
          </cell>
          <cell r="L361">
            <v>2010.25</v>
          </cell>
          <cell r="M361">
            <v>2010.25</v>
          </cell>
          <cell r="N361">
            <v>0</v>
          </cell>
          <cell r="O361">
            <v>0</v>
          </cell>
          <cell r="P361">
            <v>2010.25</v>
          </cell>
          <cell r="Q361">
            <v>0</v>
          </cell>
          <cell r="R361">
            <v>0</v>
          </cell>
          <cell r="S361">
            <v>0</v>
          </cell>
          <cell r="T361">
            <v>0</v>
          </cell>
          <cell r="U361">
            <v>0</v>
          </cell>
          <cell r="V361">
            <v>0</v>
          </cell>
          <cell r="W361">
            <v>0</v>
          </cell>
          <cell r="X361">
            <v>0</v>
          </cell>
          <cell r="Y361">
            <v>0</v>
          </cell>
          <cell r="Z361">
            <v>0</v>
          </cell>
          <cell r="AA361">
            <v>0</v>
          </cell>
          <cell r="AB361">
            <v>2010.25</v>
          </cell>
          <cell r="AC361">
            <v>0</v>
          </cell>
          <cell r="AD361">
            <v>0</v>
          </cell>
          <cell r="AE361">
            <v>0</v>
          </cell>
          <cell r="AF361">
            <v>0</v>
          </cell>
          <cell r="AG361">
            <v>0</v>
          </cell>
          <cell r="AH361">
            <v>0</v>
          </cell>
          <cell r="AI361">
            <v>0</v>
          </cell>
          <cell r="AJ361">
            <v>0</v>
          </cell>
          <cell r="AK361">
            <v>0</v>
          </cell>
          <cell r="AL361">
            <v>0</v>
          </cell>
          <cell r="AM361">
            <v>0</v>
          </cell>
          <cell r="AN361">
            <v>0</v>
          </cell>
          <cell r="AO361">
            <v>2010.25</v>
          </cell>
          <cell r="AP361">
            <v>0</v>
          </cell>
        </row>
        <row r="362">
          <cell r="B362" t="str">
            <v>Naltrexone50mg</v>
          </cell>
          <cell r="C362" t="str">
            <v>Naltrexone</v>
          </cell>
          <cell r="D362" t="str">
            <v>50mg</v>
          </cell>
          <cell r="E362" t="str">
            <v>Intas</v>
          </cell>
          <cell r="F362">
            <v>0</v>
          </cell>
          <cell r="G362">
            <v>0</v>
          </cell>
          <cell r="H362">
            <v>0</v>
          </cell>
          <cell r="I362" t="str">
            <v>Y</v>
          </cell>
          <cell r="J362">
            <v>2010.25</v>
          </cell>
          <cell r="K362">
            <v>0</v>
          </cell>
          <cell r="L362">
            <v>0</v>
          </cell>
          <cell r="M362">
            <v>2010.25</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row>
        <row r="363">
          <cell r="B363" t="str">
            <v>Nebivolol5mg</v>
          </cell>
          <cell r="C363" t="str">
            <v>Nebivolol</v>
          </cell>
          <cell r="D363" t="str">
            <v>5mg</v>
          </cell>
          <cell r="E363" t="str">
            <v>Torrent</v>
          </cell>
          <cell r="F363">
            <v>0</v>
          </cell>
          <cell r="G363" t="str">
            <v>Y</v>
          </cell>
          <cell r="H363">
            <v>0</v>
          </cell>
          <cell r="I363">
            <v>0</v>
          </cell>
          <cell r="J363">
            <v>2010.5</v>
          </cell>
          <cell r="K363">
            <v>2011</v>
          </cell>
          <cell r="L363">
            <v>2010.5</v>
          </cell>
          <cell r="M363">
            <v>2010.5</v>
          </cell>
          <cell r="N363">
            <v>2011.25</v>
          </cell>
          <cell r="O363">
            <v>2011.25</v>
          </cell>
          <cell r="P363">
            <v>2011</v>
          </cell>
          <cell r="Q363">
            <v>2010.5</v>
          </cell>
          <cell r="R363">
            <v>2011.25</v>
          </cell>
          <cell r="S363">
            <v>2011.25</v>
          </cell>
          <cell r="T363">
            <v>2011.25</v>
          </cell>
          <cell r="U363">
            <v>2010.5</v>
          </cell>
          <cell r="V363">
            <v>2010.5</v>
          </cell>
          <cell r="W363">
            <v>0</v>
          </cell>
          <cell r="X363">
            <v>2011.25</v>
          </cell>
          <cell r="Y363">
            <v>2010.5</v>
          </cell>
          <cell r="Z363">
            <v>2011.25</v>
          </cell>
          <cell r="AA363">
            <v>2011.25</v>
          </cell>
          <cell r="AB363">
            <v>2011.25</v>
          </cell>
          <cell r="AC363">
            <v>2011.25</v>
          </cell>
          <cell r="AD363">
            <v>2011.25</v>
          </cell>
          <cell r="AE363">
            <v>2010.5</v>
          </cell>
          <cell r="AF363">
            <v>2010.5</v>
          </cell>
          <cell r="AG363">
            <v>2011.25</v>
          </cell>
          <cell r="AH363">
            <v>2011.25</v>
          </cell>
          <cell r="AI363">
            <v>0</v>
          </cell>
          <cell r="AJ363">
            <v>2010.5</v>
          </cell>
          <cell r="AK363">
            <v>2011.25</v>
          </cell>
          <cell r="AL363">
            <v>2011.25</v>
          </cell>
          <cell r="AM363">
            <v>2010.5</v>
          </cell>
          <cell r="AN363">
            <v>2011.25</v>
          </cell>
          <cell r="AO363">
            <v>2011.25</v>
          </cell>
          <cell r="AP363">
            <v>2011.25</v>
          </cell>
        </row>
        <row r="364">
          <cell r="B364" t="str">
            <v>Olanzapine ODT10mg</v>
          </cell>
          <cell r="C364" t="str">
            <v>Olanzapine ODT</v>
          </cell>
          <cell r="D364" t="str">
            <v>10mg</v>
          </cell>
          <cell r="E364" t="str">
            <v>Torrent</v>
          </cell>
          <cell r="F364">
            <v>0</v>
          </cell>
          <cell r="G364" t="str">
            <v>Y</v>
          </cell>
          <cell r="H364">
            <v>0</v>
          </cell>
          <cell r="I364">
            <v>0</v>
          </cell>
          <cell r="J364">
            <v>2010.5</v>
          </cell>
          <cell r="K364">
            <v>2010.25</v>
          </cell>
          <cell r="L364">
            <v>2010.5</v>
          </cell>
          <cell r="M364">
            <v>2010.25</v>
          </cell>
          <cell r="N364">
            <v>2010.5</v>
          </cell>
          <cell r="O364">
            <v>2011.25</v>
          </cell>
          <cell r="P364">
            <v>2010.25</v>
          </cell>
          <cell r="Q364">
            <v>2010.5</v>
          </cell>
          <cell r="R364">
            <v>2010.5</v>
          </cell>
          <cell r="S364">
            <v>2010.5</v>
          </cell>
          <cell r="T364">
            <v>2010.5</v>
          </cell>
          <cell r="U364">
            <v>2010.5</v>
          </cell>
          <cell r="V364">
            <v>2010.5</v>
          </cell>
          <cell r="W364">
            <v>0</v>
          </cell>
          <cell r="X364">
            <v>2010.5</v>
          </cell>
          <cell r="Y364">
            <v>2010.5</v>
          </cell>
          <cell r="Z364">
            <v>2011.25</v>
          </cell>
          <cell r="AA364">
            <v>2011.25</v>
          </cell>
          <cell r="AB364">
            <v>2011.25</v>
          </cell>
          <cell r="AC364">
            <v>2010.5</v>
          </cell>
          <cell r="AD364">
            <v>2011.25</v>
          </cell>
          <cell r="AE364">
            <v>2010.5</v>
          </cell>
          <cell r="AF364">
            <v>2010.5</v>
          </cell>
          <cell r="AG364">
            <v>2010.5</v>
          </cell>
          <cell r="AH364">
            <v>2011.25</v>
          </cell>
          <cell r="AI364">
            <v>0</v>
          </cell>
          <cell r="AJ364">
            <v>2010.5</v>
          </cell>
          <cell r="AK364">
            <v>2011.25</v>
          </cell>
          <cell r="AL364">
            <v>2011.25</v>
          </cell>
          <cell r="AM364">
            <v>2010.5</v>
          </cell>
          <cell r="AN364">
            <v>2011.25</v>
          </cell>
          <cell r="AO364">
            <v>2010.5</v>
          </cell>
          <cell r="AP364">
            <v>2010.5</v>
          </cell>
        </row>
        <row r="365">
          <cell r="B365" t="str">
            <v>Olanzapine ODT15mg</v>
          </cell>
          <cell r="C365" t="str">
            <v>Olanzapine ODT</v>
          </cell>
          <cell r="D365" t="str">
            <v>15mg</v>
          </cell>
          <cell r="E365" t="str">
            <v>Torrent</v>
          </cell>
          <cell r="F365">
            <v>0</v>
          </cell>
          <cell r="G365" t="str">
            <v>Y</v>
          </cell>
          <cell r="H365">
            <v>0</v>
          </cell>
          <cell r="I365">
            <v>0</v>
          </cell>
          <cell r="J365">
            <v>2010.5</v>
          </cell>
          <cell r="K365">
            <v>2011.25</v>
          </cell>
          <cell r="L365">
            <v>2010.5</v>
          </cell>
          <cell r="M365">
            <v>2010.5</v>
          </cell>
          <cell r="N365">
            <v>2011.25</v>
          </cell>
          <cell r="O365">
            <v>2011.25</v>
          </cell>
          <cell r="P365">
            <v>2011.25</v>
          </cell>
          <cell r="Q365">
            <v>2010.5</v>
          </cell>
          <cell r="R365">
            <v>2011.25</v>
          </cell>
          <cell r="S365">
            <v>2011.25</v>
          </cell>
          <cell r="T365">
            <v>2011.25</v>
          </cell>
          <cell r="U365">
            <v>2010.5</v>
          </cell>
          <cell r="V365">
            <v>2010.5</v>
          </cell>
          <cell r="W365">
            <v>0</v>
          </cell>
          <cell r="X365">
            <v>2011.25</v>
          </cell>
          <cell r="Y365">
            <v>2010.5</v>
          </cell>
          <cell r="Z365">
            <v>2011.25</v>
          </cell>
          <cell r="AA365">
            <v>2011.25</v>
          </cell>
          <cell r="AB365">
            <v>2011.25</v>
          </cell>
          <cell r="AC365">
            <v>2011.25</v>
          </cell>
          <cell r="AD365">
            <v>2011.25</v>
          </cell>
          <cell r="AE365">
            <v>2010.5</v>
          </cell>
          <cell r="AF365">
            <v>2010.5</v>
          </cell>
          <cell r="AG365">
            <v>2011.25</v>
          </cell>
          <cell r="AH365">
            <v>2011.25</v>
          </cell>
          <cell r="AI365">
            <v>0</v>
          </cell>
          <cell r="AJ365">
            <v>2010.5</v>
          </cell>
          <cell r="AK365">
            <v>2011.25</v>
          </cell>
          <cell r="AL365">
            <v>2011.25</v>
          </cell>
          <cell r="AM365">
            <v>2010.5</v>
          </cell>
          <cell r="AN365">
            <v>2011.25</v>
          </cell>
          <cell r="AO365">
            <v>2011.25</v>
          </cell>
          <cell r="AP365">
            <v>2011.25</v>
          </cell>
        </row>
        <row r="366">
          <cell r="B366" t="str">
            <v>Olanzapine ODT2.5mg</v>
          </cell>
          <cell r="C366" t="str">
            <v>Olanzapine ODT</v>
          </cell>
          <cell r="D366" t="str">
            <v>2.5mg</v>
          </cell>
          <cell r="E366" t="str">
            <v>Torrent</v>
          </cell>
          <cell r="F366">
            <v>0</v>
          </cell>
          <cell r="G366" t="str">
            <v>Y</v>
          </cell>
          <cell r="H366">
            <v>0</v>
          </cell>
          <cell r="I366">
            <v>0</v>
          </cell>
          <cell r="J366">
            <v>2010.5</v>
          </cell>
          <cell r="K366">
            <v>2011.25</v>
          </cell>
          <cell r="L366">
            <v>2010.5</v>
          </cell>
          <cell r="M366">
            <v>2010.5</v>
          </cell>
          <cell r="N366">
            <v>2011.25</v>
          </cell>
          <cell r="O366">
            <v>2011.25</v>
          </cell>
          <cell r="P366">
            <v>2011.25</v>
          </cell>
          <cell r="Q366">
            <v>2010.5</v>
          </cell>
          <cell r="R366">
            <v>2011.25</v>
          </cell>
          <cell r="S366">
            <v>2011.25</v>
          </cell>
          <cell r="T366">
            <v>2011.25</v>
          </cell>
          <cell r="U366">
            <v>2010.5</v>
          </cell>
          <cell r="V366">
            <v>2010.5</v>
          </cell>
          <cell r="W366">
            <v>0</v>
          </cell>
          <cell r="X366">
            <v>2011.25</v>
          </cell>
          <cell r="Y366">
            <v>2010.5</v>
          </cell>
          <cell r="Z366">
            <v>2011.25</v>
          </cell>
          <cell r="AA366">
            <v>2011.25</v>
          </cell>
          <cell r="AB366">
            <v>2011.25</v>
          </cell>
          <cell r="AC366">
            <v>2011.25</v>
          </cell>
          <cell r="AD366">
            <v>2011.25</v>
          </cell>
          <cell r="AE366">
            <v>2010.5</v>
          </cell>
          <cell r="AF366">
            <v>2010.5</v>
          </cell>
          <cell r="AG366">
            <v>2011.25</v>
          </cell>
          <cell r="AH366">
            <v>2011.25</v>
          </cell>
          <cell r="AI366">
            <v>0</v>
          </cell>
          <cell r="AJ366">
            <v>2010.5</v>
          </cell>
          <cell r="AK366">
            <v>2011.25</v>
          </cell>
          <cell r="AL366">
            <v>2011.25</v>
          </cell>
          <cell r="AM366">
            <v>2010.5</v>
          </cell>
          <cell r="AN366">
            <v>2011.25</v>
          </cell>
          <cell r="AO366">
            <v>2011.25</v>
          </cell>
          <cell r="AP366">
            <v>2011.25</v>
          </cell>
        </row>
        <row r="367">
          <cell r="B367" t="str">
            <v>Olanzapine ODT20mg</v>
          </cell>
          <cell r="C367" t="str">
            <v>Olanzapine ODT</v>
          </cell>
          <cell r="D367" t="str">
            <v>20mg</v>
          </cell>
          <cell r="E367" t="str">
            <v>Torrent</v>
          </cell>
          <cell r="F367">
            <v>0</v>
          </cell>
          <cell r="G367" t="str">
            <v>Y</v>
          </cell>
          <cell r="H367">
            <v>0</v>
          </cell>
          <cell r="I367">
            <v>0</v>
          </cell>
          <cell r="J367">
            <v>2010.5</v>
          </cell>
          <cell r="K367">
            <v>2011.25</v>
          </cell>
          <cell r="L367">
            <v>2010.5</v>
          </cell>
          <cell r="M367">
            <v>2010.5</v>
          </cell>
          <cell r="N367">
            <v>2011.25</v>
          </cell>
          <cell r="O367">
            <v>2011.25</v>
          </cell>
          <cell r="P367">
            <v>2011.25</v>
          </cell>
          <cell r="Q367">
            <v>2010.5</v>
          </cell>
          <cell r="R367">
            <v>2011.25</v>
          </cell>
          <cell r="S367">
            <v>2011.25</v>
          </cell>
          <cell r="T367">
            <v>2011.25</v>
          </cell>
          <cell r="U367">
            <v>2010.5</v>
          </cell>
          <cell r="V367">
            <v>2010.5</v>
          </cell>
          <cell r="W367">
            <v>0</v>
          </cell>
          <cell r="X367">
            <v>2011.25</v>
          </cell>
          <cell r="Y367">
            <v>2010.5</v>
          </cell>
          <cell r="Z367">
            <v>2011.25</v>
          </cell>
          <cell r="AA367">
            <v>2011.25</v>
          </cell>
          <cell r="AB367">
            <v>2011.25</v>
          </cell>
          <cell r="AC367">
            <v>2011.25</v>
          </cell>
          <cell r="AD367">
            <v>2011.25</v>
          </cell>
          <cell r="AE367">
            <v>2010.5</v>
          </cell>
          <cell r="AF367">
            <v>2010.5</v>
          </cell>
          <cell r="AG367">
            <v>2011.25</v>
          </cell>
          <cell r="AH367">
            <v>2011.25</v>
          </cell>
          <cell r="AI367">
            <v>0</v>
          </cell>
          <cell r="AJ367">
            <v>2010.5</v>
          </cell>
          <cell r="AK367">
            <v>2011.25</v>
          </cell>
          <cell r="AL367">
            <v>2011.25</v>
          </cell>
          <cell r="AM367">
            <v>2010.5</v>
          </cell>
          <cell r="AN367">
            <v>2011.25</v>
          </cell>
          <cell r="AO367">
            <v>2011.25</v>
          </cell>
          <cell r="AP367">
            <v>2011.25</v>
          </cell>
        </row>
        <row r="368">
          <cell r="B368" t="str">
            <v>Olanzapine ODT5mg</v>
          </cell>
          <cell r="C368" t="str">
            <v>Olanzapine ODT</v>
          </cell>
          <cell r="D368" t="str">
            <v>5mg</v>
          </cell>
          <cell r="E368" t="str">
            <v>Torrent</v>
          </cell>
          <cell r="F368">
            <v>0</v>
          </cell>
          <cell r="G368" t="str">
            <v>Y</v>
          </cell>
          <cell r="H368">
            <v>0</v>
          </cell>
          <cell r="I368">
            <v>0</v>
          </cell>
          <cell r="J368">
            <v>2010.5</v>
          </cell>
          <cell r="K368">
            <v>2010.25</v>
          </cell>
          <cell r="L368">
            <v>2010.5</v>
          </cell>
          <cell r="M368">
            <v>2010.25</v>
          </cell>
          <cell r="N368">
            <v>2010.5</v>
          </cell>
          <cell r="O368">
            <v>2011.25</v>
          </cell>
          <cell r="P368">
            <v>2010.25</v>
          </cell>
          <cell r="Q368">
            <v>2010.5</v>
          </cell>
          <cell r="R368">
            <v>2010.5</v>
          </cell>
          <cell r="S368">
            <v>2010.5</v>
          </cell>
          <cell r="T368">
            <v>2010.5</v>
          </cell>
          <cell r="U368">
            <v>2010.5</v>
          </cell>
          <cell r="V368">
            <v>2010.5</v>
          </cell>
          <cell r="W368">
            <v>0</v>
          </cell>
          <cell r="X368">
            <v>2010.5</v>
          </cell>
          <cell r="Y368">
            <v>2010.5</v>
          </cell>
          <cell r="Z368">
            <v>2011.25</v>
          </cell>
          <cell r="AA368">
            <v>2011.25</v>
          </cell>
          <cell r="AB368">
            <v>2011.25</v>
          </cell>
          <cell r="AC368">
            <v>2010.5</v>
          </cell>
          <cell r="AD368">
            <v>2011.25</v>
          </cell>
          <cell r="AE368">
            <v>2010.5</v>
          </cell>
          <cell r="AF368">
            <v>2010.5</v>
          </cell>
          <cell r="AG368">
            <v>2010.5</v>
          </cell>
          <cell r="AH368">
            <v>2011.25</v>
          </cell>
          <cell r="AI368">
            <v>0</v>
          </cell>
          <cell r="AJ368">
            <v>2010.5</v>
          </cell>
          <cell r="AK368">
            <v>2011.25</v>
          </cell>
          <cell r="AL368">
            <v>2011.25</v>
          </cell>
          <cell r="AM368">
            <v>2010.5</v>
          </cell>
          <cell r="AN368">
            <v>2011.25</v>
          </cell>
          <cell r="AO368">
            <v>2010.5</v>
          </cell>
          <cell r="AP368">
            <v>2010.5</v>
          </cell>
        </row>
        <row r="369">
          <cell r="B369" t="str">
            <v>Olanzapine ODT7.5mg</v>
          </cell>
          <cell r="C369" t="str">
            <v>Olanzapine ODT</v>
          </cell>
          <cell r="D369" t="str">
            <v>7.5mg</v>
          </cell>
          <cell r="E369" t="str">
            <v>Torrent</v>
          </cell>
          <cell r="F369">
            <v>0</v>
          </cell>
          <cell r="G369" t="str">
            <v>Y</v>
          </cell>
          <cell r="H369">
            <v>0</v>
          </cell>
          <cell r="I369">
            <v>0</v>
          </cell>
          <cell r="J369">
            <v>2010.5</v>
          </cell>
          <cell r="K369">
            <v>2011.25</v>
          </cell>
          <cell r="L369">
            <v>2010.5</v>
          </cell>
          <cell r="M369">
            <v>2010.5</v>
          </cell>
          <cell r="N369">
            <v>2011.25</v>
          </cell>
          <cell r="O369">
            <v>2011.25</v>
          </cell>
          <cell r="P369">
            <v>2011.25</v>
          </cell>
          <cell r="Q369">
            <v>2010.5</v>
          </cell>
          <cell r="R369">
            <v>2011.25</v>
          </cell>
          <cell r="S369">
            <v>2011.25</v>
          </cell>
          <cell r="T369">
            <v>2011.25</v>
          </cell>
          <cell r="U369">
            <v>2010.5</v>
          </cell>
          <cell r="V369">
            <v>2010.5</v>
          </cell>
          <cell r="W369">
            <v>0</v>
          </cell>
          <cell r="X369">
            <v>2011.25</v>
          </cell>
          <cell r="Y369">
            <v>2010.5</v>
          </cell>
          <cell r="Z369">
            <v>2011.25</v>
          </cell>
          <cell r="AA369">
            <v>2011.25</v>
          </cell>
          <cell r="AB369">
            <v>2011.25</v>
          </cell>
          <cell r="AC369">
            <v>2011.25</v>
          </cell>
          <cell r="AD369">
            <v>2011.25</v>
          </cell>
          <cell r="AE369">
            <v>2010.5</v>
          </cell>
          <cell r="AF369">
            <v>2010.5</v>
          </cell>
          <cell r="AG369">
            <v>2011.25</v>
          </cell>
          <cell r="AH369">
            <v>2011.25</v>
          </cell>
          <cell r="AI369">
            <v>0</v>
          </cell>
          <cell r="AJ369">
            <v>2010.5</v>
          </cell>
          <cell r="AK369">
            <v>2011.25</v>
          </cell>
          <cell r="AL369">
            <v>2011.25</v>
          </cell>
          <cell r="AM369">
            <v>2010.5</v>
          </cell>
          <cell r="AN369">
            <v>2011.25</v>
          </cell>
          <cell r="AO369">
            <v>2011.25</v>
          </cell>
          <cell r="AP369">
            <v>2011.25</v>
          </cell>
        </row>
        <row r="370">
          <cell r="B370" t="str">
            <v>Olanzapine10mg</v>
          </cell>
          <cell r="C370" t="str">
            <v>Olanzapine</v>
          </cell>
          <cell r="D370" t="str">
            <v>10mg</v>
          </cell>
          <cell r="E370" t="str">
            <v>Intas</v>
          </cell>
          <cell r="F370" t="str">
            <v>Y</v>
          </cell>
          <cell r="G370" t="str">
            <v>Y</v>
          </cell>
          <cell r="H370">
            <v>0</v>
          </cell>
          <cell r="I370" t="str">
            <v>Y</v>
          </cell>
          <cell r="J370">
            <v>2010.25</v>
          </cell>
          <cell r="K370">
            <v>0</v>
          </cell>
          <cell r="L370">
            <v>0</v>
          </cell>
          <cell r="M370">
            <v>2010.25</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row>
        <row r="371">
          <cell r="B371" t="str">
            <v>Olanzapine15mg</v>
          </cell>
          <cell r="C371" t="str">
            <v>Olanzapine</v>
          </cell>
          <cell r="D371" t="str">
            <v>15mg</v>
          </cell>
          <cell r="E371" t="str">
            <v>Intas</v>
          </cell>
          <cell r="F371" t="str">
            <v>Y</v>
          </cell>
          <cell r="G371" t="str">
            <v>Y</v>
          </cell>
          <cell r="H371">
            <v>0</v>
          </cell>
          <cell r="I371" t="str">
            <v>Y</v>
          </cell>
          <cell r="J371">
            <v>2010.25</v>
          </cell>
          <cell r="K371">
            <v>0</v>
          </cell>
          <cell r="L371">
            <v>0</v>
          </cell>
          <cell r="M371">
            <v>2010.25</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row>
        <row r="372">
          <cell r="B372" t="str">
            <v>Olanzapine2.5mg</v>
          </cell>
          <cell r="C372" t="str">
            <v>Olanzapine</v>
          </cell>
          <cell r="D372" t="str">
            <v>2.5mg</v>
          </cell>
          <cell r="E372" t="str">
            <v>Intas</v>
          </cell>
          <cell r="F372" t="str">
            <v>Y</v>
          </cell>
          <cell r="G372" t="str">
            <v>Y</v>
          </cell>
          <cell r="H372">
            <v>0</v>
          </cell>
          <cell r="I372" t="str">
            <v>Y</v>
          </cell>
          <cell r="J372">
            <v>2010.25</v>
          </cell>
          <cell r="K372">
            <v>0</v>
          </cell>
          <cell r="L372">
            <v>0</v>
          </cell>
          <cell r="M372">
            <v>2010.25</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row>
        <row r="373">
          <cell r="B373" t="str">
            <v>Olanzapine20mg</v>
          </cell>
          <cell r="C373" t="str">
            <v>Olanzapine</v>
          </cell>
          <cell r="D373" t="str">
            <v>20mg</v>
          </cell>
          <cell r="E373" t="str">
            <v>Intas</v>
          </cell>
          <cell r="F373" t="str">
            <v>Y</v>
          </cell>
          <cell r="G373" t="str">
            <v>Y</v>
          </cell>
          <cell r="H373">
            <v>0</v>
          </cell>
          <cell r="I373" t="str">
            <v>Y</v>
          </cell>
          <cell r="J373">
            <v>2010.25</v>
          </cell>
          <cell r="K373">
            <v>0</v>
          </cell>
          <cell r="L373">
            <v>0</v>
          </cell>
          <cell r="M373">
            <v>2010.25</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row>
        <row r="374">
          <cell r="B374" t="str">
            <v>Olanzapine5mg</v>
          </cell>
          <cell r="C374" t="str">
            <v>Olanzapine</v>
          </cell>
          <cell r="D374" t="str">
            <v>5mg</v>
          </cell>
          <cell r="E374" t="str">
            <v>Intas</v>
          </cell>
          <cell r="F374" t="str">
            <v>Y</v>
          </cell>
          <cell r="G374" t="str">
            <v>Y</v>
          </cell>
          <cell r="H374">
            <v>0</v>
          </cell>
          <cell r="I374" t="str">
            <v>Y</v>
          </cell>
          <cell r="J374">
            <v>2010.25</v>
          </cell>
          <cell r="K374">
            <v>0</v>
          </cell>
          <cell r="L374">
            <v>0</v>
          </cell>
          <cell r="M374">
            <v>2010.25</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row>
        <row r="375">
          <cell r="B375" t="str">
            <v>Olanzapine7.5mg</v>
          </cell>
          <cell r="C375" t="str">
            <v>Olanzapine</v>
          </cell>
          <cell r="D375" t="str">
            <v>7.5mg</v>
          </cell>
          <cell r="E375" t="str">
            <v>Intas</v>
          </cell>
          <cell r="F375" t="str">
            <v>Y</v>
          </cell>
          <cell r="G375" t="str">
            <v>Y</v>
          </cell>
          <cell r="H375">
            <v>0</v>
          </cell>
          <cell r="I375" t="str">
            <v>Y</v>
          </cell>
          <cell r="J375">
            <v>2010.25</v>
          </cell>
          <cell r="K375">
            <v>0</v>
          </cell>
          <cell r="L375">
            <v>0</v>
          </cell>
          <cell r="M375">
            <v>2010.25</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row>
        <row r="376">
          <cell r="B376" t="str">
            <v>Olmesartan + Amlodipine20+10mg</v>
          </cell>
          <cell r="C376" t="str">
            <v>Olmesartan + Amlodipine</v>
          </cell>
          <cell r="D376" t="str">
            <v>20+10mg</v>
          </cell>
          <cell r="E376" t="str">
            <v>Torrent</v>
          </cell>
          <cell r="F376">
            <v>0</v>
          </cell>
          <cell r="G376" t="str">
            <v>Y</v>
          </cell>
          <cell r="H376">
            <v>0</v>
          </cell>
          <cell r="I376">
            <v>0</v>
          </cell>
          <cell r="J376">
            <v>2012</v>
          </cell>
          <cell r="K376">
            <v>2011.25</v>
          </cell>
          <cell r="L376">
            <v>2011.5</v>
          </cell>
          <cell r="M376">
            <v>2011.25</v>
          </cell>
          <cell r="N376">
            <v>2011.5</v>
          </cell>
          <cell r="O376">
            <v>2012</v>
          </cell>
          <cell r="P376">
            <v>2011.25</v>
          </cell>
          <cell r="Q376">
            <v>2012</v>
          </cell>
          <cell r="R376">
            <v>2011.5</v>
          </cell>
          <cell r="S376">
            <v>2011.5</v>
          </cell>
          <cell r="T376">
            <v>2011.5</v>
          </cell>
          <cell r="U376">
            <v>2012</v>
          </cell>
          <cell r="V376">
            <v>2012</v>
          </cell>
          <cell r="W376">
            <v>0</v>
          </cell>
          <cell r="X376">
            <v>2011.5</v>
          </cell>
          <cell r="Y376">
            <v>2012</v>
          </cell>
          <cell r="Z376">
            <v>2012</v>
          </cell>
          <cell r="AA376">
            <v>2012</v>
          </cell>
          <cell r="AB376">
            <v>2012</v>
          </cell>
          <cell r="AC376">
            <v>2011.5</v>
          </cell>
          <cell r="AD376">
            <v>2012</v>
          </cell>
          <cell r="AE376">
            <v>2012</v>
          </cell>
          <cell r="AF376">
            <v>2012</v>
          </cell>
          <cell r="AG376">
            <v>2011.5</v>
          </cell>
          <cell r="AH376">
            <v>2012</v>
          </cell>
          <cell r="AI376">
            <v>0</v>
          </cell>
          <cell r="AJ376">
            <v>2012</v>
          </cell>
          <cell r="AK376">
            <v>2012</v>
          </cell>
          <cell r="AL376">
            <v>2012</v>
          </cell>
          <cell r="AM376">
            <v>2012</v>
          </cell>
          <cell r="AN376">
            <v>2012</v>
          </cell>
          <cell r="AO376">
            <v>2011.5</v>
          </cell>
          <cell r="AP376">
            <v>2011.5</v>
          </cell>
        </row>
        <row r="377">
          <cell r="B377" t="str">
            <v>Olmesartan + Amlodipine20+5mg</v>
          </cell>
          <cell r="C377" t="str">
            <v>Olmesartan + Amlodipine</v>
          </cell>
          <cell r="D377" t="str">
            <v>20+5mg</v>
          </cell>
          <cell r="E377" t="str">
            <v>Torrent</v>
          </cell>
          <cell r="F377">
            <v>0</v>
          </cell>
          <cell r="G377" t="str">
            <v>Y</v>
          </cell>
          <cell r="H377">
            <v>0</v>
          </cell>
          <cell r="I377">
            <v>0</v>
          </cell>
          <cell r="J377">
            <v>2012</v>
          </cell>
          <cell r="K377">
            <v>2011.25</v>
          </cell>
          <cell r="L377">
            <v>2011.5</v>
          </cell>
          <cell r="M377">
            <v>2011.25</v>
          </cell>
          <cell r="N377">
            <v>2011.5</v>
          </cell>
          <cell r="O377">
            <v>2012</v>
          </cell>
          <cell r="P377">
            <v>2011.25</v>
          </cell>
          <cell r="Q377">
            <v>2012</v>
          </cell>
          <cell r="R377">
            <v>2011.5</v>
          </cell>
          <cell r="S377">
            <v>2011.5</v>
          </cell>
          <cell r="T377">
            <v>2011.5</v>
          </cell>
          <cell r="U377">
            <v>2012</v>
          </cell>
          <cell r="V377">
            <v>2012</v>
          </cell>
          <cell r="W377">
            <v>0</v>
          </cell>
          <cell r="X377">
            <v>2011.5</v>
          </cell>
          <cell r="Y377">
            <v>2012</v>
          </cell>
          <cell r="Z377">
            <v>2012</v>
          </cell>
          <cell r="AA377">
            <v>2012</v>
          </cell>
          <cell r="AB377">
            <v>2012</v>
          </cell>
          <cell r="AC377">
            <v>2011.5</v>
          </cell>
          <cell r="AD377">
            <v>2012</v>
          </cell>
          <cell r="AE377">
            <v>2012</v>
          </cell>
          <cell r="AF377">
            <v>2012</v>
          </cell>
          <cell r="AG377">
            <v>2011.5</v>
          </cell>
          <cell r="AH377">
            <v>2012</v>
          </cell>
          <cell r="AI377">
            <v>0</v>
          </cell>
          <cell r="AJ377">
            <v>2012</v>
          </cell>
          <cell r="AK377">
            <v>2012</v>
          </cell>
          <cell r="AL377">
            <v>2012</v>
          </cell>
          <cell r="AM377">
            <v>2012</v>
          </cell>
          <cell r="AN377">
            <v>2012</v>
          </cell>
          <cell r="AO377">
            <v>2011.5</v>
          </cell>
          <cell r="AP377">
            <v>2011.5</v>
          </cell>
        </row>
        <row r="378">
          <cell r="B378" t="str">
            <v>Olmesartan + Amlodipine40+10mg</v>
          </cell>
          <cell r="C378" t="str">
            <v>Olmesartan + Amlodipine</v>
          </cell>
          <cell r="D378" t="str">
            <v>40+10mg</v>
          </cell>
          <cell r="E378" t="str">
            <v>Torrent</v>
          </cell>
          <cell r="F378">
            <v>0</v>
          </cell>
          <cell r="G378" t="str">
            <v>Y</v>
          </cell>
          <cell r="H378">
            <v>0</v>
          </cell>
          <cell r="I378">
            <v>0</v>
          </cell>
          <cell r="J378">
            <v>2012</v>
          </cell>
          <cell r="K378">
            <v>2011.25</v>
          </cell>
          <cell r="L378">
            <v>2011.5</v>
          </cell>
          <cell r="M378">
            <v>2011.25</v>
          </cell>
          <cell r="N378">
            <v>2011.5</v>
          </cell>
          <cell r="O378">
            <v>2012</v>
          </cell>
          <cell r="P378">
            <v>2011.25</v>
          </cell>
          <cell r="Q378">
            <v>2012</v>
          </cell>
          <cell r="R378">
            <v>2011.5</v>
          </cell>
          <cell r="S378">
            <v>2011.5</v>
          </cell>
          <cell r="T378">
            <v>2011.5</v>
          </cell>
          <cell r="U378">
            <v>2012</v>
          </cell>
          <cell r="V378">
            <v>2012</v>
          </cell>
          <cell r="W378">
            <v>0</v>
          </cell>
          <cell r="X378">
            <v>2011.5</v>
          </cell>
          <cell r="Y378">
            <v>2012</v>
          </cell>
          <cell r="Z378">
            <v>2012</v>
          </cell>
          <cell r="AA378">
            <v>2012</v>
          </cell>
          <cell r="AB378">
            <v>2012</v>
          </cell>
          <cell r="AC378">
            <v>2011.5</v>
          </cell>
          <cell r="AD378">
            <v>2012</v>
          </cell>
          <cell r="AE378">
            <v>2012</v>
          </cell>
          <cell r="AF378">
            <v>2012</v>
          </cell>
          <cell r="AG378">
            <v>2011.5</v>
          </cell>
          <cell r="AH378">
            <v>2012</v>
          </cell>
          <cell r="AI378">
            <v>0</v>
          </cell>
          <cell r="AJ378">
            <v>2012</v>
          </cell>
          <cell r="AK378">
            <v>2012</v>
          </cell>
          <cell r="AL378">
            <v>2012</v>
          </cell>
          <cell r="AM378">
            <v>2012</v>
          </cell>
          <cell r="AN378">
            <v>2012</v>
          </cell>
          <cell r="AO378">
            <v>2011.5</v>
          </cell>
          <cell r="AP378">
            <v>2011.5</v>
          </cell>
        </row>
        <row r="379">
          <cell r="B379" t="str">
            <v>Olmesartan + Amlodipine40+5mg</v>
          </cell>
          <cell r="C379" t="str">
            <v>Olmesartan + Amlodipine</v>
          </cell>
          <cell r="D379" t="str">
            <v>40+5mg</v>
          </cell>
          <cell r="E379" t="str">
            <v>Torrent</v>
          </cell>
          <cell r="F379">
            <v>0</v>
          </cell>
          <cell r="G379" t="str">
            <v>Y</v>
          </cell>
          <cell r="H379">
            <v>0</v>
          </cell>
          <cell r="I379">
            <v>0</v>
          </cell>
          <cell r="J379">
            <v>2012</v>
          </cell>
          <cell r="K379">
            <v>2011.25</v>
          </cell>
          <cell r="L379">
            <v>2011.5</v>
          </cell>
          <cell r="M379">
            <v>2011.25</v>
          </cell>
          <cell r="N379">
            <v>2011.5</v>
          </cell>
          <cell r="O379">
            <v>2012</v>
          </cell>
          <cell r="P379">
            <v>2011.25</v>
          </cell>
          <cell r="Q379">
            <v>2012</v>
          </cell>
          <cell r="R379">
            <v>2011.5</v>
          </cell>
          <cell r="S379">
            <v>2011.5</v>
          </cell>
          <cell r="T379">
            <v>2011.5</v>
          </cell>
          <cell r="U379">
            <v>2012</v>
          </cell>
          <cell r="V379">
            <v>2012</v>
          </cell>
          <cell r="W379">
            <v>0</v>
          </cell>
          <cell r="X379">
            <v>2011.5</v>
          </cell>
          <cell r="Y379">
            <v>2012</v>
          </cell>
          <cell r="Z379">
            <v>2012</v>
          </cell>
          <cell r="AA379">
            <v>2012</v>
          </cell>
          <cell r="AB379">
            <v>2012</v>
          </cell>
          <cell r="AC379">
            <v>2011.5</v>
          </cell>
          <cell r="AD379">
            <v>2012</v>
          </cell>
          <cell r="AE379">
            <v>2012</v>
          </cell>
          <cell r="AF379">
            <v>2012</v>
          </cell>
          <cell r="AG379">
            <v>2011.5</v>
          </cell>
          <cell r="AH379">
            <v>2012</v>
          </cell>
          <cell r="AI379">
            <v>0</v>
          </cell>
          <cell r="AJ379">
            <v>2012</v>
          </cell>
          <cell r="AK379">
            <v>2012</v>
          </cell>
          <cell r="AL379">
            <v>2012</v>
          </cell>
          <cell r="AM379">
            <v>2012</v>
          </cell>
          <cell r="AN379">
            <v>2012</v>
          </cell>
          <cell r="AO379">
            <v>2011.5</v>
          </cell>
          <cell r="AP379">
            <v>2011.5</v>
          </cell>
        </row>
        <row r="380">
          <cell r="B380" t="str">
            <v>Olmesartan + HCTZ20+12.5mg</v>
          </cell>
          <cell r="C380" t="str">
            <v>Olmesartan + HCTZ</v>
          </cell>
          <cell r="D380" t="str">
            <v>20+12.5mg</v>
          </cell>
          <cell r="E380" t="str">
            <v>Torrent</v>
          </cell>
          <cell r="F380">
            <v>0</v>
          </cell>
          <cell r="G380" t="str">
            <v>Y</v>
          </cell>
          <cell r="H380">
            <v>0</v>
          </cell>
          <cell r="I380">
            <v>0</v>
          </cell>
          <cell r="J380">
            <v>2012</v>
          </cell>
          <cell r="K380">
            <v>2011.25</v>
          </cell>
          <cell r="L380">
            <v>2011.5</v>
          </cell>
          <cell r="M380">
            <v>2011.25</v>
          </cell>
          <cell r="N380">
            <v>2011.5</v>
          </cell>
          <cell r="O380">
            <v>2012</v>
          </cell>
          <cell r="P380">
            <v>2011.25</v>
          </cell>
          <cell r="Q380">
            <v>2012</v>
          </cell>
          <cell r="R380">
            <v>2011.5</v>
          </cell>
          <cell r="S380">
            <v>2011.5</v>
          </cell>
          <cell r="T380">
            <v>2011.5</v>
          </cell>
          <cell r="U380">
            <v>2012</v>
          </cell>
          <cell r="V380">
            <v>2012</v>
          </cell>
          <cell r="W380">
            <v>0</v>
          </cell>
          <cell r="X380">
            <v>2011.5</v>
          </cell>
          <cell r="Y380">
            <v>2012</v>
          </cell>
          <cell r="Z380">
            <v>2012</v>
          </cell>
          <cell r="AA380">
            <v>2012</v>
          </cell>
          <cell r="AB380">
            <v>2012</v>
          </cell>
          <cell r="AC380">
            <v>2011.5</v>
          </cell>
          <cell r="AD380">
            <v>2012</v>
          </cell>
          <cell r="AE380">
            <v>2012</v>
          </cell>
          <cell r="AF380">
            <v>2012</v>
          </cell>
          <cell r="AG380">
            <v>2011.5</v>
          </cell>
          <cell r="AH380">
            <v>2012</v>
          </cell>
          <cell r="AI380">
            <v>0</v>
          </cell>
          <cell r="AJ380">
            <v>2012</v>
          </cell>
          <cell r="AK380">
            <v>2012</v>
          </cell>
          <cell r="AL380">
            <v>2012</v>
          </cell>
          <cell r="AM380">
            <v>2012</v>
          </cell>
          <cell r="AN380">
            <v>2012</v>
          </cell>
          <cell r="AO380">
            <v>2011.5</v>
          </cell>
          <cell r="AP380">
            <v>2011.5</v>
          </cell>
        </row>
        <row r="381">
          <cell r="B381" t="str">
            <v>Olmesartan + HCTZ20+25mg</v>
          </cell>
          <cell r="C381" t="str">
            <v>Olmesartan + HCTZ</v>
          </cell>
          <cell r="D381" t="str">
            <v>20+25mg</v>
          </cell>
          <cell r="E381" t="str">
            <v>Torrent</v>
          </cell>
          <cell r="F381">
            <v>0</v>
          </cell>
          <cell r="G381" t="str">
            <v>Y</v>
          </cell>
          <cell r="H381">
            <v>0</v>
          </cell>
          <cell r="I381">
            <v>0</v>
          </cell>
          <cell r="J381">
            <v>2012.25</v>
          </cell>
          <cell r="K381">
            <v>2013</v>
          </cell>
          <cell r="L381">
            <v>2012.25</v>
          </cell>
          <cell r="M381">
            <v>2012.25</v>
          </cell>
          <cell r="N381">
            <v>2013</v>
          </cell>
          <cell r="O381">
            <v>2013</v>
          </cell>
          <cell r="P381">
            <v>2013</v>
          </cell>
          <cell r="Q381">
            <v>2012.25</v>
          </cell>
          <cell r="R381">
            <v>2013</v>
          </cell>
          <cell r="S381">
            <v>2013</v>
          </cell>
          <cell r="T381">
            <v>2013</v>
          </cell>
          <cell r="U381">
            <v>2012.25</v>
          </cell>
          <cell r="V381">
            <v>2012.25</v>
          </cell>
          <cell r="W381">
            <v>0</v>
          </cell>
          <cell r="X381">
            <v>2013</v>
          </cell>
          <cell r="Y381">
            <v>2012.25</v>
          </cell>
          <cell r="Z381">
            <v>2013</v>
          </cell>
          <cell r="AA381">
            <v>2013</v>
          </cell>
          <cell r="AB381">
            <v>2013</v>
          </cell>
          <cell r="AC381">
            <v>2013</v>
          </cell>
          <cell r="AD381">
            <v>2013</v>
          </cell>
          <cell r="AE381">
            <v>2012.25</v>
          </cell>
          <cell r="AF381">
            <v>2012.25</v>
          </cell>
          <cell r="AG381">
            <v>2013</v>
          </cell>
          <cell r="AH381">
            <v>2013</v>
          </cell>
          <cell r="AI381">
            <v>0</v>
          </cell>
          <cell r="AJ381">
            <v>2012.25</v>
          </cell>
          <cell r="AK381">
            <v>2013</v>
          </cell>
          <cell r="AL381">
            <v>2013</v>
          </cell>
          <cell r="AM381">
            <v>2012.25</v>
          </cell>
          <cell r="AN381">
            <v>2013</v>
          </cell>
          <cell r="AO381">
            <v>2013</v>
          </cell>
          <cell r="AP381">
            <v>2013</v>
          </cell>
        </row>
        <row r="382">
          <cell r="B382" t="str">
            <v>Olmesartan + HCTZ40+12.5mg</v>
          </cell>
          <cell r="C382" t="str">
            <v>Olmesartan + HCTZ</v>
          </cell>
          <cell r="D382" t="str">
            <v>40+12.5mg</v>
          </cell>
          <cell r="E382" t="str">
            <v>Torrent</v>
          </cell>
          <cell r="F382">
            <v>0</v>
          </cell>
          <cell r="G382" t="str">
            <v>Y</v>
          </cell>
          <cell r="H382">
            <v>0</v>
          </cell>
          <cell r="I382">
            <v>0</v>
          </cell>
          <cell r="J382">
            <v>2012</v>
          </cell>
          <cell r="K382">
            <v>2011.25</v>
          </cell>
          <cell r="L382">
            <v>2011.5</v>
          </cell>
          <cell r="M382">
            <v>2011.25</v>
          </cell>
          <cell r="N382">
            <v>2011.5</v>
          </cell>
          <cell r="O382">
            <v>2012</v>
          </cell>
          <cell r="P382">
            <v>2011.25</v>
          </cell>
          <cell r="Q382">
            <v>2012</v>
          </cell>
          <cell r="R382">
            <v>2011.5</v>
          </cell>
          <cell r="S382">
            <v>2011.5</v>
          </cell>
          <cell r="T382">
            <v>2011.5</v>
          </cell>
          <cell r="U382">
            <v>2012</v>
          </cell>
          <cell r="V382">
            <v>2012</v>
          </cell>
          <cell r="W382">
            <v>0</v>
          </cell>
          <cell r="X382">
            <v>2011.5</v>
          </cell>
          <cell r="Y382">
            <v>2012</v>
          </cell>
          <cell r="Z382">
            <v>2012</v>
          </cell>
          <cell r="AA382">
            <v>2012</v>
          </cell>
          <cell r="AB382">
            <v>2012</v>
          </cell>
          <cell r="AC382">
            <v>2011.5</v>
          </cell>
          <cell r="AD382">
            <v>2012</v>
          </cell>
          <cell r="AE382">
            <v>2012</v>
          </cell>
          <cell r="AF382">
            <v>2012</v>
          </cell>
          <cell r="AG382">
            <v>2011.5</v>
          </cell>
          <cell r="AH382">
            <v>2012</v>
          </cell>
          <cell r="AI382">
            <v>0</v>
          </cell>
          <cell r="AJ382">
            <v>2012</v>
          </cell>
          <cell r="AK382">
            <v>2012</v>
          </cell>
          <cell r="AL382">
            <v>2012</v>
          </cell>
          <cell r="AM382">
            <v>2012</v>
          </cell>
          <cell r="AN382">
            <v>2012</v>
          </cell>
          <cell r="AO382">
            <v>2011.5</v>
          </cell>
          <cell r="AP382">
            <v>2011.5</v>
          </cell>
        </row>
        <row r="383">
          <cell r="B383" t="str">
            <v>Olmesartan + HCTZ40+25mg</v>
          </cell>
          <cell r="C383" t="str">
            <v>Olmesartan + HCTZ</v>
          </cell>
          <cell r="D383" t="str">
            <v>40+25mg</v>
          </cell>
          <cell r="E383" t="str">
            <v>Torrent</v>
          </cell>
          <cell r="F383">
            <v>0</v>
          </cell>
          <cell r="G383" t="str">
            <v>Y</v>
          </cell>
          <cell r="H383">
            <v>0</v>
          </cell>
          <cell r="I383">
            <v>0</v>
          </cell>
          <cell r="J383">
            <v>2012</v>
          </cell>
          <cell r="K383">
            <v>2011.25</v>
          </cell>
          <cell r="L383">
            <v>2011.5</v>
          </cell>
          <cell r="M383">
            <v>2011.25</v>
          </cell>
          <cell r="N383">
            <v>2011.5</v>
          </cell>
          <cell r="O383">
            <v>2012</v>
          </cell>
          <cell r="P383">
            <v>2011.25</v>
          </cell>
          <cell r="Q383">
            <v>2012</v>
          </cell>
          <cell r="R383">
            <v>2011.5</v>
          </cell>
          <cell r="S383">
            <v>2011.5</v>
          </cell>
          <cell r="T383">
            <v>2011.5</v>
          </cell>
          <cell r="U383">
            <v>2012</v>
          </cell>
          <cell r="V383">
            <v>2012</v>
          </cell>
          <cell r="W383">
            <v>0</v>
          </cell>
          <cell r="X383">
            <v>2011.5</v>
          </cell>
          <cell r="Y383">
            <v>2012</v>
          </cell>
          <cell r="Z383">
            <v>2012</v>
          </cell>
          <cell r="AA383">
            <v>2012</v>
          </cell>
          <cell r="AB383">
            <v>2012</v>
          </cell>
          <cell r="AC383">
            <v>2011.5</v>
          </cell>
          <cell r="AD383">
            <v>2012</v>
          </cell>
          <cell r="AE383">
            <v>2012</v>
          </cell>
          <cell r="AF383">
            <v>2012</v>
          </cell>
          <cell r="AG383">
            <v>2011.5</v>
          </cell>
          <cell r="AH383">
            <v>2012</v>
          </cell>
          <cell r="AI383">
            <v>0</v>
          </cell>
          <cell r="AJ383">
            <v>2012</v>
          </cell>
          <cell r="AK383">
            <v>2012</v>
          </cell>
          <cell r="AL383">
            <v>2012</v>
          </cell>
          <cell r="AM383">
            <v>2012</v>
          </cell>
          <cell r="AN383">
            <v>2012</v>
          </cell>
          <cell r="AO383">
            <v>2011.5</v>
          </cell>
          <cell r="AP383">
            <v>2011.5</v>
          </cell>
        </row>
        <row r="384">
          <cell r="B384" t="str">
            <v>Olmesartan10mg</v>
          </cell>
          <cell r="C384" t="str">
            <v>Olmesartan</v>
          </cell>
          <cell r="D384" t="str">
            <v>10mg</v>
          </cell>
          <cell r="E384" t="str">
            <v>Torrent</v>
          </cell>
          <cell r="F384" t="str">
            <v>Y</v>
          </cell>
          <cell r="G384" t="str">
            <v>Y</v>
          </cell>
          <cell r="H384">
            <v>0</v>
          </cell>
          <cell r="I384" t="str">
            <v>Y</v>
          </cell>
          <cell r="J384">
            <v>2012</v>
          </cell>
          <cell r="K384">
            <v>2012.75</v>
          </cell>
          <cell r="L384">
            <v>2012</v>
          </cell>
          <cell r="M384">
            <v>2012</v>
          </cell>
          <cell r="N384">
            <v>2012.75</v>
          </cell>
          <cell r="O384">
            <v>2012.75</v>
          </cell>
          <cell r="P384">
            <v>2012.75</v>
          </cell>
          <cell r="Q384">
            <v>2012</v>
          </cell>
          <cell r="R384">
            <v>2012.75</v>
          </cell>
          <cell r="S384">
            <v>2012.75</v>
          </cell>
          <cell r="T384">
            <v>2012.75</v>
          </cell>
          <cell r="U384">
            <v>2012</v>
          </cell>
          <cell r="V384">
            <v>2012</v>
          </cell>
          <cell r="W384">
            <v>0</v>
          </cell>
          <cell r="X384">
            <v>2012.75</v>
          </cell>
          <cell r="Y384">
            <v>2012</v>
          </cell>
          <cell r="Z384">
            <v>2012.75</v>
          </cell>
          <cell r="AA384">
            <v>2012.75</v>
          </cell>
          <cell r="AB384">
            <v>2012.75</v>
          </cell>
          <cell r="AC384">
            <v>2012.75</v>
          </cell>
          <cell r="AD384">
            <v>2012.75</v>
          </cell>
          <cell r="AE384">
            <v>2012</v>
          </cell>
          <cell r="AF384">
            <v>2012</v>
          </cell>
          <cell r="AG384">
            <v>2012.75</v>
          </cell>
          <cell r="AH384">
            <v>2012.75</v>
          </cell>
          <cell r="AI384">
            <v>0</v>
          </cell>
          <cell r="AJ384">
            <v>2012</v>
          </cell>
          <cell r="AK384">
            <v>2012.75</v>
          </cell>
          <cell r="AL384">
            <v>2012.75</v>
          </cell>
          <cell r="AM384">
            <v>2012</v>
          </cell>
          <cell r="AN384">
            <v>2012.75</v>
          </cell>
          <cell r="AO384">
            <v>2012.75</v>
          </cell>
          <cell r="AP384">
            <v>2012.75</v>
          </cell>
        </row>
        <row r="385">
          <cell r="B385" t="str">
            <v>Olmesartan20mg</v>
          </cell>
          <cell r="C385" t="str">
            <v>Olmesartan</v>
          </cell>
          <cell r="D385" t="str">
            <v>20mg</v>
          </cell>
          <cell r="E385" t="str">
            <v>Torrent</v>
          </cell>
          <cell r="F385" t="str">
            <v>Y</v>
          </cell>
          <cell r="G385" t="str">
            <v>Y</v>
          </cell>
          <cell r="H385">
            <v>0</v>
          </cell>
          <cell r="I385" t="str">
            <v>Y</v>
          </cell>
          <cell r="J385">
            <v>2011.5</v>
          </cell>
          <cell r="K385">
            <v>2010.5</v>
          </cell>
          <cell r="L385">
            <v>2010.75</v>
          </cell>
          <cell r="M385">
            <v>2010.5</v>
          </cell>
          <cell r="N385">
            <v>2010.75</v>
          </cell>
          <cell r="O385">
            <v>2011.5</v>
          </cell>
          <cell r="P385">
            <v>2010.5</v>
          </cell>
          <cell r="Q385">
            <v>2011.5</v>
          </cell>
          <cell r="R385">
            <v>2010.75</v>
          </cell>
          <cell r="S385">
            <v>2010.75</v>
          </cell>
          <cell r="T385">
            <v>2010.75</v>
          </cell>
          <cell r="U385">
            <v>2011.5</v>
          </cell>
          <cell r="V385">
            <v>2011.5</v>
          </cell>
          <cell r="W385">
            <v>0</v>
          </cell>
          <cell r="X385">
            <v>2010.75</v>
          </cell>
          <cell r="Y385">
            <v>2011.5</v>
          </cell>
          <cell r="Z385">
            <v>2011.5</v>
          </cell>
          <cell r="AA385">
            <v>2011.5</v>
          </cell>
          <cell r="AB385">
            <v>2011.5</v>
          </cell>
          <cell r="AC385">
            <v>2010.75</v>
          </cell>
          <cell r="AD385">
            <v>2011.5</v>
          </cell>
          <cell r="AE385">
            <v>2011.5</v>
          </cell>
          <cell r="AF385">
            <v>2011.5</v>
          </cell>
          <cell r="AG385">
            <v>2010.75</v>
          </cell>
          <cell r="AH385">
            <v>2011.5</v>
          </cell>
          <cell r="AI385">
            <v>0</v>
          </cell>
          <cell r="AJ385">
            <v>2011.5</v>
          </cell>
          <cell r="AK385">
            <v>2011.5</v>
          </cell>
          <cell r="AL385">
            <v>2011.5</v>
          </cell>
          <cell r="AM385">
            <v>2011.5</v>
          </cell>
          <cell r="AN385">
            <v>2011.5</v>
          </cell>
          <cell r="AO385">
            <v>2010.75</v>
          </cell>
          <cell r="AP385">
            <v>2010.75</v>
          </cell>
        </row>
        <row r="386">
          <cell r="B386" t="str">
            <v>Olmesartan40mg</v>
          </cell>
          <cell r="C386" t="str">
            <v>Olmesartan</v>
          </cell>
          <cell r="D386" t="str">
            <v>40mg</v>
          </cell>
          <cell r="E386" t="str">
            <v>Torrent</v>
          </cell>
          <cell r="F386" t="str">
            <v>Y</v>
          </cell>
          <cell r="G386" t="str">
            <v>Y</v>
          </cell>
          <cell r="H386">
            <v>0</v>
          </cell>
          <cell r="I386" t="str">
            <v>Y</v>
          </cell>
          <cell r="J386">
            <v>2011.5</v>
          </cell>
          <cell r="K386">
            <v>2010.5</v>
          </cell>
          <cell r="L386">
            <v>2010.75</v>
          </cell>
          <cell r="M386">
            <v>2010.5</v>
          </cell>
          <cell r="N386">
            <v>2010.75</v>
          </cell>
          <cell r="O386">
            <v>2011.5</v>
          </cell>
          <cell r="P386">
            <v>2010.5</v>
          </cell>
          <cell r="Q386">
            <v>2011.5</v>
          </cell>
          <cell r="R386">
            <v>2010.75</v>
          </cell>
          <cell r="S386">
            <v>2010.75</v>
          </cell>
          <cell r="T386">
            <v>2010.75</v>
          </cell>
          <cell r="U386">
            <v>2011.5</v>
          </cell>
          <cell r="V386">
            <v>2011.5</v>
          </cell>
          <cell r="W386">
            <v>0</v>
          </cell>
          <cell r="X386">
            <v>2010.75</v>
          </cell>
          <cell r="Y386">
            <v>2011.5</v>
          </cell>
          <cell r="Z386">
            <v>2011.5</v>
          </cell>
          <cell r="AA386">
            <v>2011.5</v>
          </cell>
          <cell r="AB386">
            <v>2011.5</v>
          </cell>
          <cell r="AC386">
            <v>2010.75</v>
          </cell>
          <cell r="AD386">
            <v>2011.5</v>
          </cell>
          <cell r="AE386">
            <v>2011.5</v>
          </cell>
          <cell r="AF386">
            <v>2011.5</v>
          </cell>
          <cell r="AG386">
            <v>2010.75</v>
          </cell>
          <cell r="AH386">
            <v>2011.5</v>
          </cell>
          <cell r="AI386">
            <v>0</v>
          </cell>
          <cell r="AJ386">
            <v>2011.5</v>
          </cell>
          <cell r="AK386">
            <v>2011.5</v>
          </cell>
          <cell r="AL386">
            <v>2011.5</v>
          </cell>
          <cell r="AM386">
            <v>2011.5</v>
          </cell>
          <cell r="AN386">
            <v>2011.5</v>
          </cell>
          <cell r="AO386">
            <v>2010.75</v>
          </cell>
          <cell r="AP386">
            <v>2010.75</v>
          </cell>
        </row>
        <row r="387">
          <cell r="B387" t="str">
            <v>Olmesartan5mg</v>
          </cell>
          <cell r="C387" t="str">
            <v>Olmesartan</v>
          </cell>
          <cell r="D387" t="str">
            <v>5mg</v>
          </cell>
          <cell r="E387" t="str">
            <v>Torrent</v>
          </cell>
          <cell r="F387" t="str">
            <v>Y</v>
          </cell>
          <cell r="G387" t="str">
            <v>Y</v>
          </cell>
          <cell r="H387">
            <v>0</v>
          </cell>
          <cell r="I387" t="str">
            <v>Y</v>
          </cell>
          <cell r="J387">
            <v>2011.5</v>
          </cell>
          <cell r="K387">
            <v>2011.5</v>
          </cell>
          <cell r="L387">
            <v>2011.5</v>
          </cell>
          <cell r="M387">
            <v>2011.5</v>
          </cell>
          <cell r="N387">
            <v>2011.5</v>
          </cell>
          <cell r="O387">
            <v>2011.5</v>
          </cell>
          <cell r="P387">
            <v>2011.5</v>
          </cell>
          <cell r="Q387">
            <v>2011.5</v>
          </cell>
          <cell r="R387">
            <v>2011.5</v>
          </cell>
          <cell r="S387">
            <v>2011.5</v>
          </cell>
          <cell r="T387">
            <v>2011.5</v>
          </cell>
          <cell r="U387">
            <v>2011.5</v>
          </cell>
          <cell r="V387">
            <v>2011.5</v>
          </cell>
          <cell r="W387">
            <v>0</v>
          </cell>
          <cell r="X387">
            <v>2011.5</v>
          </cell>
          <cell r="Y387">
            <v>2011.5</v>
          </cell>
          <cell r="Z387">
            <v>2011.5</v>
          </cell>
          <cell r="AA387">
            <v>2011.5</v>
          </cell>
          <cell r="AB387">
            <v>2011.5</v>
          </cell>
          <cell r="AC387">
            <v>2011.5</v>
          </cell>
          <cell r="AD387">
            <v>2011.5</v>
          </cell>
          <cell r="AE387">
            <v>2011.5</v>
          </cell>
          <cell r="AF387">
            <v>2011.5</v>
          </cell>
          <cell r="AG387">
            <v>2011.5</v>
          </cell>
          <cell r="AH387">
            <v>2011.5</v>
          </cell>
          <cell r="AI387">
            <v>0</v>
          </cell>
          <cell r="AJ387">
            <v>2011.5</v>
          </cell>
          <cell r="AK387">
            <v>2011.5</v>
          </cell>
          <cell r="AL387">
            <v>2011.5</v>
          </cell>
          <cell r="AM387">
            <v>2011.5</v>
          </cell>
          <cell r="AN387">
            <v>2011.5</v>
          </cell>
          <cell r="AO387">
            <v>2011.5</v>
          </cell>
          <cell r="AP387">
            <v>2011.5</v>
          </cell>
        </row>
        <row r="388">
          <cell r="B388" t="str">
            <v>Ondansetron4mg</v>
          </cell>
          <cell r="C388" t="str">
            <v>Ondansetron</v>
          </cell>
          <cell r="D388" t="str">
            <v>4mg</v>
          </cell>
          <cell r="E388" t="str">
            <v>Intas</v>
          </cell>
          <cell r="F388">
            <v>0</v>
          </cell>
          <cell r="G388">
            <v>0</v>
          </cell>
          <cell r="H388">
            <v>0</v>
          </cell>
          <cell r="I388" t="str">
            <v>Y</v>
          </cell>
          <cell r="J388">
            <v>2010.25</v>
          </cell>
          <cell r="K388">
            <v>2010.25</v>
          </cell>
          <cell r="L388">
            <v>0</v>
          </cell>
          <cell r="M388">
            <v>2010.25</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2010.25</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row>
        <row r="389">
          <cell r="B389" t="str">
            <v>Ondansetron8mg</v>
          </cell>
          <cell r="C389" t="str">
            <v>Ondansetron</v>
          </cell>
          <cell r="D389" t="str">
            <v>8mg</v>
          </cell>
          <cell r="E389" t="str">
            <v>Intas</v>
          </cell>
          <cell r="F389">
            <v>0</v>
          </cell>
          <cell r="G389">
            <v>0</v>
          </cell>
          <cell r="H389">
            <v>0</v>
          </cell>
          <cell r="I389" t="str">
            <v>Y</v>
          </cell>
          <cell r="J389">
            <v>2010.25</v>
          </cell>
          <cell r="K389">
            <v>2010.25</v>
          </cell>
          <cell r="L389">
            <v>0</v>
          </cell>
          <cell r="M389">
            <v>2010.25</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2010.25</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row>
        <row r="390">
          <cell r="B390" t="str">
            <v>Oxaliplatin100mg - Lyophyllized vials</v>
          </cell>
          <cell r="C390" t="str">
            <v>Oxaliplatin</v>
          </cell>
          <cell r="D390" t="str">
            <v>100mg - Lyophyllized vials</v>
          </cell>
          <cell r="E390" t="str">
            <v>Intas</v>
          </cell>
          <cell r="F390">
            <v>0</v>
          </cell>
          <cell r="G390">
            <v>0</v>
          </cell>
          <cell r="H390">
            <v>0</v>
          </cell>
          <cell r="I390" t="str">
            <v>Y</v>
          </cell>
          <cell r="J390">
            <v>2010.25</v>
          </cell>
          <cell r="K390">
            <v>2010.25</v>
          </cell>
          <cell r="L390">
            <v>0</v>
          </cell>
          <cell r="M390">
            <v>2010.25</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2010.25</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row>
        <row r="391">
          <cell r="B391" t="str">
            <v>Oxaliplatin100mg - RTU solution</v>
          </cell>
          <cell r="C391" t="str">
            <v>Oxaliplatin</v>
          </cell>
          <cell r="D391" t="str">
            <v>100mg - RTU solution</v>
          </cell>
          <cell r="E391" t="str">
            <v>Intas</v>
          </cell>
          <cell r="F391">
            <v>0</v>
          </cell>
          <cell r="G391">
            <v>0</v>
          </cell>
          <cell r="H391">
            <v>0</v>
          </cell>
          <cell r="I391" t="str">
            <v>Y</v>
          </cell>
          <cell r="J391">
            <v>2010.25</v>
          </cell>
          <cell r="K391">
            <v>0</v>
          </cell>
          <cell r="L391">
            <v>0</v>
          </cell>
          <cell r="M391">
            <v>2010.25</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row>
        <row r="392">
          <cell r="B392" t="str">
            <v>Oxaliplatin200mg - RTU solution</v>
          </cell>
          <cell r="C392" t="str">
            <v>Oxaliplatin</v>
          </cell>
          <cell r="D392" t="str">
            <v>200mg - RTU solution</v>
          </cell>
          <cell r="E392" t="str">
            <v>Intas</v>
          </cell>
          <cell r="F392">
            <v>0</v>
          </cell>
          <cell r="G392">
            <v>0</v>
          </cell>
          <cell r="H392">
            <v>0</v>
          </cell>
          <cell r="I392" t="str">
            <v>Y</v>
          </cell>
          <cell r="J392">
            <v>2010.25</v>
          </cell>
          <cell r="K392">
            <v>0</v>
          </cell>
          <cell r="L392">
            <v>0</v>
          </cell>
          <cell r="M392">
            <v>2010.25</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row>
        <row r="393">
          <cell r="B393" t="str">
            <v>Oxaliplatin50mg - Lyophyllized vials</v>
          </cell>
          <cell r="C393" t="str">
            <v>Oxaliplatin</v>
          </cell>
          <cell r="D393" t="str">
            <v>50mg - Lyophyllized vials</v>
          </cell>
          <cell r="E393" t="str">
            <v>Intas</v>
          </cell>
          <cell r="F393">
            <v>0</v>
          </cell>
          <cell r="G393">
            <v>0</v>
          </cell>
          <cell r="H393">
            <v>0</v>
          </cell>
          <cell r="I393" t="str">
            <v>Y</v>
          </cell>
          <cell r="J393">
            <v>2010.25</v>
          </cell>
          <cell r="K393">
            <v>2010.25</v>
          </cell>
          <cell r="L393">
            <v>0</v>
          </cell>
          <cell r="M393">
            <v>2010.25</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2010.25</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row>
        <row r="394">
          <cell r="B394" t="str">
            <v>Oxaliplatin50mg - RTU solution</v>
          </cell>
          <cell r="C394" t="str">
            <v>Oxaliplatin</v>
          </cell>
          <cell r="D394" t="str">
            <v>50mg - RTU solution</v>
          </cell>
          <cell r="E394" t="str">
            <v>Intas</v>
          </cell>
          <cell r="F394">
            <v>0</v>
          </cell>
          <cell r="G394">
            <v>0</v>
          </cell>
          <cell r="H394">
            <v>0</v>
          </cell>
          <cell r="I394" t="str">
            <v>Y</v>
          </cell>
          <cell r="J394">
            <v>2010.25</v>
          </cell>
          <cell r="K394">
            <v>0</v>
          </cell>
          <cell r="L394">
            <v>0</v>
          </cell>
          <cell r="M394">
            <v>2010.25</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row>
        <row r="395">
          <cell r="B395" t="str">
            <v>Paclitaxel100mg</v>
          </cell>
          <cell r="C395" t="str">
            <v>Paclitaxel</v>
          </cell>
          <cell r="D395" t="str">
            <v>100mg</v>
          </cell>
          <cell r="E395" t="str">
            <v>Intas</v>
          </cell>
          <cell r="F395">
            <v>0</v>
          </cell>
          <cell r="G395">
            <v>0</v>
          </cell>
          <cell r="H395">
            <v>0</v>
          </cell>
          <cell r="I395" t="str">
            <v>Y</v>
          </cell>
          <cell r="J395">
            <v>2010.25</v>
          </cell>
          <cell r="K395">
            <v>2010.25</v>
          </cell>
          <cell r="L395">
            <v>2010.25</v>
          </cell>
          <cell r="M395">
            <v>2010.25</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2010.25</v>
          </cell>
          <cell r="AC395">
            <v>0</v>
          </cell>
          <cell r="AD395">
            <v>0</v>
          </cell>
          <cell r="AE395">
            <v>0</v>
          </cell>
          <cell r="AF395">
            <v>0</v>
          </cell>
          <cell r="AG395">
            <v>0</v>
          </cell>
          <cell r="AH395">
            <v>0</v>
          </cell>
          <cell r="AI395">
            <v>0</v>
          </cell>
          <cell r="AJ395">
            <v>0</v>
          </cell>
          <cell r="AK395">
            <v>0</v>
          </cell>
          <cell r="AL395">
            <v>0</v>
          </cell>
          <cell r="AM395">
            <v>0</v>
          </cell>
          <cell r="AN395">
            <v>0</v>
          </cell>
          <cell r="AO395">
            <v>2010.25</v>
          </cell>
          <cell r="AP395">
            <v>0</v>
          </cell>
        </row>
        <row r="396">
          <cell r="B396" t="str">
            <v>Paclitaxel300mg</v>
          </cell>
          <cell r="C396" t="str">
            <v>Paclitaxel</v>
          </cell>
          <cell r="D396" t="str">
            <v>300mg</v>
          </cell>
          <cell r="E396" t="str">
            <v>Intas</v>
          </cell>
          <cell r="F396">
            <v>0</v>
          </cell>
          <cell r="G396">
            <v>0</v>
          </cell>
          <cell r="H396">
            <v>0</v>
          </cell>
          <cell r="I396" t="str">
            <v>Y</v>
          </cell>
          <cell r="J396">
            <v>2010.25</v>
          </cell>
          <cell r="K396">
            <v>2010.25</v>
          </cell>
          <cell r="L396">
            <v>2010.25</v>
          </cell>
          <cell r="M396">
            <v>2010.25</v>
          </cell>
          <cell r="N396">
            <v>0</v>
          </cell>
          <cell r="O396">
            <v>0</v>
          </cell>
          <cell r="P396">
            <v>2010.25</v>
          </cell>
          <cell r="Q396">
            <v>0</v>
          </cell>
          <cell r="R396">
            <v>0</v>
          </cell>
          <cell r="S396">
            <v>0</v>
          </cell>
          <cell r="T396">
            <v>0</v>
          </cell>
          <cell r="U396">
            <v>0</v>
          </cell>
          <cell r="V396">
            <v>0</v>
          </cell>
          <cell r="W396">
            <v>0</v>
          </cell>
          <cell r="X396">
            <v>0</v>
          </cell>
          <cell r="Y396">
            <v>0</v>
          </cell>
          <cell r="Z396">
            <v>0</v>
          </cell>
          <cell r="AA396">
            <v>0</v>
          </cell>
          <cell r="AB396">
            <v>2010.25</v>
          </cell>
          <cell r="AC396">
            <v>0</v>
          </cell>
          <cell r="AD396">
            <v>0</v>
          </cell>
          <cell r="AE396">
            <v>0</v>
          </cell>
          <cell r="AF396">
            <v>0</v>
          </cell>
          <cell r="AG396">
            <v>0</v>
          </cell>
          <cell r="AH396">
            <v>0</v>
          </cell>
          <cell r="AI396">
            <v>0</v>
          </cell>
          <cell r="AJ396">
            <v>0</v>
          </cell>
          <cell r="AK396">
            <v>0</v>
          </cell>
          <cell r="AL396">
            <v>0</v>
          </cell>
          <cell r="AM396">
            <v>0</v>
          </cell>
          <cell r="AN396">
            <v>0</v>
          </cell>
          <cell r="AO396">
            <v>2010.25</v>
          </cell>
          <cell r="AP396">
            <v>0</v>
          </cell>
        </row>
        <row r="397">
          <cell r="B397" t="str">
            <v>Paclitaxel30mg</v>
          </cell>
          <cell r="C397" t="str">
            <v>Paclitaxel</v>
          </cell>
          <cell r="D397" t="str">
            <v>30mg</v>
          </cell>
          <cell r="E397" t="str">
            <v>Intas</v>
          </cell>
          <cell r="F397">
            <v>0</v>
          </cell>
          <cell r="G397">
            <v>0</v>
          </cell>
          <cell r="H397">
            <v>0</v>
          </cell>
          <cell r="I397" t="str">
            <v>Y</v>
          </cell>
          <cell r="J397">
            <v>2010.25</v>
          </cell>
          <cell r="K397">
            <v>2010.25</v>
          </cell>
          <cell r="L397">
            <v>2010.25</v>
          </cell>
          <cell r="M397">
            <v>2010.25</v>
          </cell>
          <cell r="N397">
            <v>0</v>
          </cell>
          <cell r="O397">
            <v>0</v>
          </cell>
          <cell r="P397">
            <v>2010.25</v>
          </cell>
          <cell r="Q397">
            <v>0</v>
          </cell>
          <cell r="R397">
            <v>0</v>
          </cell>
          <cell r="S397">
            <v>0</v>
          </cell>
          <cell r="T397">
            <v>0</v>
          </cell>
          <cell r="U397">
            <v>0</v>
          </cell>
          <cell r="V397">
            <v>0</v>
          </cell>
          <cell r="W397">
            <v>0</v>
          </cell>
          <cell r="X397">
            <v>0</v>
          </cell>
          <cell r="Y397">
            <v>0</v>
          </cell>
          <cell r="Z397">
            <v>0</v>
          </cell>
          <cell r="AA397">
            <v>0</v>
          </cell>
          <cell r="AB397">
            <v>2010.25</v>
          </cell>
          <cell r="AC397">
            <v>0</v>
          </cell>
          <cell r="AD397">
            <v>0</v>
          </cell>
          <cell r="AE397">
            <v>0</v>
          </cell>
          <cell r="AF397">
            <v>0</v>
          </cell>
          <cell r="AG397">
            <v>0</v>
          </cell>
          <cell r="AH397">
            <v>0</v>
          </cell>
          <cell r="AI397">
            <v>0</v>
          </cell>
          <cell r="AJ397">
            <v>0</v>
          </cell>
          <cell r="AK397">
            <v>0</v>
          </cell>
          <cell r="AL397">
            <v>0</v>
          </cell>
          <cell r="AM397">
            <v>0</v>
          </cell>
          <cell r="AN397">
            <v>0</v>
          </cell>
          <cell r="AO397">
            <v>2010.25</v>
          </cell>
          <cell r="AP397">
            <v>0</v>
          </cell>
        </row>
        <row r="398">
          <cell r="B398" t="str">
            <v>Paliperidone ER1.5mg</v>
          </cell>
          <cell r="C398" t="str">
            <v>Paliperidone ER</v>
          </cell>
          <cell r="D398" t="str">
            <v>1.5mg</v>
          </cell>
          <cell r="E398" t="str">
            <v>Torrent</v>
          </cell>
          <cell r="F398">
            <v>0</v>
          </cell>
          <cell r="G398" t="str">
            <v>Y</v>
          </cell>
          <cell r="H398">
            <v>0</v>
          </cell>
          <cell r="I398">
            <v>0</v>
          </cell>
          <cell r="J398">
            <v>2012</v>
          </cell>
          <cell r="K398">
            <v>2011.5</v>
          </cell>
          <cell r="L398">
            <v>2011.75</v>
          </cell>
          <cell r="M398">
            <v>2011.5</v>
          </cell>
          <cell r="N398">
            <v>2011.75</v>
          </cell>
          <cell r="O398">
            <v>2012</v>
          </cell>
          <cell r="P398">
            <v>2011.5</v>
          </cell>
          <cell r="Q398">
            <v>2012</v>
          </cell>
          <cell r="R398">
            <v>2011.75</v>
          </cell>
          <cell r="S398">
            <v>2011.75</v>
          </cell>
          <cell r="T398">
            <v>2011.75</v>
          </cell>
          <cell r="U398">
            <v>2012</v>
          </cell>
          <cell r="V398">
            <v>2012</v>
          </cell>
          <cell r="W398">
            <v>0</v>
          </cell>
          <cell r="X398">
            <v>2011.75</v>
          </cell>
          <cell r="Y398">
            <v>2012</v>
          </cell>
          <cell r="Z398">
            <v>2012</v>
          </cell>
          <cell r="AA398">
            <v>2012</v>
          </cell>
          <cell r="AB398">
            <v>2012</v>
          </cell>
          <cell r="AC398">
            <v>2011.75</v>
          </cell>
          <cell r="AD398">
            <v>2012</v>
          </cell>
          <cell r="AE398">
            <v>2012</v>
          </cell>
          <cell r="AF398">
            <v>2012</v>
          </cell>
          <cell r="AG398">
            <v>2011.75</v>
          </cell>
          <cell r="AH398">
            <v>2012</v>
          </cell>
          <cell r="AI398">
            <v>0</v>
          </cell>
          <cell r="AJ398">
            <v>2012</v>
          </cell>
          <cell r="AK398">
            <v>2012</v>
          </cell>
          <cell r="AL398">
            <v>2012</v>
          </cell>
          <cell r="AM398">
            <v>2012</v>
          </cell>
          <cell r="AN398">
            <v>2012</v>
          </cell>
          <cell r="AO398">
            <v>2011.75</v>
          </cell>
          <cell r="AP398">
            <v>2011.75</v>
          </cell>
        </row>
        <row r="399">
          <cell r="B399" t="str">
            <v>Paliperidone ER3mg</v>
          </cell>
          <cell r="C399" t="str">
            <v>Paliperidone ER</v>
          </cell>
          <cell r="D399" t="str">
            <v>3mg</v>
          </cell>
          <cell r="E399" t="str">
            <v>Torrent</v>
          </cell>
          <cell r="F399">
            <v>0</v>
          </cell>
          <cell r="G399" t="str">
            <v>Y</v>
          </cell>
          <cell r="H399">
            <v>0</v>
          </cell>
          <cell r="I399">
            <v>0</v>
          </cell>
          <cell r="J399">
            <v>2012</v>
          </cell>
          <cell r="K399">
            <v>2011.5</v>
          </cell>
          <cell r="L399">
            <v>2011.75</v>
          </cell>
          <cell r="M399">
            <v>2011.5</v>
          </cell>
          <cell r="N399">
            <v>2011.75</v>
          </cell>
          <cell r="O399">
            <v>2012</v>
          </cell>
          <cell r="P399">
            <v>2011.5</v>
          </cell>
          <cell r="Q399">
            <v>2012</v>
          </cell>
          <cell r="R399">
            <v>2011.75</v>
          </cell>
          <cell r="S399">
            <v>2011.75</v>
          </cell>
          <cell r="T399">
            <v>2011.75</v>
          </cell>
          <cell r="U399">
            <v>2012</v>
          </cell>
          <cell r="V399">
            <v>2012</v>
          </cell>
          <cell r="W399">
            <v>0</v>
          </cell>
          <cell r="X399">
            <v>2011.75</v>
          </cell>
          <cell r="Y399">
            <v>2012</v>
          </cell>
          <cell r="Z399">
            <v>2012</v>
          </cell>
          <cell r="AA399">
            <v>2012</v>
          </cell>
          <cell r="AB399">
            <v>2012</v>
          </cell>
          <cell r="AC399">
            <v>2011.75</v>
          </cell>
          <cell r="AD399">
            <v>2012</v>
          </cell>
          <cell r="AE399">
            <v>2012</v>
          </cell>
          <cell r="AF399">
            <v>2012</v>
          </cell>
          <cell r="AG399">
            <v>2011.75</v>
          </cell>
          <cell r="AH399">
            <v>2012</v>
          </cell>
          <cell r="AI399">
            <v>0</v>
          </cell>
          <cell r="AJ399">
            <v>2012</v>
          </cell>
          <cell r="AK399">
            <v>2012</v>
          </cell>
          <cell r="AL399">
            <v>2012</v>
          </cell>
          <cell r="AM399">
            <v>2012</v>
          </cell>
          <cell r="AN399">
            <v>2012</v>
          </cell>
          <cell r="AO399">
            <v>2011.75</v>
          </cell>
          <cell r="AP399">
            <v>2011.75</v>
          </cell>
        </row>
        <row r="400">
          <cell r="B400" t="str">
            <v>Paliperidone ER6mg</v>
          </cell>
          <cell r="C400" t="str">
            <v>Paliperidone ER</v>
          </cell>
          <cell r="D400" t="str">
            <v>6mg</v>
          </cell>
          <cell r="E400" t="str">
            <v>Torrent</v>
          </cell>
          <cell r="F400">
            <v>0</v>
          </cell>
          <cell r="G400" t="str">
            <v>Y</v>
          </cell>
          <cell r="H400">
            <v>0</v>
          </cell>
          <cell r="I400">
            <v>0</v>
          </cell>
          <cell r="J400">
            <v>2012</v>
          </cell>
          <cell r="K400">
            <v>2011.5</v>
          </cell>
          <cell r="L400">
            <v>2011.75</v>
          </cell>
          <cell r="M400">
            <v>2011.5</v>
          </cell>
          <cell r="N400">
            <v>2011.75</v>
          </cell>
          <cell r="O400">
            <v>2012</v>
          </cell>
          <cell r="P400">
            <v>2011.5</v>
          </cell>
          <cell r="Q400">
            <v>2012</v>
          </cell>
          <cell r="R400">
            <v>2011.75</v>
          </cell>
          <cell r="S400">
            <v>2011.75</v>
          </cell>
          <cell r="T400">
            <v>2011.75</v>
          </cell>
          <cell r="U400">
            <v>2012</v>
          </cell>
          <cell r="V400">
            <v>2012</v>
          </cell>
          <cell r="W400">
            <v>0</v>
          </cell>
          <cell r="X400">
            <v>2011.75</v>
          </cell>
          <cell r="Y400">
            <v>2012</v>
          </cell>
          <cell r="Z400">
            <v>2012</v>
          </cell>
          <cell r="AA400">
            <v>2012</v>
          </cell>
          <cell r="AB400">
            <v>2012</v>
          </cell>
          <cell r="AC400">
            <v>2011.75</v>
          </cell>
          <cell r="AD400">
            <v>2012</v>
          </cell>
          <cell r="AE400">
            <v>2012</v>
          </cell>
          <cell r="AF400">
            <v>2012</v>
          </cell>
          <cell r="AG400">
            <v>2011.75</v>
          </cell>
          <cell r="AH400">
            <v>2012</v>
          </cell>
          <cell r="AI400">
            <v>0</v>
          </cell>
          <cell r="AJ400">
            <v>2012</v>
          </cell>
          <cell r="AK400">
            <v>2012</v>
          </cell>
          <cell r="AL400">
            <v>2012</v>
          </cell>
          <cell r="AM400">
            <v>2012</v>
          </cell>
          <cell r="AN400">
            <v>2012</v>
          </cell>
          <cell r="AO400">
            <v>2011.75</v>
          </cell>
          <cell r="AP400">
            <v>2011.75</v>
          </cell>
        </row>
        <row r="401">
          <cell r="B401" t="str">
            <v>Paliperidone ER9mg</v>
          </cell>
          <cell r="C401" t="str">
            <v>Paliperidone ER</v>
          </cell>
          <cell r="D401" t="str">
            <v>9mg</v>
          </cell>
          <cell r="E401" t="str">
            <v>Torrent</v>
          </cell>
          <cell r="F401">
            <v>0</v>
          </cell>
          <cell r="G401" t="str">
            <v>Y</v>
          </cell>
          <cell r="H401">
            <v>0</v>
          </cell>
          <cell r="I401">
            <v>0</v>
          </cell>
          <cell r="J401">
            <v>2012</v>
          </cell>
          <cell r="K401">
            <v>2011.5</v>
          </cell>
          <cell r="L401">
            <v>2011.75</v>
          </cell>
          <cell r="M401">
            <v>2011.5</v>
          </cell>
          <cell r="N401">
            <v>2011.75</v>
          </cell>
          <cell r="O401">
            <v>2012</v>
          </cell>
          <cell r="P401">
            <v>2011.5</v>
          </cell>
          <cell r="Q401">
            <v>2012</v>
          </cell>
          <cell r="R401">
            <v>2011.75</v>
          </cell>
          <cell r="S401">
            <v>2011.75</v>
          </cell>
          <cell r="T401">
            <v>2011.75</v>
          </cell>
          <cell r="U401">
            <v>2012</v>
          </cell>
          <cell r="V401">
            <v>2012</v>
          </cell>
          <cell r="W401">
            <v>0</v>
          </cell>
          <cell r="X401">
            <v>2011.75</v>
          </cell>
          <cell r="Y401">
            <v>2012</v>
          </cell>
          <cell r="Z401">
            <v>2012</v>
          </cell>
          <cell r="AA401">
            <v>2012</v>
          </cell>
          <cell r="AB401">
            <v>2012</v>
          </cell>
          <cell r="AC401">
            <v>2011.75</v>
          </cell>
          <cell r="AD401">
            <v>2012</v>
          </cell>
          <cell r="AE401">
            <v>2012</v>
          </cell>
          <cell r="AF401">
            <v>2012</v>
          </cell>
          <cell r="AG401">
            <v>2011.75</v>
          </cell>
          <cell r="AH401">
            <v>2012</v>
          </cell>
          <cell r="AI401">
            <v>0</v>
          </cell>
          <cell r="AJ401">
            <v>2012</v>
          </cell>
          <cell r="AK401">
            <v>2012</v>
          </cell>
          <cell r="AL401">
            <v>2012</v>
          </cell>
          <cell r="AM401">
            <v>2012</v>
          </cell>
          <cell r="AN401">
            <v>2012</v>
          </cell>
          <cell r="AO401">
            <v>2011.75</v>
          </cell>
          <cell r="AP401">
            <v>2011.75</v>
          </cell>
        </row>
        <row r="402">
          <cell r="B402" t="str">
            <v>Pantoprazole20mg</v>
          </cell>
          <cell r="C402" t="str">
            <v>Pantoprazole</v>
          </cell>
          <cell r="D402" t="str">
            <v>20mg</v>
          </cell>
          <cell r="E402" t="str">
            <v>Intas</v>
          </cell>
          <cell r="F402" t="str">
            <v>Y</v>
          </cell>
          <cell r="G402" t="str">
            <v>Y</v>
          </cell>
          <cell r="H402">
            <v>0</v>
          </cell>
          <cell r="I402" t="str">
            <v>Y</v>
          </cell>
          <cell r="J402">
            <v>2010.5</v>
          </cell>
          <cell r="K402">
            <v>2010.25</v>
          </cell>
          <cell r="L402">
            <v>2010.25</v>
          </cell>
          <cell r="M402">
            <v>2010.25</v>
          </cell>
          <cell r="N402">
            <v>0</v>
          </cell>
          <cell r="O402">
            <v>0</v>
          </cell>
          <cell r="P402">
            <v>2010.25</v>
          </cell>
          <cell r="Q402">
            <v>0</v>
          </cell>
          <cell r="R402">
            <v>0</v>
          </cell>
          <cell r="S402">
            <v>0</v>
          </cell>
          <cell r="T402">
            <v>0</v>
          </cell>
          <cell r="U402">
            <v>0</v>
          </cell>
          <cell r="V402">
            <v>0</v>
          </cell>
          <cell r="W402">
            <v>0</v>
          </cell>
          <cell r="X402">
            <v>0</v>
          </cell>
          <cell r="Y402">
            <v>0</v>
          </cell>
          <cell r="Z402">
            <v>0</v>
          </cell>
          <cell r="AA402">
            <v>0</v>
          </cell>
          <cell r="AB402">
            <v>2010.25</v>
          </cell>
          <cell r="AC402">
            <v>0</v>
          </cell>
          <cell r="AD402">
            <v>0</v>
          </cell>
          <cell r="AE402">
            <v>0</v>
          </cell>
          <cell r="AF402">
            <v>0</v>
          </cell>
          <cell r="AG402">
            <v>0</v>
          </cell>
          <cell r="AH402">
            <v>0</v>
          </cell>
          <cell r="AI402">
            <v>0</v>
          </cell>
          <cell r="AJ402">
            <v>0</v>
          </cell>
          <cell r="AK402">
            <v>0</v>
          </cell>
          <cell r="AL402">
            <v>0</v>
          </cell>
          <cell r="AM402">
            <v>0</v>
          </cell>
          <cell r="AN402">
            <v>0</v>
          </cell>
          <cell r="AO402">
            <v>2010.25</v>
          </cell>
          <cell r="AP402">
            <v>0</v>
          </cell>
        </row>
        <row r="403">
          <cell r="B403" t="str">
            <v>Pantoprazole40mg</v>
          </cell>
          <cell r="C403" t="str">
            <v>Pantoprazole</v>
          </cell>
          <cell r="D403" t="str">
            <v>40mg</v>
          </cell>
          <cell r="E403" t="str">
            <v>Intas</v>
          </cell>
          <cell r="F403" t="str">
            <v>Y</v>
          </cell>
          <cell r="G403" t="str">
            <v>Y</v>
          </cell>
          <cell r="H403">
            <v>0</v>
          </cell>
          <cell r="I403" t="str">
            <v>Y</v>
          </cell>
          <cell r="J403">
            <v>2010.5</v>
          </cell>
          <cell r="K403">
            <v>2010.25</v>
          </cell>
          <cell r="L403">
            <v>2010.25</v>
          </cell>
          <cell r="M403">
            <v>2010.25</v>
          </cell>
          <cell r="N403">
            <v>0</v>
          </cell>
          <cell r="O403">
            <v>0</v>
          </cell>
          <cell r="P403">
            <v>2010.25</v>
          </cell>
          <cell r="Q403">
            <v>0</v>
          </cell>
          <cell r="R403">
            <v>0</v>
          </cell>
          <cell r="S403">
            <v>0</v>
          </cell>
          <cell r="T403">
            <v>0</v>
          </cell>
          <cell r="U403">
            <v>0</v>
          </cell>
          <cell r="V403">
            <v>0</v>
          </cell>
          <cell r="W403">
            <v>0</v>
          </cell>
          <cell r="X403">
            <v>0</v>
          </cell>
          <cell r="Y403">
            <v>0</v>
          </cell>
          <cell r="Z403">
            <v>0</v>
          </cell>
          <cell r="AA403">
            <v>0</v>
          </cell>
          <cell r="AB403">
            <v>2010.25</v>
          </cell>
          <cell r="AC403">
            <v>0</v>
          </cell>
          <cell r="AD403">
            <v>0</v>
          </cell>
          <cell r="AE403">
            <v>0</v>
          </cell>
          <cell r="AF403">
            <v>0</v>
          </cell>
          <cell r="AG403">
            <v>0</v>
          </cell>
          <cell r="AH403">
            <v>0</v>
          </cell>
          <cell r="AI403">
            <v>0</v>
          </cell>
          <cell r="AJ403">
            <v>0</v>
          </cell>
          <cell r="AK403">
            <v>0</v>
          </cell>
          <cell r="AL403">
            <v>0</v>
          </cell>
          <cell r="AM403">
            <v>0</v>
          </cell>
          <cell r="AN403">
            <v>0</v>
          </cell>
          <cell r="AO403">
            <v>2010.25</v>
          </cell>
          <cell r="AP403">
            <v>0</v>
          </cell>
        </row>
        <row r="404">
          <cell r="B404" t="str">
            <v>Paracetamol1000mg</v>
          </cell>
          <cell r="C404" t="str">
            <v>Paracetamol</v>
          </cell>
          <cell r="D404" t="str">
            <v>1000mg</v>
          </cell>
          <cell r="E404" t="str">
            <v>Intas</v>
          </cell>
          <cell r="F404">
            <v>0</v>
          </cell>
          <cell r="G404">
            <v>0</v>
          </cell>
          <cell r="H404">
            <v>0</v>
          </cell>
          <cell r="I404" t="str">
            <v>Y</v>
          </cell>
          <cell r="J404">
            <v>2010.25</v>
          </cell>
          <cell r="K404">
            <v>0</v>
          </cell>
          <cell r="L404">
            <v>0</v>
          </cell>
          <cell r="M404">
            <v>2010.25</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row>
        <row r="405">
          <cell r="B405" t="str">
            <v>Paracetamol500mg</v>
          </cell>
          <cell r="C405" t="str">
            <v>Paracetamol</v>
          </cell>
          <cell r="D405" t="str">
            <v>500mg</v>
          </cell>
          <cell r="E405" t="str">
            <v>Intas</v>
          </cell>
          <cell r="F405">
            <v>0</v>
          </cell>
          <cell r="G405">
            <v>0</v>
          </cell>
          <cell r="H405">
            <v>0</v>
          </cell>
          <cell r="I405" t="str">
            <v>Y</v>
          </cell>
          <cell r="J405">
            <v>2010.25</v>
          </cell>
          <cell r="K405">
            <v>2010.25</v>
          </cell>
          <cell r="L405">
            <v>0</v>
          </cell>
          <cell r="M405">
            <v>2010.25</v>
          </cell>
          <cell r="N405">
            <v>0</v>
          </cell>
          <cell r="O405">
            <v>0</v>
          </cell>
          <cell r="P405">
            <v>2010.25</v>
          </cell>
          <cell r="Q405">
            <v>0</v>
          </cell>
          <cell r="R405">
            <v>0</v>
          </cell>
          <cell r="S405">
            <v>0</v>
          </cell>
          <cell r="T405">
            <v>0</v>
          </cell>
          <cell r="U405">
            <v>0</v>
          </cell>
          <cell r="V405">
            <v>0</v>
          </cell>
          <cell r="W405">
            <v>0</v>
          </cell>
          <cell r="X405">
            <v>0</v>
          </cell>
          <cell r="Y405">
            <v>0</v>
          </cell>
          <cell r="Z405">
            <v>0</v>
          </cell>
          <cell r="AA405">
            <v>0</v>
          </cell>
          <cell r="AB405">
            <v>2010.25</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row>
        <row r="406">
          <cell r="B406" t="str">
            <v>Paracetamol750mg</v>
          </cell>
          <cell r="C406" t="str">
            <v>Paracetamol</v>
          </cell>
          <cell r="D406" t="str">
            <v>750mg</v>
          </cell>
          <cell r="E406" t="str">
            <v>Intas</v>
          </cell>
          <cell r="F406">
            <v>0</v>
          </cell>
          <cell r="G406">
            <v>0</v>
          </cell>
          <cell r="H406">
            <v>0</v>
          </cell>
          <cell r="I406" t="str">
            <v>Y</v>
          </cell>
          <cell r="J406">
            <v>2010.25</v>
          </cell>
          <cell r="K406">
            <v>2010.25</v>
          </cell>
          <cell r="L406">
            <v>0</v>
          </cell>
          <cell r="M406">
            <v>2010.25</v>
          </cell>
          <cell r="N406">
            <v>0</v>
          </cell>
          <cell r="O406">
            <v>0</v>
          </cell>
          <cell r="P406">
            <v>2010.25</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row>
        <row r="407">
          <cell r="B407" t="str">
            <v>Perindopril + Indapamide4+1.25mg</v>
          </cell>
          <cell r="C407" t="str">
            <v>Perindopril + Indapamide</v>
          </cell>
          <cell r="D407" t="str">
            <v>4+1.25mg</v>
          </cell>
          <cell r="E407" t="str">
            <v>Torrent</v>
          </cell>
          <cell r="F407">
            <v>0</v>
          </cell>
          <cell r="G407" t="str">
            <v>Y</v>
          </cell>
          <cell r="H407">
            <v>0</v>
          </cell>
          <cell r="I407">
            <v>0</v>
          </cell>
          <cell r="J407">
            <v>2011.25</v>
          </cell>
          <cell r="K407">
            <v>2010.25</v>
          </cell>
          <cell r="L407">
            <v>2010.5</v>
          </cell>
          <cell r="M407">
            <v>2010.25</v>
          </cell>
          <cell r="N407">
            <v>2010.5</v>
          </cell>
          <cell r="O407">
            <v>2011.25</v>
          </cell>
          <cell r="P407">
            <v>2010.25</v>
          </cell>
          <cell r="Q407">
            <v>2011.25</v>
          </cell>
          <cell r="R407">
            <v>2010.5</v>
          </cell>
          <cell r="S407">
            <v>2010.5</v>
          </cell>
          <cell r="T407">
            <v>2010.5</v>
          </cell>
          <cell r="U407">
            <v>2011.25</v>
          </cell>
          <cell r="V407">
            <v>2011.25</v>
          </cell>
          <cell r="W407">
            <v>0</v>
          </cell>
          <cell r="X407">
            <v>2010.5</v>
          </cell>
          <cell r="Y407">
            <v>2011.25</v>
          </cell>
          <cell r="Z407">
            <v>2011.25</v>
          </cell>
          <cell r="AA407">
            <v>2011.25</v>
          </cell>
          <cell r="AB407">
            <v>2011.25</v>
          </cell>
          <cell r="AC407">
            <v>2010.5</v>
          </cell>
          <cell r="AD407">
            <v>2011.25</v>
          </cell>
          <cell r="AE407">
            <v>2011.25</v>
          </cell>
          <cell r="AF407">
            <v>2011.25</v>
          </cell>
          <cell r="AG407">
            <v>2010.5</v>
          </cell>
          <cell r="AH407">
            <v>2011.25</v>
          </cell>
          <cell r="AI407">
            <v>0</v>
          </cell>
          <cell r="AJ407">
            <v>2011.25</v>
          </cell>
          <cell r="AK407">
            <v>2011.25</v>
          </cell>
          <cell r="AL407">
            <v>2011.25</v>
          </cell>
          <cell r="AM407">
            <v>2011.25</v>
          </cell>
          <cell r="AN407">
            <v>2011.25</v>
          </cell>
          <cell r="AO407">
            <v>2010.5</v>
          </cell>
          <cell r="AP407">
            <v>2010.5</v>
          </cell>
        </row>
        <row r="408">
          <cell r="B408" t="str">
            <v>Pioglitazone+Glimiperide30+2mg</v>
          </cell>
          <cell r="C408" t="str">
            <v>Pioglitazone+Glimiperide</v>
          </cell>
          <cell r="D408" t="str">
            <v>30+2mg</v>
          </cell>
          <cell r="E408" t="str">
            <v>Torrent</v>
          </cell>
          <cell r="F408">
            <v>0</v>
          </cell>
          <cell r="G408" t="str">
            <v>Y</v>
          </cell>
          <cell r="H408">
            <v>0</v>
          </cell>
          <cell r="I408">
            <v>0</v>
          </cell>
          <cell r="J408">
            <v>2012.25</v>
          </cell>
          <cell r="K408">
            <v>2012.25</v>
          </cell>
          <cell r="L408">
            <v>2012.25</v>
          </cell>
          <cell r="M408">
            <v>2012.25</v>
          </cell>
          <cell r="N408">
            <v>2012.25</v>
          </cell>
          <cell r="O408">
            <v>2012.25</v>
          </cell>
          <cell r="P408">
            <v>2012.25</v>
          </cell>
          <cell r="Q408">
            <v>2012.25</v>
          </cell>
          <cell r="R408">
            <v>2012.25</v>
          </cell>
          <cell r="S408">
            <v>2012.25</v>
          </cell>
          <cell r="T408">
            <v>2012.25</v>
          </cell>
          <cell r="U408">
            <v>2012.25</v>
          </cell>
          <cell r="V408">
            <v>2012.25</v>
          </cell>
          <cell r="W408">
            <v>0</v>
          </cell>
          <cell r="X408">
            <v>2012.25</v>
          </cell>
          <cell r="Y408">
            <v>2012.25</v>
          </cell>
          <cell r="Z408">
            <v>2012.25</v>
          </cell>
          <cell r="AA408">
            <v>2012.25</v>
          </cell>
          <cell r="AB408">
            <v>2012.25</v>
          </cell>
          <cell r="AC408">
            <v>2012.25</v>
          </cell>
          <cell r="AD408">
            <v>2012.25</v>
          </cell>
          <cell r="AE408">
            <v>2012.25</v>
          </cell>
          <cell r="AF408">
            <v>2012.25</v>
          </cell>
          <cell r="AG408">
            <v>2012.25</v>
          </cell>
          <cell r="AH408">
            <v>2012.25</v>
          </cell>
          <cell r="AI408">
            <v>0</v>
          </cell>
          <cell r="AJ408">
            <v>2012.25</v>
          </cell>
          <cell r="AK408">
            <v>2012.25</v>
          </cell>
          <cell r="AL408">
            <v>2012.25</v>
          </cell>
          <cell r="AM408">
            <v>2012.25</v>
          </cell>
          <cell r="AN408">
            <v>2012.25</v>
          </cell>
          <cell r="AO408">
            <v>2012.25</v>
          </cell>
          <cell r="AP408">
            <v>2012.25</v>
          </cell>
        </row>
        <row r="409">
          <cell r="B409" t="str">
            <v>Pioglitazone+Glimiperide30+4mg</v>
          </cell>
          <cell r="C409" t="str">
            <v>Pioglitazone+Glimiperide</v>
          </cell>
          <cell r="D409" t="str">
            <v>30+4mg</v>
          </cell>
          <cell r="E409" t="str">
            <v>Torrent</v>
          </cell>
          <cell r="F409">
            <v>0</v>
          </cell>
          <cell r="G409" t="str">
            <v>Y</v>
          </cell>
          <cell r="H409">
            <v>0</v>
          </cell>
          <cell r="I409">
            <v>0</v>
          </cell>
          <cell r="J409">
            <v>2012.25</v>
          </cell>
          <cell r="K409">
            <v>2012.25</v>
          </cell>
          <cell r="L409">
            <v>2012.25</v>
          </cell>
          <cell r="M409">
            <v>2012.25</v>
          </cell>
          <cell r="N409">
            <v>2012.25</v>
          </cell>
          <cell r="O409">
            <v>2012.25</v>
          </cell>
          <cell r="P409">
            <v>2012.25</v>
          </cell>
          <cell r="Q409">
            <v>2012.25</v>
          </cell>
          <cell r="R409">
            <v>2012.25</v>
          </cell>
          <cell r="S409">
            <v>2012.25</v>
          </cell>
          <cell r="T409">
            <v>2012.25</v>
          </cell>
          <cell r="U409">
            <v>2012.25</v>
          </cell>
          <cell r="V409">
            <v>2012.25</v>
          </cell>
          <cell r="W409">
            <v>0</v>
          </cell>
          <cell r="X409">
            <v>2012.25</v>
          </cell>
          <cell r="Y409">
            <v>2012.25</v>
          </cell>
          <cell r="Z409">
            <v>2012.25</v>
          </cell>
          <cell r="AA409">
            <v>2012.25</v>
          </cell>
          <cell r="AB409">
            <v>2012.25</v>
          </cell>
          <cell r="AC409">
            <v>2012.25</v>
          </cell>
          <cell r="AD409">
            <v>2012.25</v>
          </cell>
          <cell r="AE409">
            <v>2012.25</v>
          </cell>
          <cell r="AF409">
            <v>2012.25</v>
          </cell>
          <cell r="AG409">
            <v>2012.25</v>
          </cell>
          <cell r="AH409">
            <v>2012.25</v>
          </cell>
          <cell r="AI409">
            <v>0</v>
          </cell>
          <cell r="AJ409">
            <v>2012.25</v>
          </cell>
          <cell r="AK409">
            <v>2012.25</v>
          </cell>
          <cell r="AL409">
            <v>2012.25</v>
          </cell>
          <cell r="AM409">
            <v>2012.25</v>
          </cell>
          <cell r="AN409">
            <v>2012.25</v>
          </cell>
          <cell r="AO409">
            <v>2012.25</v>
          </cell>
          <cell r="AP409">
            <v>2012.25</v>
          </cell>
        </row>
        <row r="410">
          <cell r="B410" t="str">
            <v>Pravastatin sodium</v>
          </cell>
          <cell r="C410" t="str">
            <v>Pravastatin sodium</v>
          </cell>
          <cell r="D410">
            <v>0</v>
          </cell>
          <cell r="E410" t="str">
            <v>Torrent</v>
          </cell>
          <cell r="F410">
            <v>0</v>
          </cell>
          <cell r="G410" t="str">
            <v>Y</v>
          </cell>
          <cell r="H410">
            <v>0</v>
          </cell>
          <cell r="I410">
            <v>0</v>
          </cell>
          <cell r="J410">
            <v>2011.75</v>
          </cell>
          <cell r="K410">
            <v>2011.75</v>
          </cell>
          <cell r="L410">
            <v>2011.75</v>
          </cell>
          <cell r="M410">
            <v>2011.75</v>
          </cell>
          <cell r="N410">
            <v>2011.75</v>
          </cell>
          <cell r="O410">
            <v>2011.75</v>
          </cell>
          <cell r="P410">
            <v>2011.75</v>
          </cell>
          <cell r="Q410">
            <v>2011.75</v>
          </cell>
          <cell r="R410">
            <v>2011.75</v>
          </cell>
          <cell r="S410">
            <v>2011.75</v>
          </cell>
          <cell r="T410">
            <v>2011.75</v>
          </cell>
          <cell r="U410">
            <v>2011.75</v>
          </cell>
          <cell r="V410">
            <v>2011.75</v>
          </cell>
          <cell r="W410">
            <v>2011.75</v>
          </cell>
          <cell r="X410">
            <v>2011.75</v>
          </cell>
          <cell r="Y410">
            <v>2011.75</v>
          </cell>
          <cell r="Z410">
            <v>2011.75</v>
          </cell>
          <cell r="AA410">
            <v>2011.75</v>
          </cell>
          <cell r="AB410">
            <v>2011.75</v>
          </cell>
          <cell r="AC410">
            <v>2011.75</v>
          </cell>
          <cell r="AD410">
            <v>2011.75</v>
          </cell>
          <cell r="AE410">
            <v>2011.75</v>
          </cell>
          <cell r="AF410">
            <v>2011.75</v>
          </cell>
          <cell r="AG410">
            <v>2011.75</v>
          </cell>
          <cell r="AH410">
            <v>2011.75</v>
          </cell>
          <cell r="AI410">
            <v>2011.75</v>
          </cell>
          <cell r="AJ410">
            <v>2011.75</v>
          </cell>
          <cell r="AK410">
            <v>2011.75</v>
          </cell>
          <cell r="AL410">
            <v>2011.75</v>
          </cell>
          <cell r="AM410">
            <v>2011.75</v>
          </cell>
          <cell r="AN410">
            <v>2011.75</v>
          </cell>
          <cell r="AO410">
            <v>2011.75</v>
          </cell>
          <cell r="AP410">
            <v>2011.75</v>
          </cell>
        </row>
        <row r="411">
          <cell r="B411" t="str">
            <v>Pravastatin sodium</v>
          </cell>
          <cell r="C411" t="str">
            <v>Pravastatin sodium</v>
          </cell>
          <cell r="D411">
            <v>0</v>
          </cell>
          <cell r="E411" t="str">
            <v>Torrent</v>
          </cell>
          <cell r="F411">
            <v>0</v>
          </cell>
          <cell r="G411" t="str">
            <v>Y</v>
          </cell>
          <cell r="H411">
            <v>0</v>
          </cell>
          <cell r="I411">
            <v>0</v>
          </cell>
          <cell r="J411">
            <v>2011.75</v>
          </cell>
          <cell r="K411">
            <v>2011.75</v>
          </cell>
          <cell r="L411">
            <v>2011.75</v>
          </cell>
          <cell r="M411">
            <v>2011.75</v>
          </cell>
          <cell r="N411">
            <v>2011.75</v>
          </cell>
          <cell r="O411">
            <v>2011.75</v>
          </cell>
          <cell r="P411">
            <v>2011.75</v>
          </cell>
          <cell r="Q411">
            <v>2011.75</v>
          </cell>
          <cell r="R411">
            <v>2011.75</v>
          </cell>
          <cell r="S411">
            <v>2011.75</v>
          </cell>
          <cell r="T411">
            <v>2011.75</v>
          </cell>
          <cell r="U411">
            <v>2011.75</v>
          </cell>
          <cell r="V411">
            <v>2011.75</v>
          </cell>
          <cell r="W411">
            <v>2011.75</v>
          </cell>
          <cell r="X411">
            <v>2011.75</v>
          </cell>
          <cell r="Y411">
            <v>2011.75</v>
          </cell>
          <cell r="Z411">
            <v>2011.75</v>
          </cell>
          <cell r="AA411">
            <v>2011.75</v>
          </cell>
          <cell r="AB411">
            <v>2011.75</v>
          </cell>
          <cell r="AC411">
            <v>2011.75</v>
          </cell>
          <cell r="AD411">
            <v>2011.75</v>
          </cell>
          <cell r="AE411">
            <v>2011.75</v>
          </cell>
          <cell r="AF411">
            <v>2011.75</v>
          </cell>
          <cell r="AG411">
            <v>2011.75</v>
          </cell>
          <cell r="AH411">
            <v>2011.75</v>
          </cell>
          <cell r="AI411">
            <v>2011.75</v>
          </cell>
          <cell r="AJ411">
            <v>2011.75</v>
          </cell>
          <cell r="AK411">
            <v>2011.75</v>
          </cell>
          <cell r="AL411">
            <v>2011.75</v>
          </cell>
          <cell r="AM411">
            <v>2011.75</v>
          </cell>
          <cell r="AN411">
            <v>2011.75</v>
          </cell>
          <cell r="AO411">
            <v>2011.75</v>
          </cell>
          <cell r="AP411">
            <v>2011.75</v>
          </cell>
        </row>
        <row r="412">
          <cell r="B412" t="str">
            <v>Pravastatin sodium</v>
          </cell>
          <cell r="C412" t="str">
            <v>Pravastatin sodium</v>
          </cell>
          <cell r="D412">
            <v>0</v>
          </cell>
          <cell r="E412" t="str">
            <v>Torrent</v>
          </cell>
          <cell r="F412">
            <v>0</v>
          </cell>
          <cell r="G412" t="str">
            <v>Y</v>
          </cell>
          <cell r="H412">
            <v>0</v>
          </cell>
          <cell r="I412">
            <v>0</v>
          </cell>
          <cell r="J412">
            <v>2011.75</v>
          </cell>
          <cell r="K412">
            <v>2011.75</v>
          </cell>
          <cell r="L412">
            <v>2011.75</v>
          </cell>
          <cell r="M412">
            <v>2011.75</v>
          </cell>
          <cell r="N412">
            <v>2011.75</v>
          </cell>
          <cell r="O412">
            <v>2011.75</v>
          </cell>
          <cell r="P412">
            <v>2011.75</v>
          </cell>
          <cell r="Q412">
            <v>2011.75</v>
          </cell>
          <cell r="R412">
            <v>2011.75</v>
          </cell>
          <cell r="S412">
            <v>2011.75</v>
          </cell>
          <cell r="T412">
            <v>2011.75</v>
          </cell>
          <cell r="U412">
            <v>2011.75</v>
          </cell>
          <cell r="V412">
            <v>2011.75</v>
          </cell>
          <cell r="W412">
            <v>2011.75</v>
          </cell>
          <cell r="X412">
            <v>2011.75</v>
          </cell>
          <cell r="Y412">
            <v>2011.75</v>
          </cell>
          <cell r="Z412">
            <v>2011.75</v>
          </cell>
          <cell r="AA412">
            <v>2011.75</v>
          </cell>
          <cell r="AB412">
            <v>2011.75</v>
          </cell>
          <cell r="AC412">
            <v>2011.75</v>
          </cell>
          <cell r="AD412">
            <v>2011.75</v>
          </cell>
          <cell r="AE412">
            <v>2011.75</v>
          </cell>
          <cell r="AF412">
            <v>2011.75</v>
          </cell>
          <cell r="AG412">
            <v>2011.75</v>
          </cell>
          <cell r="AH412">
            <v>2011.75</v>
          </cell>
          <cell r="AI412">
            <v>2011.75</v>
          </cell>
          <cell r="AJ412">
            <v>2011.75</v>
          </cell>
          <cell r="AK412">
            <v>2011.75</v>
          </cell>
          <cell r="AL412">
            <v>2011.75</v>
          </cell>
          <cell r="AM412">
            <v>2011.75</v>
          </cell>
          <cell r="AN412">
            <v>2011.75</v>
          </cell>
          <cell r="AO412">
            <v>2011.75</v>
          </cell>
          <cell r="AP412">
            <v>2011.75</v>
          </cell>
        </row>
        <row r="413">
          <cell r="B413" t="str">
            <v>Pravastatin10mg</v>
          </cell>
          <cell r="C413" t="str">
            <v>Pravastatin</v>
          </cell>
          <cell r="D413" t="str">
            <v>10mg</v>
          </cell>
          <cell r="E413" t="str">
            <v>Intas</v>
          </cell>
          <cell r="F413">
            <v>0</v>
          </cell>
          <cell r="G413">
            <v>0</v>
          </cell>
          <cell r="H413">
            <v>0</v>
          </cell>
          <cell r="I413" t="str">
            <v>Y</v>
          </cell>
          <cell r="J413">
            <v>2010.25</v>
          </cell>
          <cell r="K413">
            <v>2010.25</v>
          </cell>
          <cell r="L413">
            <v>2010.25</v>
          </cell>
          <cell r="M413">
            <v>2010.25</v>
          </cell>
          <cell r="N413">
            <v>0</v>
          </cell>
          <cell r="O413">
            <v>0</v>
          </cell>
          <cell r="P413">
            <v>2010.25</v>
          </cell>
          <cell r="Q413">
            <v>0</v>
          </cell>
          <cell r="R413">
            <v>0</v>
          </cell>
          <cell r="S413">
            <v>0</v>
          </cell>
          <cell r="T413">
            <v>0</v>
          </cell>
          <cell r="U413">
            <v>0</v>
          </cell>
          <cell r="V413">
            <v>0</v>
          </cell>
          <cell r="W413">
            <v>0</v>
          </cell>
          <cell r="X413">
            <v>0</v>
          </cell>
          <cell r="Y413">
            <v>0</v>
          </cell>
          <cell r="Z413">
            <v>0</v>
          </cell>
          <cell r="AA413">
            <v>0</v>
          </cell>
          <cell r="AB413">
            <v>2010.25</v>
          </cell>
          <cell r="AC413">
            <v>0</v>
          </cell>
          <cell r="AD413">
            <v>0</v>
          </cell>
          <cell r="AE413">
            <v>0</v>
          </cell>
          <cell r="AF413">
            <v>0</v>
          </cell>
          <cell r="AG413">
            <v>0</v>
          </cell>
          <cell r="AH413">
            <v>0</v>
          </cell>
          <cell r="AI413">
            <v>0</v>
          </cell>
          <cell r="AJ413">
            <v>0</v>
          </cell>
          <cell r="AK413">
            <v>0</v>
          </cell>
          <cell r="AL413">
            <v>0</v>
          </cell>
          <cell r="AM413">
            <v>0</v>
          </cell>
          <cell r="AN413">
            <v>0</v>
          </cell>
          <cell r="AO413">
            <v>2010.25</v>
          </cell>
          <cell r="AP413">
            <v>0</v>
          </cell>
        </row>
        <row r="414">
          <cell r="B414" t="str">
            <v>Pravastatin20mg</v>
          </cell>
          <cell r="C414" t="str">
            <v>Pravastatin</v>
          </cell>
          <cell r="D414" t="str">
            <v>20mg</v>
          </cell>
          <cell r="E414" t="str">
            <v>Intas</v>
          </cell>
          <cell r="F414">
            <v>0</v>
          </cell>
          <cell r="G414">
            <v>0</v>
          </cell>
          <cell r="H414">
            <v>0</v>
          </cell>
          <cell r="I414" t="str">
            <v>Y</v>
          </cell>
          <cell r="J414">
            <v>2010.25</v>
          </cell>
          <cell r="K414">
            <v>2010.25</v>
          </cell>
          <cell r="L414">
            <v>2010.25</v>
          </cell>
          <cell r="M414">
            <v>2010.25</v>
          </cell>
          <cell r="N414">
            <v>0</v>
          </cell>
          <cell r="O414">
            <v>0</v>
          </cell>
          <cell r="P414">
            <v>2010.25</v>
          </cell>
          <cell r="Q414">
            <v>0</v>
          </cell>
          <cell r="R414">
            <v>0</v>
          </cell>
          <cell r="S414">
            <v>0</v>
          </cell>
          <cell r="T414">
            <v>0</v>
          </cell>
          <cell r="U414">
            <v>0</v>
          </cell>
          <cell r="V414">
            <v>0</v>
          </cell>
          <cell r="W414">
            <v>0</v>
          </cell>
          <cell r="X414">
            <v>0</v>
          </cell>
          <cell r="Y414">
            <v>0</v>
          </cell>
          <cell r="Z414">
            <v>0</v>
          </cell>
          <cell r="AA414">
            <v>0</v>
          </cell>
          <cell r="AB414">
            <v>2010.25</v>
          </cell>
          <cell r="AC414">
            <v>0</v>
          </cell>
          <cell r="AD414">
            <v>0</v>
          </cell>
          <cell r="AE414">
            <v>0</v>
          </cell>
          <cell r="AF414">
            <v>0</v>
          </cell>
          <cell r="AG414">
            <v>0</v>
          </cell>
          <cell r="AH414">
            <v>0</v>
          </cell>
          <cell r="AI414">
            <v>0</v>
          </cell>
          <cell r="AJ414">
            <v>0</v>
          </cell>
          <cell r="AK414">
            <v>0</v>
          </cell>
          <cell r="AL414">
            <v>0</v>
          </cell>
          <cell r="AM414">
            <v>0</v>
          </cell>
          <cell r="AN414">
            <v>0</v>
          </cell>
          <cell r="AO414">
            <v>2010.25</v>
          </cell>
          <cell r="AP414">
            <v>0</v>
          </cell>
        </row>
        <row r="415">
          <cell r="B415" t="str">
            <v>Pravastatin40mg</v>
          </cell>
          <cell r="C415" t="str">
            <v>Pravastatin</v>
          </cell>
          <cell r="D415" t="str">
            <v>40mg</v>
          </cell>
          <cell r="E415" t="str">
            <v>Intas</v>
          </cell>
          <cell r="F415">
            <v>0</v>
          </cell>
          <cell r="G415">
            <v>0</v>
          </cell>
          <cell r="H415">
            <v>0</v>
          </cell>
          <cell r="I415" t="str">
            <v>Y</v>
          </cell>
          <cell r="J415">
            <v>2010.25</v>
          </cell>
          <cell r="K415">
            <v>2010.25</v>
          </cell>
          <cell r="L415">
            <v>2010.25</v>
          </cell>
          <cell r="M415">
            <v>2010.25</v>
          </cell>
          <cell r="N415">
            <v>0</v>
          </cell>
          <cell r="O415">
            <v>0</v>
          </cell>
          <cell r="P415">
            <v>2010.25</v>
          </cell>
          <cell r="Q415">
            <v>0</v>
          </cell>
          <cell r="R415">
            <v>0</v>
          </cell>
          <cell r="S415">
            <v>0</v>
          </cell>
          <cell r="T415">
            <v>0</v>
          </cell>
          <cell r="U415">
            <v>0</v>
          </cell>
          <cell r="V415">
            <v>0</v>
          </cell>
          <cell r="W415">
            <v>0</v>
          </cell>
          <cell r="X415">
            <v>0</v>
          </cell>
          <cell r="Y415">
            <v>0</v>
          </cell>
          <cell r="Z415">
            <v>0</v>
          </cell>
          <cell r="AA415">
            <v>0</v>
          </cell>
          <cell r="AB415">
            <v>2010.25</v>
          </cell>
          <cell r="AC415">
            <v>0</v>
          </cell>
          <cell r="AD415">
            <v>0</v>
          </cell>
          <cell r="AE415">
            <v>0</v>
          </cell>
          <cell r="AF415">
            <v>0</v>
          </cell>
          <cell r="AG415">
            <v>0</v>
          </cell>
          <cell r="AH415">
            <v>0</v>
          </cell>
          <cell r="AI415">
            <v>0</v>
          </cell>
          <cell r="AJ415">
            <v>0</v>
          </cell>
          <cell r="AK415">
            <v>0</v>
          </cell>
          <cell r="AL415">
            <v>0</v>
          </cell>
          <cell r="AM415">
            <v>0</v>
          </cell>
          <cell r="AN415">
            <v>0</v>
          </cell>
          <cell r="AO415">
            <v>2010.25</v>
          </cell>
          <cell r="AP415">
            <v>0</v>
          </cell>
        </row>
        <row r="416">
          <cell r="B416" t="str">
            <v>Quinine sulphate300mg</v>
          </cell>
          <cell r="C416" t="str">
            <v>Quinine sulphate</v>
          </cell>
          <cell r="D416" t="str">
            <v>300mg</v>
          </cell>
          <cell r="E416" t="str">
            <v>Intas</v>
          </cell>
          <cell r="F416">
            <v>0</v>
          </cell>
          <cell r="G416">
            <v>0</v>
          </cell>
          <cell r="H416">
            <v>0</v>
          </cell>
          <cell r="I416" t="str">
            <v>Y</v>
          </cell>
          <cell r="J416">
            <v>2010.25</v>
          </cell>
          <cell r="K416">
            <v>0</v>
          </cell>
          <cell r="L416">
            <v>0</v>
          </cell>
          <cell r="M416">
            <v>2010.25</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row>
        <row r="417">
          <cell r="B417" t="str">
            <v>Rabeprazole10mg</v>
          </cell>
          <cell r="C417" t="str">
            <v>Rabeprazole</v>
          </cell>
          <cell r="D417" t="str">
            <v>10mg</v>
          </cell>
          <cell r="E417" t="str">
            <v>Torrent</v>
          </cell>
          <cell r="F417" t="str">
            <v>Y</v>
          </cell>
          <cell r="G417" t="str">
            <v>Y</v>
          </cell>
          <cell r="H417">
            <v>0</v>
          </cell>
          <cell r="I417" t="str">
            <v>Y</v>
          </cell>
          <cell r="J417">
            <v>2010.5</v>
          </cell>
          <cell r="K417">
            <v>2011.25</v>
          </cell>
          <cell r="L417">
            <v>2010.5</v>
          </cell>
          <cell r="M417">
            <v>2010.5</v>
          </cell>
          <cell r="N417">
            <v>2011.25</v>
          </cell>
          <cell r="O417">
            <v>2011.25</v>
          </cell>
          <cell r="P417">
            <v>2011.25</v>
          </cell>
          <cell r="Q417">
            <v>2010.5</v>
          </cell>
          <cell r="R417">
            <v>2011.25</v>
          </cell>
          <cell r="S417">
            <v>2011.25</v>
          </cell>
          <cell r="T417">
            <v>2011.25</v>
          </cell>
          <cell r="U417">
            <v>2010.5</v>
          </cell>
          <cell r="V417">
            <v>2010.5</v>
          </cell>
          <cell r="W417">
            <v>0</v>
          </cell>
          <cell r="X417">
            <v>2011.25</v>
          </cell>
          <cell r="Y417">
            <v>2010.5</v>
          </cell>
          <cell r="Z417">
            <v>2011.25</v>
          </cell>
          <cell r="AA417">
            <v>2011.25</v>
          </cell>
          <cell r="AB417">
            <v>2011.25</v>
          </cell>
          <cell r="AC417">
            <v>2011.25</v>
          </cell>
          <cell r="AD417">
            <v>2011.25</v>
          </cell>
          <cell r="AE417">
            <v>2010.5</v>
          </cell>
          <cell r="AF417">
            <v>2010.5</v>
          </cell>
          <cell r="AG417">
            <v>2011.25</v>
          </cell>
          <cell r="AH417">
            <v>2011.25</v>
          </cell>
          <cell r="AI417">
            <v>0</v>
          </cell>
          <cell r="AJ417">
            <v>2010.5</v>
          </cell>
          <cell r="AK417">
            <v>2011.25</v>
          </cell>
          <cell r="AL417">
            <v>2011.25</v>
          </cell>
          <cell r="AM417">
            <v>2010.5</v>
          </cell>
          <cell r="AN417">
            <v>2011.25</v>
          </cell>
          <cell r="AO417">
            <v>2011.25</v>
          </cell>
          <cell r="AP417">
            <v>2011.25</v>
          </cell>
        </row>
        <row r="418">
          <cell r="B418" t="str">
            <v>Rabeprazole20mg</v>
          </cell>
          <cell r="C418" t="str">
            <v>Rabeprazole</v>
          </cell>
          <cell r="D418" t="str">
            <v>20mg</v>
          </cell>
          <cell r="E418" t="str">
            <v>Torrent</v>
          </cell>
          <cell r="F418" t="str">
            <v>Y</v>
          </cell>
          <cell r="G418" t="str">
            <v>Y</v>
          </cell>
          <cell r="H418">
            <v>0</v>
          </cell>
          <cell r="I418" t="str">
            <v>Y</v>
          </cell>
          <cell r="J418">
            <v>2010.5</v>
          </cell>
          <cell r="K418">
            <v>2011.25</v>
          </cell>
          <cell r="L418">
            <v>2010.5</v>
          </cell>
          <cell r="M418">
            <v>2010.5</v>
          </cell>
          <cell r="N418">
            <v>2011.25</v>
          </cell>
          <cell r="O418">
            <v>2011.25</v>
          </cell>
          <cell r="P418">
            <v>2011.25</v>
          </cell>
          <cell r="Q418">
            <v>2010.5</v>
          </cell>
          <cell r="R418">
            <v>2011.25</v>
          </cell>
          <cell r="S418">
            <v>2011.25</v>
          </cell>
          <cell r="T418">
            <v>2011.25</v>
          </cell>
          <cell r="U418">
            <v>2010.5</v>
          </cell>
          <cell r="V418">
            <v>2010.5</v>
          </cell>
          <cell r="W418">
            <v>0</v>
          </cell>
          <cell r="X418">
            <v>2011.25</v>
          </cell>
          <cell r="Y418">
            <v>2010.5</v>
          </cell>
          <cell r="Z418">
            <v>2011.25</v>
          </cell>
          <cell r="AA418">
            <v>2011.25</v>
          </cell>
          <cell r="AB418">
            <v>2011.25</v>
          </cell>
          <cell r="AC418">
            <v>2011.25</v>
          </cell>
          <cell r="AD418">
            <v>2011.25</v>
          </cell>
          <cell r="AE418">
            <v>2010.5</v>
          </cell>
          <cell r="AF418">
            <v>2010.5</v>
          </cell>
          <cell r="AG418">
            <v>2011.25</v>
          </cell>
          <cell r="AH418">
            <v>2011.25</v>
          </cell>
          <cell r="AI418">
            <v>0</v>
          </cell>
          <cell r="AJ418">
            <v>2010.5</v>
          </cell>
          <cell r="AK418">
            <v>2011.25</v>
          </cell>
          <cell r="AL418">
            <v>2011.25</v>
          </cell>
          <cell r="AM418">
            <v>2010.5</v>
          </cell>
          <cell r="AN418">
            <v>2011.25</v>
          </cell>
          <cell r="AO418">
            <v>2011.25</v>
          </cell>
          <cell r="AP418">
            <v>2011.25</v>
          </cell>
        </row>
        <row r="419">
          <cell r="B419" t="str">
            <v>Ramipril + HCTZ5+12.5mg</v>
          </cell>
          <cell r="C419" t="str">
            <v>Ramipril + HCTZ</v>
          </cell>
          <cell r="D419" t="str">
            <v>5+12.5mg</v>
          </cell>
          <cell r="E419" t="str">
            <v>Torrent</v>
          </cell>
          <cell r="F419">
            <v>0</v>
          </cell>
          <cell r="G419" t="str">
            <v>Y</v>
          </cell>
          <cell r="H419">
            <v>0</v>
          </cell>
          <cell r="I419">
            <v>0</v>
          </cell>
          <cell r="J419">
            <v>2011.25</v>
          </cell>
          <cell r="K419">
            <v>2010.25</v>
          </cell>
          <cell r="L419">
            <v>2010.5</v>
          </cell>
          <cell r="M419">
            <v>2010.25</v>
          </cell>
          <cell r="N419">
            <v>2010.5</v>
          </cell>
          <cell r="O419">
            <v>2011.25</v>
          </cell>
          <cell r="P419">
            <v>2010.25</v>
          </cell>
          <cell r="Q419">
            <v>2011.25</v>
          </cell>
          <cell r="R419">
            <v>2010.5</v>
          </cell>
          <cell r="S419">
            <v>2010.5</v>
          </cell>
          <cell r="T419">
            <v>2010.5</v>
          </cell>
          <cell r="U419">
            <v>2011.25</v>
          </cell>
          <cell r="V419">
            <v>2011.25</v>
          </cell>
          <cell r="W419">
            <v>0</v>
          </cell>
          <cell r="X419">
            <v>2010.5</v>
          </cell>
          <cell r="Y419">
            <v>2011.25</v>
          </cell>
          <cell r="Z419">
            <v>2011.25</v>
          </cell>
          <cell r="AA419">
            <v>2011.25</v>
          </cell>
          <cell r="AB419">
            <v>2011.25</v>
          </cell>
          <cell r="AC419">
            <v>2010.5</v>
          </cell>
          <cell r="AD419">
            <v>2011.25</v>
          </cell>
          <cell r="AE419">
            <v>2011.25</v>
          </cell>
          <cell r="AF419">
            <v>2011.25</v>
          </cell>
          <cell r="AG419">
            <v>2010.5</v>
          </cell>
          <cell r="AH419">
            <v>2011.25</v>
          </cell>
          <cell r="AI419">
            <v>0</v>
          </cell>
          <cell r="AJ419">
            <v>2011.25</v>
          </cell>
          <cell r="AK419">
            <v>2011.25</v>
          </cell>
          <cell r="AL419">
            <v>2011.25</v>
          </cell>
          <cell r="AM419">
            <v>2011.25</v>
          </cell>
          <cell r="AN419">
            <v>2011.25</v>
          </cell>
          <cell r="AO419">
            <v>2010.5</v>
          </cell>
          <cell r="AP419">
            <v>2010.5</v>
          </cell>
        </row>
        <row r="420">
          <cell r="B420" t="str">
            <v>Ramipril1.25mg</v>
          </cell>
          <cell r="C420" t="str">
            <v>Ramipril</v>
          </cell>
          <cell r="D420" t="str">
            <v>1.25mg</v>
          </cell>
          <cell r="E420" t="str">
            <v>Intas</v>
          </cell>
          <cell r="F420">
            <v>0</v>
          </cell>
          <cell r="G420">
            <v>0</v>
          </cell>
          <cell r="H420">
            <v>0</v>
          </cell>
          <cell r="I420" t="str">
            <v>Y</v>
          </cell>
          <cell r="J420">
            <v>2010.25</v>
          </cell>
          <cell r="K420">
            <v>0</v>
          </cell>
          <cell r="L420">
            <v>0</v>
          </cell>
          <cell r="M420">
            <v>2010.25</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row>
        <row r="421">
          <cell r="B421" t="str">
            <v>Ramipril10mg</v>
          </cell>
          <cell r="C421" t="str">
            <v>Ramipril</v>
          </cell>
          <cell r="D421" t="str">
            <v>10mg</v>
          </cell>
          <cell r="E421" t="str">
            <v>Intas</v>
          </cell>
          <cell r="F421">
            <v>0</v>
          </cell>
          <cell r="G421">
            <v>0</v>
          </cell>
          <cell r="H421">
            <v>0</v>
          </cell>
          <cell r="I421" t="str">
            <v>Y</v>
          </cell>
          <cell r="J421">
            <v>2010.25</v>
          </cell>
          <cell r="K421">
            <v>0</v>
          </cell>
          <cell r="L421">
            <v>0</v>
          </cell>
          <cell r="M421">
            <v>2010.25</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row>
        <row r="422">
          <cell r="B422" t="str">
            <v>Ramipril2.5mg</v>
          </cell>
          <cell r="C422" t="str">
            <v>Ramipril</v>
          </cell>
          <cell r="D422" t="str">
            <v>2.5mg</v>
          </cell>
          <cell r="E422" t="str">
            <v>Intas</v>
          </cell>
          <cell r="F422">
            <v>0</v>
          </cell>
          <cell r="G422">
            <v>0</v>
          </cell>
          <cell r="H422">
            <v>0</v>
          </cell>
          <cell r="I422" t="str">
            <v>Y</v>
          </cell>
          <cell r="J422">
            <v>2010.25</v>
          </cell>
          <cell r="K422">
            <v>0</v>
          </cell>
          <cell r="L422">
            <v>0</v>
          </cell>
          <cell r="M422">
            <v>2010.25</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row>
        <row r="423">
          <cell r="B423" t="str">
            <v>Ramipril5mg</v>
          </cell>
          <cell r="C423" t="str">
            <v>Ramipril</v>
          </cell>
          <cell r="D423" t="str">
            <v>5mg</v>
          </cell>
          <cell r="E423" t="str">
            <v>Intas</v>
          </cell>
          <cell r="F423">
            <v>0</v>
          </cell>
          <cell r="G423">
            <v>0</v>
          </cell>
          <cell r="H423">
            <v>0</v>
          </cell>
          <cell r="I423" t="str">
            <v>Y</v>
          </cell>
          <cell r="J423">
            <v>2010.25</v>
          </cell>
          <cell r="K423">
            <v>0</v>
          </cell>
          <cell r="L423">
            <v>0</v>
          </cell>
          <cell r="M423">
            <v>2010.25</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row>
        <row r="424">
          <cell r="B424" t="str">
            <v>Ranitidine150mg</v>
          </cell>
          <cell r="C424" t="str">
            <v>Ranitidine</v>
          </cell>
          <cell r="D424" t="str">
            <v>150mg</v>
          </cell>
          <cell r="E424" t="str">
            <v>Intas</v>
          </cell>
          <cell r="F424">
            <v>0</v>
          </cell>
          <cell r="G424">
            <v>0</v>
          </cell>
          <cell r="H424">
            <v>0</v>
          </cell>
          <cell r="I424" t="str">
            <v>Y</v>
          </cell>
          <cell r="J424">
            <v>2010.25</v>
          </cell>
          <cell r="K424">
            <v>0</v>
          </cell>
          <cell r="L424">
            <v>0</v>
          </cell>
          <cell r="M424">
            <v>2010.25</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row>
        <row r="425">
          <cell r="B425" t="str">
            <v>Ranitidine300mg</v>
          </cell>
          <cell r="C425" t="str">
            <v>Ranitidine</v>
          </cell>
          <cell r="D425" t="str">
            <v>300mg</v>
          </cell>
          <cell r="E425" t="str">
            <v>Intas</v>
          </cell>
          <cell r="F425">
            <v>0</v>
          </cell>
          <cell r="G425">
            <v>0</v>
          </cell>
          <cell r="H425">
            <v>0</v>
          </cell>
          <cell r="I425" t="str">
            <v>Y</v>
          </cell>
          <cell r="J425">
            <v>2010.25</v>
          </cell>
          <cell r="K425">
            <v>0</v>
          </cell>
          <cell r="L425">
            <v>0</v>
          </cell>
          <cell r="M425">
            <v>2010.25</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row>
        <row r="426">
          <cell r="B426" t="str">
            <v>Repaglinide0.5mg</v>
          </cell>
          <cell r="C426" t="str">
            <v>Repaglinide</v>
          </cell>
          <cell r="D426" t="str">
            <v>0.5mg</v>
          </cell>
          <cell r="E426" t="str">
            <v>Intas</v>
          </cell>
          <cell r="F426">
            <v>0</v>
          </cell>
          <cell r="G426">
            <v>0</v>
          </cell>
          <cell r="H426">
            <v>0</v>
          </cell>
          <cell r="I426" t="str">
            <v>Y</v>
          </cell>
          <cell r="J426">
            <v>2010.75</v>
          </cell>
          <cell r="K426">
            <v>0</v>
          </cell>
          <cell r="L426">
            <v>0</v>
          </cell>
          <cell r="M426">
            <v>2010.75</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row>
        <row r="427">
          <cell r="B427" t="str">
            <v>Repaglinide1mg</v>
          </cell>
          <cell r="C427" t="str">
            <v>Repaglinide</v>
          </cell>
          <cell r="D427" t="str">
            <v>1mg</v>
          </cell>
          <cell r="E427" t="str">
            <v>Intas</v>
          </cell>
          <cell r="F427">
            <v>0</v>
          </cell>
          <cell r="G427">
            <v>0</v>
          </cell>
          <cell r="H427">
            <v>0</v>
          </cell>
          <cell r="I427" t="str">
            <v>Y</v>
          </cell>
          <cell r="J427">
            <v>2010.75</v>
          </cell>
          <cell r="K427">
            <v>0</v>
          </cell>
          <cell r="L427">
            <v>0</v>
          </cell>
          <cell r="M427">
            <v>2010.75</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row>
        <row r="428">
          <cell r="B428" t="str">
            <v>Repaglinide2mg</v>
          </cell>
          <cell r="C428" t="str">
            <v>Repaglinide</v>
          </cell>
          <cell r="D428" t="str">
            <v>2mg</v>
          </cell>
          <cell r="E428" t="str">
            <v>Intas</v>
          </cell>
          <cell r="F428">
            <v>0</v>
          </cell>
          <cell r="G428">
            <v>0</v>
          </cell>
          <cell r="H428">
            <v>0</v>
          </cell>
          <cell r="I428" t="str">
            <v>Y</v>
          </cell>
          <cell r="J428">
            <v>2010.75</v>
          </cell>
          <cell r="K428">
            <v>0</v>
          </cell>
          <cell r="L428">
            <v>0</v>
          </cell>
          <cell r="M428">
            <v>2010.75</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row>
        <row r="429">
          <cell r="B429" t="str">
            <v>Risperidone0.25mg</v>
          </cell>
          <cell r="C429" t="str">
            <v>Risperidone</v>
          </cell>
          <cell r="D429" t="str">
            <v>0.25mg</v>
          </cell>
          <cell r="E429" t="str">
            <v>Torrent</v>
          </cell>
          <cell r="F429">
            <v>0</v>
          </cell>
          <cell r="G429" t="str">
            <v>Y</v>
          </cell>
          <cell r="H429">
            <v>0</v>
          </cell>
          <cell r="I429">
            <v>0</v>
          </cell>
          <cell r="J429">
            <v>2011.25</v>
          </cell>
          <cell r="K429">
            <v>2011.25</v>
          </cell>
          <cell r="L429">
            <v>2011.25</v>
          </cell>
          <cell r="M429">
            <v>2011.25</v>
          </cell>
          <cell r="N429">
            <v>2011.25</v>
          </cell>
          <cell r="O429">
            <v>2011.25</v>
          </cell>
          <cell r="P429">
            <v>2011.25</v>
          </cell>
          <cell r="Q429">
            <v>2011.25</v>
          </cell>
          <cell r="R429">
            <v>2011.25</v>
          </cell>
          <cell r="S429">
            <v>2011.25</v>
          </cell>
          <cell r="T429">
            <v>2011.25</v>
          </cell>
          <cell r="U429">
            <v>2011.25</v>
          </cell>
          <cell r="V429">
            <v>2011.25</v>
          </cell>
          <cell r="W429">
            <v>0</v>
          </cell>
          <cell r="X429">
            <v>2011.25</v>
          </cell>
          <cell r="Y429">
            <v>2011.25</v>
          </cell>
          <cell r="Z429">
            <v>2011.25</v>
          </cell>
          <cell r="AA429">
            <v>2011.25</v>
          </cell>
          <cell r="AB429">
            <v>2011.25</v>
          </cell>
          <cell r="AC429">
            <v>2011.25</v>
          </cell>
          <cell r="AD429">
            <v>2011.25</v>
          </cell>
          <cell r="AE429">
            <v>2011.25</v>
          </cell>
          <cell r="AF429">
            <v>2011.25</v>
          </cell>
          <cell r="AG429">
            <v>2011.25</v>
          </cell>
          <cell r="AH429">
            <v>2011.25</v>
          </cell>
          <cell r="AI429">
            <v>0</v>
          </cell>
          <cell r="AJ429">
            <v>2011.25</v>
          </cell>
          <cell r="AK429">
            <v>2011.25</v>
          </cell>
          <cell r="AL429">
            <v>2011.25</v>
          </cell>
          <cell r="AM429">
            <v>2011.25</v>
          </cell>
          <cell r="AN429">
            <v>2011.25</v>
          </cell>
          <cell r="AO429">
            <v>2011.25</v>
          </cell>
          <cell r="AP429">
            <v>2011.25</v>
          </cell>
        </row>
        <row r="430">
          <cell r="B430" t="str">
            <v>Risperidone0.5mg</v>
          </cell>
          <cell r="C430" t="str">
            <v>Risperidone</v>
          </cell>
          <cell r="D430" t="str">
            <v>0.5mg</v>
          </cell>
          <cell r="E430" t="str">
            <v>Intas</v>
          </cell>
          <cell r="F430" t="str">
            <v>Y</v>
          </cell>
          <cell r="G430" t="str">
            <v>Y</v>
          </cell>
          <cell r="H430">
            <v>0</v>
          </cell>
          <cell r="I430" t="str">
            <v>Y</v>
          </cell>
          <cell r="J430">
            <v>2010.25</v>
          </cell>
          <cell r="K430">
            <v>0</v>
          </cell>
          <cell r="L430">
            <v>0</v>
          </cell>
          <cell r="M430">
            <v>2010.25</v>
          </cell>
          <cell r="N430">
            <v>0</v>
          </cell>
          <cell r="O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row>
        <row r="431">
          <cell r="B431" t="str">
            <v>Risperidone1mg</v>
          </cell>
          <cell r="C431" t="str">
            <v>Risperidone</v>
          </cell>
          <cell r="D431" t="str">
            <v>1mg</v>
          </cell>
          <cell r="E431" t="str">
            <v>Intas</v>
          </cell>
          <cell r="F431" t="str">
            <v>Y</v>
          </cell>
          <cell r="G431" t="str">
            <v>Y</v>
          </cell>
          <cell r="H431">
            <v>0</v>
          </cell>
          <cell r="I431" t="str">
            <v>Y</v>
          </cell>
          <cell r="J431">
            <v>2010.25</v>
          </cell>
          <cell r="K431">
            <v>2010.25</v>
          </cell>
          <cell r="L431">
            <v>2010.25</v>
          </cell>
          <cell r="M431">
            <v>2010.25</v>
          </cell>
          <cell r="N431">
            <v>0</v>
          </cell>
          <cell r="O431">
            <v>0</v>
          </cell>
          <cell r="P431">
            <v>2010.25</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2010.25</v>
          </cell>
          <cell r="AP431">
            <v>0</v>
          </cell>
        </row>
        <row r="432">
          <cell r="B432" t="str">
            <v>Risperidone2mg</v>
          </cell>
          <cell r="C432" t="str">
            <v>Risperidone</v>
          </cell>
          <cell r="D432" t="str">
            <v>2mg</v>
          </cell>
          <cell r="E432" t="str">
            <v>Intas</v>
          </cell>
          <cell r="F432" t="str">
            <v>Y</v>
          </cell>
          <cell r="G432" t="str">
            <v>Y</v>
          </cell>
          <cell r="H432">
            <v>0</v>
          </cell>
          <cell r="I432" t="str">
            <v>Y</v>
          </cell>
          <cell r="J432">
            <v>2010.25</v>
          </cell>
          <cell r="K432">
            <v>2010.25</v>
          </cell>
          <cell r="L432">
            <v>2010.25</v>
          </cell>
          <cell r="M432">
            <v>2010.25</v>
          </cell>
          <cell r="N432">
            <v>0</v>
          </cell>
          <cell r="O432">
            <v>0</v>
          </cell>
          <cell r="P432">
            <v>2010.25</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2010.25</v>
          </cell>
          <cell r="AP432">
            <v>0</v>
          </cell>
        </row>
        <row r="433">
          <cell r="B433" t="str">
            <v>Risperidone3mg</v>
          </cell>
          <cell r="C433" t="str">
            <v>Risperidone</v>
          </cell>
          <cell r="D433" t="str">
            <v>3mg</v>
          </cell>
          <cell r="E433" t="str">
            <v>Intas</v>
          </cell>
          <cell r="F433" t="str">
            <v>Y</v>
          </cell>
          <cell r="G433" t="str">
            <v>Y</v>
          </cell>
          <cell r="H433">
            <v>0</v>
          </cell>
          <cell r="I433" t="str">
            <v>Y</v>
          </cell>
          <cell r="J433">
            <v>2010.25</v>
          </cell>
          <cell r="K433">
            <v>2010.25</v>
          </cell>
          <cell r="L433">
            <v>2010.25</v>
          </cell>
          <cell r="M433">
            <v>2010.25</v>
          </cell>
          <cell r="N433">
            <v>0</v>
          </cell>
          <cell r="O433">
            <v>0</v>
          </cell>
          <cell r="P433">
            <v>2010.25</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2010.25</v>
          </cell>
          <cell r="AP433">
            <v>0</v>
          </cell>
        </row>
        <row r="434">
          <cell r="B434" t="str">
            <v>Risperidone4mg</v>
          </cell>
          <cell r="C434" t="str">
            <v>Risperidone</v>
          </cell>
          <cell r="D434" t="str">
            <v>4mg</v>
          </cell>
          <cell r="E434" t="str">
            <v>Intas</v>
          </cell>
          <cell r="F434" t="str">
            <v>Y</v>
          </cell>
          <cell r="G434" t="str">
            <v>Y</v>
          </cell>
          <cell r="H434">
            <v>0</v>
          </cell>
          <cell r="I434" t="str">
            <v>Y</v>
          </cell>
          <cell r="J434">
            <v>2010.25</v>
          </cell>
          <cell r="K434">
            <v>0</v>
          </cell>
          <cell r="L434">
            <v>0</v>
          </cell>
          <cell r="M434">
            <v>2010.25</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row>
        <row r="435">
          <cell r="B435" t="str">
            <v>Risperidone6mg</v>
          </cell>
          <cell r="C435" t="str">
            <v>Risperidone</v>
          </cell>
          <cell r="D435" t="str">
            <v>6mg</v>
          </cell>
          <cell r="E435" t="str">
            <v>Intas</v>
          </cell>
          <cell r="F435" t="str">
            <v>Y</v>
          </cell>
          <cell r="G435" t="str">
            <v>Y</v>
          </cell>
          <cell r="H435">
            <v>0</v>
          </cell>
          <cell r="I435" t="str">
            <v>Y</v>
          </cell>
          <cell r="J435">
            <v>2010.25</v>
          </cell>
          <cell r="K435">
            <v>0</v>
          </cell>
          <cell r="L435">
            <v>0</v>
          </cell>
          <cell r="M435">
            <v>2010.25</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row>
        <row r="436">
          <cell r="B436" t="str">
            <v>Ropinirole XL12mg</v>
          </cell>
          <cell r="C436" t="str">
            <v>Ropinirole XL</v>
          </cell>
          <cell r="D436" t="str">
            <v>12mg</v>
          </cell>
          <cell r="E436" t="str">
            <v>Torrent</v>
          </cell>
          <cell r="F436">
            <v>0</v>
          </cell>
          <cell r="G436" t="str">
            <v>Y</v>
          </cell>
          <cell r="H436">
            <v>0</v>
          </cell>
          <cell r="I436">
            <v>0</v>
          </cell>
          <cell r="J436">
            <v>2011.25</v>
          </cell>
          <cell r="K436">
            <v>2011.25</v>
          </cell>
          <cell r="L436">
            <v>2011.25</v>
          </cell>
          <cell r="M436">
            <v>2011.25</v>
          </cell>
          <cell r="N436">
            <v>2011.25</v>
          </cell>
          <cell r="O436">
            <v>2011.25</v>
          </cell>
          <cell r="P436">
            <v>2011.25</v>
          </cell>
          <cell r="Q436">
            <v>2011.25</v>
          </cell>
          <cell r="R436">
            <v>2011.25</v>
          </cell>
          <cell r="S436">
            <v>2011.25</v>
          </cell>
          <cell r="T436">
            <v>2011.25</v>
          </cell>
          <cell r="U436">
            <v>2011.25</v>
          </cell>
          <cell r="V436">
            <v>2011.25</v>
          </cell>
          <cell r="W436">
            <v>0</v>
          </cell>
          <cell r="X436">
            <v>2011.25</v>
          </cell>
          <cell r="Y436">
            <v>2011.25</v>
          </cell>
          <cell r="Z436">
            <v>2011.25</v>
          </cell>
          <cell r="AA436">
            <v>2011.25</v>
          </cell>
          <cell r="AB436">
            <v>2011.25</v>
          </cell>
          <cell r="AC436">
            <v>2011.25</v>
          </cell>
          <cell r="AD436">
            <v>2011.25</v>
          </cell>
          <cell r="AE436">
            <v>2011.25</v>
          </cell>
          <cell r="AF436">
            <v>2011.25</v>
          </cell>
          <cell r="AG436">
            <v>2011.25</v>
          </cell>
          <cell r="AH436">
            <v>2011.25</v>
          </cell>
          <cell r="AI436">
            <v>0</v>
          </cell>
          <cell r="AJ436">
            <v>2011.25</v>
          </cell>
          <cell r="AK436">
            <v>2011.25</v>
          </cell>
          <cell r="AL436">
            <v>2011.25</v>
          </cell>
          <cell r="AM436">
            <v>2011.25</v>
          </cell>
          <cell r="AN436">
            <v>2011.25</v>
          </cell>
          <cell r="AO436">
            <v>2011.25</v>
          </cell>
          <cell r="AP436">
            <v>2011.25</v>
          </cell>
        </row>
        <row r="437">
          <cell r="B437" t="str">
            <v>Ropinirole XL2mg</v>
          </cell>
          <cell r="C437" t="str">
            <v>Ropinirole XL</v>
          </cell>
          <cell r="D437" t="str">
            <v>2mg</v>
          </cell>
          <cell r="E437" t="str">
            <v>Torrent</v>
          </cell>
          <cell r="F437">
            <v>0</v>
          </cell>
          <cell r="G437" t="str">
            <v>Y</v>
          </cell>
          <cell r="H437">
            <v>0</v>
          </cell>
          <cell r="I437">
            <v>0</v>
          </cell>
          <cell r="J437">
            <v>2011.25</v>
          </cell>
          <cell r="K437">
            <v>2011.25</v>
          </cell>
          <cell r="L437">
            <v>2011.25</v>
          </cell>
          <cell r="M437">
            <v>2011.25</v>
          </cell>
          <cell r="N437">
            <v>2011.25</v>
          </cell>
          <cell r="O437">
            <v>2011.25</v>
          </cell>
          <cell r="P437">
            <v>2011.25</v>
          </cell>
          <cell r="Q437">
            <v>2011.25</v>
          </cell>
          <cell r="R437">
            <v>2011.25</v>
          </cell>
          <cell r="S437">
            <v>2011.25</v>
          </cell>
          <cell r="T437">
            <v>2011.25</v>
          </cell>
          <cell r="U437">
            <v>2011.25</v>
          </cell>
          <cell r="V437">
            <v>2011.25</v>
          </cell>
          <cell r="W437">
            <v>0</v>
          </cell>
          <cell r="X437">
            <v>2011.25</v>
          </cell>
          <cell r="Y437">
            <v>2011.25</v>
          </cell>
          <cell r="Z437">
            <v>2011.25</v>
          </cell>
          <cell r="AA437">
            <v>2011.25</v>
          </cell>
          <cell r="AB437">
            <v>2011.25</v>
          </cell>
          <cell r="AC437">
            <v>2011.25</v>
          </cell>
          <cell r="AD437">
            <v>2011.25</v>
          </cell>
          <cell r="AE437">
            <v>2011.25</v>
          </cell>
          <cell r="AF437">
            <v>2011.25</v>
          </cell>
          <cell r="AG437">
            <v>2011.25</v>
          </cell>
          <cell r="AH437">
            <v>2011.25</v>
          </cell>
          <cell r="AI437">
            <v>0</v>
          </cell>
          <cell r="AJ437">
            <v>2011.25</v>
          </cell>
          <cell r="AK437">
            <v>2011.25</v>
          </cell>
          <cell r="AL437">
            <v>2011.25</v>
          </cell>
          <cell r="AM437">
            <v>2011.25</v>
          </cell>
          <cell r="AN437">
            <v>2011.25</v>
          </cell>
          <cell r="AO437">
            <v>2011.25</v>
          </cell>
          <cell r="AP437">
            <v>2011.25</v>
          </cell>
        </row>
        <row r="438">
          <cell r="B438" t="str">
            <v>Ropinirole XL3mg</v>
          </cell>
          <cell r="C438" t="str">
            <v>Ropinirole XL</v>
          </cell>
          <cell r="D438" t="str">
            <v>3mg</v>
          </cell>
          <cell r="E438" t="str">
            <v>Torrent</v>
          </cell>
          <cell r="F438">
            <v>0</v>
          </cell>
          <cell r="G438" t="str">
            <v>Y</v>
          </cell>
          <cell r="H438">
            <v>0</v>
          </cell>
          <cell r="I438">
            <v>0</v>
          </cell>
          <cell r="J438">
            <v>2011.25</v>
          </cell>
          <cell r="K438">
            <v>2011.25</v>
          </cell>
          <cell r="L438">
            <v>2011.25</v>
          </cell>
          <cell r="M438">
            <v>2011.25</v>
          </cell>
          <cell r="N438">
            <v>2011.25</v>
          </cell>
          <cell r="O438">
            <v>2011.25</v>
          </cell>
          <cell r="P438">
            <v>2011.25</v>
          </cell>
          <cell r="Q438">
            <v>2011.25</v>
          </cell>
          <cell r="R438">
            <v>2011.25</v>
          </cell>
          <cell r="S438">
            <v>2011.25</v>
          </cell>
          <cell r="T438">
            <v>2011.25</v>
          </cell>
          <cell r="U438">
            <v>2011.25</v>
          </cell>
          <cell r="V438">
            <v>2011.25</v>
          </cell>
          <cell r="W438">
            <v>0</v>
          </cell>
          <cell r="X438">
            <v>2011.25</v>
          </cell>
          <cell r="Y438">
            <v>2011.25</v>
          </cell>
          <cell r="Z438">
            <v>2011.25</v>
          </cell>
          <cell r="AA438">
            <v>2011.25</v>
          </cell>
          <cell r="AB438">
            <v>2011.25</v>
          </cell>
          <cell r="AC438">
            <v>2011.25</v>
          </cell>
          <cell r="AD438">
            <v>2011.25</v>
          </cell>
          <cell r="AE438">
            <v>2011.25</v>
          </cell>
          <cell r="AF438">
            <v>2011.25</v>
          </cell>
          <cell r="AG438">
            <v>2011.25</v>
          </cell>
          <cell r="AH438">
            <v>2011.25</v>
          </cell>
          <cell r="AI438">
            <v>0</v>
          </cell>
          <cell r="AJ438">
            <v>2011.25</v>
          </cell>
          <cell r="AK438">
            <v>2011.25</v>
          </cell>
          <cell r="AL438">
            <v>2011.25</v>
          </cell>
          <cell r="AM438">
            <v>2011.25</v>
          </cell>
          <cell r="AN438">
            <v>2011.25</v>
          </cell>
          <cell r="AO438">
            <v>2011.25</v>
          </cell>
          <cell r="AP438">
            <v>2011.25</v>
          </cell>
        </row>
        <row r="439">
          <cell r="B439" t="str">
            <v>Ropinirole XL4mg</v>
          </cell>
          <cell r="C439" t="str">
            <v>Ropinirole XL</v>
          </cell>
          <cell r="D439" t="str">
            <v>4mg</v>
          </cell>
          <cell r="E439" t="str">
            <v>Torrent</v>
          </cell>
          <cell r="F439">
            <v>0</v>
          </cell>
          <cell r="G439" t="str">
            <v>Y</v>
          </cell>
          <cell r="H439">
            <v>0</v>
          </cell>
          <cell r="I439">
            <v>0</v>
          </cell>
          <cell r="J439">
            <v>2011.25</v>
          </cell>
          <cell r="K439">
            <v>2011.25</v>
          </cell>
          <cell r="L439">
            <v>2011.25</v>
          </cell>
          <cell r="M439">
            <v>2011.25</v>
          </cell>
          <cell r="N439">
            <v>2011.25</v>
          </cell>
          <cell r="O439">
            <v>2011.25</v>
          </cell>
          <cell r="P439">
            <v>2011.25</v>
          </cell>
          <cell r="Q439">
            <v>2011.25</v>
          </cell>
          <cell r="R439">
            <v>2011.25</v>
          </cell>
          <cell r="S439">
            <v>2011.25</v>
          </cell>
          <cell r="T439">
            <v>2011.25</v>
          </cell>
          <cell r="U439">
            <v>2011.25</v>
          </cell>
          <cell r="V439">
            <v>2011.25</v>
          </cell>
          <cell r="W439">
            <v>0</v>
          </cell>
          <cell r="X439">
            <v>2011.25</v>
          </cell>
          <cell r="Y439">
            <v>2011.25</v>
          </cell>
          <cell r="Z439">
            <v>2011.25</v>
          </cell>
          <cell r="AA439">
            <v>2011.25</v>
          </cell>
          <cell r="AB439">
            <v>2011.25</v>
          </cell>
          <cell r="AC439">
            <v>2011.25</v>
          </cell>
          <cell r="AD439">
            <v>2011.25</v>
          </cell>
          <cell r="AE439">
            <v>2011.25</v>
          </cell>
          <cell r="AF439">
            <v>2011.25</v>
          </cell>
          <cell r="AG439">
            <v>2011.25</v>
          </cell>
          <cell r="AH439">
            <v>2011.25</v>
          </cell>
          <cell r="AI439">
            <v>0</v>
          </cell>
          <cell r="AJ439">
            <v>2011.25</v>
          </cell>
          <cell r="AK439">
            <v>2011.25</v>
          </cell>
          <cell r="AL439">
            <v>2011.25</v>
          </cell>
          <cell r="AM439">
            <v>2011.25</v>
          </cell>
          <cell r="AN439">
            <v>2011.25</v>
          </cell>
          <cell r="AO439">
            <v>2011.25</v>
          </cell>
          <cell r="AP439">
            <v>2011.25</v>
          </cell>
        </row>
        <row r="440">
          <cell r="B440" t="str">
            <v>Ropinirole XL6mg</v>
          </cell>
          <cell r="C440" t="str">
            <v>Ropinirole XL</v>
          </cell>
          <cell r="D440" t="str">
            <v>6mg</v>
          </cell>
          <cell r="E440" t="str">
            <v>Torrent</v>
          </cell>
          <cell r="F440">
            <v>0</v>
          </cell>
          <cell r="G440" t="str">
            <v>Y</v>
          </cell>
          <cell r="H440">
            <v>0</v>
          </cell>
          <cell r="I440">
            <v>0</v>
          </cell>
          <cell r="J440">
            <v>2011.25</v>
          </cell>
          <cell r="K440">
            <v>2011.25</v>
          </cell>
          <cell r="L440">
            <v>2011.25</v>
          </cell>
          <cell r="M440">
            <v>2011.25</v>
          </cell>
          <cell r="N440">
            <v>2011.25</v>
          </cell>
          <cell r="O440">
            <v>2011.25</v>
          </cell>
          <cell r="P440">
            <v>2011.25</v>
          </cell>
          <cell r="Q440">
            <v>2011.25</v>
          </cell>
          <cell r="R440">
            <v>2011.25</v>
          </cell>
          <cell r="S440">
            <v>2011.25</v>
          </cell>
          <cell r="T440">
            <v>2011.25</v>
          </cell>
          <cell r="U440">
            <v>2011.25</v>
          </cell>
          <cell r="V440">
            <v>2011.25</v>
          </cell>
          <cell r="W440">
            <v>0</v>
          </cell>
          <cell r="X440">
            <v>2011.25</v>
          </cell>
          <cell r="Y440">
            <v>2011.25</v>
          </cell>
          <cell r="Z440">
            <v>2011.25</v>
          </cell>
          <cell r="AA440">
            <v>2011.25</v>
          </cell>
          <cell r="AB440">
            <v>2011.25</v>
          </cell>
          <cell r="AC440">
            <v>2011.25</v>
          </cell>
          <cell r="AD440">
            <v>2011.25</v>
          </cell>
          <cell r="AE440">
            <v>2011.25</v>
          </cell>
          <cell r="AF440">
            <v>2011.25</v>
          </cell>
          <cell r="AG440">
            <v>2011.25</v>
          </cell>
          <cell r="AH440">
            <v>2011.25</v>
          </cell>
          <cell r="AI440">
            <v>0</v>
          </cell>
          <cell r="AJ440">
            <v>2011.25</v>
          </cell>
          <cell r="AK440">
            <v>2011.25</v>
          </cell>
          <cell r="AL440">
            <v>2011.25</v>
          </cell>
          <cell r="AM440">
            <v>2011.25</v>
          </cell>
          <cell r="AN440">
            <v>2011.25</v>
          </cell>
          <cell r="AO440">
            <v>2011.25</v>
          </cell>
          <cell r="AP440">
            <v>2011.25</v>
          </cell>
        </row>
        <row r="441">
          <cell r="B441" t="str">
            <v>Ropinirole XL8mg</v>
          </cell>
          <cell r="C441" t="str">
            <v>Ropinirole XL</v>
          </cell>
          <cell r="D441" t="str">
            <v>8mg</v>
          </cell>
          <cell r="E441" t="str">
            <v>Torrent</v>
          </cell>
          <cell r="F441">
            <v>0</v>
          </cell>
          <cell r="G441" t="str">
            <v>Y</v>
          </cell>
          <cell r="H441">
            <v>0</v>
          </cell>
          <cell r="I441">
            <v>0</v>
          </cell>
          <cell r="J441">
            <v>2011.25</v>
          </cell>
          <cell r="K441">
            <v>2011.25</v>
          </cell>
          <cell r="L441">
            <v>2011.25</v>
          </cell>
          <cell r="M441">
            <v>2011.25</v>
          </cell>
          <cell r="N441">
            <v>2011.25</v>
          </cell>
          <cell r="O441">
            <v>2011.25</v>
          </cell>
          <cell r="P441">
            <v>2011.25</v>
          </cell>
          <cell r="Q441">
            <v>2011.25</v>
          </cell>
          <cell r="R441">
            <v>2011.25</v>
          </cell>
          <cell r="S441">
            <v>2011.25</v>
          </cell>
          <cell r="T441">
            <v>2011.25</v>
          </cell>
          <cell r="U441">
            <v>2011.25</v>
          </cell>
          <cell r="V441">
            <v>2011.25</v>
          </cell>
          <cell r="W441">
            <v>0</v>
          </cell>
          <cell r="X441">
            <v>2011.25</v>
          </cell>
          <cell r="Y441">
            <v>2011.25</v>
          </cell>
          <cell r="Z441">
            <v>2011.25</v>
          </cell>
          <cell r="AA441">
            <v>2011.25</v>
          </cell>
          <cell r="AB441">
            <v>2011.25</v>
          </cell>
          <cell r="AC441">
            <v>2011.25</v>
          </cell>
          <cell r="AD441">
            <v>2011.25</v>
          </cell>
          <cell r="AE441">
            <v>2011.25</v>
          </cell>
          <cell r="AF441">
            <v>2011.25</v>
          </cell>
          <cell r="AG441">
            <v>2011.25</v>
          </cell>
          <cell r="AH441">
            <v>2011.25</v>
          </cell>
          <cell r="AI441">
            <v>0</v>
          </cell>
          <cell r="AJ441">
            <v>2011.25</v>
          </cell>
          <cell r="AK441">
            <v>2011.25</v>
          </cell>
          <cell r="AL441">
            <v>2011.25</v>
          </cell>
          <cell r="AM441">
            <v>2011.25</v>
          </cell>
          <cell r="AN441">
            <v>2011.25</v>
          </cell>
          <cell r="AO441">
            <v>2011.25</v>
          </cell>
          <cell r="AP441">
            <v>2011.25</v>
          </cell>
        </row>
        <row r="442">
          <cell r="B442" t="str">
            <v>Ropinirole0.25mg</v>
          </cell>
          <cell r="C442" t="str">
            <v>Ropinirole</v>
          </cell>
          <cell r="D442" t="str">
            <v>0.25mg</v>
          </cell>
          <cell r="E442" t="str">
            <v>Intas</v>
          </cell>
          <cell r="F442" t="str">
            <v>Y</v>
          </cell>
          <cell r="G442" t="str">
            <v>Y</v>
          </cell>
          <cell r="H442">
            <v>0</v>
          </cell>
          <cell r="I442" t="str">
            <v>Y</v>
          </cell>
          <cell r="J442">
            <v>2010.25</v>
          </cell>
          <cell r="K442">
            <v>0</v>
          </cell>
          <cell r="L442">
            <v>0</v>
          </cell>
          <cell r="M442">
            <v>2010.25</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row>
        <row r="443">
          <cell r="B443" t="str">
            <v>Ropinirole0.5mg</v>
          </cell>
          <cell r="C443" t="str">
            <v>Ropinirole</v>
          </cell>
          <cell r="D443" t="str">
            <v>0.5mg</v>
          </cell>
          <cell r="E443" t="str">
            <v>Intas</v>
          </cell>
          <cell r="F443" t="str">
            <v>Y</v>
          </cell>
          <cell r="G443" t="str">
            <v>Y</v>
          </cell>
          <cell r="H443">
            <v>0</v>
          </cell>
          <cell r="I443" t="str">
            <v>Y</v>
          </cell>
          <cell r="J443">
            <v>2010.25</v>
          </cell>
          <cell r="K443">
            <v>0</v>
          </cell>
          <cell r="L443">
            <v>0</v>
          </cell>
          <cell r="M443">
            <v>2010.25</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row>
        <row r="444">
          <cell r="B444" t="str">
            <v>Ropinirole1mg</v>
          </cell>
          <cell r="C444" t="str">
            <v>Ropinirole</v>
          </cell>
          <cell r="D444" t="str">
            <v>1mg</v>
          </cell>
          <cell r="E444" t="str">
            <v>Intas</v>
          </cell>
          <cell r="F444" t="str">
            <v>Y</v>
          </cell>
          <cell r="G444" t="str">
            <v>Y</v>
          </cell>
          <cell r="H444">
            <v>0</v>
          </cell>
          <cell r="I444" t="str">
            <v>Y</v>
          </cell>
          <cell r="J444">
            <v>2010.25</v>
          </cell>
          <cell r="K444">
            <v>0</v>
          </cell>
          <cell r="L444">
            <v>0</v>
          </cell>
          <cell r="M444">
            <v>2010.25</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row>
        <row r="445">
          <cell r="B445" t="str">
            <v>Ropinirole2mg</v>
          </cell>
          <cell r="C445" t="str">
            <v>Ropinirole</v>
          </cell>
          <cell r="D445" t="str">
            <v>2mg</v>
          </cell>
          <cell r="E445" t="str">
            <v>Intas</v>
          </cell>
          <cell r="F445" t="str">
            <v>Y</v>
          </cell>
          <cell r="G445" t="str">
            <v>Y</v>
          </cell>
          <cell r="H445">
            <v>0</v>
          </cell>
          <cell r="I445" t="str">
            <v>Y</v>
          </cell>
          <cell r="J445">
            <v>2010.25</v>
          </cell>
          <cell r="K445">
            <v>0</v>
          </cell>
          <cell r="L445">
            <v>0</v>
          </cell>
          <cell r="M445">
            <v>2010.25</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row>
        <row r="446">
          <cell r="B446" t="str">
            <v>Ropinirole5mg</v>
          </cell>
          <cell r="C446" t="str">
            <v>Ropinirole</v>
          </cell>
          <cell r="D446" t="str">
            <v>5mg</v>
          </cell>
          <cell r="E446" t="str">
            <v>Intas</v>
          </cell>
          <cell r="F446" t="str">
            <v>Y</v>
          </cell>
          <cell r="G446" t="str">
            <v>Y</v>
          </cell>
          <cell r="H446">
            <v>0</v>
          </cell>
          <cell r="I446" t="str">
            <v>Y</v>
          </cell>
          <cell r="J446">
            <v>2010.25</v>
          </cell>
          <cell r="K446">
            <v>0</v>
          </cell>
          <cell r="L446">
            <v>0</v>
          </cell>
          <cell r="M446">
            <v>2010.25</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row>
        <row r="447">
          <cell r="B447" t="str">
            <v>Sertraline 100mg</v>
          </cell>
          <cell r="C447" t="str">
            <v xml:space="preserve">Sertraline </v>
          </cell>
          <cell r="D447" t="str">
            <v>100mg</v>
          </cell>
          <cell r="E447" t="str">
            <v>Torrent</v>
          </cell>
          <cell r="F447">
            <v>0</v>
          </cell>
          <cell r="G447" t="str">
            <v>Y</v>
          </cell>
          <cell r="H447">
            <v>0</v>
          </cell>
          <cell r="I447">
            <v>0</v>
          </cell>
          <cell r="J447">
            <v>2010.5</v>
          </cell>
          <cell r="K447">
            <v>2010.25</v>
          </cell>
          <cell r="L447">
            <v>2010.5</v>
          </cell>
          <cell r="M447">
            <v>2010.25</v>
          </cell>
          <cell r="N447">
            <v>2010.5</v>
          </cell>
          <cell r="O447">
            <v>2011.25</v>
          </cell>
          <cell r="P447">
            <v>2010.25</v>
          </cell>
          <cell r="Q447">
            <v>2010.5</v>
          </cell>
          <cell r="R447">
            <v>2010.5</v>
          </cell>
          <cell r="S447">
            <v>2010.5</v>
          </cell>
          <cell r="T447">
            <v>2010.5</v>
          </cell>
          <cell r="U447">
            <v>2010.5</v>
          </cell>
          <cell r="V447">
            <v>2010.5</v>
          </cell>
          <cell r="W447">
            <v>0</v>
          </cell>
          <cell r="X447">
            <v>2010.5</v>
          </cell>
          <cell r="Y447">
            <v>2010.5</v>
          </cell>
          <cell r="Z447">
            <v>2011.25</v>
          </cell>
          <cell r="AA447">
            <v>2011.25</v>
          </cell>
          <cell r="AB447">
            <v>2011.25</v>
          </cell>
          <cell r="AC447">
            <v>2010.5</v>
          </cell>
          <cell r="AD447">
            <v>2011.25</v>
          </cell>
          <cell r="AE447">
            <v>2010.5</v>
          </cell>
          <cell r="AF447">
            <v>2010.5</v>
          </cell>
          <cell r="AG447">
            <v>2010.5</v>
          </cell>
          <cell r="AH447">
            <v>2011.25</v>
          </cell>
          <cell r="AI447">
            <v>0</v>
          </cell>
          <cell r="AJ447">
            <v>2010.5</v>
          </cell>
          <cell r="AK447">
            <v>2011.25</v>
          </cell>
          <cell r="AL447">
            <v>2011.25</v>
          </cell>
          <cell r="AM447">
            <v>2010.5</v>
          </cell>
          <cell r="AN447">
            <v>2011.25</v>
          </cell>
          <cell r="AO447">
            <v>2010.5</v>
          </cell>
          <cell r="AP447">
            <v>2010.5</v>
          </cell>
        </row>
        <row r="448">
          <cell r="B448" t="str">
            <v>Sertraline 25mg</v>
          </cell>
          <cell r="C448" t="str">
            <v xml:space="preserve">Sertraline </v>
          </cell>
          <cell r="D448" t="str">
            <v>25mg</v>
          </cell>
          <cell r="E448" t="str">
            <v>Torrent</v>
          </cell>
          <cell r="F448">
            <v>0</v>
          </cell>
          <cell r="G448" t="str">
            <v>Y</v>
          </cell>
          <cell r="H448">
            <v>0</v>
          </cell>
          <cell r="I448">
            <v>0</v>
          </cell>
          <cell r="J448">
            <v>2011.25</v>
          </cell>
          <cell r="K448">
            <v>2011.25</v>
          </cell>
          <cell r="L448">
            <v>2011.25</v>
          </cell>
          <cell r="M448">
            <v>2011.25</v>
          </cell>
          <cell r="N448">
            <v>2011.25</v>
          </cell>
          <cell r="O448">
            <v>2011.25</v>
          </cell>
          <cell r="P448">
            <v>2011.25</v>
          </cell>
          <cell r="Q448">
            <v>2011.25</v>
          </cell>
          <cell r="R448">
            <v>2011.25</v>
          </cell>
          <cell r="S448">
            <v>2011.25</v>
          </cell>
          <cell r="T448">
            <v>2011.25</v>
          </cell>
          <cell r="U448">
            <v>2011.25</v>
          </cell>
          <cell r="V448">
            <v>2011.25</v>
          </cell>
          <cell r="W448">
            <v>0</v>
          </cell>
          <cell r="X448">
            <v>2011.25</v>
          </cell>
          <cell r="Y448">
            <v>2011.25</v>
          </cell>
          <cell r="Z448">
            <v>2011.25</v>
          </cell>
          <cell r="AA448">
            <v>2011.25</v>
          </cell>
          <cell r="AB448">
            <v>2011.25</v>
          </cell>
          <cell r="AC448">
            <v>2011.25</v>
          </cell>
          <cell r="AD448">
            <v>2011.25</v>
          </cell>
          <cell r="AE448">
            <v>2011.25</v>
          </cell>
          <cell r="AF448">
            <v>2011.25</v>
          </cell>
          <cell r="AG448">
            <v>2011.25</v>
          </cell>
          <cell r="AH448">
            <v>2011.25</v>
          </cell>
          <cell r="AI448">
            <v>0</v>
          </cell>
          <cell r="AJ448">
            <v>2011.25</v>
          </cell>
          <cell r="AK448">
            <v>2011.25</v>
          </cell>
          <cell r="AL448">
            <v>2011.25</v>
          </cell>
          <cell r="AM448">
            <v>2011.25</v>
          </cell>
          <cell r="AN448">
            <v>2011.25</v>
          </cell>
          <cell r="AO448">
            <v>2011.25</v>
          </cell>
          <cell r="AP448">
            <v>2011.25</v>
          </cell>
        </row>
        <row r="449">
          <cell r="B449" t="str">
            <v>Sertraline 50mg</v>
          </cell>
          <cell r="C449" t="str">
            <v xml:space="preserve">Sertraline </v>
          </cell>
          <cell r="D449" t="str">
            <v>50mg</v>
          </cell>
          <cell r="E449" t="str">
            <v>Intas</v>
          </cell>
          <cell r="F449" t="str">
            <v>Y</v>
          </cell>
          <cell r="G449" t="str">
            <v>Y</v>
          </cell>
          <cell r="H449">
            <v>0</v>
          </cell>
          <cell r="I449" t="str">
            <v>Y</v>
          </cell>
          <cell r="J449">
            <v>0</v>
          </cell>
          <cell r="K449">
            <v>2010.25</v>
          </cell>
          <cell r="L449">
            <v>0</v>
          </cell>
          <cell r="M449">
            <v>2010.25</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2010.25</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row>
        <row r="450">
          <cell r="B450" t="str">
            <v>Sevelamer800mg</v>
          </cell>
          <cell r="C450" t="str">
            <v>Sevelamer</v>
          </cell>
          <cell r="D450" t="str">
            <v>800mg</v>
          </cell>
          <cell r="E450" t="str">
            <v>Torrent</v>
          </cell>
          <cell r="F450">
            <v>0</v>
          </cell>
          <cell r="G450" t="str">
            <v>Y</v>
          </cell>
          <cell r="H450">
            <v>0</v>
          </cell>
          <cell r="I450">
            <v>0</v>
          </cell>
          <cell r="J450">
            <v>2011.75</v>
          </cell>
          <cell r="K450">
            <v>2012.25</v>
          </cell>
          <cell r="L450">
            <v>2011.75</v>
          </cell>
          <cell r="M450">
            <v>2011.75</v>
          </cell>
          <cell r="N450">
            <v>2012.25</v>
          </cell>
          <cell r="O450">
            <v>2012.25</v>
          </cell>
          <cell r="P450">
            <v>2012.25</v>
          </cell>
          <cell r="Q450">
            <v>2011.75</v>
          </cell>
          <cell r="R450">
            <v>2012.25</v>
          </cell>
          <cell r="S450">
            <v>2012.25</v>
          </cell>
          <cell r="T450">
            <v>2012.25</v>
          </cell>
          <cell r="U450">
            <v>2011.75</v>
          </cell>
          <cell r="V450">
            <v>2011.75</v>
          </cell>
          <cell r="W450">
            <v>0</v>
          </cell>
          <cell r="X450">
            <v>2012.25</v>
          </cell>
          <cell r="Y450">
            <v>2011.75</v>
          </cell>
          <cell r="Z450">
            <v>2012.25</v>
          </cell>
          <cell r="AA450">
            <v>2012.25</v>
          </cell>
          <cell r="AB450">
            <v>2012.25</v>
          </cell>
          <cell r="AC450">
            <v>2012.25</v>
          </cell>
          <cell r="AD450">
            <v>2012.25</v>
          </cell>
          <cell r="AE450">
            <v>2011.75</v>
          </cell>
          <cell r="AF450">
            <v>2011.75</v>
          </cell>
          <cell r="AG450">
            <v>2012.25</v>
          </cell>
          <cell r="AH450">
            <v>2012.25</v>
          </cell>
          <cell r="AI450">
            <v>0</v>
          </cell>
          <cell r="AJ450">
            <v>2011.75</v>
          </cell>
          <cell r="AK450">
            <v>2012.25</v>
          </cell>
          <cell r="AL450">
            <v>2012.25</v>
          </cell>
          <cell r="AM450">
            <v>2011.75</v>
          </cell>
          <cell r="AN450">
            <v>2012.25</v>
          </cell>
          <cell r="AO450">
            <v>2012.25</v>
          </cell>
          <cell r="AP450">
            <v>2012.25</v>
          </cell>
        </row>
        <row r="451">
          <cell r="B451" t="str">
            <v>Sildenafil100mg</v>
          </cell>
          <cell r="C451" t="str">
            <v>Sildenafil</v>
          </cell>
          <cell r="D451" t="str">
            <v>100mg</v>
          </cell>
          <cell r="E451" t="str">
            <v>Intas</v>
          </cell>
          <cell r="F451" t="str">
            <v>Y</v>
          </cell>
          <cell r="G451" t="str">
            <v>Y</v>
          </cell>
          <cell r="H451">
            <v>0</v>
          </cell>
          <cell r="I451" t="str">
            <v>Y</v>
          </cell>
          <cell r="J451">
            <v>2010.25</v>
          </cell>
          <cell r="K451">
            <v>0</v>
          </cell>
          <cell r="L451">
            <v>0</v>
          </cell>
          <cell r="M451">
            <v>2010.25</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row>
        <row r="452">
          <cell r="B452" t="str">
            <v>Sildenafil20mg</v>
          </cell>
          <cell r="C452" t="str">
            <v>Sildenafil</v>
          </cell>
          <cell r="D452" t="str">
            <v>20mg</v>
          </cell>
          <cell r="E452" t="str">
            <v>Torrent</v>
          </cell>
          <cell r="F452">
            <v>0</v>
          </cell>
          <cell r="G452" t="str">
            <v>Y</v>
          </cell>
          <cell r="H452">
            <v>0</v>
          </cell>
          <cell r="I452">
            <v>0</v>
          </cell>
          <cell r="J452">
            <v>2011.25</v>
          </cell>
          <cell r="K452">
            <v>2011.25</v>
          </cell>
          <cell r="L452">
            <v>2011.25</v>
          </cell>
          <cell r="M452">
            <v>2011.25</v>
          </cell>
          <cell r="N452">
            <v>2011.25</v>
          </cell>
          <cell r="O452">
            <v>2011.25</v>
          </cell>
          <cell r="P452">
            <v>2011.25</v>
          </cell>
          <cell r="Q452">
            <v>2011.25</v>
          </cell>
          <cell r="R452">
            <v>2011.25</v>
          </cell>
          <cell r="S452">
            <v>2011.25</v>
          </cell>
          <cell r="T452">
            <v>2011.25</v>
          </cell>
          <cell r="U452">
            <v>2011.25</v>
          </cell>
          <cell r="V452">
            <v>2011.25</v>
          </cell>
          <cell r="W452">
            <v>0</v>
          </cell>
          <cell r="X452">
            <v>2011.25</v>
          </cell>
          <cell r="Y452">
            <v>2011.25</v>
          </cell>
          <cell r="Z452">
            <v>2011.25</v>
          </cell>
          <cell r="AA452">
            <v>2011.25</v>
          </cell>
          <cell r="AB452">
            <v>2011.25</v>
          </cell>
          <cell r="AC452">
            <v>2011.25</v>
          </cell>
          <cell r="AD452">
            <v>2011.25</v>
          </cell>
          <cell r="AE452">
            <v>2011.25</v>
          </cell>
          <cell r="AF452">
            <v>2011.25</v>
          </cell>
          <cell r="AG452">
            <v>2011.25</v>
          </cell>
          <cell r="AH452">
            <v>2011.25</v>
          </cell>
          <cell r="AI452">
            <v>0</v>
          </cell>
          <cell r="AJ452">
            <v>2011.25</v>
          </cell>
          <cell r="AK452">
            <v>2011.25</v>
          </cell>
          <cell r="AL452">
            <v>2011.25</v>
          </cell>
          <cell r="AM452">
            <v>2011.25</v>
          </cell>
          <cell r="AN452">
            <v>2011.25</v>
          </cell>
          <cell r="AO452">
            <v>2011.25</v>
          </cell>
          <cell r="AP452">
            <v>2011.25</v>
          </cell>
        </row>
        <row r="453">
          <cell r="B453" t="str">
            <v>Sildenafil25mg</v>
          </cell>
          <cell r="C453" t="str">
            <v>Sildenafil</v>
          </cell>
          <cell r="D453" t="str">
            <v>25mg</v>
          </cell>
          <cell r="E453" t="str">
            <v>Intas</v>
          </cell>
          <cell r="F453" t="str">
            <v>Y</v>
          </cell>
          <cell r="G453" t="str">
            <v>Y</v>
          </cell>
          <cell r="H453">
            <v>0</v>
          </cell>
          <cell r="I453" t="str">
            <v>Y</v>
          </cell>
          <cell r="J453">
            <v>2010.25</v>
          </cell>
          <cell r="K453">
            <v>0</v>
          </cell>
          <cell r="L453">
            <v>0</v>
          </cell>
          <cell r="M453">
            <v>2010.25</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row>
        <row r="454">
          <cell r="B454" t="str">
            <v>Sildenafil50mg</v>
          </cell>
          <cell r="C454" t="str">
            <v>Sildenafil</v>
          </cell>
          <cell r="D454" t="str">
            <v>50mg</v>
          </cell>
          <cell r="E454" t="str">
            <v>Intas</v>
          </cell>
          <cell r="F454" t="str">
            <v>Y</v>
          </cell>
          <cell r="G454" t="str">
            <v>Y</v>
          </cell>
          <cell r="H454">
            <v>0</v>
          </cell>
          <cell r="I454" t="str">
            <v>Y</v>
          </cell>
          <cell r="J454">
            <v>2010.25</v>
          </cell>
          <cell r="K454">
            <v>0</v>
          </cell>
          <cell r="L454">
            <v>0</v>
          </cell>
          <cell r="M454">
            <v>2010.25</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row>
        <row r="455">
          <cell r="B455" t="str">
            <v>Sirolimus1mg</v>
          </cell>
          <cell r="C455" t="str">
            <v>Sirolimus</v>
          </cell>
          <cell r="D455" t="str">
            <v>1mg</v>
          </cell>
          <cell r="E455" t="str">
            <v>Intas</v>
          </cell>
          <cell r="F455">
            <v>0</v>
          </cell>
          <cell r="G455">
            <v>0</v>
          </cell>
          <cell r="H455">
            <v>0</v>
          </cell>
          <cell r="I455" t="str">
            <v>Y</v>
          </cell>
          <cell r="J455">
            <v>2011.25</v>
          </cell>
          <cell r="K455">
            <v>0</v>
          </cell>
          <cell r="L455">
            <v>0</v>
          </cell>
          <cell r="M455">
            <v>2011.25</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row>
        <row r="456">
          <cell r="B456" t="str">
            <v>Sirolimus2mg</v>
          </cell>
          <cell r="C456" t="str">
            <v>Sirolimus</v>
          </cell>
          <cell r="D456" t="str">
            <v>2mg</v>
          </cell>
          <cell r="E456" t="str">
            <v>Intas</v>
          </cell>
          <cell r="F456">
            <v>0</v>
          </cell>
          <cell r="G456">
            <v>0</v>
          </cell>
          <cell r="H456">
            <v>0</v>
          </cell>
          <cell r="I456" t="str">
            <v>Y</v>
          </cell>
          <cell r="J456">
            <v>2011.25</v>
          </cell>
          <cell r="K456">
            <v>0</v>
          </cell>
          <cell r="L456">
            <v>0</v>
          </cell>
          <cell r="M456">
            <v>2011.25</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row>
        <row r="457">
          <cell r="B457" t="str">
            <v>Sodium valproate300mg</v>
          </cell>
          <cell r="C457" t="str">
            <v>Sodium valproate</v>
          </cell>
          <cell r="D457" t="str">
            <v>300mg</v>
          </cell>
          <cell r="E457" t="str">
            <v>Intas</v>
          </cell>
          <cell r="F457">
            <v>0</v>
          </cell>
          <cell r="G457">
            <v>0</v>
          </cell>
          <cell r="H457">
            <v>0</v>
          </cell>
          <cell r="I457" t="str">
            <v>Y</v>
          </cell>
          <cell r="J457">
            <v>2010.5</v>
          </cell>
          <cell r="K457">
            <v>0</v>
          </cell>
          <cell r="L457">
            <v>0</v>
          </cell>
          <cell r="M457">
            <v>2010.5</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row>
        <row r="458">
          <cell r="B458" t="str">
            <v>Sodium valproate500mg</v>
          </cell>
          <cell r="C458" t="str">
            <v>Sodium valproate</v>
          </cell>
          <cell r="D458" t="str">
            <v>500mg</v>
          </cell>
          <cell r="E458" t="str">
            <v>Intas</v>
          </cell>
          <cell r="F458">
            <v>0</v>
          </cell>
          <cell r="G458">
            <v>0</v>
          </cell>
          <cell r="H458">
            <v>0</v>
          </cell>
          <cell r="I458" t="str">
            <v>Y</v>
          </cell>
          <cell r="J458">
            <v>2010.5</v>
          </cell>
          <cell r="K458">
            <v>0</v>
          </cell>
          <cell r="L458">
            <v>0</v>
          </cell>
          <cell r="M458">
            <v>2010.5</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row>
        <row r="459">
          <cell r="B459" t="str">
            <v>Solifenacin succinate10mg</v>
          </cell>
          <cell r="C459" t="str">
            <v>Solifenacin succinate</v>
          </cell>
          <cell r="D459" t="str">
            <v>10mg</v>
          </cell>
          <cell r="E459" t="str">
            <v>Intas</v>
          </cell>
          <cell r="F459">
            <v>0</v>
          </cell>
          <cell r="G459">
            <v>0</v>
          </cell>
          <cell r="H459">
            <v>0</v>
          </cell>
          <cell r="I459" t="str">
            <v>Y</v>
          </cell>
          <cell r="J459">
            <v>2013.75</v>
          </cell>
          <cell r="K459">
            <v>0</v>
          </cell>
          <cell r="L459">
            <v>0</v>
          </cell>
          <cell r="M459">
            <v>2013.75</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row>
        <row r="460">
          <cell r="B460" t="str">
            <v>Solifenacin succinate5mg</v>
          </cell>
          <cell r="C460" t="str">
            <v>Solifenacin succinate</v>
          </cell>
          <cell r="D460" t="str">
            <v>5mg</v>
          </cell>
          <cell r="E460" t="str">
            <v>Intas</v>
          </cell>
          <cell r="F460">
            <v>0</v>
          </cell>
          <cell r="G460">
            <v>0</v>
          </cell>
          <cell r="H460">
            <v>0</v>
          </cell>
          <cell r="I460" t="str">
            <v>Y</v>
          </cell>
          <cell r="J460">
            <v>2013.75</v>
          </cell>
          <cell r="K460">
            <v>0</v>
          </cell>
          <cell r="L460">
            <v>0</v>
          </cell>
          <cell r="M460">
            <v>2013.75</v>
          </cell>
          <cell r="N460">
            <v>0</v>
          </cell>
          <cell r="O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row>
        <row r="461">
          <cell r="B461" t="str">
            <v>Sterile Water for Injection USP2mL</v>
          </cell>
          <cell r="C461" t="str">
            <v>Sterile Water for Injection USP</v>
          </cell>
          <cell r="D461" t="str">
            <v>2mL</v>
          </cell>
          <cell r="E461" t="str">
            <v>Intas</v>
          </cell>
          <cell r="F461">
            <v>0</v>
          </cell>
          <cell r="G461">
            <v>0</v>
          </cell>
          <cell r="H461">
            <v>0</v>
          </cell>
          <cell r="I461" t="str">
            <v>Y</v>
          </cell>
          <cell r="J461">
            <v>0</v>
          </cell>
          <cell r="K461">
            <v>2010.25</v>
          </cell>
          <cell r="L461">
            <v>0</v>
          </cell>
          <cell r="M461">
            <v>2010.25</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2010.25</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row>
        <row r="462">
          <cell r="B462" t="str">
            <v>Sterile Water for Injection USP5mL</v>
          </cell>
          <cell r="C462" t="str">
            <v>Sterile Water for Injection USP</v>
          </cell>
          <cell r="D462" t="str">
            <v>5mL</v>
          </cell>
          <cell r="E462" t="str">
            <v>Intas</v>
          </cell>
          <cell r="F462">
            <v>0</v>
          </cell>
          <cell r="G462">
            <v>0</v>
          </cell>
          <cell r="H462">
            <v>0</v>
          </cell>
          <cell r="I462" t="str">
            <v>Y</v>
          </cell>
          <cell r="J462">
            <v>0</v>
          </cell>
          <cell r="K462">
            <v>2010.25</v>
          </cell>
          <cell r="L462">
            <v>0</v>
          </cell>
          <cell r="M462">
            <v>2010.25</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2010.25</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row>
        <row r="463">
          <cell r="B463" t="str">
            <v>Sumatriptan succinate100mg</v>
          </cell>
          <cell r="C463" t="str">
            <v>Sumatriptan succinate</v>
          </cell>
          <cell r="D463" t="str">
            <v>100mg</v>
          </cell>
          <cell r="E463" t="str">
            <v>Intas</v>
          </cell>
          <cell r="F463">
            <v>0</v>
          </cell>
          <cell r="G463">
            <v>0</v>
          </cell>
          <cell r="H463">
            <v>0</v>
          </cell>
          <cell r="I463" t="str">
            <v>Y</v>
          </cell>
          <cell r="J463">
            <v>2010.25</v>
          </cell>
          <cell r="K463">
            <v>2010.25</v>
          </cell>
          <cell r="L463">
            <v>0</v>
          </cell>
          <cell r="M463">
            <v>2010.25</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2010.25</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row>
        <row r="464">
          <cell r="B464" t="str">
            <v>Sumatriptan succinate50mg</v>
          </cell>
          <cell r="C464" t="str">
            <v>Sumatriptan succinate</v>
          </cell>
          <cell r="D464" t="str">
            <v>50mg</v>
          </cell>
          <cell r="E464" t="str">
            <v>Intas</v>
          </cell>
          <cell r="F464">
            <v>0</v>
          </cell>
          <cell r="G464">
            <v>0</v>
          </cell>
          <cell r="H464">
            <v>0</v>
          </cell>
          <cell r="I464" t="str">
            <v>Y</v>
          </cell>
          <cell r="J464">
            <v>2010.25</v>
          </cell>
          <cell r="K464">
            <v>2010.25</v>
          </cell>
          <cell r="L464">
            <v>0</v>
          </cell>
          <cell r="M464">
            <v>2010.25</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2010.25</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row>
        <row r="465">
          <cell r="B465" t="str">
            <v>Tacrolimus0.5mg</v>
          </cell>
          <cell r="C465" t="str">
            <v>Tacrolimus</v>
          </cell>
          <cell r="D465" t="str">
            <v>0.5mg</v>
          </cell>
          <cell r="E465" t="str">
            <v>Intas</v>
          </cell>
          <cell r="F465">
            <v>0</v>
          </cell>
          <cell r="G465">
            <v>0</v>
          </cell>
          <cell r="H465">
            <v>0</v>
          </cell>
          <cell r="I465" t="str">
            <v>Y</v>
          </cell>
          <cell r="J465">
            <v>2010.25</v>
          </cell>
          <cell r="K465">
            <v>0</v>
          </cell>
          <cell r="L465">
            <v>0</v>
          </cell>
          <cell r="M465">
            <v>2010.25</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row>
        <row r="466">
          <cell r="B466" t="str">
            <v>Tacrolimus1mg</v>
          </cell>
          <cell r="C466" t="str">
            <v>Tacrolimus</v>
          </cell>
          <cell r="D466" t="str">
            <v>1mg</v>
          </cell>
          <cell r="E466" t="str">
            <v>Intas</v>
          </cell>
          <cell r="F466">
            <v>0</v>
          </cell>
          <cell r="G466">
            <v>0</v>
          </cell>
          <cell r="H466">
            <v>0</v>
          </cell>
          <cell r="I466" t="str">
            <v>Y</v>
          </cell>
          <cell r="J466">
            <v>2010.25</v>
          </cell>
          <cell r="K466">
            <v>0</v>
          </cell>
          <cell r="L466">
            <v>0</v>
          </cell>
          <cell r="M466">
            <v>2010.25</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row>
        <row r="467">
          <cell r="B467" t="str">
            <v>Tacrolimus5mg</v>
          </cell>
          <cell r="C467" t="str">
            <v>Tacrolimus</v>
          </cell>
          <cell r="D467" t="str">
            <v>5mg</v>
          </cell>
          <cell r="E467" t="str">
            <v>Intas</v>
          </cell>
          <cell r="F467">
            <v>0</v>
          </cell>
          <cell r="G467">
            <v>0</v>
          </cell>
          <cell r="H467">
            <v>0</v>
          </cell>
          <cell r="I467" t="str">
            <v>Y</v>
          </cell>
          <cell r="J467">
            <v>2010.25</v>
          </cell>
          <cell r="K467">
            <v>0</v>
          </cell>
          <cell r="L467">
            <v>0</v>
          </cell>
          <cell r="M467">
            <v>2010.25</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row>
        <row r="468">
          <cell r="B468" t="str">
            <v>Tadalafil10mg</v>
          </cell>
          <cell r="C468" t="str">
            <v>Tadalafil</v>
          </cell>
          <cell r="D468" t="str">
            <v>10mg</v>
          </cell>
          <cell r="E468" t="str">
            <v>Intas</v>
          </cell>
          <cell r="F468">
            <v>0</v>
          </cell>
          <cell r="G468">
            <v>0</v>
          </cell>
          <cell r="H468">
            <v>0</v>
          </cell>
          <cell r="I468" t="str">
            <v>Y</v>
          </cell>
          <cell r="J468">
            <v>2012.75</v>
          </cell>
          <cell r="K468">
            <v>0</v>
          </cell>
          <cell r="L468">
            <v>0</v>
          </cell>
          <cell r="M468">
            <v>2012.75</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row>
        <row r="469">
          <cell r="B469" t="str">
            <v>Tadalafil2.5mg</v>
          </cell>
          <cell r="C469" t="str">
            <v>Tadalafil</v>
          </cell>
          <cell r="D469" t="str">
            <v>2.5mg</v>
          </cell>
          <cell r="E469" t="str">
            <v>Intas</v>
          </cell>
          <cell r="F469">
            <v>0</v>
          </cell>
          <cell r="G469">
            <v>0</v>
          </cell>
          <cell r="H469">
            <v>0</v>
          </cell>
          <cell r="I469" t="str">
            <v>Y</v>
          </cell>
          <cell r="J469">
            <v>2012.75</v>
          </cell>
          <cell r="K469">
            <v>0</v>
          </cell>
          <cell r="L469">
            <v>0</v>
          </cell>
          <cell r="M469">
            <v>2012.75</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row>
        <row r="470">
          <cell r="B470" t="str">
            <v>Tadalafil20mg</v>
          </cell>
          <cell r="C470" t="str">
            <v>Tadalafil</v>
          </cell>
          <cell r="D470" t="str">
            <v>20mg</v>
          </cell>
          <cell r="E470" t="str">
            <v>Intas</v>
          </cell>
          <cell r="F470">
            <v>0</v>
          </cell>
          <cell r="G470">
            <v>0</v>
          </cell>
          <cell r="H470">
            <v>0</v>
          </cell>
          <cell r="I470" t="str">
            <v>Y</v>
          </cell>
          <cell r="J470">
            <v>2012.75</v>
          </cell>
          <cell r="K470">
            <v>0</v>
          </cell>
          <cell r="L470">
            <v>0</v>
          </cell>
          <cell r="M470">
            <v>2012.75</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row>
        <row r="471">
          <cell r="B471" t="str">
            <v>Tadalafil5mg</v>
          </cell>
          <cell r="C471" t="str">
            <v>Tadalafil</v>
          </cell>
          <cell r="D471" t="str">
            <v>5mg</v>
          </cell>
          <cell r="E471" t="str">
            <v>Intas</v>
          </cell>
          <cell r="F471">
            <v>0</v>
          </cell>
          <cell r="G471">
            <v>0</v>
          </cell>
          <cell r="H471">
            <v>0</v>
          </cell>
          <cell r="I471" t="str">
            <v>Y</v>
          </cell>
          <cell r="J471">
            <v>2012.75</v>
          </cell>
          <cell r="K471">
            <v>0</v>
          </cell>
          <cell r="L471">
            <v>0</v>
          </cell>
          <cell r="M471">
            <v>2012.75</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row>
        <row r="472">
          <cell r="B472" t="str">
            <v>Telmisartan + Amlodipine40+10mg</v>
          </cell>
          <cell r="C472" t="str">
            <v>Telmisartan + Amlodipine</v>
          </cell>
          <cell r="D472" t="str">
            <v>40+10mg</v>
          </cell>
          <cell r="E472" t="str">
            <v>Torrent</v>
          </cell>
          <cell r="F472">
            <v>0</v>
          </cell>
          <cell r="G472" t="str">
            <v>Y</v>
          </cell>
          <cell r="H472">
            <v>0</v>
          </cell>
          <cell r="I472">
            <v>0</v>
          </cell>
          <cell r="J472">
            <v>2012.25</v>
          </cell>
          <cell r="K472">
            <v>2012.25</v>
          </cell>
          <cell r="L472">
            <v>2012.25</v>
          </cell>
          <cell r="M472">
            <v>2012.25</v>
          </cell>
          <cell r="N472">
            <v>2012.25</v>
          </cell>
          <cell r="O472">
            <v>2012.25</v>
          </cell>
          <cell r="P472">
            <v>2012.25</v>
          </cell>
          <cell r="Q472">
            <v>2012.25</v>
          </cell>
          <cell r="R472">
            <v>2012.25</v>
          </cell>
          <cell r="S472">
            <v>2012.25</v>
          </cell>
          <cell r="T472">
            <v>2012.25</v>
          </cell>
          <cell r="U472">
            <v>2012.25</v>
          </cell>
          <cell r="V472">
            <v>2012.25</v>
          </cell>
          <cell r="W472">
            <v>0</v>
          </cell>
          <cell r="X472">
            <v>2012.25</v>
          </cell>
          <cell r="Y472">
            <v>2012.25</v>
          </cell>
          <cell r="Z472">
            <v>2012.25</v>
          </cell>
          <cell r="AA472">
            <v>2012.25</v>
          </cell>
          <cell r="AB472">
            <v>2012.25</v>
          </cell>
          <cell r="AC472">
            <v>2012.25</v>
          </cell>
          <cell r="AD472">
            <v>2012.25</v>
          </cell>
          <cell r="AE472">
            <v>2012.25</v>
          </cell>
          <cell r="AF472">
            <v>2012.25</v>
          </cell>
          <cell r="AG472">
            <v>2012.25</v>
          </cell>
          <cell r="AH472">
            <v>2012.25</v>
          </cell>
          <cell r="AI472">
            <v>0</v>
          </cell>
          <cell r="AJ472">
            <v>2012.25</v>
          </cell>
          <cell r="AK472">
            <v>2012.25</v>
          </cell>
          <cell r="AL472">
            <v>2012.25</v>
          </cell>
          <cell r="AM472">
            <v>2012.25</v>
          </cell>
          <cell r="AN472">
            <v>2012.25</v>
          </cell>
          <cell r="AO472">
            <v>2012.25</v>
          </cell>
          <cell r="AP472">
            <v>2012.25</v>
          </cell>
        </row>
        <row r="473">
          <cell r="B473" t="str">
            <v>Telmisartan + Amlodipine40+5mg</v>
          </cell>
          <cell r="C473" t="str">
            <v>Telmisartan + Amlodipine</v>
          </cell>
          <cell r="D473" t="str">
            <v>40+5mg</v>
          </cell>
          <cell r="E473" t="str">
            <v>Torrent</v>
          </cell>
          <cell r="F473">
            <v>0</v>
          </cell>
          <cell r="G473" t="str">
            <v>Y</v>
          </cell>
          <cell r="H473">
            <v>0</v>
          </cell>
          <cell r="I473">
            <v>0</v>
          </cell>
          <cell r="J473">
            <v>2012.25</v>
          </cell>
          <cell r="K473">
            <v>2012.25</v>
          </cell>
          <cell r="L473">
            <v>2012.25</v>
          </cell>
          <cell r="M473">
            <v>2012.25</v>
          </cell>
          <cell r="N473">
            <v>2012.25</v>
          </cell>
          <cell r="O473">
            <v>2012.25</v>
          </cell>
          <cell r="P473">
            <v>2012.25</v>
          </cell>
          <cell r="Q473">
            <v>2012.25</v>
          </cell>
          <cell r="R473">
            <v>2012.25</v>
          </cell>
          <cell r="S473">
            <v>2012.25</v>
          </cell>
          <cell r="T473">
            <v>2012.25</v>
          </cell>
          <cell r="U473">
            <v>2012.25</v>
          </cell>
          <cell r="V473">
            <v>2012.25</v>
          </cell>
          <cell r="W473">
            <v>0</v>
          </cell>
          <cell r="X473">
            <v>2012.25</v>
          </cell>
          <cell r="Y473">
            <v>2012.25</v>
          </cell>
          <cell r="Z473">
            <v>2012.25</v>
          </cell>
          <cell r="AA473">
            <v>2012.25</v>
          </cell>
          <cell r="AB473">
            <v>2012.25</v>
          </cell>
          <cell r="AC473">
            <v>2012.25</v>
          </cell>
          <cell r="AD473">
            <v>2012.25</v>
          </cell>
          <cell r="AE473">
            <v>2012.25</v>
          </cell>
          <cell r="AF473">
            <v>2012.25</v>
          </cell>
          <cell r="AG473">
            <v>2012.25</v>
          </cell>
          <cell r="AH473">
            <v>2012.25</v>
          </cell>
          <cell r="AI473">
            <v>0</v>
          </cell>
          <cell r="AJ473">
            <v>2012.25</v>
          </cell>
          <cell r="AK473">
            <v>2012.25</v>
          </cell>
          <cell r="AL473">
            <v>2012.25</v>
          </cell>
          <cell r="AM473">
            <v>2012.25</v>
          </cell>
          <cell r="AN473">
            <v>2012.25</v>
          </cell>
          <cell r="AO473">
            <v>2012.25</v>
          </cell>
          <cell r="AP473">
            <v>2012.25</v>
          </cell>
        </row>
        <row r="474">
          <cell r="B474" t="str">
            <v>Telmisartan + Amlodipine80+10mg</v>
          </cell>
          <cell r="C474" t="str">
            <v>Telmisartan + Amlodipine</v>
          </cell>
          <cell r="D474" t="str">
            <v>80+10mg</v>
          </cell>
          <cell r="E474" t="str">
            <v>Torrent</v>
          </cell>
          <cell r="F474">
            <v>0</v>
          </cell>
          <cell r="G474" t="str">
            <v>Y</v>
          </cell>
          <cell r="H474">
            <v>0</v>
          </cell>
          <cell r="I474">
            <v>0</v>
          </cell>
          <cell r="J474">
            <v>2012.25</v>
          </cell>
          <cell r="K474">
            <v>2012.25</v>
          </cell>
          <cell r="L474">
            <v>2012.25</v>
          </cell>
          <cell r="M474">
            <v>2012.25</v>
          </cell>
          <cell r="N474">
            <v>2012.25</v>
          </cell>
          <cell r="O474">
            <v>2012.25</v>
          </cell>
          <cell r="P474">
            <v>2012.25</v>
          </cell>
          <cell r="Q474">
            <v>2012.25</v>
          </cell>
          <cell r="R474">
            <v>2012.25</v>
          </cell>
          <cell r="S474">
            <v>2012.25</v>
          </cell>
          <cell r="T474">
            <v>2012.25</v>
          </cell>
          <cell r="U474">
            <v>2012.25</v>
          </cell>
          <cell r="V474">
            <v>2012.25</v>
          </cell>
          <cell r="W474">
            <v>0</v>
          </cell>
          <cell r="X474">
            <v>2012.25</v>
          </cell>
          <cell r="Y474">
            <v>2012.25</v>
          </cell>
          <cell r="Z474">
            <v>2012.25</v>
          </cell>
          <cell r="AA474">
            <v>2012.25</v>
          </cell>
          <cell r="AB474">
            <v>2012.25</v>
          </cell>
          <cell r="AC474">
            <v>2012.25</v>
          </cell>
          <cell r="AD474">
            <v>2012.25</v>
          </cell>
          <cell r="AE474">
            <v>2012.25</v>
          </cell>
          <cell r="AF474">
            <v>2012.25</v>
          </cell>
          <cell r="AG474">
            <v>2012.25</v>
          </cell>
          <cell r="AH474">
            <v>2012.25</v>
          </cell>
          <cell r="AI474">
            <v>0</v>
          </cell>
          <cell r="AJ474">
            <v>2012.25</v>
          </cell>
          <cell r="AK474">
            <v>2012.25</v>
          </cell>
          <cell r="AL474">
            <v>2012.25</v>
          </cell>
          <cell r="AM474">
            <v>2012.25</v>
          </cell>
          <cell r="AN474">
            <v>2012.25</v>
          </cell>
          <cell r="AO474">
            <v>2012.25</v>
          </cell>
          <cell r="AP474">
            <v>2012.25</v>
          </cell>
        </row>
        <row r="475">
          <cell r="B475" t="str">
            <v>Telmisartan + Amlodipine80+5mg</v>
          </cell>
          <cell r="C475" t="str">
            <v>Telmisartan + Amlodipine</v>
          </cell>
          <cell r="D475" t="str">
            <v>80+5mg</v>
          </cell>
          <cell r="E475" t="str">
            <v>Torrent</v>
          </cell>
          <cell r="F475">
            <v>0</v>
          </cell>
          <cell r="G475" t="str">
            <v>Y</v>
          </cell>
          <cell r="H475">
            <v>0</v>
          </cell>
          <cell r="I475">
            <v>0</v>
          </cell>
          <cell r="J475">
            <v>2012.25</v>
          </cell>
          <cell r="K475">
            <v>2012.25</v>
          </cell>
          <cell r="L475">
            <v>2012.25</v>
          </cell>
          <cell r="M475">
            <v>2012.25</v>
          </cell>
          <cell r="N475">
            <v>2012.25</v>
          </cell>
          <cell r="O475">
            <v>2012.25</v>
          </cell>
          <cell r="P475">
            <v>2012.25</v>
          </cell>
          <cell r="Q475">
            <v>2012.25</v>
          </cell>
          <cell r="R475">
            <v>2012.25</v>
          </cell>
          <cell r="S475">
            <v>2012.25</v>
          </cell>
          <cell r="T475">
            <v>2012.25</v>
          </cell>
          <cell r="U475">
            <v>2012.25</v>
          </cell>
          <cell r="V475">
            <v>2012.25</v>
          </cell>
          <cell r="W475">
            <v>0</v>
          </cell>
          <cell r="X475">
            <v>2012.25</v>
          </cell>
          <cell r="Y475">
            <v>2012.25</v>
          </cell>
          <cell r="Z475">
            <v>2012.25</v>
          </cell>
          <cell r="AA475">
            <v>2012.25</v>
          </cell>
          <cell r="AB475">
            <v>2012.25</v>
          </cell>
          <cell r="AC475">
            <v>2012.25</v>
          </cell>
          <cell r="AD475">
            <v>2012.25</v>
          </cell>
          <cell r="AE475">
            <v>2012.25</v>
          </cell>
          <cell r="AF475">
            <v>2012.25</v>
          </cell>
          <cell r="AG475">
            <v>2012.25</v>
          </cell>
          <cell r="AH475">
            <v>2012.25</v>
          </cell>
          <cell r="AI475">
            <v>0</v>
          </cell>
          <cell r="AJ475">
            <v>2012.25</v>
          </cell>
          <cell r="AK475">
            <v>2012.25</v>
          </cell>
          <cell r="AL475">
            <v>2012.25</v>
          </cell>
          <cell r="AM475">
            <v>2012.25</v>
          </cell>
          <cell r="AN475">
            <v>2012.25</v>
          </cell>
          <cell r="AO475">
            <v>2012.25</v>
          </cell>
          <cell r="AP475">
            <v>2012.25</v>
          </cell>
        </row>
        <row r="476">
          <cell r="B476" t="str">
            <v>Telmisartan + HCTZ40+12.5mg</v>
          </cell>
          <cell r="C476" t="str">
            <v>Telmisartan + HCTZ</v>
          </cell>
          <cell r="D476" t="str">
            <v>40+12.5mg</v>
          </cell>
          <cell r="E476" t="str">
            <v>Torrent</v>
          </cell>
          <cell r="F476">
            <v>0</v>
          </cell>
          <cell r="G476" t="str">
            <v>Y</v>
          </cell>
          <cell r="H476">
            <v>0</v>
          </cell>
          <cell r="I476">
            <v>0</v>
          </cell>
          <cell r="J476">
            <v>2011.25</v>
          </cell>
          <cell r="K476">
            <v>2011</v>
          </cell>
          <cell r="L476">
            <v>2011.25</v>
          </cell>
          <cell r="M476">
            <v>2011</v>
          </cell>
          <cell r="N476">
            <v>2011.25</v>
          </cell>
          <cell r="O476">
            <v>2011.25</v>
          </cell>
          <cell r="P476">
            <v>2011</v>
          </cell>
          <cell r="Q476">
            <v>2011.25</v>
          </cell>
          <cell r="R476">
            <v>2011.25</v>
          </cell>
          <cell r="S476">
            <v>2011.25</v>
          </cell>
          <cell r="T476">
            <v>2011.25</v>
          </cell>
          <cell r="U476">
            <v>2011.25</v>
          </cell>
          <cell r="V476">
            <v>2011.25</v>
          </cell>
          <cell r="W476">
            <v>0</v>
          </cell>
          <cell r="X476">
            <v>2011.25</v>
          </cell>
          <cell r="Y476">
            <v>2011.25</v>
          </cell>
          <cell r="Z476">
            <v>2011.25</v>
          </cell>
          <cell r="AA476">
            <v>2011.25</v>
          </cell>
          <cell r="AB476">
            <v>2011.25</v>
          </cell>
          <cell r="AC476">
            <v>2011.25</v>
          </cell>
          <cell r="AD476">
            <v>2011.25</v>
          </cell>
          <cell r="AE476">
            <v>2011.25</v>
          </cell>
          <cell r="AF476">
            <v>2011.25</v>
          </cell>
          <cell r="AG476">
            <v>2011.25</v>
          </cell>
          <cell r="AH476">
            <v>2011.25</v>
          </cell>
          <cell r="AI476">
            <v>0</v>
          </cell>
          <cell r="AJ476">
            <v>2011.25</v>
          </cell>
          <cell r="AK476">
            <v>2011.25</v>
          </cell>
          <cell r="AL476">
            <v>2011.25</v>
          </cell>
          <cell r="AM476">
            <v>2011.25</v>
          </cell>
          <cell r="AN476">
            <v>2011.25</v>
          </cell>
          <cell r="AO476">
            <v>2011.25</v>
          </cell>
          <cell r="AP476">
            <v>2011.25</v>
          </cell>
        </row>
        <row r="477">
          <cell r="B477" t="str">
            <v>Telmisartan + HCTZ80+12.5mg</v>
          </cell>
          <cell r="C477" t="str">
            <v>Telmisartan + HCTZ</v>
          </cell>
          <cell r="D477" t="str">
            <v>80+12.5mg</v>
          </cell>
          <cell r="E477" t="str">
            <v>Torrent</v>
          </cell>
          <cell r="F477">
            <v>0</v>
          </cell>
          <cell r="G477" t="str">
            <v>Y</v>
          </cell>
          <cell r="H477">
            <v>0</v>
          </cell>
          <cell r="I477">
            <v>0</v>
          </cell>
          <cell r="J477">
            <v>2011.25</v>
          </cell>
          <cell r="K477">
            <v>2011</v>
          </cell>
          <cell r="L477">
            <v>2011.25</v>
          </cell>
          <cell r="M477">
            <v>2011</v>
          </cell>
          <cell r="N477">
            <v>2011.25</v>
          </cell>
          <cell r="O477">
            <v>2011.25</v>
          </cell>
          <cell r="P477">
            <v>2011</v>
          </cell>
          <cell r="Q477">
            <v>2011.25</v>
          </cell>
          <cell r="R477">
            <v>2011.25</v>
          </cell>
          <cell r="S477">
            <v>2011.25</v>
          </cell>
          <cell r="T477">
            <v>2011.25</v>
          </cell>
          <cell r="U477">
            <v>2011.25</v>
          </cell>
          <cell r="V477">
            <v>2011.25</v>
          </cell>
          <cell r="W477">
            <v>0</v>
          </cell>
          <cell r="X477">
            <v>2011.25</v>
          </cell>
          <cell r="Y477">
            <v>2011.25</v>
          </cell>
          <cell r="Z477">
            <v>2011.25</v>
          </cell>
          <cell r="AA477">
            <v>2011.25</v>
          </cell>
          <cell r="AB477">
            <v>2011.25</v>
          </cell>
          <cell r="AC477">
            <v>2011.25</v>
          </cell>
          <cell r="AD477">
            <v>2011.25</v>
          </cell>
          <cell r="AE477">
            <v>2011.25</v>
          </cell>
          <cell r="AF477">
            <v>2011.25</v>
          </cell>
          <cell r="AG477">
            <v>2011.25</v>
          </cell>
          <cell r="AH477">
            <v>2011.25</v>
          </cell>
          <cell r="AI477">
            <v>0</v>
          </cell>
          <cell r="AJ477">
            <v>2011.25</v>
          </cell>
          <cell r="AK477">
            <v>2011.25</v>
          </cell>
          <cell r="AL477">
            <v>2011.25</v>
          </cell>
          <cell r="AM477">
            <v>2011.25</v>
          </cell>
          <cell r="AN477">
            <v>2011.25</v>
          </cell>
          <cell r="AO477">
            <v>2011.25</v>
          </cell>
          <cell r="AP477">
            <v>2011.25</v>
          </cell>
        </row>
        <row r="478">
          <cell r="B478" t="str">
            <v>Telmisartan + HCTZ80+25mg</v>
          </cell>
          <cell r="C478" t="str">
            <v>Telmisartan + HCTZ</v>
          </cell>
          <cell r="D478" t="str">
            <v>80+25mg</v>
          </cell>
          <cell r="E478" t="str">
            <v>Torrent</v>
          </cell>
          <cell r="F478">
            <v>0</v>
          </cell>
          <cell r="G478" t="str">
            <v>Y</v>
          </cell>
          <cell r="H478">
            <v>0</v>
          </cell>
          <cell r="I478">
            <v>0</v>
          </cell>
          <cell r="J478">
            <v>2011.25</v>
          </cell>
          <cell r="K478">
            <v>2011</v>
          </cell>
          <cell r="L478">
            <v>2011.25</v>
          </cell>
          <cell r="M478">
            <v>2011</v>
          </cell>
          <cell r="N478">
            <v>2011.25</v>
          </cell>
          <cell r="O478">
            <v>2011.25</v>
          </cell>
          <cell r="P478">
            <v>2011</v>
          </cell>
          <cell r="Q478">
            <v>2011.25</v>
          </cell>
          <cell r="R478">
            <v>2011.25</v>
          </cell>
          <cell r="S478">
            <v>2011.25</v>
          </cell>
          <cell r="T478">
            <v>2011.25</v>
          </cell>
          <cell r="U478">
            <v>2011.25</v>
          </cell>
          <cell r="V478">
            <v>2011.25</v>
          </cell>
          <cell r="W478">
            <v>0</v>
          </cell>
          <cell r="X478">
            <v>2011.25</v>
          </cell>
          <cell r="Y478">
            <v>2011.25</v>
          </cell>
          <cell r="Z478">
            <v>2011.25</v>
          </cell>
          <cell r="AA478">
            <v>2011.25</v>
          </cell>
          <cell r="AB478">
            <v>2011.25</v>
          </cell>
          <cell r="AC478">
            <v>2011.25</v>
          </cell>
          <cell r="AD478">
            <v>2011.25</v>
          </cell>
          <cell r="AE478">
            <v>2011.25</v>
          </cell>
          <cell r="AF478">
            <v>2011.25</v>
          </cell>
          <cell r="AG478">
            <v>2011.25</v>
          </cell>
          <cell r="AH478">
            <v>2011.25</v>
          </cell>
          <cell r="AI478">
            <v>0</v>
          </cell>
          <cell r="AJ478">
            <v>2011.25</v>
          </cell>
          <cell r="AK478">
            <v>2011.25</v>
          </cell>
          <cell r="AL478">
            <v>2011.25</v>
          </cell>
          <cell r="AM478">
            <v>2011.25</v>
          </cell>
          <cell r="AN478">
            <v>2011.25</v>
          </cell>
          <cell r="AO478">
            <v>2011.25</v>
          </cell>
          <cell r="AP478">
            <v>2011.25</v>
          </cell>
        </row>
        <row r="479">
          <cell r="B479" t="str">
            <v>Telmisartan20mg</v>
          </cell>
          <cell r="C479" t="str">
            <v>Telmisartan</v>
          </cell>
          <cell r="D479" t="str">
            <v>20mg</v>
          </cell>
          <cell r="E479" t="str">
            <v>Torrent</v>
          </cell>
          <cell r="F479" t="str">
            <v>Y</v>
          </cell>
          <cell r="G479" t="str">
            <v>Y</v>
          </cell>
          <cell r="H479">
            <v>0</v>
          </cell>
          <cell r="I479" t="str">
            <v>Y</v>
          </cell>
          <cell r="J479">
            <v>2010.5</v>
          </cell>
          <cell r="K479">
            <v>2011.25</v>
          </cell>
          <cell r="L479">
            <v>2010.5</v>
          </cell>
          <cell r="M479">
            <v>2010.5</v>
          </cell>
          <cell r="N479">
            <v>2011.25</v>
          </cell>
          <cell r="O479">
            <v>2011.25</v>
          </cell>
          <cell r="P479">
            <v>2011.25</v>
          </cell>
          <cell r="Q479">
            <v>2010.5</v>
          </cell>
          <cell r="R479">
            <v>2011.25</v>
          </cell>
          <cell r="S479">
            <v>2011.25</v>
          </cell>
          <cell r="T479">
            <v>2011.25</v>
          </cell>
          <cell r="U479">
            <v>2010.5</v>
          </cell>
          <cell r="V479">
            <v>2010.5</v>
          </cell>
          <cell r="W479">
            <v>0</v>
          </cell>
          <cell r="X479">
            <v>2011.25</v>
          </cell>
          <cell r="Y479">
            <v>2010.5</v>
          </cell>
          <cell r="Z479">
            <v>2011.25</v>
          </cell>
          <cell r="AA479">
            <v>2011.25</v>
          </cell>
          <cell r="AB479">
            <v>2011.25</v>
          </cell>
          <cell r="AC479">
            <v>2011.25</v>
          </cell>
          <cell r="AD479">
            <v>2011.25</v>
          </cell>
          <cell r="AE479">
            <v>2010.5</v>
          </cell>
          <cell r="AF479">
            <v>2010.5</v>
          </cell>
          <cell r="AG479">
            <v>2011.25</v>
          </cell>
          <cell r="AH479">
            <v>2011.25</v>
          </cell>
          <cell r="AI479">
            <v>0</v>
          </cell>
          <cell r="AJ479">
            <v>2010.5</v>
          </cell>
          <cell r="AK479">
            <v>2011.25</v>
          </cell>
          <cell r="AL479">
            <v>2011.25</v>
          </cell>
          <cell r="AM479">
            <v>2010.5</v>
          </cell>
          <cell r="AN479">
            <v>2011.25</v>
          </cell>
          <cell r="AO479">
            <v>2011.25</v>
          </cell>
          <cell r="AP479">
            <v>2011.25</v>
          </cell>
        </row>
        <row r="480">
          <cell r="B480" t="str">
            <v>Telmisartan40mg</v>
          </cell>
          <cell r="C480" t="str">
            <v>Telmisartan</v>
          </cell>
          <cell r="D480" t="str">
            <v>40mg</v>
          </cell>
          <cell r="E480" t="str">
            <v>Torrent</v>
          </cell>
          <cell r="F480" t="str">
            <v>Y</v>
          </cell>
          <cell r="G480" t="str">
            <v>Y</v>
          </cell>
          <cell r="H480">
            <v>0</v>
          </cell>
          <cell r="I480" t="str">
            <v>Y</v>
          </cell>
          <cell r="J480">
            <v>2010.5</v>
          </cell>
          <cell r="K480">
            <v>2010.5</v>
          </cell>
          <cell r="L480">
            <v>2010.5</v>
          </cell>
          <cell r="M480">
            <v>2010.5</v>
          </cell>
          <cell r="N480">
            <v>2010.75</v>
          </cell>
          <cell r="O480">
            <v>2011.25</v>
          </cell>
          <cell r="P480">
            <v>2010.5</v>
          </cell>
          <cell r="Q480">
            <v>2010.5</v>
          </cell>
          <cell r="R480">
            <v>2010.75</v>
          </cell>
          <cell r="S480">
            <v>2010.75</v>
          </cell>
          <cell r="T480">
            <v>2010.75</v>
          </cell>
          <cell r="U480">
            <v>2010.5</v>
          </cell>
          <cell r="V480">
            <v>2010.5</v>
          </cell>
          <cell r="W480">
            <v>0</v>
          </cell>
          <cell r="X480">
            <v>2010.75</v>
          </cell>
          <cell r="Y480">
            <v>2010.5</v>
          </cell>
          <cell r="Z480">
            <v>2011.25</v>
          </cell>
          <cell r="AA480">
            <v>2011.25</v>
          </cell>
          <cell r="AB480">
            <v>2011.25</v>
          </cell>
          <cell r="AC480">
            <v>2010.75</v>
          </cell>
          <cell r="AD480">
            <v>2011.25</v>
          </cell>
          <cell r="AE480">
            <v>2010.5</v>
          </cell>
          <cell r="AF480">
            <v>2010.5</v>
          </cell>
          <cell r="AG480">
            <v>2010.75</v>
          </cell>
          <cell r="AH480">
            <v>2011.25</v>
          </cell>
          <cell r="AI480">
            <v>0</v>
          </cell>
          <cell r="AJ480">
            <v>2010.5</v>
          </cell>
          <cell r="AK480">
            <v>2011.25</v>
          </cell>
          <cell r="AL480">
            <v>2011.25</v>
          </cell>
          <cell r="AM480">
            <v>2010.5</v>
          </cell>
          <cell r="AN480">
            <v>2011.25</v>
          </cell>
          <cell r="AO480">
            <v>2010.75</v>
          </cell>
          <cell r="AP480">
            <v>2010.75</v>
          </cell>
        </row>
        <row r="481">
          <cell r="B481" t="str">
            <v>Telmisartan80mg</v>
          </cell>
          <cell r="C481" t="str">
            <v>Telmisartan</v>
          </cell>
          <cell r="D481" t="str">
            <v>80mg</v>
          </cell>
          <cell r="E481" t="str">
            <v>Torrent</v>
          </cell>
          <cell r="F481" t="str">
            <v>Y</v>
          </cell>
          <cell r="G481" t="str">
            <v>Y</v>
          </cell>
          <cell r="H481">
            <v>0</v>
          </cell>
          <cell r="I481" t="str">
            <v>Y</v>
          </cell>
          <cell r="J481">
            <v>2010.5</v>
          </cell>
          <cell r="K481">
            <v>2010.5</v>
          </cell>
          <cell r="L481">
            <v>2010.5</v>
          </cell>
          <cell r="M481">
            <v>2010.5</v>
          </cell>
          <cell r="N481">
            <v>2010.75</v>
          </cell>
          <cell r="O481">
            <v>2011.25</v>
          </cell>
          <cell r="P481">
            <v>2010.5</v>
          </cell>
          <cell r="Q481">
            <v>2010.5</v>
          </cell>
          <cell r="R481">
            <v>2010.75</v>
          </cell>
          <cell r="S481">
            <v>2010.75</v>
          </cell>
          <cell r="T481">
            <v>2010.75</v>
          </cell>
          <cell r="U481">
            <v>2010.5</v>
          </cell>
          <cell r="V481">
            <v>2010.5</v>
          </cell>
          <cell r="W481">
            <v>0</v>
          </cell>
          <cell r="X481">
            <v>2010.75</v>
          </cell>
          <cell r="Y481">
            <v>2010.5</v>
          </cell>
          <cell r="Z481">
            <v>2011.25</v>
          </cell>
          <cell r="AA481">
            <v>2011.25</v>
          </cell>
          <cell r="AB481">
            <v>2011.25</v>
          </cell>
          <cell r="AC481">
            <v>2010.75</v>
          </cell>
          <cell r="AD481">
            <v>2011.25</v>
          </cell>
          <cell r="AE481">
            <v>2010.5</v>
          </cell>
          <cell r="AF481">
            <v>2010.5</v>
          </cell>
          <cell r="AG481">
            <v>2010.75</v>
          </cell>
          <cell r="AH481">
            <v>2011.25</v>
          </cell>
          <cell r="AI481">
            <v>0</v>
          </cell>
          <cell r="AJ481">
            <v>2010.5</v>
          </cell>
          <cell r="AK481">
            <v>2011.25</v>
          </cell>
          <cell r="AL481">
            <v>2011.25</v>
          </cell>
          <cell r="AM481">
            <v>2010.5</v>
          </cell>
          <cell r="AN481">
            <v>2011.25</v>
          </cell>
          <cell r="AO481">
            <v>2010.75</v>
          </cell>
          <cell r="AP481">
            <v>2010.75</v>
          </cell>
        </row>
        <row r="482">
          <cell r="B482" t="str">
            <v>Terazosin10mg</v>
          </cell>
          <cell r="C482" t="str">
            <v>Terazosin</v>
          </cell>
          <cell r="D482" t="str">
            <v>10mg</v>
          </cell>
          <cell r="E482" t="str">
            <v>Intas</v>
          </cell>
          <cell r="F482">
            <v>0</v>
          </cell>
          <cell r="G482">
            <v>0</v>
          </cell>
          <cell r="H482">
            <v>0</v>
          </cell>
          <cell r="I482" t="str">
            <v>Y</v>
          </cell>
          <cell r="J482">
            <v>2010.25</v>
          </cell>
          <cell r="K482">
            <v>0</v>
          </cell>
          <cell r="L482">
            <v>0</v>
          </cell>
          <cell r="M482">
            <v>2010.25</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row>
        <row r="483">
          <cell r="B483" t="str">
            <v>Terazosin1mg</v>
          </cell>
          <cell r="C483" t="str">
            <v>Terazosin</v>
          </cell>
          <cell r="D483" t="str">
            <v>1mg</v>
          </cell>
          <cell r="E483" t="str">
            <v>Intas</v>
          </cell>
          <cell r="F483">
            <v>0</v>
          </cell>
          <cell r="G483">
            <v>0</v>
          </cell>
          <cell r="H483">
            <v>0</v>
          </cell>
          <cell r="I483" t="str">
            <v>Y</v>
          </cell>
          <cell r="J483">
            <v>2010.25</v>
          </cell>
          <cell r="K483">
            <v>0</v>
          </cell>
          <cell r="L483">
            <v>0</v>
          </cell>
          <cell r="M483">
            <v>2010.25</v>
          </cell>
          <cell r="N483">
            <v>0</v>
          </cell>
          <cell r="O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row>
        <row r="484">
          <cell r="B484" t="str">
            <v>Terazosin2mg</v>
          </cell>
          <cell r="C484" t="str">
            <v>Terazosin</v>
          </cell>
          <cell r="D484" t="str">
            <v>2mg</v>
          </cell>
          <cell r="E484" t="str">
            <v>Intas</v>
          </cell>
          <cell r="F484">
            <v>0</v>
          </cell>
          <cell r="G484">
            <v>0</v>
          </cell>
          <cell r="H484">
            <v>0</v>
          </cell>
          <cell r="I484" t="str">
            <v>Y</v>
          </cell>
          <cell r="J484">
            <v>2010.25</v>
          </cell>
          <cell r="K484">
            <v>0</v>
          </cell>
          <cell r="L484">
            <v>0</v>
          </cell>
          <cell r="M484">
            <v>2010.25</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row>
        <row r="485">
          <cell r="B485" t="str">
            <v>Terazosin5mg</v>
          </cell>
          <cell r="C485" t="str">
            <v>Terazosin</v>
          </cell>
          <cell r="D485" t="str">
            <v>5mg</v>
          </cell>
          <cell r="E485" t="str">
            <v>Intas</v>
          </cell>
          <cell r="F485">
            <v>0</v>
          </cell>
          <cell r="G485">
            <v>0</v>
          </cell>
          <cell r="H485">
            <v>0</v>
          </cell>
          <cell r="I485" t="str">
            <v>Y</v>
          </cell>
          <cell r="J485">
            <v>2010.25</v>
          </cell>
          <cell r="K485">
            <v>0</v>
          </cell>
          <cell r="L485">
            <v>0</v>
          </cell>
          <cell r="M485">
            <v>2010.25</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row>
        <row r="486">
          <cell r="B486" t="str">
            <v>Tolterodine SR2mg</v>
          </cell>
          <cell r="C486" t="str">
            <v>Tolterodine SR</v>
          </cell>
          <cell r="D486" t="str">
            <v>2mg</v>
          </cell>
          <cell r="E486" t="str">
            <v>Torrent</v>
          </cell>
          <cell r="F486" t="str">
            <v>Y</v>
          </cell>
          <cell r="G486" t="str">
            <v>Y</v>
          </cell>
          <cell r="H486">
            <v>0</v>
          </cell>
          <cell r="I486" t="str">
            <v>Y</v>
          </cell>
          <cell r="J486">
            <v>2010.75</v>
          </cell>
          <cell r="K486">
            <v>2011.5</v>
          </cell>
          <cell r="L486">
            <v>2010.75</v>
          </cell>
          <cell r="M486">
            <v>2010.75</v>
          </cell>
          <cell r="N486">
            <v>2011.5</v>
          </cell>
          <cell r="O486">
            <v>2011.5</v>
          </cell>
          <cell r="P486">
            <v>2011.5</v>
          </cell>
          <cell r="Q486">
            <v>2010.75</v>
          </cell>
          <cell r="R486">
            <v>2011.5</v>
          </cell>
          <cell r="S486">
            <v>2011.5</v>
          </cell>
          <cell r="T486">
            <v>2011.5</v>
          </cell>
          <cell r="U486">
            <v>2010.75</v>
          </cell>
          <cell r="V486">
            <v>2010.75</v>
          </cell>
          <cell r="W486">
            <v>0</v>
          </cell>
          <cell r="X486">
            <v>2011.5</v>
          </cell>
          <cell r="Y486">
            <v>2010.75</v>
          </cell>
          <cell r="Z486">
            <v>2011.5</v>
          </cell>
          <cell r="AA486">
            <v>2011.5</v>
          </cell>
          <cell r="AB486">
            <v>2011.5</v>
          </cell>
          <cell r="AC486">
            <v>2011.5</v>
          </cell>
          <cell r="AD486">
            <v>2011.5</v>
          </cell>
          <cell r="AE486">
            <v>2010.75</v>
          </cell>
          <cell r="AF486">
            <v>2010.75</v>
          </cell>
          <cell r="AG486">
            <v>2011.5</v>
          </cell>
          <cell r="AH486">
            <v>2011.5</v>
          </cell>
          <cell r="AI486">
            <v>0</v>
          </cell>
          <cell r="AJ486">
            <v>2010.75</v>
          </cell>
          <cell r="AK486">
            <v>2011.5</v>
          </cell>
          <cell r="AL486">
            <v>2011.5</v>
          </cell>
          <cell r="AM486">
            <v>2010.75</v>
          </cell>
          <cell r="AN486">
            <v>2011.5</v>
          </cell>
          <cell r="AO486">
            <v>2011.5</v>
          </cell>
          <cell r="AP486">
            <v>2011.5</v>
          </cell>
        </row>
        <row r="487">
          <cell r="B487" t="str">
            <v>Tolterodine SR4mg</v>
          </cell>
          <cell r="C487" t="str">
            <v>Tolterodine SR</v>
          </cell>
          <cell r="D487" t="str">
            <v>4mg</v>
          </cell>
          <cell r="E487" t="str">
            <v>Torrent</v>
          </cell>
          <cell r="F487" t="str">
            <v>Y</v>
          </cell>
          <cell r="G487" t="str">
            <v>Y</v>
          </cell>
          <cell r="H487">
            <v>0</v>
          </cell>
          <cell r="I487" t="str">
            <v>Y</v>
          </cell>
          <cell r="J487">
            <v>2010.75</v>
          </cell>
          <cell r="K487">
            <v>2011.5</v>
          </cell>
          <cell r="L487">
            <v>2010.75</v>
          </cell>
          <cell r="M487">
            <v>2010.75</v>
          </cell>
          <cell r="N487">
            <v>2011.5</v>
          </cell>
          <cell r="O487">
            <v>2011.5</v>
          </cell>
          <cell r="P487">
            <v>2011.5</v>
          </cell>
          <cell r="Q487">
            <v>2010.75</v>
          </cell>
          <cell r="R487">
            <v>2011.5</v>
          </cell>
          <cell r="S487">
            <v>2011.5</v>
          </cell>
          <cell r="T487">
            <v>2011.5</v>
          </cell>
          <cell r="U487">
            <v>2010.75</v>
          </cell>
          <cell r="V487">
            <v>2010.75</v>
          </cell>
          <cell r="W487">
            <v>0</v>
          </cell>
          <cell r="X487">
            <v>2011.5</v>
          </cell>
          <cell r="Y487">
            <v>2010.75</v>
          </cell>
          <cell r="Z487">
            <v>2011.5</v>
          </cell>
          <cell r="AA487">
            <v>2011.5</v>
          </cell>
          <cell r="AB487">
            <v>2011.5</v>
          </cell>
          <cell r="AC487">
            <v>2011.5</v>
          </cell>
          <cell r="AD487">
            <v>2011.5</v>
          </cell>
          <cell r="AE487">
            <v>2010.75</v>
          </cell>
          <cell r="AF487">
            <v>2010.75</v>
          </cell>
          <cell r="AG487">
            <v>2011.5</v>
          </cell>
          <cell r="AH487">
            <v>2011.5</v>
          </cell>
          <cell r="AI487">
            <v>0</v>
          </cell>
          <cell r="AJ487">
            <v>2010.75</v>
          </cell>
          <cell r="AK487">
            <v>2011.5</v>
          </cell>
          <cell r="AL487">
            <v>2011.5</v>
          </cell>
          <cell r="AM487">
            <v>2010.75</v>
          </cell>
          <cell r="AN487">
            <v>2011.5</v>
          </cell>
          <cell r="AO487">
            <v>2011.5</v>
          </cell>
          <cell r="AP487">
            <v>2011.5</v>
          </cell>
        </row>
        <row r="488">
          <cell r="B488" t="str">
            <v>Tolterodine1mg</v>
          </cell>
          <cell r="C488" t="str">
            <v>Tolterodine</v>
          </cell>
          <cell r="D488" t="str">
            <v>1mg</v>
          </cell>
          <cell r="E488" t="str">
            <v>Intas</v>
          </cell>
          <cell r="F488">
            <v>0</v>
          </cell>
          <cell r="G488">
            <v>0</v>
          </cell>
          <cell r="H488">
            <v>0</v>
          </cell>
          <cell r="I488" t="str">
            <v>Y</v>
          </cell>
          <cell r="J488">
            <v>2010.25</v>
          </cell>
          <cell r="K488">
            <v>0</v>
          </cell>
          <cell r="L488">
            <v>0</v>
          </cell>
          <cell r="M488">
            <v>2010.25</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row>
        <row r="489">
          <cell r="B489" t="str">
            <v>Tolterodine2mg</v>
          </cell>
          <cell r="C489" t="str">
            <v>Tolterodine</v>
          </cell>
          <cell r="D489" t="str">
            <v>2mg</v>
          </cell>
          <cell r="E489" t="str">
            <v>Intas</v>
          </cell>
          <cell r="F489">
            <v>0</v>
          </cell>
          <cell r="G489">
            <v>0</v>
          </cell>
          <cell r="H489">
            <v>0</v>
          </cell>
          <cell r="I489" t="str">
            <v>Y</v>
          </cell>
          <cell r="J489">
            <v>2010.25</v>
          </cell>
          <cell r="K489">
            <v>0</v>
          </cell>
          <cell r="L489">
            <v>0</v>
          </cell>
          <cell r="M489">
            <v>2010.25</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row>
        <row r="490">
          <cell r="B490" t="str">
            <v>Topotecan4mg</v>
          </cell>
          <cell r="C490" t="str">
            <v>Topotecan</v>
          </cell>
          <cell r="D490" t="str">
            <v>4mg</v>
          </cell>
          <cell r="E490" t="str">
            <v>Intas</v>
          </cell>
          <cell r="F490">
            <v>0</v>
          </cell>
          <cell r="G490">
            <v>0</v>
          </cell>
          <cell r="H490">
            <v>0</v>
          </cell>
          <cell r="I490" t="str">
            <v>Y</v>
          </cell>
          <cell r="J490">
            <v>2010.25</v>
          </cell>
          <cell r="K490">
            <v>0</v>
          </cell>
          <cell r="L490">
            <v>0</v>
          </cell>
          <cell r="M490">
            <v>2010.25</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row>
        <row r="491">
          <cell r="B491" t="str">
            <v>Trazodone100mg</v>
          </cell>
          <cell r="C491" t="str">
            <v>Trazodone</v>
          </cell>
          <cell r="D491" t="str">
            <v>100mg</v>
          </cell>
          <cell r="E491" t="str">
            <v>Torrent</v>
          </cell>
          <cell r="F491">
            <v>0</v>
          </cell>
          <cell r="G491" t="str">
            <v>Y</v>
          </cell>
          <cell r="H491">
            <v>0</v>
          </cell>
          <cell r="I491">
            <v>0</v>
          </cell>
          <cell r="J491">
            <v>2011.5</v>
          </cell>
          <cell r="K491">
            <v>2011.25</v>
          </cell>
          <cell r="L491">
            <v>2011.5</v>
          </cell>
          <cell r="M491">
            <v>2011.25</v>
          </cell>
          <cell r="N491">
            <v>2011.5</v>
          </cell>
          <cell r="O491">
            <v>2011.5</v>
          </cell>
          <cell r="P491">
            <v>2011.25</v>
          </cell>
          <cell r="Q491">
            <v>2011.5</v>
          </cell>
          <cell r="R491">
            <v>2011.5</v>
          </cell>
          <cell r="S491">
            <v>2011.5</v>
          </cell>
          <cell r="T491">
            <v>2011.5</v>
          </cell>
          <cell r="U491">
            <v>2011.5</v>
          </cell>
          <cell r="V491">
            <v>2011.5</v>
          </cell>
          <cell r="W491">
            <v>0</v>
          </cell>
          <cell r="X491">
            <v>2011.5</v>
          </cell>
          <cell r="Y491">
            <v>2011.5</v>
          </cell>
          <cell r="Z491">
            <v>2011.5</v>
          </cell>
          <cell r="AA491">
            <v>2011.5</v>
          </cell>
          <cell r="AB491">
            <v>2011.5</v>
          </cell>
          <cell r="AC491">
            <v>2011.5</v>
          </cell>
          <cell r="AD491">
            <v>2011.5</v>
          </cell>
          <cell r="AE491">
            <v>2011.5</v>
          </cell>
          <cell r="AF491">
            <v>2011.5</v>
          </cell>
          <cell r="AG491">
            <v>2011.5</v>
          </cell>
          <cell r="AH491">
            <v>2011.5</v>
          </cell>
          <cell r="AI491">
            <v>0</v>
          </cell>
          <cell r="AJ491">
            <v>2011.5</v>
          </cell>
          <cell r="AK491">
            <v>2011.5</v>
          </cell>
          <cell r="AL491">
            <v>2011.5</v>
          </cell>
          <cell r="AM491">
            <v>2011.5</v>
          </cell>
          <cell r="AN491">
            <v>2011.5</v>
          </cell>
          <cell r="AO491">
            <v>2011.5</v>
          </cell>
          <cell r="AP491">
            <v>2011.5</v>
          </cell>
        </row>
        <row r="492">
          <cell r="B492" t="str">
            <v>Trazodone150mg</v>
          </cell>
          <cell r="C492" t="str">
            <v>Trazodone</v>
          </cell>
          <cell r="D492" t="str">
            <v>150mg</v>
          </cell>
          <cell r="E492" t="str">
            <v>Torrent</v>
          </cell>
          <cell r="F492">
            <v>0</v>
          </cell>
          <cell r="G492" t="str">
            <v>Y</v>
          </cell>
          <cell r="H492">
            <v>0</v>
          </cell>
          <cell r="I492">
            <v>0</v>
          </cell>
          <cell r="J492">
            <v>2011.5</v>
          </cell>
          <cell r="K492">
            <v>2011.5</v>
          </cell>
          <cell r="L492">
            <v>2011.5</v>
          </cell>
          <cell r="M492">
            <v>2011.5</v>
          </cell>
          <cell r="N492">
            <v>2011.5</v>
          </cell>
          <cell r="O492">
            <v>2011.5</v>
          </cell>
          <cell r="P492">
            <v>2011.5</v>
          </cell>
          <cell r="Q492">
            <v>2011.5</v>
          </cell>
          <cell r="R492">
            <v>2011.5</v>
          </cell>
          <cell r="S492">
            <v>2011.5</v>
          </cell>
          <cell r="T492">
            <v>2011.5</v>
          </cell>
          <cell r="U492">
            <v>2011.5</v>
          </cell>
          <cell r="V492">
            <v>2011.5</v>
          </cell>
          <cell r="W492">
            <v>0</v>
          </cell>
          <cell r="X492">
            <v>2011.5</v>
          </cell>
          <cell r="Y492">
            <v>2011.5</v>
          </cell>
          <cell r="Z492">
            <v>2011.5</v>
          </cell>
          <cell r="AA492">
            <v>2011.5</v>
          </cell>
          <cell r="AB492">
            <v>2011.5</v>
          </cell>
          <cell r="AC492">
            <v>2011.5</v>
          </cell>
          <cell r="AD492">
            <v>2011.5</v>
          </cell>
          <cell r="AE492">
            <v>2011.5</v>
          </cell>
          <cell r="AF492">
            <v>2011.5</v>
          </cell>
          <cell r="AG492">
            <v>2011.5</v>
          </cell>
          <cell r="AH492">
            <v>2011.5</v>
          </cell>
          <cell r="AI492">
            <v>0</v>
          </cell>
          <cell r="AJ492">
            <v>2011.5</v>
          </cell>
          <cell r="AK492">
            <v>2011.5</v>
          </cell>
          <cell r="AL492">
            <v>2011.5</v>
          </cell>
          <cell r="AM492">
            <v>2011.5</v>
          </cell>
          <cell r="AN492">
            <v>2011.5</v>
          </cell>
          <cell r="AO492">
            <v>2011.5</v>
          </cell>
          <cell r="AP492">
            <v>2011.5</v>
          </cell>
        </row>
        <row r="493">
          <cell r="B493" t="str">
            <v>Trazodone300mg</v>
          </cell>
          <cell r="C493" t="str">
            <v>Trazodone</v>
          </cell>
          <cell r="D493" t="str">
            <v>300mg</v>
          </cell>
          <cell r="E493" t="str">
            <v>Torrent</v>
          </cell>
          <cell r="F493">
            <v>0</v>
          </cell>
          <cell r="G493" t="str">
            <v>Y</v>
          </cell>
          <cell r="H493">
            <v>0</v>
          </cell>
          <cell r="I493">
            <v>0</v>
          </cell>
          <cell r="J493">
            <v>2011.5</v>
          </cell>
          <cell r="K493">
            <v>2011.5</v>
          </cell>
          <cell r="L493">
            <v>2011.5</v>
          </cell>
          <cell r="M493">
            <v>2011.5</v>
          </cell>
          <cell r="N493">
            <v>2011.5</v>
          </cell>
          <cell r="O493">
            <v>2011.5</v>
          </cell>
          <cell r="P493">
            <v>2011.5</v>
          </cell>
          <cell r="Q493">
            <v>2011.5</v>
          </cell>
          <cell r="R493">
            <v>2011.5</v>
          </cell>
          <cell r="S493">
            <v>2011.5</v>
          </cell>
          <cell r="T493">
            <v>2011.5</v>
          </cell>
          <cell r="U493">
            <v>2011.5</v>
          </cell>
          <cell r="V493">
            <v>2011.5</v>
          </cell>
          <cell r="W493">
            <v>0</v>
          </cell>
          <cell r="X493">
            <v>2011.5</v>
          </cell>
          <cell r="Y493">
            <v>2011.5</v>
          </cell>
          <cell r="Z493">
            <v>2011.5</v>
          </cell>
          <cell r="AA493">
            <v>2011.5</v>
          </cell>
          <cell r="AB493">
            <v>2011.5</v>
          </cell>
          <cell r="AC493">
            <v>2011.5</v>
          </cell>
          <cell r="AD493">
            <v>2011.5</v>
          </cell>
          <cell r="AE493">
            <v>2011.5</v>
          </cell>
          <cell r="AF493">
            <v>2011.5</v>
          </cell>
          <cell r="AG493">
            <v>2011.5</v>
          </cell>
          <cell r="AH493">
            <v>2011.5</v>
          </cell>
          <cell r="AI493">
            <v>0</v>
          </cell>
          <cell r="AJ493">
            <v>2011.5</v>
          </cell>
          <cell r="AK493">
            <v>2011.5</v>
          </cell>
          <cell r="AL493">
            <v>2011.5</v>
          </cell>
          <cell r="AM493">
            <v>2011.5</v>
          </cell>
          <cell r="AN493">
            <v>2011.5</v>
          </cell>
          <cell r="AO493">
            <v>2011.5</v>
          </cell>
          <cell r="AP493">
            <v>2011.5</v>
          </cell>
        </row>
        <row r="494">
          <cell r="B494" t="str">
            <v>Trazodone50mg</v>
          </cell>
          <cell r="C494" t="str">
            <v>Trazodone</v>
          </cell>
          <cell r="D494" t="str">
            <v>50mg</v>
          </cell>
          <cell r="E494" t="str">
            <v>Torrent</v>
          </cell>
          <cell r="F494">
            <v>0</v>
          </cell>
          <cell r="G494" t="str">
            <v>Y</v>
          </cell>
          <cell r="H494">
            <v>0</v>
          </cell>
          <cell r="I494">
            <v>0</v>
          </cell>
          <cell r="J494">
            <v>2011.5</v>
          </cell>
          <cell r="K494">
            <v>2011.25</v>
          </cell>
          <cell r="L494">
            <v>2011.5</v>
          </cell>
          <cell r="M494">
            <v>2011.25</v>
          </cell>
          <cell r="N494">
            <v>2011.5</v>
          </cell>
          <cell r="O494">
            <v>2011.5</v>
          </cell>
          <cell r="P494">
            <v>2011.25</v>
          </cell>
          <cell r="Q494">
            <v>2011.5</v>
          </cell>
          <cell r="R494">
            <v>2011.5</v>
          </cell>
          <cell r="S494">
            <v>2011.5</v>
          </cell>
          <cell r="T494">
            <v>2011.5</v>
          </cell>
          <cell r="U494">
            <v>2011.5</v>
          </cell>
          <cell r="V494">
            <v>2011.5</v>
          </cell>
          <cell r="W494">
            <v>0</v>
          </cell>
          <cell r="X494">
            <v>2011.5</v>
          </cell>
          <cell r="Y494">
            <v>2011.5</v>
          </cell>
          <cell r="Z494">
            <v>2011.5</v>
          </cell>
          <cell r="AA494">
            <v>2011.5</v>
          </cell>
          <cell r="AB494">
            <v>2011.5</v>
          </cell>
          <cell r="AC494">
            <v>2011.5</v>
          </cell>
          <cell r="AD494">
            <v>2011.5</v>
          </cell>
          <cell r="AE494">
            <v>2011.5</v>
          </cell>
          <cell r="AF494">
            <v>2011.5</v>
          </cell>
          <cell r="AG494">
            <v>2011.5</v>
          </cell>
          <cell r="AH494">
            <v>2011.5</v>
          </cell>
          <cell r="AI494">
            <v>0</v>
          </cell>
          <cell r="AJ494">
            <v>2011.5</v>
          </cell>
          <cell r="AK494">
            <v>2011.5</v>
          </cell>
          <cell r="AL494">
            <v>2011.5</v>
          </cell>
          <cell r="AM494">
            <v>2011.5</v>
          </cell>
          <cell r="AN494">
            <v>2011.5</v>
          </cell>
          <cell r="AO494">
            <v>2011.5</v>
          </cell>
          <cell r="AP494">
            <v>2011.5</v>
          </cell>
        </row>
        <row r="495">
          <cell r="B495" t="str">
            <v>Vincristin1mg/mL</v>
          </cell>
          <cell r="C495" t="str">
            <v>Vincristin</v>
          </cell>
          <cell r="D495" t="str">
            <v>1mg/mL</v>
          </cell>
          <cell r="E495" t="str">
            <v>Intas</v>
          </cell>
          <cell r="F495">
            <v>0</v>
          </cell>
          <cell r="G495">
            <v>0</v>
          </cell>
          <cell r="H495">
            <v>0</v>
          </cell>
          <cell r="I495" t="str">
            <v>Y</v>
          </cell>
          <cell r="J495">
            <v>0</v>
          </cell>
          <cell r="K495">
            <v>2010.25</v>
          </cell>
          <cell r="L495">
            <v>2010.25</v>
          </cell>
          <cell r="M495">
            <v>2010.25</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2010.25</v>
          </cell>
          <cell r="AC495">
            <v>0</v>
          </cell>
          <cell r="AD495">
            <v>0</v>
          </cell>
          <cell r="AE495">
            <v>0</v>
          </cell>
          <cell r="AF495">
            <v>0</v>
          </cell>
          <cell r="AG495">
            <v>0</v>
          </cell>
          <cell r="AH495">
            <v>0</v>
          </cell>
          <cell r="AI495">
            <v>0</v>
          </cell>
          <cell r="AJ495">
            <v>0</v>
          </cell>
          <cell r="AK495">
            <v>0</v>
          </cell>
          <cell r="AL495">
            <v>0</v>
          </cell>
          <cell r="AM495">
            <v>0</v>
          </cell>
          <cell r="AN495">
            <v>0</v>
          </cell>
          <cell r="AO495">
            <v>2010.25</v>
          </cell>
          <cell r="AP495">
            <v>0</v>
          </cell>
        </row>
        <row r="496">
          <cell r="B496" t="str">
            <v>Vitamin C500mg</v>
          </cell>
          <cell r="C496" t="str">
            <v>Vitamin C</v>
          </cell>
          <cell r="D496" t="str">
            <v>500mg</v>
          </cell>
          <cell r="E496" t="str">
            <v>Intas</v>
          </cell>
          <cell r="F496">
            <v>0</v>
          </cell>
          <cell r="G496">
            <v>0</v>
          </cell>
          <cell r="H496">
            <v>0</v>
          </cell>
          <cell r="I496" t="str">
            <v>Y</v>
          </cell>
          <cell r="J496">
            <v>2010.5</v>
          </cell>
          <cell r="K496">
            <v>0</v>
          </cell>
          <cell r="L496">
            <v>0</v>
          </cell>
          <cell r="M496">
            <v>2010.5</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row>
        <row r="497">
          <cell r="B497" t="str">
            <v>Warfarin10mg</v>
          </cell>
          <cell r="C497" t="str">
            <v>Warfarin</v>
          </cell>
          <cell r="D497" t="str">
            <v>10mg</v>
          </cell>
          <cell r="E497" t="str">
            <v>Intas</v>
          </cell>
          <cell r="F497">
            <v>0</v>
          </cell>
          <cell r="G497">
            <v>0</v>
          </cell>
          <cell r="H497">
            <v>0</v>
          </cell>
          <cell r="I497" t="str">
            <v>Y</v>
          </cell>
          <cell r="J497">
            <v>2010.75</v>
          </cell>
          <cell r="K497">
            <v>0</v>
          </cell>
          <cell r="L497">
            <v>0</v>
          </cell>
          <cell r="M497">
            <v>2010.75</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row>
        <row r="498">
          <cell r="B498" t="str">
            <v>Warfarin1mg</v>
          </cell>
          <cell r="C498" t="str">
            <v>Warfarin</v>
          </cell>
          <cell r="D498" t="str">
            <v>1mg</v>
          </cell>
          <cell r="E498" t="str">
            <v>Intas</v>
          </cell>
          <cell r="F498">
            <v>0</v>
          </cell>
          <cell r="G498">
            <v>0</v>
          </cell>
          <cell r="H498">
            <v>0</v>
          </cell>
          <cell r="I498" t="str">
            <v>Y</v>
          </cell>
          <cell r="J498">
            <v>2010.75</v>
          </cell>
          <cell r="K498">
            <v>0</v>
          </cell>
          <cell r="L498">
            <v>0</v>
          </cell>
          <cell r="M498">
            <v>2010.75</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row>
        <row r="499">
          <cell r="B499" t="str">
            <v>Warfarin2.5mg</v>
          </cell>
          <cell r="C499" t="str">
            <v>Warfarin</v>
          </cell>
          <cell r="D499" t="str">
            <v>2.5mg</v>
          </cell>
          <cell r="E499" t="str">
            <v>Intas</v>
          </cell>
          <cell r="F499">
            <v>0</v>
          </cell>
          <cell r="G499">
            <v>0</v>
          </cell>
          <cell r="H499">
            <v>0</v>
          </cell>
          <cell r="I499" t="str">
            <v>Y</v>
          </cell>
          <cell r="J499">
            <v>2010.75</v>
          </cell>
          <cell r="K499">
            <v>0</v>
          </cell>
          <cell r="L499">
            <v>0</v>
          </cell>
          <cell r="M499">
            <v>2010.75</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row>
        <row r="500">
          <cell r="B500" t="str">
            <v>Warfarin2mg</v>
          </cell>
          <cell r="C500" t="str">
            <v>Warfarin</v>
          </cell>
          <cell r="D500" t="str">
            <v>2mg</v>
          </cell>
          <cell r="E500" t="str">
            <v>Intas</v>
          </cell>
          <cell r="F500">
            <v>0</v>
          </cell>
          <cell r="G500">
            <v>0</v>
          </cell>
          <cell r="H500">
            <v>0</v>
          </cell>
          <cell r="I500" t="str">
            <v>Y</v>
          </cell>
          <cell r="J500">
            <v>2010.75</v>
          </cell>
          <cell r="K500">
            <v>0</v>
          </cell>
          <cell r="L500">
            <v>0</v>
          </cell>
          <cell r="M500">
            <v>2010.75</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row>
        <row r="501">
          <cell r="B501" t="str">
            <v>Warfarin3mg</v>
          </cell>
          <cell r="C501" t="str">
            <v>Warfarin</v>
          </cell>
          <cell r="D501" t="str">
            <v>3mg</v>
          </cell>
          <cell r="E501" t="str">
            <v>Intas</v>
          </cell>
          <cell r="F501">
            <v>0</v>
          </cell>
          <cell r="G501">
            <v>0</v>
          </cell>
          <cell r="H501">
            <v>0</v>
          </cell>
          <cell r="I501" t="str">
            <v>Y</v>
          </cell>
          <cell r="J501">
            <v>2010.75</v>
          </cell>
          <cell r="K501">
            <v>0</v>
          </cell>
          <cell r="L501">
            <v>0</v>
          </cell>
          <cell r="M501">
            <v>2010.75</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row>
        <row r="502">
          <cell r="B502" t="str">
            <v>Warfarin4mg</v>
          </cell>
          <cell r="C502" t="str">
            <v>Warfarin</v>
          </cell>
          <cell r="D502" t="str">
            <v>4mg</v>
          </cell>
          <cell r="E502" t="str">
            <v>Intas</v>
          </cell>
          <cell r="F502">
            <v>0</v>
          </cell>
          <cell r="G502">
            <v>0</v>
          </cell>
          <cell r="H502">
            <v>0</v>
          </cell>
          <cell r="I502" t="str">
            <v>Y</v>
          </cell>
          <cell r="J502">
            <v>2010.75</v>
          </cell>
          <cell r="K502">
            <v>0</v>
          </cell>
          <cell r="L502">
            <v>0</v>
          </cell>
          <cell r="M502">
            <v>2010.75</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row>
        <row r="503">
          <cell r="B503" t="str">
            <v>Warfarin5mg</v>
          </cell>
          <cell r="C503" t="str">
            <v>Warfarin</v>
          </cell>
          <cell r="D503" t="str">
            <v>5mg</v>
          </cell>
          <cell r="E503" t="str">
            <v>Intas</v>
          </cell>
          <cell r="F503">
            <v>0</v>
          </cell>
          <cell r="G503">
            <v>0</v>
          </cell>
          <cell r="H503">
            <v>0</v>
          </cell>
          <cell r="I503" t="str">
            <v>Y</v>
          </cell>
          <cell r="J503">
            <v>2010.75</v>
          </cell>
          <cell r="K503">
            <v>0</v>
          </cell>
          <cell r="L503">
            <v>0</v>
          </cell>
          <cell r="M503">
            <v>2010.75</v>
          </cell>
          <cell r="N503">
            <v>0</v>
          </cell>
          <cell r="O503">
            <v>0</v>
          </cell>
          <cell r="P503">
            <v>0</v>
          </cell>
          <cell r="Q503">
            <v>0</v>
          </cell>
          <cell r="R503">
            <v>0</v>
          </cell>
          <cell r="S503">
            <v>0</v>
          </cell>
          <cell r="T503">
            <v>0</v>
          </cell>
          <cell r="U503">
            <v>0</v>
          </cell>
          <cell r="V503">
            <v>0</v>
          </cell>
          <cell r="W503">
            <v>0</v>
          </cell>
          <cell r="X503">
            <v>0</v>
          </cell>
          <cell r="Y503">
            <v>0</v>
          </cell>
          <cell r="Z503">
            <v>0</v>
          </cell>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row>
        <row r="504">
          <cell r="B504" t="str">
            <v>Warfarin6mg</v>
          </cell>
          <cell r="C504" t="str">
            <v>Warfarin</v>
          </cell>
          <cell r="D504" t="str">
            <v>6mg</v>
          </cell>
          <cell r="E504" t="str">
            <v>Intas</v>
          </cell>
          <cell r="F504">
            <v>0</v>
          </cell>
          <cell r="G504">
            <v>0</v>
          </cell>
          <cell r="H504">
            <v>0</v>
          </cell>
          <cell r="I504" t="str">
            <v>Y</v>
          </cell>
          <cell r="J504">
            <v>2010.75</v>
          </cell>
          <cell r="K504">
            <v>0</v>
          </cell>
          <cell r="L504">
            <v>0</v>
          </cell>
          <cell r="M504">
            <v>2010.75</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row>
        <row r="505">
          <cell r="B505" t="str">
            <v>Warfarin7.5mg</v>
          </cell>
          <cell r="C505" t="str">
            <v>Warfarin</v>
          </cell>
          <cell r="D505" t="str">
            <v>7.5mg</v>
          </cell>
          <cell r="E505" t="str">
            <v>Intas</v>
          </cell>
          <cell r="F505">
            <v>0</v>
          </cell>
          <cell r="G505">
            <v>0</v>
          </cell>
          <cell r="H505">
            <v>0</v>
          </cell>
          <cell r="I505" t="str">
            <v>Y</v>
          </cell>
          <cell r="J505">
            <v>2010.75</v>
          </cell>
          <cell r="K505">
            <v>0</v>
          </cell>
          <cell r="L505">
            <v>0</v>
          </cell>
          <cell r="M505">
            <v>2010.75</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row>
        <row r="506">
          <cell r="B506" t="str">
            <v>Zolpidem10mg</v>
          </cell>
          <cell r="C506" t="str">
            <v>Zolpidem</v>
          </cell>
          <cell r="D506" t="str">
            <v>10mg</v>
          </cell>
          <cell r="E506" t="str">
            <v>Torrent</v>
          </cell>
          <cell r="F506">
            <v>0</v>
          </cell>
          <cell r="G506" t="str">
            <v>Y</v>
          </cell>
          <cell r="H506">
            <v>0</v>
          </cell>
          <cell r="I506">
            <v>0</v>
          </cell>
          <cell r="J506">
            <v>2011.25</v>
          </cell>
          <cell r="K506">
            <v>2010.5</v>
          </cell>
          <cell r="L506">
            <v>2010.75</v>
          </cell>
          <cell r="M506">
            <v>2010.5</v>
          </cell>
          <cell r="N506">
            <v>2010.75</v>
          </cell>
          <cell r="O506">
            <v>2011.25</v>
          </cell>
          <cell r="P506">
            <v>2010.5</v>
          </cell>
          <cell r="Q506">
            <v>2011.25</v>
          </cell>
          <cell r="R506">
            <v>2010.75</v>
          </cell>
          <cell r="S506">
            <v>2010.75</v>
          </cell>
          <cell r="T506">
            <v>2010.75</v>
          </cell>
          <cell r="U506">
            <v>2011.25</v>
          </cell>
          <cell r="V506">
            <v>2011.25</v>
          </cell>
          <cell r="W506">
            <v>0</v>
          </cell>
          <cell r="X506">
            <v>2010.75</v>
          </cell>
          <cell r="Y506">
            <v>2011.25</v>
          </cell>
          <cell r="Z506">
            <v>2011.25</v>
          </cell>
          <cell r="AA506">
            <v>2011.25</v>
          </cell>
          <cell r="AB506">
            <v>2011.25</v>
          </cell>
          <cell r="AC506">
            <v>2010.75</v>
          </cell>
          <cell r="AD506">
            <v>2011.25</v>
          </cell>
          <cell r="AE506">
            <v>2011.25</v>
          </cell>
          <cell r="AF506">
            <v>2011.25</v>
          </cell>
          <cell r="AG506">
            <v>2010.75</v>
          </cell>
          <cell r="AH506">
            <v>2011.25</v>
          </cell>
          <cell r="AI506">
            <v>0</v>
          </cell>
          <cell r="AJ506">
            <v>2011.25</v>
          </cell>
          <cell r="AK506">
            <v>2011.25</v>
          </cell>
          <cell r="AL506">
            <v>2011.25</v>
          </cell>
          <cell r="AM506">
            <v>2011.25</v>
          </cell>
          <cell r="AN506">
            <v>2011.25</v>
          </cell>
          <cell r="AO506">
            <v>2010.75</v>
          </cell>
          <cell r="AP506">
            <v>2010.75</v>
          </cell>
        </row>
        <row r="507">
          <cell r="B507" t="str">
            <v>Zolpidem5mg</v>
          </cell>
          <cell r="C507" t="str">
            <v>Zolpidem</v>
          </cell>
          <cell r="D507" t="str">
            <v>5mg</v>
          </cell>
          <cell r="E507" t="str">
            <v>Torrent</v>
          </cell>
          <cell r="F507">
            <v>0</v>
          </cell>
          <cell r="G507" t="str">
            <v>Y</v>
          </cell>
          <cell r="H507">
            <v>0</v>
          </cell>
          <cell r="I507">
            <v>0</v>
          </cell>
          <cell r="J507">
            <v>2011.25</v>
          </cell>
          <cell r="K507">
            <v>2011.25</v>
          </cell>
          <cell r="L507">
            <v>2011.25</v>
          </cell>
          <cell r="M507">
            <v>2011.25</v>
          </cell>
          <cell r="N507">
            <v>2011.25</v>
          </cell>
          <cell r="O507">
            <v>2011.25</v>
          </cell>
          <cell r="P507">
            <v>2011.25</v>
          </cell>
          <cell r="Q507">
            <v>2011.25</v>
          </cell>
          <cell r="R507">
            <v>2011.25</v>
          </cell>
          <cell r="S507">
            <v>2011.25</v>
          </cell>
          <cell r="T507">
            <v>2011.25</v>
          </cell>
          <cell r="U507">
            <v>2011.25</v>
          </cell>
          <cell r="V507">
            <v>2011.25</v>
          </cell>
          <cell r="W507">
            <v>0</v>
          </cell>
          <cell r="X507">
            <v>2011.25</v>
          </cell>
          <cell r="Y507">
            <v>2011.25</v>
          </cell>
          <cell r="Z507">
            <v>2011.25</v>
          </cell>
          <cell r="AA507">
            <v>2011.25</v>
          </cell>
          <cell r="AB507">
            <v>2011.25</v>
          </cell>
          <cell r="AC507">
            <v>2011.25</v>
          </cell>
          <cell r="AD507">
            <v>2011.25</v>
          </cell>
          <cell r="AE507">
            <v>2011.25</v>
          </cell>
          <cell r="AF507">
            <v>2011.25</v>
          </cell>
          <cell r="AG507">
            <v>2011.25</v>
          </cell>
          <cell r="AH507">
            <v>2011.25</v>
          </cell>
          <cell r="AI507">
            <v>0</v>
          </cell>
          <cell r="AJ507">
            <v>2011.25</v>
          </cell>
          <cell r="AK507">
            <v>2011.25</v>
          </cell>
          <cell r="AL507">
            <v>2011.25</v>
          </cell>
          <cell r="AM507">
            <v>2011.25</v>
          </cell>
          <cell r="AN507">
            <v>2011.25</v>
          </cell>
          <cell r="AO507">
            <v>2011.25</v>
          </cell>
          <cell r="AP507">
            <v>2011.25</v>
          </cell>
        </row>
        <row r="508">
          <cell r="B508" t="str">
            <v>0</v>
          </cell>
          <cell r="C508">
            <v>0</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row>
        <row r="509">
          <cell r="B509" t="str">
            <v>0</v>
          </cell>
          <cell r="C509">
            <v>0</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row>
        <row r="510">
          <cell r="B510" t="str">
            <v>0</v>
          </cell>
          <cell r="C510">
            <v>0</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row>
        <row r="511">
          <cell r="B511" t="str">
            <v>0</v>
          </cell>
          <cell r="C511">
            <v>0</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row>
        <row r="512">
          <cell r="B512" t="str">
            <v>00</v>
          </cell>
          <cell r="C512">
            <v>0</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row>
        <row r="513">
          <cell r="B513" t="str">
            <v>00</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row>
        <row r="514">
          <cell r="B514" t="str">
            <v>00</v>
          </cell>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row>
        <row r="515">
          <cell r="B515" t="str">
            <v>00</v>
          </cell>
          <cell r="C515">
            <v>0</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row>
        <row r="516">
          <cell r="B516" t="str">
            <v>00</v>
          </cell>
          <cell r="C516">
            <v>0</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row>
        <row r="517">
          <cell r="B517" t="str">
            <v>00</v>
          </cell>
          <cell r="C517">
            <v>0</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row>
        <row r="518">
          <cell r="B518" t="str">
            <v>00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row>
        <row r="519">
          <cell r="B519" t="str">
            <v>00</v>
          </cell>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row>
        <row r="520">
          <cell r="B520" t="str">
            <v>00</v>
          </cell>
          <cell r="C520">
            <v>0</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row>
        <row r="521">
          <cell r="B521" t="str">
            <v>00</v>
          </cell>
          <cell r="C521">
            <v>0</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row>
        <row r="522">
          <cell r="B522" t="str">
            <v>00</v>
          </cell>
          <cell r="C522">
            <v>0</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row>
        <row r="523">
          <cell r="B523" t="str">
            <v>00</v>
          </cell>
          <cell r="C523">
            <v>0</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row>
        <row r="524">
          <cell r="B524" t="str">
            <v>00</v>
          </cell>
          <cell r="C524">
            <v>0</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row>
        <row r="525">
          <cell r="B525" t="str">
            <v>00</v>
          </cell>
          <cell r="C525">
            <v>0</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row>
        <row r="526">
          <cell r="B526" t="str">
            <v>00</v>
          </cell>
          <cell r="C526">
            <v>0</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row>
        <row r="527">
          <cell r="B527" t="str">
            <v>00</v>
          </cell>
          <cell r="C527">
            <v>0</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row>
        <row r="528">
          <cell r="B528" t="str">
            <v>00</v>
          </cell>
          <cell r="C528">
            <v>0</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row>
        <row r="529">
          <cell r="B529" t="str">
            <v>00</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row>
        <row r="530">
          <cell r="B530" t="str">
            <v>00</v>
          </cell>
          <cell r="C530">
            <v>0</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row>
        <row r="531">
          <cell r="B531" t="str">
            <v>00</v>
          </cell>
          <cell r="C531">
            <v>0</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row>
        <row r="532">
          <cell r="B532" t="str">
            <v>00</v>
          </cell>
          <cell r="C532">
            <v>0</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row>
        <row r="533">
          <cell r="B533" t="str">
            <v>00</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row>
        <row r="534">
          <cell r="B534" t="str">
            <v>00</v>
          </cell>
          <cell r="C534">
            <v>0</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row>
        <row r="535">
          <cell r="B535" t="str">
            <v>00</v>
          </cell>
          <cell r="C535">
            <v>0</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row>
        <row r="536">
          <cell r="B536" t="str">
            <v>00</v>
          </cell>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row>
        <row r="537">
          <cell r="B537" t="str">
            <v>00</v>
          </cell>
          <cell r="C537">
            <v>0</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row>
        <row r="538">
          <cell r="B538" t="str">
            <v>00</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row>
        <row r="539">
          <cell r="B539" t="str">
            <v>00</v>
          </cell>
          <cell r="C539">
            <v>0</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row>
        <row r="540">
          <cell r="B540" t="str">
            <v>00</v>
          </cell>
          <cell r="C540">
            <v>0</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row>
        <row r="541">
          <cell r="B541" t="str">
            <v>00</v>
          </cell>
          <cell r="C541">
            <v>0</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row>
        <row r="542">
          <cell r="B542" t="str">
            <v>00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row>
        <row r="543">
          <cell r="B543" t="str">
            <v>00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row>
        <row r="544">
          <cell r="B544" t="str">
            <v>00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row>
        <row r="545">
          <cell r="B545" t="str">
            <v>00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row>
        <row r="546">
          <cell r="B546" t="str">
            <v>00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row>
        <row r="547">
          <cell r="B547" t="str">
            <v>00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row>
        <row r="548">
          <cell r="B548" t="str">
            <v>00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row>
        <row r="549">
          <cell r="B549" t="str">
            <v>00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row>
        <row r="550">
          <cell r="B550" t="str">
            <v>00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row>
        <row r="551">
          <cell r="B551" t="str">
            <v>00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row>
        <row r="552">
          <cell r="B552" t="str">
            <v>00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row>
        <row r="553">
          <cell r="B553" t="str">
            <v>00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row>
        <row r="554">
          <cell r="B554" t="str">
            <v>00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row>
        <row r="555">
          <cell r="B555" t="str">
            <v>00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row>
        <row r="556">
          <cell r="B556" t="str">
            <v>00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row>
        <row r="557">
          <cell r="B557" t="str">
            <v>00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row>
        <row r="558">
          <cell r="B558" t="str">
            <v>00</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row>
        <row r="559">
          <cell r="B559" t="str">
            <v>00</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row>
        <row r="560">
          <cell r="B560" t="str">
            <v>00</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row>
        <row r="561">
          <cell r="B561" t="str">
            <v>00</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row>
        <row r="562">
          <cell r="B562" t="str">
            <v>00</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row>
        <row r="563">
          <cell r="B563" t="str">
            <v>00</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row>
        <row r="564">
          <cell r="B564" t="str">
            <v>00</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row>
        <row r="565">
          <cell r="B565" t="str">
            <v>00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row>
        <row r="566">
          <cell r="B566" t="str">
            <v>00</v>
          </cell>
          <cell r="C566">
            <v>0</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row>
        <row r="567">
          <cell r="B567" t="str">
            <v>00</v>
          </cell>
          <cell r="C567">
            <v>0</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row>
        <row r="568">
          <cell r="B568" t="str">
            <v>00</v>
          </cell>
          <cell r="C568">
            <v>0</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row>
        <row r="569">
          <cell r="B569" t="str">
            <v>00</v>
          </cell>
          <cell r="C569">
            <v>0</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row>
        <row r="570">
          <cell r="B570" t="str">
            <v>00</v>
          </cell>
          <cell r="C570">
            <v>0</v>
          </cell>
          <cell r="D570">
            <v>0</v>
          </cell>
          <cell r="E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row>
        <row r="571">
          <cell r="B571" t="str">
            <v>00</v>
          </cell>
          <cell r="C571">
            <v>0</v>
          </cell>
          <cell r="D571">
            <v>0</v>
          </cell>
          <cell r="E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row>
        <row r="572">
          <cell r="B572" t="str">
            <v>00</v>
          </cell>
          <cell r="C572">
            <v>0</v>
          </cell>
          <cell r="D572">
            <v>0</v>
          </cell>
          <cell r="E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row>
        <row r="573">
          <cell r="B573" t="str">
            <v>00</v>
          </cell>
          <cell r="C573">
            <v>0</v>
          </cell>
          <cell r="D573">
            <v>0</v>
          </cell>
          <cell r="E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row>
        <row r="574">
          <cell r="B574" t="str">
            <v>00</v>
          </cell>
          <cell r="C574">
            <v>0</v>
          </cell>
          <cell r="D574">
            <v>0</v>
          </cell>
          <cell r="E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row>
        <row r="575">
          <cell r="B575" t="str">
            <v>00</v>
          </cell>
          <cell r="C575">
            <v>0</v>
          </cell>
          <cell r="D575">
            <v>0</v>
          </cell>
          <cell r="E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row>
        <row r="576">
          <cell r="B576" t="str">
            <v>00</v>
          </cell>
          <cell r="C576">
            <v>0</v>
          </cell>
          <cell r="D576">
            <v>0</v>
          </cell>
          <cell r="E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row>
        <row r="577">
          <cell r="B577" t="str">
            <v>00</v>
          </cell>
          <cell r="C577">
            <v>0</v>
          </cell>
          <cell r="D577">
            <v>0</v>
          </cell>
          <cell r="E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row>
        <row r="578">
          <cell r="B578" t="str">
            <v>00</v>
          </cell>
          <cell r="C578">
            <v>0</v>
          </cell>
          <cell r="D578">
            <v>0</v>
          </cell>
          <cell r="E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row>
        <row r="579">
          <cell r="B579" t="str">
            <v>00</v>
          </cell>
          <cell r="C579">
            <v>0</v>
          </cell>
          <cell r="D579">
            <v>0</v>
          </cell>
          <cell r="E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row>
        <row r="580">
          <cell r="B580" t="str">
            <v>00</v>
          </cell>
          <cell r="C580">
            <v>0</v>
          </cell>
          <cell r="D580">
            <v>0</v>
          </cell>
          <cell r="E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row>
        <row r="581">
          <cell r="B581" t="str">
            <v>00</v>
          </cell>
          <cell r="C581">
            <v>0</v>
          </cell>
          <cell r="D581">
            <v>0</v>
          </cell>
          <cell r="E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row>
        <row r="582">
          <cell r="B582" t="str">
            <v>00</v>
          </cell>
          <cell r="C582">
            <v>0</v>
          </cell>
          <cell r="D582">
            <v>0</v>
          </cell>
          <cell r="E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row>
        <row r="583">
          <cell r="B583" t="str">
            <v>00</v>
          </cell>
          <cell r="C583">
            <v>0</v>
          </cell>
          <cell r="D583">
            <v>0</v>
          </cell>
          <cell r="E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row>
        <row r="584">
          <cell r="B584" t="str">
            <v>00</v>
          </cell>
          <cell r="C584">
            <v>0</v>
          </cell>
          <cell r="D584">
            <v>0</v>
          </cell>
          <cell r="E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row>
        <row r="585">
          <cell r="B585" t="str">
            <v>00</v>
          </cell>
          <cell r="C585">
            <v>0</v>
          </cell>
          <cell r="D585">
            <v>0</v>
          </cell>
          <cell r="E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row>
        <row r="586">
          <cell r="B586" t="str">
            <v>00</v>
          </cell>
          <cell r="C586">
            <v>0</v>
          </cell>
          <cell r="D586">
            <v>0</v>
          </cell>
          <cell r="E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row>
        <row r="587">
          <cell r="B587" t="str">
            <v>00</v>
          </cell>
          <cell r="C587">
            <v>0</v>
          </cell>
          <cell r="D587">
            <v>0</v>
          </cell>
          <cell r="E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row>
        <row r="588">
          <cell r="B588" t="str">
            <v>00</v>
          </cell>
          <cell r="C588">
            <v>0</v>
          </cell>
          <cell r="D588">
            <v>0</v>
          </cell>
          <cell r="E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row>
        <row r="589">
          <cell r="B589" t="str">
            <v>00</v>
          </cell>
          <cell r="C589">
            <v>0</v>
          </cell>
          <cell r="D589">
            <v>0</v>
          </cell>
          <cell r="E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row>
        <row r="590">
          <cell r="B590" t="str">
            <v>00</v>
          </cell>
          <cell r="C590">
            <v>0</v>
          </cell>
          <cell r="D590">
            <v>0</v>
          </cell>
          <cell r="E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row>
        <row r="591">
          <cell r="B591" t="str">
            <v>00</v>
          </cell>
          <cell r="C591">
            <v>0</v>
          </cell>
          <cell r="D591">
            <v>0</v>
          </cell>
          <cell r="E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row>
        <row r="592">
          <cell r="B592" t="str">
            <v>00</v>
          </cell>
          <cell r="C592">
            <v>0</v>
          </cell>
          <cell r="D592">
            <v>0</v>
          </cell>
          <cell r="E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row>
        <row r="593">
          <cell r="B593" t="str">
            <v>00</v>
          </cell>
          <cell r="C593">
            <v>0</v>
          </cell>
          <cell r="D593">
            <v>0</v>
          </cell>
          <cell r="E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row>
        <row r="594">
          <cell r="B594" t="str">
            <v>00</v>
          </cell>
          <cell r="C594">
            <v>0</v>
          </cell>
          <cell r="D594">
            <v>0</v>
          </cell>
          <cell r="E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row>
        <row r="595">
          <cell r="B595" t="str">
            <v>00</v>
          </cell>
          <cell r="C595">
            <v>0</v>
          </cell>
          <cell r="D595">
            <v>0</v>
          </cell>
          <cell r="E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row>
        <row r="596">
          <cell r="B596" t="str">
            <v>00</v>
          </cell>
          <cell r="C596">
            <v>0</v>
          </cell>
          <cell r="D596">
            <v>0</v>
          </cell>
          <cell r="E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row>
        <row r="597">
          <cell r="B597" t="str">
            <v>00</v>
          </cell>
          <cell r="C597">
            <v>0</v>
          </cell>
          <cell r="D597">
            <v>0</v>
          </cell>
          <cell r="E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row>
        <row r="598">
          <cell r="B598" t="str">
            <v>00</v>
          </cell>
          <cell r="C598">
            <v>0</v>
          </cell>
          <cell r="D598">
            <v>0</v>
          </cell>
          <cell r="E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row>
        <row r="599">
          <cell r="B599" t="str">
            <v>00</v>
          </cell>
          <cell r="C599">
            <v>0</v>
          </cell>
          <cell r="D599">
            <v>0</v>
          </cell>
          <cell r="E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row>
        <row r="600">
          <cell r="B600" t="str">
            <v>00</v>
          </cell>
          <cell r="C600">
            <v>0</v>
          </cell>
          <cell r="D600">
            <v>0</v>
          </cell>
          <cell r="E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row>
        <row r="601">
          <cell r="B601" t="str">
            <v>00</v>
          </cell>
          <cell r="C601">
            <v>0</v>
          </cell>
          <cell r="D601">
            <v>0</v>
          </cell>
          <cell r="E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row>
        <row r="602">
          <cell r="B602" t="str">
            <v>00</v>
          </cell>
          <cell r="C602">
            <v>0</v>
          </cell>
          <cell r="D602">
            <v>0</v>
          </cell>
          <cell r="E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row>
        <row r="603">
          <cell r="B603" t="str">
            <v>00</v>
          </cell>
          <cell r="C603">
            <v>0</v>
          </cell>
          <cell r="D603">
            <v>0</v>
          </cell>
          <cell r="E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row>
        <row r="604">
          <cell r="B604" t="str">
            <v>00</v>
          </cell>
          <cell r="C604">
            <v>0</v>
          </cell>
          <cell r="D604">
            <v>0</v>
          </cell>
          <cell r="E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row>
        <row r="605">
          <cell r="B605" t="str">
            <v>00</v>
          </cell>
          <cell r="C605">
            <v>0</v>
          </cell>
          <cell r="D605">
            <v>0</v>
          </cell>
          <cell r="E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row>
        <row r="606">
          <cell r="B606" t="str">
            <v>00</v>
          </cell>
          <cell r="C606">
            <v>0</v>
          </cell>
          <cell r="D606">
            <v>0</v>
          </cell>
          <cell r="E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row>
        <row r="607">
          <cell r="B607" t="str">
            <v>00</v>
          </cell>
          <cell r="C607">
            <v>0</v>
          </cell>
          <cell r="D607">
            <v>0</v>
          </cell>
          <cell r="E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row>
      </sheetData>
      <sheetData sheetId="4">
        <row r="5">
          <cell r="B5" t="str">
            <v>Key</v>
          </cell>
          <cell r="C5" t="str">
            <v>Molecule</v>
          </cell>
          <cell r="D5" t="str">
            <v>Dosage</v>
          </cell>
          <cell r="E5" t="str">
            <v>Exclusive supplier?</v>
          </cell>
          <cell r="F5" t="str">
            <v>Multiple?</v>
          </cell>
          <cell r="G5" t="str">
            <v>Torrent</v>
          </cell>
          <cell r="H5" t="str">
            <v>Aurobindo</v>
          </cell>
          <cell r="I5" t="str">
            <v>Intas</v>
          </cell>
          <cell r="J5" t="str">
            <v>EU MA (not only AZ - restriction criteria for Serbia, Croatia)</v>
          </cell>
          <cell r="K5" t="str">
            <v>Algeria</v>
          </cell>
          <cell r="L5" t="str">
            <v>Argentina</v>
          </cell>
          <cell r="M5" t="str">
            <v>Brazil</v>
          </cell>
          <cell r="N5" t="str">
            <v>Bulgaria</v>
          </cell>
          <cell r="O5" t="str">
            <v>CAMCAR</v>
          </cell>
          <cell r="P5" t="str">
            <v>Chile</v>
          </cell>
          <cell r="Q5" t="str">
            <v>Colombia</v>
          </cell>
          <cell r="R5" t="str">
            <v>Croatia</v>
          </cell>
          <cell r="S5" t="str">
            <v>Czech</v>
          </cell>
          <cell r="T5" t="str">
            <v>Egypt</v>
          </cell>
          <cell r="U5" t="str">
            <v>Gulf</v>
          </cell>
          <cell r="V5" t="str">
            <v>Hungary</v>
          </cell>
          <cell r="W5" t="str">
            <v>Kazakhstan</v>
          </cell>
          <cell r="X5" t="str">
            <v>Malaysia</v>
          </cell>
          <cell r="Y5" t="str">
            <v>Mexico</v>
          </cell>
          <cell r="Z5" t="str">
            <v>Peru</v>
          </cell>
          <cell r="AA5" t="str">
            <v>Philippines</v>
          </cell>
          <cell r="AB5" t="str">
            <v>Poland</v>
          </cell>
          <cell r="AC5" t="str">
            <v>Romania</v>
          </cell>
          <cell r="AD5" t="str">
            <v>Russia</v>
          </cell>
          <cell r="AE5" t="str">
            <v>Saudi</v>
          </cell>
          <cell r="AF5" t="str">
            <v>Serbia</v>
          </cell>
          <cell r="AG5" t="str">
            <v>Slovak</v>
          </cell>
          <cell r="AH5" t="str">
            <v>South Africa</v>
          </cell>
          <cell r="AI5" t="str">
            <v>Thailand</v>
          </cell>
          <cell r="AJ5" t="str">
            <v>Turkey</v>
          </cell>
          <cell r="AK5" t="str">
            <v>Ukraine</v>
          </cell>
          <cell r="AL5" t="str">
            <v>Venezuela</v>
          </cell>
          <cell r="AM5" t="str">
            <v>Vietnam</v>
          </cell>
        </row>
        <row r="6">
          <cell r="B6" t="str">
            <v>Acetylsalicylic acid</v>
          </cell>
          <cell r="C6" t="str">
            <v>Acetylsalicylic acid</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row>
        <row r="7">
          <cell r="B7" t="str">
            <v>Ademetionine</v>
          </cell>
          <cell r="C7" t="str">
            <v>Ademetionine</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row>
        <row r="8">
          <cell r="B8" t="str">
            <v>Amisulpride</v>
          </cell>
          <cell r="C8" t="str">
            <v>Amisulpride</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row>
        <row r="9">
          <cell r="B9" t="str">
            <v>Amlodipine + Valsartan160+10mg</v>
          </cell>
          <cell r="C9" t="str">
            <v>Amlodipine + Valsartan</v>
          </cell>
          <cell r="D9" t="str">
            <v>160+10mg</v>
          </cell>
          <cell r="E9" t="str">
            <v>Torrent</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row>
        <row r="10">
          <cell r="B10" t="str">
            <v>Amlodipine + Valsartan160+5mg</v>
          </cell>
          <cell r="C10" t="str">
            <v>Amlodipine + Valsartan</v>
          </cell>
          <cell r="D10" t="str">
            <v>160+5mg</v>
          </cell>
          <cell r="E10" t="str">
            <v>Torrent</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row>
        <row r="11">
          <cell r="B11" t="str">
            <v>Amlodipine + Valsartan320+10mg</v>
          </cell>
          <cell r="C11" t="str">
            <v>Amlodipine + Valsartan</v>
          </cell>
          <cell r="D11" t="str">
            <v>320+10mg</v>
          </cell>
          <cell r="E11" t="str">
            <v>Torrent</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row>
        <row r="12">
          <cell r="B12" t="str">
            <v>Amlodipine + Valsartan320+5mg</v>
          </cell>
          <cell r="C12" t="str">
            <v>Amlodipine + Valsartan</v>
          </cell>
          <cell r="D12" t="str">
            <v>320+5mg</v>
          </cell>
          <cell r="E12" t="str">
            <v>Torrent</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row>
        <row r="13">
          <cell r="B13" t="str">
            <v>Amlodipine + Valsartan80+5mg</v>
          </cell>
          <cell r="C13" t="str">
            <v>Amlodipine + Valsartan</v>
          </cell>
          <cell r="D13" t="str">
            <v>80+5mg</v>
          </cell>
          <cell r="E13" t="str">
            <v>Torrent</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row>
        <row r="14">
          <cell r="B14" t="str">
            <v>Amoxicillin + Clarithromycin + Esomeprazole</v>
          </cell>
          <cell r="C14" t="str">
            <v>Amoxicillin + Clarithromycin + Esomeprazole</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row>
        <row r="15">
          <cell r="B15" t="str">
            <v>Atomoxetine18mg</v>
          </cell>
          <cell r="C15" t="str">
            <v>Atomoxetine</v>
          </cell>
          <cell r="D15" t="str">
            <v>18mg</v>
          </cell>
          <cell r="E15" t="str">
            <v>Aurobindo</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row>
        <row r="16">
          <cell r="B16" t="str">
            <v>Atomoxetine25mg</v>
          </cell>
          <cell r="C16" t="str">
            <v>Atomoxetine</v>
          </cell>
          <cell r="D16" t="str">
            <v>25mg</v>
          </cell>
          <cell r="E16" t="str">
            <v>Aurobindo</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row>
        <row r="17">
          <cell r="B17" t="str">
            <v>Atomoxetine40mg</v>
          </cell>
          <cell r="C17" t="str">
            <v>Atomoxetine</v>
          </cell>
          <cell r="D17" t="str">
            <v>40mg</v>
          </cell>
          <cell r="E17" t="str">
            <v>Aurobindo</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row>
        <row r="18">
          <cell r="B18" t="str">
            <v>Atomoxetine60mg</v>
          </cell>
          <cell r="C18" t="str">
            <v>Atomoxetine</v>
          </cell>
          <cell r="D18" t="str">
            <v>60mg</v>
          </cell>
          <cell r="E18" t="str">
            <v>Aurobindo</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row>
        <row r="19">
          <cell r="B19" t="str">
            <v>Betahistine8mg</v>
          </cell>
          <cell r="C19" t="str">
            <v>Betahistine</v>
          </cell>
          <cell r="D19" t="str">
            <v>8mg</v>
          </cell>
          <cell r="E19" t="str">
            <v>Aurobindo</v>
          </cell>
          <cell r="F19">
            <v>0</v>
          </cell>
          <cell r="G19">
            <v>0</v>
          </cell>
          <cell r="H19" t="str">
            <v>Y</v>
          </cell>
          <cell r="I19">
            <v>0</v>
          </cell>
          <cell r="J19">
            <v>2010.25</v>
          </cell>
          <cell r="K19">
            <v>0</v>
          </cell>
          <cell r="L19">
            <v>0</v>
          </cell>
          <cell r="M19">
            <v>0</v>
          </cell>
          <cell r="N19">
            <v>2011</v>
          </cell>
          <cell r="O19">
            <v>0</v>
          </cell>
          <cell r="P19">
            <v>0</v>
          </cell>
          <cell r="Q19">
            <v>0</v>
          </cell>
          <cell r="R19">
            <v>0</v>
          </cell>
          <cell r="S19">
            <v>2011</v>
          </cell>
          <cell r="T19">
            <v>0</v>
          </cell>
          <cell r="U19">
            <v>0</v>
          </cell>
          <cell r="V19">
            <v>2011</v>
          </cell>
          <cell r="W19">
            <v>0</v>
          </cell>
          <cell r="X19">
            <v>0</v>
          </cell>
          <cell r="Y19">
            <v>0</v>
          </cell>
          <cell r="Z19">
            <v>0</v>
          </cell>
          <cell r="AA19">
            <v>0</v>
          </cell>
          <cell r="AB19">
            <v>2011</v>
          </cell>
          <cell r="AC19">
            <v>2011</v>
          </cell>
          <cell r="AD19">
            <v>0</v>
          </cell>
          <cell r="AE19">
            <v>0</v>
          </cell>
          <cell r="AF19">
            <v>0</v>
          </cell>
          <cell r="AG19">
            <v>2011</v>
          </cell>
          <cell r="AH19">
            <v>0</v>
          </cell>
          <cell r="AI19">
            <v>0</v>
          </cell>
          <cell r="AJ19">
            <v>0</v>
          </cell>
          <cell r="AK19">
            <v>0</v>
          </cell>
          <cell r="AL19">
            <v>0</v>
          </cell>
          <cell r="AM19">
            <v>0</v>
          </cell>
        </row>
        <row r="20">
          <cell r="B20" t="str">
            <v>Betahistine16mg</v>
          </cell>
          <cell r="C20" t="str">
            <v>Betahistine</v>
          </cell>
          <cell r="D20" t="str">
            <v>16mg</v>
          </cell>
          <cell r="E20" t="str">
            <v>Aurobindo</v>
          </cell>
          <cell r="F20">
            <v>0</v>
          </cell>
          <cell r="G20">
            <v>0</v>
          </cell>
          <cell r="H20" t="str">
            <v>Y</v>
          </cell>
          <cell r="I20">
            <v>0</v>
          </cell>
          <cell r="J20">
            <v>2010.25</v>
          </cell>
          <cell r="K20">
            <v>0</v>
          </cell>
          <cell r="L20">
            <v>0</v>
          </cell>
          <cell r="M20">
            <v>0</v>
          </cell>
          <cell r="N20">
            <v>2011</v>
          </cell>
          <cell r="O20">
            <v>0</v>
          </cell>
          <cell r="P20">
            <v>0</v>
          </cell>
          <cell r="Q20">
            <v>0</v>
          </cell>
          <cell r="R20">
            <v>0</v>
          </cell>
          <cell r="S20">
            <v>2011</v>
          </cell>
          <cell r="T20">
            <v>0</v>
          </cell>
          <cell r="U20">
            <v>0</v>
          </cell>
          <cell r="V20">
            <v>2011</v>
          </cell>
          <cell r="W20">
            <v>0</v>
          </cell>
          <cell r="X20">
            <v>0</v>
          </cell>
          <cell r="Y20">
            <v>0</v>
          </cell>
          <cell r="Z20">
            <v>0</v>
          </cell>
          <cell r="AA20">
            <v>0</v>
          </cell>
          <cell r="AB20">
            <v>2011</v>
          </cell>
          <cell r="AC20">
            <v>2011</v>
          </cell>
          <cell r="AD20">
            <v>0</v>
          </cell>
          <cell r="AE20">
            <v>0</v>
          </cell>
          <cell r="AF20">
            <v>0</v>
          </cell>
          <cell r="AG20">
            <v>2011</v>
          </cell>
          <cell r="AH20">
            <v>0</v>
          </cell>
          <cell r="AI20">
            <v>0</v>
          </cell>
          <cell r="AJ20">
            <v>0</v>
          </cell>
          <cell r="AK20">
            <v>0</v>
          </cell>
          <cell r="AL20">
            <v>0</v>
          </cell>
          <cell r="AM20">
            <v>0</v>
          </cell>
        </row>
        <row r="21">
          <cell r="B21" t="str">
            <v>Betahistine24mg</v>
          </cell>
          <cell r="C21" t="str">
            <v>Betahistine</v>
          </cell>
          <cell r="D21" t="str">
            <v>24mg</v>
          </cell>
          <cell r="E21" t="str">
            <v>Aurobindo</v>
          </cell>
          <cell r="F21">
            <v>0</v>
          </cell>
          <cell r="G21">
            <v>0</v>
          </cell>
          <cell r="H21" t="str">
            <v>Y</v>
          </cell>
          <cell r="I21">
            <v>0</v>
          </cell>
          <cell r="J21">
            <v>2010.25</v>
          </cell>
          <cell r="K21">
            <v>0</v>
          </cell>
          <cell r="L21">
            <v>0</v>
          </cell>
          <cell r="M21">
            <v>0</v>
          </cell>
          <cell r="N21">
            <v>2011</v>
          </cell>
          <cell r="O21">
            <v>0</v>
          </cell>
          <cell r="P21">
            <v>0</v>
          </cell>
          <cell r="Q21">
            <v>0</v>
          </cell>
          <cell r="R21">
            <v>0</v>
          </cell>
          <cell r="S21">
            <v>2011</v>
          </cell>
          <cell r="T21">
            <v>0</v>
          </cell>
          <cell r="U21">
            <v>0</v>
          </cell>
          <cell r="V21">
            <v>2011</v>
          </cell>
          <cell r="W21">
            <v>0</v>
          </cell>
          <cell r="X21">
            <v>0</v>
          </cell>
          <cell r="Y21">
            <v>0</v>
          </cell>
          <cell r="Z21">
            <v>0</v>
          </cell>
          <cell r="AA21">
            <v>0</v>
          </cell>
          <cell r="AB21">
            <v>2011</v>
          </cell>
          <cell r="AC21">
            <v>2011</v>
          </cell>
          <cell r="AD21">
            <v>0</v>
          </cell>
          <cell r="AE21">
            <v>0</v>
          </cell>
          <cell r="AF21">
            <v>0</v>
          </cell>
          <cell r="AG21">
            <v>2011</v>
          </cell>
          <cell r="AH21">
            <v>0</v>
          </cell>
          <cell r="AI21">
            <v>0</v>
          </cell>
          <cell r="AJ21">
            <v>0</v>
          </cell>
          <cell r="AK21">
            <v>0</v>
          </cell>
          <cell r="AL21">
            <v>0</v>
          </cell>
          <cell r="AM21">
            <v>0</v>
          </cell>
        </row>
        <row r="22">
          <cell r="B22" t="str">
            <v>Betamethasone + Loratadine</v>
          </cell>
          <cell r="C22" t="str">
            <v>Betamethasone + Loratadine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row>
        <row r="23">
          <cell r="B23" t="str">
            <v>Betamethasone Sodium Phosphate + Betamethasone Dipropionate</v>
          </cell>
          <cell r="C23" t="str">
            <v>Betamethasone Sodium Phosphate + Betamethasone Dipropionate</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row>
        <row r="24">
          <cell r="B24" t="str">
            <v>Bortezomib</v>
          </cell>
          <cell r="C24" t="str">
            <v>Bortezomib</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row>
        <row r="25">
          <cell r="B25" t="str">
            <v>Buprenorphine</v>
          </cell>
          <cell r="C25" t="str">
            <v>Buprenorphine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row>
        <row r="26">
          <cell r="B26" t="str">
            <v>Capecitabine150mg</v>
          </cell>
          <cell r="C26" t="str">
            <v>Capecitabine</v>
          </cell>
          <cell r="D26" t="str">
            <v>150mg</v>
          </cell>
          <cell r="E26">
            <v>0</v>
          </cell>
          <cell r="F26">
            <v>0</v>
          </cell>
          <cell r="G26">
            <v>0</v>
          </cell>
          <cell r="H26">
            <v>0</v>
          </cell>
          <cell r="I26" t="str">
            <v>Y</v>
          </cell>
          <cell r="J26">
            <v>2012.75</v>
          </cell>
          <cell r="K26">
            <v>0</v>
          </cell>
          <cell r="L26">
            <v>0</v>
          </cell>
          <cell r="M26">
            <v>0</v>
          </cell>
          <cell r="N26">
            <v>2012.75</v>
          </cell>
          <cell r="O26">
            <v>0</v>
          </cell>
          <cell r="P26">
            <v>0</v>
          </cell>
          <cell r="Q26">
            <v>0</v>
          </cell>
          <cell r="R26">
            <v>0</v>
          </cell>
          <cell r="S26">
            <v>2012.75</v>
          </cell>
          <cell r="T26">
            <v>0</v>
          </cell>
          <cell r="U26">
            <v>0</v>
          </cell>
          <cell r="V26">
            <v>2012.75</v>
          </cell>
          <cell r="W26">
            <v>0</v>
          </cell>
          <cell r="X26">
            <v>0</v>
          </cell>
          <cell r="Y26">
            <v>0</v>
          </cell>
          <cell r="Z26">
            <v>0</v>
          </cell>
          <cell r="AA26">
            <v>0</v>
          </cell>
          <cell r="AB26">
            <v>2012.75</v>
          </cell>
          <cell r="AC26">
            <v>2012.75</v>
          </cell>
          <cell r="AD26">
            <v>0</v>
          </cell>
          <cell r="AE26">
            <v>0</v>
          </cell>
          <cell r="AF26">
            <v>0</v>
          </cell>
          <cell r="AG26">
            <v>2012.75</v>
          </cell>
          <cell r="AH26">
            <v>0</v>
          </cell>
          <cell r="AI26">
            <v>0</v>
          </cell>
          <cell r="AJ26">
            <v>0</v>
          </cell>
          <cell r="AK26">
            <v>0</v>
          </cell>
          <cell r="AL26">
            <v>0</v>
          </cell>
          <cell r="AM26">
            <v>0</v>
          </cell>
        </row>
        <row r="27">
          <cell r="B27" t="str">
            <v>Capecitabine500mg</v>
          </cell>
          <cell r="C27" t="str">
            <v>Capecitabine</v>
          </cell>
          <cell r="D27" t="str">
            <v>500mg</v>
          </cell>
          <cell r="E27">
            <v>0</v>
          </cell>
          <cell r="F27">
            <v>0</v>
          </cell>
          <cell r="G27">
            <v>0</v>
          </cell>
          <cell r="H27">
            <v>0</v>
          </cell>
          <cell r="I27" t="str">
            <v>Y</v>
          </cell>
          <cell r="J27">
            <v>2012.75</v>
          </cell>
          <cell r="K27">
            <v>0</v>
          </cell>
          <cell r="L27">
            <v>0</v>
          </cell>
          <cell r="M27">
            <v>0</v>
          </cell>
          <cell r="N27">
            <v>2012.75</v>
          </cell>
          <cell r="O27">
            <v>0</v>
          </cell>
          <cell r="P27">
            <v>0</v>
          </cell>
          <cell r="Q27">
            <v>0</v>
          </cell>
          <cell r="R27">
            <v>0</v>
          </cell>
          <cell r="S27">
            <v>2012.75</v>
          </cell>
          <cell r="T27">
            <v>0</v>
          </cell>
          <cell r="U27">
            <v>0</v>
          </cell>
          <cell r="V27">
            <v>2012.75</v>
          </cell>
          <cell r="W27">
            <v>0</v>
          </cell>
          <cell r="X27">
            <v>0</v>
          </cell>
          <cell r="Y27">
            <v>0</v>
          </cell>
          <cell r="Z27">
            <v>0</v>
          </cell>
          <cell r="AA27">
            <v>0</v>
          </cell>
          <cell r="AB27">
            <v>2012.75</v>
          </cell>
          <cell r="AC27">
            <v>2012.75</v>
          </cell>
          <cell r="AD27">
            <v>0</v>
          </cell>
          <cell r="AE27">
            <v>0</v>
          </cell>
          <cell r="AF27">
            <v>0</v>
          </cell>
          <cell r="AG27">
            <v>2012.75</v>
          </cell>
          <cell r="AH27">
            <v>0</v>
          </cell>
          <cell r="AI27">
            <v>0</v>
          </cell>
          <cell r="AJ27">
            <v>0</v>
          </cell>
          <cell r="AK27">
            <v>0</v>
          </cell>
          <cell r="AL27">
            <v>0</v>
          </cell>
          <cell r="AM27">
            <v>0</v>
          </cell>
        </row>
        <row r="28">
          <cell r="B28" t="str">
            <v>Chondroitinsulfuric Acid + Glucosamine</v>
          </cell>
          <cell r="C28" t="str">
            <v>Chondroitinsulfuric Acid + Glucosamine</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row>
        <row r="29">
          <cell r="B29" t="str">
            <v>Clopidogrel + Acetylsalicylic acid</v>
          </cell>
          <cell r="C29" t="str">
            <v>Clopidogrel + Acetylsalicylic acid</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row>
        <row r="30">
          <cell r="B30" t="str">
            <v>Clopidogrel75mg</v>
          </cell>
          <cell r="C30" t="str">
            <v>Clopidogrel</v>
          </cell>
          <cell r="D30" t="str">
            <v>75mg</v>
          </cell>
          <cell r="E30">
            <v>0</v>
          </cell>
          <cell r="F30" t="str">
            <v>Y</v>
          </cell>
          <cell r="G30" t="str">
            <v>Y</v>
          </cell>
          <cell r="H30" t="str">
            <v>Y</v>
          </cell>
          <cell r="I30" t="str">
            <v>Y</v>
          </cell>
          <cell r="J30">
            <v>2010.75</v>
          </cell>
          <cell r="K30">
            <v>0</v>
          </cell>
          <cell r="L30">
            <v>0</v>
          </cell>
          <cell r="M30">
            <v>0</v>
          </cell>
          <cell r="N30">
            <v>2011.25</v>
          </cell>
          <cell r="O30">
            <v>0</v>
          </cell>
          <cell r="P30">
            <v>0</v>
          </cell>
          <cell r="Q30">
            <v>0</v>
          </cell>
          <cell r="R30">
            <v>0</v>
          </cell>
          <cell r="S30">
            <v>2011.25</v>
          </cell>
          <cell r="T30">
            <v>0</v>
          </cell>
          <cell r="U30">
            <v>0</v>
          </cell>
          <cell r="V30">
            <v>2011.25</v>
          </cell>
          <cell r="W30">
            <v>0</v>
          </cell>
          <cell r="X30">
            <v>0</v>
          </cell>
          <cell r="Y30">
            <v>0</v>
          </cell>
          <cell r="Z30">
            <v>0</v>
          </cell>
          <cell r="AA30">
            <v>0</v>
          </cell>
          <cell r="AB30">
            <v>2011.25</v>
          </cell>
          <cell r="AC30">
            <v>2011.25</v>
          </cell>
          <cell r="AD30">
            <v>0</v>
          </cell>
          <cell r="AE30">
            <v>0</v>
          </cell>
          <cell r="AF30">
            <v>0</v>
          </cell>
          <cell r="AG30">
            <v>2011.25</v>
          </cell>
          <cell r="AH30">
            <v>0</v>
          </cell>
          <cell r="AI30">
            <v>0</v>
          </cell>
          <cell r="AJ30">
            <v>0</v>
          </cell>
          <cell r="AK30">
            <v>0</v>
          </cell>
          <cell r="AL30">
            <v>0</v>
          </cell>
          <cell r="AM30">
            <v>0</v>
          </cell>
        </row>
        <row r="31">
          <cell r="B31" t="str">
            <v>Colistin</v>
          </cell>
          <cell r="C31" t="str">
            <v>Colistin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row>
        <row r="32">
          <cell r="B32" t="str">
            <v>Desloratidine</v>
          </cell>
          <cell r="C32" t="str">
            <v>Desloratidine</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row>
        <row r="33">
          <cell r="B33" t="str">
            <v>Desloratidine + Pseudoephedrine</v>
          </cell>
          <cell r="C33" t="str">
            <v>Desloratidine + Pseudoephedrine</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row>
        <row r="34">
          <cell r="B34" t="str">
            <v>Desogestrel + Ethinylestradiol</v>
          </cell>
          <cell r="C34" t="str">
            <v>Desogestrel + Ethinylestradiol</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row>
        <row r="35">
          <cell r="B35" t="str">
            <v>Dexketoprofen Trometamol</v>
          </cell>
          <cell r="C35" t="str">
            <v>Dexketoprofen Trometamol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row>
        <row r="36">
          <cell r="B36" t="str">
            <v>Diclofenac + Vitamin B</v>
          </cell>
          <cell r="C36" t="str">
            <v>Diclofenac + Vitamin B</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row>
        <row r="37">
          <cell r="B37" t="str">
            <v>Diosmin + Hesperidine</v>
          </cell>
          <cell r="C37" t="str">
            <v>Diosmin + Hesperidine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row>
        <row r="38">
          <cell r="B38" t="str">
            <v>Docetaxel20mg</v>
          </cell>
          <cell r="C38" t="str">
            <v>Docetaxel</v>
          </cell>
          <cell r="D38" t="str">
            <v>20mg</v>
          </cell>
          <cell r="E38">
            <v>0</v>
          </cell>
          <cell r="F38">
            <v>0</v>
          </cell>
          <cell r="G38">
            <v>0</v>
          </cell>
          <cell r="H38">
            <v>0</v>
          </cell>
          <cell r="I38" t="str">
            <v>Y</v>
          </cell>
          <cell r="J38">
            <v>2011.5</v>
          </cell>
          <cell r="K38">
            <v>0</v>
          </cell>
          <cell r="L38">
            <v>0</v>
          </cell>
          <cell r="M38">
            <v>0</v>
          </cell>
          <cell r="N38">
            <v>2011.5</v>
          </cell>
          <cell r="O38">
            <v>0</v>
          </cell>
          <cell r="P38">
            <v>0</v>
          </cell>
          <cell r="Q38">
            <v>0</v>
          </cell>
          <cell r="R38">
            <v>0</v>
          </cell>
          <cell r="S38">
            <v>2011.5</v>
          </cell>
          <cell r="T38">
            <v>0</v>
          </cell>
          <cell r="U38">
            <v>0</v>
          </cell>
          <cell r="V38">
            <v>2011.5</v>
          </cell>
          <cell r="W38">
            <v>0</v>
          </cell>
          <cell r="X38">
            <v>0</v>
          </cell>
          <cell r="Y38">
            <v>0</v>
          </cell>
          <cell r="Z38">
            <v>0</v>
          </cell>
          <cell r="AA38">
            <v>0</v>
          </cell>
          <cell r="AB38">
            <v>2011.5</v>
          </cell>
          <cell r="AC38">
            <v>2011.5</v>
          </cell>
          <cell r="AD38">
            <v>5000</v>
          </cell>
          <cell r="AE38">
            <v>0</v>
          </cell>
          <cell r="AF38">
            <v>0</v>
          </cell>
          <cell r="AG38">
            <v>2011.5</v>
          </cell>
          <cell r="AH38">
            <v>5000</v>
          </cell>
          <cell r="AI38">
            <v>0</v>
          </cell>
          <cell r="AJ38">
            <v>5000</v>
          </cell>
          <cell r="AK38">
            <v>0</v>
          </cell>
          <cell r="AL38">
            <v>0</v>
          </cell>
          <cell r="AM38">
            <v>0</v>
          </cell>
        </row>
        <row r="39">
          <cell r="B39" t="str">
            <v>Docetaxel80mg</v>
          </cell>
          <cell r="C39" t="str">
            <v>Docetaxel</v>
          </cell>
          <cell r="D39" t="str">
            <v>80mg</v>
          </cell>
          <cell r="E39">
            <v>0</v>
          </cell>
          <cell r="F39">
            <v>0</v>
          </cell>
          <cell r="G39">
            <v>0</v>
          </cell>
          <cell r="H39">
            <v>0</v>
          </cell>
          <cell r="I39" t="str">
            <v>Y</v>
          </cell>
          <cell r="J39">
            <v>2011.5</v>
          </cell>
          <cell r="K39">
            <v>0</v>
          </cell>
          <cell r="L39">
            <v>0</v>
          </cell>
          <cell r="M39">
            <v>0</v>
          </cell>
          <cell r="N39">
            <v>2011.5</v>
          </cell>
          <cell r="O39">
            <v>0</v>
          </cell>
          <cell r="P39">
            <v>0</v>
          </cell>
          <cell r="Q39">
            <v>0</v>
          </cell>
          <cell r="R39">
            <v>0</v>
          </cell>
          <cell r="S39">
            <v>2011.5</v>
          </cell>
          <cell r="T39">
            <v>0</v>
          </cell>
          <cell r="U39">
            <v>0</v>
          </cell>
          <cell r="V39">
            <v>2011.5</v>
          </cell>
          <cell r="W39">
            <v>0</v>
          </cell>
          <cell r="X39">
            <v>0</v>
          </cell>
          <cell r="Y39">
            <v>0</v>
          </cell>
          <cell r="Z39">
            <v>0</v>
          </cell>
          <cell r="AA39">
            <v>0</v>
          </cell>
          <cell r="AB39">
            <v>2011.5</v>
          </cell>
          <cell r="AC39">
            <v>2011.5</v>
          </cell>
          <cell r="AD39">
            <v>5000</v>
          </cell>
          <cell r="AE39">
            <v>0</v>
          </cell>
          <cell r="AF39">
            <v>0</v>
          </cell>
          <cell r="AG39">
            <v>2011.5</v>
          </cell>
          <cell r="AH39">
            <v>5000</v>
          </cell>
          <cell r="AI39">
            <v>0</v>
          </cell>
          <cell r="AJ39">
            <v>5000</v>
          </cell>
          <cell r="AK39">
            <v>0</v>
          </cell>
          <cell r="AL39">
            <v>0</v>
          </cell>
          <cell r="AM39">
            <v>0</v>
          </cell>
        </row>
        <row r="40">
          <cell r="B40" t="str">
            <v>Domperidone</v>
          </cell>
          <cell r="C40" t="str">
            <v>Domperidone</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row>
        <row r="41">
          <cell r="B41" t="str">
            <v>Duloxetine20mg</v>
          </cell>
          <cell r="C41" t="str">
            <v>Duloxetine</v>
          </cell>
          <cell r="D41" t="str">
            <v>20mg</v>
          </cell>
          <cell r="E41" t="str">
            <v>Torrent</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row>
        <row r="42">
          <cell r="B42" t="str">
            <v>Duloxetine30mg</v>
          </cell>
          <cell r="C42" t="str">
            <v>Duloxetine</v>
          </cell>
          <cell r="D42" t="str">
            <v>30mg</v>
          </cell>
          <cell r="E42" t="str">
            <v>Torrent</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row>
        <row r="43">
          <cell r="B43" t="str">
            <v>Duloxetine60mg</v>
          </cell>
          <cell r="C43" t="str">
            <v>Duloxetine</v>
          </cell>
          <cell r="D43" t="str">
            <v>60mg</v>
          </cell>
          <cell r="E43" t="str">
            <v>Torrent</v>
          </cell>
          <cell r="F43">
            <v>0</v>
          </cell>
          <cell r="G43" t="str">
            <v>Y</v>
          </cell>
          <cell r="H43">
            <v>0</v>
          </cell>
          <cell r="I43">
            <v>0</v>
          </cell>
          <cell r="J43">
            <v>0</v>
          </cell>
          <cell r="K43">
            <v>0</v>
          </cell>
          <cell r="L43">
            <v>0</v>
          </cell>
          <cell r="M43">
            <v>0</v>
          </cell>
          <cell r="N43">
            <v>2016.75</v>
          </cell>
          <cell r="O43">
            <v>0</v>
          </cell>
          <cell r="P43">
            <v>0</v>
          </cell>
          <cell r="Q43">
            <v>0</v>
          </cell>
          <cell r="R43">
            <v>0</v>
          </cell>
          <cell r="S43">
            <v>0</v>
          </cell>
          <cell r="T43">
            <v>0</v>
          </cell>
          <cell r="U43">
            <v>0</v>
          </cell>
          <cell r="V43">
            <v>2016.75</v>
          </cell>
          <cell r="W43">
            <v>0</v>
          </cell>
          <cell r="X43">
            <v>0</v>
          </cell>
          <cell r="Y43">
            <v>0</v>
          </cell>
          <cell r="Z43">
            <v>0</v>
          </cell>
          <cell r="AA43">
            <v>0</v>
          </cell>
          <cell r="AB43">
            <v>0</v>
          </cell>
          <cell r="AC43">
            <v>2016.75</v>
          </cell>
          <cell r="AD43">
            <v>0</v>
          </cell>
          <cell r="AE43">
            <v>0</v>
          </cell>
          <cell r="AF43">
            <v>0</v>
          </cell>
          <cell r="AG43">
            <v>2016.75</v>
          </cell>
          <cell r="AH43">
            <v>0</v>
          </cell>
          <cell r="AI43">
            <v>0</v>
          </cell>
          <cell r="AJ43">
            <v>0</v>
          </cell>
          <cell r="AK43">
            <v>0</v>
          </cell>
          <cell r="AL43">
            <v>0</v>
          </cell>
          <cell r="AM43">
            <v>0</v>
          </cell>
        </row>
        <row r="44">
          <cell r="B44" t="str">
            <v>Enoxaparin Sodium</v>
          </cell>
          <cell r="C44" t="str">
            <v>Enoxaparin Sodium</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row>
        <row r="45">
          <cell r="B45" t="str">
            <v>Ertapenem</v>
          </cell>
          <cell r="C45" t="str">
            <v>Ertapenem</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row>
        <row r="46">
          <cell r="B46" t="str">
            <v>Escitalopram10mg</v>
          </cell>
          <cell r="C46" t="str">
            <v>Escitalopram</v>
          </cell>
          <cell r="D46" t="str">
            <v>10mg</v>
          </cell>
          <cell r="E46" t="str">
            <v>Torrent</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row>
        <row r="47">
          <cell r="B47" t="str">
            <v>Escitalopram20mg</v>
          </cell>
          <cell r="C47" t="str">
            <v>Escitalopram</v>
          </cell>
          <cell r="D47" t="str">
            <v>20mg</v>
          </cell>
          <cell r="E47" t="str">
            <v>Torrent</v>
          </cell>
          <cell r="F47">
            <v>0</v>
          </cell>
          <cell r="G47" t="str">
            <v>Y</v>
          </cell>
          <cell r="H47">
            <v>0</v>
          </cell>
          <cell r="I47">
            <v>0</v>
          </cell>
          <cell r="J47">
            <v>2013.5</v>
          </cell>
          <cell r="K47">
            <v>0</v>
          </cell>
          <cell r="L47">
            <v>0</v>
          </cell>
          <cell r="M47">
            <v>0</v>
          </cell>
          <cell r="N47">
            <v>2014</v>
          </cell>
          <cell r="O47">
            <v>0</v>
          </cell>
          <cell r="P47">
            <v>0</v>
          </cell>
          <cell r="Q47">
            <v>0</v>
          </cell>
          <cell r="R47">
            <v>0</v>
          </cell>
          <cell r="S47">
            <v>2013.5</v>
          </cell>
          <cell r="T47">
            <v>0</v>
          </cell>
          <cell r="U47">
            <v>0</v>
          </cell>
          <cell r="V47">
            <v>2014.25</v>
          </cell>
          <cell r="W47">
            <v>0</v>
          </cell>
          <cell r="X47">
            <v>0</v>
          </cell>
          <cell r="Y47">
            <v>0</v>
          </cell>
          <cell r="Z47">
            <v>0</v>
          </cell>
          <cell r="AA47">
            <v>0</v>
          </cell>
          <cell r="AB47">
            <v>2014.25</v>
          </cell>
          <cell r="AC47">
            <v>2014</v>
          </cell>
          <cell r="AD47">
            <v>0</v>
          </cell>
          <cell r="AE47">
            <v>0</v>
          </cell>
          <cell r="AF47">
            <v>0</v>
          </cell>
          <cell r="AG47">
            <v>2014</v>
          </cell>
          <cell r="AH47">
            <v>0</v>
          </cell>
          <cell r="AI47">
            <v>0</v>
          </cell>
          <cell r="AJ47">
            <v>0</v>
          </cell>
          <cell r="AK47">
            <v>0</v>
          </cell>
          <cell r="AL47">
            <v>0</v>
          </cell>
          <cell r="AM47">
            <v>0</v>
          </cell>
        </row>
        <row r="48">
          <cell r="B48" t="str">
            <v>Escitalopram40mg</v>
          </cell>
          <cell r="C48" t="str">
            <v>Escitalopram</v>
          </cell>
          <cell r="D48" t="str">
            <v>40mg</v>
          </cell>
          <cell r="E48" t="str">
            <v>Torrent</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row>
        <row r="49">
          <cell r="B49" t="str">
            <v>Escitalopram5mg</v>
          </cell>
          <cell r="C49" t="str">
            <v>Escitalopram</v>
          </cell>
          <cell r="D49" t="str">
            <v>5mg</v>
          </cell>
          <cell r="E49" t="str">
            <v>Torrent</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row>
        <row r="50">
          <cell r="B50" t="str">
            <v>Ethinylestradiol + Gestoden</v>
          </cell>
          <cell r="C50" t="str">
            <v>Ethinylestradiol + Gestoden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row>
        <row r="51">
          <cell r="B51" t="str">
            <v>Exemestane25mg</v>
          </cell>
          <cell r="C51" t="str">
            <v>Exemestane</v>
          </cell>
          <cell r="D51" t="str">
            <v>25mg</v>
          </cell>
          <cell r="E51">
            <v>0</v>
          </cell>
          <cell r="F51">
            <v>0</v>
          </cell>
          <cell r="G51">
            <v>0</v>
          </cell>
          <cell r="H51">
            <v>0</v>
          </cell>
          <cell r="I51" t="str">
            <v>Y</v>
          </cell>
          <cell r="J51">
            <v>2010.25</v>
          </cell>
          <cell r="K51">
            <v>0</v>
          </cell>
          <cell r="L51">
            <v>0</v>
          </cell>
          <cell r="M51">
            <v>0</v>
          </cell>
          <cell r="N51">
            <v>2011</v>
          </cell>
          <cell r="O51">
            <v>0</v>
          </cell>
          <cell r="P51">
            <v>0</v>
          </cell>
          <cell r="Q51">
            <v>0</v>
          </cell>
          <cell r="R51">
            <v>0</v>
          </cell>
          <cell r="S51">
            <v>2010.25</v>
          </cell>
          <cell r="T51">
            <v>0</v>
          </cell>
          <cell r="U51">
            <v>0</v>
          </cell>
          <cell r="V51">
            <v>2011</v>
          </cell>
          <cell r="W51">
            <v>0</v>
          </cell>
          <cell r="X51">
            <v>0</v>
          </cell>
          <cell r="Y51">
            <v>0</v>
          </cell>
          <cell r="Z51">
            <v>0</v>
          </cell>
          <cell r="AA51">
            <v>0</v>
          </cell>
          <cell r="AB51">
            <v>2010.25</v>
          </cell>
          <cell r="AC51">
            <v>2010.25</v>
          </cell>
          <cell r="AD51">
            <v>0</v>
          </cell>
          <cell r="AE51">
            <v>0</v>
          </cell>
          <cell r="AF51">
            <v>0</v>
          </cell>
          <cell r="AG51">
            <v>2010.25</v>
          </cell>
          <cell r="AH51">
            <v>0</v>
          </cell>
          <cell r="AI51">
            <v>0</v>
          </cell>
          <cell r="AJ51">
            <v>0</v>
          </cell>
          <cell r="AK51">
            <v>0</v>
          </cell>
          <cell r="AL51">
            <v>0</v>
          </cell>
          <cell r="AM51">
            <v>0</v>
          </cell>
        </row>
        <row r="52">
          <cell r="B52" t="str">
            <v>Felodipine + Candesartan</v>
          </cell>
          <cell r="C52" t="str">
            <v>Felodipine + Candesartan</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row>
        <row r="53">
          <cell r="B53" t="str">
            <v>Fenofibrate</v>
          </cell>
          <cell r="C53" t="str">
            <v>Fenofibrate</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row>
        <row r="54">
          <cell r="B54" t="str">
            <v>Fosinopril10mg</v>
          </cell>
          <cell r="C54" t="str">
            <v>Fosinopril</v>
          </cell>
          <cell r="D54" t="str">
            <v>10mg</v>
          </cell>
          <cell r="E54" t="str">
            <v>Aurobindo</v>
          </cell>
          <cell r="F54">
            <v>0</v>
          </cell>
          <cell r="G54">
            <v>0</v>
          </cell>
          <cell r="H54" t="str">
            <v>Y</v>
          </cell>
          <cell r="I54">
            <v>0</v>
          </cell>
          <cell r="J54">
            <v>2011.5</v>
          </cell>
          <cell r="K54">
            <v>0</v>
          </cell>
          <cell r="L54">
            <v>0</v>
          </cell>
          <cell r="M54">
            <v>0</v>
          </cell>
          <cell r="N54">
            <v>2011.5</v>
          </cell>
          <cell r="O54">
            <v>0</v>
          </cell>
          <cell r="P54">
            <v>0</v>
          </cell>
          <cell r="Q54">
            <v>0</v>
          </cell>
          <cell r="R54">
            <v>0</v>
          </cell>
          <cell r="S54">
            <v>2011.5</v>
          </cell>
          <cell r="T54">
            <v>0</v>
          </cell>
          <cell r="U54">
            <v>0</v>
          </cell>
          <cell r="V54">
            <v>2011.5</v>
          </cell>
          <cell r="W54">
            <v>0</v>
          </cell>
          <cell r="X54">
            <v>0</v>
          </cell>
          <cell r="Y54">
            <v>0</v>
          </cell>
          <cell r="Z54">
            <v>0</v>
          </cell>
          <cell r="AA54">
            <v>0</v>
          </cell>
          <cell r="AB54">
            <v>2011.5</v>
          </cell>
          <cell r="AC54">
            <v>2011.5</v>
          </cell>
          <cell r="AD54">
            <v>0</v>
          </cell>
          <cell r="AE54">
            <v>0</v>
          </cell>
          <cell r="AF54">
            <v>0</v>
          </cell>
          <cell r="AG54">
            <v>2011.5</v>
          </cell>
          <cell r="AH54">
            <v>0</v>
          </cell>
          <cell r="AI54">
            <v>0</v>
          </cell>
          <cell r="AJ54">
            <v>0</v>
          </cell>
          <cell r="AK54">
            <v>0</v>
          </cell>
          <cell r="AL54">
            <v>0</v>
          </cell>
          <cell r="AM54">
            <v>0</v>
          </cell>
        </row>
        <row r="55">
          <cell r="B55" t="str">
            <v>Fosinopril20mg</v>
          </cell>
          <cell r="C55" t="str">
            <v>Fosinopril</v>
          </cell>
          <cell r="D55" t="str">
            <v>20mg</v>
          </cell>
          <cell r="E55" t="str">
            <v>Aurobindo</v>
          </cell>
          <cell r="F55">
            <v>0</v>
          </cell>
          <cell r="G55">
            <v>0</v>
          </cell>
          <cell r="H55" t="str">
            <v>Y</v>
          </cell>
          <cell r="I55">
            <v>0</v>
          </cell>
          <cell r="J55">
            <v>2011.5</v>
          </cell>
          <cell r="K55">
            <v>0</v>
          </cell>
          <cell r="L55">
            <v>0</v>
          </cell>
          <cell r="M55">
            <v>0</v>
          </cell>
          <cell r="N55">
            <v>2011.5</v>
          </cell>
          <cell r="O55">
            <v>0</v>
          </cell>
          <cell r="P55">
            <v>0</v>
          </cell>
          <cell r="Q55">
            <v>0</v>
          </cell>
          <cell r="R55">
            <v>0</v>
          </cell>
          <cell r="S55">
            <v>2011.5</v>
          </cell>
          <cell r="T55">
            <v>0</v>
          </cell>
          <cell r="U55">
            <v>0</v>
          </cell>
          <cell r="V55">
            <v>2011.5</v>
          </cell>
          <cell r="W55">
            <v>0</v>
          </cell>
          <cell r="X55">
            <v>0</v>
          </cell>
          <cell r="Y55">
            <v>0</v>
          </cell>
          <cell r="Z55">
            <v>0</v>
          </cell>
          <cell r="AA55">
            <v>0</v>
          </cell>
          <cell r="AB55">
            <v>2011.5</v>
          </cell>
          <cell r="AC55">
            <v>2011.5</v>
          </cell>
          <cell r="AD55">
            <v>0</v>
          </cell>
          <cell r="AE55">
            <v>0</v>
          </cell>
          <cell r="AF55">
            <v>0</v>
          </cell>
          <cell r="AG55">
            <v>2011.5</v>
          </cell>
          <cell r="AH55">
            <v>0</v>
          </cell>
          <cell r="AI55">
            <v>0</v>
          </cell>
          <cell r="AJ55">
            <v>0</v>
          </cell>
          <cell r="AK55">
            <v>0</v>
          </cell>
          <cell r="AL55">
            <v>0</v>
          </cell>
          <cell r="AM55">
            <v>0</v>
          </cell>
        </row>
        <row r="56">
          <cell r="B56" t="str">
            <v>Fosinopril + HCTZ20+12.5mg</v>
          </cell>
          <cell r="C56" t="str">
            <v>Fosinopril + HCTZ</v>
          </cell>
          <cell r="D56" t="str">
            <v>20+12.5mg</v>
          </cell>
          <cell r="E56" t="str">
            <v>Aurobindo</v>
          </cell>
          <cell r="F56">
            <v>0</v>
          </cell>
          <cell r="G56">
            <v>0</v>
          </cell>
          <cell r="H56" t="str">
            <v>Y</v>
          </cell>
          <cell r="I56">
            <v>0</v>
          </cell>
          <cell r="J56">
            <v>2011.5</v>
          </cell>
          <cell r="K56">
            <v>0</v>
          </cell>
          <cell r="L56">
            <v>0</v>
          </cell>
          <cell r="M56">
            <v>0</v>
          </cell>
          <cell r="N56">
            <v>2011.5</v>
          </cell>
          <cell r="O56">
            <v>0</v>
          </cell>
          <cell r="P56">
            <v>0</v>
          </cell>
          <cell r="Q56">
            <v>0</v>
          </cell>
          <cell r="R56">
            <v>0</v>
          </cell>
          <cell r="S56">
            <v>2011.5</v>
          </cell>
          <cell r="T56">
            <v>0</v>
          </cell>
          <cell r="U56">
            <v>0</v>
          </cell>
          <cell r="V56">
            <v>2011.5</v>
          </cell>
          <cell r="W56">
            <v>0</v>
          </cell>
          <cell r="X56">
            <v>0</v>
          </cell>
          <cell r="Y56">
            <v>0</v>
          </cell>
          <cell r="Z56">
            <v>0</v>
          </cell>
          <cell r="AA56">
            <v>0</v>
          </cell>
          <cell r="AB56">
            <v>2011.5</v>
          </cell>
          <cell r="AC56">
            <v>2011.5</v>
          </cell>
          <cell r="AD56">
            <v>0</v>
          </cell>
          <cell r="AE56">
            <v>0</v>
          </cell>
          <cell r="AF56">
            <v>0</v>
          </cell>
          <cell r="AG56">
            <v>2011.5</v>
          </cell>
          <cell r="AH56">
            <v>0</v>
          </cell>
          <cell r="AI56">
            <v>0</v>
          </cell>
          <cell r="AJ56">
            <v>0</v>
          </cell>
          <cell r="AK56">
            <v>0</v>
          </cell>
          <cell r="AL56">
            <v>0</v>
          </cell>
          <cell r="AM56">
            <v>0</v>
          </cell>
        </row>
        <row r="57">
          <cell r="B57" t="str">
            <v>Gabapentin100mg</v>
          </cell>
          <cell r="C57" t="str">
            <v>Gabapentin</v>
          </cell>
          <cell r="D57" t="str">
            <v>100mg</v>
          </cell>
          <cell r="E57" t="str">
            <v>Aurobindo</v>
          </cell>
          <cell r="F57">
            <v>0</v>
          </cell>
          <cell r="G57">
            <v>0</v>
          </cell>
          <cell r="H57" t="str">
            <v>Y</v>
          </cell>
          <cell r="I57">
            <v>0</v>
          </cell>
          <cell r="J57">
            <v>2010.5</v>
          </cell>
          <cell r="K57">
            <v>0</v>
          </cell>
          <cell r="L57">
            <v>0</v>
          </cell>
          <cell r="M57">
            <v>0</v>
          </cell>
          <cell r="N57">
            <v>2010.5</v>
          </cell>
          <cell r="O57">
            <v>0</v>
          </cell>
          <cell r="P57">
            <v>0</v>
          </cell>
          <cell r="Q57">
            <v>0</v>
          </cell>
          <cell r="R57">
            <v>0</v>
          </cell>
          <cell r="S57">
            <v>2010.5</v>
          </cell>
          <cell r="T57">
            <v>0</v>
          </cell>
          <cell r="U57">
            <v>0</v>
          </cell>
          <cell r="V57">
            <v>2010.5</v>
          </cell>
          <cell r="W57">
            <v>0</v>
          </cell>
          <cell r="X57">
            <v>0</v>
          </cell>
          <cell r="Y57">
            <v>0</v>
          </cell>
          <cell r="Z57">
            <v>0</v>
          </cell>
          <cell r="AA57">
            <v>0</v>
          </cell>
          <cell r="AB57">
            <v>2010.5</v>
          </cell>
          <cell r="AC57">
            <v>2010.5</v>
          </cell>
          <cell r="AD57">
            <v>0</v>
          </cell>
          <cell r="AE57">
            <v>0</v>
          </cell>
          <cell r="AF57">
            <v>0</v>
          </cell>
          <cell r="AG57">
            <v>2010.5</v>
          </cell>
          <cell r="AH57">
            <v>0</v>
          </cell>
          <cell r="AI57">
            <v>0</v>
          </cell>
          <cell r="AJ57">
            <v>0</v>
          </cell>
          <cell r="AK57">
            <v>0</v>
          </cell>
          <cell r="AL57">
            <v>0</v>
          </cell>
          <cell r="AM57">
            <v>0</v>
          </cell>
        </row>
        <row r="58">
          <cell r="B58" t="str">
            <v>Gabapentin300mg</v>
          </cell>
          <cell r="C58" t="str">
            <v>Gabapentin</v>
          </cell>
          <cell r="D58" t="str">
            <v>300mg</v>
          </cell>
          <cell r="E58" t="str">
            <v>Aurobindo</v>
          </cell>
          <cell r="F58">
            <v>0</v>
          </cell>
          <cell r="G58">
            <v>0</v>
          </cell>
          <cell r="H58" t="str">
            <v>Y</v>
          </cell>
          <cell r="I58">
            <v>0</v>
          </cell>
          <cell r="J58">
            <v>2010.5</v>
          </cell>
          <cell r="K58">
            <v>0</v>
          </cell>
          <cell r="L58">
            <v>0</v>
          </cell>
          <cell r="M58">
            <v>0</v>
          </cell>
          <cell r="N58">
            <v>2010.5</v>
          </cell>
          <cell r="O58">
            <v>0</v>
          </cell>
          <cell r="P58">
            <v>0</v>
          </cell>
          <cell r="Q58">
            <v>0</v>
          </cell>
          <cell r="R58">
            <v>0</v>
          </cell>
          <cell r="S58">
            <v>2010.5</v>
          </cell>
          <cell r="T58">
            <v>0</v>
          </cell>
          <cell r="U58">
            <v>0</v>
          </cell>
          <cell r="V58">
            <v>2010.5</v>
          </cell>
          <cell r="W58">
            <v>0</v>
          </cell>
          <cell r="X58">
            <v>0</v>
          </cell>
          <cell r="Y58">
            <v>0</v>
          </cell>
          <cell r="Z58">
            <v>0</v>
          </cell>
          <cell r="AA58">
            <v>0</v>
          </cell>
          <cell r="AB58">
            <v>2010.5</v>
          </cell>
          <cell r="AC58">
            <v>2010.5</v>
          </cell>
          <cell r="AD58">
            <v>0</v>
          </cell>
          <cell r="AE58">
            <v>0</v>
          </cell>
          <cell r="AF58">
            <v>0</v>
          </cell>
          <cell r="AG58">
            <v>2010.5</v>
          </cell>
          <cell r="AH58">
            <v>0</v>
          </cell>
          <cell r="AI58">
            <v>0</v>
          </cell>
          <cell r="AJ58">
            <v>0</v>
          </cell>
          <cell r="AK58">
            <v>0</v>
          </cell>
          <cell r="AL58">
            <v>0</v>
          </cell>
          <cell r="AM58">
            <v>0</v>
          </cell>
        </row>
        <row r="59">
          <cell r="B59" t="str">
            <v>Gabapentin400mg</v>
          </cell>
          <cell r="C59" t="str">
            <v>Gabapentin</v>
          </cell>
          <cell r="D59" t="str">
            <v>400mg</v>
          </cell>
          <cell r="E59" t="str">
            <v>Aurobindo</v>
          </cell>
          <cell r="F59">
            <v>0</v>
          </cell>
          <cell r="G59">
            <v>0</v>
          </cell>
          <cell r="H59" t="str">
            <v>Y</v>
          </cell>
          <cell r="I59">
            <v>0</v>
          </cell>
          <cell r="J59">
            <v>2010.5</v>
          </cell>
          <cell r="K59">
            <v>0</v>
          </cell>
          <cell r="L59">
            <v>0</v>
          </cell>
          <cell r="M59">
            <v>0</v>
          </cell>
          <cell r="N59">
            <v>2010.5</v>
          </cell>
          <cell r="O59">
            <v>0</v>
          </cell>
          <cell r="P59">
            <v>0</v>
          </cell>
          <cell r="Q59">
            <v>0</v>
          </cell>
          <cell r="R59">
            <v>0</v>
          </cell>
          <cell r="S59">
            <v>2010.5</v>
          </cell>
          <cell r="T59">
            <v>0</v>
          </cell>
          <cell r="U59">
            <v>0</v>
          </cell>
          <cell r="V59">
            <v>2010.5</v>
          </cell>
          <cell r="W59">
            <v>0</v>
          </cell>
          <cell r="X59">
            <v>0</v>
          </cell>
          <cell r="Y59">
            <v>0</v>
          </cell>
          <cell r="Z59">
            <v>0</v>
          </cell>
          <cell r="AA59">
            <v>0</v>
          </cell>
          <cell r="AB59">
            <v>2010.5</v>
          </cell>
          <cell r="AC59">
            <v>2010.5</v>
          </cell>
          <cell r="AD59">
            <v>0</v>
          </cell>
          <cell r="AE59">
            <v>0</v>
          </cell>
          <cell r="AF59">
            <v>0</v>
          </cell>
          <cell r="AG59">
            <v>2010.5</v>
          </cell>
          <cell r="AH59">
            <v>0</v>
          </cell>
          <cell r="AI59">
            <v>0</v>
          </cell>
          <cell r="AJ59">
            <v>0</v>
          </cell>
          <cell r="AK59">
            <v>0</v>
          </cell>
          <cell r="AL59">
            <v>0</v>
          </cell>
          <cell r="AM59">
            <v>0</v>
          </cell>
        </row>
        <row r="60">
          <cell r="B60" t="str">
            <v>Gabapentin600mg</v>
          </cell>
          <cell r="C60" t="str">
            <v>Gabapentin</v>
          </cell>
          <cell r="D60" t="str">
            <v>600mg</v>
          </cell>
          <cell r="E60" t="str">
            <v>Aurobindo</v>
          </cell>
          <cell r="F60">
            <v>0</v>
          </cell>
          <cell r="G60">
            <v>0</v>
          </cell>
          <cell r="H60">
            <v>0</v>
          </cell>
          <cell r="I60" t="str">
            <v>Y</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row>
        <row r="61">
          <cell r="B61" t="str">
            <v>Gabapentin800mg</v>
          </cell>
          <cell r="C61" t="str">
            <v>Gabapentin</v>
          </cell>
          <cell r="D61" t="str">
            <v>800mg</v>
          </cell>
          <cell r="E61" t="str">
            <v>Aurobindo</v>
          </cell>
          <cell r="F61">
            <v>0</v>
          </cell>
          <cell r="G61">
            <v>0</v>
          </cell>
          <cell r="H61">
            <v>0</v>
          </cell>
          <cell r="I61" t="str">
            <v>Y</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row>
        <row r="62">
          <cell r="B62" t="str">
            <v>Galantamine</v>
          </cell>
          <cell r="C62" t="str">
            <v>Galantamine</v>
          </cell>
          <cell r="D62">
            <v>0</v>
          </cell>
          <cell r="E62" t="str">
            <v>Aurobindo</v>
          </cell>
          <cell r="F62">
            <v>0</v>
          </cell>
          <cell r="G62">
            <v>0</v>
          </cell>
          <cell r="H62" t="str">
            <v>Y</v>
          </cell>
          <cell r="I62">
            <v>0</v>
          </cell>
          <cell r="J62">
            <v>2011.25</v>
          </cell>
          <cell r="K62">
            <v>0</v>
          </cell>
          <cell r="L62">
            <v>0</v>
          </cell>
          <cell r="M62">
            <v>0</v>
          </cell>
          <cell r="N62">
            <v>2011.75</v>
          </cell>
          <cell r="O62">
            <v>0</v>
          </cell>
          <cell r="P62">
            <v>0</v>
          </cell>
          <cell r="Q62">
            <v>0</v>
          </cell>
          <cell r="R62">
            <v>0</v>
          </cell>
          <cell r="S62">
            <v>2011.75</v>
          </cell>
          <cell r="T62">
            <v>0</v>
          </cell>
          <cell r="U62">
            <v>0</v>
          </cell>
          <cell r="V62">
            <v>2011.75</v>
          </cell>
          <cell r="W62">
            <v>0</v>
          </cell>
          <cell r="X62">
            <v>0</v>
          </cell>
          <cell r="Y62">
            <v>0</v>
          </cell>
          <cell r="Z62">
            <v>0</v>
          </cell>
          <cell r="AA62">
            <v>0</v>
          </cell>
          <cell r="AB62">
            <v>2011.75</v>
          </cell>
          <cell r="AC62">
            <v>2011.75</v>
          </cell>
          <cell r="AD62">
            <v>0</v>
          </cell>
          <cell r="AE62">
            <v>0</v>
          </cell>
          <cell r="AF62">
            <v>0</v>
          </cell>
          <cell r="AG62">
            <v>2011.75</v>
          </cell>
          <cell r="AH62">
            <v>0</v>
          </cell>
          <cell r="AI62">
            <v>0</v>
          </cell>
          <cell r="AJ62">
            <v>0</v>
          </cell>
          <cell r="AK62">
            <v>0</v>
          </cell>
          <cell r="AL62">
            <v>0</v>
          </cell>
          <cell r="AM62">
            <v>0</v>
          </cell>
        </row>
        <row r="63">
          <cell r="B63" t="str">
            <v>Gemcitabine1000mg - Lyophyllized vials</v>
          </cell>
          <cell r="C63" t="str">
            <v>Gemcitabine</v>
          </cell>
          <cell r="D63" t="str">
            <v>1000mg - Lyophyllized vials</v>
          </cell>
          <cell r="E63">
            <v>0</v>
          </cell>
          <cell r="F63">
            <v>0</v>
          </cell>
          <cell r="G63">
            <v>0</v>
          </cell>
          <cell r="H63">
            <v>0</v>
          </cell>
          <cell r="I63" t="str">
            <v>Y</v>
          </cell>
          <cell r="J63">
            <v>2010.25</v>
          </cell>
          <cell r="K63">
            <v>0</v>
          </cell>
          <cell r="L63">
            <v>0</v>
          </cell>
          <cell r="M63">
            <v>2010.25</v>
          </cell>
          <cell r="N63">
            <v>2011</v>
          </cell>
          <cell r="O63">
            <v>0</v>
          </cell>
          <cell r="P63">
            <v>0</v>
          </cell>
          <cell r="Q63">
            <v>0</v>
          </cell>
          <cell r="R63">
            <v>0</v>
          </cell>
          <cell r="S63">
            <v>2010.25</v>
          </cell>
          <cell r="T63">
            <v>0</v>
          </cell>
          <cell r="U63">
            <v>0</v>
          </cell>
          <cell r="V63">
            <v>2010.25</v>
          </cell>
          <cell r="W63">
            <v>0</v>
          </cell>
          <cell r="X63">
            <v>0</v>
          </cell>
          <cell r="Y63">
            <v>2010.25</v>
          </cell>
          <cell r="Z63">
            <v>0</v>
          </cell>
          <cell r="AA63">
            <v>0</v>
          </cell>
          <cell r="AB63">
            <v>2010.25</v>
          </cell>
          <cell r="AC63">
            <v>2011</v>
          </cell>
          <cell r="AD63">
            <v>0</v>
          </cell>
          <cell r="AE63">
            <v>0</v>
          </cell>
          <cell r="AF63">
            <v>0</v>
          </cell>
          <cell r="AG63">
            <v>2011</v>
          </cell>
          <cell r="AH63">
            <v>5000</v>
          </cell>
          <cell r="AI63">
            <v>0</v>
          </cell>
          <cell r="AJ63">
            <v>5000</v>
          </cell>
          <cell r="AK63">
            <v>0</v>
          </cell>
          <cell r="AL63">
            <v>2010.25</v>
          </cell>
          <cell r="AM63">
            <v>0</v>
          </cell>
        </row>
        <row r="64">
          <cell r="B64" t="str">
            <v>Gemcitabine1000mg - RTU solution</v>
          </cell>
          <cell r="C64" t="str">
            <v>Gemcitabine</v>
          </cell>
          <cell r="D64" t="str">
            <v>1000mg - RTU solution</v>
          </cell>
          <cell r="E64">
            <v>0</v>
          </cell>
          <cell r="F64">
            <v>0</v>
          </cell>
          <cell r="G64">
            <v>0</v>
          </cell>
          <cell r="H64">
            <v>0</v>
          </cell>
          <cell r="I64" t="str">
            <v>Y</v>
          </cell>
          <cell r="J64">
            <v>2012.25</v>
          </cell>
          <cell r="K64">
            <v>0</v>
          </cell>
          <cell r="L64">
            <v>0</v>
          </cell>
          <cell r="M64">
            <v>0</v>
          </cell>
          <cell r="N64">
            <v>2012.25</v>
          </cell>
          <cell r="O64">
            <v>0</v>
          </cell>
          <cell r="P64">
            <v>0</v>
          </cell>
          <cell r="Q64">
            <v>0</v>
          </cell>
          <cell r="R64">
            <v>0</v>
          </cell>
          <cell r="S64">
            <v>2012.25</v>
          </cell>
          <cell r="T64">
            <v>0</v>
          </cell>
          <cell r="U64">
            <v>0</v>
          </cell>
          <cell r="V64">
            <v>2012.25</v>
          </cell>
          <cell r="W64">
            <v>0</v>
          </cell>
          <cell r="X64">
            <v>0</v>
          </cell>
          <cell r="Y64">
            <v>0</v>
          </cell>
          <cell r="Z64">
            <v>0</v>
          </cell>
          <cell r="AA64">
            <v>0</v>
          </cell>
          <cell r="AB64">
            <v>2012.25</v>
          </cell>
          <cell r="AC64">
            <v>2012.25</v>
          </cell>
          <cell r="AD64">
            <v>0</v>
          </cell>
          <cell r="AE64">
            <v>0</v>
          </cell>
          <cell r="AF64">
            <v>0</v>
          </cell>
          <cell r="AG64">
            <v>2012.25</v>
          </cell>
          <cell r="AH64">
            <v>5000</v>
          </cell>
          <cell r="AI64">
            <v>0</v>
          </cell>
          <cell r="AJ64">
            <v>5000</v>
          </cell>
          <cell r="AK64">
            <v>0</v>
          </cell>
          <cell r="AL64">
            <v>0</v>
          </cell>
          <cell r="AM64">
            <v>0</v>
          </cell>
        </row>
        <row r="65">
          <cell r="B65" t="str">
            <v>Gemcitabine1500mg - RTU solution</v>
          </cell>
          <cell r="C65" t="str">
            <v>Gemcitabine</v>
          </cell>
          <cell r="D65" t="str">
            <v>1500mg - RTU solution</v>
          </cell>
          <cell r="E65">
            <v>0</v>
          </cell>
          <cell r="F65">
            <v>0</v>
          </cell>
          <cell r="G65">
            <v>0</v>
          </cell>
          <cell r="H65">
            <v>0</v>
          </cell>
          <cell r="I65" t="str">
            <v>Y</v>
          </cell>
          <cell r="J65">
            <v>2012.25</v>
          </cell>
          <cell r="K65">
            <v>0</v>
          </cell>
          <cell r="L65">
            <v>0</v>
          </cell>
          <cell r="M65">
            <v>0</v>
          </cell>
          <cell r="N65">
            <v>2012.25</v>
          </cell>
          <cell r="O65">
            <v>0</v>
          </cell>
          <cell r="P65">
            <v>0</v>
          </cell>
          <cell r="Q65">
            <v>0</v>
          </cell>
          <cell r="R65">
            <v>0</v>
          </cell>
          <cell r="S65">
            <v>2012.25</v>
          </cell>
          <cell r="T65">
            <v>0</v>
          </cell>
          <cell r="U65">
            <v>0</v>
          </cell>
          <cell r="V65">
            <v>2012.25</v>
          </cell>
          <cell r="W65">
            <v>0</v>
          </cell>
          <cell r="X65">
            <v>0</v>
          </cell>
          <cell r="Y65">
            <v>0</v>
          </cell>
          <cell r="Z65">
            <v>0</v>
          </cell>
          <cell r="AA65">
            <v>0</v>
          </cell>
          <cell r="AB65">
            <v>2012.25</v>
          </cell>
          <cell r="AC65">
            <v>2012.25</v>
          </cell>
          <cell r="AD65">
            <v>0</v>
          </cell>
          <cell r="AE65">
            <v>0</v>
          </cell>
          <cell r="AF65">
            <v>0</v>
          </cell>
          <cell r="AG65">
            <v>2012.25</v>
          </cell>
          <cell r="AH65">
            <v>5000</v>
          </cell>
          <cell r="AI65">
            <v>0</v>
          </cell>
          <cell r="AJ65">
            <v>5000</v>
          </cell>
          <cell r="AK65">
            <v>0</v>
          </cell>
          <cell r="AL65">
            <v>0</v>
          </cell>
          <cell r="AM65">
            <v>0</v>
          </cell>
        </row>
        <row r="66">
          <cell r="B66" t="str">
            <v>Gemcitabine2000mg - Lyophyllized vials</v>
          </cell>
          <cell r="C66" t="str">
            <v>Gemcitabine</v>
          </cell>
          <cell r="D66" t="str">
            <v>2000mg - Lyophyllized vials</v>
          </cell>
          <cell r="E66">
            <v>0</v>
          </cell>
          <cell r="F66">
            <v>0</v>
          </cell>
          <cell r="G66">
            <v>0</v>
          </cell>
          <cell r="H66">
            <v>0</v>
          </cell>
          <cell r="I66" t="str">
            <v>Y</v>
          </cell>
          <cell r="J66">
            <v>2012.5</v>
          </cell>
          <cell r="K66">
            <v>0</v>
          </cell>
          <cell r="L66">
            <v>0</v>
          </cell>
          <cell r="M66">
            <v>0</v>
          </cell>
          <cell r="N66">
            <v>2012.5</v>
          </cell>
          <cell r="O66">
            <v>0</v>
          </cell>
          <cell r="P66">
            <v>0</v>
          </cell>
          <cell r="Q66">
            <v>0</v>
          </cell>
          <cell r="R66">
            <v>0</v>
          </cell>
          <cell r="S66">
            <v>2012.5</v>
          </cell>
          <cell r="T66">
            <v>0</v>
          </cell>
          <cell r="U66">
            <v>0</v>
          </cell>
          <cell r="V66">
            <v>2012.5</v>
          </cell>
          <cell r="W66">
            <v>0</v>
          </cell>
          <cell r="X66">
            <v>0</v>
          </cell>
          <cell r="Y66">
            <v>0</v>
          </cell>
          <cell r="Z66">
            <v>0</v>
          </cell>
          <cell r="AA66">
            <v>0</v>
          </cell>
          <cell r="AB66">
            <v>2012.5</v>
          </cell>
          <cell r="AC66">
            <v>2012.5</v>
          </cell>
          <cell r="AD66">
            <v>0</v>
          </cell>
          <cell r="AE66">
            <v>0</v>
          </cell>
          <cell r="AF66">
            <v>0</v>
          </cell>
          <cell r="AG66">
            <v>2012.5</v>
          </cell>
          <cell r="AH66">
            <v>5000</v>
          </cell>
          <cell r="AI66">
            <v>0</v>
          </cell>
          <cell r="AJ66">
            <v>5000</v>
          </cell>
          <cell r="AK66">
            <v>0</v>
          </cell>
          <cell r="AL66">
            <v>0</v>
          </cell>
          <cell r="AM66">
            <v>0</v>
          </cell>
        </row>
        <row r="67">
          <cell r="B67" t="str">
            <v>Gemcitabine2000mg - RTU solution</v>
          </cell>
          <cell r="C67" t="str">
            <v>Gemcitabine</v>
          </cell>
          <cell r="D67" t="str">
            <v>2000mg - RTU solution</v>
          </cell>
          <cell r="E67">
            <v>0</v>
          </cell>
          <cell r="F67">
            <v>0</v>
          </cell>
          <cell r="G67">
            <v>0</v>
          </cell>
          <cell r="H67">
            <v>0</v>
          </cell>
          <cell r="I67" t="str">
            <v>Y</v>
          </cell>
          <cell r="J67">
            <v>2012.25</v>
          </cell>
          <cell r="K67">
            <v>0</v>
          </cell>
          <cell r="L67">
            <v>0</v>
          </cell>
          <cell r="M67">
            <v>0</v>
          </cell>
          <cell r="N67">
            <v>2012.25</v>
          </cell>
          <cell r="O67">
            <v>0</v>
          </cell>
          <cell r="P67">
            <v>0</v>
          </cell>
          <cell r="Q67">
            <v>0</v>
          </cell>
          <cell r="R67">
            <v>0</v>
          </cell>
          <cell r="S67">
            <v>2012.25</v>
          </cell>
          <cell r="T67">
            <v>0</v>
          </cell>
          <cell r="U67">
            <v>0</v>
          </cell>
          <cell r="V67">
            <v>2012.25</v>
          </cell>
          <cell r="W67">
            <v>0</v>
          </cell>
          <cell r="X67">
            <v>0</v>
          </cell>
          <cell r="Y67">
            <v>0</v>
          </cell>
          <cell r="Z67">
            <v>0</v>
          </cell>
          <cell r="AA67">
            <v>0</v>
          </cell>
          <cell r="AB67">
            <v>2012.25</v>
          </cell>
          <cell r="AC67">
            <v>2012.25</v>
          </cell>
          <cell r="AD67">
            <v>0</v>
          </cell>
          <cell r="AE67">
            <v>0</v>
          </cell>
          <cell r="AF67">
            <v>0</v>
          </cell>
          <cell r="AG67">
            <v>2012.25</v>
          </cell>
          <cell r="AH67">
            <v>5000</v>
          </cell>
          <cell r="AI67">
            <v>0</v>
          </cell>
          <cell r="AJ67">
            <v>5000</v>
          </cell>
          <cell r="AK67">
            <v>0</v>
          </cell>
          <cell r="AL67">
            <v>0</v>
          </cell>
          <cell r="AM67">
            <v>0</v>
          </cell>
        </row>
        <row r="68">
          <cell r="B68" t="str">
            <v>Gemcitabine200mg - Lyophyllized vials</v>
          </cell>
          <cell r="C68" t="str">
            <v>Gemcitabine</v>
          </cell>
          <cell r="D68" t="str">
            <v>200mg - Lyophyllized vials</v>
          </cell>
          <cell r="E68">
            <v>0</v>
          </cell>
          <cell r="F68">
            <v>0</v>
          </cell>
          <cell r="G68">
            <v>0</v>
          </cell>
          <cell r="H68">
            <v>0</v>
          </cell>
          <cell r="I68" t="str">
            <v>Y</v>
          </cell>
          <cell r="J68">
            <v>2010.25</v>
          </cell>
          <cell r="K68">
            <v>0</v>
          </cell>
          <cell r="L68">
            <v>0</v>
          </cell>
          <cell r="M68">
            <v>2010.25</v>
          </cell>
          <cell r="N68">
            <v>2011</v>
          </cell>
          <cell r="O68">
            <v>0</v>
          </cell>
          <cell r="P68">
            <v>0</v>
          </cell>
          <cell r="Q68">
            <v>0</v>
          </cell>
          <cell r="R68">
            <v>0</v>
          </cell>
          <cell r="S68">
            <v>2010.25</v>
          </cell>
          <cell r="T68">
            <v>0</v>
          </cell>
          <cell r="U68">
            <v>0</v>
          </cell>
          <cell r="V68">
            <v>2010.25</v>
          </cell>
          <cell r="W68">
            <v>0</v>
          </cell>
          <cell r="X68">
            <v>0</v>
          </cell>
          <cell r="Y68">
            <v>2010.25</v>
          </cell>
          <cell r="Z68">
            <v>0</v>
          </cell>
          <cell r="AA68">
            <v>0</v>
          </cell>
          <cell r="AB68">
            <v>2010.25</v>
          </cell>
          <cell r="AC68">
            <v>2011</v>
          </cell>
          <cell r="AD68">
            <v>0</v>
          </cell>
          <cell r="AE68">
            <v>0</v>
          </cell>
          <cell r="AF68">
            <v>0</v>
          </cell>
          <cell r="AG68">
            <v>2011</v>
          </cell>
          <cell r="AH68">
            <v>5000</v>
          </cell>
          <cell r="AI68">
            <v>0</v>
          </cell>
          <cell r="AJ68">
            <v>5000</v>
          </cell>
          <cell r="AK68">
            <v>0</v>
          </cell>
          <cell r="AL68">
            <v>2010.25</v>
          </cell>
          <cell r="AM68">
            <v>0</v>
          </cell>
        </row>
        <row r="69">
          <cell r="B69" t="str">
            <v>Gemcitabine200mg - RTU solution</v>
          </cell>
          <cell r="C69" t="str">
            <v>Gemcitabine</v>
          </cell>
          <cell r="D69" t="str">
            <v>200mg - RTU solution</v>
          </cell>
          <cell r="E69">
            <v>0</v>
          </cell>
          <cell r="F69">
            <v>0</v>
          </cell>
          <cell r="G69">
            <v>0</v>
          </cell>
          <cell r="H69">
            <v>0</v>
          </cell>
          <cell r="I69" t="str">
            <v>Y</v>
          </cell>
          <cell r="J69">
            <v>2012.25</v>
          </cell>
          <cell r="K69">
            <v>0</v>
          </cell>
          <cell r="L69">
            <v>0</v>
          </cell>
          <cell r="M69">
            <v>0</v>
          </cell>
          <cell r="N69">
            <v>2012.25</v>
          </cell>
          <cell r="O69">
            <v>0</v>
          </cell>
          <cell r="P69">
            <v>0</v>
          </cell>
          <cell r="Q69">
            <v>0</v>
          </cell>
          <cell r="R69">
            <v>0</v>
          </cell>
          <cell r="S69">
            <v>2012.25</v>
          </cell>
          <cell r="T69">
            <v>0</v>
          </cell>
          <cell r="U69">
            <v>0</v>
          </cell>
          <cell r="V69">
            <v>2012.25</v>
          </cell>
          <cell r="W69">
            <v>0</v>
          </cell>
          <cell r="X69">
            <v>0</v>
          </cell>
          <cell r="Y69">
            <v>0</v>
          </cell>
          <cell r="Z69">
            <v>0</v>
          </cell>
          <cell r="AA69">
            <v>0</v>
          </cell>
          <cell r="AB69">
            <v>2012.25</v>
          </cell>
          <cell r="AC69">
            <v>2012.25</v>
          </cell>
          <cell r="AD69">
            <v>0</v>
          </cell>
          <cell r="AE69">
            <v>0</v>
          </cell>
          <cell r="AF69">
            <v>0</v>
          </cell>
          <cell r="AG69">
            <v>2012.25</v>
          </cell>
          <cell r="AH69">
            <v>5000</v>
          </cell>
          <cell r="AI69">
            <v>0</v>
          </cell>
          <cell r="AJ69">
            <v>5000</v>
          </cell>
          <cell r="AK69">
            <v>0</v>
          </cell>
          <cell r="AL69">
            <v>0</v>
          </cell>
          <cell r="AM69">
            <v>0</v>
          </cell>
        </row>
        <row r="70">
          <cell r="B70" t="str">
            <v>Glibenclamide</v>
          </cell>
          <cell r="C70" t="str">
            <v>Glibenclamide</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row>
        <row r="71">
          <cell r="B71" t="str">
            <v>Gliclazide</v>
          </cell>
          <cell r="C71" t="str">
            <v>Gliclazide</v>
          </cell>
          <cell r="D71">
            <v>0</v>
          </cell>
          <cell r="E71" t="str">
            <v>Torrent</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row>
        <row r="72">
          <cell r="B72" t="str">
            <v>Glimepiride1mg</v>
          </cell>
          <cell r="C72" t="str">
            <v>Glimepiride</v>
          </cell>
          <cell r="D72" t="str">
            <v>1mg</v>
          </cell>
          <cell r="E72" t="str">
            <v>Torrent</v>
          </cell>
          <cell r="F72">
            <v>0</v>
          </cell>
          <cell r="G72">
            <v>0</v>
          </cell>
          <cell r="H72">
            <v>0</v>
          </cell>
          <cell r="I72" t="str">
            <v>Y</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row>
        <row r="73">
          <cell r="B73" t="str">
            <v>Glimepiride2mg</v>
          </cell>
          <cell r="C73" t="str">
            <v>Glimepiride</v>
          </cell>
          <cell r="D73" t="str">
            <v>2mg</v>
          </cell>
          <cell r="E73" t="str">
            <v>Torrent</v>
          </cell>
          <cell r="F73">
            <v>0</v>
          </cell>
          <cell r="G73">
            <v>0</v>
          </cell>
          <cell r="H73">
            <v>0</v>
          </cell>
          <cell r="I73" t="str">
            <v>Y</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row>
        <row r="74">
          <cell r="B74" t="str">
            <v>Glimepiride3mg</v>
          </cell>
          <cell r="C74" t="str">
            <v>Glimepiride</v>
          </cell>
          <cell r="D74" t="str">
            <v>3mg</v>
          </cell>
          <cell r="E74" t="str">
            <v>Torrent</v>
          </cell>
          <cell r="F74">
            <v>0</v>
          </cell>
          <cell r="G74">
            <v>0</v>
          </cell>
          <cell r="H74">
            <v>0</v>
          </cell>
          <cell r="I74" t="str">
            <v>Y</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row>
        <row r="75">
          <cell r="B75" t="str">
            <v>Glimepiride4mg</v>
          </cell>
          <cell r="C75" t="str">
            <v>Glimepiride</v>
          </cell>
          <cell r="D75" t="str">
            <v>4mg</v>
          </cell>
          <cell r="E75" t="str">
            <v>Torrent</v>
          </cell>
          <cell r="F75">
            <v>0</v>
          </cell>
          <cell r="G75">
            <v>0</v>
          </cell>
          <cell r="H75">
            <v>0</v>
          </cell>
          <cell r="I75" t="str">
            <v>Y</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row>
        <row r="76">
          <cell r="B76" t="str">
            <v>Glimepiride6mg</v>
          </cell>
          <cell r="C76" t="str">
            <v>Glimepiride</v>
          </cell>
          <cell r="D76" t="str">
            <v>6mg</v>
          </cell>
          <cell r="E76" t="str">
            <v>Torrent</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row>
        <row r="77">
          <cell r="B77" t="str">
            <v>Interferon Beta-1B</v>
          </cell>
          <cell r="C77" t="str">
            <v>Interferon Beta-1B</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row>
        <row r="78">
          <cell r="B78" t="str">
            <v>Ipratropium Bromide + Fenoterol</v>
          </cell>
          <cell r="C78" t="str">
            <v>Ipratropium Bromide + Fenoterol</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row>
        <row r="79">
          <cell r="B79" t="str">
            <v>Ipratropium Bromide + Salbutamol</v>
          </cell>
          <cell r="C79" t="str">
            <v>Ipratropium Bromide + Salbutamol</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row>
        <row r="80">
          <cell r="B80" t="str">
            <v>Ketorolac</v>
          </cell>
          <cell r="C80" t="str">
            <v>Ketorolac</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row>
        <row r="81">
          <cell r="B81" t="str">
            <v>Ketorolac + Tramadol</v>
          </cell>
          <cell r="C81" t="str">
            <v>Ketorolac + Tramadol</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row>
        <row r="82">
          <cell r="B82" t="str">
            <v>Levetiracetam1000mg</v>
          </cell>
          <cell r="C82" t="str">
            <v>Levetiracetam</v>
          </cell>
          <cell r="D82" t="str">
            <v>1000mg</v>
          </cell>
          <cell r="E82" t="str">
            <v>Torrent</v>
          </cell>
          <cell r="F82" t="str">
            <v>Y</v>
          </cell>
          <cell r="G82" t="str">
            <v>Y</v>
          </cell>
          <cell r="H82">
            <v>0</v>
          </cell>
          <cell r="I82" t="str">
            <v>Y</v>
          </cell>
          <cell r="J82">
            <v>2012.75</v>
          </cell>
          <cell r="K82">
            <v>0</v>
          </cell>
          <cell r="L82">
            <v>0</v>
          </cell>
          <cell r="M82">
            <v>0</v>
          </cell>
          <cell r="N82">
            <v>2013</v>
          </cell>
          <cell r="O82">
            <v>0</v>
          </cell>
          <cell r="P82">
            <v>0</v>
          </cell>
          <cell r="Q82">
            <v>0</v>
          </cell>
          <cell r="R82">
            <v>0</v>
          </cell>
          <cell r="S82">
            <v>2013</v>
          </cell>
          <cell r="T82">
            <v>0</v>
          </cell>
          <cell r="U82">
            <v>0</v>
          </cell>
          <cell r="V82">
            <v>2013</v>
          </cell>
          <cell r="W82">
            <v>0</v>
          </cell>
          <cell r="X82">
            <v>0</v>
          </cell>
          <cell r="Y82">
            <v>0</v>
          </cell>
          <cell r="Z82">
            <v>0</v>
          </cell>
          <cell r="AA82">
            <v>0</v>
          </cell>
          <cell r="AB82">
            <v>2013.5</v>
          </cell>
          <cell r="AC82">
            <v>2013</v>
          </cell>
          <cell r="AD82">
            <v>0</v>
          </cell>
          <cell r="AE82">
            <v>0</v>
          </cell>
          <cell r="AF82">
            <v>0</v>
          </cell>
          <cell r="AG82">
            <v>2013</v>
          </cell>
          <cell r="AH82">
            <v>0</v>
          </cell>
          <cell r="AI82">
            <v>0</v>
          </cell>
          <cell r="AJ82">
            <v>0</v>
          </cell>
          <cell r="AK82">
            <v>0</v>
          </cell>
          <cell r="AL82">
            <v>0</v>
          </cell>
          <cell r="AM82">
            <v>0</v>
          </cell>
        </row>
        <row r="83">
          <cell r="B83" t="str">
            <v>Levetiracetam250mg</v>
          </cell>
          <cell r="C83" t="str">
            <v>Levetiracetam</v>
          </cell>
          <cell r="D83" t="str">
            <v>250mg</v>
          </cell>
          <cell r="E83" t="str">
            <v>Torrent</v>
          </cell>
          <cell r="F83">
            <v>0</v>
          </cell>
          <cell r="G83">
            <v>0</v>
          </cell>
          <cell r="H83">
            <v>0</v>
          </cell>
          <cell r="I83" t="str">
            <v>Y</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row>
        <row r="84">
          <cell r="B84" t="str">
            <v>Levetiracetam500mg</v>
          </cell>
          <cell r="C84" t="str">
            <v>Levetiracetam</v>
          </cell>
          <cell r="D84" t="str">
            <v>500mg</v>
          </cell>
          <cell r="E84" t="str">
            <v>Torrent</v>
          </cell>
          <cell r="F84">
            <v>0</v>
          </cell>
          <cell r="G84">
            <v>0</v>
          </cell>
          <cell r="H84">
            <v>0</v>
          </cell>
          <cell r="I84" t="str">
            <v>Y</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row>
        <row r="85">
          <cell r="B85" t="str">
            <v>Levetiracetam750mg</v>
          </cell>
          <cell r="C85" t="str">
            <v>Levetiracetam</v>
          </cell>
          <cell r="D85" t="str">
            <v>750mg</v>
          </cell>
          <cell r="E85" t="str">
            <v>Torrent</v>
          </cell>
          <cell r="F85">
            <v>0</v>
          </cell>
          <cell r="G85">
            <v>0</v>
          </cell>
          <cell r="H85">
            <v>0</v>
          </cell>
          <cell r="I85" t="str">
            <v>Y</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row>
        <row r="86">
          <cell r="B86" t="str">
            <v>Levocetirizine</v>
          </cell>
          <cell r="C86" t="str">
            <v>Levocetirizine</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row>
        <row r="87">
          <cell r="B87" t="str">
            <v>Levodopa + Carbidopa + Entacapone12.5+200+50mg</v>
          </cell>
          <cell r="C87" t="str">
            <v>Levodopa + Carbidopa + Entacapone</v>
          </cell>
          <cell r="D87" t="str">
            <v>12.5+200+50mg</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row>
        <row r="88">
          <cell r="B88" t="str">
            <v>Levodopa + Carbidopa + Entacapone18.75+200+75mg</v>
          </cell>
          <cell r="C88" t="str">
            <v>Levodopa + Carbidopa + Entacapone</v>
          </cell>
          <cell r="D88" t="str">
            <v>18.75+200+75mg</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row>
        <row r="89">
          <cell r="B89" t="str">
            <v>Levodopa + Carbidopa + Entacapone25+200+100mg</v>
          </cell>
          <cell r="C89" t="str">
            <v>Levodopa + Carbidopa + Entacapone</v>
          </cell>
          <cell r="D89" t="str">
            <v>25+200+100mg</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row>
        <row r="90">
          <cell r="B90" t="str">
            <v>Levodopa + Carbidopa + Entacapone31.25+200+125mg</v>
          </cell>
          <cell r="C90" t="str">
            <v>Levodopa + Carbidopa + Entacapone</v>
          </cell>
          <cell r="D90" t="str">
            <v>31.25+200+125mg</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row>
        <row r="91">
          <cell r="B91" t="str">
            <v>Levodopa + Carbidopa + Entacapone37.5+200+150mg</v>
          </cell>
          <cell r="C91" t="str">
            <v>Levodopa + Carbidopa + Entacapone</v>
          </cell>
          <cell r="D91" t="str">
            <v>37.5+200+150mg</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row>
        <row r="92">
          <cell r="B92" t="str">
            <v>Levodopa + Carbidopa + Entacapone50+200+200mg</v>
          </cell>
          <cell r="C92" t="str">
            <v>Levodopa + Carbidopa + Entacapone</v>
          </cell>
          <cell r="D92" t="str">
            <v>50+200+200mg</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row>
        <row r="93">
          <cell r="B93" t="str">
            <v>Mebeverine</v>
          </cell>
          <cell r="C93" t="str">
            <v>Mebeverine</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row>
        <row r="94">
          <cell r="B94" t="str">
            <v>Memantine10mg</v>
          </cell>
          <cell r="C94" t="str">
            <v>Memantine</v>
          </cell>
          <cell r="D94" t="str">
            <v>10mg</v>
          </cell>
          <cell r="E94" t="str">
            <v>Torrent</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row>
        <row r="95">
          <cell r="B95" t="str">
            <v>Memantine5mg</v>
          </cell>
          <cell r="C95" t="str">
            <v>Memantine</v>
          </cell>
          <cell r="D95" t="str">
            <v>5mg</v>
          </cell>
          <cell r="E95" t="str">
            <v>Torrent</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row>
        <row r="96">
          <cell r="B96" t="str">
            <v>Metformin + Glibenclamide</v>
          </cell>
          <cell r="C96" t="str">
            <v>Metformin + Glibenclamide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row>
        <row r="97">
          <cell r="B97" t="str">
            <v>Metformin + Glimepiride</v>
          </cell>
          <cell r="C97" t="str">
            <v>Metformin + Glimepiride</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row>
        <row r="98">
          <cell r="B98" t="str">
            <v>Metformin XR1000mg</v>
          </cell>
          <cell r="C98" t="str">
            <v>Metformin XR</v>
          </cell>
          <cell r="D98" t="str">
            <v>1000mg</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row>
        <row r="99">
          <cell r="B99" t="str">
            <v>Metformin XR500mg</v>
          </cell>
          <cell r="C99" t="str">
            <v>Metformin XR</v>
          </cell>
          <cell r="D99" t="str">
            <v>500mg</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row>
        <row r="100">
          <cell r="B100" t="str">
            <v>Metformin XR750mg</v>
          </cell>
          <cell r="C100" t="str">
            <v>Metformin XR</v>
          </cell>
          <cell r="D100" t="str">
            <v>750mg</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row>
        <row r="101">
          <cell r="B101" t="str">
            <v>Metformin XR850mg</v>
          </cell>
          <cell r="C101" t="str">
            <v>Metformin XR</v>
          </cell>
          <cell r="D101" t="str">
            <v>850mg</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row>
        <row r="102">
          <cell r="B102" t="str">
            <v>Metformin (standard)500mg</v>
          </cell>
          <cell r="C102" t="str">
            <v>Metformin (standard)</v>
          </cell>
          <cell r="D102" t="str">
            <v>500mg</v>
          </cell>
          <cell r="E102" t="str">
            <v>Aurobindo</v>
          </cell>
          <cell r="F102">
            <v>0</v>
          </cell>
          <cell r="G102">
            <v>0</v>
          </cell>
          <cell r="H102" t="str">
            <v>Y</v>
          </cell>
          <cell r="I102">
            <v>0</v>
          </cell>
          <cell r="J102">
            <v>2010.25</v>
          </cell>
          <cell r="K102">
            <v>0</v>
          </cell>
          <cell r="L102">
            <v>0</v>
          </cell>
          <cell r="M102">
            <v>2010.25</v>
          </cell>
          <cell r="N102">
            <v>2010.25</v>
          </cell>
          <cell r="O102">
            <v>0</v>
          </cell>
          <cell r="P102">
            <v>2010.25</v>
          </cell>
          <cell r="Q102">
            <v>0</v>
          </cell>
          <cell r="R102">
            <v>0</v>
          </cell>
          <cell r="S102">
            <v>2010.25</v>
          </cell>
          <cell r="T102">
            <v>0</v>
          </cell>
          <cell r="U102">
            <v>0</v>
          </cell>
          <cell r="V102">
            <v>2010.25</v>
          </cell>
          <cell r="W102">
            <v>0</v>
          </cell>
          <cell r="X102">
            <v>0</v>
          </cell>
          <cell r="Y102">
            <v>0</v>
          </cell>
          <cell r="Z102">
            <v>0</v>
          </cell>
          <cell r="AA102">
            <v>0</v>
          </cell>
          <cell r="AB102">
            <v>2010.25</v>
          </cell>
          <cell r="AC102">
            <v>2010.25</v>
          </cell>
          <cell r="AD102">
            <v>0</v>
          </cell>
          <cell r="AE102">
            <v>0</v>
          </cell>
          <cell r="AF102">
            <v>0</v>
          </cell>
          <cell r="AG102">
            <v>2010.25</v>
          </cell>
          <cell r="AH102">
            <v>0</v>
          </cell>
          <cell r="AI102">
            <v>0</v>
          </cell>
          <cell r="AJ102">
            <v>0</v>
          </cell>
          <cell r="AK102">
            <v>0</v>
          </cell>
          <cell r="AL102">
            <v>2010.25</v>
          </cell>
          <cell r="AM102">
            <v>2010.25</v>
          </cell>
        </row>
        <row r="103">
          <cell r="B103" t="str">
            <v>Metformin (standard)850mg</v>
          </cell>
          <cell r="C103" t="str">
            <v>Metformin (standard)</v>
          </cell>
          <cell r="D103" t="str">
            <v>850mg</v>
          </cell>
          <cell r="E103" t="str">
            <v>Aurobindo</v>
          </cell>
          <cell r="F103" t="str">
            <v>Y</v>
          </cell>
          <cell r="G103">
            <v>0</v>
          </cell>
          <cell r="H103" t="str">
            <v>Y</v>
          </cell>
          <cell r="I103" t="str">
            <v>Y</v>
          </cell>
          <cell r="J103">
            <v>2010.25</v>
          </cell>
          <cell r="K103">
            <v>0</v>
          </cell>
          <cell r="L103">
            <v>0</v>
          </cell>
          <cell r="M103">
            <v>2010.25</v>
          </cell>
          <cell r="N103">
            <v>2010.25</v>
          </cell>
          <cell r="O103">
            <v>0</v>
          </cell>
          <cell r="P103">
            <v>2010.25</v>
          </cell>
          <cell r="Q103">
            <v>0</v>
          </cell>
          <cell r="R103">
            <v>0</v>
          </cell>
          <cell r="S103">
            <v>2010.25</v>
          </cell>
          <cell r="T103">
            <v>0</v>
          </cell>
          <cell r="U103">
            <v>0</v>
          </cell>
          <cell r="V103">
            <v>2010.25</v>
          </cell>
          <cell r="W103">
            <v>0</v>
          </cell>
          <cell r="X103">
            <v>0</v>
          </cell>
          <cell r="Y103">
            <v>0</v>
          </cell>
          <cell r="Z103">
            <v>0</v>
          </cell>
          <cell r="AA103">
            <v>0</v>
          </cell>
          <cell r="AB103">
            <v>2010.25</v>
          </cell>
          <cell r="AC103">
            <v>2010.25</v>
          </cell>
          <cell r="AD103">
            <v>0</v>
          </cell>
          <cell r="AE103">
            <v>0</v>
          </cell>
          <cell r="AF103">
            <v>0</v>
          </cell>
          <cell r="AG103">
            <v>2010.25</v>
          </cell>
          <cell r="AH103">
            <v>0</v>
          </cell>
          <cell r="AI103">
            <v>0</v>
          </cell>
          <cell r="AJ103">
            <v>0</v>
          </cell>
          <cell r="AK103">
            <v>0</v>
          </cell>
          <cell r="AL103">
            <v>2010.25</v>
          </cell>
          <cell r="AM103">
            <v>2010.25</v>
          </cell>
        </row>
        <row r="104">
          <cell r="B104" t="str">
            <v>Metformin (standard)1000mg</v>
          </cell>
          <cell r="C104" t="str">
            <v>Metformin (standard)</v>
          </cell>
          <cell r="D104" t="str">
            <v>1000mg</v>
          </cell>
          <cell r="E104" t="str">
            <v>Aurobindo</v>
          </cell>
          <cell r="F104">
            <v>0</v>
          </cell>
          <cell r="G104">
            <v>0</v>
          </cell>
          <cell r="H104" t="str">
            <v>Y</v>
          </cell>
          <cell r="I104">
            <v>0</v>
          </cell>
          <cell r="J104">
            <v>2010.25</v>
          </cell>
          <cell r="K104">
            <v>0</v>
          </cell>
          <cell r="L104">
            <v>0</v>
          </cell>
          <cell r="M104">
            <v>2010.25</v>
          </cell>
          <cell r="N104">
            <v>2010.25</v>
          </cell>
          <cell r="O104">
            <v>0</v>
          </cell>
          <cell r="P104">
            <v>0</v>
          </cell>
          <cell r="Q104">
            <v>0</v>
          </cell>
          <cell r="R104">
            <v>0</v>
          </cell>
          <cell r="S104">
            <v>2010.25</v>
          </cell>
          <cell r="T104">
            <v>0</v>
          </cell>
          <cell r="U104">
            <v>0</v>
          </cell>
          <cell r="V104">
            <v>2010.25</v>
          </cell>
          <cell r="W104">
            <v>0</v>
          </cell>
          <cell r="X104">
            <v>0</v>
          </cell>
          <cell r="Y104">
            <v>0</v>
          </cell>
          <cell r="Z104">
            <v>0</v>
          </cell>
          <cell r="AA104">
            <v>0</v>
          </cell>
          <cell r="AB104">
            <v>2010.25</v>
          </cell>
          <cell r="AC104">
            <v>2010.25</v>
          </cell>
          <cell r="AD104">
            <v>0</v>
          </cell>
          <cell r="AE104">
            <v>0</v>
          </cell>
          <cell r="AF104">
            <v>0</v>
          </cell>
          <cell r="AG104">
            <v>2010.25</v>
          </cell>
          <cell r="AH104">
            <v>0</v>
          </cell>
          <cell r="AI104">
            <v>0</v>
          </cell>
          <cell r="AJ104">
            <v>0</v>
          </cell>
          <cell r="AK104">
            <v>0</v>
          </cell>
          <cell r="AL104">
            <v>0</v>
          </cell>
          <cell r="AM104">
            <v>2010.25</v>
          </cell>
        </row>
        <row r="105">
          <cell r="B105" t="str">
            <v>Metoclopramide + Omeprazole</v>
          </cell>
          <cell r="C105" t="str">
            <v>Metoclopramide + Omeprazole</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row>
        <row r="106">
          <cell r="B106" t="str">
            <v>Montelukast4mg</v>
          </cell>
          <cell r="C106" t="str">
            <v>Montelukast</v>
          </cell>
          <cell r="D106" t="str">
            <v>4mg</v>
          </cell>
          <cell r="E106" t="str">
            <v>Torrent</v>
          </cell>
          <cell r="F106" t="str">
            <v>Y</v>
          </cell>
          <cell r="G106" t="str">
            <v>Y</v>
          </cell>
          <cell r="H106">
            <v>0</v>
          </cell>
          <cell r="I106" t="str">
            <v>Y</v>
          </cell>
          <cell r="J106">
            <v>2010.5</v>
          </cell>
          <cell r="K106">
            <v>0</v>
          </cell>
          <cell r="L106">
            <v>0</v>
          </cell>
          <cell r="M106">
            <v>0</v>
          </cell>
          <cell r="N106">
            <v>2011.75</v>
          </cell>
          <cell r="O106">
            <v>0</v>
          </cell>
          <cell r="P106">
            <v>0</v>
          </cell>
          <cell r="Q106">
            <v>0</v>
          </cell>
          <cell r="R106">
            <v>0</v>
          </cell>
          <cell r="S106">
            <v>2011.75</v>
          </cell>
          <cell r="T106">
            <v>0</v>
          </cell>
          <cell r="U106">
            <v>0</v>
          </cell>
          <cell r="V106">
            <v>2011.75</v>
          </cell>
          <cell r="W106">
            <v>0</v>
          </cell>
          <cell r="X106">
            <v>0</v>
          </cell>
          <cell r="Y106">
            <v>0</v>
          </cell>
          <cell r="Z106">
            <v>0</v>
          </cell>
          <cell r="AA106">
            <v>0</v>
          </cell>
          <cell r="AB106">
            <v>2011</v>
          </cell>
          <cell r="AC106">
            <v>2011.75</v>
          </cell>
          <cell r="AD106">
            <v>0</v>
          </cell>
          <cell r="AE106">
            <v>0</v>
          </cell>
          <cell r="AF106">
            <v>0</v>
          </cell>
          <cell r="AG106">
            <v>2011.75</v>
          </cell>
          <cell r="AH106">
            <v>0</v>
          </cell>
          <cell r="AI106">
            <v>0</v>
          </cell>
          <cell r="AJ106">
            <v>0</v>
          </cell>
          <cell r="AK106">
            <v>0</v>
          </cell>
          <cell r="AL106">
            <v>0</v>
          </cell>
          <cell r="AM106">
            <v>0</v>
          </cell>
        </row>
        <row r="107">
          <cell r="B107" t="str">
            <v>Montelukast5mg</v>
          </cell>
          <cell r="C107" t="str">
            <v>Montelukast</v>
          </cell>
          <cell r="D107" t="str">
            <v>5mg</v>
          </cell>
          <cell r="E107" t="str">
            <v>Torrent</v>
          </cell>
          <cell r="F107" t="str">
            <v>Y</v>
          </cell>
          <cell r="G107" t="str">
            <v>Y</v>
          </cell>
          <cell r="H107">
            <v>0</v>
          </cell>
          <cell r="I107" t="str">
            <v>Y</v>
          </cell>
          <cell r="J107">
            <v>2010.5</v>
          </cell>
          <cell r="K107">
            <v>0</v>
          </cell>
          <cell r="L107">
            <v>0</v>
          </cell>
          <cell r="M107">
            <v>0</v>
          </cell>
          <cell r="N107">
            <v>2011.75</v>
          </cell>
          <cell r="O107">
            <v>0</v>
          </cell>
          <cell r="P107">
            <v>0</v>
          </cell>
          <cell r="Q107">
            <v>0</v>
          </cell>
          <cell r="R107">
            <v>0</v>
          </cell>
          <cell r="S107">
            <v>2011.75</v>
          </cell>
          <cell r="T107">
            <v>0</v>
          </cell>
          <cell r="U107">
            <v>0</v>
          </cell>
          <cell r="V107">
            <v>2011.75</v>
          </cell>
          <cell r="W107">
            <v>0</v>
          </cell>
          <cell r="X107">
            <v>0</v>
          </cell>
          <cell r="Y107">
            <v>0</v>
          </cell>
          <cell r="Z107">
            <v>0</v>
          </cell>
          <cell r="AA107">
            <v>0</v>
          </cell>
          <cell r="AB107">
            <v>2011</v>
          </cell>
          <cell r="AC107">
            <v>2011.75</v>
          </cell>
          <cell r="AD107">
            <v>0</v>
          </cell>
          <cell r="AE107">
            <v>0</v>
          </cell>
          <cell r="AF107">
            <v>0</v>
          </cell>
          <cell r="AG107">
            <v>2011.75</v>
          </cell>
          <cell r="AH107">
            <v>0</v>
          </cell>
          <cell r="AI107">
            <v>0</v>
          </cell>
          <cell r="AJ107">
            <v>0</v>
          </cell>
          <cell r="AK107">
            <v>0</v>
          </cell>
          <cell r="AL107">
            <v>0</v>
          </cell>
          <cell r="AM107">
            <v>0</v>
          </cell>
        </row>
        <row r="108">
          <cell r="B108" t="str">
            <v>Montelukast10mg</v>
          </cell>
          <cell r="C108" t="str">
            <v>Montelukast</v>
          </cell>
          <cell r="D108" t="str">
            <v>10mg</v>
          </cell>
          <cell r="E108" t="str">
            <v>Torrent</v>
          </cell>
          <cell r="F108" t="str">
            <v>Y</v>
          </cell>
          <cell r="G108" t="str">
            <v>Y</v>
          </cell>
          <cell r="H108">
            <v>0</v>
          </cell>
          <cell r="I108" t="str">
            <v>Y</v>
          </cell>
          <cell r="J108">
            <v>2010.5</v>
          </cell>
          <cell r="K108">
            <v>0</v>
          </cell>
          <cell r="L108">
            <v>0</v>
          </cell>
          <cell r="M108">
            <v>0</v>
          </cell>
          <cell r="N108">
            <v>2011.75</v>
          </cell>
          <cell r="O108">
            <v>0</v>
          </cell>
          <cell r="P108">
            <v>0</v>
          </cell>
          <cell r="Q108">
            <v>0</v>
          </cell>
          <cell r="R108">
            <v>0</v>
          </cell>
          <cell r="S108">
            <v>2011.75</v>
          </cell>
          <cell r="T108">
            <v>0</v>
          </cell>
          <cell r="U108">
            <v>0</v>
          </cell>
          <cell r="V108">
            <v>2011.75</v>
          </cell>
          <cell r="W108">
            <v>0</v>
          </cell>
          <cell r="X108">
            <v>0</v>
          </cell>
          <cell r="Y108">
            <v>0</v>
          </cell>
          <cell r="Z108">
            <v>0</v>
          </cell>
          <cell r="AA108">
            <v>0</v>
          </cell>
          <cell r="AB108">
            <v>2011</v>
          </cell>
          <cell r="AC108">
            <v>2011.75</v>
          </cell>
          <cell r="AD108">
            <v>0</v>
          </cell>
          <cell r="AE108">
            <v>0</v>
          </cell>
          <cell r="AF108">
            <v>0</v>
          </cell>
          <cell r="AG108">
            <v>2011.75</v>
          </cell>
          <cell r="AH108">
            <v>0</v>
          </cell>
          <cell r="AI108">
            <v>0</v>
          </cell>
          <cell r="AJ108">
            <v>0</v>
          </cell>
          <cell r="AK108">
            <v>0</v>
          </cell>
          <cell r="AL108">
            <v>0</v>
          </cell>
          <cell r="AM108">
            <v>0</v>
          </cell>
        </row>
        <row r="109">
          <cell r="B109" t="str">
            <v>Nimesulide + Paracetamol</v>
          </cell>
          <cell r="C109" t="str">
            <v>Nimesulide + Paracetamol</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row>
        <row r="110">
          <cell r="B110" t="str">
            <v>Nimesulide Betadex</v>
          </cell>
          <cell r="C110" t="str">
            <v>Nimesulide Betadex</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row>
        <row r="111">
          <cell r="B111" t="str">
            <v>Nitazoxanide</v>
          </cell>
          <cell r="C111" t="str">
            <v>Nitazoxanide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row>
        <row r="112">
          <cell r="B112" t="str">
            <v>Orlistat</v>
          </cell>
          <cell r="C112" t="str">
            <v>Orlistat</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row>
        <row r="113">
          <cell r="B113" t="str">
            <v>Oxcarbazepine</v>
          </cell>
          <cell r="C113" t="str">
            <v>Oxcarbazepine</v>
          </cell>
          <cell r="D113">
            <v>0</v>
          </cell>
          <cell r="E113" t="str">
            <v>Torrent</v>
          </cell>
          <cell r="F113">
            <v>0</v>
          </cell>
          <cell r="G113" t="str">
            <v>Y</v>
          </cell>
          <cell r="H113">
            <v>0</v>
          </cell>
          <cell r="I113">
            <v>0</v>
          </cell>
          <cell r="J113">
            <v>0</v>
          </cell>
          <cell r="K113">
            <v>0</v>
          </cell>
          <cell r="L113">
            <v>0</v>
          </cell>
          <cell r="M113">
            <v>0</v>
          </cell>
          <cell r="N113">
            <v>2013.5</v>
          </cell>
          <cell r="O113">
            <v>0</v>
          </cell>
          <cell r="P113">
            <v>0</v>
          </cell>
          <cell r="Q113">
            <v>0</v>
          </cell>
          <cell r="R113">
            <v>0</v>
          </cell>
          <cell r="S113">
            <v>2013.5</v>
          </cell>
          <cell r="T113">
            <v>0</v>
          </cell>
          <cell r="U113">
            <v>0</v>
          </cell>
          <cell r="V113">
            <v>2013.5</v>
          </cell>
          <cell r="W113">
            <v>0</v>
          </cell>
          <cell r="X113">
            <v>0</v>
          </cell>
          <cell r="Y113">
            <v>0</v>
          </cell>
          <cell r="Z113">
            <v>0</v>
          </cell>
          <cell r="AA113">
            <v>0</v>
          </cell>
          <cell r="AB113">
            <v>2013.5</v>
          </cell>
          <cell r="AC113">
            <v>0</v>
          </cell>
          <cell r="AD113">
            <v>0</v>
          </cell>
          <cell r="AE113">
            <v>0</v>
          </cell>
          <cell r="AF113">
            <v>0</v>
          </cell>
          <cell r="AG113">
            <v>0</v>
          </cell>
          <cell r="AH113">
            <v>0</v>
          </cell>
          <cell r="AI113">
            <v>0</v>
          </cell>
          <cell r="AJ113">
            <v>0</v>
          </cell>
          <cell r="AK113">
            <v>0</v>
          </cell>
          <cell r="AL113">
            <v>0</v>
          </cell>
          <cell r="AM113">
            <v>0</v>
          </cell>
        </row>
        <row r="114">
          <cell r="B114" t="str">
            <v>Paracetamol + Codeine</v>
          </cell>
          <cell r="C114" t="str">
            <v>Paracetamol + Codeine</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row>
        <row r="115">
          <cell r="B115" t="str">
            <v>Paracetamol + Tramadol</v>
          </cell>
          <cell r="C115" t="str">
            <v>Paracetamol + Tramadol</v>
          </cell>
          <cell r="D115">
            <v>0</v>
          </cell>
          <cell r="E115" t="str">
            <v>Aurobindo</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row>
        <row r="116">
          <cell r="B116" t="str">
            <v>Pemetrexed100mg</v>
          </cell>
          <cell r="C116" t="str">
            <v>Pemetrexed</v>
          </cell>
          <cell r="D116" t="str">
            <v>100mg</v>
          </cell>
          <cell r="E116">
            <v>0</v>
          </cell>
          <cell r="F116">
            <v>0</v>
          </cell>
          <cell r="G116">
            <v>0</v>
          </cell>
          <cell r="H116">
            <v>0</v>
          </cell>
          <cell r="I116" t="str">
            <v>Y</v>
          </cell>
          <cell r="J116">
            <v>2016.25</v>
          </cell>
          <cell r="K116">
            <v>0</v>
          </cell>
          <cell r="L116">
            <v>0</v>
          </cell>
          <cell r="M116">
            <v>0</v>
          </cell>
          <cell r="N116">
            <v>2016.25</v>
          </cell>
          <cell r="O116">
            <v>0</v>
          </cell>
          <cell r="P116">
            <v>0</v>
          </cell>
          <cell r="Q116">
            <v>0</v>
          </cell>
          <cell r="R116">
            <v>0</v>
          </cell>
          <cell r="S116">
            <v>2016.25</v>
          </cell>
          <cell r="T116">
            <v>0</v>
          </cell>
          <cell r="U116">
            <v>0</v>
          </cell>
          <cell r="V116">
            <v>2016.25</v>
          </cell>
          <cell r="W116">
            <v>0</v>
          </cell>
          <cell r="X116">
            <v>0</v>
          </cell>
          <cell r="Y116">
            <v>0</v>
          </cell>
          <cell r="Z116">
            <v>0</v>
          </cell>
          <cell r="AA116">
            <v>0</v>
          </cell>
          <cell r="AB116">
            <v>2016.25</v>
          </cell>
          <cell r="AC116">
            <v>2016.25</v>
          </cell>
          <cell r="AD116">
            <v>0</v>
          </cell>
          <cell r="AE116">
            <v>0</v>
          </cell>
          <cell r="AF116">
            <v>0</v>
          </cell>
          <cell r="AG116">
            <v>2016.25</v>
          </cell>
          <cell r="AH116">
            <v>0</v>
          </cell>
          <cell r="AI116">
            <v>0</v>
          </cell>
          <cell r="AJ116">
            <v>0</v>
          </cell>
          <cell r="AK116">
            <v>0</v>
          </cell>
          <cell r="AL116">
            <v>0</v>
          </cell>
          <cell r="AM116">
            <v>0</v>
          </cell>
        </row>
        <row r="117">
          <cell r="B117" t="str">
            <v>Pemetrexed500mg</v>
          </cell>
          <cell r="C117" t="str">
            <v>Pemetrexed</v>
          </cell>
          <cell r="D117" t="str">
            <v>500mg</v>
          </cell>
          <cell r="E117">
            <v>0</v>
          </cell>
          <cell r="F117">
            <v>0</v>
          </cell>
          <cell r="G117">
            <v>0</v>
          </cell>
          <cell r="H117">
            <v>0</v>
          </cell>
          <cell r="I117" t="str">
            <v>Y</v>
          </cell>
          <cell r="J117">
            <v>2016.25</v>
          </cell>
          <cell r="K117">
            <v>0</v>
          </cell>
          <cell r="L117">
            <v>0</v>
          </cell>
          <cell r="M117">
            <v>0</v>
          </cell>
          <cell r="N117">
            <v>2016.25</v>
          </cell>
          <cell r="O117">
            <v>0</v>
          </cell>
          <cell r="P117">
            <v>0</v>
          </cell>
          <cell r="Q117">
            <v>0</v>
          </cell>
          <cell r="R117">
            <v>0</v>
          </cell>
          <cell r="S117">
            <v>2016.25</v>
          </cell>
          <cell r="T117">
            <v>0</v>
          </cell>
          <cell r="U117">
            <v>0</v>
          </cell>
          <cell r="V117">
            <v>2016.25</v>
          </cell>
          <cell r="W117">
            <v>0</v>
          </cell>
          <cell r="X117">
            <v>0</v>
          </cell>
          <cell r="Y117">
            <v>0</v>
          </cell>
          <cell r="Z117">
            <v>0</v>
          </cell>
          <cell r="AA117">
            <v>0</v>
          </cell>
          <cell r="AB117">
            <v>2016.25</v>
          </cell>
          <cell r="AC117">
            <v>2016.25</v>
          </cell>
          <cell r="AD117">
            <v>0</v>
          </cell>
          <cell r="AE117">
            <v>0</v>
          </cell>
          <cell r="AF117">
            <v>0</v>
          </cell>
          <cell r="AG117">
            <v>2016.25</v>
          </cell>
          <cell r="AH117">
            <v>0</v>
          </cell>
          <cell r="AI117">
            <v>0</v>
          </cell>
          <cell r="AJ117">
            <v>0</v>
          </cell>
          <cell r="AK117">
            <v>0</v>
          </cell>
          <cell r="AL117">
            <v>0</v>
          </cell>
          <cell r="AM117">
            <v>0</v>
          </cell>
        </row>
        <row r="118">
          <cell r="B118" t="str">
            <v>Perindopril2mg</v>
          </cell>
          <cell r="C118" t="str">
            <v>Perindopril</v>
          </cell>
          <cell r="D118" t="str">
            <v>2mg</v>
          </cell>
          <cell r="E118">
            <v>0</v>
          </cell>
          <cell r="F118">
            <v>0</v>
          </cell>
          <cell r="G118">
            <v>0</v>
          </cell>
          <cell r="H118" t="str">
            <v>Y</v>
          </cell>
          <cell r="I118">
            <v>0</v>
          </cell>
          <cell r="J118">
            <v>2010.75</v>
          </cell>
          <cell r="K118">
            <v>0</v>
          </cell>
          <cell r="L118">
            <v>0</v>
          </cell>
          <cell r="M118">
            <v>0</v>
          </cell>
          <cell r="N118">
            <v>2011.5</v>
          </cell>
          <cell r="O118">
            <v>0</v>
          </cell>
          <cell r="P118">
            <v>0</v>
          </cell>
          <cell r="Q118">
            <v>0</v>
          </cell>
          <cell r="R118">
            <v>0</v>
          </cell>
          <cell r="S118">
            <v>2011.5</v>
          </cell>
          <cell r="T118">
            <v>0</v>
          </cell>
          <cell r="U118">
            <v>0</v>
          </cell>
          <cell r="V118">
            <v>2011.5</v>
          </cell>
          <cell r="W118">
            <v>0</v>
          </cell>
          <cell r="X118">
            <v>0</v>
          </cell>
          <cell r="Y118">
            <v>0</v>
          </cell>
          <cell r="Z118">
            <v>0</v>
          </cell>
          <cell r="AA118">
            <v>0</v>
          </cell>
          <cell r="AB118">
            <v>2011.5</v>
          </cell>
          <cell r="AC118">
            <v>2011.5</v>
          </cell>
          <cell r="AD118">
            <v>0</v>
          </cell>
          <cell r="AE118">
            <v>0</v>
          </cell>
          <cell r="AF118">
            <v>0</v>
          </cell>
          <cell r="AG118">
            <v>2011.5</v>
          </cell>
          <cell r="AH118">
            <v>0</v>
          </cell>
          <cell r="AI118">
            <v>0</v>
          </cell>
          <cell r="AJ118">
            <v>0</v>
          </cell>
          <cell r="AK118">
            <v>0</v>
          </cell>
          <cell r="AL118">
            <v>0</v>
          </cell>
          <cell r="AM118">
            <v>0</v>
          </cell>
        </row>
        <row r="119">
          <cell r="B119" t="str">
            <v>Perindopril4mg</v>
          </cell>
          <cell r="C119" t="str">
            <v>Perindopril</v>
          </cell>
          <cell r="D119" t="str">
            <v>4mg</v>
          </cell>
          <cell r="E119">
            <v>0</v>
          </cell>
          <cell r="F119">
            <v>0</v>
          </cell>
          <cell r="G119">
            <v>0</v>
          </cell>
          <cell r="H119" t="str">
            <v>Y</v>
          </cell>
          <cell r="I119">
            <v>0</v>
          </cell>
          <cell r="J119">
            <v>2010.75</v>
          </cell>
          <cell r="K119">
            <v>0</v>
          </cell>
          <cell r="L119">
            <v>0</v>
          </cell>
          <cell r="M119">
            <v>0</v>
          </cell>
          <cell r="N119">
            <v>2011.5</v>
          </cell>
          <cell r="O119">
            <v>0</v>
          </cell>
          <cell r="P119">
            <v>0</v>
          </cell>
          <cell r="Q119">
            <v>0</v>
          </cell>
          <cell r="R119">
            <v>0</v>
          </cell>
          <cell r="S119">
            <v>2011.5</v>
          </cell>
          <cell r="T119">
            <v>0</v>
          </cell>
          <cell r="U119">
            <v>0</v>
          </cell>
          <cell r="V119">
            <v>2011.5</v>
          </cell>
          <cell r="W119">
            <v>0</v>
          </cell>
          <cell r="X119">
            <v>0</v>
          </cell>
          <cell r="Y119">
            <v>0</v>
          </cell>
          <cell r="Z119">
            <v>0</v>
          </cell>
          <cell r="AA119">
            <v>0</v>
          </cell>
          <cell r="AB119">
            <v>2011.5</v>
          </cell>
          <cell r="AC119">
            <v>2011.5</v>
          </cell>
          <cell r="AD119">
            <v>0</v>
          </cell>
          <cell r="AE119">
            <v>0</v>
          </cell>
          <cell r="AF119">
            <v>0</v>
          </cell>
          <cell r="AG119">
            <v>2011.5</v>
          </cell>
          <cell r="AH119">
            <v>0</v>
          </cell>
          <cell r="AI119">
            <v>0</v>
          </cell>
          <cell r="AJ119">
            <v>0</v>
          </cell>
          <cell r="AK119">
            <v>0</v>
          </cell>
          <cell r="AL119">
            <v>0</v>
          </cell>
          <cell r="AM119">
            <v>0</v>
          </cell>
        </row>
        <row r="120">
          <cell r="B120" t="str">
            <v>Perindopril8mg</v>
          </cell>
          <cell r="C120" t="str">
            <v>Perindopril</v>
          </cell>
          <cell r="D120" t="str">
            <v>8mg</v>
          </cell>
          <cell r="E120">
            <v>0</v>
          </cell>
          <cell r="F120">
            <v>0</v>
          </cell>
          <cell r="G120">
            <v>0</v>
          </cell>
          <cell r="H120" t="str">
            <v>Y</v>
          </cell>
          <cell r="I120">
            <v>0</v>
          </cell>
          <cell r="J120">
            <v>2010.75</v>
          </cell>
          <cell r="K120">
            <v>0</v>
          </cell>
          <cell r="L120">
            <v>0</v>
          </cell>
          <cell r="M120">
            <v>0</v>
          </cell>
          <cell r="N120">
            <v>2011.5</v>
          </cell>
          <cell r="O120">
            <v>0</v>
          </cell>
          <cell r="P120">
            <v>0</v>
          </cell>
          <cell r="Q120">
            <v>0</v>
          </cell>
          <cell r="R120">
            <v>0</v>
          </cell>
          <cell r="S120">
            <v>2011.5</v>
          </cell>
          <cell r="T120">
            <v>0</v>
          </cell>
          <cell r="U120">
            <v>0</v>
          </cell>
          <cell r="V120">
            <v>2011.5</v>
          </cell>
          <cell r="W120">
            <v>0</v>
          </cell>
          <cell r="X120">
            <v>0</v>
          </cell>
          <cell r="Y120">
            <v>0</v>
          </cell>
          <cell r="Z120">
            <v>0</v>
          </cell>
          <cell r="AA120">
            <v>0</v>
          </cell>
          <cell r="AB120">
            <v>2011.5</v>
          </cell>
          <cell r="AC120">
            <v>2011.5</v>
          </cell>
          <cell r="AD120">
            <v>0</v>
          </cell>
          <cell r="AE120">
            <v>0</v>
          </cell>
          <cell r="AF120">
            <v>0</v>
          </cell>
          <cell r="AG120">
            <v>2011.5</v>
          </cell>
          <cell r="AH120">
            <v>0</v>
          </cell>
          <cell r="AI120">
            <v>0</v>
          </cell>
          <cell r="AJ120">
            <v>0</v>
          </cell>
          <cell r="AK120">
            <v>0</v>
          </cell>
          <cell r="AL120">
            <v>0</v>
          </cell>
          <cell r="AM120">
            <v>0</v>
          </cell>
        </row>
        <row r="121">
          <cell r="B121" t="str">
            <v>Pinaverium Bromide + Dimethicone</v>
          </cell>
          <cell r="C121" t="str">
            <v>Pinaverium Bromide + Dimethicone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row>
        <row r="122">
          <cell r="B122" t="str">
            <v>Pioglitazone + Metformin15+500mg</v>
          </cell>
          <cell r="C122" t="str">
            <v>Pioglitazone + Metformin</v>
          </cell>
          <cell r="D122" t="str">
            <v>15+500mg</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row>
        <row r="123">
          <cell r="B123" t="str">
            <v>Pioglitazone + Metformin15+850mg</v>
          </cell>
          <cell r="C123" t="str">
            <v>Pioglitazone + Metformin</v>
          </cell>
          <cell r="D123" t="str">
            <v>15+850mg</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row>
        <row r="124">
          <cell r="B124" t="str">
            <v>Pioglitazone15mg</v>
          </cell>
          <cell r="C124" t="str">
            <v>Pioglitazone</v>
          </cell>
          <cell r="D124" t="str">
            <v>15mg</v>
          </cell>
          <cell r="E124" t="str">
            <v>Torrent</v>
          </cell>
          <cell r="F124">
            <v>0</v>
          </cell>
          <cell r="G124" t="str">
            <v>Y</v>
          </cell>
          <cell r="H124">
            <v>0</v>
          </cell>
          <cell r="I124">
            <v>0</v>
          </cell>
          <cell r="J124">
            <v>2012.5</v>
          </cell>
          <cell r="K124">
            <v>0</v>
          </cell>
          <cell r="L124">
            <v>0</v>
          </cell>
          <cell r="M124">
            <v>0</v>
          </cell>
          <cell r="N124">
            <v>2013.25</v>
          </cell>
          <cell r="O124">
            <v>0</v>
          </cell>
          <cell r="P124">
            <v>0</v>
          </cell>
          <cell r="Q124">
            <v>0</v>
          </cell>
          <cell r="R124">
            <v>0</v>
          </cell>
          <cell r="S124">
            <v>2013.25</v>
          </cell>
          <cell r="T124">
            <v>0</v>
          </cell>
          <cell r="U124">
            <v>0</v>
          </cell>
          <cell r="V124">
            <v>2013.25</v>
          </cell>
          <cell r="W124">
            <v>0</v>
          </cell>
          <cell r="X124">
            <v>0</v>
          </cell>
          <cell r="Y124">
            <v>0</v>
          </cell>
          <cell r="Z124">
            <v>0</v>
          </cell>
          <cell r="AA124">
            <v>0</v>
          </cell>
          <cell r="AB124">
            <v>2013.25</v>
          </cell>
          <cell r="AC124">
            <v>2013.25</v>
          </cell>
          <cell r="AD124">
            <v>0</v>
          </cell>
          <cell r="AE124">
            <v>0</v>
          </cell>
          <cell r="AF124">
            <v>0</v>
          </cell>
          <cell r="AG124">
            <v>2013.25</v>
          </cell>
          <cell r="AH124">
            <v>0</v>
          </cell>
          <cell r="AI124">
            <v>0</v>
          </cell>
          <cell r="AJ124">
            <v>0</v>
          </cell>
          <cell r="AK124">
            <v>0</v>
          </cell>
          <cell r="AL124">
            <v>0</v>
          </cell>
          <cell r="AM124">
            <v>0</v>
          </cell>
        </row>
        <row r="125">
          <cell r="B125" t="str">
            <v>Pioglitazone30mg</v>
          </cell>
          <cell r="C125" t="str">
            <v>Pioglitazone</v>
          </cell>
          <cell r="D125" t="str">
            <v>30mg</v>
          </cell>
          <cell r="E125" t="str">
            <v>Torrent</v>
          </cell>
          <cell r="F125">
            <v>0</v>
          </cell>
          <cell r="G125" t="str">
            <v>Y</v>
          </cell>
          <cell r="H125">
            <v>0</v>
          </cell>
          <cell r="I125">
            <v>0</v>
          </cell>
          <cell r="J125">
            <v>2012.5</v>
          </cell>
          <cell r="K125">
            <v>0</v>
          </cell>
          <cell r="L125">
            <v>0</v>
          </cell>
          <cell r="M125">
            <v>0</v>
          </cell>
          <cell r="N125">
            <v>2013.25</v>
          </cell>
          <cell r="O125">
            <v>0</v>
          </cell>
          <cell r="P125">
            <v>0</v>
          </cell>
          <cell r="Q125">
            <v>0</v>
          </cell>
          <cell r="R125">
            <v>0</v>
          </cell>
          <cell r="S125">
            <v>2013.25</v>
          </cell>
          <cell r="T125">
            <v>0</v>
          </cell>
          <cell r="U125">
            <v>0</v>
          </cell>
          <cell r="V125">
            <v>2013.25</v>
          </cell>
          <cell r="W125">
            <v>0</v>
          </cell>
          <cell r="X125">
            <v>0</v>
          </cell>
          <cell r="Y125">
            <v>0</v>
          </cell>
          <cell r="Z125">
            <v>0</v>
          </cell>
          <cell r="AA125">
            <v>0</v>
          </cell>
          <cell r="AB125">
            <v>2013.25</v>
          </cell>
          <cell r="AC125">
            <v>2013.25</v>
          </cell>
          <cell r="AD125">
            <v>0</v>
          </cell>
          <cell r="AE125">
            <v>0</v>
          </cell>
          <cell r="AF125">
            <v>0</v>
          </cell>
          <cell r="AG125">
            <v>2013.25</v>
          </cell>
          <cell r="AH125">
            <v>0</v>
          </cell>
          <cell r="AI125">
            <v>0</v>
          </cell>
          <cell r="AJ125">
            <v>0</v>
          </cell>
          <cell r="AK125">
            <v>0</v>
          </cell>
          <cell r="AL125">
            <v>0</v>
          </cell>
          <cell r="AM125">
            <v>0</v>
          </cell>
        </row>
        <row r="126">
          <cell r="B126" t="str">
            <v>Pioglitazone45mg</v>
          </cell>
          <cell r="C126" t="str">
            <v>Pioglitazone</v>
          </cell>
          <cell r="D126" t="str">
            <v>45mg</v>
          </cell>
          <cell r="E126" t="str">
            <v>Torrent</v>
          </cell>
          <cell r="F126" t="str">
            <v>Y</v>
          </cell>
          <cell r="G126" t="str">
            <v>Y</v>
          </cell>
          <cell r="H126">
            <v>0</v>
          </cell>
          <cell r="I126" t="str">
            <v>Y</v>
          </cell>
          <cell r="J126">
            <v>2012.5</v>
          </cell>
          <cell r="K126">
            <v>0</v>
          </cell>
          <cell r="L126">
            <v>0</v>
          </cell>
          <cell r="M126">
            <v>0</v>
          </cell>
          <cell r="N126">
            <v>2013.25</v>
          </cell>
          <cell r="O126">
            <v>0</v>
          </cell>
          <cell r="P126">
            <v>0</v>
          </cell>
          <cell r="Q126">
            <v>0</v>
          </cell>
          <cell r="R126">
            <v>0</v>
          </cell>
          <cell r="S126">
            <v>2013.25</v>
          </cell>
          <cell r="T126">
            <v>0</v>
          </cell>
          <cell r="U126">
            <v>0</v>
          </cell>
          <cell r="V126">
            <v>2013.25</v>
          </cell>
          <cell r="W126">
            <v>0</v>
          </cell>
          <cell r="X126">
            <v>0</v>
          </cell>
          <cell r="Y126">
            <v>0</v>
          </cell>
          <cell r="Z126">
            <v>0</v>
          </cell>
          <cell r="AA126">
            <v>0</v>
          </cell>
          <cell r="AB126">
            <v>2013.25</v>
          </cell>
          <cell r="AC126">
            <v>2013.25</v>
          </cell>
          <cell r="AD126">
            <v>0</v>
          </cell>
          <cell r="AE126">
            <v>0</v>
          </cell>
          <cell r="AF126">
            <v>0</v>
          </cell>
          <cell r="AG126">
            <v>2013.25</v>
          </cell>
          <cell r="AH126">
            <v>0</v>
          </cell>
          <cell r="AI126">
            <v>0</v>
          </cell>
          <cell r="AJ126">
            <v>0</v>
          </cell>
          <cell r="AK126">
            <v>0</v>
          </cell>
          <cell r="AL126">
            <v>0</v>
          </cell>
          <cell r="AM126">
            <v>0</v>
          </cell>
        </row>
        <row r="127">
          <cell r="B127" t="str">
            <v>Pioglitazone50mg</v>
          </cell>
          <cell r="C127" t="str">
            <v>Pioglitazone</v>
          </cell>
          <cell r="D127" t="str">
            <v>50mg</v>
          </cell>
          <cell r="E127" t="str">
            <v>Torrent</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row>
        <row r="128">
          <cell r="B128" t="str">
            <v>Piperacillin + Tazobactam2250mg</v>
          </cell>
          <cell r="C128" t="str">
            <v>Piperacillin + Tazobactam</v>
          </cell>
          <cell r="D128" t="str">
            <v>2250mg</v>
          </cell>
          <cell r="E128">
            <v>0</v>
          </cell>
          <cell r="F128">
            <v>0</v>
          </cell>
          <cell r="G128">
            <v>0</v>
          </cell>
          <cell r="H128" t="str">
            <v>Y</v>
          </cell>
          <cell r="I128">
            <v>0</v>
          </cell>
          <cell r="J128">
            <v>0</v>
          </cell>
          <cell r="K128">
            <v>0</v>
          </cell>
          <cell r="L128">
            <v>0</v>
          </cell>
          <cell r="M128">
            <v>2010.25</v>
          </cell>
          <cell r="N128">
            <v>0</v>
          </cell>
          <cell r="O128">
            <v>0</v>
          </cell>
          <cell r="P128">
            <v>0</v>
          </cell>
          <cell r="Q128">
            <v>0</v>
          </cell>
          <cell r="R128">
            <v>0</v>
          </cell>
          <cell r="S128">
            <v>0</v>
          </cell>
          <cell r="T128">
            <v>0</v>
          </cell>
          <cell r="U128">
            <v>0</v>
          </cell>
          <cell r="V128">
            <v>0</v>
          </cell>
          <cell r="W128">
            <v>0</v>
          </cell>
          <cell r="X128">
            <v>0</v>
          </cell>
          <cell r="Y128">
            <v>2010.25</v>
          </cell>
          <cell r="Z128">
            <v>2010.25</v>
          </cell>
          <cell r="AA128">
            <v>2010.25</v>
          </cell>
          <cell r="AB128">
            <v>2010.25</v>
          </cell>
          <cell r="AC128">
            <v>0</v>
          </cell>
          <cell r="AD128">
            <v>0</v>
          </cell>
          <cell r="AE128">
            <v>0</v>
          </cell>
          <cell r="AF128">
            <v>0</v>
          </cell>
          <cell r="AG128">
            <v>0</v>
          </cell>
          <cell r="AH128">
            <v>2010.25</v>
          </cell>
          <cell r="AI128">
            <v>2010.25</v>
          </cell>
          <cell r="AJ128">
            <v>0</v>
          </cell>
          <cell r="AK128">
            <v>0</v>
          </cell>
          <cell r="AL128">
            <v>0</v>
          </cell>
          <cell r="AM128">
            <v>0</v>
          </cell>
        </row>
        <row r="129">
          <cell r="B129" t="str">
            <v>Piperacillin + Tazobactam3375mg</v>
          </cell>
          <cell r="C129" t="str">
            <v>Piperacillin + Tazobactam</v>
          </cell>
          <cell r="D129" t="str">
            <v>3375mg</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row>
        <row r="130">
          <cell r="B130" t="str">
            <v>Piperacillin + Tazobactam4500mg</v>
          </cell>
          <cell r="C130" t="str">
            <v>Piperacillin + Tazobactam</v>
          </cell>
          <cell r="D130" t="str">
            <v>4500mg</v>
          </cell>
          <cell r="E130">
            <v>0</v>
          </cell>
          <cell r="F130">
            <v>0</v>
          </cell>
          <cell r="G130">
            <v>0</v>
          </cell>
          <cell r="H130" t="str">
            <v>Y</v>
          </cell>
          <cell r="I130">
            <v>0</v>
          </cell>
          <cell r="J130">
            <v>0</v>
          </cell>
          <cell r="K130">
            <v>0</v>
          </cell>
          <cell r="L130">
            <v>0</v>
          </cell>
          <cell r="M130">
            <v>2010.25</v>
          </cell>
          <cell r="N130">
            <v>0</v>
          </cell>
          <cell r="O130">
            <v>0</v>
          </cell>
          <cell r="P130">
            <v>2010.25</v>
          </cell>
          <cell r="Q130">
            <v>2010.25</v>
          </cell>
          <cell r="R130">
            <v>0</v>
          </cell>
          <cell r="S130">
            <v>0</v>
          </cell>
          <cell r="T130">
            <v>0</v>
          </cell>
          <cell r="U130">
            <v>0</v>
          </cell>
          <cell r="V130">
            <v>0</v>
          </cell>
          <cell r="W130">
            <v>0</v>
          </cell>
          <cell r="X130">
            <v>2010.25</v>
          </cell>
          <cell r="Y130">
            <v>2010.25</v>
          </cell>
          <cell r="Z130">
            <v>2010.25</v>
          </cell>
          <cell r="AA130">
            <v>2010.25</v>
          </cell>
          <cell r="AB130">
            <v>2010.25</v>
          </cell>
          <cell r="AC130">
            <v>0</v>
          </cell>
          <cell r="AD130">
            <v>0</v>
          </cell>
          <cell r="AE130">
            <v>0</v>
          </cell>
          <cell r="AF130">
            <v>0</v>
          </cell>
          <cell r="AG130">
            <v>0</v>
          </cell>
          <cell r="AH130">
            <v>2010.25</v>
          </cell>
          <cell r="AI130">
            <v>2010.25</v>
          </cell>
          <cell r="AJ130">
            <v>0</v>
          </cell>
          <cell r="AK130">
            <v>0</v>
          </cell>
          <cell r="AL130">
            <v>0</v>
          </cell>
          <cell r="AM130">
            <v>0</v>
          </cell>
        </row>
        <row r="131">
          <cell r="B131" t="str">
            <v>Pramipexole0.088mg</v>
          </cell>
          <cell r="C131" t="str">
            <v>Pramipexole</v>
          </cell>
          <cell r="D131" t="str">
            <v>0.088mg</v>
          </cell>
          <cell r="E131" t="str">
            <v>Torrent</v>
          </cell>
          <cell r="F131">
            <v>0</v>
          </cell>
          <cell r="G131" t="str">
            <v>Y</v>
          </cell>
          <cell r="H131">
            <v>0</v>
          </cell>
          <cell r="I131">
            <v>0</v>
          </cell>
          <cell r="J131">
            <v>2011.5</v>
          </cell>
          <cell r="K131">
            <v>0</v>
          </cell>
          <cell r="L131">
            <v>0</v>
          </cell>
          <cell r="M131">
            <v>0</v>
          </cell>
          <cell r="N131">
            <v>2012.25</v>
          </cell>
          <cell r="O131">
            <v>0</v>
          </cell>
          <cell r="P131">
            <v>0</v>
          </cell>
          <cell r="Q131">
            <v>0</v>
          </cell>
          <cell r="R131">
            <v>0</v>
          </cell>
          <cell r="S131">
            <v>2012.25</v>
          </cell>
          <cell r="T131">
            <v>0</v>
          </cell>
          <cell r="U131">
            <v>0</v>
          </cell>
          <cell r="V131">
            <v>2012.5</v>
          </cell>
          <cell r="W131">
            <v>0</v>
          </cell>
          <cell r="X131">
            <v>0</v>
          </cell>
          <cell r="Y131">
            <v>0</v>
          </cell>
          <cell r="Z131">
            <v>0</v>
          </cell>
          <cell r="AA131">
            <v>0</v>
          </cell>
          <cell r="AB131">
            <v>2012.25</v>
          </cell>
          <cell r="AC131">
            <v>2012.5</v>
          </cell>
          <cell r="AD131">
            <v>0</v>
          </cell>
          <cell r="AE131">
            <v>0</v>
          </cell>
          <cell r="AF131">
            <v>0</v>
          </cell>
          <cell r="AG131">
            <v>2012.25</v>
          </cell>
          <cell r="AH131">
            <v>0</v>
          </cell>
          <cell r="AI131">
            <v>0</v>
          </cell>
          <cell r="AJ131">
            <v>0</v>
          </cell>
          <cell r="AK131">
            <v>0</v>
          </cell>
          <cell r="AL131">
            <v>0</v>
          </cell>
          <cell r="AM131">
            <v>0</v>
          </cell>
        </row>
        <row r="132">
          <cell r="B132" t="str">
            <v>Pramipexole0.125mg</v>
          </cell>
          <cell r="C132" t="str">
            <v>Pramipexole</v>
          </cell>
          <cell r="D132" t="str">
            <v>0.125mg</v>
          </cell>
          <cell r="E132" t="str">
            <v>Torrent</v>
          </cell>
          <cell r="F132">
            <v>0</v>
          </cell>
          <cell r="G132" t="str">
            <v>Y</v>
          </cell>
          <cell r="H132">
            <v>0</v>
          </cell>
          <cell r="I132">
            <v>0</v>
          </cell>
          <cell r="J132">
            <v>2011.5</v>
          </cell>
          <cell r="K132">
            <v>0</v>
          </cell>
          <cell r="L132">
            <v>0</v>
          </cell>
          <cell r="M132">
            <v>0</v>
          </cell>
          <cell r="N132">
            <v>2012.25</v>
          </cell>
          <cell r="O132">
            <v>0</v>
          </cell>
          <cell r="P132">
            <v>0</v>
          </cell>
          <cell r="Q132">
            <v>0</v>
          </cell>
          <cell r="R132">
            <v>0</v>
          </cell>
          <cell r="S132">
            <v>2012.25</v>
          </cell>
          <cell r="T132">
            <v>0</v>
          </cell>
          <cell r="U132">
            <v>0</v>
          </cell>
          <cell r="V132">
            <v>2012.5</v>
          </cell>
          <cell r="W132">
            <v>0</v>
          </cell>
          <cell r="X132">
            <v>0</v>
          </cell>
          <cell r="Y132">
            <v>0</v>
          </cell>
          <cell r="Z132">
            <v>0</v>
          </cell>
          <cell r="AA132">
            <v>0</v>
          </cell>
          <cell r="AB132">
            <v>2012.25</v>
          </cell>
          <cell r="AC132">
            <v>2012.5</v>
          </cell>
          <cell r="AD132">
            <v>0</v>
          </cell>
          <cell r="AE132">
            <v>0</v>
          </cell>
          <cell r="AF132">
            <v>0</v>
          </cell>
          <cell r="AG132">
            <v>2012.25</v>
          </cell>
          <cell r="AH132">
            <v>0</v>
          </cell>
          <cell r="AI132">
            <v>0</v>
          </cell>
          <cell r="AJ132">
            <v>0</v>
          </cell>
          <cell r="AK132">
            <v>0</v>
          </cell>
          <cell r="AL132">
            <v>0</v>
          </cell>
          <cell r="AM132">
            <v>0</v>
          </cell>
        </row>
        <row r="133">
          <cell r="B133" t="str">
            <v>Pramipexole0.18mg</v>
          </cell>
          <cell r="C133" t="str">
            <v>Pramipexole</v>
          </cell>
          <cell r="D133" t="str">
            <v>0.18mg</v>
          </cell>
          <cell r="E133" t="str">
            <v>Torrent</v>
          </cell>
          <cell r="F133">
            <v>0</v>
          </cell>
          <cell r="G133" t="str">
            <v>Y</v>
          </cell>
          <cell r="H133">
            <v>0</v>
          </cell>
          <cell r="I133">
            <v>0</v>
          </cell>
          <cell r="J133">
            <v>2011.5</v>
          </cell>
          <cell r="K133">
            <v>0</v>
          </cell>
          <cell r="L133">
            <v>0</v>
          </cell>
          <cell r="M133">
            <v>0</v>
          </cell>
          <cell r="N133">
            <v>2012.25</v>
          </cell>
          <cell r="O133">
            <v>0</v>
          </cell>
          <cell r="P133">
            <v>0</v>
          </cell>
          <cell r="Q133">
            <v>0</v>
          </cell>
          <cell r="R133">
            <v>0</v>
          </cell>
          <cell r="S133">
            <v>2012.25</v>
          </cell>
          <cell r="T133">
            <v>0</v>
          </cell>
          <cell r="U133">
            <v>0</v>
          </cell>
          <cell r="V133">
            <v>2012.5</v>
          </cell>
          <cell r="W133">
            <v>0</v>
          </cell>
          <cell r="X133">
            <v>0</v>
          </cell>
          <cell r="Y133">
            <v>0</v>
          </cell>
          <cell r="Z133">
            <v>0</v>
          </cell>
          <cell r="AA133">
            <v>0</v>
          </cell>
          <cell r="AB133">
            <v>2012.25</v>
          </cell>
          <cell r="AC133">
            <v>2012.5</v>
          </cell>
          <cell r="AD133">
            <v>0</v>
          </cell>
          <cell r="AE133">
            <v>0</v>
          </cell>
          <cell r="AF133">
            <v>0</v>
          </cell>
          <cell r="AG133">
            <v>2012.25</v>
          </cell>
          <cell r="AH133">
            <v>0</v>
          </cell>
          <cell r="AI133">
            <v>0</v>
          </cell>
          <cell r="AJ133">
            <v>0</v>
          </cell>
          <cell r="AK133">
            <v>0</v>
          </cell>
          <cell r="AL133">
            <v>0</v>
          </cell>
          <cell r="AM133">
            <v>0</v>
          </cell>
        </row>
        <row r="134">
          <cell r="B134" t="str">
            <v>Pramipexole0.25mg</v>
          </cell>
          <cell r="C134" t="str">
            <v>Pramipexole</v>
          </cell>
          <cell r="D134" t="str">
            <v>0.25mg</v>
          </cell>
          <cell r="E134" t="str">
            <v>Torrent</v>
          </cell>
          <cell r="F134">
            <v>0</v>
          </cell>
          <cell r="G134" t="str">
            <v>Y</v>
          </cell>
          <cell r="H134">
            <v>0</v>
          </cell>
          <cell r="I134">
            <v>0</v>
          </cell>
          <cell r="J134">
            <v>2011.5</v>
          </cell>
          <cell r="K134">
            <v>0</v>
          </cell>
          <cell r="L134">
            <v>0</v>
          </cell>
          <cell r="M134">
            <v>0</v>
          </cell>
          <cell r="N134">
            <v>2012.25</v>
          </cell>
          <cell r="O134">
            <v>0</v>
          </cell>
          <cell r="P134">
            <v>0</v>
          </cell>
          <cell r="Q134">
            <v>0</v>
          </cell>
          <cell r="R134">
            <v>0</v>
          </cell>
          <cell r="S134">
            <v>2012.25</v>
          </cell>
          <cell r="T134">
            <v>0</v>
          </cell>
          <cell r="U134">
            <v>0</v>
          </cell>
          <cell r="V134">
            <v>2012.5</v>
          </cell>
          <cell r="W134">
            <v>0</v>
          </cell>
          <cell r="X134">
            <v>0</v>
          </cell>
          <cell r="Y134">
            <v>0</v>
          </cell>
          <cell r="Z134">
            <v>0</v>
          </cell>
          <cell r="AA134">
            <v>0</v>
          </cell>
          <cell r="AB134">
            <v>2012.25</v>
          </cell>
          <cell r="AC134">
            <v>2012.5</v>
          </cell>
          <cell r="AD134">
            <v>0</v>
          </cell>
          <cell r="AE134">
            <v>0</v>
          </cell>
          <cell r="AF134">
            <v>0</v>
          </cell>
          <cell r="AG134">
            <v>2012.25</v>
          </cell>
          <cell r="AH134">
            <v>0</v>
          </cell>
          <cell r="AI134">
            <v>0</v>
          </cell>
          <cell r="AJ134">
            <v>0</v>
          </cell>
          <cell r="AK134">
            <v>0</v>
          </cell>
          <cell r="AL134">
            <v>0</v>
          </cell>
          <cell r="AM134">
            <v>0</v>
          </cell>
        </row>
        <row r="135">
          <cell r="B135" t="str">
            <v>Pramipexole0.5mg</v>
          </cell>
          <cell r="C135" t="str">
            <v>Pramipexole</v>
          </cell>
          <cell r="D135" t="str">
            <v>0.5mg</v>
          </cell>
          <cell r="E135" t="str">
            <v>Torrent</v>
          </cell>
          <cell r="F135">
            <v>0</v>
          </cell>
          <cell r="G135" t="str">
            <v>Y</v>
          </cell>
          <cell r="H135">
            <v>0</v>
          </cell>
          <cell r="I135">
            <v>0</v>
          </cell>
          <cell r="J135">
            <v>2011.5</v>
          </cell>
          <cell r="K135">
            <v>0</v>
          </cell>
          <cell r="L135">
            <v>0</v>
          </cell>
          <cell r="M135">
            <v>0</v>
          </cell>
          <cell r="N135">
            <v>2012.25</v>
          </cell>
          <cell r="O135">
            <v>0</v>
          </cell>
          <cell r="P135">
            <v>0</v>
          </cell>
          <cell r="Q135">
            <v>0</v>
          </cell>
          <cell r="R135">
            <v>0</v>
          </cell>
          <cell r="S135">
            <v>2012.25</v>
          </cell>
          <cell r="T135">
            <v>0</v>
          </cell>
          <cell r="U135">
            <v>0</v>
          </cell>
          <cell r="V135">
            <v>2012.5</v>
          </cell>
          <cell r="W135">
            <v>0</v>
          </cell>
          <cell r="X135">
            <v>0</v>
          </cell>
          <cell r="Y135">
            <v>0</v>
          </cell>
          <cell r="Z135">
            <v>0</v>
          </cell>
          <cell r="AA135">
            <v>0</v>
          </cell>
          <cell r="AB135">
            <v>2012.25</v>
          </cell>
          <cell r="AC135">
            <v>2012.5</v>
          </cell>
          <cell r="AD135">
            <v>0</v>
          </cell>
          <cell r="AE135">
            <v>0</v>
          </cell>
          <cell r="AF135">
            <v>0</v>
          </cell>
          <cell r="AG135">
            <v>2012.25</v>
          </cell>
          <cell r="AH135">
            <v>0</v>
          </cell>
          <cell r="AI135">
            <v>0</v>
          </cell>
          <cell r="AJ135">
            <v>0</v>
          </cell>
          <cell r="AK135">
            <v>0</v>
          </cell>
          <cell r="AL135">
            <v>0</v>
          </cell>
          <cell r="AM135">
            <v>0</v>
          </cell>
        </row>
        <row r="136">
          <cell r="B136" t="str">
            <v>Pramipexole0.75mg</v>
          </cell>
          <cell r="C136" t="str">
            <v>Pramipexole</v>
          </cell>
          <cell r="D136" t="str">
            <v>0.75mg</v>
          </cell>
          <cell r="E136" t="str">
            <v>Torrent</v>
          </cell>
          <cell r="F136">
            <v>0</v>
          </cell>
          <cell r="G136" t="str">
            <v>Y</v>
          </cell>
          <cell r="H136">
            <v>0</v>
          </cell>
          <cell r="I136">
            <v>0</v>
          </cell>
          <cell r="J136">
            <v>2011.5</v>
          </cell>
          <cell r="K136">
            <v>0</v>
          </cell>
          <cell r="L136">
            <v>0</v>
          </cell>
          <cell r="M136">
            <v>0</v>
          </cell>
          <cell r="N136">
            <v>2012.25</v>
          </cell>
          <cell r="O136">
            <v>0</v>
          </cell>
          <cell r="P136">
            <v>0</v>
          </cell>
          <cell r="Q136">
            <v>0</v>
          </cell>
          <cell r="R136">
            <v>0</v>
          </cell>
          <cell r="S136">
            <v>2012.25</v>
          </cell>
          <cell r="T136">
            <v>0</v>
          </cell>
          <cell r="U136">
            <v>0</v>
          </cell>
          <cell r="V136">
            <v>2012.5</v>
          </cell>
          <cell r="W136">
            <v>0</v>
          </cell>
          <cell r="X136">
            <v>0</v>
          </cell>
          <cell r="Y136">
            <v>0</v>
          </cell>
          <cell r="Z136">
            <v>0</v>
          </cell>
          <cell r="AA136">
            <v>0</v>
          </cell>
          <cell r="AB136">
            <v>2012.25</v>
          </cell>
          <cell r="AC136">
            <v>2012.5</v>
          </cell>
          <cell r="AD136">
            <v>0</v>
          </cell>
          <cell r="AE136">
            <v>0</v>
          </cell>
          <cell r="AF136">
            <v>0</v>
          </cell>
          <cell r="AG136">
            <v>2012.25</v>
          </cell>
          <cell r="AH136">
            <v>0</v>
          </cell>
          <cell r="AI136">
            <v>0</v>
          </cell>
          <cell r="AJ136">
            <v>0</v>
          </cell>
          <cell r="AK136">
            <v>0</v>
          </cell>
          <cell r="AL136">
            <v>0</v>
          </cell>
          <cell r="AM136">
            <v>0</v>
          </cell>
        </row>
        <row r="137">
          <cell r="B137" t="str">
            <v>Pramipexole0.7mg</v>
          </cell>
          <cell r="C137" t="str">
            <v>Pramipexole</v>
          </cell>
          <cell r="D137" t="str">
            <v>0.7mg</v>
          </cell>
          <cell r="E137" t="str">
            <v>Torrent</v>
          </cell>
          <cell r="F137">
            <v>0</v>
          </cell>
          <cell r="G137" t="str">
            <v>Y</v>
          </cell>
          <cell r="H137">
            <v>0</v>
          </cell>
          <cell r="I137">
            <v>0</v>
          </cell>
          <cell r="J137">
            <v>2011.5</v>
          </cell>
          <cell r="K137">
            <v>0</v>
          </cell>
          <cell r="L137">
            <v>0</v>
          </cell>
          <cell r="M137">
            <v>0</v>
          </cell>
          <cell r="N137">
            <v>2012.25</v>
          </cell>
          <cell r="O137">
            <v>0</v>
          </cell>
          <cell r="P137">
            <v>0</v>
          </cell>
          <cell r="Q137">
            <v>0</v>
          </cell>
          <cell r="R137">
            <v>0</v>
          </cell>
          <cell r="S137">
            <v>2012.25</v>
          </cell>
          <cell r="T137">
            <v>0</v>
          </cell>
          <cell r="U137">
            <v>0</v>
          </cell>
          <cell r="V137">
            <v>2012.5</v>
          </cell>
          <cell r="W137">
            <v>0</v>
          </cell>
          <cell r="X137">
            <v>0</v>
          </cell>
          <cell r="Y137">
            <v>0</v>
          </cell>
          <cell r="Z137">
            <v>0</v>
          </cell>
          <cell r="AA137">
            <v>0</v>
          </cell>
          <cell r="AB137">
            <v>2012.25</v>
          </cell>
          <cell r="AC137">
            <v>2012.5</v>
          </cell>
          <cell r="AD137">
            <v>0</v>
          </cell>
          <cell r="AE137">
            <v>0</v>
          </cell>
          <cell r="AF137">
            <v>0</v>
          </cell>
          <cell r="AG137">
            <v>2012.25</v>
          </cell>
          <cell r="AH137">
            <v>0</v>
          </cell>
          <cell r="AI137">
            <v>0</v>
          </cell>
          <cell r="AJ137">
            <v>0</v>
          </cell>
          <cell r="AK137">
            <v>0</v>
          </cell>
          <cell r="AL137">
            <v>0</v>
          </cell>
          <cell r="AM137">
            <v>0</v>
          </cell>
        </row>
        <row r="138">
          <cell r="B138" t="str">
            <v>Pramipexole1.5mg</v>
          </cell>
          <cell r="C138" t="str">
            <v>Pramipexole</v>
          </cell>
          <cell r="D138" t="str">
            <v>1.5mg</v>
          </cell>
          <cell r="E138" t="str">
            <v>Torrent</v>
          </cell>
          <cell r="F138">
            <v>0</v>
          </cell>
          <cell r="G138" t="str">
            <v>Y</v>
          </cell>
          <cell r="H138">
            <v>0</v>
          </cell>
          <cell r="I138">
            <v>0</v>
          </cell>
          <cell r="J138">
            <v>2011.5</v>
          </cell>
          <cell r="K138">
            <v>0</v>
          </cell>
          <cell r="L138">
            <v>0</v>
          </cell>
          <cell r="M138">
            <v>0</v>
          </cell>
          <cell r="N138">
            <v>2012.25</v>
          </cell>
          <cell r="O138">
            <v>0</v>
          </cell>
          <cell r="P138">
            <v>0</v>
          </cell>
          <cell r="Q138">
            <v>0</v>
          </cell>
          <cell r="R138">
            <v>0</v>
          </cell>
          <cell r="S138">
            <v>2012.25</v>
          </cell>
          <cell r="T138">
            <v>0</v>
          </cell>
          <cell r="U138">
            <v>0</v>
          </cell>
          <cell r="V138">
            <v>2012.5</v>
          </cell>
          <cell r="W138">
            <v>0</v>
          </cell>
          <cell r="X138">
            <v>0</v>
          </cell>
          <cell r="Y138">
            <v>0</v>
          </cell>
          <cell r="Z138">
            <v>0</v>
          </cell>
          <cell r="AA138">
            <v>0</v>
          </cell>
          <cell r="AB138">
            <v>2012.25</v>
          </cell>
          <cell r="AC138">
            <v>2012.5</v>
          </cell>
          <cell r="AD138">
            <v>0</v>
          </cell>
          <cell r="AE138">
            <v>0</v>
          </cell>
          <cell r="AF138">
            <v>0</v>
          </cell>
          <cell r="AG138">
            <v>2012.25</v>
          </cell>
          <cell r="AH138">
            <v>0</v>
          </cell>
          <cell r="AI138">
            <v>0</v>
          </cell>
          <cell r="AJ138">
            <v>0</v>
          </cell>
          <cell r="AK138">
            <v>0</v>
          </cell>
          <cell r="AL138">
            <v>0</v>
          </cell>
          <cell r="AM138">
            <v>0</v>
          </cell>
        </row>
        <row r="139">
          <cell r="B139" t="str">
            <v>Pramipexole1mg</v>
          </cell>
          <cell r="C139" t="str">
            <v>Pramipexole</v>
          </cell>
          <cell r="D139" t="str">
            <v>1mg</v>
          </cell>
          <cell r="E139" t="str">
            <v>Torrent</v>
          </cell>
          <cell r="F139">
            <v>0</v>
          </cell>
          <cell r="G139" t="str">
            <v>Y</v>
          </cell>
          <cell r="H139">
            <v>0</v>
          </cell>
          <cell r="I139">
            <v>0</v>
          </cell>
          <cell r="J139">
            <v>2011.5</v>
          </cell>
          <cell r="K139">
            <v>0</v>
          </cell>
          <cell r="L139">
            <v>0</v>
          </cell>
          <cell r="M139">
            <v>0</v>
          </cell>
          <cell r="N139">
            <v>2012.25</v>
          </cell>
          <cell r="O139">
            <v>0</v>
          </cell>
          <cell r="P139">
            <v>0</v>
          </cell>
          <cell r="Q139">
            <v>0</v>
          </cell>
          <cell r="R139">
            <v>0</v>
          </cell>
          <cell r="S139">
            <v>2012.25</v>
          </cell>
          <cell r="T139">
            <v>0</v>
          </cell>
          <cell r="U139">
            <v>0</v>
          </cell>
          <cell r="V139">
            <v>2012.5</v>
          </cell>
          <cell r="W139">
            <v>0</v>
          </cell>
          <cell r="X139">
            <v>0</v>
          </cell>
          <cell r="Y139">
            <v>0</v>
          </cell>
          <cell r="Z139">
            <v>0</v>
          </cell>
          <cell r="AA139">
            <v>0</v>
          </cell>
          <cell r="AB139">
            <v>2012.25</v>
          </cell>
          <cell r="AC139">
            <v>2012.5</v>
          </cell>
          <cell r="AD139">
            <v>0</v>
          </cell>
          <cell r="AE139">
            <v>0</v>
          </cell>
          <cell r="AF139">
            <v>0</v>
          </cell>
          <cell r="AG139">
            <v>2012.25</v>
          </cell>
          <cell r="AH139">
            <v>0</v>
          </cell>
          <cell r="AI139">
            <v>0</v>
          </cell>
          <cell r="AJ139">
            <v>0</v>
          </cell>
          <cell r="AK139">
            <v>0</v>
          </cell>
          <cell r="AL139">
            <v>0</v>
          </cell>
          <cell r="AM139">
            <v>0</v>
          </cell>
        </row>
        <row r="140">
          <cell r="B140" t="str">
            <v>Pregabalin</v>
          </cell>
          <cell r="C140" t="str">
            <v>Pregabalin</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row>
        <row r="141">
          <cell r="B141" t="str">
            <v>Rivastigmine</v>
          </cell>
          <cell r="C141" t="str">
            <v>Rivastigmine</v>
          </cell>
          <cell r="D141">
            <v>0</v>
          </cell>
          <cell r="E141" t="str">
            <v>Torrent</v>
          </cell>
          <cell r="F141">
            <v>0</v>
          </cell>
          <cell r="G141" t="str">
            <v>Y</v>
          </cell>
          <cell r="H141">
            <v>0</v>
          </cell>
          <cell r="I141">
            <v>0</v>
          </cell>
          <cell r="J141">
            <v>2010.25</v>
          </cell>
          <cell r="K141">
            <v>0</v>
          </cell>
          <cell r="L141">
            <v>0</v>
          </cell>
          <cell r="M141">
            <v>0</v>
          </cell>
          <cell r="N141">
            <v>2011</v>
          </cell>
          <cell r="O141">
            <v>0</v>
          </cell>
          <cell r="P141">
            <v>0</v>
          </cell>
          <cell r="Q141">
            <v>0</v>
          </cell>
          <cell r="R141">
            <v>0</v>
          </cell>
          <cell r="S141">
            <v>2011</v>
          </cell>
          <cell r="T141">
            <v>0</v>
          </cell>
          <cell r="U141">
            <v>0</v>
          </cell>
          <cell r="V141">
            <v>2011</v>
          </cell>
          <cell r="W141">
            <v>0</v>
          </cell>
          <cell r="X141">
            <v>0</v>
          </cell>
          <cell r="Y141">
            <v>0</v>
          </cell>
          <cell r="Z141">
            <v>0</v>
          </cell>
          <cell r="AA141">
            <v>0</v>
          </cell>
          <cell r="AB141">
            <v>2010.5</v>
          </cell>
          <cell r="AC141">
            <v>2011</v>
          </cell>
          <cell r="AD141">
            <v>0</v>
          </cell>
          <cell r="AE141">
            <v>0</v>
          </cell>
          <cell r="AF141">
            <v>0</v>
          </cell>
          <cell r="AG141">
            <v>2011</v>
          </cell>
          <cell r="AH141">
            <v>0</v>
          </cell>
          <cell r="AI141">
            <v>0</v>
          </cell>
          <cell r="AJ141">
            <v>0</v>
          </cell>
          <cell r="AK141">
            <v>0</v>
          </cell>
          <cell r="AL141">
            <v>0</v>
          </cell>
          <cell r="AM141">
            <v>0</v>
          </cell>
        </row>
        <row r="142">
          <cell r="B142" t="str">
            <v>Rivastigmine + Memantine</v>
          </cell>
          <cell r="C142" t="str">
            <v>Rivastigmine + Memantine</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row>
        <row r="143">
          <cell r="B143" t="str">
            <v>Temozolomide100mg</v>
          </cell>
          <cell r="C143" t="str">
            <v>Temozolomide</v>
          </cell>
          <cell r="D143" t="str">
            <v>100mg</v>
          </cell>
          <cell r="E143">
            <v>0</v>
          </cell>
          <cell r="F143">
            <v>0</v>
          </cell>
          <cell r="G143">
            <v>0</v>
          </cell>
          <cell r="H143">
            <v>0</v>
          </cell>
          <cell r="I143" t="str">
            <v>Y</v>
          </cell>
          <cell r="J143">
            <v>0</v>
          </cell>
          <cell r="K143">
            <v>0</v>
          </cell>
          <cell r="L143">
            <v>0</v>
          </cell>
          <cell r="M143">
            <v>0</v>
          </cell>
          <cell r="N143">
            <v>5000</v>
          </cell>
          <cell r="O143">
            <v>0</v>
          </cell>
          <cell r="P143">
            <v>0</v>
          </cell>
          <cell r="Q143">
            <v>0</v>
          </cell>
          <cell r="R143">
            <v>0</v>
          </cell>
          <cell r="S143">
            <v>5000</v>
          </cell>
          <cell r="T143">
            <v>0</v>
          </cell>
          <cell r="U143">
            <v>0</v>
          </cell>
          <cell r="V143">
            <v>5000</v>
          </cell>
          <cell r="W143">
            <v>0</v>
          </cell>
          <cell r="X143">
            <v>0</v>
          </cell>
          <cell r="Y143">
            <v>0</v>
          </cell>
          <cell r="Z143">
            <v>0</v>
          </cell>
          <cell r="AA143">
            <v>0</v>
          </cell>
          <cell r="AB143">
            <v>5000</v>
          </cell>
          <cell r="AC143">
            <v>5000</v>
          </cell>
          <cell r="AD143">
            <v>5000</v>
          </cell>
          <cell r="AE143">
            <v>0</v>
          </cell>
          <cell r="AF143">
            <v>0</v>
          </cell>
          <cell r="AG143">
            <v>0</v>
          </cell>
          <cell r="AH143">
            <v>5000</v>
          </cell>
          <cell r="AI143">
            <v>0</v>
          </cell>
          <cell r="AJ143">
            <v>5000</v>
          </cell>
          <cell r="AK143">
            <v>0</v>
          </cell>
          <cell r="AL143">
            <v>0</v>
          </cell>
          <cell r="AM143">
            <v>0</v>
          </cell>
        </row>
        <row r="144">
          <cell r="B144" t="str">
            <v>Temozolomide140mg</v>
          </cell>
          <cell r="C144" t="str">
            <v>Temozolomide</v>
          </cell>
          <cell r="D144" t="str">
            <v>140mg</v>
          </cell>
          <cell r="E144">
            <v>0</v>
          </cell>
          <cell r="F144">
            <v>0</v>
          </cell>
          <cell r="G144">
            <v>0</v>
          </cell>
          <cell r="H144">
            <v>0</v>
          </cell>
          <cell r="I144" t="str">
            <v>Y</v>
          </cell>
          <cell r="J144">
            <v>0</v>
          </cell>
          <cell r="K144">
            <v>0</v>
          </cell>
          <cell r="L144">
            <v>0</v>
          </cell>
          <cell r="M144">
            <v>0</v>
          </cell>
          <cell r="N144">
            <v>5000</v>
          </cell>
          <cell r="O144">
            <v>0</v>
          </cell>
          <cell r="P144">
            <v>0</v>
          </cell>
          <cell r="Q144">
            <v>0</v>
          </cell>
          <cell r="R144">
            <v>0</v>
          </cell>
          <cell r="S144">
            <v>5000</v>
          </cell>
          <cell r="T144">
            <v>0</v>
          </cell>
          <cell r="U144">
            <v>0</v>
          </cell>
          <cell r="V144">
            <v>5000</v>
          </cell>
          <cell r="W144">
            <v>0</v>
          </cell>
          <cell r="X144">
            <v>0</v>
          </cell>
          <cell r="Y144">
            <v>0</v>
          </cell>
          <cell r="Z144">
            <v>0</v>
          </cell>
          <cell r="AA144">
            <v>0</v>
          </cell>
          <cell r="AB144">
            <v>5000</v>
          </cell>
          <cell r="AC144">
            <v>5000</v>
          </cell>
          <cell r="AD144">
            <v>5000</v>
          </cell>
          <cell r="AE144">
            <v>0</v>
          </cell>
          <cell r="AF144">
            <v>0</v>
          </cell>
          <cell r="AG144">
            <v>0</v>
          </cell>
          <cell r="AH144">
            <v>5000</v>
          </cell>
          <cell r="AI144">
            <v>0</v>
          </cell>
          <cell r="AJ144">
            <v>5000</v>
          </cell>
          <cell r="AK144">
            <v>0</v>
          </cell>
          <cell r="AL144">
            <v>0</v>
          </cell>
          <cell r="AM144">
            <v>0</v>
          </cell>
        </row>
        <row r="145">
          <cell r="B145" t="str">
            <v>Temozolomide180mg</v>
          </cell>
          <cell r="C145" t="str">
            <v>Temozolomide</v>
          </cell>
          <cell r="D145" t="str">
            <v>180mg</v>
          </cell>
          <cell r="E145">
            <v>0</v>
          </cell>
          <cell r="F145">
            <v>0</v>
          </cell>
          <cell r="G145">
            <v>0</v>
          </cell>
          <cell r="H145">
            <v>0</v>
          </cell>
          <cell r="I145" t="str">
            <v>Y</v>
          </cell>
          <cell r="J145">
            <v>0</v>
          </cell>
          <cell r="K145">
            <v>0</v>
          </cell>
          <cell r="L145">
            <v>0</v>
          </cell>
          <cell r="M145">
            <v>0</v>
          </cell>
          <cell r="N145">
            <v>5000</v>
          </cell>
          <cell r="O145">
            <v>0</v>
          </cell>
          <cell r="P145">
            <v>0</v>
          </cell>
          <cell r="Q145">
            <v>0</v>
          </cell>
          <cell r="R145">
            <v>0</v>
          </cell>
          <cell r="S145">
            <v>5000</v>
          </cell>
          <cell r="T145">
            <v>0</v>
          </cell>
          <cell r="U145">
            <v>0</v>
          </cell>
          <cell r="V145">
            <v>5000</v>
          </cell>
          <cell r="W145">
            <v>0</v>
          </cell>
          <cell r="X145">
            <v>0</v>
          </cell>
          <cell r="Y145">
            <v>0</v>
          </cell>
          <cell r="Z145">
            <v>0</v>
          </cell>
          <cell r="AA145">
            <v>0</v>
          </cell>
          <cell r="AB145">
            <v>5000</v>
          </cell>
          <cell r="AC145">
            <v>5000</v>
          </cell>
          <cell r="AD145">
            <v>5000</v>
          </cell>
          <cell r="AE145">
            <v>0</v>
          </cell>
          <cell r="AF145">
            <v>0</v>
          </cell>
          <cell r="AG145">
            <v>0</v>
          </cell>
          <cell r="AH145">
            <v>5000</v>
          </cell>
          <cell r="AI145">
            <v>0</v>
          </cell>
          <cell r="AJ145">
            <v>5000</v>
          </cell>
          <cell r="AK145">
            <v>0</v>
          </cell>
          <cell r="AL145">
            <v>0</v>
          </cell>
          <cell r="AM145">
            <v>0</v>
          </cell>
        </row>
        <row r="146">
          <cell r="B146" t="str">
            <v>Temozolomide20mg</v>
          </cell>
          <cell r="C146" t="str">
            <v>Temozolomide</v>
          </cell>
          <cell r="D146" t="str">
            <v>20mg</v>
          </cell>
          <cell r="E146">
            <v>0</v>
          </cell>
          <cell r="F146">
            <v>0</v>
          </cell>
          <cell r="G146">
            <v>0</v>
          </cell>
          <cell r="H146">
            <v>0</v>
          </cell>
          <cell r="I146" t="str">
            <v>Y</v>
          </cell>
          <cell r="J146">
            <v>0</v>
          </cell>
          <cell r="K146">
            <v>0</v>
          </cell>
          <cell r="L146">
            <v>0</v>
          </cell>
          <cell r="M146">
            <v>0</v>
          </cell>
          <cell r="N146">
            <v>5000</v>
          </cell>
          <cell r="O146">
            <v>0</v>
          </cell>
          <cell r="P146">
            <v>0</v>
          </cell>
          <cell r="Q146">
            <v>0</v>
          </cell>
          <cell r="R146">
            <v>0</v>
          </cell>
          <cell r="S146">
            <v>5000</v>
          </cell>
          <cell r="T146">
            <v>0</v>
          </cell>
          <cell r="U146">
            <v>0</v>
          </cell>
          <cell r="V146">
            <v>5000</v>
          </cell>
          <cell r="W146">
            <v>0</v>
          </cell>
          <cell r="X146">
            <v>0</v>
          </cell>
          <cell r="Y146">
            <v>0</v>
          </cell>
          <cell r="Z146">
            <v>0</v>
          </cell>
          <cell r="AA146">
            <v>0</v>
          </cell>
          <cell r="AB146">
            <v>5000</v>
          </cell>
          <cell r="AC146">
            <v>5000</v>
          </cell>
          <cell r="AD146">
            <v>5000</v>
          </cell>
          <cell r="AE146">
            <v>0</v>
          </cell>
          <cell r="AF146">
            <v>0</v>
          </cell>
          <cell r="AG146">
            <v>0</v>
          </cell>
          <cell r="AH146">
            <v>5000</v>
          </cell>
          <cell r="AI146">
            <v>0</v>
          </cell>
          <cell r="AJ146">
            <v>5000</v>
          </cell>
          <cell r="AK146">
            <v>0</v>
          </cell>
          <cell r="AL146">
            <v>0</v>
          </cell>
          <cell r="AM146">
            <v>0</v>
          </cell>
        </row>
        <row r="147">
          <cell r="B147" t="str">
            <v>Temozolomide250mg</v>
          </cell>
          <cell r="C147" t="str">
            <v>Temozolomide</v>
          </cell>
          <cell r="D147" t="str">
            <v>250mg</v>
          </cell>
          <cell r="E147">
            <v>0</v>
          </cell>
          <cell r="F147">
            <v>0</v>
          </cell>
          <cell r="G147">
            <v>0</v>
          </cell>
          <cell r="H147">
            <v>0</v>
          </cell>
          <cell r="I147" t="str">
            <v>Y</v>
          </cell>
          <cell r="J147">
            <v>0</v>
          </cell>
          <cell r="K147">
            <v>0</v>
          </cell>
          <cell r="L147">
            <v>0</v>
          </cell>
          <cell r="M147">
            <v>0</v>
          </cell>
          <cell r="N147">
            <v>5000</v>
          </cell>
          <cell r="O147">
            <v>0</v>
          </cell>
          <cell r="P147">
            <v>0</v>
          </cell>
          <cell r="Q147">
            <v>0</v>
          </cell>
          <cell r="R147">
            <v>0</v>
          </cell>
          <cell r="S147">
            <v>5000</v>
          </cell>
          <cell r="T147">
            <v>0</v>
          </cell>
          <cell r="U147">
            <v>0</v>
          </cell>
          <cell r="V147">
            <v>5000</v>
          </cell>
          <cell r="W147">
            <v>0</v>
          </cell>
          <cell r="X147">
            <v>0</v>
          </cell>
          <cell r="Y147">
            <v>0</v>
          </cell>
          <cell r="Z147">
            <v>0</v>
          </cell>
          <cell r="AA147">
            <v>0</v>
          </cell>
          <cell r="AB147">
            <v>5000</v>
          </cell>
          <cell r="AC147">
            <v>5000</v>
          </cell>
          <cell r="AD147">
            <v>5000</v>
          </cell>
          <cell r="AE147">
            <v>0</v>
          </cell>
          <cell r="AF147">
            <v>0</v>
          </cell>
          <cell r="AG147">
            <v>0</v>
          </cell>
          <cell r="AH147">
            <v>5000</v>
          </cell>
          <cell r="AI147">
            <v>0</v>
          </cell>
          <cell r="AJ147">
            <v>5000</v>
          </cell>
          <cell r="AK147">
            <v>0</v>
          </cell>
          <cell r="AL147">
            <v>0</v>
          </cell>
          <cell r="AM147">
            <v>0</v>
          </cell>
        </row>
        <row r="148">
          <cell r="B148" t="str">
            <v>Temozolomide5mg</v>
          </cell>
          <cell r="C148" t="str">
            <v>Temozolomide</v>
          </cell>
          <cell r="D148" t="str">
            <v>5mg</v>
          </cell>
          <cell r="E148">
            <v>0</v>
          </cell>
          <cell r="F148">
            <v>0</v>
          </cell>
          <cell r="G148">
            <v>0</v>
          </cell>
          <cell r="H148">
            <v>0</v>
          </cell>
          <cell r="I148" t="str">
            <v>Y</v>
          </cell>
          <cell r="J148">
            <v>0</v>
          </cell>
          <cell r="K148">
            <v>0</v>
          </cell>
          <cell r="L148">
            <v>0</v>
          </cell>
          <cell r="M148">
            <v>0</v>
          </cell>
          <cell r="N148">
            <v>5000</v>
          </cell>
          <cell r="O148">
            <v>0</v>
          </cell>
          <cell r="P148">
            <v>0</v>
          </cell>
          <cell r="Q148">
            <v>0</v>
          </cell>
          <cell r="R148">
            <v>0</v>
          </cell>
          <cell r="S148">
            <v>5000</v>
          </cell>
          <cell r="T148">
            <v>0</v>
          </cell>
          <cell r="U148">
            <v>0</v>
          </cell>
          <cell r="V148">
            <v>5000</v>
          </cell>
          <cell r="W148">
            <v>0</v>
          </cell>
          <cell r="X148">
            <v>0</v>
          </cell>
          <cell r="Y148">
            <v>0</v>
          </cell>
          <cell r="Z148">
            <v>0</v>
          </cell>
          <cell r="AA148">
            <v>0</v>
          </cell>
          <cell r="AB148">
            <v>5000</v>
          </cell>
          <cell r="AC148">
            <v>5000</v>
          </cell>
          <cell r="AD148">
            <v>5000</v>
          </cell>
          <cell r="AE148">
            <v>0</v>
          </cell>
          <cell r="AF148">
            <v>0</v>
          </cell>
          <cell r="AG148">
            <v>0</v>
          </cell>
          <cell r="AH148">
            <v>5000</v>
          </cell>
          <cell r="AI148">
            <v>0</v>
          </cell>
          <cell r="AJ148">
            <v>5000</v>
          </cell>
          <cell r="AK148">
            <v>0</v>
          </cell>
          <cell r="AL148">
            <v>0</v>
          </cell>
          <cell r="AM148">
            <v>0</v>
          </cell>
        </row>
        <row r="149">
          <cell r="B149" t="str">
            <v>Tianeptine</v>
          </cell>
          <cell r="C149" t="str">
            <v>Tianeptine</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row>
        <row r="150">
          <cell r="B150" t="str">
            <v>Tiotropium Bromide</v>
          </cell>
          <cell r="C150" t="str">
            <v>Tiotropium Bromide</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row>
        <row r="151">
          <cell r="B151" t="str">
            <v>Topiramate100mg</v>
          </cell>
          <cell r="C151" t="str">
            <v>Topiramate</v>
          </cell>
          <cell r="D151" t="str">
            <v>100mg</v>
          </cell>
          <cell r="E151" t="str">
            <v>Torrent</v>
          </cell>
          <cell r="F151" t="str">
            <v>Y</v>
          </cell>
          <cell r="G151" t="str">
            <v>Y</v>
          </cell>
          <cell r="H151">
            <v>0</v>
          </cell>
          <cell r="I151" t="str">
            <v>Y</v>
          </cell>
          <cell r="J151">
            <v>2011.5</v>
          </cell>
          <cell r="K151">
            <v>0</v>
          </cell>
          <cell r="L151">
            <v>0</v>
          </cell>
          <cell r="M151">
            <v>0</v>
          </cell>
          <cell r="N151">
            <v>2012.25</v>
          </cell>
          <cell r="O151">
            <v>0</v>
          </cell>
          <cell r="P151">
            <v>0</v>
          </cell>
          <cell r="Q151">
            <v>0</v>
          </cell>
          <cell r="R151">
            <v>0</v>
          </cell>
          <cell r="S151">
            <v>2012.25</v>
          </cell>
          <cell r="T151">
            <v>0</v>
          </cell>
          <cell r="U151">
            <v>0</v>
          </cell>
          <cell r="V151">
            <v>2012.25</v>
          </cell>
          <cell r="W151">
            <v>0</v>
          </cell>
          <cell r="X151">
            <v>0</v>
          </cell>
          <cell r="Y151">
            <v>0</v>
          </cell>
          <cell r="Z151">
            <v>0</v>
          </cell>
          <cell r="AA151">
            <v>0</v>
          </cell>
          <cell r="AB151">
            <v>2011.5</v>
          </cell>
          <cell r="AC151">
            <v>2012.25</v>
          </cell>
          <cell r="AD151">
            <v>0</v>
          </cell>
          <cell r="AE151">
            <v>0</v>
          </cell>
          <cell r="AF151">
            <v>0</v>
          </cell>
          <cell r="AG151">
            <v>2012.25</v>
          </cell>
          <cell r="AH151">
            <v>0</v>
          </cell>
          <cell r="AI151">
            <v>0</v>
          </cell>
          <cell r="AJ151">
            <v>0</v>
          </cell>
          <cell r="AK151">
            <v>0</v>
          </cell>
          <cell r="AL151">
            <v>0</v>
          </cell>
          <cell r="AM151">
            <v>0</v>
          </cell>
        </row>
        <row r="152">
          <cell r="B152" t="str">
            <v>Topiramate200mg</v>
          </cell>
          <cell r="C152" t="str">
            <v>Topiramate</v>
          </cell>
          <cell r="D152" t="str">
            <v>200mg</v>
          </cell>
          <cell r="E152" t="str">
            <v>Torrent</v>
          </cell>
          <cell r="F152" t="str">
            <v>Y</v>
          </cell>
          <cell r="G152" t="str">
            <v>Y</v>
          </cell>
          <cell r="H152">
            <v>0</v>
          </cell>
          <cell r="I152" t="str">
            <v>Y</v>
          </cell>
          <cell r="J152">
            <v>2011.5</v>
          </cell>
          <cell r="K152">
            <v>0</v>
          </cell>
          <cell r="L152">
            <v>0</v>
          </cell>
          <cell r="M152">
            <v>0</v>
          </cell>
          <cell r="N152">
            <v>2012.25</v>
          </cell>
          <cell r="O152">
            <v>0</v>
          </cell>
          <cell r="P152">
            <v>0</v>
          </cell>
          <cell r="Q152">
            <v>0</v>
          </cell>
          <cell r="R152">
            <v>0</v>
          </cell>
          <cell r="S152">
            <v>2012.25</v>
          </cell>
          <cell r="T152">
            <v>0</v>
          </cell>
          <cell r="U152">
            <v>0</v>
          </cell>
          <cell r="V152">
            <v>2012.25</v>
          </cell>
          <cell r="W152">
            <v>0</v>
          </cell>
          <cell r="X152">
            <v>0</v>
          </cell>
          <cell r="Y152">
            <v>0</v>
          </cell>
          <cell r="Z152">
            <v>0</v>
          </cell>
          <cell r="AA152">
            <v>0</v>
          </cell>
          <cell r="AB152">
            <v>2011.5</v>
          </cell>
          <cell r="AC152">
            <v>2012.25</v>
          </cell>
          <cell r="AD152">
            <v>0</v>
          </cell>
          <cell r="AE152">
            <v>0</v>
          </cell>
          <cell r="AF152">
            <v>0</v>
          </cell>
          <cell r="AG152">
            <v>2012.25</v>
          </cell>
          <cell r="AH152">
            <v>0</v>
          </cell>
          <cell r="AI152">
            <v>0</v>
          </cell>
          <cell r="AJ152">
            <v>0</v>
          </cell>
          <cell r="AK152">
            <v>0</v>
          </cell>
          <cell r="AL152">
            <v>0</v>
          </cell>
          <cell r="AM152">
            <v>0</v>
          </cell>
        </row>
        <row r="153">
          <cell r="B153" t="str">
            <v>Topiramate25mg</v>
          </cell>
          <cell r="C153" t="str">
            <v>Topiramate</v>
          </cell>
          <cell r="D153" t="str">
            <v>25mg</v>
          </cell>
          <cell r="E153" t="str">
            <v>Torrent</v>
          </cell>
          <cell r="F153" t="str">
            <v>Y</v>
          </cell>
          <cell r="G153" t="str">
            <v>Y</v>
          </cell>
          <cell r="H153">
            <v>0</v>
          </cell>
          <cell r="I153" t="str">
            <v>Y</v>
          </cell>
          <cell r="J153">
            <v>2011.5</v>
          </cell>
          <cell r="K153">
            <v>0</v>
          </cell>
          <cell r="L153">
            <v>0</v>
          </cell>
          <cell r="M153">
            <v>0</v>
          </cell>
          <cell r="N153">
            <v>2012.25</v>
          </cell>
          <cell r="O153">
            <v>0</v>
          </cell>
          <cell r="P153">
            <v>0</v>
          </cell>
          <cell r="Q153">
            <v>0</v>
          </cell>
          <cell r="R153">
            <v>0</v>
          </cell>
          <cell r="S153">
            <v>2012.25</v>
          </cell>
          <cell r="T153">
            <v>0</v>
          </cell>
          <cell r="U153">
            <v>0</v>
          </cell>
          <cell r="V153">
            <v>2012.25</v>
          </cell>
          <cell r="W153">
            <v>0</v>
          </cell>
          <cell r="X153">
            <v>0</v>
          </cell>
          <cell r="Y153">
            <v>0</v>
          </cell>
          <cell r="Z153">
            <v>0</v>
          </cell>
          <cell r="AA153">
            <v>0</v>
          </cell>
          <cell r="AB153">
            <v>2011.5</v>
          </cell>
          <cell r="AC153">
            <v>2012.25</v>
          </cell>
          <cell r="AD153">
            <v>0</v>
          </cell>
          <cell r="AE153">
            <v>0</v>
          </cell>
          <cell r="AF153">
            <v>0</v>
          </cell>
          <cell r="AG153">
            <v>2012.25</v>
          </cell>
          <cell r="AH153">
            <v>0</v>
          </cell>
          <cell r="AI153">
            <v>0</v>
          </cell>
          <cell r="AJ153">
            <v>0</v>
          </cell>
          <cell r="AK153">
            <v>0</v>
          </cell>
          <cell r="AL153">
            <v>0</v>
          </cell>
          <cell r="AM153">
            <v>0</v>
          </cell>
        </row>
        <row r="154">
          <cell r="B154" t="str">
            <v>Topiramate400mg</v>
          </cell>
          <cell r="C154" t="str">
            <v>Topiramate</v>
          </cell>
          <cell r="D154" t="str">
            <v>400mg</v>
          </cell>
          <cell r="E154" t="str">
            <v>Torrent</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row>
        <row r="155">
          <cell r="B155" t="str">
            <v>Topiramate50mg</v>
          </cell>
          <cell r="C155" t="str">
            <v>Topiramate</v>
          </cell>
          <cell r="D155" t="str">
            <v>50mg</v>
          </cell>
          <cell r="E155" t="str">
            <v>Torrent</v>
          </cell>
          <cell r="F155" t="str">
            <v>Y</v>
          </cell>
          <cell r="G155" t="str">
            <v>Y</v>
          </cell>
          <cell r="H155">
            <v>0</v>
          </cell>
          <cell r="I155" t="str">
            <v>Y</v>
          </cell>
          <cell r="J155">
            <v>2011.5</v>
          </cell>
          <cell r="K155">
            <v>0</v>
          </cell>
          <cell r="L155">
            <v>0</v>
          </cell>
          <cell r="M155">
            <v>0</v>
          </cell>
          <cell r="N155">
            <v>2012.25</v>
          </cell>
          <cell r="O155">
            <v>0</v>
          </cell>
          <cell r="P155">
            <v>0</v>
          </cell>
          <cell r="Q155">
            <v>0</v>
          </cell>
          <cell r="R155">
            <v>0</v>
          </cell>
          <cell r="S155">
            <v>2012.25</v>
          </cell>
          <cell r="T155">
            <v>0</v>
          </cell>
          <cell r="U155">
            <v>0</v>
          </cell>
          <cell r="V155">
            <v>2012.25</v>
          </cell>
          <cell r="W155">
            <v>0</v>
          </cell>
          <cell r="X155">
            <v>0</v>
          </cell>
          <cell r="Y155">
            <v>0</v>
          </cell>
          <cell r="Z155">
            <v>0</v>
          </cell>
          <cell r="AA155">
            <v>0</v>
          </cell>
          <cell r="AB155">
            <v>2011.5</v>
          </cell>
          <cell r="AC155">
            <v>2012.25</v>
          </cell>
          <cell r="AD155">
            <v>0</v>
          </cell>
          <cell r="AE155">
            <v>0</v>
          </cell>
          <cell r="AF155">
            <v>0</v>
          </cell>
          <cell r="AG155">
            <v>2012.25</v>
          </cell>
          <cell r="AH155">
            <v>0</v>
          </cell>
          <cell r="AI155">
            <v>0</v>
          </cell>
          <cell r="AJ155">
            <v>0</v>
          </cell>
          <cell r="AK155">
            <v>0</v>
          </cell>
          <cell r="AL155">
            <v>0</v>
          </cell>
          <cell r="AM155">
            <v>0</v>
          </cell>
        </row>
        <row r="156">
          <cell r="B156" t="str">
            <v>Trimebutine</v>
          </cell>
          <cell r="C156" t="str">
            <v>Trimebutine</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row>
        <row r="157">
          <cell r="B157" t="str">
            <v>Trimetazidine</v>
          </cell>
          <cell r="C157" t="str">
            <v>Trimetazidine</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row>
        <row r="158">
          <cell r="B158" t="str">
            <v>Valproate semisodium500mg</v>
          </cell>
          <cell r="C158" t="str">
            <v>Valproate semisodium</v>
          </cell>
          <cell r="D158" t="str">
            <v>500mg</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row>
        <row r="159">
          <cell r="B159" t="str">
            <v>Valproic Acid</v>
          </cell>
          <cell r="C159" t="str">
            <v>Valproic Acid</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row>
        <row r="160">
          <cell r="B160" t="str">
            <v>Valsartan + HCTZ160+12.5mg</v>
          </cell>
          <cell r="C160" t="str">
            <v>Valsartan + HCTZ</v>
          </cell>
          <cell r="D160" t="str">
            <v>160+12.5mg</v>
          </cell>
          <cell r="E160" t="str">
            <v>Torrent</v>
          </cell>
          <cell r="F160">
            <v>0</v>
          </cell>
          <cell r="G160" t="str">
            <v>Y</v>
          </cell>
          <cell r="H160">
            <v>0</v>
          </cell>
          <cell r="I160">
            <v>0</v>
          </cell>
          <cell r="J160">
            <v>2011.5</v>
          </cell>
          <cell r="K160">
            <v>0</v>
          </cell>
          <cell r="L160">
            <v>0</v>
          </cell>
          <cell r="M160">
            <v>0</v>
          </cell>
          <cell r="N160">
            <v>2012.25</v>
          </cell>
          <cell r="O160">
            <v>0</v>
          </cell>
          <cell r="P160">
            <v>0</v>
          </cell>
          <cell r="Q160">
            <v>0</v>
          </cell>
          <cell r="R160">
            <v>0</v>
          </cell>
          <cell r="S160">
            <v>2012.25</v>
          </cell>
          <cell r="T160">
            <v>0</v>
          </cell>
          <cell r="U160">
            <v>0</v>
          </cell>
          <cell r="V160">
            <v>2012.25</v>
          </cell>
          <cell r="W160">
            <v>0</v>
          </cell>
          <cell r="X160">
            <v>0</v>
          </cell>
          <cell r="Y160">
            <v>0</v>
          </cell>
          <cell r="Z160">
            <v>0</v>
          </cell>
          <cell r="AA160">
            <v>0</v>
          </cell>
          <cell r="AB160">
            <v>2012.25</v>
          </cell>
          <cell r="AC160">
            <v>2012.25</v>
          </cell>
          <cell r="AD160">
            <v>0</v>
          </cell>
          <cell r="AE160">
            <v>0</v>
          </cell>
          <cell r="AF160">
            <v>0</v>
          </cell>
          <cell r="AG160">
            <v>2012.25</v>
          </cell>
          <cell r="AH160">
            <v>0</v>
          </cell>
          <cell r="AI160">
            <v>0</v>
          </cell>
          <cell r="AJ160">
            <v>0</v>
          </cell>
          <cell r="AK160">
            <v>0</v>
          </cell>
          <cell r="AL160">
            <v>0</v>
          </cell>
          <cell r="AM160">
            <v>0</v>
          </cell>
        </row>
        <row r="161">
          <cell r="B161" t="str">
            <v>Valsartan + HCTZ160+12.5mg</v>
          </cell>
          <cell r="C161" t="str">
            <v>Valsartan + HCTZ</v>
          </cell>
          <cell r="D161" t="str">
            <v>160+12.5mg</v>
          </cell>
          <cell r="E161" t="str">
            <v>Torrent</v>
          </cell>
          <cell r="F161">
            <v>0</v>
          </cell>
          <cell r="G161" t="str">
            <v>Y</v>
          </cell>
          <cell r="H161">
            <v>0</v>
          </cell>
          <cell r="I161">
            <v>0</v>
          </cell>
          <cell r="J161">
            <v>2011.5</v>
          </cell>
          <cell r="K161">
            <v>0</v>
          </cell>
          <cell r="L161">
            <v>0</v>
          </cell>
          <cell r="M161">
            <v>0</v>
          </cell>
          <cell r="N161">
            <v>2012.25</v>
          </cell>
          <cell r="O161">
            <v>0</v>
          </cell>
          <cell r="P161">
            <v>0</v>
          </cell>
          <cell r="Q161">
            <v>0</v>
          </cell>
          <cell r="R161">
            <v>0</v>
          </cell>
          <cell r="S161">
            <v>2012.25</v>
          </cell>
          <cell r="T161">
            <v>0</v>
          </cell>
          <cell r="U161">
            <v>0</v>
          </cell>
          <cell r="V161">
            <v>2012.25</v>
          </cell>
          <cell r="W161">
            <v>0</v>
          </cell>
          <cell r="X161">
            <v>0</v>
          </cell>
          <cell r="Y161">
            <v>0</v>
          </cell>
          <cell r="Z161">
            <v>0</v>
          </cell>
          <cell r="AA161">
            <v>0</v>
          </cell>
          <cell r="AB161">
            <v>2012.25</v>
          </cell>
          <cell r="AC161">
            <v>2012.25</v>
          </cell>
          <cell r="AD161">
            <v>0</v>
          </cell>
          <cell r="AE161">
            <v>0</v>
          </cell>
          <cell r="AF161">
            <v>0</v>
          </cell>
          <cell r="AG161">
            <v>2012.25</v>
          </cell>
          <cell r="AH161">
            <v>0</v>
          </cell>
          <cell r="AI161">
            <v>0</v>
          </cell>
          <cell r="AJ161">
            <v>0</v>
          </cell>
          <cell r="AK161">
            <v>0</v>
          </cell>
          <cell r="AL161">
            <v>0</v>
          </cell>
          <cell r="AM161">
            <v>0</v>
          </cell>
        </row>
        <row r="162">
          <cell r="B162" t="str">
            <v>Valsartan + HCTZ160+25mg</v>
          </cell>
          <cell r="C162" t="str">
            <v>Valsartan + HCTZ</v>
          </cell>
          <cell r="D162" t="str">
            <v>160+25mg</v>
          </cell>
          <cell r="E162" t="str">
            <v>Torrent</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row>
        <row r="163">
          <cell r="B163" t="str">
            <v>Valsartan + HCTZ320+12.5mg</v>
          </cell>
          <cell r="C163" t="str">
            <v>Valsartan + HCTZ</v>
          </cell>
          <cell r="D163" t="str">
            <v>320+12.5mg</v>
          </cell>
          <cell r="E163" t="str">
            <v>Torrent</v>
          </cell>
          <cell r="F163">
            <v>0</v>
          </cell>
          <cell r="G163" t="str">
            <v>Y</v>
          </cell>
          <cell r="H163">
            <v>0</v>
          </cell>
          <cell r="I163">
            <v>0</v>
          </cell>
          <cell r="J163">
            <v>2011.5</v>
          </cell>
          <cell r="K163">
            <v>0</v>
          </cell>
          <cell r="L163">
            <v>0</v>
          </cell>
          <cell r="M163">
            <v>0</v>
          </cell>
          <cell r="N163">
            <v>2012.25</v>
          </cell>
          <cell r="O163">
            <v>0</v>
          </cell>
          <cell r="P163">
            <v>0</v>
          </cell>
          <cell r="Q163">
            <v>0</v>
          </cell>
          <cell r="R163">
            <v>0</v>
          </cell>
          <cell r="S163">
            <v>2012.25</v>
          </cell>
          <cell r="T163">
            <v>0</v>
          </cell>
          <cell r="U163">
            <v>0</v>
          </cell>
          <cell r="V163">
            <v>2012.25</v>
          </cell>
          <cell r="W163">
            <v>0</v>
          </cell>
          <cell r="X163">
            <v>0</v>
          </cell>
          <cell r="Y163">
            <v>0</v>
          </cell>
          <cell r="Z163">
            <v>0</v>
          </cell>
          <cell r="AA163">
            <v>0</v>
          </cell>
          <cell r="AB163">
            <v>2012.25</v>
          </cell>
          <cell r="AC163">
            <v>2012.25</v>
          </cell>
          <cell r="AD163">
            <v>0</v>
          </cell>
          <cell r="AE163">
            <v>0</v>
          </cell>
          <cell r="AF163">
            <v>0</v>
          </cell>
          <cell r="AG163">
            <v>2012.25</v>
          </cell>
          <cell r="AH163">
            <v>0</v>
          </cell>
          <cell r="AI163">
            <v>0</v>
          </cell>
          <cell r="AJ163">
            <v>0</v>
          </cell>
          <cell r="AK163">
            <v>0</v>
          </cell>
          <cell r="AL163">
            <v>0</v>
          </cell>
          <cell r="AM163">
            <v>0</v>
          </cell>
        </row>
        <row r="164">
          <cell r="B164" t="str">
            <v>Valsartan + HCTZ320+12.5mg</v>
          </cell>
          <cell r="C164" t="str">
            <v>Valsartan + HCTZ</v>
          </cell>
          <cell r="D164" t="str">
            <v>320+12.5mg</v>
          </cell>
          <cell r="E164" t="str">
            <v>Torrent</v>
          </cell>
          <cell r="F164">
            <v>0</v>
          </cell>
          <cell r="G164" t="str">
            <v>Y</v>
          </cell>
          <cell r="H164">
            <v>0</v>
          </cell>
          <cell r="I164">
            <v>0</v>
          </cell>
          <cell r="J164">
            <v>2011.5</v>
          </cell>
          <cell r="K164">
            <v>0</v>
          </cell>
          <cell r="L164">
            <v>0</v>
          </cell>
          <cell r="M164">
            <v>0</v>
          </cell>
          <cell r="N164">
            <v>2012.25</v>
          </cell>
          <cell r="O164">
            <v>0</v>
          </cell>
          <cell r="P164">
            <v>0</v>
          </cell>
          <cell r="Q164">
            <v>0</v>
          </cell>
          <cell r="R164">
            <v>0</v>
          </cell>
          <cell r="S164">
            <v>2012.25</v>
          </cell>
          <cell r="T164">
            <v>0</v>
          </cell>
          <cell r="U164">
            <v>0</v>
          </cell>
          <cell r="V164">
            <v>2012.25</v>
          </cell>
          <cell r="W164">
            <v>0</v>
          </cell>
          <cell r="X164">
            <v>0</v>
          </cell>
          <cell r="Y164">
            <v>0</v>
          </cell>
          <cell r="Z164">
            <v>0</v>
          </cell>
          <cell r="AA164">
            <v>0</v>
          </cell>
          <cell r="AB164">
            <v>2012.25</v>
          </cell>
          <cell r="AC164">
            <v>2012.25</v>
          </cell>
          <cell r="AD164">
            <v>0</v>
          </cell>
          <cell r="AE164">
            <v>0</v>
          </cell>
          <cell r="AF164">
            <v>0</v>
          </cell>
          <cell r="AG164">
            <v>2012.25</v>
          </cell>
          <cell r="AH164">
            <v>0</v>
          </cell>
          <cell r="AI164">
            <v>0</v>
          </cell>
          <cell r="AJ164">
            <v>0</v>
          </cell>
          <cell r="AK164">
            <v>0</v>
          </cell>
          <cell r="AL164">
            <v>0</v>
          </cell>
          <cell r="AM164">
            <v>0</v>
          </cell>
        </row>
        <row r="165">
          <cell r="B165" t="str">
            <v>Valsartan + HCTZ320+25mg</v>
          </cell>
          <cell r="C165" t="str">
            <v>Valsartan + HCTZ</v>
          </cell>
          <cell r="D165" t="str">
            <v>320+25mg</v>
          </cell>
          <cell r="E165" t="str">
            <v>Torrent</v>
          </cell>
          <cell r="F165">
            <v>0</v>
          </cell>
          <cell r="G165" t="str">
            <v>Y</v>
          </cell>
          <cell r="H165">
            <v>0</v>
          </cell>
          <cell r="I165">
            <v>0</v>
          </cell>
          <cell r="J165">
            <v>2011.5</v>
          </cell>
          <cell r="K165">
            <v>0</v>
          </cell>
          <cell r="L165">
            <v>0</v>
          </cell>
          <cell r="M165">
            <v>0</v>
          </cell>
          <cell r="N165">
            <v>2012.25</v>
          </cell>
          <cell r="O165">
            <v>0</v>
          </cell>
          <cell r="P165">
            <v>0</v>
          </cell>
          <cell r="Q165">
            <v>0</v>
          </cell>
          <cell r="R165">
            <v>0</v>
          </cell>
          <cell r="S165">
            <v>2012.25</v>
          </cell>
          <cell r="T165">
            <v>0</v>
          </cell>
          <cell r="U165">
            <v>0</v>
          </cell>
          <cell r="V165">
            <v>2012.25</v>
          </cell>
          <cell r="W165">
            <v>0</v>
          </cell>
          <cell r="X165">
            <v>0</v>
          </cell>
          <cell r="Y165">
            <v>0</v>
          </cell>
          <cell r="Z165">
            <v>0</v>
          </cell>
          <cell r="AA165">
            <v>0</v>
          </cell>
          <cell r="AB165">
            <v>2012.25</v>
          </cell>
          <cell r="AC165">
            <v>2012.25</v>
          </cell>
          <cell r="AD165">
            <v>0</v>
          </cell>
          <cell r="AE165">
            <v>0</v>
          </cell>
          <cell r="AF165">
            <v>0</v>
          </cell>
          <cell r="AG165">
            <v>2012.25</v>
          </cell>
          <cell r="AH165">
            <v>0</v>
          </cell>
          <cell r="AI165">
            <v>0</v>
          </cell>
          <cell r="AJ165">
            <v>0</v>
          </cell>
          <cell r="AK165">
            <v>0</v>
          </cell>
          <cell r="AL165">
            <v>0</v>
          </cell>
          <cell r="AM165">
            <v>0</v>
          </cell>
        </row>
        <row r="166">
          <cell r="B166" t="str">
            <v>Valsartan + HCTZ320+25mg</v>
          </cell>
          <cell r="C166" t="str">
            <v>Valsartan + HCTZ</v>
          </cell>
          <cell r="D166" t="str">
            <v>320+25mg</v>
          </cell>
          <cell r="E166" t="str">
            <v>Torrent</v>
          </cell>
          <cell r="F166">
            <v>0</v>
          </cell>
          <cell r="G166" t="str">
            <v>Y</v>
          </cell>
          <cell r="H166">
            <v>0</v>
          </cell>
          <cell r="I166">
            <v>0</v>
          </cell>
          <cell r="J166">
            <v>2011.5</v>
          </cell>
          <cell r="K166">
            <v>0</v>
          </cell>
          <cell r="L166">
            <v>0</v>
          </cell>
          <cell r="M166">
            <v>0</v>
          </cell>
          <cell r="N166">
            <v>2012.25</v>
          </cell>
          <cell r="O166">
            <v>0</v>
          </cell>
          <cell r="P166">
            <v>0</v>
          </cell>
          <cell r="Q166">
            <v>0</v>
          </cell>
          <cell r="R166">
            <v>0</v>
          </cell>
          <cell r="S166">
            <v>2012.25</v>
          </cell>
          <cell r="T166">
            <v>0</v>
          </cell>
          <cell r="U166">
            <v>0</v>
          </cell>
          <cell r="V166">
            <v>2012.25</v>
          </cell>
          <cell r="W166">
            <v>0</v>
          </cell>
          <cell r="X166">
            <v>0</v>
          </cell>
          <cell r="Y166">
            <v>0</v>
          </cell>
          <cell r="Z166">
            <v>0</v>
          </cell>
          <cell r="AA166">
            <v>0</v>
          </cell>
          <cell r="AB166">
            <v>2012.25</v>
          </cell>
          <cell r="AC166">
            <v>2012.25</v>
          </cell>
          <cell r="AD166">
            <v>0</v>
          </cell>
          <cell r="AE166">
            <v>0</v>
          </cell>
          <cell r="AF166">
            <v>0</v>
          </cell>
          <cell r="AG166">
            <v>2012.25</v>
          </cell>
          <cell r="AH166">
            <v>0</v>
          </cell>
          <cell r="AI166">
            <v>0</v>
          </cell>
          <cell r="AJ166">
            <v>0</v>
          </cell>
          <cell r="AK166">
            <v>0</v>
          </cell>
          <cell r="AL166">
            <v>0</v>
          </cell>
          <cell r="AM166">
            <v>0</v>
          </cell>
        </row>
        <row r="167">
          <cell r="B167" t="str">
            <v>Valsartan + HCTZ80+12.5mg</v>
          </cell>
          <cell r="C167" t="str">
            <v>Valsartan + HCTZ</v>
          </cell>
          <cell r="D167" t="str">
            <v>80+12.5mg</v>
          </cell>
          <cell r="E167" t="str">
            <v>Torrent</v>
          </cell>
          <cell r="F167">
            <v>0</v>
          </cell>
          <cell r="G167" t="str">
            <v>Y</v>
          </cell>
          <cell r="H167">
            <v>0</v>
          </cell>
          <cell r="I167">
            <v>0</v>
          </cell>
          <cell r="J167">
            <v>2011.5</v>
          </cell>
          <cell r="K167">
            <v>0</v>
          </cell>
          <cell r="L167">
            <v>0</v>
          </cell>
          <cell r="M167">
            <v>0</v>
          </cell>
          <cell r="N167">
            <v>2012.25</v>
          </cell>
          <cell r="O167">
            <v>0</v>
          </cell>
          <cell r="P167">
            <v>0</v>
          </cell>
          <cell r="Q167">
            <v>0</v>
          </cell>
          <cell r="R167">
            <v>0</v>
          </cell>
          <cell r="S167">
            <v>2012.25</v>
          </cell>
          <cell r="T167">
            <v>0</v>
          </cell>
          <cell r="U167">
            <v>0</v>
          </cell>
          <cell r="V167">
            <v>2012.25</v>
          </cell>
          <cell r="W167">
            <v>0</v>
          </cell>
          <cell r="X167">
            <v>0</v>
          </cell>
          <cell r="Y167">
            <v>0</v>
          </cell>
          <cell r="Z167">
            <v>0</v>
          </cell>
          <cell r="AA167">
            <v>0</v>
          </cell>
          <cell r="AB167">
            <v>2012.25</v>
          </cell>
          <cell r="AC167">
            <v>2012.25</v>
          </cell>
          <cell r="AD167">
            <v>0</v>
          </cell>
          <cell r="AE167">
            <v>0</v>
          </cell>
          <cell r="AF167">
            <v>0</v>
          </cell>
          <cell r="AG167">
            <v>2012.25</v>
          </cell>
          <cell r="AH167">
            <v>0</v>
          </cell>
          <cell r="AI167">
            <v>0</v>
          </cell>
          <cell r="AJ167">
            <v>0</v>
          </cell>
          <cell r="AK167">
            <v>0</v>
          </cell>
          <cell r="AL167">
            <v>0</v>
          </cell>
          <cell r="AM167">
            <v>0</v>
          </cell>
        </row>
        <row r="168">
          <cell r="B168" t="str">
            <v>Valsartan + HCTZ80+12.5mg</v>
          </cell>
          <cell r="C168" t="str">
            <v>Valsartan + HCTZ</v>
          </cell>
          <cell r="D168" t="str">
            <v>80+12.5mg</v>
          </cell>
          <cell r="E168" t="str">
            <v>Torrent</v>
          </cell>
          <cell r="F168">
            <v>0</v>
          </cell>
          <cell r="G168" t="str">
            <v>Y</v>
          </cell>
          <cell r="H168">
            <v>0</v>
          </cell>
          <cell r="I168">
            <v>0</v>
          </cell>
          <cell r="J168">
            <v>2011.5</v>
          </cell>
          <cell r="K168">
            <v>0</v>
          </cell>
          <cell r="L168">
            <v>0</v>
          </cell>
          <cell r="M168">
            <v>0</v>
          </cell>
          <cell r="N168">
            <v>2012.25</v>
          </cell>
          <cell r="O168">
            <v>0</v>
          </cell>
          <cell r="P168">
            <v>0</v>
          </cell>
          <cell r="Q168">
            <v>0</v>
          </cell>
          <cell r="R168">
            <v>0</v>
          </cell>
          <cell r="S168">
            <v>2012.25</v>
          </cell>
          <cell r="T168">
            <v>0</v>
          </cell>
          <cell r="U168">
            <v>0</v>
          </cell>
          <cell r="V168">
            <v>2012.25</v>
          </cell>
          <cell r="W168">
            <v>0</v>
          </cell>
          <cell r="X168">
            <v>0</v>
          </cell>
          <cell r="Y168">
            <v>0</v>
          </cell>
          <cell r="Z168">
            <v>0</v>
          </cell>
          <cell r="AA168">
            <v>0</v>
          </cell>
          <cell r="AB168">
            <v>2012.25</v>
          </cell>
          <cell r="AC168">
            <v>2012.25</v>
          </cell>
          <cell r="AD168">
            <v>0</v>
          </cell>
          <cell r="AE168">
            <v>0</v>
          </cell>
          <cell r="AF168">
            <v>0</v>
          </cell>
          <cell r="AG168">
            <v>2012.25</v>
          </cell>
          <cell r="AH168">
            <v>0</v>
          </cell>
          <cell r="AI168">
            <v>0</v>
          </cell>
          <cell r="AJ168">
            <v>0</v>
          </cell>
          <cell r="AK168">
            <v>0</v>
          </cell>
          <cell r="AL168">
            <v>0</v>
          </cell>
          <cell r="AM168">
            <v>0</v>
          </cell>
        </row>
        <row r="169">
          <cell r="B169" t="str">
            <v>Valsartan160mg</v>
          </cell>
          <cell r="C169" t="str">
            <v>Valsartan</v>
          </cell>
          <cell r="D169" t="str">
            <v>160mg</v>
          </cell>
          <cell r="E169" t="str">
            <v>Torrent</v>
          </cell>
          <cell r="F169">
            <v>0</v>
          </cell>
          <cell r="G169" t="str">
            <v>Y</v>
          </cell>
          <cell r="H169">
            <v>0</v>
          </cell>
          <cell r="I169">
            <v>0</v>
          </cell>
          <cell r="J169">
            <v>2011.5</v>
          </cell>
          <cell r="K169">
            <v>0</v>
          </cell>
          <cell r="L169">
            <v>0</v>
          </cell>
          <cell r="M169">
            <v>0</v>
          </cell>
          <cell r="N169">
            <v>2012.25</v>
          </cell>
          <cell r="O169">
            <v>0</v>
          </cell>
          <cell r="P169">
            <v>0</v>
          </cell>
          <cell r="Q169">
            <v>0</v>
          </cell>
          <cell r="R169">
            <v>0</v>
          </cell>
          <cell r="S169">
            <v>2012.25</v>
          </cell>
          <cell r="T169">
            <v>0</v>
          </cell>
          <cell r="U169">
            <v>0</v>
          </cell>
          <cell r="V169">
            <v>2012.25</v>
          </cell>
          <cell r="W169">
            <v>0</v>
          </cell>
          <cell r="X169">
            <v>0</v>
          </cell>
          <cell r="Y169">
            <v>0</v>
          </cell>
          <cell r="Z169">
            <v>0</v>
          </cell>
          <cell r="AA169">
            <v>0</v>
          </cell>
          <cell r="AB169">
            <v>2012.25</v>
          </cell>
          <cell r="AC169">
            <v>2012.25</v>
          </cell>
          <cell r="AD169">
            <v>0</v>
          </cell>
          <cell r="AE169">
            <v>0</v>
          </cell>
          <cell r="AF169">
            <v>0</v>
          </cell>
          <cell r="AG169">
            <v>2012.25</v>
          </cell>
          <cell r="AH169">
            <v>0</v>
          </cell>
          <cell r="AI169">
            <v>0</v>
          </cell>
          <cell r="AJ169">
            <v>0</v>
          </cell>
          <cell r="AK169">
            <v>0</v>
          </cell>
          <cell r="AL169">
            <v>0</v>
          </cell>
          <cell r="AM169">
            <v>0</v>
          </cell>
        </row>
        <row r="170">
          <cell r="B170" t="str">
            <v>Valsartan320mg</v>
          </cell>
          <cell r="C170" t="str">
            <v>Valsartan</v>
          </cell>
          <cell r="D170" t="str">
            <v>320mg</v>
          </cell>
          <cell r="E170" t="str">
            <v>Torrent</v>
          </cell>
          <cell r="F170">
            <v>0</v>
          </cell>
          <cell r="G170" t="str">
            <v>Y</v>
          </cell>
          <cell r="H170">
            <v>0</v>
          </cell>
          <cell r="I170">
            <v>0</v>
          </cell>
          <cell r="J170">
            <v>2011.5</v>
          </cell>
          <cell r="K170">
            <v>0</v>
          </cell>
          <cell r="L170">
            <v>0</v>
          </cell>
          <cell r="M170">
            <v>0</v>
          </cell>
          <cell r="N170">
            <v>2012.25</v>
          </cell>
          <cell r="O170">
            <v>0</v>
          </cell>
          <cell r="P170">
            <v>0</v>
          </cell>
          <cell r="Q170">
            <v>0</v>
          </cell>
          <cell r="R170">
            <v>0</v>
          </cell>
          <cell r="S170">
            <v>2012.25</v>
          </cell>
          <cell r="T170">
            <v>0</v>
          </cell>
          <cell r="U170">
            <v>0</v>
          </cell>
          <cell r="V170">
            <v>2012.25</v>
          </cell>
          <cell r="W170">
            <v>0</v>
          </cell>
          <cell r="X170">
            <v>0</v>
          </cell>
          <cell r="Y170">
            <v>0</v>
          </cell>
          <cell r="Z170">
            <v>0</v>
          </cell>
          <cell r="AA170">
            <v>0</v>
          </cell>
          <cell r="AB170">
            <v>2012.25</v>
          </cell>
          <cell r="AC170">
            <v>2012.25</v>
          </cell>
          <cell r="AD170">
            <v>0</v>
          </cell>
          <cell r="AE170">
            <v>0</v>
          </cell>
          <cell r="AF170">
            <v>0</v>
          </cell>
          <cell r="AG170">
            <v>2012.25</v>
          </cell>
          <cell r="AH170">
            <v>0</v>
          </cell>
          <cell r="AI170">
            <v>0</v>
          </cell>
          <cell r="AJ170">
            <v>0</v>
          </cell>
          <cell r="AK170">
            <v>0</v>
          </cell>
          <cell r="AL170">
            <v>0</v>
          </cell>
          <cell r="AM170">
            <v>0</v>
          </cell>
        </row>
        <row r="171">
          <cell r="B171" t="str">
            <v>Valsartan40mg</v>
          </cell>
          <cell r="C171" t="str">
            <v>Valsartan</v>
          </cell>
          <cell r="D171" t="str">
            <v>40mg</v>
          </cell>
          <cell r="E171" t="str">
            <v>Torrent</v>
          </cell>
          <cell r="F171">
            <v>0</v>
          </cell>
          <cell r="G171" t="str">
            <v>Y</v>
          </cell>
          <cell r="H171">
            <v>0</v>
          </cell>
          <cell r="I171">
            <v>0</v>
          </cell>
          <cell r="J171">
            <v>2011.5</v>
          </cell>
          <cell r="K171">
            <v>0</v>
          </cell>
          <cell r="L171">
            <v>0</v>
          </cell>
          <cell r="M171">
            <v>0</v>
          </cell>
          <cell r="N171">
            <v>2012.25</v>
          </cell>
          <cell r="O171">
            <v>0</v>
          </cell>
          <cell r="P171">
            <v>0</v>
          </cell>
          <cell r="Q171">
            <v>0</v>
          </cell>
          <cell r="R171">
            <v>0</v>
          </cell>
          <cell r="S171">
            <v>2012.25</v>
          </cell>
          <cell r="T171">
            <v>0</v>
          </cell>
          <cell r="U171">
            <v>0</v>
          </cell>
          <cell r="V171">
            <v>2012.25</v>
          </cell>
          <cell r="W171">
            <v>0</v>
          </cell>
          <cell r="X171">
            <v>0</v>
          </cell>
          <cell r="Y171">
            <v>0</v>
          </cell>
          <cell r="Z171">
            <v>0</v>
          </cell>
          <cell r="AA171">
            <v>0</v>
          </cell>
          <cell r="AB171">
            <v>2012.25</v>
          </cell>
          <cell r="AC171">
            <v>2012.25</v>
          </cell>
          <cell r="AD171">
            <v>0</v>
          </cell>
          <cell r="AE171">
            <v>0</v>
          </cell>
          <cell r="AF171">
            <v>0</v>
          </cell>
          <cell r="AG171">
            <v>2012.25</v>
          </cell>
          <cell r="AH171">
            <v>0</v>
          </cell>
          <cell r="AI171">
            <v>0</v>
          </cell>
          <cell r="AJ171">
            <v>0</v>
          </cell>
          <cell r="AK171">
            <v>0</v>
          </cell>
          <cell r="AL171">
            <v>0</v>
          </cell>
          <cell r="AM171">
            <v>0</v>
          </cell>
        </row>
        <row r="172">
          <cell r="B172" t="str">
            <v>Valsartan80mg</v>
          </cell>
          <cell r="C172" t="str">
            <v>Valsartan</v>
          </cell>
          <cell r="D172" t="str">
            <v>80mg</v>
          </cell>
          <cell r="E172" t="str">
            <v>Torrent</v>
          </cell>
          <cell r="F172">
            <v>0</v>
          </cell>
          <cell r="G172" t="str">
            <v>Y</v>
          </cell>
          <cell r="H172">
            <v>0</v>
          </cell>
          <cell r="I172">
            <v>0</v>
          </cell>
          <cell r="J172">
            <v>2011.5</v>
          </cell>
          <cell r="K172">
            <v>0</v>
          </cell>
          <cell r="L172">
            <v>0</v>
          </cell>
          <cell r="M172">
            <v>0</v>
          </cell>
          <cell r="N172">
            <v>2012.25</v>
          </cell>
          <cell r="O172">
            <v>0</v>
          </cell>
          <cell r="P172">
            <v>0</v>
          </cell>
          <cell r="Q172">
            <v>0</v>
          </cell>
          <cell r="R172">
            <v>0</v>
          </cell>
          <cell r="S172">
            <v>2012.25</v>
          </cell>
          <cell r="T172">
            <v>0</v>
          </cell>
          <cell r="U172">
            <v>0</v>
          </cell>
          <cell r="V172">
            <v>2012.25</v>
          </cell>
          <cell r="W172">
            <v>0</v>
          </cell>
          <cell r="X172">
            <v>0</v>
          </cell>
          <cell r="Y172">
            <v>0</v>
          </cell>
          <cell r="Z172">
            <v>0</v>
          </cell>
          <cell r="AA172">
            <v>0</v>
          </cell>
          <cell r="AB172">
            <v>2012.25</v>
          </cell>
          <cell r="AC172">
            <v>2012.25</v>
          </cell>
          <cell r="AD172">
            <v>0</v>
          </cell>
          <cell r="AE172">
            <v>0</v>
          </cell>
          <cell r="AF172">
            <v>0</v>
          </cell>
          <cell r="AG172">
            <v>2012.25</v>
          </cell>
          <cell r="AH172">
            <v>0</v>
          </cell>
          <cell r="AI172">
            <v>0</v>
          </cell>
          <cell r="AJ172">
            <v>0</v>
          </cell>
          <cell r="AK172">
            <v>0</v>
          </cell>
          <cell r="AL172">
            <v>0</v>
          </cell>
          <cell r="AM172">
            <v>0</v>
          </cell>
        </row>
        <row r="173">
          <cell r="B173" t="str">
            <v>Venlafaxine XR150mg</v>
          </cell>
          <cell r="C173" t="str">
            <v>Venlafaxine XR</v>
          </cell>
          <cell r="D173" t="str">
            <v>150mg</v>
          </cell>
          <cell r="E173" t="str">
            <v>Torrent</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row>
        <row r="174">
          <cell r="B174" t="str">
            <v>Venlafaxine XR37.5mg</v>
          </cell>
          <cell r="C174" t="str">
            <v>Venlafaxine XR</v>
          </cell>
          <cell r="D174" t="str">
            <v>37.5mg</v>
          </cell>
          <cell r="E174" t="str">
            <v>Torrent</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row>
        <row r="175">
          <cell r="B175" t="str">
            <v>Venlafaxine XR75mg</v>
          </cell>
          <cell r="C175" t="str">
            <v>Venlafaxine XR</v>
          </cell>
          <cell r="D175" t="str">
            <v>75mg</v>
          </cell>
          <cell r="E175" t="str">
            <v>Torrent</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row>
        <row r="176">
          <cell r="B176" t="str">
            <v>Voriconazole200mg</v>
          </cell>
          <cell r="C176" t="str">
            <v>Voriconazole</v>
          </cell>
          <cell r="D176" t="str">
            <v>200mg</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row>
        <row r="177">
          <cell r="B177" t="str">
            <v>Voriconazole50mg</v>
          </cell>
          <cell r="C177" t="str">
            <v>Voriconazole</v>
          </cell>
          <cell r="D177" t="str">
            <v>50mg</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row>
        <row r="178">
          <cell r="B178" t="str">
            <v>Zoledronic Acid</v>
          </cell>
          <cell r="C178" t="str">
            <v>Zoledronic Acid</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row>
        <row r="179">
          <cell r="B179" t="str">
            <v>Aceclofenac100mg</v>
          </cell>
          <cell r="C179" t="str">
            <v>Aceclofenac</v>
          </cell>
          <cell r="D179" t="str">
            <v>100mg</v>
          </cell>
          <cell r="E179">
            <v>0</v>
          </cell>
          <cell r="F179">
            <v>0</v>
          </cell>
          <cell r="G179">
            <v>0</v>
          </cell>
          <cell r="H179">
            <v>0</v>
          </cell>
          <cell r="I179" t="str">
            <v>Y</v>
          </cell>
          <cell r="J179">
            <v>2010.25</v>
          </cell>
          <cell r="K179">
            <v>0</v>
          </cell>
          <cell r="L179">
            <v>0</v>
          </cell>
          <cell r="M179">
            <v>0</v>
          </cell>
          <cell r="N179">
            <v>2011</v>
          </cell>
          <cell r="O179">
            <v>0</v>
          </cell>
          <cell r="P179">
            <v>0</v>
          </cell>
          <cell r="Q179">
            <v>0</v>
          </cell>
          <cell r="R179">
            <v>0</v>
          </cell>
          <cell r="S179">
            <v>2011</v>
          </cell>
          <cell r="T179">
            <v>0</v>
          </cell>
          <cell r="U179">
            <v>0</v>
          </cell>
          <cell r="V179">
            <v>2011</v>
          </cell>
          <cell r="W179">
            <v>0</v>
          </cell>
          <cell r="X179">
            <v>0</v>
          </cell>
          <cell r="Y179">
            <v>0</v>
          </cell>
          <cell r="Z179">
            <v>0</v>
          </cell>
          <cell r="AA179">
            <v>0</v>
          </cell>
          <cell r="AB179">
            <v>2011</v>
          </cell>
          <cell r="AC179">
            <v>2011</v>
          </cell>
          <cell r="AD179">
            <v>0</v>
          </cell>
          <cell r="AE179">
            <v>0</v>
          </cell>
          <cell r="AF179">
            <v>0</v>
          </cell>
          <cell r="AG179">
            <v>2011</v>
          </cell>
          <cell r="AH179">
            <v>0</v>
          </cell>
          <cell r="AI179">
            <v>0</v>
          </cell>
          <cell r="AJ179">
            <v>0</v>
          </cell>
          <cell r="AK179">
            <v>0</v>
          </cell>
          <cell r="AL179">
            <v>0</v>
          </cell>
          <cell r="AM179">
            <v>0</v>
          </cell>
        </row>
        <row r="180">
          <cell r="B180" t="str">
            <v>Alendronate sodium10mg</v>
          </cell>
          <cell r="C180" t="str">
            <v>Alendronate sodium</v>
          </cell>
          <cell r="D180" t="str">
            <v>10mg</v>
          </cell>
          <cell r="E180">
            <v>0</v>
          </cell>
          <cell r="F180">
            <v>0</v>
          </cell>
          <cell r="G180">
            <v>0</v>
          </cell>
          <cell r="H180">
            <v>0</v>
          </cell>
          <cell r="I180" t="str">
            <v>Y</v>
          </cell>
          <cell r="J180">
            <v>2010.25</v>
          </cell>
          <cell r="K180">
            <v>0</v>
          </cell>
          <cell r="L180">
            <v>0</v>
          </cell>
          <cell r="M180">
            <v>0</v>
          </cell>
          <cell r="N180">
            <v>2011</v>
          </cell>
          <cell r="O180">
            <v>0</v>
          </cell>
          <cell r="P180">
            <v>0</v>
          </cell>
          <cell r="Q180">
            <v>0</v>
          </cell>
          <cell r="R180">
            <v>0</v>
          </cell>
          <cell r="S180">
            <v>2010.25</v>
          </cell>
          <cell r="T180">
            <v>0</v>
          </cell>
          <cell r="U180">
            <v>0</v>
          </cell>
          <cell r="V180">
            <v>2011</v>
          </cell>
          <cell r="W180">
            <v>0</v>
          </cell>
          <cell r="X180">
            <v>0</v>
          </cell>
          <cell r="Y180">
            <v>0</v>
          </cell>
          <cell r="Z180">
            <v>0</v>
          </cell>
          <cell r="AA180">
            <v>0</v>
          </cell>
          <cell r="AB180">
            <v>2010.25</v>
          </cell>
          <cell r="AC180">
            <v>2010.25</v>
          </cell>
          <cell r="AD180">
            <v>0</v>
          </cell>
          <cell r="AE180">
            <v>0</v>
          </cell>
          <cell r="AF180">
            <v>0</v>
          </cell>
          <cell r="AG180">
            <v>2011</v>
          </cell>
          <cell r="AH180">
            <v>0</v>
          </cell>
          <cell r="AI180">
            <v>0</v>
          </cell>
          <cell r="AJ180">
            <v>0</v>
          </cell>
          <cell r="AK180">
            <v>0</v>
          </cell>
          <cell r="AL180">
            <v>0</v>
          </cell>
          <cell r="AM180">
            <v>0</v>
          </cell>
        </row>
        <row r="181">
          <cell r="B181" t="str">
            <v>Alendronate sodium5mg</v>
          </cell>
          <cell r="C181" t="str">
            <v>Alendronate sodium</v>
          </cell>
          <cell r="D181" t="str">
            <v>5mg</v>
          </cell>
          <cell r="E181">
            <v>0</v>
          </cell>
          <cell r="F181">
            <v>0</v>
          </cell>
          <cell r="G181">
            <v>0</v>
          </cell>
          <cell r="H181">
            <v>0</v>
          </cell>
          <cell r="I181" t="str">
            <v>Y</v>
          </cell>
          <cell r="J181">
            <v>2010.25</v>
          </cell>
          <cell r="K181">
            <v>0</v>
          </cell>
          <cell r="L181">
            <v>0</v>
          </cell>
          <cell r="M181">
            <v>0</v>
          </cell>
          <cell r="N181">
            <v>2011</v>
          </cell>
          <cell r="O181">
            <v>0</v>
          </cell>
          <cell r="P181">
            <v>0</v>
          </cell>
          <cell r="Q181">
            <v>0</v>
          </cell>
          <cell r="R181">
            <v>0</v>
          </cell>
          <cell r="S181">
            <v>2010.25</v>
          </cell>
          <cell r="T181">
            <v>0</v>
          </cell>
          <cell r="U181">
            <v>0</v>
          </cell>
          <cell r="V181">
            <v>2011</v>
          </cell>
          <cell r="W181">
            <v>0</v>
          </cell>
          <cell r="X181">
            <v>0</v>
          </cell>
          <cell r="Y181">
            <v>0</v>
          </cell>
          <cell r="Z181">
            <v>0</v>
          </cell>
          <cell r="AA181">
            <v>0</v>
          </cell>
          <cell r="AB181">
            <v>2010.25</v>
          </cell>
          <cell r="AC181">
            <v>2010.25</v>
          </cell>
          <cell r="AD181">
            <v>0</v>
          </cell>
          <cell r="AE181">
            <v>0</v>
          </cell>
          <cell r="AF181">
            <v>0</v>
          </cell>
          <cell r="AG181">
            <v>2011</v>
          </cell>
          <cell r="AH181">
            <v>0</v>
          </cell>
          <cell r="AI181">
            <v>0</v>
          </cell>
          <cell r="AJ181">
            <v>0</v>
          </cell>
          <cell r="AK181">
            <v>0</v>
          </cell>
          <cell r="AL181">
            <v>0</v>
          </cell>
          <cell r="AM181">
            <v>0</v>
          </cell>
        </row>
        <row r="182">
          <cell r="B182" t="str">
            <v>Alendronate sodium70mg</v>
          </cell>
          <cell r="C182" t="str">
            <v>Alendronate sodium</v>
          </cell>
          <cell r="D182" t="str">
            <v>70mg</v>
          </cell>
          <cell r="E182">
            <v>0</v>
          </cell>
          <cell r="F182">
            <v>0</v>
          </cell>
          <cell r="G182">
            <v>0</v>
          </cell>
          <cell r="H182">
            <v>0</v>
          </cell>
          <cell r="I182" t="str">
            <v>Y</v>
          </cell>
          <cell r="J182">
            <v>2010.25</v>
          </cell>
          <cell r="K182">
            <v>0</v>
          </cell>
          <cell r="L182">
            <v>0</v>
          </cell>
          <cell r="M182">
            <v>0</v>
          </cell>
          <cell r="N182">
            <v>2011</v>
          </cell>
          <cell r="O182">
            <v>0</v>
          </cell>
          <cell r="P182">
            <v>0</v>
          </cell>
          <cell r="Q182">
            <v>0</v>
          </cell>
          <cell r="R182">
            <v>0</v>
          </cell>
          <cell r="S182">
            <v>2010.25</v>
          </cell>
          <cell r="T182">
            <v>0</v>
          </cell>
          <cell r="U182">
            <v>0</v>
          </cell>
          <cell r="V182">
            <v>2011</v>
          </cell>
          <cell r="W182">
            <v>0</v>
          </cell>
          <cell r="X182">
            <v>0</v>
          </cell>
          <cell r="Y182">
            <v>0</v>
          </cell>
          <cell r="Z182">
            <v>0</v>
          </cell>
          <cell r="AA182">
            <v>0</v>
          </cell>
          <cell r="AB182">
            <v>2010.25</v>
          </cell>
          <cell r="AC182">
            <v>2010.25</v>
          </cell>
          <cell r="AD182">
            <v>0</v>
          </cell>
          <cell r="AE182">
            <v>0</v>
          </cell>
          <cell r="AF182">
            <v>0</v>
          </cell>
          <cell r="AG182">
            <v>2011</v>
          </cell>
          <cell r="AH182">
            <v>0</v>
          </cell>
          <cell r="AI182">
            <v>0</v>
          </cell>
          <cell r="AJ182">
            <v>0</v>
          </cell>
          <cell r="AK182">
            <v>0</v>
          </cell>
          <cell r="AL182">
            <v>0</v>
          </cell>
          <cell r="AM182">
            <v>0</v>
          </cell>
        </row>
        <row r="183">
          <cell r="B183" t="str">
            <v>Alfuzosin10mg</v>
          </cell>
          <cell r="C183" t="str">
            <v>Alfuzosin</v>
          </cell>
          <cell r="D183" t="str">
            <v>10mg</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row>
        <row r="184">
          <cell r="B184" t="str">
            <v>Amlodipine + Valsartan + HCTZ160+12.5+10mg</v>
          </cell>
          <cell r="C184" t="str">
            <v>Amlodipine + Valsartan + HCTZ</v>
          </cell>
          <cell r="D184" t="str">
            <v>160+12.5+10mg</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row>
        <row r="185">
          <cell r="B185" t="str">
            <v>Amlodipine + Valsartan + HCTZ160+12.5+5mg</v>
          </cell>
          <cell r="C185" t="str">
            <v>Amlodipine + Valsartan + HCTZ</v>
          </cell>
          <cell r="D185" t="str">
            <v>160+12.5+5mg</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row>
        <row r="186">
          <cell r="B186" t="str">
            <v>Amlodipine + Valsartan + HCTZ160+12.5+5mg</v>
          </cell>
          <cell r="C186" t="str">
            <v>Amlodipine + Valsartan + HCTZ</v>
          </cell>
          <cell r="D186" t="str">
            <v>160+12.5+5mg</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row>
        <row r="187">
          <cell r="B187" t="str">
            <v>Amlodipine + Valsartan + HCTZ160+12.5+5mg</v>
          </cell>
          <cell r="C187" t="str">
            <v>Amlodipine + Valsartan + HCTZ</v>
          </cell>
          <cell r="D187" t="str">
            <v>160+12.5+5mg</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row>
        <row r="188">
          <cell r="B188" t="str">
            <v>Amlodipine + Valsartan + HCTZ320+25+10mg</v>
          </cell>
          <cell r="C188" t="str">
            <v>Amlodipine + Valsartan + HCTZ</v>
          </cell>
          <cell r="D188" t="str">
            <v>320+25+10mg</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row>
        <row r="189">
          <cell r="B189" t="str">
            <v>Amlodipine10mg</v>
          </cell>
          <cell r="C189" t="str">
            <v>Amlodipine</v>
          </cell>
          <cell r="D189" t="str">
            <v>10mg</v>
          </cell>
          <cell r="E189">
            <v>0</v>
          </cell>
          <cell r="F189">
            <v>0</v>
          </cell>
          <cell r="G189">
            <v>0</v>
          </cell>
          <cell r="H189">
            <v>0</v>
          </cell>
          <cell r="I189" t="str">
            <v>Y</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2010.25</v>
          </cell>
          <cell r="Z189">
            <v>0</v>
          </cell>
          <cell r="AA189">
            <v>0</v>
          </cell>
          <cell r="AB189">
            <v>0</v>
          </cell>
          <cell r="AC189">
            <v>0</v>
          </cell>
          <cell r="AD189">
            <v>0</v>
          </cell>
          <cell r="AE189">
            <v>0</v>
          </cell>
          <cell r="AF189">
            <v>0</v>
          </cell>
          <cell r="AG189">
            <v>0</v>
          </cell>
          <cell r="AH189">
            <v>0</v>
          </cell>
          <cell r="AI189">
            <v>0</v>
          </cell>
          <cell r="AJ189">
            <v>0</v>
          </cell>
          <cell r="AK189">
            <v>0</v>
          </cell>
          <cell r="AL189">
            <v>2010.25</v>
          </cell>
          <cell r="AM189">
            <v>0</v>
          </cell>
        </row>
        <row r="190">
          <cell r="B190" t="str">
            <v>Amlodipine2.5mg</v>
          </cell>
          <cell r="C190" t="str">
            <v>Amlodipine</v>
          </cell>
          <cell r="D190" t="str">
            <v>2.5mg</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row>
        <row r="191">
          <cell r="B191" t="str">
            <v>Amlodipine5mg</v>
          </cell>
          <cell r="C191" t="str">
            <v>Amlodipine</v>
          </cell>
          <cell r="D191" t="str">
            <v>5mg</v>
          </cell>
          <cell r="E191">
            <v>0</v>
          </cell>
          <cell r="F191">
            <v>0</v>
          </cell>
          <cell r="G191">
            <v>0</v>
          </cell>
          <cell r="H191">
            <v>0</v>
          </cell>
          <cell r="I191" t="str">
            <v>Y</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2010.25</v>
          </cell>
          <cell r="Z191">
            <v>0</v>
          </cell>
          <cell r="AA191">
            <v>0</v>
          </cell>
          <cell r="AB191">
            <v>0</v>
          </cell>
          <cell r="AC191">
            <v>0</v>
          </cell>
          <cell r="AD191">
            <v>0</v>
          </cell>
          <cell r="AE191">
            <v>0</v>
          </cell>
          <cell r="AF191">
            <v>0</v>
          </cell>
          <cell r="AG191">
            <v>0</v>
          </cell>
          <cell r="AH191">
            <v>0</v>
          </cell>
          <cell r="AI191">
            <v>0</v>
          </cell>
          <cell r="AJ191">
            <v>0</v>
          </cell>
          <cell r="AK191">
            <v>0</v>
          </cell>
          <cell r="AL191">
            <v>2010.25</v>
          </cell>
          <cell r="AM191">
            <v>0</v>
          </cell>
        </row>
        <row r="192">
          <cell r="B192" t="str">
            <v>Aripiprazole ODT10mg</v>
          </cell>
          <cell r="C192" t="str">
            <v>Aripiprazole ODT</v>
          </cell>
          <cell r="D192" t="str">
            <v>10mg</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row>
        <row r="193">
          <cell r="B193" t="str">
            <v>Aripiprazole ODT15mg</v>
          </cell>
          <cell r="C193" t="str">
            <v>Aripiprazole ODT</v>
          </cell>
          <cell r="D193" t="str">
            <v>15mg</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row>
        <row r="194">
          <cell r="B194" t="str">
            <v>Aripiprazole ODT20mg</v>
          </cell>
          <cell r="C194" t="str">
            <v>Aripiprazole ODT</v>
          </cell>
          <cell r="D194" t="str">
            <v>20mg</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row>
        <row r="195">
          <cell r="B195" t="str">
            <v>Aripiprazole ODT30mg</v>
          </cell>
          <cell r="C195" t="str">
            <v>Aripiprazole ODT</v>
          </cell>
          <cell r="D195" t="str">
            <v>30mg</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row>
        <row r="196">
          <cell r="B196" t="str">
            <v>Aripiprazole ODT5mg</v>
          </cell>
          <cell r="C196" t="str">
            <v>Aripiprazole ODT</v>
          </cell>
          <cell r="D196" t="str">
            <v>5mg</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row>
        <row r="197">
          <cell r="B197" t="str">
            <v>Aripiprazole10mg</v>
          </cell>
          <cell r="C197" t="str">
            <v>Aripiprazole</v>
          </cell>
          <cell r="D197" t="str">
            <v>10mg</v>
          </cell>
          <cell r="E197">
            <v>0</v>
          </cell>
          <cell r="F197">
            <v>0</v>
          </cell>
          <cell r="G197">
            <v>0</v>
          </cell>
          <cell r="H197">
            <v>0</v>
          </cell>
          <cell r="I197" t="str">
            <v>Y</v>
          </cell>
          <cell r="J197">
            <v>2016</v>
          </cell>
          <cell r="K197">
            <v>0</v>
          </cell>
          <cell r="L197">
            <v>0</v>
          </cell>
          <cell r="M197">
            <v>0</v>
          </cell>
          <cell r="N197">
            <v>2016</v>
          </cell>
          <cell r="O197">
            <v>0</v>
          </cell>
          <cell r="P197">
            <v>0</v>
          </cell>
          <cell r="Q197">
            <v>0</v>
          </cell>
          <cell r="R197">
            <v>0</v>
          </cell>
          <cell r="S197">
            <v>2016</v>
          </cell>
          <cell r="T197">
            <v>0</v>
          </cell>
          <cell r="U197">
            <v>0</v>
          </cell>
          <cell r="V197">
            <v>2016</v>
          </cell>
          <cell r="W197">
            <v>0</v>
          </cell>
          <cell r="X197">
            <v>0</v>
          </cell>
          <cell r="Y197">
            <v>0</v>
          </cell>
          <cell r="Z197">
            <v>0</v>
          </cell>
          <cell r="AA197">
            <v>0</v>
          </cell>
          <cell r="AB197">
            <v>2016</v>
          </cell>
          <cell r="AC197">
            <v>2016</v>
          </cell>
          <cell r="AD197">
            <v>0</v>
          </cell>
          <cell r="AE197">
            <v>0</v>
          </cell>
          <cell r="AF197">
            <v>0</v>
          </cell>
          <cell r="AG197">
            <v>2016</v>
          </cell>
          <cell r="AH197">
            <v>0</v>
          </cell>
          <cell r="AI197">
            <v>0</v>
          </cell>
          <cell r="AJ197">
            <v>0</v>
          </cell>
          <cell r="AK197">
            <v>0</v>
          </cell>
          <cell r="AL197">
            <v>0</v>
          </cell>
          <cell r="AM197">
            <v>0</v>
          </cell>
        </row>
        <row r="198">
          <cell r="B198" t="str">
            <v>Aripiprazole15mg</v>
          </cell>
          <cell r="C198" t="str">
            <v>Aripiprazole</v>
          </cell>
          <cell r="D198" t="str">
            <v>15mg</v>
          </cell>
          <cell r="E198">
            <v>0</v>
          </cell>
          <cell r="F198">
            <v>0</v>
          </cell>
          <cell r="G198">
            <v>0</v>
          </cell>
          <cell r="H198">
            <v>0</v>
          </cell>
          <cell r="I198" t="str">
            <v>Y</v>
          </cell>
          <cell r="J198">
            <v>2016</v>
          </cell>
          <cell r="K198">
            <v>0</v>
          </cell>
          <cell r="L198">
            <v>0</v>
          </cell>
          <cell r="M198">
            <v>0</v>
          </cell>
          <cell r="N198">
            <v>2016</v>
          </cell>
          <cell r="O198">
            <v>0</v>
          </cell>
          <cell r="P198">
            <v>0</v>
          </cell>
          <cell r="Q198">
            <v>0</v>
          </cell>
          <cell r="R198">
            <v>0</v>
          </cell>
          <cell r="S198">
            <v>2016</v>
          </cell>
          <cell r="T198">
            <v>0</v>
          </cell>
          <cell r="U198">
            <v>0</v>
          </cell>
          <cell r="V198">
            <v>2016</v>
          </cell>
          <cell r="W198">
            <v>0</v>
          </cell>
          <cell r="X198">
            <v>0</v>
          </cell>
          <cell r="Y198">
            <v>0</v>
          </cell>
          <cell r="Z198">
            <v>0</v>
          </cell>
          <cell r="AA198">
            <v>0</v>
          </cell>
          <cell r="AB198">
            <v>2016</v>
          </cell>
          <cell r="AC198">
            <v>2016</v>
          </cell>
          <cell r="AD198">
            <v>0</v>
          </cell>
          <cell r="AE198">
            <v>0</v>
          </cell>
          <cell r="AF198">
            <v>0</v>
          </cell>
          <cell r="AG198">
            <v>2016</v>
          </cell>
          <cell r="AH198">
            <v>0</v>
          </cell>
          <cell r="AI198">
            <v>0</v>
          </cell>
          <cell r="AJ198">
            <v>0</v>
          </cell>
          <cell r="AK198">
            <v>0</v>
          </cell>
          <cell r="AL198">
            <v>0</v>
          </cell>
          <cell r="AM198">
            <v>0</v>
          </cell>
        </row>
        <row r="199">
          <cell r="B199" t="str">
            <v>Aripiprazole20mg</v>
          </cell>
          <cell r="C199" t="str">
            <v>Aripiprazole</v>
          </cell>
          <cell r="D199" t="str">
            <v>20mg</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row>
        <row r="200">
          <cell r="B200" t="str">
            <v>Aripiprazole2mg</v>
          </cell>
          <cell r="C200" t="str">
            <v>Aripiprazole</v>
          </cell>
          <cell r="D200" t="str">
            <v>2mg</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row>
        <row r="201">
          <cell r="B201" t="str">
            <v>Aripiprazole30mg</v>
          </cell>
          <cell r="C201" t="str">
            <v>Aripiprazole</v>
          </cell>
          <cell r="D201" t="str">
            <v>30mg</v>
          </cell>
          <cell r="E201">
            <v>0</v>
          </cell>
          <cell r="F201">
            <v>0</v>
          </cell>
          <cell r="G201">
            <v>0</v>
          </cell>
          <cell r="H201">
            <v>0</v>
          </cell>
          <cell r="I201" t="str">
            <v>Y</v>
          </cell>
          <cell r="J201">
            <v>2016</v>
          </cell>
          <cell r="K201">
            <v>0</v>
          </cell>
          <cell r="L201">
            <v>0</v>
          </cell>
          <cell r="M201">
            <v>0</v>
          </cell>
          <cell r="N201">
            <v>2016</v>
          </cell>
          <cell r="O201">
            <v>0</v>
          </cell>
          <cell r="P201">
            <v>0</v>
          </cell>
          <cell r="Q201">
            <v>0</v>
          </cell>
          <cell r="R201">
            <v>0</v>
          </cell>
          <cell r="S201">
            <v>2016</v>
          </cell>
          <cell r="T201">
            <v>0</v>
          </cell>
          <cell r="U201">
            <v>0</v>
          </cell>
          <cell r="V201">
            <v>2016</v>
          </cell>
          <cell r="W201">
            <v>0</v>
          </cell>
          <cell r="X201">
            <v>0</v>
          </cell>
          <cell r="Y201">
            <v>0</v>
          </cell>
          <cell r="Z201">
            <v>0</v>
          </cell>
          <cell r="AA201">
            <v>0</v>
          </cell>
          <cell r="AB201">
            <v>2016</v>
          </cell>
          <cell r="AC201">
            <v>2016</v>
          </cell>
          <cell r="AD201">
            <v>0</v>
          </cell>
          <cell r="AE201">
            <v>0</v>
          </cell>
          <cell r="AF201">
            <v>0</v>
          </cell>
          <cell r="AG201">
            <v>2016</v>
          </cell>
          <cell r="AH201">
            <v>0</v>
          </cell>
          <cell r="AI201">
            <v>0</v>
          </cell>
          <cell r="AJ201">
            <v>0</v>
          </cell>
          <cell r="AK201">
            <v>0</v>
          </cell>
          <cell r="AL201">
            <v>0</v>
          </cell>
          <cell r="AM201">
            <v>0</v>
          </cell>
        </row>
        <row r="202">
          <cell r="B202" t="str">
            <v>Aripiprazole5mg</v>
          </cell>
          <cell r="C202" t="str">
            <v>Aripiprazole</v>
          </cell>
          <cell r="D202" t="str">
            <v>5mg</v>
          </cell>
          <cell r="E202">
            <v>0</v>
          </cell>
          <cell r="F202">
            <v>0</v>
          </cell>
          <cell r="G202">
            <v>0</v>
          </cell>
          <cell r="H202">
            <v>0</v>
          </cell>
          <cell r="I202" t="str">
            <v>Y</v>
          </cell>
          <cell r="J202">
            <v>2016</v>
          </cell>
          <cell r="K202">
            <v>0</v>
          </cell>
          <cell r="L202">
            <v>0</v>
          </cell>
          <cell r="M202">
            <v>0</v>
          </cell>
          <cell r="N202">
            <v>2016</v>
          </cell>
          <cell r="O202">
            <v>0</v>
          </cell>
          <cell r="P202">
            <v>0</v>
          </cell>
          <cell r="Q202">
            <v>0</v>
          </cell>
          <cell r="R202">
            <v>0</v>
          </cell>
          <cell r="S202">
            <v>2016</v>
          </cell>
          <cell r="T202">
            <v>0</v>
          </cell>
          <cell r="U202">
            <v>0</v>
          </cell>
          <cell r="V202">
            <v>2016</v>
          </cell>
          <cell r="W202">
            <v>0</v>
          </cell>
          <cell r="X202">
            <v>0</v>
          </cell>
          <cell r="Y202">
            <v>0</v>
          </cell>
          <cell r="Z202">
            <v>0</v>
          </cell>
          <cell r="AA202">
            <v>0</v>
          </cell>
          <cell r="AB202">
            <v>2016</v>
          </cell>
          <cell r="AC202">
            <v>2016</v>
          </cell>
          <cell r="AD202">
            <v>0</v>
          </cell>
          <cell r="AE202">
            <v>0</v>
          </cell>
          <cell r="AF202">
            <v>0</v>
          </cell>
          <cell r="AG202">
            <v>2016</v>
          </cell>
          <cell r="AH202">
            <v>0</v>
          </cell>
          <cell r="AI202">
            <v>0</v>
          </cell>
          <cell r="AJ202">
            <v>0</v>
          </cell>
          <cell r="AK202">
            <v>0</v>
          </cell>
          <cell r="AL202">
            <v>0</v>
          </cell>
          <cell r="AM202">
            <v>0</v>
          </cell>
        </row>
        <row r="203">
          <cell r="B203" t="str">
            <v>Atenolol</v>
          </cell>
          <cell r="C203" t="str">
            <v>Atenolol</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row>
        <row r="204">
          <cell r="B204" t="str">
            <v>Atorvastatin + Amlodipine10+10mg</v>
          </cell>
          <cell r="C204" t="str">
            <v>Atorvastatin + Amlodipine</v>
          </cell>
          <cell r="D204" t="str">
            <v>10+10mg</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row>
        <row r="205">
          <cell r="B205" t="str">
            <v>Atorvastatin + Amlodipine10+2.5mg</v>
          </cell>
          <cell r="C205" t="str">
            <v>Atorvastatin + Amlodipine</v>
          </cell>
          <cell r="D205" t="str">
            <v>10+2.5mg</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row>
        <row r="206">
          <cell r="B206" t="str">
            <v>Atorvastatin + Amlodipine10+5mg</v>
          </cell>
          <cell r="C206" t="str">
            <v>Atorvastatin + Amlodipine</v>
          </cell>
          <cell r="D206" t="str">
            <v>10+5mg</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row>
        <row r="207">
          <cell r="B207" t="str">
            <v>Atorvastatin + Amlodipine20+10mg</v>
          </cell>
          <cell r="C207" t="str">
            <v>Atorvastatin + Amlodipine</v>
          </cell>
          <cell r="D207" t="str">
            <v>20+10mg</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row>
        <row r="208">
          <cell r="B208" t="str">
            <v>Atorvastatin + Amlodipine20+2.5mg</v>
          </cell>
          <cell r="C208" t="str">
            <v>Atorvastatin + Amlodipine</v>
          </cell>
          <cell r="D208" t="str">
            <v>20+2.5mg</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row>
        <row r="209">
          <cell r="B209" t="str">
            <v>Atorvastatin + Amlodipine20+5mg</v>
          </cell>
          <cell r="C209" t="str">
            <v>Atorvastatin + Amlodipine</v>
          </cell>
          <cell r="D209" t="str">
            <v>20+5mg</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row>
        <row r="210">
          <cell r="B210" t="str">
            <v>Atorvastatin + Amlodipine40+10mg</v>
          </cell>
          <cell r="C210" t="str">
            <v>Atorvastatin + Amlodipine</v>
          </cell>
          <cell r="D210" t="str">
            <v>40+10mg</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row>
        <row r="211">
          <cell r="B211" t="str">
            <v>Atorvastatin + Amlodipine40+2.5mg</v>
          </cell>
          <cell r="C211" t="str">
            <v>Atorvastatin + Amlodipine</v>
          </cell>
          <cell r="D211" t="str">
            <v>40+2.5mg</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row>
        <row r="212">
          <cell r="B212" t="str">
            <v>Atorvastatin + Amlodipine40+5mg</v>
          </cell>
          <cell r="C212" t="str">
            <v>Atorvastatin + Amlodipine</v>
          </cell>
          <cell r="D212" t="str">
            <v>40+5mg</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row>
        <row r="213">
          <cell r="B213" t="str">
            <v>Atorvastatin + Amlodipine80+10mg</v>
          </cell>
          <cell r="C213" t="str">
            <v>Atorvastatin + Amlodipine</v>
          </cell>
          <cell r="D213" t="str">
            <v>80+10mg</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row>
        <row r="214">
          <cell r="B214" t="str">
            <v>Atorvastatin + Amlodipine80+5mg</v>
          </cell>
          <cell r="C214" t="str">
            <v>Atorvastatin + Amlodipine</v>
          </cell>
          <cell r="D214" t="str">
            <v>80+5mg</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row>
        <row r="215">
          <cell r="B215" t="str">
            <v>Atorvastatin10mg</v>
          </cell>
          <cell r="C215" t="str">
            <v>Atorvastatin</v>
          </cell>
          <cell r="D215" t="str">
            <v>10mg</v>
          </cell>
          <cell r="E215">
            <v>0</v>
          </cell>
          <cell r="F215">
            <v>0</v>
          </cell>
          <cell r="G215" t="str">
            <v>Y</v>
          </cell>
          <cell r="H215">
            <v>0</v>
          </cell>
          <cell r="I215">
            <v>0</v>
          </cell>
          <cell r="J215">
            <v>2012</v>
          </cell>
          <cell r="K215">
            <v>0</v>
          </cell>
          <cell r="L215">
            <v>0</v>
          </cell>
          <cell r="M215">
            <v>0</v>
          </cell>
          <cell r="N215">
            <v>2012.75</v>
          </cell>
          <cell r="O215">
            <v>0</v>
          </cell>
          <cell r="P215">
            <v>0</v>
          </cell>
          <cell r="Q215">
            <v>0</v>
          </cell>
          <cell r="R215">
            <v>0</v>
          </cell>
          <cell r="S215">
            <v>2012.75</v>
          </cell>
          <cell r="T215">
            <v>0</v>
          </cell>
          <cell r="U215">
            <v>0</v>
          </cell>
          <cell r="V215">
            <v>2012.75</v>
          </cell>
          <cell r="W215">
            <v>0</v>
          </cell>
          <cell r="X215">
            <v>0</v>
          </cell>
          <cell r="Y215">
            <v>0</v>
          </cell>
          <cell r="Z215">
            <v>0</v>
          </cell>
          <cell r="AA215">
            <v>0</v>
          </cell>
          <cell r="AB215">
            <v>2012.75</v>
          </cell>
          <cell r="AC215">
            <v>2012.75</v>
          </cell>
          <cell r="AD215">
            <v>0</v>
          </cell>
          <cell r="AE215">
            <v>0</v>
          </cell>
          <cell r="AF215">
            <v>0</v>
          </cell>
          <cell r="AG215">
            <v>2012.75</v>
          </cell>
          <cell r="AH215">
            <v>0</v>
          </cell>
          <cell r="AI215">
            <v>0</v>
          </cell>
          <cell r="AJ215">
            <v>0</v>
          </cell>
          <cell r="AK215">
            <v>0</v>
          </cell>
          <cell r="AL215">
            <v>0</v>
          </cell>
          <cell r="AM215">
            <v>0</v>
          </cell>
        </row>
        <row r="216">
          <cell r="B216" t="str">
            <v>Atorvastatin20mg</v>
          </cell>
          <cell r="C216" t="str">
            <v>Atorvastatin</v>
          </cell>
          <cell r="D216" t="str">
            <v>20mg</v>
          </cell>
          <cell r="E216">
            <v>0</v>
          </cell>
          <cell r="F216">
            <v>0</v>
          </cell>
          <cell r="G216" t="str">
            <v>Y</v>
          </cell>
          <cell r="H216">
            <v>0</v>
          </cell>
          <cell r="I216">
            <v>0</v>
          </cell>
          <cell r="J216">
            <v>2012</v>
          </cell>
          <cell r="K216">
            <v>0</v>
          </cell>
          <cell r="L216">
            <v>0</v>
          </cell>
          <cell r="M216">
            <v>0</v>
          </cell>
          <cell r="N216">
            <v>2012.75</v>
          </cell>
          <cell r="O216">
            <v>0</v>
          </cell>
          <cell r="P216">
            <v>0</v>
          </cell>
          <cell r="Q216">
            <v>0</v>
          </cell>
          <cell r="R216">
            <v>0</v>
          </cell>
          <cell r="S216">
            <v>2012.75</v>
          </cell>
          <cell r="T216">
            <v>0</v>
          </cell>
          <cell r="U216">
            <v>0</v>
          </cell>
          <cell r="V216">
            <v>2012.75</v>
          </cell>
          <cell r="W216">
            <v>0</v>
          </cell>
          <cell r="X216">
            <v>0</v>
          </cell>
          <cell r="Y216">
            <v>0</v>
          </cell>
          <cell r="Z216">
            <v>0</v>
          </cell>
          <cell r="AA216">
            <v>0</v>
          </cell>
          <cell r="AB216">
            <v>2012.75</v>
          </cell>
          <cell r="AC216">
            <v>2012.75</v>
          </cell>
          <cell r="AD216">
            <v>0</v>
          </cell>
          <cell r="AE216">
            <v>0</v>
          </cell>
          <cell r="AF216">
            <v>0</v>
          </cell>
          <cell r="AG216">
            <v>2012.75</v>
          </cell>
          <cell r="AH216">
            <v>0</v>
          </cell>
          <cell r="AI216">
            <v>0</v>
          </cell>
          <cell r="AJ216">
            <v>0</v>
          </cell>
          <cell r="AK216">
            <v>0</v>
          </cell>
          <cell r="AL216">
            <v>0</v>
          </cell>
          <cell r="AM216">
            <v>0</v>
          </cell>
        </row>
        <row r="217">
          <cell r="B217" t="str">
            <v>Atorvastatin40mg</v>
          </cell>
          <cell r="C217" t="str">
            <v>Atorvastatin</v>
          </cell>
          <cell r="D217" t="str">
            <v>40mg</v>
          </cell>
          <cell r="E217">
            <v>0</v>
          </cell>
          <cell r="F217">
            <v>0</v>
          </cell>
          <cell r="G217" t="str">
            <v>Y</v>
          </cell>
          <cell r="H217">
            <v>0</v>
          </cell>
          <cell r="I217">
            <v>0</v>
          </cell>
          <cell r="J217">
            <v>2012</v>
          </cell>
          <cell r="K217">
            <v>0</v>
          </cell>
          <cell r="L217">
            <v>0</v>
          </cell>
          <cell r="M217">
            <v>0</v>
          </cell>
          <cell r="N217">
            <v>2012.75</v>
          </cell>
          <cell r="O217">
            <v>0</v>
          </cell>
          <cell r="P217">
            <v>0</v>
          </cell>
          <cell r="Q217">
            <v>0</v>
          </cell>
          <cell r="R217">
            <v>0</v>
          </cell>
          <cell r="S217">
            <v>2012.75</v>
          </cell>
          <cell r="T217">
            <v>0</v>
          </cell>
          <cell r="U217">
            <v>0</v>
          </cell>
          <cell r="V217">
            <v>2012.75</v>
          </cell>
          <cell r="W217">
            <v>0</v>
          </cell>
          <cell r="X217">
            <v>0</v>
          </cell>
          <cell r="Y217">
            <v>0</v>
          </cell>
          <cell r="Z217">
            <v>0</v>
          </cell>
          <cell r="AA217">
            <v>0</v>
          </cell>
          <cell r="AB217">
            <v>2012.75</v>
          </cell>
          <cell r="AC217">
            <v>2012.75</v>
          </cell>
          <cell r="AD217">
            <v>0</v>
          </cell>
          <cell r="AE217">
            <v>0</v>
          </cell>
          <cell r="AF217">
            <v>0</v>
          </cell>
          <cell r="AG217">
            <v>2012.75</v>
          </cell>
          <cell r="AH217">
            <v>0</v>
          </cell>
          <cell r="AI217">
            <v>0</v>
          </cell>
          <cell r="AJ217">
            <v>0</v>
          </cell>
          <cell r="AK217">
            <v>0</v>
          </cell>
          <cell r="AL217">
            <v>0</v>
          </cell>
          <cell r="AM217">
            <v>0</v>
          </cell>
        </row>
        <row r="218">
          <cell r="B218" t="str">
            <v>Atorvastatin80mg</v>
          </cell>
          <cell r="C218" t="str">
            <v>Atorvastatin</v>
          </cell>
          <cell r="D218" t="str">
            <v>80mg</v>
          </cell>
          <cell r="E218">
            <v>0</v>
          </cell>
          <cell r="F218">
            <v>0</v>
          </cell>
          <cell r="G218" t="str">
            <v>Y</v>
          </cell>
          <cell r="H218">
            <v>0</v>
          </cell>
          <cell r="I218">
            <v>0</v>
          </cell>
          <cell r="J218">
            <v>2012</v>
          </cell>
          <cell r="K218">
            <v>0</v>
          </cell>
          <cell r="L218">
            <v>0</v>
          </cell>
          <cell r="M218">
            <v>0</v>
          </cell>
          <cell r="N218">
            <v>2012.75</v>
          </cell>
          <cell r="O218">
            <v>0</v>
          </cell>
          <cell r="P218">
            <v>0</v>
          </cell>
          <cell r="Q218">
            <v>0</v>
          </cell>
          <cell r="R218">
            <v>0</v>
          </cell>
          <cell r="S218">
            <v>2012.75</v>
          </cell>
          <cell r="T218">
            <v>0</v>
          </cell>
          <cell r="U218">
            <v>0</v>
          </cell>
          <cell r="V218">
            <v>2012.75</v>
          </cell>
          <cell r="W218">
            <v>0</v>
          </cell>
          <cell r="X218">
            <v>0</v>
          </cell>
          <cell r="Y218">
            <v>0</v>
          </cell>
          <cell r="Z218">
            <v>0</v>
          </cell>
          <cell r="AA218">
            <v>0</v>
          </cell>
          <cell r="AB218">
            <v>2012.75</v>
          </cell>
          <cell r="AC218">
            <v>2012.75</v>
          </cell>
          <cell r="AD218">
            <v>0</v>
          </cell>
          <cell r="AE218">
            <v>0</v>
          </cell>
          <cell r="AF218">
            <v>0</v>
          </cell>
          <cell r="AG218">
            <v>2012.75</v>
          </cell>
          <cell r="AH218">
            <v>0</v>
          </cell>
          <cell r="AI218">
            <v>0</v>
          </cell>
          <cell r="AJ218">
            <v>0</v>
          </cell>
          <cell r="AK218">
            <v>0</v>
          </cell>
          <cell r="AL218">
            <v>0</v>
          </cell>
          <cell r="AM218">
            <v>0</v>
          </cell>
        </row>
        <row r="219">
          <cell r="B219" t="str">
            <v>Bisoprolol1.25mg</v>
          </cell>
          <cell r="C219" t="str">
            <v>Bisoprolol</v>
          </cell>
          <cell r="D219" t="str">
            <v>1.25mg</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row>
        <row r="220">
          <cell r="B220" t="str">
            <v>Bisoprolol10mg</v>
          </cell>
          <cell r="C220" t="str">
            <v>Bisoprolol</v>
          </cell>
          <cell r="D220" t="str">
            <v>10mg</v>
          </cell>
          <cell r="E220">
            <v>0</v>
          </cell>
          <cell r="F220">
            <v>0</v>
          </cell>
          <cell r="G220">
            <v>0</v>
          </cell>
          <cell r="H220">
            <v>0</v>
          </cell>
          <cell r="I220" t="str">
            <v>Y</v>
          </cell>
          <cell r="J220">
            <v>2012.5</v>
          </cell>
          <cell r="K220">
            <v>0</v>
          </cell>
          <cell r="L220">
            <v>0</v>
          </cell>
          <cell r="M220">
            <v>0</v>
          </cell>
          <cell r="N220">
            <v>2012.5</v>
          </cell>
          <cell r="O220">
            <v>0</v>
          </cell>
          <cell r="P220">
            <v>0</v>
          </cell>
          <cell r="Q220">
            <v>0</v>
          </cell>
          <cell r="R220">
            <v>0</v>
          </cell>
          <cell r="S220">
            <v>2012.5</v>
          </cell>
          <cell r="T220">
            <v>0</v>
          </cell>
          <cell r="U220">
            <v>0</v>
          </cell>
          <cell r="V220">
            <v>2012.5</v>
          </cell>
          <cell r="W220">
            <v>0</v>
          </cell>
          <cell r="X220">
            <v>0</v>
          </cell>
          <cell r="Y220">
            <v>0</v>
          </cell>
          <cell r="Z220">
            <v>0</v>
          </cell>
          <cell r="AA220">
            <v>0</v>
          </cell>
          <cell r="AB220">
            <v>2012.5</v>
          </cell>
          <cell r="AC220">
            <v>2012.5</v>
          </cell>
          <cell r="AD220">
            <v>0</v>
          </cell>
          <cell r="AE220">
            <v>0</v>
          </cell>
          <cell r="AF220">
            <v>0</v>
          </cell>
          <cell r="AG220">
            <v>2012.5</v>
          </cell>
          <cell r="AH220">
            <v>0</v>
          </cell>
          <cell r="AI220">
            <v>0</v>
          </cell>
          <cell r="AJ220">
            <v>0</v>
          </cell>
          <cell r="AK220">
            <v>0</v>
          </cell>
          <cell r="AL220">
            <v>0</v>
          </cell>
          <cell r="AM220">
            <v>0</v>
          </cell>
        </row>
        <row r="221">
          <cell r="B221" t="str">
            <v>Bisoprolol2.5mg</v>
          </cell>
          <cell r="C221" t="str">
            <v>Bisoprolol</v>
          </cell>
          <cell r="D221" t="str">
            <v>2.5mg</v>
          </cell>
          <cell r="E221">
            <v>0</v>
          </cell>
          <cell r="F221">
            <v>0</v>
          </cell>
          <cell r="G221">
            <v>0</v>
          </cell>
          <cell r="H221">
            <v>0</v>
          </cell>
          <cell r="I221" t="str">
            <v>Y</v>
          </cell>
          <cell r="J221">
            <v>2012.5</v>
          </cell>
          <cell r="K221">
            <v>0</v>
          </cell>
          <cell r="L221">
            <v>0</v>
          </cell>
          <cell r="M221">
            <v>0</v>
          </cell>
          <cell r="N221">
            <v>2012.5</v>
          </cell>
          <cell r="O221">
            <v>0</v>
          </cell>
          <cell r="P221">
            <v>0</v>
          </cell>
          <cell r="Q221">
            <v>0</v>
          </cell>
          <cell r="R221">
            <v>0</v>
          </cell>
          <cell r="S221">
            <v>2012.5</v>
          </cell>
          <cell r="T221">
            <v>0</v>
          </cell>
          <cell r="U221">
            <v>0</v>
          </cell>
          <cell r="V221">
            <v>2012.5</v>
          </cell>
          <cell r="W221">
            <v>0</v>
          </cell>
          <cell r="X221">
            <v>0</v>
          </cell>
          <cell r="Y221">
            <v>0</v>
          </cell>
          <cell r="Z221">
            <v>0</v>
          </cell>
          <cell r="AA221">
            <v>0</v>
          </cell>
          <cell r="AB221">
            <v>2012.5</v>
          </cell>
          <cell r="AC221">
            <v>2012.5</v>
          </cell>
          <cell r="AD221">
            <v>0</v>
          </cell>
          <cell r="AE221">
            <v>0</v>
          </cell>
          <cell r="AF221">
            <v>0</v>
          </cell>
          <cell r="AG221">
            <v>2012.5</v>
          </cell>
          <cell r="AH221">
            <v>0</v>
          </cell>
          <cell r="AI221">
            <v>0</v>
          </cell>
          <cell r="AJ221">
            <v>0</v>
          </cell>
          <cell r="AK221">
            <v>0</v>
          </cell>
          <cell r="AL221">
            <v>0</v>
          </cell>
          <cell r="AM221">
            <v>0</v>
          </cell>
        </row>
        <row r="222">
          <cell r="B222" t="str">
            <v>Bisoprolol5mg</v>
          </cell>
          <cell r="C222" t="str">
            <v>Bisoprolol</v>
          </cell>
          <cell r="D222" t="str">
            <v>5mg</v>
          </cell>
          <cell r="E222">
            <v>0</v>
          </cell>
          <cell r="F222">
            <v>0</v>
          </cell>
          <cell r="G222">
            <v>0</v>
          </cell>
          <cell r="H222">
            <v>0</v>
          </cell>
          <cell r="I222" t="str">
            <v>Y</v>
          </cell>
          <cell r="J222">
            <v>2012.5</v>
          </cell>
          <cell r="K222">
            <v>0</v>
          </cell>
          <cell r="L222">
            <v>0</v>
          </cell>
          <cell r="M222">
            <v>0</v>
          </cell>
          <cell r="N222">
            <v>2012.5</v>
          </cell>
          <cell r="O222">
            <v>0</v>
          </cell>
          <cell r="P222">
            <v>0</v>
          </cell>
          <cell r="Q222">
            <v>0</v>
          </cell>
          <cell r="R222">
            <v>0</v>
          </cell>
          <cell r="S222">
            <v>2012.5</v>
          </cell>
          <cell r="T222">
            <v>0</v>
          </cell>
          <cell r="U222">
            <v>0</v>
          </cell>
          <cell r="V222">
            <v>2012.5</v>
          </cell>
          <cell r="W222">
            <v>0</v>
          </cell>
          <cell r="X222">
            <v>0</v>
          </cell>
          <cell r="Y222">
            <v>0</v>
          </cell>
          <cell r="Z222">
            <v>0</v>
          </cell>
          <cell r="AA222">
            <v>0</v>
          </cell>
          <cell r="AB222">
            <v>2012.5</v>
          </cell>
          <cell r="AC222">
            <v>2012.5</v>
          </cell>
          <cell r="AD222">
            <v>0</v>
          </cell>
          <cell r="AE222">
            <v>0</v>
          </cell>
          <cell r="AF222">
            <v>0</v>
          </cell>
          <cell r="AG222">
            <v>2012.5</v>
          </cell>
          <cell r="AH222">
            <v>0</v>
          </cell>
          <cell r="AI222">
            <v>0</v>
          </cell>
          <cell r="AJ222">
            <v>0</v>
          </cell>
          <cell r="AK222">
            <v>0</v>
          </cell>
          <cell r="AL222">
            <v>0</v>
          </cell>
          <cell r="AM222">
            <v>0</v>
          </cell>
        </row>
        <row r="223">
          <cell r="B223" t="str">
            <v>Bupropion SR100mg</v>
          </cell>
          <cell r="C223" t="str">
            <v>Bupropion SR</v>
          </cell>
          <cell r="D223" t="str">
            <v>100mg</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row>
        <row r="224">
          <cell r="B224" t="str">
            <v>Bupropion SR150mg</v>
          </cell>
          <cell r="C224" t="str">
            <v>Bupropion SR</v>
          </cell>
          <cell r="D224" t="str">
            <v>150mg</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row>
        <row r="225">
          <cell r="B225" t="str">
            <v>Bupropion SR200mg</v>
          </cell>
          <cell r="C225" t="str">
            <v>Bupropion SR</v>
          </cell>
          <cell r="D225" t="str">
            <v>200mg</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row>
        <row r="226">
          <cell r="B226" t="str">
            <v>Calcium Carbonate500mg</v>
          </cell>
          <cell r="C226" t="str">
            <v>Calcium Carbonate</v>
          </cell>
          <cell r="D226" t="str">
            <v>500mg</v>
          </cell>
          <cell r="E226">
            <v>0</v>
          </cell>
          <cell r="F226">
            <v>0</v>
          </cell>
          <cell r="G226">
            <v>0</v>
          </cell>
          <cell r="H226">
            <v>0</v>
          </cell>
          <cell r="I226" t="str">
            <v>Y</v>
          </cell>
          <cell r="J226">
            <v>2012.25</v>
          </cell>
          <cell r="K226">
            <v>0</v>
          </cell>
          <cell r="L226">
            <v>0</v>
          </cell>
          <cell r="M226">
            <v>0</v>
          </cell>
          <cell r="N226">
            <v>2012.25</v>
          </cell>
          <cell r="O226">
            <v>0</v>
          </cell>
          <cell r="P226">
            <v>0</v>
          </cell>
          <cell r="Q226">
            <v>0</v>
          </cell>
          <cell r="R226">
            <v>0</v>
          </cell>
          <cell r="S226">
            <v>2012.25</v>
          </cell>
          <cell r="T226">
            <v>0</v>
          </cell>
          <cell r="U226">
            <v>0</v>
          </cell>
          <cell r="V226">
            <v>2012.25</v>
          </cell>
          <cell r="W226">
            <v>0</v>
          </cell>
          <cell r="X226">
            <v>0</v>
          </cell>
          <cell r="Y226">
            <v>0</v>
          </cell>
          <cell r="Z226">
            <v>0</v>
          </cell>
          <cell r="AA226">
            <v>0</v>
          </cell>
          <cell r="AB226">
            <v>2012.25</v>
          </cell>
          <cell r="AC226">
            <v>2012.25</v>
          </cell>
          <cell r="AD226">
            <v>0</v>
          </cell>
          <cell r="AE226">
            <v>0</v>
          </cell>
          <cell r="AF226">
            <v>0</v>
          </cell>
          <cell r="AG226">
            <v>2012.25</v>
          </cell>
          <cell r="AH226">
            <v>0</v>
          </cell>
          <cell r="AI226">
            <v>0</v>
          </cell>
          <cell r="AJ226">
            <v>0</v>
          </cell>
          <cell r="AK226">
            <v>0</v>
          </cell>
          <cell r="AL226">
            <v>0</v>
          </cell>
          <cell r="AM226">
            <v>0</v>
          </cell>
        </row>
        <row r="227">
          <cell r="B227" t="str">
            <v>Candesartan + HCTZ16+12.5mg</v>
          </cell>
          <cell r="C227" t="str">
            <v>Candesartan + HCTZ</v>
          </cell>
          <cell r="D227" t="str">
            <v>16+12.5mg</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row>
        <row r="228">
          <cell r="B228" t="str">
            <v>Candesartan + HCTZ32+12.5mg</v>
          </cell>
          <cell r="C228" t="str">
            <v>Candesartan + HCTZ</v>
          </cell>
          <cell r="D228" t="str">
            <v>32+12.5mg</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row>
        <row r="229">
          <cell r="B229" t="str">
            <v>Candesartan + HCTZ32+25mg</v>
          </cell>
          <cell r="C229" t="str">
            <v>Candesartan + HCTZ</v>
          </cell>
          <cell r="D229" t="str">
            <v>32+25mg</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row>
        <row r="230">
          <cell r="B230" t="str">
            <v>Candesartan + HCTZ8+12.5mg</v>
          </cell>
          <cell r="C230" t="str">
            <v>Candesartan + HCTZ</v>
          </cell>
          <cell r="D230" t="str">
            <v>8+12.5mg</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row>
        <row r="231">
          <cell r="B231" t="str">
            <v>Candesartan16mg</v>
          </cell>
          <cell r="C231" t="str">
            <v>Candesartan</v>
          </cell>
          <cell r="D231" t="str">
            <v>16mg</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row>
        <row r="232">
          <cell r="B232" t="str">
            <v>Candesartan2mg</v>
          </cell>
          <cell r="C232" t="str">
            <v>Candesartan</v>
          </cell>
          <cell r="D232" t="str">
            <v>2mg</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row>
        <row r="233">
          <cell r="B233" t="str">
            <v>Candesartan32mg</v>
          </cell>
          <cell r="C233" t="str">
            <v>Candesartan</v>
          </cell>
          <cell r="D233" t="str">
            <v>32mg</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row>
        <row r="234">
          <cell r="B234" t="str">
            <v>Candesartan4mg</v>
          </cell>
          <cell r="C234" t="str">
            <v>Candesartan</v>
          </cell>
          <cell r="D234" t="str">
            <v>4mg</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row>
        <row r="235">
          <cell r="B235" t="str">
            <v>Candesartan8mg</v>
          </cell>
          <cell r="C235" t="str">
            <v>Candesartan</v>
          </cell>
          <cell r="D235" t="str">
            <v>8mg</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row>
        <row r="236">
          <cell r="B236" t="str">
            <v>Carbidopa + levodopa 25+100mg</v>
          </cell>
          <cell r="C236" t="str">
            <v xml:space="preserve">Carbidopa + levodopa </v>
          </cell>
          <cell r="D236" t="str">
            <v>25+100mg</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row>
        <row r="237">
          <cell r="B237" t="str">
            <v>Carbidopa + levodopa 50+200mg</v>
          </cell>
          <cell r="C237" t="str">
            <v xml:space="preserve">Carbidopa + levodopa </v>
          </cell>
          <cell r="D237" t="str">
            <v>50+200mg</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row>
        <row r="238">
          <cell r="B238" t="str">
            <v>Carboplatin150mg</v>
          </cell>
          <cell r="C238" t="str">
            <v>Carboplatin</v>
          </cell>
          <cell r="D238" t="str">
            <v>150mg</v>
          </cell>
          <cell r="E238">
            <v>0</v>
          </cell>
          <cell r="F238">
            <v>0</v>
          </cell>
          <cell r="G238">
            <v>0</v>
          </cell>
          <cell r="H238">
            <v>0</v>
          </cell>
          <cell r="I238" t="str">
            <v>Y</v>
          </cell>
          <cell r="J238">
            <v>2010.25</v>
          </cell>
          <cell r="K238">
            <v>0</v>
          </cell>
          <cell r="L238">
            <v>0</v>
          </cell>
          <cell r="M238">
            <v>0</v>
          </cell>
          <cell r="N238">
            <v>2011</v>
          </cell>
          <cell r="O238">
            <v>0</v>
          </cell>
          <cell r="P238">
            <v>0</v>
          </cell>
          <cell r="Q238">
            <v>0</v>
          </cell>
          <cell r="R238">
            <v>0</v>
          </cell>
          <cell r="S238">
            <v>2010.25</v>
          </cell>
          <cell r="T238">
            <v>0</v>
          </cell>
          <cell r="U238">
            <v>0</v>
          </cell>
          <cell r="V238">
            <v>2010.25</v>
          </cell>
          <cell r="W238">
            <v>0</v>
          </cell>
          <cell r="X238">
            <v>0</v>
          </cell>
          <cell r="Y238">
            <v>2010.25</v>
          </cell>
          <cell r="Z238">
            <v>0</v>
          </cell>
          <cell r="AA238">
            <v>0</v>
          </cell>
          <cell r="AB238">
            <v>2010.25</v>
          </cell>
          <cell r="AC238">
            <v>2011</v>
          </cell>
          <cell r="AD238">
            <v>0</v>
          </cell>
          <cell r="AE238">
            <v>0</v>
          </cell>
          <cell r="AF238">
            <v>0</v>
          </cell>
          <cell r="AG238">
            <v>2011</v>
          </cell>
          <cell r="AH238">
            <v>0</v>
          </cell>
          <cell r="AI238">
            <v>0</v>
          </cell>
          <cell r="AJ238">
            <v>0</v>
          </cell>
          <cell r="AK238">
            <v>0</v>
          </cell>
          <cell r="AL238">
            <v>0</v>
          </cell>
          <cell r="AM238">
            <v>0</v>
          </cell>
        </row>
        <row r="239">
          <cell r="B239" t="str">
            <v>Carboplatin450mg</v>
          </cell>
          <cell r="C239" t="str">
            <v>Carboplatin</v>
          </cell>
          <cell r="D239" t="str">
            <v>450mg</v>
          </cell>
          <cell r="E239">
            <v>0</v>
          </cell>
          <cell r="F239">
            <v>0</v>
          </cell>
          <cell r="G239">
            <v>0</v>
          </cell>
          <cell r="H239">
            <v>0</v>
          </cell>
          <cell r="I239" t="str">
            <v>Y</v>
          </cell>
          <cell r="J239">
            <v>2010.25</v>
          </cell>
          <cell r="K239">
            <v>0</v>
          </cell>
          <cell r="L239">
            <v>0</v>
          </cell>
          <cell r="M239">
            <v>0</v>
          </cell>
          <cell r="N239">
            <v>2011</v>
          </cell>
          <cell r="O239">
            <v>0</v>
          </cell>
          <cell r="P239">
            <v>0</v>
          </cell>
          <cell r="Q239">
            <v>0</v>
          </cell>
          <cell r="R239">
            <v>0</v>
          </cell>
          <cell r="S239">
            <v>2010.25</v>
          </cell>
          <cell r="T239">
            <v>0</v>
          </cell>
          <cell r="U239">
            <v>0</v>
          </cell>
          <cell r="V239">
            <v>2010.25</v>
          </cell>
          <cell r="W239">
            <v>0</v>
          </cell>
          <cell r="X239">
            <v>0</v>
          </cell>
          <cell r="Y239">
            <v>2010.25</v>
          </cell>
          <cell r="Z239">
            <v>0</v>
          </cell>
          <cell r="AA239">
            <v>0</v>
          </cell>
          <cell r="AB239">
            <v>2010.25</v>
          </cell>
          <cell r="AC239">
            <v>2011</v>
          </cell>
          <cell r="AD239">
            <v>0</v>
          </cell>
          <cell r="AE239">
            <v>0</v>
          </cell>
          <cell r="AF239">
            <v>0</v>
          </cell>
          <cell r="AG239">
            <v>2011</v>
          </cell>
          <cell r="AH239">
            <v>0</v>
          </cell>
          <cell r="AI239">
            <v>0</v>
          </cell>
          <cell r="AJ239">
            <v>0</v>
          </cell>
          <cell r="AK239">
            <v>0</v>
          </cell>
          <cell r="AL239">
            <v>0</v>
          </cell>
          <cell r="AM239">
            <v>0</v>
          </cell>
        </row>
        <row r="240">
          <cell r="B240" t="str">
            <v>Carboplatin50mg</v>
          </cell>
          <cell r="C240" t="str">
            <v>Carboplatin</v>
          </cell>
          <cell r="D240" t="str">
            <v>50mg</v>
          </cell>
          <cell r="E240">
            <v>0</v>
          </cell>
          <cell r="F240">
            <v>0</v>
          </cell>
          <cell r="G240">
            <v>0</v>
          </cell>
          <cell r="H240">
            <v>0</v>
          </cell>
          <cell r="I240" t="str">
            <v>Y</v>
          </cell>
          <cell r="J240">
            <v>2010.25</v>
          </cell>
          <cell r="K240">
            <v>0</v>
          </cell>
          <cell r="L240">
            <v>0</v>
          </cell>
          <cell r="M240">
            <v>0</v>
          </cell>
          <cell r="N240">
            <v>2011</v>
          </cell>
          <cell r="O240">
            <v>0</v>
          </cell>
          <cell r="P240">
            <v>0</v>
          </cell>
          <cell r="Q240">
            <v>0</v>
          </cell>
          <cell r="R240">
            <v>0</v>
          </cell>
          <cell r="S240">
            <v>2010.25</v>
          </cell>
          <cell r="T240">
            <v>0</v>
          </cell>
          <cell r="U240">
            <v>0</v>
          </cell>
          <cell r="V240">
            <v>2010.25</v>
          </cell>
          <cell r="W240">
            <v>0</v>
          </cell>
          <cell r="X240">
            <v>0</v>
          </cell>
          <cell r="Y240">
            <v>2010.25</v>
          </cell>
          <cell r="Z240">
            <v>0</v>
          </cell>
          <cell r="AA240">
            <v>0</v>
          </cell>
          <cell r="AB240">
            <v>2010.25</v>
          </cell>
          <cell r="AC240">
            <v>2011</v>
          </cell>
          <cell r="AD240">
            <v>0</v>
          </cell>
          <cell r="AE240">
            <v>0</v>
          </cell>
          <cell r="AF240">
            <v>0</v>
          </cell>
          <cell r="AG240">
            <v>2011</v>
          </cell>
          <cell r="AH240">
            <v>0</v>
          </cell>
          <cell r="AI240">
            <v>0</v>
          </cell>
          <cell r="AJ240">
            <v>0</v>
          </cell>
          <cell r="AK240">
            <v>0</v>
          </cell>
          <cell r="AL240">
            <v>0</v>
          </cell>
          <cell r="AM240">
            <v>0</v>
          </cell>
        </row>
        <row r="241">
          <cell r="B241" t="str">
            <v>Carboplatin600mg</v>
          </cell>
          <cell r="C241" t="str">
            <v>Carboplatin</v>
          </cell>
          <cell r="D241" t="str">
            <v>600mg</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row>
        <row r="242">
          <cell r="B242" t="str">
            <v>Carvedilol 12.5mg</v>
          </cell>
          <cell r="C242" t="str">
            <v xml:space="preserve">Carvedilol </v>
          </cell>
          <cell r="D242" t="str">
            <v>12.5mg</v>
          </cell>
          <cell r="E242">
            <v>0</v>
          </cell>
          <cell r="F242">
            <v>0</v>
          </cell>
          <cell r="G242">
            <v>0</v>
          </cell>
          <cell r="H242">
            <v>0</v>
          </cell>
          <cell r="I242" t="str">
            <v>Y</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2010.25</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row>
        <row r="243">
          <cell r="B243" t="str">
            <v>Carvedilol 25mg</v>
          </cell>
          <cell r="C243" t="str">
            <v xml:space="preserve">Carvedilol </v>
          </cell>
          <cell r="D243" t="str">
            <v>25mg</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row>
        <row r="244">
          <cell r="B244" t="str">
            <v>Carvedilol 3.125mg</v>
          </cell>
          <cell r="C244" t="str">
            <v xml:space="preserve">Carvedilol </v>
          </cell>
          <cell r="D244" t="str">
            <v>3.125mg</v>
          </cell>
          <cell r="E244">
            <v>0</v>
          </cell>
          <cell r="F244">
            <v>0</v>
          </cell>
          <cell r="G244">
            <v>0</v>
          </cell>
          <cell r="H244">
            <v>0</v>
          </cell>
          <cell r="I244" t="str">
            <v>Y</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2010.25</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row>
        <row r="245">
          <cell r="B245" t="str">
            <v>Carvedilol 6.25mg</v>
          </cell>
          <cell r="C245" t="str">
            <v xml:space="preserve">Carvedilol </v>
          </cell>
          <cell r="D245" t="str">
            <v>6.25mg</v>
          </cell>
          <cell r="E245">
            <v>0</v>
          </cell>
          <cell r="F245">
            <v>0</v>
          </cell>
          <cell r="G245">
            <v>0</v>
          </cell>
          <cell r="H245">
            <v>0</v>
          </cell>
          <cell r="I245" t="str">
            <v>Y</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2010.25</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row>
        <row r="246">
          <cell r="B246" t="str">
            <v>Celecoxib100mg</v>
          </cell>
          <cell r="C246" t="str">
            <v>Celecoxib</v>
          </cell>
          <cell r="D246" t="str">
            <v>100mg</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row>
        <row r="247">
          <cell r="B247" t="str">
            <v>Celecoxib200mg</v>
          </cell>
          <cell r="C247" t="str">
            <v>Celecoxib</v>
          </cell>
          <cell r="D247" t="str">
            <v>200mg</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row>
        <row r="248">
          <cell r="B248" t="str">
            <v>Celecoxib400mg</v>
          </cell>
          <cell r="C248" t="str">
            <v>Celecoxib</v>
          </cell>
          <cell r="D248" t="str">
            <v>400mg</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row>
        <row r="249">
          <cell r="B249" t="str">
            <v>Celecoxib50mg</v>
          </cell>
          <cell r="C249" t="str">
            <v>Celecoxib</v>
          </cell>
          <cell r="D249" t="str">
            <v>50mg</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row>
        <row r="250">
          <cell r="B250" t="str">
            <v>Cetirizine10mg</v>
          </cell>
          <cell r="C250" t="str">
            <v>Cetirizine</v>
          </cell>
          <cell r="D250" t="str">
            <v>10mg</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row>
        <row r="251">
          <cell r="B251" t="str">
            <v>Cetirizine5mg</v>
          </cell>
          <cell r="C251" t="str">
            <v>Cetirizine</v>
          </cell>
          <cell r="D251" t="str">
            <v>5mg</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row>
        <row r="252">
          <cell r="B252" t="str">
            <v>Ciprofloxacin250mg</v>
          </cell>
          <cell r="C252" t="str">
            <v>Ciprofloxacin</v>
          </cell>
          <cell r="D252" t="str">
            <v>250mg</v>
          </cell>
          <cell r="E252">
            <v>0</v>
          </cell>
          <cell r="F252">
            <v>0</v>
          </cell>
          <cell r="G252">
            <v>0</v>
          </cell>
          <cell r="H252">
            <v>0</v>
          </cell>
          <cell r="I252" t="str">
            <v>Y</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2010.25</v>
          </cell>
          <cell r="Z252">
            <v>0</v>
          </cell>
          <cell r="AA252">
            <v>0</v>
          </cell>
          <cell r="AB252">
            <v>0</v>
          </cell>
          <cell r="AC252">
            <v>0</v>
          </cell>
          <cell r="AD252">
            <v>0</v>
          </cell>
          <cell r="AE252">
            <v>0</v>
          </cell>
          <cell r="AF252">
            <v>0</v>
          </cell>
          <cell r="AG252">
            <v>0</v>
          </cell>
          <cell r="AH252">
            <v>0</v>
          </cell>
          <cell r="AI252">
            <v>0</v>
          </cell>
          <cell r="AJ252">
            <v>0</v>
          </cell>
          <cell r="AK252">
            <v>0</v>
          </cell>
          <cell r="AL252">
            <v>2010.25</v>
          </cell>
          <cell r="AM252">
            <v>0</v>
          </cell>
        </row>
        <row r="253">
          <cell r="B253" t="str">
            <v>Ciprofloxacin500mg</v>
          </cell>
          <cell r="C253" t="str">
            <v>Ciprofloxacin</v>
          </cell>
          <cell r="D253" t="str">
            <v>500mg</v>
          </cell>
          <cell r="E253">
            <v>0</v>
          </cell>
          <cell r="F253">
            <v>0</v>
          </cell>
          <cell r="G253">
            <v>0</v>
          </cell>
          <cell r="H253">
            <v>0</v>
          </cell>
          <cell r="I253" t="str">
            <v>Y</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2010.25</v>
          </cell>
          <cell r="Z253">
            <v>0</v>
          </cell>
          <cell r="AA253">
            <v>0</v>
          </cell>
          <cell r="AB253">
            <v>0</v>
          </cell>
          <cell r="AC253">
            <v>0</v>
          </cell>
          <cell r="AD253">
            <v>0</v>
          </cell>
          <cell r="AE253">
            <v>0</v>
          </cell>
          <cell r="AF253">
            <v>0</v>
          </cell>
          <cell r="AG253">
            <v>0</v>
          </cell>
          <cell r="AH253">
            <v>0</v>
          </cell>
          <cell r="AI253">
            <v>0</v>
          </cell>
          <cell r="AJ253">
            <v>0</v>
          </cell>
          <cell r="AK253">
            <v>0</v>
          </cell>
          <cell r="AL253">
            <v>2010.25</v>
          </cell>
          <cell r="AM253">
            <v>0</v>
          </cell>
        </row>
        <row r="254">
          <cell r="B254" t="str">
            <v>Cisplatin100mg</v>
          </cell>
          <cell r="C254" t="str">
            <v>Cisplatin</v>
          </cell>
          <cell r="D254" t="str">
            <v>100mg</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row>
        <row r="255">
          <cell r="B255" t="str">
            <v>Cisplatin10mg</v>
          </cell>
          <cell r="C255" t="str">
            <v>Cisplatin</v>
          </cell>
          <cell r="D255" t="str">
            <v>10mg</v>
          </cell>
          <cell r="E255">
            <v>0</v>
          </cell>
          <cell r="F255">
            <v>0</v>
          </cell>
          <cell r="G255">
            <v>0</v>
          </cell>
          <cell r="H255">
            <v>0</v>
          </cell>
          <cell r="I255" t="str">
            <v>Y</v>
          </cell>
          <cell r="J255">
            <v>2010.25</v>
          </cell>
          <cell r="K255">
            <v>0</v>
          </cell>
          <cell r="L255">
            <v>0</v>
          </cell>
          <cell r="M255">
            <v>2010.25</v>
          </cell>
          <cell r="N255">
            <v>2010.25</v>
          </cell>
          <cell r="O255">
            <v>0</v>
          </cell>
          <cell r="P255">
            <v>0</v>
          </cell>
          <cell r="Q255">
            <v>0</v>
          </cell>
          <cell r="R255">
            <v>0</v>
          </cell>
          <cell r="S255">
            <v>2011</v>
          </cell>
          <cell r="T255">
            <v>0</v>
          </cell>
          <cell r="U255">
            <v>0</v>
          </cell>
          <cell r="V255">
            <v>2010.25</v>
          </cell>
          <cell r="W255">
            <v>0</v>
          </cell>
          <cell r="X255">
            <v>0</v>
          </cell>
          <cell r="Y255">
            <v>2010.25</v>
          </cell>
          <cell r="Z255">
            <v>0</v>
          </cell>
          <cell r="AA255">
            <v>0</v>
          </cell>
          <cell r="AB255">
            <v>2010.25</v>
          </cell>
          <cell r="AC255">
            <v>2010.25</v>
          </cell>
          <cell r="AD255">
            <v>0</v>
          </cell>
          <cell r="AE255">
            <v>0</v>
          </cell>
          <cell r="AF255">
            <v>0</v>
          </cell>
          <cell r="AG255">
            <v>2011</v>
          </cell>
          <cell r="AH255">
            <v>0</v>
          </cell>
          <cell r="AI255">
            <v>0</v>
          </cell>
          <cell r="AJ255">
            <v>0</v>
          </cell>
          <cell r="AK255">
            <v>0</v>
          </cell>
          <cell r="AL255">
            <v>2010.25</v>
          </cell>
          <cell r="AM255">
            <v>0</v>
          </cell>
        </row>
        <row r="256">
          <cell r="B256" t="str">
            <v>Cisplatin25mg</v>
          </cell>
          <cell r="C256" t="str">
            <v>Cisplatin</v>
          </cell>
          <cell r="D256" t="str">
            <v>25mg</v>
          </cell>
          <cell r="E256">
            <v>0</v>
          </cell>
          <cell r="F256">
            <v>0</v>
          </cell>
          <cell r="G256">
            <v>0</v>
          </cell>
          <cell r="H256">
            <v>0</v>
          </cell>
          <cell r="I256" t="str">
            <v>Y</v>
          </cell>
          <cell r="J256">
            <v>2010.25</v>
          </cell>
          <cell r="K256">
            <v>0</v>
          </cell>
          <cell r="L256">
            <v>0</v>
          </cell>
          <cell r="M256">
            <v>0</v>
          </cell>
          <cell r="N256">
            <v>2010.25</v>
          </cell>
          <cell r="O256">
            <v>0</v>
          </cell>
          <cell r="P256">
            <v>0</v>
          </cell>
          <cell r="Q256">
            <v>0</v>
          </cell>
          <cell r="R256">
            <v>0</v>
          </cell>
          <cell r="S256">
            <v>2011</v>
          </cell>
          <cell r="T256">
            <v>0</v>
          </cell>
          <cell r="U256">
            <v>0</v>
          </cell>
          <cell r="V256">
            <v>2010.25</v>
          </cell>
          <cell r="W256">
            <v>0</v>
          </cell>
          <cell r="X256">
            <v>0</v>
          </cell>
          <cell r="Y256">
            <v>2010.25</v>
          </cell>
          <cell r="Z256">
            <v>0</v>
          </cell>
          <cell r="AA256">
            <v>0</v>
          </cell>
          <cell r="AB256">
            <v>2010.25</v>
          </cell>
          <cell r="AC256">
            <v>2010.25</v>
          </cell>
          <cell r="AD256">
            <v>0</v>
          </cell>
          <cell r="AE256">
            <v>0</v>
          </cell>
          <cell r="AF256">
            <v>0</v>
          </cell>
          <cell r="AG256">
            <v>2011</v>
          </cell>
          <cell r="AH256">
            <v>0</v>
          </cell>
          <cell r="AI256">
            <v>0</v>
          </cell>
          <cell r="AJ256">
            <v>0</v>
          </cell>
          <cell r="AK256">
            <v>0</v>
          </cell>
          <cell r="AL256">
            <v>0</v>
          </cell>
          <cell r="AM256">
            <v>0</v>
          </cell>
        </row>
        <row r="257">
          <cell r="B257" t="str">
            <v>Cisplatin50mg</v>
          </cell>
          <cell r="C257" t="str">
            <v>Cisplatin</v>
          </cell>
          <cell r="D257" t="str">
            <v>50mg</v>
          </cell>
          <cell r="E257">
            <v>0</v>
          </cell>
          <cell r="F257">
            <v>0</v>
          </cell>
          <cell r="G257">
            <v>0</v>
          </cell>
          <cell r="H257">
            <v>0</v>
          </cell>
          <cell r="I257" t="str">
            <v>Y</v>
          </cell>
          <cell r="J257">
            <v>2010.25</v>
          </cell>
          <cell r="K257">
            <v>0</v>
          </cell>
          <cell r="L257">
            <v>0</v>
          </cell>
          <cell r="M257">
            <v>0</v>
          </cell>
          <cell r="N257">
            <v>2010.25</v>
          </cell>
          <cell r="O257">
            <v>0</v>
          </cell>
          <cell r="P257">
            <v>0</v>
          </cell>
          <cell r="Q257">
            <v>0</v>
          </cell>
          <cell r="R257">
            <v>0</v>
          </cell>
          <cell r="S257">
            <v>2011</v>
          </cell>
          <cell r="T257">
            <v>0</v>
          </cell>
          <cell r="U257">
            <v>0</v>
          </cell>
          <cell r="V257">
            <v>2010.25</v>
          </cell>
          <cell r="W257">
            <v>0</v>
          </cell>
          <cell r="X257">
            <v>0</v>
          </cell>
          <cell r="Y257">
            <v>2010.25</v>
          </cell>
          <cell r="Z257">
            <v>0</v>
          </cell>
          <cell r="AA257">
            <v>0</v>
          </cell>
          <cell r="AB257">
            <v>2010.25</v>
          </cell>
          <cell r="AC257">
            <v>2010.25</v>
          </cell>
          <cell r="AD257">
            <v>0</v>
          </cell>
          <cell r="AE257">
            <v>0</v>
          </cell>
          <cell r="AF257">
            <v>0</v>
          </cell>
          <cell r="AG257">
            <v>2011</v>
          </cell>
          <cell r="AH257">
            <v>0</v>
          </cell>
          <cell r="AI257">
            <v>0</v>
          </cell>
          <cell r="AJ257">
            <v>0</v>
          </cell>
          <cell r="AK257">
            <v>0</v>
          </cell>
          <cell r="AL257">
            <v>2010.25</v>
          </cell>
          <cell r="AM257">
            <v>0</v>
          </cell>
        </row>
        <row r="258">
          <cell r="B258" t="str">
            <v>Citalopram 10mg</v>
          </cell>
          <cell r="C258" t="str">
            <v xml:space="preserve">Citalopram </v>
          </cell>
          <cell r="D258" t="str">
            <v>10mg</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row>
        <row r="259">
          <cell r="B259" t="str">
            <v>Citalopram 20mg</v>
          </cell>
          <cell r="C259" t="str">
            <v xml:space="preserve">Citalopram </v>
          </cell>
          <cell r="D259" t="str">
            <v>20mg</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row>
        <row r="260">
          <cell r="B260" t="str">
            <v>Citalopram 40mg</v>
          </cell>
          <cell r="C260" t="str">
            <v xml:space="preserve">Citalopram </v>
          </cell>
          <cell r="D260" t="str">
            <v>40mg</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row>
        <row r="261">
          <cell r="B261" t="str">
            <v>Cytarabine1000mg</v>
          </cell>
          <cell r="C261" t="str">
            <v>Cytarabine</v>
          </cell>
          <cell r="D261" t="str">
            <v>1000mg</v>
          </cell>
          <cell r="E261">
            <v>0</v>
          </cell>
          <cell r="F261">
            <v>0</v>
          </cell>
          <cell r="G261">
            <v>0</v>
          </cell>
          <cell r="H261">
            <v>0</v>
          </cell>
          <cell r="I261" t="str">
            <v>Y</v>
          </cell>
          <cell r="J261">
            <v>2010.25</v>
          </cell>
          <cell r="K261">
            <v>0</v>
          </cell>
          <cell r="L261">
            <v>0</v>
          </cell>
          <cell r="M261">
            <v>0</v>
          </cell>
          <cell r="N261">
            <v>2011</v>
          </cell>
          <cell r="O261">
            <v>0</v>
          </cell>
          <cell r="P261">
            <v>0</v>
          </cell>
          <cell r="Q261">
            <v>0</v>
          </cell>
          <cell r="R261">
            <v>0</v>
          </cell>
          <cell r="S261">
            <v>2011</v>
          </cell>
          <cell r="T261">
            <v>0</v>
          </cell>
          <cell r="U261">
            <v>0</v>
          </cell>
          <cell r="V261">
            <v>2011</v>
          </cell>
          <cell r="W261">
            <v>0</v>
          </cell>
          <cell r="X261">
            <v>0</v>
          </cell>
          <cell r="Y261">
            <v>0</v>
          </cell>
          <cell r="Z261">
            <v>0</v>
          </cell>
          <cell r="AA261">
            <v>0</v>
          </cell>
          <cell r="AB261">
            <v>2011</v>
          </cell>
          <cell r="AC261">
            <v>2010.25</v>
          </cell>
          <cell r="AD261">
            <v>0</v>
          </cell>
          <cell r="AE261">
            <v>0</v>
          </cell>
          <cell r="AF261">
            <v>0</v>
          </cell>
          <cell r="AG261">
            <v>2011</v>
          </cell>
          <cell r="AH261">
            <v>0</v>
          </cell>
          <cell r="AI261">
            <v>0</v>
          </cell>
          <cell r="AJ261">
            <v>0</v>
          </cell>
          <cell r="AK261">
            <v>0</v>
          </cell>
          <cell r="AL261">
            <v>0</v>
          </cell>
          <cell r="AM261">
            <v>0</v>
          </cell>
        </row>
        <row r="262">
          <cell r="B262" t="str">
            <v>Cytarabine100mg</v>
          </cell>
          <cell r="C262" t="str">
            <v>Cytarabine</v>
          </cell>
          <cell r="D262" t="str">
            <v>100mg</v>
          </cell>
          <cell r="E262">
            <v>0</v>
          </cell>
          <cell r="F262">
            <v>0</v>
          </cell>
          <cell r="G262">
            <v>0</v>
          </cell>
          <cell r="H262">
            <v>0</v>
          </cell>
          <cell r="I262" t="str">
            <v>Y</v>
          </cell>
          <cell r="J262">
            <v>2010.25</v>
          </cell>
          <cell r="K262">
            <v>0</v>
          </cell>
          <cell r="L262">
            <v>0</v>
          </cell>
          <cell r="M262">
            <v>2010.25</v>
          </cell>
          <cell r="N262">
            <v>2011</v>
          </cell>
          <cell r="O262">
            <v>0</v>
          </cell>
          <cell r="P262">
            <v>0</v>
          </cell>
          <cell r="Q262">
            <v>0</v>
          </cell>
          <cell r="R262">
            <v>0</v>
          </cell>
          <cell r="S262">
            <v>2011</v>
          </cell>
          <cell r="T262">
            <v>0</v>
          </cell>
          <cell r="U262">
            <v>0</v>
          </cell>
          <cell r="V262">
            <v>2011</v>
          </cell>
          <cell r="W262">
            <v>0</v>
          </cell>
          <cell r="X262">
            <v>0</v>
          </cell>
          <cell r="Y262">
            <v>2010.25</v>
          </cell>
          <cell r="Z262">
            <v>0</v>
          </cell>
          <cell r="AA262">
            <v>0</v>
          </cell>
          <cell r="AB262">
            <v>2011</v>
          </cell>
          <cell r="AC262">
            <v>2010.25</v>
          </cell>
          <cell r="AD262">
            <v>0</v>
          </cell>
          <cell r="AE262">
            <v>0</v>
          </cell>
          <cell r="AF262">
            <v>0</v>
          </cell>
          <cell r="AG262">
            <v>2011</v>
          </cell>
          <cell r="AH262">
            <v>0</v>
          </cell>
          <cell r="AI262">
            <v>0</v>
          </cell>
          <cell r="AJ262">
            <v>0</v>
          </cell>
          <cell r="AK262">
            <v>0</v>
          </cell>
          <cell r="AL262">
            <v>0</v>
          </cell>
          <cell r="AM262">
            <v>0</v>
          </cell>
        </row>
        <row r="263">
          <cell r="B263" t="str">
            <v>Cytarabine500mg</v>
          </cell>
          <cell r="C263" t="str">
            <v>Cytarabine</v>
          </cell>
          <cell r="D263" t="str">
            <v>500mg</v>
          </cell>
          <cell r="E263">
            <v>0</v>
          </cell>
          <cell r="F263">
            <v>0</v>
          </cell>
          <cell r="G263">
            <v>0</v>
          </cell>
          <cell r="H263">
            <v>0</v>
          </cell>
          <cell r="I263" t="str">
            <v>Y</v>
          </cell>
          <cell r="J263">
            <v>2010.25</v>
          </cell>
          <cell r="K263">
            <v>0</v>
          </cell>
          <cell r="L263">
            <v>0</v>
          </cell>
          <cell r="M263">
            <v>0</v>
          </cell>
          <cell r="N263">
            <v>2011</v>
          </cell>
          <cell r="O263">
            <v>0</v>
          </cell>
          <cell r="P263">
            <v>0</v>
          </cell>
          <cell r="Q263">
            <v>0</v>
          </cell>
          <cell r="R263">
            <v>0</v>
          </cell>
          <cell r="S263">
            <v>2011</v>
          </cell>
          <cell r="T263">
            <v>0</v>
          </cell>
          <cell r="U263">
            <v>0</v>
          </cell>
          <cell r="V263">
            <v>2011</v>
          </cell>
          <cell r="W263">
            <v>0</v>
          </cell>
          <cell r="X263">
            <v>0</v>
          </cell>
          <cell r="Y263">
            <v>0</v>
          </cell>
          <cell r="Z263">
            <v>0</v>
          </cell>
          <cell r="AA263">
            <v>0</v>
          </cell>
          <cell r="AB263">
            <v>2011</v>
          </cell>
          <cell r="AC263">
            <v>2010.25</v>
          </cell>
          <cell r="AD263">
            <v>0</v>
          </cell>
          <cell r="AE263">
            <v>0</v>
          </cell>
          <cell r="AF263">
            <v>0</v>
          </cell>
          <cell r="AG263">
            <v>2011</v>
          </cell>
          <cell r="AH263">
            <v>0</v>
          </cell>
          <cell r="AI263">
            <v>0</v>
          </cell>
          <cell r="AJ263">
            <v>0</v>
          </cell>
          <cell r="AK263">
            <v>0</v>
          </cell>
          <cell r="AL263">
            <v>0</v>
          </cell>
          <cell r="AM263">
            <v>0</v>
          </cell>
        </row>
        <row r="264">
          <cell r="B264" t="str">
            <v>Dacrabazine100mg</v>
          </cell>
          <cell r="C264" t="str">
            <v>Dacrabazine</v>
          </cell>
          <cell r="D264" t="str">
            <v>100mg</v>
          </cell>
          <cell r="E264">
            <v>0</v>
          </cell>
          <cell r="F264">
            <v>0</v>
          </cell>
          <cell r="G264">
            <v>0</v>
          </cell>
          <cell r="H264">
            <v>0</v>
          </cell>
          <cell r="I264" t="str">
            <v>Y</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2010.25</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row>
        <row r="265">
          <cell r="B265" t="str">
            <v>Dacrabazine200mg</v>
          </cell>
          <cell r="C265" t="str">
            <v>Dacrabazine</v>
          </cell>
          <cell r="D265" t="str">
            <v>200mg</v>
          </cell>
          <cell r="E265">
            <v>0</v>
          </cell>
          <cell r="F265">
            <v>0</v>
          </cell>
          <cell r="G265">
            <v>0</v>
          </cell>
          <cell r="H265">
            <v>0</v>
          </cell>
          <cell r="I265" t="str">
            <v>Y</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2010.25</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row>
        <row r="266">
          <cell r="B266" t="str">
            <v>Darifenacin15mg</v>
          </cell>
          <cell r="C266" t="str">
            <v>Darifenacin</v>
          </cell>
          <cell r="D266" t="str">
            <v>15mg</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row>
        <row r="267">
          <cell r="B267" t="str">
            <v>Darifenacin7.5mg</v>
          </cell>
          <cell r="C267" t="str">
            <v>Darifenacin</v>
          </cell>
          <cell r="D267" t="str">
            <v>7.5mg</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row>
        <row r="268">
          <cell r="B268" t="str">
            <v>Diclofenac50mg</v>
          </cell>
          <cell r="C268" t="str">
            <v>Diclofenac</v>
          </cell>
          <cell r="D268" t="str">
            <v>50mg</v>
          </cell>
          <cell r="E268">
            <v>0</v>
          </cell>
          <cell r="F268">
            <v>0</v>
          </cell>
          <cell r="G268">
            <v>0</v>
          </cell>
          <cell r="H268">
            <v>0</v>
          </cell>
          <cell r="I268" t="str">
            <v>Y</v>
          </cell>
          <cell r="J268">
            <v>0</v>
          </cell>
          <cell r="K268">
            <v>0</v>
          </cell>
          <cell r="L268">
            <v>0</v>
          </cell>
          <cell r="M268">
            <v>2010.25</v>
          </cell>
          <cell r="N268">
            <v>0</v>
          </cell>
          <cell r="O268">
            <v>0</v>
          </cell>
          <cell r="P268">
            <v>0</v>
          </cell>
          <cell r="Q268">
            <v>0</v>
          </cell>
          <cell r="R268">
            <v>0</v>
          </cell>
          <cell r="S268">
            <v>0</v>
          </cell>
          <cell r="T268">
            <v>0</v>
          </cell>
          <cell r="U268">
            <v>0</v>
          </cell>
          <cell r="V268">
            <v>0</v>
          </cell>
          <cell r="W268">
            <v>0</v>
          </cell>
          <cell r="X268">
            <v>0</v>
          </cell>
          <cell r="Y268">
            <v>2010.25</v>
          </cell>
          <cell r="Z268">
            <v>0</v>
          </cell>
          <cell r="AA268">
            <v>0</v>
          </cell>
          <cell r="AB268">
            <v>0</v>
          </cell>
          <cell r="AC268">
            <v>0</v>
          </cell>
          <cell r="AD268">
            <v>0</v>
          </cell>
          <cell r="AE268">
            <v>0</v>
          </cell>
          <cell r="AF268">
            <v>0</v>
          </cell>
          <cell r="AG268">
            <v>0</v>
          </cell>
          <cell r="AH268">
            <v>0</v>
          </cell>
          <cell r="AI268">
            <v>0</v>
          </cell>
          <cell r="AJ268">
            <v>0</v>
          </cell>
          <cell r="AK268">
            <v>0</v>
          </cell>
          <cell r="AL268">
            <v>2010.25</v>
          </cell>
          <cell r="AM268">
            <v>0</v>
          </cell>
        </row>
        <row r="269">
          <cell r="B269" t="str">
            <v>Donepezil10mg</v>
          </cell>
          <cell r="C269" t="str">
            <v>Donepezil</v>
          </cell>
          <cell r="D269" t="str">
            <v>10mg</v>
          </cell>
          <cell r="E269">
            <v>0</v>
          </cell>
          <cell r="F269" t="str">
            <v>Y</v>
          </cell>
          <cell r="G269" t="str">
            <v>Y</v>
          </cell>
          <cell r="H269">
            <v>0</v>
          </cell>
          <cell r="I269" t="str">
            <v>Y</v>
          </cell>
          <cell r="J269">
            <v>2010.25</v>
          </cell>
          <cell r="K269">
            <v>0</v>
          </cell>
          <cell r="L269">
            <v>0</v>
          </cell>
          <cell r="M269">
            <v>0</v>
          </cell>
          <cell r="N269">
            <v>2010.25</v>
          </cell>
          <cell r="O269">
            <v>0</v>
          </cell>
          <cell r="P269">
            <v>0</v>
          </cell>
          <cell r="Q269">
            <v>0</v>
          </cell>
          <cell r="R269">
            <v>0</v>
          </cell>
          <cell r="S269">
            <v>2010.25</v>
          </cell>
          <cell r="T269">
            <v>0</v>
          </cell>
          <cell r="U269">
            <v>0</v>
          </cell>
          <cell r="V269">
            <v>2010.25</v>
          </cell>
          <cell r="W269">
            <v>0</v>
          </cell>
          <cell r="X269">
            <v>0</v>
          </cell>
          <cell r="Y269">
            <v>0</v>
          </cell>
          <cell r="Z269">
            <v>0</v>
          </cell>
          <cell r="AA269">
            <v>0</v>
          </cell>
          <cell r="AB269">
            <v>2010.25</v>
          </cell>
          <cell r="AC269">
            <v>2010.25</v>
          </cell>
          <cell r="AD269">
            <v>0</v>
          </cell>
          <cell r="AE269">
            <v>0</v>
          </cell>
          <cell r="AF269">
            <v>0</v>
          </cell>
          <cell r="AG269">
            <v>2010.25</v>
          </cell>
          <cell r="AH269">
            <v>0</v>
          </cell>
          <cell r="AI269">
            <v>0</v>
          </cell>
          <cell r="AJ269">
            <v>0</v>
          </cell>
          <cell r="AK269">
            <v>0</v>
          </cell>
          <cell r="AL269">
            <v>0</v>
          </cell>
          <cell r="AM269">
            <v>0</v>
          </cell>
        </row>
        <row r="270">
          <cell r="B270" t="str">
            <v>Donepezil5mg</v>
          </cell>
          <cell r="C270" t="str">
            <v>Donepezil</v>
          </cell>
          <cell r="D270" t="str">
            <v>5mg</v>
          </cell>
          <cell r="E270">
            <v>0</v>
          </cell>
          <cell r="F270" t="str">
            <v>Y</v>
          </cell>
          <cell r="G270" t="str">
            <v>Y</v>
          </cell>
          <cell r="H270">
            <v>0</v>
          </cell>
          <cell r="I270" t="str">
            <v>Y</v>
          </cell>
          <cell r="J270">
            <v>2010.25</v>
          </cell>
          <cell r="K270">
            <v>0</v>
          </cell>
          <cell r="L270">
            <v>0</v>
          </cell>
          <cell r="M270">
            <v>0</v>
          </cell>
          <cell r="N270">
            <v>2010.25</v>
          </cell>
          <cell r="O270">
            <v>0</v>
          </cell>
          <cell r="P270">
            <v>0</v>
          </cell>
          <cell r="Q270">
            <v>0</v>
          </cell>
          <cell r="R270">
            <v>0</v>
          </cell>
          <cell r="S270">
            <v>2010.25</v>
          </cell>
          <cell r="T270">
            <v>0</v>
          </cell>
          <cell r="U270">
            <v>0</v>
          </cell>
          <cell r="V270">
            <v>2010.25</v>
          </cell>
          <cell r="W270">
            <v>0</v>
          </cell>
          <cell r="X270">
            <v>0</v>
          </cell>
          <cell r="Y270">
            <v>0</v>
          </cell>
          <cell r="Z270">
            <v>0</v>
          </cell>
          <cell r="AA270">
            <v>0</v>
          </cell>
          <cell r="AB270">
            <v>2010.25</v>
          </cell>
          <cell r="AC270">
            <v>2010.25</v>
          </cell>
          <cell r="AD270">
            <v>0</v>
          </cell>
          <cell r="AE270">
            <v>0</v>
          </cell>
          <cell r="AF270">
            <v>0</v>
          </cell>
          <cell r="AG270">
            <v>2010.25</v>
          </cell>
          <cell r="AH270">
            <v>0</v>
          </cell>
          <cell r="AI270">
            <v>0</v>
          </cell>
          <cell r="AJ270">
            <v>0</v>
          </cell>
          <cell r="AK270">
            <v>0</v>
          </cell>
          <cell r="AL270">
            <v>0</v>
          </cell>
          <cell r="AM270">
            <v>0</v>
          </cell>
        </row>
        <row r="271">
          <cell r="B271" t="str">
            <v>Doxorubicin10mg</v>
          </cell>
          <cell r="C271" t="str">
            <v>Doxorubicin</v>
          </cell>
          <cell r="D271" t="str">
            <v>10mg</v>
          </cell>
          <cell r="E271">
            <v>0</v>
          </cell>
          <cell r="F271">
            <v>0</v>
          </cell>
          <cell r="G271">
            <v>0</v>
          </cell>
          <cell r="H271">
            <v>0</v>
          </cell>
          <cell r="I271" t="str">
            <v>Y</v>
          </cell>
          <cell r="J271">
            <v>2011.5</v>
          </cell>
          <cell r="K271">
            <v>0</v>
          </cell>
          <cell r="L271">
            <v>0</v>
          </cell>
          <cell r="M271">
            <v>0</v>
          </cell>
          <cell r="N271">
            <v>2011.5</v>
          </cell>
          <cell r="O271">
            <v>0</v>
          </cell>
          <cell r="P271">
            <v>0</v>
          </cell>
          <cell r="Q271">
            <v>0</v>
          </cell>
          <cell r="R271">
            <v>0</v>
          </cell>
          <cell r="S271">
            <v>2011.5</v>
          </cell>
          <cell r="T271">
            <v>0</v>
          </cell>
          <cell r="U271">
            <v>0</v>
          </cell>
          <cell r="V271">
            <v>2011.5</v>
          </cell>
          <cell r="W271">
            <v>0</v>
          </cell>
          <cell r="X271">
            <v>0</v>
          </cell>
          <cell r="Y271">
            <v>0</v>
          </cell>
          <cell r="Z271">
            <v>0</v>
          </cell>
          <cell r="AA271">
            <v>0</v>
          </cell>
          <cell r="AB271">
            <v>2011.5</v>
          </cell>
          <cell r="AC271">
            <v>2011.5</v>
          </cell>
          <cell r="AD271">
            <v>0</v>
          </cell>
          <cell r="AE271">
            <v>0</v>
          </cell>
          <cell r="AF271">
            <v>0</v>
          </cell>
          <cell r="AG271">
            <v>2011.5</v>
          </cell>
          <cell r="AH271">
            <v>0</v>
          </cell>
          <cell r="AI271">
            <v>0</v>
          </cell>
          <cell r="AJ271">
            <v>0</v>
          </cell>
          <cell r="AK271">
            <v>0</v>
          </cell>
          <cell r="AL271">
            <v>0</v>
          </cell>
          <cell r="AM271">
            <v>0</v>
          </cell>
        </row>
        <row r="272">
          <cell r="B272" t="str">
            <v>Doxorubicin200mg</v>
          </cell>
          <cell r="C272" t="str">
            <v>Doxorubicin</v>
          </cell>
          <cell r="D272" t="str">
            <v>200mg</v>
          </cell>
          <cell r="E272">
            <v>0</v>
          </cell>
          <cell r="F272">
            <v>0</v>
          </cell>
          <cell r="G272">
            <v>0</v>
          </cell>
          <cell r="H272">
            <v>0</v>
          </cell>
          <cell r="I272" t="str">
            <v>Y</v>
          </cell>
          <cell r="J272">
            <v>2011.5</v>
          </cell>
          <cell r="K272">
            <v>0</v>
          </cell>
          <cell r="L272">
            <v>0</v>
          </cell>
          <cell r="M272">
            <v>0</v>
          </cell>
          <cell r="N272">
            <v>2011.5</v>
          </cell>
          <cell r="O272">
            <v>0</v>
          </cell>
          <cell r="P272">
            <v>0</v>
          </cell>
          <cell r="Q272">
            <v>0</v>
          </cell>
          <cell r="R272">
            <v>0</v>
          </cell>
          <cell r="S272">
            <v>2011.5</v>
          </cell>
          <cell r="T272">
            <v>0</v>
          </cell>
          <cell r="U272">
            <v>0</v>
          </cell>
          <cell r="V272">
            <v>2011.5</v>
          </cell>
          <cell r="W272">
            <v>0</v>
          </cell>
          <cell r="X272">
            <v>0</v>
          </cell>
          <cell r="Y272">
            <v>0</v>
          </cell>
          <cell r="Z272">
            <v>0</v>
          </cell>
          <cell r="AA272">
            <v>0</v>
          </cell>
          <cell r="AB272">
            <v>2011.5</v>
          </cell>
          <cell r="AC272">
            <v>2011.5</v>
          </cell>
          <cell r="AD272">
            <v>0</v>
          </cell>
          <cell r="AE272">
            <v>0</v>
          </cell>
          <cell r="AF272">
            <v>0</v>
          </cell>
          <cell r="AG272">
            <v>2011.5</v>
          </cell>
          <cell r="AH272">
            <v>0</v>
          </cell>
          <cell r="AI272">
            <v>0</v>
          </cell>
          <cell r="AJ272">
            <v>0</v>
          </cell>
          <cell r="AK272">
            <v>0</v>
          </cell>
          <cell r="AL272">
            <v>0</v>
          </cell>
          <cell r="AM272">
            <v>0</v>
          </cell>
        </row>
        <row r="273">
          <cell r="B273" t="str">
            <v>Doxorubicin50mg</v>
          </cell>
          <cell r="C273" t="str">
            <v>Doxorubicin</v>
          </cell>
          <cell r="D273" t="str">
            <v>50mg</v>
          </cell>
          <cell r="E273">
            <v>0</v>
          </cell>
          <cell r="F273">
            <v>0</v>
          </cell>
          <cell r="G273">
            <v>0</v>
          </cell>
          <cell r="H273">
            <v>0</v>
          </cell>
          <cell r="I273" t="str">
            <v>Y</v>
          </cell>
          <cell r="J273">
            <v>2011.5</v>
          </cell>
          <cell r="K273">
            <v>0</v>
          </cell>
          <cell r="L273">
            <v>0</v>
          </cell>
          <cell r="M273">
            <v>0</v>
          </cell>
          <cell r="N273">
            <v>2011.5</v>
          </cell>
          <cell r="O273">
            <v>0</v>
          </cell>
          <cell r="P273">
            <v>0</v>
          </cell>
          <cell r="Q273">
            <v>0</v>
          </cell>
          <cell r="R273">
            <v>0</v>
          </cell>
          <cell r="S273">
            <v>2011.5</v>
          </cell>
          <cell r="T273">
            <v>0</v>
          </cell>
          <cell r="U273">
            <v>0</v>
          </cell>
          <cell r="V273">
            <v>2011.5</v>
          </cell>
          <cell r="W273">
            <v>0</v>
          </cell>
          <cell r="X273">
            <v>0</v>
          </cell>
          <cell r="Y273">
            <v>0</v>
          </cell>
          <cell r="Z273">
            <v>0</v>
          </cell>
          <cell r="AA273">
            <v>0</v>
          </cell>
          <cell r="AB273">
            <v>2011.5</v>
          </cell>
          <cell r="AC273">
            <v>2011.5</v>
          </cell>
          <cell r="AD273">
            <v>0</v>
          </cell>
          <cell r="AE273">
            <v>0</v>
          </cell>
          <cell r="AF273">
            <v>0</v>
          </cell>
          <cell r="AG273">
            <v>2011.5</v>
          </cell>
          <cell r="AH273">
            <v>0</v>
          </cell>
          <cell r="AI273">
            <v>0</v>
          </cell>
          <cell r="AJ273">
            <v>0</v>
          </cell>
          <cell r="AK273">
            <v>0</v>
          </cell>
          <cell r="AL273">
            <v>0</v>
          </cell>
          <cell r="AM273">
            <v>0</v>
          </cell>
        </row>
        <row r="274">
          <cell r="B274" t="str">
            <v>Epirubicin10mg</v>
          </cell>
          <cell r="C274" t="str">
            <v>Epirubicin</v>
          </cell>
          <cell r="D274" t="str">
            <v>10mg</v>
          </cell>
          <cell r="E274">
            <v>0</v>
          </cell>
          <cell r="F274">
            <v>0</v>
          </cell>
          <cell r="G274">
            <v>0</v>
          </cell>
          <cell r="H274">
            <v>0</v>
          </cell>
          <cell r="I274" t="str">
            <v>Y</v>
          </cell>
          <cell r="J274">
            <v>2010.25</v>
          </cell>
          <cell r="K274">
            <v>0</v>
          </cell>
          <cell r="L274">
            <v>0</v>
          </cell>
          <cell r="M274">
            <v>2010.25</v>
          </cell>
          <cell r="N274">
            <v>2011</v>
          </cell>
          <cell r="O274">
            <v>0</v>
          </cell>
          <cell r="P274">
            <v>0</v>
          </cell>
          <cell r="Q274">
            <v>0</v>
          </cell>
          <cell r="R274">
            <v>0</v>
          </cell>
          <cell r="S274">
            <v>2010.25</v>
          </cell>
          <cell r="T274">
            <v>0</v>
          </cell>
          <cell r="U274">
            <v>0</v>
          </cell>
          <cell r="V274">
            <v>2010.25</v>
          </cell>
          <cell r="W274">
            <v>0</v>
          </cell>
          <cell r="X274">
            <v>0</v>
          </cell>
          <cell r="Y274">
            <v>2010.25</v>
          </cell>
          <cell r="Z274">
            <v>0</v>
          </cell>
          <cell r="AA274">
            <v>0</v>
          </cell>
          <cell r="AB274">
            <v>2010.25</v>
          </cell>
          <cell r="AC274">
            <v>2011</v>
          </cell>
          <cell r="AD274">
            <v>0</v>
          </cell>
          <cell r="AE274">
            <v>0</v>
          </cell>
          <cell r="AF274">
            <v>0</v>
          </cell>
          <cell r="AG274">
            <v>2011</v>
          </cell>
          <cell r="AH274">
            <v>0</v>
          </cell>
          <cell r="AI274">
            <v>0</v>
          </cell>
          <cell r="AJ274">
            <v>0</v>
          </cell>
          <cell r="AK274">
            <v>0</v>
          </cell>
          <cell r="AL274">
            <v>0</v>
          </cell>
          <cell r="AM274">
            <v>0</v>
          </cell>
        </row>
        <row r="275">
          <cell r="B275" t="str">
            <v>Epirubicin200mg</v>
          </cell>
          <cell r="C275" t="str">
            <v>Epirubicin</v>
          </cell>
          <cell r="D275" t="str">
            <v>200mg</v>
          </cell>
          <cell r="E275">
            <v>0</v>
          </cell>
          <cell r="F275">
            <v>0</v>
          </cell>
          <cell r="G275">
            <v>0</v>
          </cell>
          <cell r="H275">
            <v>0</v>
          </cell>
          <cell r="I275" t="str">
            <v>Y</v>
          </cell>
          <cell r="J275">
            <v>2010.25</v>
          </cell>
          <cell r="K275">
            <v>0</v>
          </cell>
          <cell r="L275">
            <v>0</v>
          </cell>
          <cell r="M275">
            <v>0</v>
          </cell>
          <cell r="N275">
            <v>2011</v>
          </cell>
          <cell r="O275">
            <v>0</v>
          </cell>
          <cell r="P275">
            <v>0</v>
          </cell>
          <cell r="Q275">
            <v>0</v>
          </cell>
          <cell r="R275">
            <v>0</v>
          </cell>
          <cell r="S275">
            <v>2010.25</v>
          </cell>
          <cell r="T275">
            <v>0</v>
          </cell>
          <cell r="U275">
            <v>0</v>
          </cell>
          <cell r="V275">
            <v>2010.25</v>
          </cell>
          <cell r="W275">
            <v>0</v>
          </cell>
          <cell r="X275">
            <v>0</v>
          </cell>
          <cell r="Y275">
            <v>2010.25</v>
          </cell>
          <cell r="Z275">
            <v>0</v>
          </cell>
          <cell r="AA275">
            <v>0</v>
          </cell>
          <cell r="AB275">
            <v>2010.25</v>
          </cell>
          <cell r="AC275">
            <v>2011</v>
          </cell>
          <cell r="AD275">
            <v>0</v>
          </cell>
          <cell r="AE275">
            <v>0</v>
          </cell>
          <cell r="AF275">
            <v>0</v>
          </cell>
          <cell r="AG275">
            <v>2011</v>
          </cell>
          <cell r="AH275">
            <v>0</v>
          </cell>
          <cell r="AI275">
            <v>0</v>
          </cell>
          <cell r="AJ275">
            <v>0</v>
          </cell>
          <cell r="AK275">
            <v>0</v>
          </cell>
          <cell r="AL275">
            <v>0</v>
          </cell>
          <cell r="AM275">
            <v>0</v>
          </cell>
        </row>
        <row r="276">
          <cell r="B276" t="str">
            <v>Epirubicin20mg</v>
          </cell>
          <cell r="C276" t="str">
            <v>Epirubicin</v>
          </cell>
          <cell r="D276" t="str">
            <v>20mg</v>
          </cell>
          <cell r="E276">
            <v>0</v>
          </cell>
          <cell r="F276">
            <v>0</v>
          </cell>
          <cell r="G276">
            <v>0</v>
          </cell>
          <cell r="H276">
            <v>0</v>
          </cell>
          <cell r="I276" t="str">
            <v>Y</v>
          </cell>
          <cell r="J276">
            <v>2010.25</v>
          </cell>
          <cell r="K276">
            <v>0</v>
          </cell>
          <cell r="L276">
            <v>0</v>
          </cell>
          <cell r="M276">
            <v>0</v>
          </cell>
          <cell r="N276">
            <v>2011</v>
          </cell>
          <cell r="O276">
            <v>0</v>
          </cell>
          <cell r="P276">
            <v>0</v>
          </cell>
          <cell r="Q276">
            <v>0</v>
          </cell>
          <cell r="R276">
            <v>0</v>
          </cell>
          <cell r="S276">
            <v>2010.25</v>
          </cell>
          <cell r="T276">
            <v>0</v>
          </cell>
          <cell r="U276">
            <v>0</v>
          </cell>
          <cell r="V276">
            <v>2010.25</v>
          </cell>
          <cell r="W276">
            <v>0</v>
          </cell>
          <cell r="X276">
            <v>0</v>
          </cell>
          <cell r="Y276">
            <v>2010.25</v>
          </cell>
          <cell r="Z276">
            <v>0</v>
          </cell>
          <cell r="AA276">
            <v>0</v>
          </cell>
          <cell r="AB276">
            <v>2010.25</v>
          </cell>
          <cell r="AC276">
            <v>2011</v>
          </cell>
          <cell r="AD276">
            <v>0</v>
          </cell>
          <cell r="AE276">
            <v>0</v>
          </cell>
          <cell r="AF276">
            <v>0</v>
          </cell>
          <cell r="AG276">
            <v>2011</v>
          </cell>
          <cell r="AH276">
            <v>0</v>
          </cell>
          <cell r="AI276">
            <v>0</v>
          </cell>
          <cell r="AJ276">
            <v>0</v>
          </cell>
          <cell r="AK276">
            <v>0</v>
          </cell>
          <cell r="AL276">
            <v>0</v>
          </cell>
          <cell r="AM276">
            <v>0</v>
          </cell>
        </row>
        <row r="277">
          <cell r="B277" t="str">
            <v>Epirubicin50mg</v>
          </cell>
          <cell r="C277" t="str">
            <v>Epirubicin</v>
          </cell>
          <cell r="D277" t="str">
            <v>50mg</v>
          </cell>
          <cell r="E277">
            <v>0</v>
          </cell>
          <cell r="F277">
            <v>0</v>
          </cell>
          <cell r="G277">
            <v>0</v>
          </cell>
          <cell r="H277">
            <v>0</v>
          </cell>
          <cell r="I277" t="str">
            <v>Y</v>
          </cell>
          <cell r="J277">
            <v>2010.25</v>
          </cell>
          <cell r="K277">
            <v>0</v>
          </cell>
          <cell r="L277">
            <v>0</v>
          </cell>
          <cell r="M277">
            <v>2010.25</v>
          </cell>
          <cell r="N277">
            <v>2011</v>
          </cell>
          <cell r="O277">
            <v>0</v>
          </cell>
          <cell r="P277">
            <v>0</v>
          </cell>
          <cell r="Q277">
            <v>0</v>
          </cell>
          <cell r="R277">
            <v>0</v>
          </cell>
          <cell r="S277">
            <v>2010.25</v>
          </cell>
          <cell r="T277">
            <v>0</v>
          </cell>
          <cell r="U277">
            <v>0</v>
          </cell>
          <cell r="V277">
            <v>2010.25</v>
          </cell>
          <cell r="W277">
            <v>0</v>
          </cell>
          <cell r="X277">
            <v>0</v>
          </cell>
          <cell r="Y277">
            <v>2010.25</v>
          </cell>
          <cell r="Z277">
            <v>0</v>
          </cell>
          <cell r="AA277">
            <v>0</v>
          </cell>
          <cell r="AB277">
            <v>2010.25</v>
          </cell>
          <cell r="AC277">
            <v>2011</v>
          </cell>
          <cell r="AD277">
            <v>0</v>
          </cell>
          <cell r="AE277">
            <v>0</v>
          </cell>
          <cell r="AF277">
            <v>0</v>
          </cell>
          <cell r="AG277">
            <v>2011</v>
          </cell>
          <cell r="AH277">
            <v>0</v>
          </cell>
          <cell r="AI277">
            <v>0</v>
          </cell>
          <cell r="AJ277">
            <v>0</v>
          </cell>
          <cell r="AK277">
            <v>0</v>
          </cell>
          <cell r="AL277">
            <v>0</v>
          </cell>
          <cell r="AM277">
            <v>0</v>
          </cell>
        </row>
        <row r="278">
          <cell r="B278" t="str">
            <v>Erythropoietin10000IU</v>
          </cell>
          <cell r="C278" t="str">
            <v>Erythropoietin</v>
          </cell>
          <cell r="D278" t="str">
            <v>10000IU</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row>
        <row r="279">
          <cell r="B279" t="str">
            <v>Erythropoietin2000IU</v>
          </cell>
          <cell r="C279" t="str">
            <v>Erythropoietin</v>
          </cell>
          <cell r="D279" t="str">
            <v>2000IU</v>
          </cell>
          <cell r="E279">
            <v>0</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row>
        <row r="280">
          <cell r="B280" t="str">
            <v>Erythropoietin4000IU</v>
          </cell>
          <cell r="C280" t="str">
            <v>Erythropoietin</v>
          </cell>
          <cell r="D280" t="str">
            <v>4000IU</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row>
        <row r="281">
          <cell r="B281" t="str">
            <v>Ezetimbe + Simvastatin10+10mg</v>
          </cell>
          <cell r="C281" t="str">
            <v>Ezetimbe + Simvastatin</v>
          </cell>
          <cell r="D281" t="str">
            <v>10+10mg</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row>
        <row r="282">
          <cell r="B282" t="str">
            <v>Ezetimbe + Simvastatin10+20mg</v>
          </cell>
          <cell r="C282" t="str">
            <v>Ezetimbe + Simvastatin</v>
          </cell>
          <cell r="D282" t="str">
            <v>10+20mg</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row>
        <row r="283">
          <cell r="B283" t="str">
            <v>Ezetimbe + Simvastatin10+40mg</v>
          </cell>
          <cell r="C283" t="str">
            <v>Ezetimbe + Simvastatin</v>
          </cell>
          <cell r="D283" t="str">
            <v>10+40mg</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row>
        <row r="284">
          <cell r="B284" t="str">
            <v>Ezetimbe + Simvastatin10+80mg</v>
          </cell>
          <cell r="C284" t="str">
            <v>Ezetimbe + Simvastatin</v>
          </cell>
          <cell r="D284" t="str">
            <v>10+80mg</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row>
        <row r="285">
          <cell r="B285" t="str">
            <v>Fexofenadine120mg</v>
          </cell>
          <cell r="C285" t="str">
            <v>Fexofenadine</v>
          </cell>
          <cell r="D285" t="str">
            <v>120mg</v>
          </cell>
          <cell r="E285">
            <v>0</v>
          </cell>
          <cell r="F285">
            <v>0</v>
          </cell>
          <cell r="G285">
            <v>0</v>
          </cell>
          <cell r="H285">
            <v>0</v>
          </cell>
          <cell r="I285" t="str">
            <v>Y</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2010.25</v>
          </cell>
          <cell r="AM285">
            <v>0</v>
          </cell>
        </row>
        <row r="286">
          <cell r="B286" t="str">
            <v>Filgrastim300mcg/mL</v>
          </cell>
          <cell r="C286" t="str">
            <v>Filgrastim</v>
          </cell>
          <cell r="D286" t="str">
            <v>300mcg/mL</v>
          </cell>
          <cell r="E286">
            <v>0</v>
          </cell>
          <cell r="F286">
            <v>0</v>
          </cell>
          <cell r="G286">
            <v>0</v>
          </cell>
          <cell r="H286">
            <v>0</v>
          </cell>
          <cell r="I286" t="str">
            <v>Y</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2010.25</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row>
        <row r="287">
          <cell r="B287" t="str">
            <v>Finasteride1mg</v>
          </cell>
          <cell r="C287" t="str">
            <v>Finasteride</v>
          </cell>
          <cell r="D287" t="str">
            <v>1mg</v>
          </cell>
          <cell r="E287">
            <v>0</v>
          </cell>
          <cell r="F287">
            <v>0</v>
          </cell>
          <cell r="G287">
            <v>0</v>
          </cell>
          <cell r="H287">
            <v>0</v>
          </cell>
          <cell r="I287" t="str">
            <v>Y</v>
          </cell>
          <cell r="J287">
            <v>2010.25</v>
          </cell>
          <cell r="K287">
            <v>0</v>
          </cell>
          <cell r="L287">
            <v>0</v>
          </cell>
          <cell r="M287">
            <v>0</v>
          </cell>
          <cell r="N287">
            <v>2011</v>
          </cell>
          <cell r="O287">
            <v>0</v>
          </cell>
          <cell r="P287">
            <v>0</v>
          </cell>
          <cell r="Q287">
            <v>0</v>
          </cell>
          <cell r="R287">
            <v>0</v>
          </cell>
          <cell r="S287">
            <v>2011</v>
          </cell>
          <cell r="T287">
            <v>0</v>
          </cell>
          <cell r="U287">
            <v>0</v>
          </cell>
          <cell r="V287">
            <v>2011</v>
          </cell>
          <cell r="W287">
            <v>0</v>
          </cell>
          <cell r="X287">
            <v>0</v>
          </cell>
          <cell r="Y287">
            <v>0</v>
          </cell>
          <cell r="Z287">
            <v>0</v>
          </cell>
          <cell r="AA287">
            <v>0</v>
          </cell>
          <cell r="AB287">
            <v>2011</v>
          </cell>
          <cell r="AC287">
            <v>2011</v>
          </cell>
          <cell r="AD287">
            <v>0</v>
          </cell>
          <cell r="AE287">
            <v>0</v>
          </cell>
          <cell r="AF287">
            <v>0</v>
          </cell>
          <cell r="AG287">
            <v>2011</v>
          </cell>
          <cell r="AH287">
            <v>0</v>
          </cell>
          <cell r="AI287">
            <v>0</v>
          </cell>
          <cell r="AJ287">
            <v>0</v>
          </cell>
          <cell r="AK287">
            <v>0</v>
          </cell>
          <cell r="AL287">
            <v>0</v>
          </cell>
          <cell r="AM287">
            <v>0</v>
          </cell>
        </row>
        <row r="288">
          <cell r="B288" t="str">
            <v>Finasteride5mg</v>
          </cell>
          <cell r="C288" t="str">
            <v>Finasteride</v>
          </cell>
          <cell r="D288" t="str">
            <v>5mg</v>
          </cell>
          <cell r="E288">
            <v>0</v>
          </cell>
          <cell r="F288">
            <v>0</v>
          </cell>
          <cell r="G288">
            <v>0</v>
          </cell>
          <cell r="H288">
            <v>0</v>
          </cell>
          <cell r="I288" t="str">
            <v>Y</v>
          </cell>
          <cell r="J288">
            <v>2010.25</v>
          </cell>
          <cell r="K288">
            <v>0</v>
          </cell>
          <cell r="L288">
            <v>0</v>
          </cell>
          <cell r="M288">
            <v>0</v>
          </cell>
          <cell r="N288">
            <v>2011</v>
          </cell>
          <cell r="O288">
            <v>0</v>
          </cell>
          <cell r="P288">
            <v>0</v>
          </cell>
          <cell r="Q288">
            <v>0</v>
          </cell>
          <cell r="R288">
            <v>0</v>
          </cell>
          <cell r="S288">
            <v>2011</v>
          </cell>
          <cell r="T288">
            <v>0</v>
          </cell>
          <cell r="U288">
            <v>0</v>
          </cell>
          <cell r="V288">
            <v>2011</v>
          </cell>
          <cell r="W288">
            <v>0</v>
          </cell>
          <cell r="X288">
            <v>0</v>
          </cell>
          <cell r="Y288">
            <v>2010.25</v>
          </cell>
          <cell r="Z288">
            <v>0</v>
          </cell>
          <cell r="AA288">
            <v>0</v>
          </cell>
          <cell r="AB288">
            <v>2011</v>
          </cell>
          <cell r="AC288">
            <v>2011</v>
          </cell>
          <cell r="AD288">
            <v>0</v>
          </cell>
          <cell r="AE288">
            <v>0</v>
          </cell>
          <cell r="AF288">
            <v>0</v>
          </cell>
          <cell r="AG288">
            <v>2011</v>
          </cell>
          <cell r="AH288">
            <v>0</v>
          </cell>
          <cell r="AI288">
            <v>0</v>
          </cell>
          <cell r="AJ288">
            <v>0</v>
          </cell>
          <cell r="AK288">
            <v>0</v>
          </cell>
          <cell r="AL288">
            <v>0</v>
          </cell>
          <cell r="AM288">
            <v>0</v>
          </cell>
        </row>
        <row r="289">
          <cell r="B289" t="str">
            <v>Fluorouracil1000mg</v>
          </cell>
          <cell r="C289" t="str">
            <v>Fluorouracil</v>
          </cell>
          <cell r="D289" t="str">
            <v>1000mg</v>
          </cell>
          <cell r="E289">
            <v>0</v>
          </cell>
          <cell r="F289">
            <v>0</v>
          </cell>
          <cell r="G289">
            <v>0</v>
          </cell>
          <cell r="H289">
            <v>0</v>
          </cell>
          <cell r="I289" t="str">
            <v>Y</v>
          </cell>
          <cell r="J289">
            <v>2010.25</v>
          </cell>
          <cell r="K289">
            <v>0</v>
          </cell>
          <cell r="L289">
            <v>0</v>
          </cell>
          <cell r="M289">
            <v>0</v>
          </cell>
          <cell r="N289">
            <v>2011</v>
          </cell>
          <cell r="O289">
            <v>0</v>
          </cell>
          <cell r="P289">
            <v>0</v>
          </cell>
          <cell r="Q289">
            <v>0</v>
          </cell>
          <cell r="R289">
            <v>0</v>
          </cell>
          <cell r="S289">
            <v>2010.25</v>
          </cell>
          <cell r="T289">
            <v>0</v>
          </cell>
          <cell r="U289">
            <v>0</v>
          </cell>
          <cell r="V289">
            <v>2011</v>
          </cell>
          <cell r="W289">
            <v>0</v>
          </cell>
          <cell r="X289">
            <v>0</v>
          </cell>
          <cell r="Y289">
            <v>2010.25</v>
          </cell>
          <cell r="Z289">
            <v>0</v>
          </cell>
          <cell r="AA289">
            <v>0</v>
          </cell>
          <cell r="AB289">
            <v>2010.25</v>
          </cell>
          <cell r="AC289">
            <v>2011</v>
          </cell>
          <cell r="AD289">
            <v>0</v>
          </cell>
          <cell r="AE289">
            <v>0</v>
          </cell>
          <cell r="AF289">
            <v>0</v>
          </cell>
          <cell r="AG289">
            <v>2010.25</v>
          </cell>
          <cell r="AH289">
            <v>0</v>
          </cell>
          <cell r="AI289">
            <v>0</v>
          </cell>
          <cell r="AJ289">
            <v>0</v>
          </cell>
          <cell r="AK289">
            <v>0</v>
          </cell>
          <cell r="AL289">
            <v>2010.25</v>
          </cell>
          <cell r="AM289">
            <v>0</v>
          </cell>
        </row>
        <row r="290">
          <cell r="B290" t="str">
            <v>Fluorouracil250mg</v>
          </cell>
          <cell r="C290" t="str">
            <v>Fluorouracil</v>
          </cell>
          <cell r="D290" t="str">
            <v>250mg</v>
          </cell>
          <cell r="E290">
            <v>0</v>
          </cell>
          <cell r="F290">
            <v>0</v>
          </cell>
          <cell r="G290">
            <v>0</v>
          </cell>
          <cell r="H290">
            <v>0</v>
          </cell>
          <cell r="I290" t="str">
            <v>Y</v>
          </cell>
          <cell r="J290">
            <v>2010.25</v>
          </cell>
          <cell r="K290">
            <v>0</v>
          </cell>
          <cell r="L290">
            <v>0</v>
          </cell>
          <cell r="M290">
            <v>0</v>
          </cell>
          <cell r="N290">
            <v>2011</v>
          </cell>
          <cell r="O290">
            <v>0</v>
          </cell>
          <cell r="P290">
            <v>0</v>
          </cell>
          <cell r="Q290">
            <v>0</v>
          </cell>
          <cell r="R290">
            <v>0</v>
          </cell>
          <cell r="S290">
            <v>2010.25</v>
          </cell>
          <cell r="T290">
            <v>0</v>
          </cell>
          <cell r="U290">
            <v>0</v>
          </cell>
          <cell r="V290">
            <v>2011</v>
          </cell>
          <cell r="W290">
            <v>0</v>
          </cell>
          <cell r="X290">
            <v>0</v>
          </cell>
          <cell r="Y290">
            <v>2010.25</v>
          </cell>
          <cell r="Z290">
            <v>0</v>
          </cell>
          <cell r="AA290">
            <v>0</v>
          </cell>
          <cell r="AB290">
            <v>2010.25</v>
          </cell>
          <cell r="AC290">
            <v>2011</v>
          </cell>
          <cell r="AD290">
            <v>0</v>
          </cell>
          <cell r="AE290">
            <v>0</v>
          </cell>
          <cell r="AF290">
            <v>0</v>
          </cell>
          <cell r="AG290">
            <v>2010.25</v>
          </cell>
          <cell r="AH290">
            <v>0</v>
          </cell>
          <cell r="AI290">
            <v>0</v>
          </cell>
          <cell r="AJ290">
            <v>0</v>
          </cell>
          <cell r="AK290">
            <v>0</v>
          </cell>
          <cell r="AL290">
            <v>2010.25</v>
          </cell>
          <cell r="AM290">
            <v>0</v>
          </cell>
        </row>
        <row r="291">
          <cell r="B291" t="str">
            <v>Fluorouracil5000mg</v>
          </cell>
          <cell r="C291" t="str">
            <v>Fluorouracil</v>
          </cell>
          <cell r="D291" t="str">
            <v>5000mg</v>
          </cell>
          <cell r="E291">
            <v>0</v>
          </cell>
          <cell r="F291">
            <v>0</v>
          </cell>
          <cell r="G291">
            <v>0</v>
          </cell>
          <cell r="H291">
            <v>0</v>
          </cell>
          <cell r="I291" t="str">
            <v>Y</v>
          </cell>
          <cell r="J291">
            <v>2010.25</v>
          </cell>
          <cell r="K291">
            <v>0</v>
          </cell>
          <cell r="L291">
            <v>0</v>
          </cell>
          <cell r="M291">
            <v>0</v>
          </cell>
          <cell r="N291">
            <v>2011</v>
          </cell>
          <cell r="O291">
            <v>0</v>
          </cell>
          <cell r="P291">
            <v>0</v>
          </cell>
          <cell r="Q291">
            <v>0</v>
          </cell>
          <cell r="R291">
            <v>0</v>
          </cell>
          <cell r="S291">
            <v>2010.25</v>
          </cell>
          <cell r="T291">
            <v>0</v>
          </cell>
          <cell r="U291">
            <v>0</v>
          </cell>
          <cell r="V291">
            <v>2011</v>
          </cell>
          <cell r="W291">
            <v>0</v>
          </cell>
          <cell r="X291">
            <v>0</v>
          </cell>
          <cell r="Y291">
            <v>2010.25</v>
          </cell>
          <cell r="Z291">
            <v>0</v>
          </cell>
          <cell r="AA291">
            <v>0</v>
          </cell>
          <cell r="AB291">
            <v>2010.25</v>
          </cell>
          <cell r="AC291">
            <v>2011</v>
          </cell>
          <cell r="AD291">
            <v>0</v>
          </cell>
          <cell r="AE291">
            <v>0</v>
          </cell>
          <cell r="AF291">
            <v>0</v>
          </cell>
          <cell r="AG291">
            <v>2010.25</v>
          </cell>
          <cell r="AH291">
            <v>0</v>
          </cell>
          <cell r="AI291">
            <v>0</v>
          </cell>
          <cell r="AJ291">
            <v>0</v>
          </cell>
          <cell r="AK291">
            <v>0</v>
          </cell>
          <cell r="AL291">
            <v>0</v>
          </cell>
          <cell r="AM291">
            <v>0</v>
          </cell>
        </row>
        <row r="292">
          <cell r="B292" t="str">
            <v>Fluorouracil500mg</v>
          </cell>
          <cell r="C292" t="str">
            <v>Fluorouracil</v>
          </cell>
          <cell r="D292" t="str">
            <v>500mg</v>
          </cell>
          <cell r="E292">
            <v>0</v>
          </cell>
          <cell r="F292">
            <v>0</v>
          </cell>
          <cell r="G292">
            <v>0</v>
          </cell>
          <cell r="H292">
            <v>0</v>
          </cell>
          <cell r="I292" t="str">
            <v>Y</v>
          </cell>
          <cell r="J292">
            <v>2010.25</v>
          </cell>
          <cell r="K292">
            <v>0</v>
          </cell>
          <cell r="L292">
            <v>0</v>
          </cell>
          <cell r="M292">
            <v>0</v>
          </cell>
          <cell r="N292">
            <v>2011</v>
          </cell>
          <cell r="O292">
            <v>0</v>
          </cell>
          <cell r="P292">
            <v>0</v>
          </cell>
          <cell r="Q292">
            <v>0</v>
          </cell>
          <cell r="R292">
            <v>0</v>
          </cell>
          <cell r="S292">
            <v>2010.25</v>
          </cell>
          <cell r="T292">
            <v>0</v>
          </cell>
          <cell r="U292">
            <v>0</v>
          </cell>
          <cell r="V292">
            <v>2011</v>
          </cell>
          <cell r="W292">
            <v>0</v>
          </cell>
          <cell r="X292">
            <v>0</v>
          </cell>
          <cell r="Y292">
            <v>2010.25</v>
          </cell>
          <cell r="Z292">
            <v>0</v>
          </cell>
          <cell r="AA292">
            <v>0</v>
          </cell>
          <cell r="AB292">
            <v>2010.25</v>
          </cell>
          <cell r="AC292">
            <v>2011</v>
          </cell>
          <cell r="AD292">
            <v>0</v>
          </cell>
          <cell r="AE292">
            <v>0</v>
          </cell>
          <cell r="AF292">
            <v>0</v>
          </cell>
          <cell r="AG292">
            <v>2010.25</v>
          </cell>
          <cell r="AH292">
            <v>0</v>
          </cell>
          <cell r="AI292">
            <v>0</v>
          </cell>
          <cell r="AJ292">
            <v>0</v>
          </cell>
          <cell r="AK292">
            <v>0</v>
          </cell>
          <cell r="AL292">
            <v>2010.25</v>
          </cell>
          <cell r="AM292">
            <v>0</v>
          </cell>
        </row>
        <row r="293">
          <cell r="B293" t="str">
            <v>Fluvastatin80mg</v>
          </cell>
          <cell r="C293" t="str">
            <v>Fluvastatin</v>
          </cell>
          <cell r="D293" t="str">
            <v>80mg</v>
          </cell>
          <cell r="E293">
            <v>0</v>
          </cell>
          <cell r="F293">
            <v>0</v>
          </cell>
          <cell r="G293">
            <v>0</v>
          </cell>
          <cell r="H293">
            <v>0</v>
          </cell>
          <cell r="I293" t="str">
            <v>Y</v>
          </cell>
          <cell r="J293">
            <v>2012.5</v>
          </cell>
          <cell r="K293">
            <v>0</v>
          </cell>
          <cell r="L293">
            <v>0</v>
          </cell>
          <cell r="M293">
            <v>0</v>
          </cell>
          <cell r="N293">
            <v>2012.5</v>
          </cell>
          <cell r="O293">
            <v>0</v>
          </cell>
          <cell r="P293">
            <v>0</v>
          </cell>
          <cell r="Q293">
            <v>0</v>
          </cell>
          <cell r="R293">
            <v>0</v>
          </cell>
          <cell r="S293">
            <v>2012.5</v>
          </cell>
          <cell r="T293">
            <v>0</v>
          </cell>
          <cell r="U293">
            <v>0</v>
          </cell>
          <cell r="V293">
            <v>2012.5</v>
          </cell>
          <cell r="W293">
            <v>0</v>
          </cell>
          <cell r="X293">
            <v>0</v>
          </cell>
          <cell r="Y293">
            <v>0</v>
          </cell>
          <cell r="Z293">
            <v>0</v>
          </cell>
          <cell r="AA293">
            <v>0</v>
          </cell>
          <cell r="AB293">
            <v>2012.5</v>
          </cell>
          <cell r="AC293">
            <v>2012.5</v>
          </cell>
          <cell r="AD293">
            <v>0</v>
          </cell>
          <cell r="AE293">
            <v>0</v>
          </cell>
          <cell r="AF293">
            <v>0</v>
          </cell>
          <cell r="AG293">
            <v>2012.5</v>
          </cell>
          <cell r="AH293">
            <v>0</v>
          </cell>
          <cell r="AI293">
            <v>0</v>
          </cell>
          <cell r="AJ293">
            <v>0</v>
          </cell>
          <cell r="AK293">
            <v>0</v>
          </cell>
          <cell r="AL293">
            <v>0</v>
          </cell>
          <cell r="AM293">
            <v>0</v>
          </cell>
        </row>
        <row r="294">
          <cell r="B294" t="str">
            <v>Fluvoxamine ER100mg</v>
          </cell>
          <cell r="C294" t="str">
            <v>Fluvoxamine ER</v>
          </cell>
          <cell r="D294" t="str">
            <v>100mg</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row>
        <row r="295">
          <cell r="B295" t="str">
            <v>Fluvoxamine ER150mg</v>
          </cell>
          <cell r="C295" t="str">
            <v>Fluvoxamine ER</v>
          </cell>
          <cell r="D295" t="str">
            <v>150mg</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row>
        <row r="296">
          <cell r="B296" t="str">
            <v>Gliclazide SR</v>
          </cell>
          <cell r="C296" t="str">
            <v>Gliclazide SR</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row>
        <row r="297">
          <cell r="B297" t="str">
            <v>Gliclazide SR30mg</v>
          </cell>
          <cell r="C297" t="str">
            <v>Gliclazide SR</v>
          </cell>
          <cell r="D297" t="str">
            <v>30mg</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row>
        <row r="298">
          <cell r="B298" t="str">
            <v>Hydroxyurea1000mg</v>
          </cell>
          <cell r="C298" t="str">
            <v>Hydroxyurea</v>
          </cell>
          <cell r="D298" t="str">
            <v>1000mg</v>
          </cell>
          <cell r="E298">
            <v>0</v>
          </cell>
          <cell r="F298">
            <v>0</v>
          </cell>
          <cell r="G298">
            <v>0</v>
          </cell>
          <cell r="H298">
            <v>0</v>
          </cell>
          <cell r="I298" t="str">
            <v>Y</v>
          </cell>
          <cell r="J298">
            <v>0</v>
          </cell>
          <cell r="K298">
            <v>0</v>
          </cell>
          <cell r="L298">
            <v>0</v>
          </cell>
          <cell r="M298">
            <v>2010.25</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row>
        <row r="299">
          <cell r="B299" t="str">
            <v>Hydroxyurea500mg</v>
          </cell>
          <cell r="C299" t="str">
            <v>Hydroxyurea</v>
          </cell>
          <cell r="D299" t="str">
            <v>500mg</v>
          </cell>
          <cell r="E299">
            <v>0</v>
          </cell>
          <cell r="F299">
            <v>0</v>
          </cell>
          <cell r="G299">
            <v>0</v>
          </cell>
          <cell r="H299">
            <v>0</v>
          </cell>
          <cell r="I299" t="str">
            <v>Y</v>
          </cell>
          <cell r="J299">
            <v>0</v>
          </cell>
          <cell r="K299">
            <v>0</v>
          </cell>
          <cell r="L299">
            <v>0</v>
          </cell>
          <cell r="M299">
            <v>2010.25</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row>
        <row r="300">
          <cell r="B300" t="str">
            <v>Imatinib100mg</v>
          </cell>
          <cell r="C300" t="str">
            <v>Imatinib</v>
          </cell>
          <cell r="D300" t="str">
            <v>100mg</v>
          </cell>
          <cell r="E300">
            <v>0</v>
          </cell>
          <cell r="F300">
            <v>0</v>
          </cell>
          <cell r="G300">
            <v>0</v>
          </cell>
          <cell r="H300">
            <v>0</v>
          </cell>
          <cell r="I300" t="str">
            <v>Y</v>
          </cell>
          <cell r="J300">
            <v>2013.5</v>
          </cell>
          <cell r="K300">
            <v>0</v>
          </cell>
          <cell r="L300">
            <v>0</v>
          </cell>
          <cell r="M300">
            <v>0</v>
          </cell>
          <cell r="N300">
            <v>2013.5</v>
          </cell>
          <cell r="O300">
            <v>0</v>
          </cell>
          <cell r="P300">
            <v>0</v>
          </cell>
          <cell r="Q300">
            <v>0</v>
          </cell>
          <cell r="R300">
            <v>0</v>
          </cell>
          <cell r="S300">
            <v>2013.5</v>
          </cell>
          <cell r="T300">
            <v>0</v>
          </cell>
          <cell r="U300">
            <v>0</v>
          </cell>
          <cell r="V300">
            <v>2013.5</v>
          </cell>
          <cell r="W300">
            <v>0</v>
          </cell>
          <cell r="X300">
            <v>0</v>
          </cell>
          <cell r="Y300">
            <v>0</v>
          </cell>
          <cell r="Z300">
            <v>0</v>
          </cell>
          <cell r="AA300">
            <v>0</v>
          </cell>
          <cell r="AB300">
            <v>2013.5</v>
          </cell>
          <cell r="AC300">
            <v>2013.5</v>
          </cell>
          <cell r="AD300">
            <v>0</v>
          </cell>
          <cell r="AE300">
            <v>0</v>
          </cell>
          <cell r="AF300">
            <v>0</v>
          </cell>
          <cell r="AG300">
            <v>2013.5</v>
          </cell>
          <cell r="AH300">
            <v>0</v>
          </cell>
          <cell r="AI300">
            <v>0</v>
          </cell>
          <cell r="AJ300">
            <v>0</v>
          </cell>
          <cell r="AK300">
            <v>0</v>
          </cell>
          <cell r="AL300">
            <v>0</v>
          </cell>
          <cell r="AM300">
            <v>0</v>
          </cell>
        </row>
        <row r="301">
          <cell r="B301" t="str">
            <v>Imatinib400mg</v>
          </cell>
          <cell r="C301" t="str">
            <v>Imatinib</v>
          </cell>
          <cell r="D301" t="str">
            <v>400mg</v>
          </cell>
          <cell r="E301">
            <v>0</v>
          </cell>
          <cell r="F301">
            <v>0</v>
          </cell>
          <cell r="G301">
            <v>0</v>
          </cell>
          <cell r="H301">
            <v>0</v>
          </cell>
          <cell r="I301" t="str">
            <v>Y</v>
          </cell>
          <cell r="J301">
            <v>2013.5</v>
          </cell>
          <cell r="K301">
            <v>0</v>
          </cell>
          <cell r="L301">
            <v>0</v>
          </cell>
          <cell r="M301">
            <v>0</v>
          </cell>
          <cell r="N301">
            <v>2013.5</v>
          </cell>
          <cell r="O301">
            <v>0</v>
          </cell>
          <cell r="P301">
            <v>0</v>
          </cell>
          <cell r="Q301">
            <v>0</v>
          </cell>
          <cell r="R301">
            <v>0</v>
          </cell>
          <cell r="S301">
            <v>2013.5</v>
          </cell>
          <cell r="T301">
            <v>0</v>
          </cell>
          <cell r="U301">
            <v>0</v>
          </cell>
          <cell r="V301">
            <v>2013.5</v>
          </cell>
          <cell r="W301">
            <v>0</v>
          </cell>
          <cell r="X301">
            <v>0</v>
          </cell>
          <cell r="Y301">
            <v>0</v>
          </cell>
          <cell r="Z301">
            <v>0</v>
          </cell>
          <cell r="AA301">
            <v>0</v>
          </cell>
          <cell r="AB301">
            <v>2013.5</v>
          </cell>
          <cell r="AC301">
            <v>2013.5</v>
          </cell>
          <cell r="AD301">
            <v>0</v>
          </cell>
          <cell r="AE301">
            <v>0</v>
          </cell>
          <cell r="AF301">
            <v>0</v>
          </cell>
          <cell r="AG301">
            <v>2013.5</v>
          </cell>
          <cell r="AH301">
            <v>0</v>
          </cell>
          <cell r="AI301">
            <v>0</v>
          </cell>
          <cell r="AJ301">
            <v>0</v>
          </cell>
          <cell r="AK301">
            <v>0</v>
          </cell>
          <cell r="AL301">
            <v>0</v>
          </cell>
          <cell r="AM301">
            <v>0</v>
          </cell>
        </row>
        <row r="302">
          <cell r="B302" t="str">
            <v>Indapamide SR1.5mg</v>
          </cell>
          <cell r="C302" t="str">
            <v>Indapamide SR</v>
          </cell>
          <cell r="D302" t="str">
            <v>1.5mg</v>
          </cell>
          <cell r="E302">
            <v>0</v>
          </cell>
          <cell r="F302">
            <v>0</v>
          </cell>
          <cell r="G302" t="str">
            <v>Y</v>
          </cell>
          <cell r="H302">
            <v>0</v>
          </cell>
          <cell r="I302">
            <v>0</v>
          </cell>
          <cell r="J302">
            <v>2010.25</v>
          </cell>
          <cell r="K302">
            <v>0</v>
          </cell>
          <cell r="L302">
            <v>0</v>
          </cell>
          <cell r="M302">
            <v>0</v>
          </cell>
          <cell r="N302">
            <v>2011</v>
          </cell>
          <cell r="O302">
            <v>0</v>
          </cell>
          <cell r="P302">
            <v>0</v>
          </cell>
          <cell r="Q302">
            <v>0</v>
          </cell>
          <cell r="R302">
            <v>0</v>
          </cell>
          <cell r="S302">
            <v>2011</v>
          </cell>
          <cell r="T302">
            <v>0</v>
          </cell>
          <cell r="U302">
            <v>0</v>
          </cell>
          <cell r="V302">
            <v>2011</v>
          </cell>
          <cell r="W302">
            <v>0</v>
          </cell>
          <cell r="X302">
            <v>0</v>
          </cell>
          <cell r="Y302">
            <v>0</v>
          </cell>
          <cell r="Z302">
            <v>0</v>
          </cell>
          <cell r="AA302">
            <v>0</v>
          </cell>
          <cell r="AB302">
            <v>2011</v>
          </cell>
          <cell r="AC302">
            <v>2011</v>
          </cell>
          <cell r="AD302">
            <v>0</v>
          </cell>
          <cell r="AE302">
            <v>0</v>
          </cell>
          <cell r="AF302">
            <v>0</v>
          </cell>
          <cell r="AG302">
            <v>2011</v>
          </cell>
          <cell r="AH302">
            <v>0</v>
          </cell>
          <cell r="AI302">
            <v>0</v>
          </cell>
          <cell r="AJ302">
            <v>0</v>
          </cell>
          <cell r="AK302">
            <v>0</v>
          </cell>
          <cell r="AL302">
            <v>0</v>
          </cell>
          <cell r="AM302">
            <v>0</v>
          </cell>
        </row>
        <row r="303">
          <cell r="B303" t="str">
            <v>Irbesartan150mg</v>
          </cell>
          <cell r="C303" t="str">
            <v>Irbesartan</v>
          </cell>
          <cell r="D303" t="str">
            <v>150mg</v>
          </cell>
          <cell r="E303">
            <v>0</v>
          </cell>
          <cell r="F303">
            <v>0</v>
          </cell>
          <cell r="G303">
            <v>0</v>
          </cell>
          <cell r="H303">
            <v>0</v>
          </cell>
          <cell r="I303" t="str">
            <v>Y</v>
          </cell>
          <cell r="J303">
            <v>2010.25</v>
          </cell>
          <cell r="K303">
            <v>0</v>
          </cell>
          <cell r="L303">
            <v>0</v>
          </cell>
          <cell r="M303">
            <v>0</v>
          </cell>
          <cell r="N303">
            <v>2010.25</v>
          </cell>
          <cell r="O303">
            <v>0</v>
          </cell>
          <cell r="P303">
            <v>0</v>
          </cell>
          <cell r="Q303">
            <v>0</v>
          </cell>
          <cell r="R303">
            <v>0</v>
          </cell>
          <cell r="S303">
            <v>2010.25</v>
          </cell>
          <cell r="T303">
            <v>0</v>
          </cell>
          <cell r="U303">
            <v>0</v>
          </cell>
          <cell r="V303">
            <v>2010.25</v>
          </cell>
          <cell r="W303">
            <v>0</v>
          </cell>
          <cell r="X303">
            <v>0</v>
          </cell>
          <cell r="Y303">
            <v>0</v>
          </cell>
          <cell r="Z303">
            <v>0</v>
          </cell>
          <cell r="AA303">
            <v>0</v>
          </cell>
          <cell r="AB303">
            <v>2010.25</v>
          </cell>
          <cell r="AC303">
            <v>2010.25</v>
          </cell>
          <cell r="AD303">
            <v>0</v>
          </cell>
          <cell r="AE303">
            <v>0</v>
          </cell>
          <cell r="AF303">
            <v>0</v>
          </cell>
          <cell r="AG303">
            <v>2010.25</v>
          </cell>
          <cell r="AH303">
            <v>0</v>
          </cell>
          <cell r="AI303">
            <v>0</v>
          </cell>
          <cell r="AJ303">
            <v>0</v>
          </cell>
          <cell r="AK303">
            <v>0</v>
          </cell>
          <cell r="AL303">
            <v>0</v>
          </cell>
          <cell r="AM303">
            <v>0</v>
          </cell>
        </row>
        <row r="304">
          <cell r="B304" t="str">
            <v>Irbesartan300mg</v>
          </cell>
          <cell r="C304" t="str">
            <v>Irbesartan</v>
          </cell>
          <cell r="D304" t="str">
            <v>300mg</v>
          </cell>
          <cell r="E304">
            <v>0</v>
          </cell>
          <cell r="F304">
            <v>0</v>
          </cell>
          <cell r="G304">
            <v>0</v>
          </cell>
          <cell r="H304">
            <v>0</v>
          </cell>
          <cell r="I304" t="str">
            <v>Y</v>
          </cell>
          <cell r="J304">
            <v>2010.25</v>
          </cell>
          <cell r="K304">
            <v>0</v>
          </cell>
          <cell r="L304">
            <v>0</v>
          </cell>
          <cell r="M304">
            <v>0</v>
          </cell>
          <cell r="N304">
            <v>2010.25</v>
          </cell>
          <cell r="O304">
            <v>0</v>
          </cell>
          <cell r="P304">
            <v>0</v>
          </cell>
          <cell r="Q304">
            <v>0</v>
          </cell>
          <cell r="R304">
            <v>0</v>
          </cell>
          <cell r="S304">
            <v>2010.25</v>
          </cell>
          <cell r="T304">
            <v>0</v>
          </cell>
          <cell r="U304">
            <v>0</v>
          </cell>
          <cell r="V304">
            <v>2010.25</v>
          </cell>
          <cell r="W304">
            <v>0</v>
          </cell>
          <cell r="X304">
            <v>0</v>
          </cell>
          <cell r="Y304">
            <v>0</v>
          </cell>
          <cell r="Z304">
            <v>0</v>
          </cell>
          <cell r="AA304">
            <v>0</v>
          </cell>
          <cell r="AB304">
            <v>2010.25</v>
          </cell>
          <cell r="AC304">
            <v>2010.25</v>
          </cell>
          <cell r="AD304">
            <v>0</v>
          </cell>
          <cell r="AE304">
            <v>0</v>
          </cell>
          <cell r="AF304">
            <v>0</v>
          </cell>
          <cell r="AG304">
            <v>2010.25</v>
          </cell>
          <cell r="AH304">
            <v>0</v>
          </cell>
          <cell r="AI304">
            <v>0</v>
          </cell>
          <cell r="AJ304">
            <v>0</v>
          </cell>
          <cell r="AK304">
            <v>0</v>
          </cell>
          <cell r="AL304">
            <v>0</v>
          </cell>
          <cell r="AM304">
            <v>0</v>
          </cell>
        </row>
        <row r="305">
          <cell r="B305" t="str">
            <v>Irbesartan75mg</v>
          </cell>
          <cell r="C305" t="str">
            <v>Irbesartan</v>
          </cell>
          <cell r="D305" t="str">
            <v>75mg</v>
          </cell>
          <cell r="E305">
            <v>0</v>
          </cell>
          <cell r="F305">
            <v>0</v>
          </cell>
          <cell r="G305">
            <v>0</v>
          </cell>
          <cell r="H305">
            <v>0</v>
          </cell>
          <cell r="I305" t="str">
            <v>Y</v>
          </cell>
          <cell r="J305">
            <v>2010.25</v>
          </cell>
          <cell r="K305">
            <v>0</v>
          </cell>
          <cell r="L305">
            <v>0</v>
          </cell>
          <cell r="M305">
            <v>0</v>
          </cell>
          <cell r="N305">
            <v>2010.25</v>
          </cell>
          <cell r="O305">
            <v>0</v>
          </cell>
          <cell r="P305">
            <v>0</v>
          </cell>
          <cell r="Q305">
            <v>0</v>
          </cell>
          <cell r="R305">
            <v>0</v>
          </cell>
          <cell r="S305">
            <v>2010.25</v>
          </cell>
          <cell r="T305">
            <v>0</v>
          </cell>
          <cell r="U305">
            <v>0</v>
          </cell>
          <cell r="V305">
            <v>2010.25</v>
          </cell>
          <cell r="W305">
            <v>0</v>
          </cell>
          <cell r="X305">
            <v>0</v>
          </cell>
          <cell r="Y305">
            <v>0</v>
          </cell>
          <cell r="Z305">
            <v>0</v>
          </cell>
          <cell r="AA305">
            <v>0</v>
          </cell>
          <cell r="AB305">
            <v>2010.25</v>
          </cell>
          <cell r="AC305">
            <v>2010.25</v>
          </cell>
          <cell r="AD305">
            <v>0</v>
          </cell>
          <cell r="AE305">
            <v>0</v>
          </cell>
          <cell r="AF305">
            <v>0</v>
          </cell>
          <cell r="AG305">
            <v>2010.25</v>
          </cell>
          <cell r="AH305">
            <v>0</v>
          </cell>
          <cell r="AI305">
            <v>0</v>
          </cell>
          <cell r="AJ305">
            <v>0</v>
          </cell>
          <cell r="AK305">
            <v>0</v>
          </cell>
          <cell r="AL305">
            <v>0</v>
          </cell>
          <cell r="AM305">
            <v>0</v>
          </cell>
        </row>
        <row r="306">
          <cell r="B306" t="str">
            <v>Irinotecan100mg</v>
          </cell>
          <cell r="C306" t="str">
            <v>Irinotecan</v>
          </cell>
          <cell r="D306" t="str">
            <v>100mg</v>
          </cell>
          <cell r="E306">
            <v>0</v>
          </cell>
          <cell r="F306">
            <v>0</v>
          </cell>
          <cell r="G306">
            <v>0</v>
          </cell>
          <cell r="H306">
            <v>0</v>
          </cell>
          <cell r="I306" t="str">
            <v>Y</v>
          </cell>
          <cell r="J306">
            <v>2010.25</v>
          </cell>
          <cell r="K306">
            <v>0</v>
          </cell>
          <cell r="L306">
            <v>0</v>
          </cell>
          <cell r="M306">
            <v>0</v>
          </cell>
          <cell r="N306">
            <v>2011</v>
          </cell>
          <cell r="O306">
            <v>0</v>
          </cell>
          <cell r="P306">
            <v>0</v>
          </cell>
          <cell r="Q306">
            <v>0</v>
          </cell>
          <cell r="R306">
            <v>0</v>
          </cell>
          <cell r="S306">
            <v>2010.25</v>
          </cell>
          <cell r="T306">
            <v>0</v>
          </cell>
          <cell r="U306">
            <v>0</v>
          </cell>
          <cell r="V306">
            <v>2010.25</v>
          </cell>
          <cell r="W306">
            <v>0</v>
          </cell>
          <cell r="X306">
            <v>0</v>
          </cell>
          <cell r="Y306">
            <v>2010.25</v>
          </cell>
          <cell r="Z306">
            <v>0</v>
          </cell>
          <cell r="AA306">
            <v>0</v>
          </cell>
          <cell r="AB306">
            <v>2010.25</v>
          </cell>
          <cell r="AC306">
            <v>2011</v>
          </cell>
          <cell r="AD306">
            <v>0</v>
          </cell>
          <cell r="AE306">
            <v>0</v>
          </cell>
          <cell r="AF306">
            <v>0</v>
          </cell>
          <cell r="AG306">
            <v>2011</v>
          </cell>
          <cell r="AH306">
            <v>0</v>
          </cell>
          <cell r="AI306">
            <v>0</v>
          </cell>
          <cell r="AJ306">
            <v>0</v>
          </cell>
          <cell r="AK306">
            <v>0</v>
          </cell>
          <cell r="AL306">
            <v>0</v>
          </cell>
          <cell r="AM306">
            <v>0</v>
          </cell>
        </row>
        <row r="307">
          <cell r="B307" t="str">
            <v>Irinotecan40mg</v>
          </cell>
          <cell r="C307" t="str">
            <v>Irinotecan</v>
          </cell>
          <cell r="D307" t="str">
            <v>40mg</v>
          </cell>
          <cell r="E307">
            <v>0</v>
          </cell>
          <cell r="F307">
            <v>0</v>
          </cell>
          <cell r="G307">
            <v>0</v>
          </cell>
          <cell r="H307">
            <v>0</v>
          </cell>
          <cell r="I307" t="str">
            <v>Y</v>
          </cell>
          <cell r="J307">
            <v>2010.25</v>
          </cell>
          <cell r="K307">
            <v>0</v>
          </cell>
          <cell r="L307">
            <v>0</v>
          </cell>
          <cell r="M307">
            <v>2010.25</v>
          </cell>
          <cell r="N307">
            <v>2011</v>
          </cell>
          <cell r="O307">
            <v>0</v>
          </cell>
          <cell r="P307">
            <v>0</v>
          </cell>
          <cell r="Q307">
            <v>0</v>
          </cell>
          <cell r="R307">
            <v>0</v>
          </cell>
          <cell r="S307">
            <v>2010.25</v>
          </cell>
          <cell r="T307">
            <v>0</v>
          </cell>
          <cell r="U307">
            <v>0</v>
          </cell>
          <cell r="V307">
            <v>2010.25</v>
          </cell>
          <cell r="W307">
            <v>0</v>
          </cell>
          <cell r="X307">
            <v>0</v>
          </cell>
          <cell r="Y307">
            <v>2010.25</v>
          </cell>
          <cell r="Z307">
            <v>0</v>
          </cell>
          <cell r="AA307">
            <v>0</v>
          </cell>
          <cell r="AB307">
            <v>2010.25</v>
          </cell>
          <cell r="AC307">
            <v>2011</v>
          </cell>
          <cell r="AD307">
            <v>0</v>
          </cell>
          <cell r="AE307">
            <v>0</v>
          </cell>
          <cell r="AF307">
            <v>0</v>
          </cell>
          <cell r="AG307">
            <v>2011</v>
          </cell>
          <cell r="AH307">
            <v>0</v>
          </cell>
          <cell r="AI307">
            <v>0</v>
          </cell>
          <cell r="AJ307">
            <v>0</v>
          </cell>
          <cell r="AK307">
            <v>0</v>
          </cell>
          <cell r="AL307">
            <v>0</v>
          </cell>
          <cell r="AM307">
            <v>0</v>
          </cell>
        </row>
        <row r="308">
          <cell r="B308" t="str">
            <v>Irinotecan500mg</v>
          </cell>
          <cell r="C308" t="str">
            <v>Irinotecan</v>
          </cell>
          <cell r="D308" t="str">
            <v>500mg</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row>
        <row r="309">
          <cell r="B309" t="str">
            <v>Lamotrigine (DT)</v>
          </cell>
          <cell r="C309" t="str">
            <v>Lamotrigine (DT)</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row>
        <row r="310">
          <cell r="B310" t="str">
            <v>Lamotrigine (DT)100mg</v>
          </cell>
          <cell r="C310" t="str">
            <v>Lamotrigine (DT)</v>
          </cell>
          <cell r="D310" t="str">
            <v>100mg</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row>
        <row r="311">
          <cell r="B311" t="str">
            <v>Lamotrigine (DT)200mg</v>
          </cell>
          <cell r="C311" t="str">
            <v>Lamotrigine (DT)</v>
          </cell>
          <cell r="D311" t="str">
            <v>200mg</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row>
        <row r="312">
          <cell r="B312" t="str">
            <v>Lamotrigine (DT)25mg</v>
          </cell>
          <cell r="C312" t="str">
            <v>Lamotrigine (DT)</v>
          </cell>
          <cell r="D312" t="str">
            <v>25mg</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row>
        <row r="313">
          <cell r="B313" t="str">
            <v>Lamotrigine (DT)50mg</v>
          </cell>
          <cell r="C313" t="str">
            <v>Lamotrigine (DT)</v>
          </cell>
          <cell r="D313" t="str">
            <v>50mg</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row>
        <row r="314">
          <cell r="B314" t="str">
            <v>Lamotrigine XR100mg</v>
          </cell>
          <cell r="C314" t="str">
            <v>Lamotrigine XR</v>
          </cell>
          <cell r="D314" t="str">
            <v>100mg</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row>
        <row r="315">
          <cell r="B315" t="str">
            <v>Lamotrigine XR200mg</v>
          </cell>
          <cell r="C315" t="str">
            <v>Lamotrigine XR</v>
          </cell>
          <cell r="D315" t="str">
            <v>200mg</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v>0</v>
          </cell>
        </row>
        <row r="316">
          <cell r="B316" t="str">
            <v>Lamotrigine XR25mg</v>
          </cell>
          <cell r="C316" t="str">
            <v>Lamotrigine XR</v>
          </cell>
          <cell r="D316" t="str">
            <v>25mg</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row>
        <row r="317">
          <cell r="B317" t="str">
            <v>Lamotrigine XR50mg</v>
          </cell>
          <cell r="C317" t="str">
            <v>Lamotrigine XR</v>
          </cell>
          <cell r="D317" t="str">
            <v>50mg</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J317">
            <v>0</v>
          </cell>
          <cell r="AK317">
            <v>0</v>
          </cell>
          <cell r="AL317">
            <v>0</v>
          </cell>
          <cell r="AM317">
            <v>0</v>
          </cell>
        </row>
        <row r="318">
          <cell r="B318" t="str">
            <v>Lamotrigine100mg</v>
          </cell>
          <cell r="C318" t="str">
            <v>Lamotrigine</v>
          </cell>
          <cell r="D318" t="str">
            <v>100mg</v>
          </cell>
          <cell r="E318">
            <v>0</v>
          </cell>
          <cell r="F318" t="str">
            <v>Y</v>
          </cell>
          <cell r="G318" t="str">
            <v>Y</v>
          </cell>
          <cell r="H318">
            <v>0</v>
          </cell>
          <cell r="I318" t="str">
            <v>Y</v>
          </cell>
          <cell r="J318">
            <v>2010.25</v>
          </cell>
          <cell r="K318">
            <v>0</v>
          </cell>
          <cell r="L318">
            <v>0</v>
          </cell>
          <cell r="M318">
            <v>0</v>
          </cell>
          <cell r="N318">
            <v>2011</v>
          </cell>
          <cell r="O318">
            <v>0</v>
          </cell>
          <cell r="P318">
            <v>0</v>
          </cell>
          <cell r="Q318">
            <v>0</v>
          </cell>
          <cell r="R318">
            <v>0</v>
          </cell>
          <cell r="S318">
            <v>2011</v>
          </cell>
          <cell r="T318">
            <v>0</v>
          </cell>
          <cell r="U318">
            <v>0</v>
          </cell>
          <cell r="V318">
            <v>2011</v>
          </cell>
          <cell r="W318">
            <v>0</v>
          </cell>
          <cell r="X318">
            <v>0</v>
          </cell>
          <cell r="Y318">
            <v>2010.25</v>
          </cell>
          <cell r="Z318">
            <v>0</v>
          </cell>
          <cell r="AA318">
            <v>0</v>
          </cell>
          <cell r="AB318">
            <v>2011</v>
          </cell>
          <cell r="AC318">
            <v>2011</v>
          </cell>
          <cell r="AD318">
            <v>0</v>
          </cell>
          <cell r="AE318">
            <v>0</v>
          </cell>
          <cell r="AF318">
            <v>0</v>
          </cell>
          <cell r="AG318">
            <v>2011</v>
          </cell>
          <cell r="AH318">
            <v>0</v>
          </cell>
          <cell r="AI318">
            <v>0</v>
          </cell>
          <cell r="AJ318">
            <v>0</v>
          </cell>
          <cell r="AK318">
            <v>0</v>
          </cell>
          <cell r="AL318">
            <v>2010.25</v>
          </cell>
          <cell r="AM318">
            <v>0</v>
          </cell>
        </row>
        <row r="319">
          <cell r="B319" t="str">
            <v>Lamotrigine150mg</v>
          </cell>
          <cell r="C319" t="str">
            <v>Lamotrigine</v>
          </cell>
          <cell r="D319" t="str">
            <v>150mg</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row>
        <row r="320">
          <cell r="B320" t="str">
            <v>Lamotrigine200mg</v>
          </cell>
          <cell r="C320" t="str">
            <v>Lamotrigine</v>
          </cell>
          <cell r="D320" t="str">
            <v>200mg</v>
          </cell>
          <cell r="E320">
            <v>0</v>
          </cell>
          <cell r="F320">
            <v>0</v>
          </cell>
          <cell r="G320" t="str">
            <v>Y</v>
          </cell>
          <cell r="H320">
            <v>0</v>
          </cell>
          <cell r="I320">
            <v>0</v>
          </cell>
          <cell r="J320">
            <v>2010.25</v>
          </cell>
          <cell r="K320">
            <v>0</v>
          </cell>
          <cell r="L320">
            <v>0</v>
          </cell>
          <cell r="M320">
            <v>0</v>
          </cell>
          <cell r="N320">
            <v>2011</v>
          </cell>
          <cell r="O320">
            <v>0</v>
          </cell>
          <cell r="P320">
            <v>0</v>
          </cell>
          <cell r="Q320">
            <v>0</v>
          </cell>
          <cell r="R320">
            <v>0</v>
          </cell>
          <cell r="S320">
            <v>2011</v>
          </cell>
          <cell r="T320">
            <v>0</v>
          </cell>
          <cell r="U320">
            <v>0</v>
          </cell>
          <cell r="V320">
            <v>2011</v>
          </cell>
          <cell r="W320">
            <v>0</v>
          </cell>
          <cell r="X320">
            <v>0</v>
          </cell>
          <cell r="Y320">
            <v>0</v>
          </cell>
          <cell r="Z320">
            <v>0</v>
          </cell>
          <cell r="AA320">
            <v>0</v>
          </cell>
          <cell r="AB320">
            <v>2011</v>
          </cell>
          <cell r="AC320">
            <v>2011</v>
          </cell>
          <cell r="AD320">
            <v>0</v>
          </cell>
          <cell r="AE320">
            <v>0</v>
          </cell>
          <cell r="AF320">
            <v>0</v>
          </cell>
          <cell r="AG320">
            <v>2011</v>
          </cell>
          <cell r="AH320">
            <v>0</v>
          </cell>
          <cell r="AI320">
            <v>0</v>
          </cell>
          <cell r="AJ320">
            <v>0</v>
          </cell>
          <cell r="AK320">
            <v>0</v>
          </cell>
          <cell r="AL320">
            <v>0</v>
          </cell>
          <cell r="AM320">
            <v>0</v>
          </cell>
        </row>
        <row r="321">
          <cell r="B321" t="str">
            <v>Lamotrigine25mg</v>
          </cell>
          <cell r="C321" t="str">
            <v>Lamotrigine</v>
          </cell>
          <cell r="D321" t="str">
            <v>25mg</v>
          </cell>
          <cell r="E321">
            <v>0</v>
          </cell>
          <cell r="F321" t="str">
            <v>Y</v>
          </cell>
          <cell r="G321" t="str">
            <v>Y</v>
          </cell>
          <cell r="H321">
            <v>0</v>
          </cell>
          <cell r="I321" t="str">
            <v>Y</v>
          </cell>
          <cell r="J321">
            <v>2010.25</v>
          </cell>
          <cell r="K321">
            <v>0</v>
          </cell>
          <cell r="L321">
            <v>0</v>
          </cell>
          <cell r="M321">
            <v>0</v>
          </cell>
          <cell r="N321">
            <v>2011</v>
          </cell>
          <cell r="O321">
            <v>0</v>
          </cell>
          <cell r="P321">
            <v>0</v>
          </cell>
          <cell r="Q321">
            <v>0</v>
          </cell>
          <cell r="R321">
            <v>0</v>
          </cell>
          <cell r="S321">
            <v>2011</v>
          </cell>
          <cell r="T321">
            <v>0</v>
          </cell>
          <cell r="U321">
            <v>0</v>
          </cell>
          <cell r="V321">
            <v>2011</v>
          </cell>
          <cell r="W321">
            <v>0</v>
          </cell>
          <cell r="X321">
            <v>0</v>
          </cell>
          <cell r="Y321">
            <v>2010.25</v>
          </cell>
          <cell r="Z321">
            <v>0</v>
          </cell>
          <cell r="AA321">
            <v>0</v>
          </cell>
          <cell r="AB321">
            <v>2011</v>
          </cell>
          <cell r="AC321">
            <v>2011</v>
          </cell>
          <cell r="AD321">
            <v>0</v>
          </cell>
          <cell r="AE321">
            <v>0</v>
          </cell>
          <cell r="AF321">
            <v>0</v>
          </cell>
          <cell r="AG321">
            <v>2011</v>
          </cell>
          <cell r="AH321">
            <v>0</v>
          </cell>
          <cell r="AI321">
            <v>0</v>
          </cell>
          <cell r="AJ321">
            <v>0</v>
          </cell>
          <cell r="AK321">
            <v>0</v>
          </cell>
          <cell r="AL321">
            <v>2010.25</v>
          </cell>
          <cell r="AM321">
            <v>0</v>
          </cell>
        </row>
        <row r="322">
          <cell r="B322" t="str">
            <v>Lamotrigine50mg</v>
          </cell>
          <cell r="C322" t="str">
            <v>Lamotrigine</v>
          </cell>
          <cell r="D322" t="str">
            <v>50mg</v>
          </cell>
          <cell r="E322">
            <v>0</v>
          </cell>
          <cell r="F322" t="str">
            <v>Y</v>
          </cell>
          <cell r="G322" t="str">
            <v>Y</v>
          </cell>
          <cell r="H322">
            <v>0</v>
          </cell>
          <cell r="I322" t="str">
            <v>Y</v>
          </cell>
          <cell r="J322">
            <v>2010.25</v>
          </cell>
          <cell r="K322">
            <v>0</v>
          </cell>
          <cell r="L322">
            <v>0</v>
          </cell>
          <cell r="M322">
            <v>0</v>
          </cell>
          <cell r="N322">
            <v>2011</v>
          </cell>
          <cell r="O322">
            <v>0</v>
          </cell>
          <cell r="P322">
            <v>0</v>
          </cell>
          <cell r="Q322">
            <v>0</v>
          </cell>
          <cell r="R322">
            <v>0</v>
          </cell>
          <cell r="S322">
            <v>2011</v>
          </cell>
          <cell r="T322">
            <v>0</v>
          </cell>
          <cell r="U322">
            <v>0</v>
          </cell>
          <cell r="V322">
            <v>2011</v>
          </cell>
          <cell r="W322">
            <v>0</v>
          </cell>
          <cell r="X322">
            <v>0</v>
          </cell>
          <cell r="Y322">
            <v>2010.25</v>
          </cell>
          <cell r="Z322">
            <v>0</v>
          </cell>
          <cell r="AA322">
            <v>0</v>
          </cell>
          <cell r="AB322">
            <v>2011</v>
          </cell>
          <cell r="AC322">
            <v>2011</v>
          </cell>
          <cell r="AD322">
            <v>0</v>
          </cell>
          <cell r="AE322">
            <v>0</v>
          </cell>
          <cell r="AF322">
            <v>0</v>
          </cell>
          <cell r="AG322">
            <v>2011</v>
          </cell>
          <cell r="AH322">
            <v>0</v>
          </cell>
          <cell r="AI322">
            <v>0</v>
          </cell>
          <cell r="AJ322">
            <v>0</v>
          </cell>
          <cell r="AK322">
            <v>0</v>
          </cell>
          <cell r="AL322">
            <v>2010.25</v>
          </cell>
          <cell r="AM322">
            <v>0</v>
          </cell>
        </row>
        <row r="323">
          <cell r="B323" t="str">
            <v>Lansoprazole15mg</v>
          </cell>
          <cell r="C323" t="str">
            <v>Lansoprazole</v>
          </cell>
          <cell r="D323" t="str">
            <v>15mg</v>
          </cell>
          <cell r="E323">
            <v>0</v>
          </cell>
          <cell r="F323">
            <v>0</v>
          </cell>
          <cell r="G323">
            <v>0</v>
          </cell>
          <cell r="H323">
            <v>0</v>
          </cell>
          <cell r="I323" t="str">
            <v>Y</v>
          </cell>
          <cell r="J323">
            <v>2012.25</v>
          </cell>
          <cell r="K323">
            <v>0</v>
          </cell>
          <cell r="L323">
            <v>0</v>
          </cell>
          <cell r="M323">
            <v>0</v>
          </cell>
          <cell r="N323">
            <v>2012.25</v>
          </cell>
          <cell r="O323">
            <v>0</v>
          </cell>
          <cell r="P323">
            <v>0</v>
          </cell>
          <cell r="Q323">
            <v>0</v>
          </cell>
          <cell r="R323">
            <v>0</v>
          </cell>
          <cell r="S323">
            <v>2012.25</v>
          </cell>
          <cell r="T323">
            <v>0</v>
          </cell>
          <cell r="U323">
            <v>0</v>
          </cell>
          <cell r="V323">
            <v>2012.25</v>
          </cell>
          <cell r="W323">
            <v>0</v>
          </cell>
          <cell r="X323">
            <v>0</v>
          </cell>
          <cell r="Y323">
            <v>0</v>
          </cell>
          <cell r="Z323">
            <v>0</v>
          </cell>
          <cell r="AA323">
            <v>0</v>
          </cell>
          <cell r="AB323">
            <v>2012.25</v>
          </cell>
          <cell r="AC323">
            <v>2012.25</v>
          </cell>
          <cell r="AD323">
            <v>0</v>
          </cell>
          <cell r="AE323">
            <v>0</v>
          </cell>
          <cell r="AF323">
            <v>0</v>
          </cell>
          <cell r="AG323">
            <v>2012.25</v>
          </cell>
          <cell r="AH323">
            <v>0</v>
          </cell>
          <cell r="AI323">
            <v>0</v>
          </cell>
          <cell r="AJ323">
            <v>0</v>
          </cell>
          <cell r="AK323">
            <v>0</v>
          </cell>
          <cell r="AL323">
            <v>0</v>
          </cell>
          <cell r="AM323">
            <v>0</v>
          </cell>
        </row>
        <row r="324">
          <cell r="B324" t="str">
            <v>Lansoprazole30mg</v>
          </cell>
          <cell r="C324" t="str">
            <v>Lansoprazole</v>
          </cell>
          <cell r="D324" t="str">
            <v>30mg</v>
          </cell>
          <cell r="E324">
            <v>0</v>
          </cell>
          <cell r="F324">
            <v>0</v>
          </cell>
          <cell r="G324">
            <v>0</v>
          </cell>
          <cell r="H324">
            <v>0</v>
          </cell>
          <cell r="I324" t="str">
            <v>Y</v>
          </cell>
          <cell r="J324">
            <v>2012.25</v>
          </cell>
          <cell r="K324">
            <v>0</v>
          </cell>
          <cell r="L324">
            <v>0</v>
          </cell>
          <cell r="M324">
            <v>0</v>
          </cell>
          <cell r="N324">
            <v>2012.25</v>
          </cell>
          <cell r="O324">
            <v>0</v>
          </cell>
          <cell r="P324">
            <v>0</v>
          </cell>
          <cell r="Q324">
            <v>0</v>
          </cell>
          <cell r="R324">
            <v>0</v>
          </cell>
          <cell r="S324">
            <v>2012.25</v>
          </cell>
          <cell r="T324">
            <v>0</v>
          </cell>
          <cell r="U324">
            <v>0</v>
          </cell>
          <cell r="V324">
            <v>2012.25</v>
          </cell>
          <cell r="W324">
            <v>0</v>
          </cell>
          <cell r="X324">
            <v>0</v>
          </cell>
          <cell r="Y324">
            <v>0</v>
          </cell>
          <cell r="Z324">
            <v>0</v>
          </cell>
          <cell r="AA324">
            <v>0</v>
          </cell>
          <cell r="AB324">
            <v>2012.25</v>
          </cell>
          <cell r="AC324">
            <v>2012.25</v>
          </cell>
          <cell r="AD324">
            <v>0</v>
          </cell>
          <cell r="AE324">
            <v>0</v>
          </cell>
          <cell r="AF324">
            <v>0</v>
          </cell>
          <cell r="AG324">
            <v>2012.25</v>
          </cell>
          <cell r="AH324">
            <v>0</v>
          </cell>
          <cell r="AI324">
            <v>0</v>
          </cell>
          <cell r="AJ324">
            <v>0</v>
          </cell>
          <cell r="AK324">
            <v>0</v>
          </cell>
          <cell r="AL324">
            <v>0</v>
          </cell>
          <cell r="AM324">
            <v>0</v>
          </cell>
        </row>
        <row r="325">
          <cell r="B325" t="str">
            <v>Lercanidipine10mg</v>
          </cell>
          <cell r="C325" t="str">
            <v>Lercanidipine</v>
          </cell>
          <cell r="D325" t="str">
            <v>10mg</v>
          </cell>
          <cell r="E325">
            <v>0</v>
          </cell>
          <cell r="F325">
            <v>0</v>
          </cell>
          <cell r="G325" t="str">
            <v>Y</v>
          </cell>
          <cell r="H325">
            <v>0</v>
          </cell>
          <cell r="I325">
            <v>0</v>
          </cell>
          <cell r="J325">
            <v>2010.25</v>
          </cell>
          <cell r="K325">
            <v>0</v>
          </cell>
          <cell r="L325">
            <v>0</v>
          </cell>
          <cell r="M325">
            <v>0</v>
          </cell>
          <cell r="N325">
            <v>2011</v>
          </cell>
          <cell r="O325">
            <v>0</v>
          </cell>
          <cell r="P325">
            <v>0</v>
          </cell>
          <cell r="Q325">
            <v>0</v>
          </cell>
          <cell r="R325">
            <v>0</v>
          </cell>
          <cell r="S325">
            <v>2011</v>
          </cell>
          <cell r="T325">
            <v>0</v>
          </cell>
          <cell r="U325">
            <v>0</v>
          </cell>
          <cell r="V325">
            <v>2011</v>
          </cell>
          <cell r="W325">
            <v>0</v>
          </cell>
          <cell r="X325">
            <v>0</v>
          </cell>
          <cell r="Y325">
            <v>0</v>
          </cell>
          <cell r="Z325">
            <v>0</v>
          </cell>
          <cell r="AA325">
            <v>0</v>
          </cell>
          <cell r="AB325">
            <v>2010.25</v>
          </cell>
          <cell r="AC325">
            <v>2011</v>
          </cell>
          <cell r="AD325">
            <v>0</v>
          </cell>
          <cell r="AE325">
            <v>0</v>
          </cell>
          <cell r="AF325">
            <v>0</v>
          </cell>
          <cell r="AG325">
            <v>2011</v>
          </cell>
          <cell r="AH325">
            <v>0</v>
          </cell>
          <cell r="AI325">
            <v>0</v>
          </cell>
          <cell r="AJ325">
            <v>0</v>
          </cell>
          <cell r="AK325">
            <v>0</v>
          </cell>
          <cell r="AL325">
            <v>0</v>
          </cell>
          <cell r="AM325">
            <v>0</v>
          </cell>
        </row>
        <row r="326">
          <cell r="B326" t="str">
            <v>Lercanidipine20mg</v>
          </cell>
          <cell r="C326" t="str">
            <v>Lercanidipine</v>
          </cell>
          <cell r="D326" t="str">
            <v>20mg</v>
          </cell>
          <cell r="E326">
            <v>0</v>
          </cell>
          <cell r="F326">
            <v>0</v>
          </cell>
          <cell r="G326" t="str">
            <v>Y</v>
          </cell>
          <cell r="H326">
            <v>0</v>
          </cell>
          <cell r="I326">
            <v>0</v>
          </cell>
          <cell r="J326">
            <v>2010.25</v>
          </cell>
          <cell r="K326">
            <v>0</v>
          </cell>
          <cell r="L326">
            <v>0</v>
          </cell>
          <cell r="M326">
            <v>0</v>
          </cell>
          <cell r="N326">
            <v>2011</v>
          </cell>
          <cell r="O326">
            <v>0</v>
          </cell>
          <cell r="P326">
            <v>0</v>
          </cell>
          <cell r="Q326">
            <v>0</v>
          </cell>
          <cell r="R326">
            <v>0</v>
          </cell>
          <cell r="S326">
            <v>2011</v>
          </cell>
          <cell r="T326">
            <v>0</v>
          </cell>
          <cell r="U326">
            <v>0</v>
          </cell>
          <cell r="V326">
            <v>2011</v>
          </cell>
          <cell r="W326">
            <v>0</v>
          </cell>
          <cell r="X326">
            <v>0</v>
          </cell>
          <cell r="Y326">
            <v>0</v>
          </cell>
          <cell r="Z326">
            <v>0</v>
          </cell>
          <cell r="AA326">
            <v>0</v>
          </cell>
          <cell r="AB326">
            <v>2010.25</v>
          </cell>
          <cell r="AC326">
            <v>2011</v>
          </cell>
          <cell r="AD326">
            <v>0</v>
          </cell>
          <cell r="AE326">
            <v>0</v>
          </cell>
          <cell r="AF326">
            <v>0</v>
          </cell>
          <cell r="AG326">
            <v>2011</v>
          </cell>
          <cell r="AH326">
            <v>0</v>
          </cell>
          <cell r="AI326">
            <v>0</v>
          </cell>
          <cell r="AJ326">
            <v>0</v>
          </cell>
          <cell r="AK326">
            <v>0</v>
          </cell>
          <cell r="AL326">
            <v>0</v>
          </cell>
          <cell r="AM326">
            <v>0</v>
          </cell>
        </row>
        <row r="327">
          <cell r="B327" t="str">
            <v>Letrozole2.5mg</v>
          </cell>
          <cell r="C327" t="str">
            <v>Letrozole</v>
          </cell>
          <cell r="D327" t="str">
            <v>2.5mg</v>
          </cell>
          <cell r="E327">
            <v>0</v>
          </cell>
          <cell r="F327">
            <v>0</v>
          </cell>
          <cell r="G327">
            <v>0</v>
          </cell>
          <cell r="H327">
            <v>0</v>
          </cell>
          <cell r="I327" t="str">
            <v>Y</v>
          </cell>
          <cell r="J327">
            <v>2010.25</v>
          </cell>
          <cell r="K327">
            <v>0</v>
          </cell>
          <cell r="L327">
            <v>0</v>
          </cell>
          <cell r="M327">
            <v>0</v>
          </cell>
          <cell r="N327">
            <v>2011</v>
          </cell>
          <cell r="O327">
            <v>0</v>
          </cell>
          <cell r="P327">
            <v>0</v>
          </cell>
          <cell r="Q327">
            <v>0</v>
          </cell>
          <cell r="R327">
            <v>0</v>
          </cell>
          <cell r="S327">
            <v>2011</v>
          </cell>
          <cell r="T327">
            <v>0</v>
          </cell>
          <cell r="U327">
            <v>0</v>
          </cell>
          <cell r="V327">
            <v>2011</v>
          </cell>
          <cell r="W327">
            <v>0</v>
          </cell>
          <cell r="X327">
            <v>0</v>
          </cell>
          <cell r="Y327">
            <v>2010.25</v>
          </cell>
          <cell r="Z327">
            <v>0</v>
          </cell>
          <cell r="AA327">
            <v>0</v>
          </cell>
          <cell r="AB327">
            <v>2010.25</v>
          </cell>
          <cell r="AC327">
            <v>2011</v>
          </cell>
          <cell r="AD327">
            <v>0</v>
          </cell>
          <cell r="AE327">
            <v>0</v>
          </cell>
          <cell r="AF327">
            <v>0</v>
          </cell>
          <cell r="AG327">
            <v>2011</v>
          </cell>
          <cell r="AH327">
            <v>0</v>
          </cell>
          <cell r="AI327">
            <v>0</v>
          </cell>
          <cell r="AJ327">
            <v>0</v>
          </cell>
          <cell r="AK327">
            <v>0</v>
          </cell>
          <cell r="AL327">
            <v>2010.25</v>
          </cell>
          <cell r="AM327">
            <v>0</v>
          </cell>
        </row>
        <row r="328">
          <cell r="B328" t="str">
            <v>Levetiracetam XR500mg</v>
          </cell>
          <cell r="C328" t="str">
            <v>Levetiracetam XR</v>
          </cell>
          <cell r="D328" t="str">
            <v>500mg</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row>
        <row r="329">
          <cell r="B329" t="str">
            <v>Levetiracetam XR750mg</v>
          </cell>
          <cell r="C329" t="str">
            <v>Levetiracetam XR</v>
          </cell>
          <cell r="D329" t="str">
            <v>750mg</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row>
        <row r="330">
          <cell r="B330" t="str">
            <v>Levofloxacin250mg</v>
          </cell>
          <cell r="C330" t="str">
            <v>Levofloxacin</v>
          </cell>
          <cell r="D330" t="str">
            <v>250mg</v>
          </cell>
          <cell r="E330">
            <v>0</v>
          </cell>
          <cell r="F330" t="str">
            <v>Y</v>
          </cell>
          <cell r="G330" t="str">
            <v>Y</v>
          </cell>
          <cell r="H330">
            <v>0</v>
          </cell>
          <cell r="I330" t="str">
            <v>Y</v>
          </cell>
          <cell r="J330">
            <v>2011.5</v>
          </cell>
          <cell r="K330">
            <v>0</v>
          </cell>
          <cell r="L330">
            <v>0</v>
          </cell>
          <cell r="M330">
            <v>0</v>
          </cell>
          <cell r="N330">
            <v>2011.5</v>
          </cell>
          <cell r="O330">
            <v>0</v>
          </cell>
          <cell r="P330">
            <v>0</v>
          </cell>
          <cell r="Q330">
            <v>0</v>
          </cell>
          <cell r="R330">
            <v>0</v>
          </cell>
          <cell r="S330">
            <v>2011.5</v>
          </cell>
          <cell r="T330">
            <v>0</v>
          </cell>
          <cell r="U330">
            <v>0</v>
          </cell>
          <cell r="V330">
            <v>2011.5</v>
          </cell>
          <cell r="W330">
            <v>0</v>
          </cell>
          <cell r="X330">
            <v>0</v>
          </cell>
          <cell r="Y330">
            <v>0</v>
          </cell>
          <cell r="Z330">
            <v>0</v>
          </cell>
          <cell r="AA330">
            <v>0</v>
          </cell>
          <cell r="AB330">
            <v>2011.5</v>
          </cell>
          <cell r="AC330">
            <v>2011.5</v>
          </cell>
          <cell r="AD330">
            <v>0</v>
          </cell>
          <cell r="AE330">
            <v>0</v>
          </cell>
          <cell r="AF330">
            <v>0</v>
          </cell>
          <cell r="AG330">
            <v>2011.5</v>
          </cell>
          <cell r="AH330">
            <v>0</v>
          </cell>
          <cell r="AI330">
            <v>0</v>
          </cell>
          <cell r="AJ330">
            <v>0</v>
          </cell>
          <cell r="AK330">
            <v>0</v>
          </cell>
          <cell r="AL330">
            <v>0</v>
          </cell>
          <cell r="AM330">
            <v>0</v>
          </cell>
        </row>
        <row r="331">
          <cell r="B331" t="str">
            <v>Levofloxacin500mg</v>
          </cell>
          <cell r="C331" t="str">
            <v>Levofloxacin</v>
          </cell>
          <cell r="D331" t="str">
            <v>500mg</v>
          </cell>
          <cell r="E331">
            <v>0</v>
          </cell>
          <cell r="F331" t="str">
            <v>Y</v>
          </cell>
          <cell r="G331" t="str">
            <v>Y</v>
          </cell>
          <cell r="H331">
            <v>0</v>
          </cell>
          <cell r="I331" t="str">
            <v>Y</v>
          </cell>
          <cell r="J331">
            <v>2011.5</v>
          </cell>
          <cell r="K331">
            <v>0</v>
          </cell>
          <cell r="L331">
            <v>0</v>
          </cell>
          <cell r="M331">
            <v>0</v>
          </cell>
          <cell r="N331">
            <v>2011.5</v>
          </cell>
          <cell r="O331">
            <v>0</v>
          </cell>
          <cell r="P331">
            <v>0</v>
          </cell>
          <cell r="Q331">
            <v>0</v>
          </cell>
          <cell r="R331">
            <v>0</v>
          </cell>
          <cell r="S331">
            <v>2011.5</v>
          </cell>
          <cell r="T331">
            <v>0</v>
          </cell>
          <cell r="U331">
            <v>0</v>
          </cell>
          <cell r="V331">
            <v>2011.5</v>
          </cell>
          <cell r="W331">
            <v>0</v>
          </cell>
          <cell r="X331">
            <v>0</v>
          </cell>
          <cell r="Y331">
            <v>0</v>
          </cell>
          <cell r="Z331">
            <v>0</v>
          </cell>
          <cell r="AA331">
            <v>0</v>
          </cell>
          <cell r="AB331">
            <v>2011.5</v>
          </cell>
          <cell r="AC331">
            <v>2011.5</v>
          </cell>
          <cell r="AD331">
            <v>0</v>
          </cell>
          <cell r="AE331">
            <v>0</v>
          </cell>
          <cell r="AF331">
            <v>0</v>
          </cell>
          <cell r="AG331">
            <v>2011.5</v>
          </cell>
          <cell r="AH331">
            <v>0</v>
          </cell>
          <cell r="AI331">
            <v>0</v>
          </cell>
          <cell r="AJ331">
            <v>0</v>
          </cell>
          <cell r="AK331">
            <v>0</v>
          </cell>
          <cell r="AL331">
            <v>0</v>
          </cell>
          <cell r="AM331">
            <v>0</v>
          </cell>
        </row>
        <row r="332">
          <cell r="B332" t="str">
            <v>Levofloxacin750mg</v>
          </cell>
          <cell r="C332" t="str">
            <v>Levofloxacin</v>
          </cell>
          <cell r="D332" t="str">
            <v>750mg</v>
          </cell>
          <cell r="E332">
            <v>0</v>
          </cell>
          <cell r="F332">
            <v>0</v>
          </cell>
          <cell r="G332" t="str">
            <v>Y</v>
          </cell>
          <cell r="H332">
            <v>0</v>
          </cell>
          <cell r="I332">
            <v>0</v>
          </cell>
          <cell r="J332">
            <v>2011.5</v>
          </cell>
          <cell r="K332">
            <v>0</v>
          </cell>
          <cell r="L332">
            <v>0</v>
          </cell>
          <cell r="M332">
            <v>0</v>
          </cell>
          <cell r="N332">
            <v>2012.25</v>
          </cell>
          <cell r="O332">
            <v>0</v>
          </cell>
          <cell r="P332">
            <v>0</v>
          </cell>
          <cell r="Q332">
            <v>0</v>
          </cell>
          <cell r="R332">
            <v>0</v>
          </cell>
          <cell r="S332">
            <v>2012.25</v>
          </cell>
          <cell r="T332">
            <v>0</v>
          </cell>
          <cell r="U332">
            <v>0</v>
          </cell>
          <cell r="V332">
            <v>2012.25</v>
          </cell>
          <cell r="W332">
            <v>0</v>
          </cell>
          <cell r="X332">
            <v>0</v>
          </cell>
          <cell r="Y332">
            <v>0</v>
          </cell>
          <cell r="Z332">
            <v>0</v>
          </cell>
          <cell r="AA332">
            <v>0</v>
          </cell>
          <cell r="AB332">
            <v>2012.25</v>
          </cell>
          <cell r="AC332">
            <v>2012.25</v>
          </cell>
          <cell r="AD332">
            <v>0</v>
          </cell>
          <cell r="AE332">
            <v>0</v>
          </cell>
          <cell r="AF332">
            <v>0</v>
          </cell>
          <cell r="AG332">
            <v>2012.25</v>
          </cell>
          <cell r="AH332">
            <v>0</v>
          </cell>
          <cell r="AI332">
            <v>0</v>
          </cell>
          <cell r="AJ332">
            <v>0</v>
          </cell>
          <cell r="AK332">
            <v>0</v>
          </cell>
          <cell r="AL332">
            <v>0</v>
          </cell>
          <cell r="AM332">
            <v>0</v>
          </cell>
        </row>
        <row r="333">
          <cell r="B333" t="str">
            <v>Lopinavir + Ritonavir25+100mg</v>
          </cell>
          <cell r="C333" t="str">
            <v>Lopinavir + Ritonavir</v>
          </cell>
          <cell r="D333" t="str">
            <v>25+100mg</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row>
        <row r="334">
          <cell r="B334" t="str">
            <v>Lopinavir + Ritonavir50+200mg</v>
          </cell>
          <cell r="C334" t="str">
            <v>Lopinavir + Ritonavir</v>
          </cell>
          <cell r="D334" t="str">
            <v>50+200mg</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row>
        <row r="335">
          <cell r="B335" t="str">
            <v xml:space="preserve">Losartan + amlodipine </v>
          </cell>
          <cell r="C335" t="str">
            <v xml:space="preserve">Losartan + amlodipine </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row>
        <row r="336">
          <cell r="B336" t="str">
            <v>Losartan + HCTZ100+12.5mg</v>
          </cell>
          <cell r="C336" t="str">
            <v>Losartan + HCTZ</v>
          </cell>
          <cell r="D336" t="str">
            <v>100+12.5mg</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row>
        <row r="337">
          <cell r="B337" t="str">
            <v>Losartan + HCTZ100+25mg</v>
          </cell>
          <cell r="C337" t="str">
            <v>Losartan + HCTZ</v>
          </cell>
          <cell r="D337" t="str">
            <v>100+25mg</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row>
        <row r="338">
          <cell r="B338" t="str">
            <v>Losartan + HCTZ50+12.5mg</v>
          </cell>
          <cell r="C338" t="str">
            <v>Losartan + HCTZ</v>
          </cell>
          <cell r="D338" t="str">
            <v>50+12.5mg</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row>
        <row r="339">
          <cell r="B339" t="str">
            <v>Losartan100mg</v>
          </cell>
          <cell r="C339" t="str">
            <v>Losartan</v>
          </cell>
          <cell r="D339" t="str">
            <v>100mg</v>
          </cell>
          <cell r="E339">
            <v>0</v>
          </cell>
          <cell r="F339">
            <v>0</v>
          </cell>
          <cell r="G339">
            <v>0</v>
          </cell>
          <cell r="H339">
            <v>0</v>
          </cell>
          <cell r="I339" t="str">
            <v>Y</v>
          </cell>
          <cell r="J339">
            <v>2010.25</v>
          </cell>
          <cell r="K339">
            <v>0</v>
          </cell>
          <cell r="L339">
            <v>0</v>
          </cell>
          <cell r="M339">
            <v>0</v>
          </cell>
          <cell r="N339">
            <v>2011</v>
          </cell>
          <cell r="O339">
            <v>0</v>
          </cell>
          <cell r="P339">
            <v>0</v>
          </cell>
          <cell r="Q339">
            <v>0</v>
          </cell>
          <cell r="R339">
            <v>0</v>
          </cell>
          <cell r="S339">
            <v>2011</v>
          </cell>
          <cell r="T339">
            <v>0</v>
          </cell>
          <cell r="U339">
            <v>0</v>
          </cell>
          <cell r="V339">
            <v>2010.25</v>
          </cell>
          <cell r="W339">
            <v>0</v>
          </cell>
          <cell r="X339">
            <v>0</v>
          </cell>
          <cell r="Y339">
            <v>2010.25</v>
          </cell>
          <cell r="Z339">
            <v>0</v>
          </cell>
          <cell r="AA339">
            <v>0</v>
          </cell>
          <cell r="AB339">
            <v>2011</v>
          </cell>
          <cell r="AC339">
            <v>2011</v>
          </cell>
          <cell r="AD339">
            <v>0</v>
          </cell>
          <cell r="AE339">
            <v>0</v>
          </cell>
          <cell r="AF339">
            <v>0</v>
          </cell>
          <cell r="AG339">
            <v>2011</v>
          </cell>
          <cell r="AH339">
            <v>0</v>
          </cell>
          <cell r="AI339">
            <v>0</v>
          </cell>
          <cell r="AJ339">
            <v>0</v>
          </cell>
          <cell r="AK339">
            <v>0</v>
          </cell>
          <cell r="AL339">
            <v>0</v>
          </cell>
          <cell r="AM339">
            <v>0</v>
          </cell>
        </row>
        <row r="340">
          <cell r="B340" t="str">
            <v>Losartan12.5mg</v>
          </cell>
          <cell r="C340" t="str">
            <v>Losartan</v>
          </cell>
          <cell r="D340" t="str">
            <v>12.5mg</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row>
        <row r="341">
          <cell r="B341" t="str">
            <v>Losartan25mg</v>
          </cell>
          <cell r="C341" t="str">
            <v>Losartan</v>
          </cell>
          <cell r="D341" t="str">
            <v>25mg</v>
          </cell>
          <cell r="E341">
            <v>0</v>
          </cell>
          <cell r="F341">
            <v>0</v>
          </cell>
          <cell r="G341">
            <v>0</v>
          </cell>
          <cell r="H341">
            <v>0</v>
          </cell>
          <cell r="I341" t="str">
            <v>Y</v>
          </cell>
          <cell r="J341">
            <v>2010.25</v>
          </cell>
          <cell r="K341">
            <v>0</v>
          </cell>
          <cell r="L341">
            <v>0</v>
          </cell>
          <cell r="M341">
            <v>0</v>
          </cell>
          <cell r="N341">
            <v>2011</v>
          </cell>
          <cell r="O341">
            <v>0</v>
          </cell>
          <cell r="P341">
            <v>0</v>
          </cell>
          <cell r="Q341">
            <v>0</v>
          </cell>
          <cell r="R341">
            <v>0</v>
          </cell>
          <cell r="S341">
            <v>2011</v>
          </cell>
          <cell r="T341">
            <v>0</v>
          </cell>
          <cell r="U341">
            <v>0</v>
          </cell>
          <cell r="V341">
            <v>2010.25</v>
          </cell>
          <cell r="W341">
            <v>0</v>
          </cell>
          <cell r="X341">
            <v>0</v>
          </cell>
          <cell r="Y341">
            <v>2010.25</v>
          </cell>
          <cell r="Z341">
            <v>0</v>
          </cell>
          <cell r="AA341">
            <v>0</v>
          </cell>
          <cell r="AB341">
            <v>2011</v>
          </cell>
          <cell r="AC341">
            <v>2011</v>
          </cell>
          <cell r="AD341">
            <v>0</v>
          </cell>
          <cell r="AE341">
            <v>0</v>
          </cell>
          <cell r="AF341">
            <v>0</v>
          </cell>
          <cell r="AG341">
            <v>2011</v>
          </cell>
          <cell r="AH341">
            <v>0</v>
          </cell>
          <cell r="AI341">
            <v>0</v>
          </cell>
          <cell r="AJ341">
            <v>0</v>
          </cell>
          <cell r="AK341">
            <v>0</v>
          </cell>
          <cell r="AL341">
            <v>0</v>
          </cell>
          <cell r="AM341">
            <v>0</v>
          </cell>
        </row>
        <row r="342">
          <cell r="B342" t="str">
            <v>Losartan50mg</v>
          </cell>
          <cell r="C342" t="str">
            <v>Losartan</v>
          </cell>
          <cell r="D342" t="str">
            <v>50mg</v>
          </cell>
          <cell r="E342">
            <v>0</v>
          </cell>
          <cell r="F342">
            <v>0</v>
          </cell>
          <cell r="G342">
            <v>0</v>
          </cell>
          <cell r="H342">
            <v>0</v>
          </cell>
          <cell r="I342" t="str">
            <v>Y</v>
          </cell>
          <cell r="J342">
            <v>2010.25</v>
          </cell>
          <cell r="K342">
            <v>0</v>
          </cell>
          <cell r="L342">
            <v>0</v>
          </cell>
          <cell r="M342">
            <v>0</v>
          </cell>
          <cell r="N342">
            <v>2011</v>
          </cell>
          <cell r="O342">
            <v>0</v>
          </cell>
          <cell r="P342">
            <v>0</v>
          </cell>
          <cell r="Q342">
            <v>0</v>
          </cell>
          <cell r="R342">
            <v>0</v>
          </cell>
          <cell r="S342">
            <v>2011</v>
          </cell>
          <cell r="T342">
            <v>0</v>
          </cell>
          <cell r="U342">
            <v>0</v>
          </cell>
          <cell r="V342">
            <v>2010.25</v>
          </cell>
          <cell r="W342">
            <v>0</v>
          </cell>
          <cell r="X342">
            <v>0</v>
          </cell>
          <cell r="Y342">
            <v>2010.25</v>
          </cell>
          <cell r="Z342">
            <v>0</v>
          </cell>
          <cell r="AA342">
            <v>0</v>
          </cell>
          <cell r="AB342">
            <v>2011</v>
          </cell>
          <cell r="AC342">
            <v>2011</v>
          </cell>
          <cell r="AD342">
            <v>0</v>
          </cell>
          <cell r="AE342">
            <v>0</v>
          </cell>
          <cell r="AF342">
            <v>0</v>
          </cell>
          <cell r="AG342">
            <v>2011</v>
          </cell>
          <cell r="AH342">
            <v>0</v>
          </cell>
          <cell r="AI342">
            <v>0</v>
          </cell>
          <cell r="AJ342">
            <v>0</v>
          </cell>
          <cell r="AK342">
            <v>0</v>
          </cell>
          <cell r="AL342">
            <v>0</v>
          </cell>
          <cell r="AM342">
            <v>0</v>
          </cell>
        </row>
        <row r="343">
          <cell r="B343" t="str">
            <v>Metformin + Glyburide2.5+500mg</v>
          </cell>
          <cell r="C343" t="str">
            <v>Metformin + Glyburide</v>
          </cell>
          <cell r="D343" t="str">
            <v>2.5+500mg</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row>
        <row r="344">
          <cell r="B344" t="str">
            <v>Metformin + Glyburide5+500mg</v>
          </cell>
          <cell r="C344" t="str">
            <v>Metformin + Glyburide</v>
          </cell>
          <cell r="D344" t="str">
            <v>5+500mg</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row>
        <row r="345">
          <cell r="B345" t="str">
            <v>Methotrexate1000mg - 100mg/mL</v>
          </cell>
          <cell r="C345" t="str">
            <v>Methotrexate</v>
          </cell>
          <cell r="D345" t="str">
            <v>1000mg - 100mg/mL</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row>
        <row r="346">
          <cell r="B346" t="str">
            <v>Methotrexate1000mg - 25mg/mL</v>
          </cell>
          <cell r="C346" t="str">
            <v>Methotrexate</v>
          </cell>
          <cell r="D346" t="str">
            <v>1000mg - 25mg/mL</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row>
        <row r="347">
          <cell r="B347" t="str">
            <v>Methotrexate15mg</v>
          </cell>
          <cell r="C347" t="str">
            <v>Methotrexate</v>
          </cell>
          <cell r="D347" t="str">
            <v>15mg</v>
          </cell>
          <cell r="E347">
            <v>0</v>
          </cell>
          <cell r="F347">
            <v>0</v>
          </cell>
          <cell r="G347">
            <v>0</v>
          </cell>
          <cell r="H347">
            <v>0</v>
          </cell>
          <cell r="I347" t="str">
            <v>Y</v>
          </cell>
          <cell r="J347">
            <v>2010.25</v>
          </cell>
          <cell r="K347">
            <v>0</v>
          </cell>
          <cell r="L347">
            <v>0</v>
          </cell>
          <cell r="M347">
            <v>0</v>
          </cell>
          <cell r="N347">
            <v>2011</v>
          </cell>
          <cell r="O347">
            <v>0</v>
          </cell>
          <cell r="P347">
            <v>0</v>
          </cell>
          <cell r="Q347">
            <v>0</v>
          </cell>
          <cell r="R347">
            <v>0</v>
          </cell>
          <cell r="S347">
            <v>2011</v>
          </cell>
          <cell r="T347">
            <v>0</v>
          </cell>
          <cell r="U347">
            <v>0</v>
          </cell>
          <cell r="V347">
            <v>2011</v>
          </cell>
          <cell r="W347">
            <v>0</v>
          </cell>
          <cell r="X347">
            <v>0</v>
          </cell>
          <cell r="Y347">
            <v>0</v>
          </cell>
          <cell r="Z347">
            <v>0</v>
          </cell>
          <cell r="AA347">
            <v>0</v>
          </cell>
          <cell r="AB347">
            <v>2011</v>
          </cell>
          <cell r="AC347">
            <v>2011</v>
          </cell>
          <cell r="AD347">
            <v>0</v>
          </cell>
          <cell r="AE347">
            <v>0</v>
          </cell>
          <cell r="AF347">
            <v>0</v>
          </cell>
          <cell r="AG347">
            <v>2011</v>
          </cell>
          <cell r="AH347">
            <v>0</v>
          </cell>
          <cell r="AI347">
            <v>0</v>
          </cell>
          <cell r="AJ347">
            <v>0</v>
          </cell>
          <cell r="AK347">
            <v>0</v>
          </cell>
          <cell r="AL347">
            <v>0</v>
          </cell>
          <cell r="AM347">
            <v>0</v>
          </cell>
        </row>
        <row r="348">
          <cell r="B348" t="str">
            <v>Methotrexate15mg - 5mg/mL</v>
          </cell>
          <cell r="C348" t="str">
            <v>Methotrexate</v>
          </cell>
          <cell r="D348" t="str">
            <v>15mg - 5mg/mL</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row>
        <row r="349">
          <cell r="B349" t="str">
            <v>Methotrexate500mg - 100mg/mL</v>
          </cell>
          <cell r="C349" t="str">
            <v>Methotrexate</v>
          </cell>
          <cell r="D349" t="str">
            <v>500mg - 100mg/mL</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row>
        <row r="350">
          <cell r="B350" t="str">
            <v>Methotrexate500mg - 25mg/mL</v>
          </cell>
          <cell r="C350" t="str">
            <v>Methotrexate</v>
          </cell>
          <cell r="D350" t="str">
            <v>500mg - 25mg/mL</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row>
        <row r="351">
          <cell r="B351" t="str">
            <v>Methotrexate50mg - 25mg/mL</v>
          </cell>
          <cell r="C351" t="str">
            <v>Methotrexate</v>
          </cell>
          <cell r="D351" t="str">
            <v>50mg - 25mg/mL</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row>
        <row r="352">
          <cell r="B352" t="str">
            <v>Midazolam15mg - 5mg/mL</v>
          </cell>
          <cell r="C352" t="str">
            <v>Midazolam</v>
          </cell>
          <cell r="D352" t="str">
            <v>15mg - 5mg/mL</v>
          </cell>
          <cell r="E352">
            <v>0</v>
          </cell>
          <cell r="F352">
            <v>0</v>
          </cell>
          <cell r="G352">
            <v>0</v>
          </cell>
          <cell r="H352">
            <v>0</v>
          </cell>
          <cell r="I352" t="str">
            <v>Y</v>
          </cell>
          <cell r="J352">
            <v>2010.25</v>
          </cell>
          <cell r="K352">
            <v>0</v>
          </cell>
          <cell r="L352">
            <v>0</v>
          </cell>
          <cell r="M352">
            <v>0</v>
          </cell>
          <cell r="N352">
            <v>2011</v>
          </cell>
          <cell r="O352">
            <v>0</v>
          </cell>
          <cell r="P352">
            <v>0</v>
          </cell>
          <cell r="Q352">
            <v>0</v>
          </cell>
          <cell r="R352">
            <v>0</v>
          </cell>
          <cell r="S352">
            <v>2010.25</v>
          </cell>
          <cell r="T352">
            <v>0</v>
          </cell>
          <cell r="U352">
            <v>0</v>
          </cell>
          <cell r="V352">
            <v>2010.25</v>
          </cell>
          <cell r="W352">
            <v>0</v>
          </cell>
          <cell r="X352">
            <v>0</v>
          </cell>
          <cell r="Y352">
            <v>2010.25</v>
          </cell>
          <cell r="Z352">
            <v>0</v>
          </cell>
          <cell r="AA352">
            <v>0</v>
          </cell>
          <cell r="AB352">
            <v>2010.25</v>
          </cell>
          <cell r="AC352">
            <v>2011</v>
          </cell>
          <cell r="AD352">
            <v>0</v>
          </cell>
          <cell r="AE352">
            <v>0</v>
          </cell>
          <cell r="AF352">
            <v>0</v>
          </cell>
          <cell r="AG352">
            <v>2010.25</v>
          </cell>
          <cell r="AH352">
            <v>0</v>
          </cell>
          <cell r="AI352">
            <v>0</v>
          </cell>
          <cell r="AJ352">
            <v>0</v>
          </cell>
          <cell r="AK352">
            <v>0</v>
          </cell>
          <cell r="AL352">
            <v>0</v>
          </cell>
          <cell r="AM352">
            <v>0</v>
          </cell>
        </row>
        <row r="353">
          <cell r="B353" t="str">
            <v>Midazolam50mg - 5mg/mL</v>
          </cell>
          <cell r="C353" t="str">
            <v>Midazolam</v>
          </cell>
          <cell r="D353" t="str">
            <v>50mg - 5mg/mL</v>
          </cell>
          <cell r="E353">
            <v>0</v>
          </cell>
          <cell r="F353">
            <v>0</v>
          </cell>
          <cell r="G353">
            <v>0</v>
          </cell>
          <cell r="H353">
            <v>0</v>
          </cell>
          <cell r="I353" t="str">
            <v>Y</v>
          </cell>
          <cell r="J353">
            <v>2010.25</v>
          </cell>
          <cell r="K353">
            <v>0</v>
          </cell>
          <cell r="L353">
            <v>0</v>
          </cell>
          <cell r="M353">
            <v>0</v>
          </cell>
          <cell r="N353">
            <v>2011</v>
          </cell>
          <cell r="O353">
            <v>0</v>
          </cell>
          <cell r="P353">
            <v>0</v>
          </cell>
          <cell r="Q353" t="e">
            <v>#N/A</v>
          </cell>
          <cell r="R353">
            <v>0</v>
          </cell>
          <cell r="S353">
            <v>2010.25</v>
          </cell>
          <cell r="T353">
            <v>0</v>
          </cell>
          <cell r="U353">
            <v>0</v>
          </cell>
          <cell r="V353">
            <v>2010.25</v>
          </cell>
          <cell r="W353">
            <v>0</v>
          </cell>
          <cell r="X353">
            <v>0</v>
          </cell>
          <cell r="Y353">
            <v>2010.25</v>
          </cell>
          <cell r="Z353">
            <v>0</v>
          </cell>
          <cell r="AA353">
            <v>0</v>
          </cell>
          <cell r="AB353">
            <v>2010.25</v>
          </cell>
          <cell r="AC353">
            <v>2011</v>
          </cell>
          <cell r="AD353">
            <v>0</v>
          </cell>
          <cell r="AE353">
            <v>0</v>
          </cell>
          <cell r="AF353">
            <v>0</v>
          </cell>
          <cell r="AG353">
            <v>2010.25</v>
          </cell>
          <cell r="AH353">
            <v>0</v>
          </cell>
          <cell r="AI353">
            <v>0</v>
          </cell>
          <cell r="AJ353">
            <v>0</v>
          </cell>
          <cell r="AK353">
            <v>0</v>
          </cell>
          <cell r="AL353">
            <v>0</v>
          </cell>
          <cell r="AM353">
            <v>0</v>
          </cell>
        </row>
        <row r="354">
          <cell r="B354" t="str">
            <v>Midazolam5mg - 1mg/mL</v>
          </cell>
          <cell r="C354" t="str">
            <v>Midazolam</v>
          </cell>
          <cell r="D354" t="str">
            <v>5mg - 1mg/mL</v>
          </cell>
          <cell r="E354">
            <v>0</v>
          </cell>
          <cell r="F354">
            <v>0</v>
          </cell>
          <cell r="G354">
            <v>0</v>
          </cell>
          <cell r="H354">
            <v>0</v>
          </cell>
          <cell r="I354" t="str">
            <v>Y</v>
          </cell>
          <cell r="J354">
            <v>2010.25</v>
          </cell>
          <cell r="K354">
            <v>0</v>
          </cell>
          <cell r="L354">
            <v>0</v>
          </cell>
          <cell r="M354">
            <v>0</v>
          </cell>
          <cell r="N354">
            <v>2011</v>
          </cell>
          <cell r="O354">
            <v>0</v>
          </cell>
          <cell r="P354">
            <v>0</v>
          </cell>
          <cell r="Q354">
            <v>0</v>
          </cell>
          <cell r="R354">
            <v>0</v>
          </cell>
          <cell r="S354">
            <v>2010.25</v>
          </cell>
          <cell r="T354">
            <v>0</v>
          </cell>
          <cell r="U354">
            <v>0</v>
          </cell>
          <cell r="V354">
            <v>2010.25</v>
          </cell>
          <cell r="W354">
            <v>0</v>
          </cell>
          <cell r="X354">
            <v>0</v>
          </cell>
          <cell r="Y354">
            <v>2010.25</v>
          </cell>
          <cell r="Z354">
            <v>0</v>
          </cell>
          <cell r="AA354">
            <v>0</v>
          </cell>
          <cell r="AB354">
            <v>2010.25</v>
          </cell>
          <cell r="AC354">
            <v>2011</v>
          </cell>
          <cell r="AD354">
            <v>0</v>
          </cell>
          <cell r="AE354">
            <v>0</v>
          </cell>
          <cell r="AF354">
            <v>0</v>
          </cell>
          <cell r="AG354">
            <v>2010.25</v>
          </cell>
          <cell r="AH354">
            <v>0</v>
          </cell>
          <cell r="AI354">
            <v>0</v>
          </cell>
          <cell r="AJ354">
            <v>0</v>
          </cell>
          <cell r="AK354">
            <v>0</v>
          </cell>
          <cell r="AL354">
            <v>0</v>
          </cell>
          <cell r="AM354">
            <v>0</v>
          </cell>
        </row>
        <row r="355">
          <cell r="B355" t="str">
            <v>Midazolam5mg - 5mg/mL</v>
          </cell>
          <cell r="C355" t="str">
            <v>Midazolam</v>
          </cell>
          <cell r="D355" t="str">
            <v>5mg - 5mg/mL</v>
          </cell>
          <cell r="E355">
            <v>0</v>
          </cell>
          <cell r="F355">
            <v>0</v>
          </cell>
          <cell r="G355">
            <v>0</v>
          </cell>
          <cell r="H355">
            <v>0</v>
          </cell>
          <cell r="I355" t="str">
            <v>Y</v>
          </cell>
          <cell r="J355">
            <v>2010.25</v>
          </cell>
          <cell r="K355">
            <v>0</v>
          </cell>
          <cell r="L355">
            <v>0</v>
          </cell>
          <cell r="M355">
            <v>0</v>
          </cell>
          <cell r="N355">
            <v>2011</v>
          </cell>
          <cell r="O355">
            <v>0</v>
          </cell>
          <cell r="P355">
            <v>0</v>
          </cell>
          <cell r="Q355">
            <v>0</v>
          </cell>
          <cell r="R355">
            <v>0</v>
          </cell>
          <cell r="S355">
            <v>2010.25</v>
          </cell>
          <cell r="T355">
            <v>0</v>
          </cell>
          <cell r="U355">
            <v>0</v>
          </cell>
          <cell r="V355">
            <v>2010.25</v>
          </cell>
          <cell r="W355">
            <v>0</v>
          </cell>
          <cell r="X355">
            <v>0</v>
          </cell>
          <cell r="Y355">
            <v>2010.25</v>
          </cell>
          <cell r="Z355">
            <v>0</v>
          </cell>
          <cell r="AA355">
            <v>0</v>
          </cell>
          <cell r="AB355">
            <v>2010.25</v>
          </cell>
          <cell r="AC355">
            <v>2011</v>
          </cell>
          <cell r="AD355">
            <v>0</v>
          </cell>
          <cell r="AE355">
            <v>0</v>
          </cell>
          <cell r="AF355">
            <v>0</v>
          </cell>
          <cell r="AG355">
            <v>2010.25</v>
          </cell>
          <cell r="AH355">
            <v>0</v>
          </cell>
          <cell r="AI355">
            <v>0</v>
          </cell>
          <cell r="AJ355">
            <v>0</v>
          </cell>
          <cell r="AK355">
            <v>0</v>
          </cell>
          <cell r="AL355">
            <v>0</v>
          </cell>
          <cell r="AM355">
            <v>0</v>
          </cell>
        </row>
        <row r="356">
          <cell r="B356" t="str">
            <v xml:space="preserve">Mirtazapine </v>
          </cell>
          <cell r="C356" t="str">
            <v xml:space="preserve">Mirtazapine </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row>
        <row r="357">
          <cell r="B357" t="str">
            <v>Moxifloxacin400mg</v>
          </cell>
          <cell r="C357" t="str">
            <v>Moxifloxacin</v>
          </cell>
          <cell r="D357" t="str">
            <v>400mg</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row>
        <row r="358">
          <cell r="B358" t="str">
            <v>Mycophenolate Mofetil250mg - Tablets</v>
          </cell>
          <cell r="C358" t="str">
            <v>Mycophenolate Mofetil</v>
          </cell>
          <cell r="D358" t="str">
            <v>250mg - Tablets</v>
          </cell>
          <cell r="E358">
            <v>0</v>
          </cell>
          <cell r="F358">
            <v>0</v>
          </cell>
          <cell r="G358">
            <v>0</v>
          </cell>
          <cell r="H358">
            <v>0</v>
          </cell>
          <cell r="I358" t="str">
            <v>Y</v>
          </cell>
          <cell r="J358">
            <v>2010.25</v>
          </cell>
          <cell r="K358">
            <v>0</v>
          </cell>
          <cell r="L358">
            <v>0</v>
          </cell>
          <cell r="M358">
            <v>0</v>
          </cell>
          <cell r="N358">
            <v>2011</v>
          </cell>
          <cell r="O358">
            <v>0</v>
          </cell>
          <cell r="P358">
            <v>0</v>
          </cell>
          <cell r="Q358">
            <v>0</v>
          </cell>
          <cell r="R358">
            <v>0</v>
          </cell>
          <cell r="S358">
            <v>2010.25</v>
          </cell>
          <cell r="T358">
            <v>0</v>
          </cell>
          <cell r="U358">
            <v>0</v>
          </cell>
          <cell r="V358">
            <v>2010.25</v>
          </cell>
          <cell r="W358">
            <v>0</v>
          </cell>
          <cell r="X358">
            <v>0</v>
          </cell>
          <cell r="Y358">
            <v>0</v>
          </cell>
          <cell r="Z358">
            <v>0</v>
          </cell>
          <cell r="AA358">
            <v>0</v>
          </cell>
          <cell r="AB358">
            <v>2011</v>
          </cell>
          <cell r="AC358">
            <v>2010.25</v>
          </cell>
          <cell r="AD358">
            <v>0</v>
          </cell>
          <cell r="AE358">
            <v>0</v>
          </cell>
          <cell r="AF358">
            <v>0</v>
          </cell>
          <cell r="AG358">
            <v>2011</v>
          </cell>
          <cell r="AH358">
            <v>0</v>
          </cell>
          <cell r="AI358">
            <v>0</v>
          </cell>
          <cell r="AJ358">
            <v>0</v>
          </cell>
          <cell r="AK358">
            <v>0</v>
          </cell>
          <cell r="AL358">
            <v>0</v>
          </cell>
          <cell r="AM358">
            <v>0</v>
          </cell>
        </row>
        <row r="359">
          <cell r="B359" t="str">
            <v>Mycophenolate Mofetil500mg - Capsules</v>
          </cell>
          <cell r="C359" t="str">
            <v>Mycophenolate Mofetil</v>
          </cell>
          <cell r="D359" t="str">
            <v>500mg - Capsules</v>
          </cell>
          <cell r="E359">
            <v>0</v>
          </cell>
          <cell r="F359">
            <v>0</v>
          </cell>
          <cell r="G359">
            <v>0</v>
          </cell>
          <cell r="H359">
            <v>0</v>
          </cell>
          <cell r="I359" t="str">
            <v>Y</v>
          </cell>
          <cell r="J359">
            <v>2010.25</v>
          </cell>
          <cell r="K359">
            <v>0</v>
          </cell>
          <cell r="L359">
            <v>0</v>
          </cell>
          <cell r="M359">
            <v>2010.25</v>
          </cell>
          <cell r="N359">
            <v>2011</v>
          </cell>
          <cell r="O359">
            <v>0</v>
          </cell>
          <cell r="P359">
            <v>0</v>
          </cell>
          <cell r="Q359">
            <v>0</v>
          </cell>
          <cell r="R359">
            <v>0</v>
          </cell>
          <cell r="S359">
            <v>2011</v>
          </cell>
          <cell r="T359">
            <v>0</v>
          </cell>
          <cell r="U359">
            <v>0</v>
          </cell>
          <cell r="V359">
            <v>2011</v>
          </cell>
          <cell r="W359">
            <v>0</v>
          </cell>
          <cell r="X359">
            <v>0</v>
          </cell>
          <cell r="Y359">
            <v>2010.25</v>
          </cell>
          <cell r="Z359">
            <v>0</v>
          </cell>
          <cell r="AA359">
            <v>0</v>
          </cell>
          <cell r="AB359">
            <v>2010.25</v>
          </cell>
          <cell r="AC359">
            <v>2011</v>
          </cell>
          <cell r="AD359">
            <v>0</v>
          </cell>
          <cell r="AE359">
            <v>0</v>
          </cell>
          <cell r="AF359">
            <v>0</v>
          </cell>
          <cell r="AG359">
            <v>2011</v>
          </cell>
          <cell r="AH359">
            <v>0</v>
          </cell>
          <cell r="AI359">
            <v>0</v>
          </cell>
          <cell r="AJ359">
            <v>0</v>
          </cell>
          <cell r="AK359">
            <v>0</v>
          </cell>
          <cell r="AL359">
            <v>2010.25</v>
          </cell>
          <cell r="AM359">
            <v>0</v>
          </cell>
        </row>
        <row r="360">
          <cell r="B360" t="str">
            <v>Mycophenolate Mofetil500mg - Injection</v>
          </cell>
          <cell r="C360" t="str">
            <v>Mycophenolate Mofetil</v>
          </cell>
          <cell r="D360" t="str">
            <v>500mg - Injection</v>
          </cell>
          <cell r="E360">
            <v>0</v>
          </cell>
          <cell r="F360">
            <v>0</v>
          </cell>
          <cell r="G360">
            <v>0</v>
          </cell>
          <cell r="H360">
            <v>0</v>
          </cell>
          <cell r="I360" t="str">
            <v>Y</v>
          </cell>
          <cell r="J360">
            <v>2012</v>
          </cell>
          <cell r="K360">
            <v>0</v>
          </cell>
          <cell r="L360">
            <v>0</v>
          </cell>
          <cell r="M360">
            <v>0</v>
          </cell>
          <cell r="N360">
            <v>2012</v>
          </cell>
          <cell r="O360">
            <v>0</v>
          </cell>
          <cell r="P360">
            <v>0</v>
          </cell>
          <cell r="Q360">
            <v>0</v>
          </cell>
          <cell r="R360">
            <v>0</v>
          </cell>
          <cell r="S360">
            <v>2012</v>
          </cell>
          <cell r="T360">
            <v>0</v>
          </cell>
          <cell r="U360">
            <v>0</v>
          </cell>
          <cell r="V360">
            <v>2012</v>
          </cell>
          <cell r="W360">
            <v>0</v>
          </cell>
          <cell r="X360">
            <v>0</v>
          </cell>
          <cell r="Y360">
            <v>0</v>
          </cell>
          <cell r="Z360">
            <v>0</v>
          </cell>
          <cell r="AA360">
            <v>0</v>
          </cell>
          <cell r="AB360">
            <v>2012</v>
          </cell>
          <cell r="AC360">
            <v>2012</v>
          </cell>
          <cell r="AD360">
            <v>0</v>
          </cell>
          <cell r="AE360">
            <v>0</v>
          </cell>
          <cell r="AF360">
            <v>0</v>
          </cell>
          <cell r="AG360">
            <v>2012</v>
          </cell>
          <cell r="AH360">
            <v>0</v>
          </cell>
          <cell r="AI360">
            <v>0</v>
          </cell>
          <cell r="AJ360">
            <v>0</v>
          </cell>
          <cell r="AK360">
            <v>0</v>
          </cell>
          <cell r="AL360">
            <v>0</v>
          </cell>
          <cell r="AM360">
            <v>0</v>
          </cell>
        </row>
        <row r="361">
          <cell r="B361" t="str">
            <v>Mycophenolate Mofetil500mg - Tablets</v>
          </cell>
          <cell r="C361" t="str">
            <v>Mycophenolate Mofetil</v>
          </cell>
          <cell r="D361" t="str">
            <v>500mg - Tablets</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row>
        <row r="362">
          <cell r="B362" t="str">
            <v>Naltrexone50mg</v>
          </cell>
          <cell r="C362" t="str">
            <v>Naltrexone</v>
          </cell>
          <cell r="D362" t="str">
            <v>50mg</v>
          </cell>
          <cell r="E362">
            <v>0</v>
          </cell>
          <cell r="F362">
            <v>0</v>
          </cell>
          <cell r="G362">
            <v>0</v>
          </cell>
          <cell r="H362">
            <v>0</v>
          </cell>
          <cell r="I362" t="str">
            <v>Y</v>
          </cell>
          <cell r="J362">
            <v>2010.25</v>
          </cell>
          <cell r="K362">
            <v>0</v>
          </cell>
          <cell r="L362">
            <v>0</v>
          </cell>
          <cell r="M362">
            <v>0</v>
          </cell>
          <cell r="N362">
            <v>2011</v>
          </cell>
          <cell r="O362">
            <v>0</v>
          </cell>
          <cell r="P362">
            <v>0</v>
          </cell>
          <cell r="Q362">
            <v>0</v>
          </cell>
          <cell r="R362">
            <v>0</v>
          </cell>
          <cell r="S362">
            <v>2011</v>
          </cell>
          <cell r="T362">
            <v>0</v>
          </cell>
          <cell r="U362">
            <v>0</v>
          </cell>
          <cell r="V362">
            <v>2011</v>
          </cell>
          <cell r="W362">
            <v>0</v>
          </cell>
          <cell r="X362">
            <v>0</v>
          </cell>
          <cell r="Y362">
            <v>0</v>
          </cell>
          <cell r="Z362">
            <v>0</v>
          </cell>
          <cell r="AA362">
            <v>0</v>
          </cell>
          <cell r="AB362">
            <v>2010.25</v>
          </cell>
          <cell r="AC362">
            <v>2011</v>
          </cell>
          <cell r="AD362">
            <v>0</v>
          </cell>
          <cell r="AE362">
            <v>0</v>
          </cell>
          <cell r="AF362">
            <v>0</v>
          </cell>
          <cell r="AG362">
            <v>2011</v>
          </cell>
          <cell r="AH362">
            <v>0</v>
          </cell>
          <cell r="AI362">
            <v>0</v>
          </cell>
          <cell r="AJ362">
            <v>0</v>
          </cell>
          <cell r="AK362">
            <v>0</v>
          </cell>
          <cell r="AL362">
            <v>0</v>
          </cell>
          <cell r="AM362">
            <v>0</v>
          </cell>
        </row>
        <row r="363">
          <cell r="B363" t="str">
            <v>Nebivolol5mg</v>
          </cell>
          <cell r="C363" t="str">
            <v>Nebivolol</v>
          </cell>
          <cell r="D363" t="str">
            <v>5mg</v>
          </cell>
          <cell r="E363">
            <v>0</v>
          </cell>
          <cell r="F363">
            <v>0</v>
          </cell>
          <cell r="G363" t="str">
            <v>Y</v>
          </cell>
          <cell r="H363">
            <v>0</v>
          </cell>
          <cell r="I363">
            <v>0</v>
          </cell>
          <cell r="J363">
            <v>2010.25</v>
          </cell>
          <cell r="K363">
            <v>0</v>
          </cell>
          <cell r="L363">
            <v>0</v>
          </cell>
          <cell r="M363">
            <v>0</v>
          </cell>
          <cell r="N363">
            <v>2011</v>
          </cell>
          <cell r="O363">
            <v>0</v>
          </cell>
          <cell r="P363">
            <v>0</v>
          </cell>
          <cell r="Q363">
            <v>0</v>
          </cell>
          <cell r="R363">
            <v>0</v>
          </cell>
          <cell r="S363">
            <v>2010.25</v>
          </cell>
          <cell r="T363">
            <v>0</v>
          </cell>
          <cell r="U363">
            <v>0</v>
          </cell>
          <cell r="V363">
            <v>2010.25</v>
          </cell>
          <cell r="W363">
            <v>0</v>
          </cell>
          <cell r="X363">
            <v>0</v>
          </cell>
          <cell r="Y363">
            <v>0</v>
          </cell>
          <cell r="Z363">
            <v>0</v>
          </cell>
          <cell r="AA363">
            <v>0</v>
          </cell>
          <cell r="AB363">
            <v>2010.25</v>
          </cell>
          <cell r="AC363">
            <v>2011</v>
          </cell>
          <cell r="AD363">
            <v>0</v>
          </cell>
          <cell r="AE363">
            <v>0</v>
          </cell>
          <cell r="AF363">
            <v>0</v>
          </cell>
          <cell r="AG363">
            <v>2010.25</v>
          </cell>
          <cell r="AH363">
            <v>0</v>
          </cell>
          <cell r="AI363">
            <v>0</v>
          </cell>
          <cell r="AJ363">
            <v>0</v>
          </cell>
          <cell r="AK363">
            <v>0</v>
          </cell>
          <cell r="AL363">
            <v>0</v>
          </cell>
          <cell r="AM363">
            <v>0</v>
          </cell>
        </row>
        <row r="364">
          <cell r="B364" t="str">
            <v>Olanzapine ODT10mg</v>
          </cell>
          <cell r="C364" t="str">
            <v>Olanzapine ODT</v>
          </cell>
          <cell r="D364" t="str">
            <v>10mg</v>
          </cell>
          <cell r="E364">
            <v>0</v>
          </cell>
          <cell r="F364">
            <v>0</v>
          </cell>
          <cell r="G364" t="str">
            <v>Y</v>
          </cell>
          <cell r="H364">
            <v>0</v>
          </cell>
          <cell r="I364">
            <v>0</v>
          </cell>
          <cell r="J364">
            <v>2011.5</v>
          </cell>
          <cell r="K364">
            <v>0</v>
          </cell>
          <cell r="L364">
            <v>0</v>
          </cell>
          <cell r="M364">
            <v>0</v>
          </cell>
          <cell r="N364">
            <v>2012.25</v>
          </cell>
          <cell r="O364">
            <v>0</v>
          </cell>
          <cell r="P364">
            <v>0</v>
          </cell>
          <cell r="Q364">
            <v>0</v>
          </cell>
          <cell r="R364">
            <v>0</v>
          </cell>
          <cell r="S364">
            <v>2012.25</v>
          </cell>
          <cell r="T364">
            <v>0</v>
          </cell>
          <cell r="U364">
            <v>0</v>
          </cell>
          <cell r="V364">
            <v>2012.25</v>
          </cell>
          <cell r="W364">
            <v>0</v>
          </cell>
          <cell r="X364">
            <v>0</v>
          </cell>
          <cell r="Y364">
            <v>0</v>
          </cell>
          <cell r="Z364">
            <v>0</v>
          </cell>
          <cell r="AA364">
            <v>0</v>
          </cell>
          <cell r="AB364">
            <v>2011.5</v>
          </cell>
          <cell r="AC364">
            <v>2012.25</v>
          </cell>
          <cell r="AD364">
            <v>0</v>
          </cell>
          <cell r="AE364">
            <v>0</v>
          </cell>
          <cell r="AF364">
            <v>0</v>
          </cell>
          <cell r="AG364">
            <v>2012.25</v>
          </cell>
          <cell r="AH364">
            <v>0</v>
          </cell>
          <cell r="AI364">
            <v>0</v>
          </cell>
          <cell r="AJ364">
            <v>0</v>
          </cell>
          <cell r="AK364">
            <v>0</v>
          </cell>
          <cell r="AL364">
            <v>0</v>
          </cell>
          <cell r="AM364">
            <v>0</v>
          </cell>
        </row>
        <row r="365">
          <cell r="B365" t="str">
            <v>Olanzapine ODT15mg</v>
          </cell>
          <cell r="C365" t="str">
            <v>Olanzapine ODT</v>
          </cell>
          <cell r="D365" t="str">
            <v>15mg</v>
          </cell>
          <cell r="E365">
            <v>0</v>
          </cell>
          <cell r="F365">
            <v>0</v>
          </cell>
          <cell r="G365" t="str">
            <v>Y</v>
          </cell>
          <cell r="H365">
            <v>0</v>
          </cell>
          <cell r="I365">
            <v>0</v>
          </cell>
          <cell r="J365">
            <v>2011.5</v>
          </cell>
          <cell r="K365">
            <v>0</v>
          </cell>
          <cell r="L365">
            <v>0</v>
          </cell>
          <cell r="M365">
            <v>0</v>
          </cell>
          <cell r="N365">
            <v>2012.25</v>
          </cell>
          <cell r="O365">
            <v>0</v>
          </cell>
          <cell r="P365">
            <v>0</v>
          </cell>
          <cell r="Q365">
            <v>0</v>
          </cell>
          <cell r="R365">
            <v>0</v>
          </cell>
          <cell r="S365">
            <v>2012.25</v>
          </cell>
          <cell r="T365">
            <v>0</v>
          </cell>
          <cell r="U365">
            <v>0</v>
          </cell>
          <cell r="V365">
            <v>2012.25</v>
          </cell>
          <cell r="W365">
            <v>0</v>
          </cell>
          <cell r="X365">
            <v>0</v>
          </cell>
          <cell r="Y365">
            <v>0</v>
          </cell>
          <cell r="Z365">
            <v>0</v>
          </cell>
          <cell r="AA365">
            <v>0</v>
          </cell>
          <cell r="AB365">
            <v>2011.5</v>
          </cell>
          <cell r="AC365">
            <v>2012.25</v>
          </cell>
          <cell r="AD365">
            <v>0</v>
          </cell>
          <cell r="AE365">
            <v>0</v>
          </cell>
          <cell r="AF365">
            <v>0</v>
          </cell>
          <cell r="AG365">
            <v>2012.25</v>
          </cell>
          <cell r="AH365">
            <v>0</v>
          </cell>
          <cell r="AI365">
            <v>0</v>
          </cell>
          <cell r="AJ365">
            <v>0</v>
          </cell>
          <cell r="AK365">
            <v>0</v>
          </cell>
          <cell r="AL365">
            <v>0</v>
          </cell>
          <cell r="AM365">
            <v>0</v>
          </cell>
        </row>
        <row r="366">
          <cell r="B366" t="str">
            <v>Olanzapine ODT2.5mg</v>
          </cell>
          <cell r="C366" t="str">
            <v>Olanzapine ODT</v>
          </cell>
          <cell r="D366" t="str">
            <v>2.5mg</v>
          </cell>
          <cell r="E366">
            <v>0</v>
          </cell>
          <cell r="F366">
            <v>0</v>
          </cell>
          <cell r="G366" t="str">
            <v>Y</v>
          </cell>
          <cell r="H366">
            <v>0</v>
          </cell>
          <cell r="I366">
            <v>0</v>
          </cell>
          <cell r="J366">
            <v>2011.5</v>
          </cell>
          <cell r="K366">
            <v>0</v>
          </cell>
          <cell r="L366">
            <v>0</v>
          </cell>
          <cell r="M366">
            <v>0</v>
          </cell>
          <cell r="N366">
            <v>2012.25</v>
          </cell>
          <cell r="O366">
            <v>0</v>
          </cell>
          <cell r="P366">
            <v>0</v>
          </cell>
          <cell r="Q366">
            <v>0</v>
          </cell>
          <cell r="R366">
            <v>0</v>
          </cell>
          <cell r="S366">
            <v>2012.25</v>
          </cell>
          <cell r="T366">
            <v>0</v>
          </cell>
          <cell r="U366">
            <v>0</v>
          </cell>
          <cell r="V366">
            <v>2012.25</v>
          </cell>
          <cell r="W366">
            <v>0</v>
          </cell>
          <cell r="X366">
            <v>0</v>
          </cell>
          <cell r="Y366">
            <v>0</v>
          </cell>
          <cell r="Z366">
            <v>0</v>
          </cell>
          <cell r="AA366">
            <v>0</v>
          </cell>
          <cell r="AB366">
            <v>2011.5</v>
          </cell>
          <cell r="AC366">
            <v>2012.25</v>
          </cell>
          <cell r="AD366">
            <v>0</v>
          </cell>
          <cell r="AE366">
            <v>0</v>
          </cell>
          <cell r="AF366">
            <v>0</v>
          </cell>
          <cell r="AG366">
            <v>2012.25</v>
          </cell>
          <cell r="AH366">
            <v>0</v>
          </cell>
          <cell r="AI366">
            <v>0</v>
          </cell>
          <cell r="AJ366">
            <v>0</v>
          </cell>
          <cell r="AK366">
            <v>0</v>
          </cell>
          <cell r="AL366">
            <v>0</v>
          </cell>
          <cell r="AM366">
            <v>0</v>
          </cell>
        </row>
        <row r="367">
          <cell r="B367" t="str">
            <v>Olanzapine ODT20mg</v>
          </cell>
          <cell r="C367" t="str">
            <v>Olanzapine ODT</v>
          </cell>
          <cell r="D367" t="str">
            <v>20mg</v>
          </cell>
          <cell r="E367">
            <v>0</v>
          </cell>
          <cell r="F367">
            <v>0</v>
          </cell>
          <cell r="G367" t="str">
            <v>Y</v>
          </cell>
          <cell r="H367">
            <v>0</v>
          </cell>
          <cell r="I367">
            <v>0</v>
          </cell>
          <cell r="J367">
            <v>2011.5</v>
          </cell>
          <cell r="K367">
            <v>0</v>
          </cell>
          <cell r="L367">
            <v>0</v>
          </cell>
          <cell r="M367">
            <v>0</v>
          </cell>
          <cell r="N367">
            <v>2012.25</v>
          </cell>
          <cell r="O367">
            <v>0</v>
          </cell>
          <cell r="P367">
            <v>0</v>
          </cell>
          <cell r="Q367">
            <v>0</v>
          </cell>
          <cell r="R367">
            <v>0</v>
          </cell>
          <cell r="S367">
            <v>2012.25</v>
          </cell>
          <cell r="T367">
            <v>0</v>
          </cell>
          <cell r="U367">
            <v>0</v>
          </cell>
          <cell r="V367">
            <v>2012.25</v>
          </cell>
          <cell r="W367">
            <v>0</v>
          </cell>
          <cell r="X367">
            <v>0</v>
          </cell>
          <cell r="Y367">
            <v>0</v>
          </cell>
          <cell r="Z367">
            <v>0</v>
          </cell>
          <cell r="AA367">
            <v>0</v>
          </cell>
          <cell r="AB367">
            <v>2011.5</v>
          </cell>
          <cell r="AC367">
            <v>2012.25</v>
          </cell>
          <cell r="AD367">
            <v>0</v>
          </cell>
          <cell r="AE367">
            <v>0</v>
          </cell>
          <cell r="AF367">
            <v>0</v>
          </cell>
          <cell r="AG367">
            <v>2012.25</v>
          </cell>
          <cell r="AH367">
            <v>0</v>
          </cell>
          <cell r="AI367">
            <v>0</v>
          </cell>
          <cell r="AJ367">
            <v>0</v>
          </cell>
          <cell r="AK367">
            <v>0</v>
          </cell>
          <cell r="AL367">
            <v>0</v>
          </cell>
          <cell r="AM367">
            <v>0</v>
          </cell>
        </row>
        <row r="368">
          <cell r="B368" t="str">
            <v>Olanzapine ODT5mg</v>
          </cell>
          <cell r="C368" t="str">
            <v>Olanzapine ODT</v>
          </cell>
          <cell r="D368" t="str">
            <v>5mg</v>
          </cell>
          <cell r="E368">
            <v>0</v>
          </cell>
          <cell r="F368">
            <v>0</v>
          </cell>
          <cell r="G368" t="str">
            <v>Y</v>
          </cell>
          <cell r="H368">
            <v>0</v>
          </cell>
          <cell r="I368">
            <v>0</v>
          </cell>
          <cell r="J368">
            <v>2011.5</v>
          </cell>
          <cell r="K368">
            <v>0</v>
          </cell>
          <cell r="L368">
            <v>0</v>
          </cell>
          <cell r="M368">
            <v>0</v>
          </cell>
          <cell r="N368">
            <v>2012.25</v>
          </cell>
          <cell r="O368">
            <v>0</v>
          </cell>
          <cell r="P368">
            <v>0</v>
          </cell>
          <cell r="Q368">
            <v>0</v>
          </cell>
          <cell r="R368">
            <v>0</v>
          </cell>
          <cell r="S368">
            <v>2012.25</v>
          </cell>
          <cell r="T368">
            <v>0</v>
          </cell>
          <cell r="U368">
            <v>0</v>
          </cell>
          <cell r="V368">
            <v>2012.25</v>
          </cell>
          <cell r="W368">
            <v>0</v>
          </cell>
          <cell r="X368">
            <v>0</v>
          </cell>
          <cell r="Y368">
            <v>0</v>
          </cell>
          <cell r="Z368">
            <v>0</v>
          </cell>
          <cell r="AA368">
            <v>0</v>
          </cell>
          <cell r="AB368">
            <v>2011.5</v>
          </cell>
          <cell r="AC368">
            <v>2012.25</v>
          </cell>
          <cell r="AD368">
            <v>0</v>
          </cell>
          <cell r="AE368">
            <v>0</v>
          </cell>
          <cell r="AF368">
            <v>0</v>
          </cell>
          <cell r="AG368">
            <v>2012.25</v>
          </cell>
          <cell r="AH368">
            <v>0</v>
          </cell>
          <cell r="AI368">
            <v>0</v>
          </cell>
          <cell r="AJ368">
            <v>0</v>
          </cell>
          <cell r="AK368">
            <v>0</v>
          </cell>
          <cell r="AL368">
            <v>0</v>
          </cell>
          <cell r="AM368">
            <v>0</v>
          </cell>
        </row>
        <row r="369">
          <cell r="B369" t="str">
            <v>Olanzapine ODT7.5mg</v>
          </cell>
          <cell r="C369" t="str">
            <v>Olanzapine ODT</v>
          </cell>
          <cell r="D369" t="str">
            <v>7.5mg</v>
          </cell>
          <cell r="E369">
            <v>0</v>
          </cell>
          <cell r="F369">
            <v>0</v>
          </cell>
          <cell r="G369" t="str">
            <v>Y</v>
          </cell>
          <cell r="H369">
            <v>0</v>
          </cell>
          <cell r="I369">
            <v>0</v>
          </cell>
          <cell r="J369">
            <v>2011.5</v>
          </cell>
          <cell r="K369">
            <v>0</v>
          </cell>
          <cell r="L369">
            <v>0</v>
          </cell>
          <cell r="M369">
            <v>0</v>
          </cell>
          <cell r="N369">
            <v>2012.25</v>
          </cell>
          <cell r="O369">
            <v>0</v>
          </cell>
          <cell r="P369">
            <v>0</v>
          </cell>
          <cell r="Q369">
            <v>0</v>
          </cell>
          <cell r="R369">
            <v>0</v>
          </cell>
          <cell r="S369">
            <v>2012.25</v>
          </cell>
          <cell r="T369">
            <v>0</v>
          </cell>
          <cell r="U369">
            <v>0</v>
          </cell>
          <cell r="V369">
            <v>2012.25</v>
          </cell>
          <cell r="W369">
            <v>0</v>
          </cell>
          <cell r="X369">
            <v>0</v>
          </cell>
          <cell r="Y369">
            <v>0</v>
          </cell>
          <cell r="Z369">
            <v>0</v>
          </cell>
          <cell r="AA369">
            <v>0</v>
          </cell>
          <cell r="AB369">
            <v>2011.5</v>
          </cell>
          <cell r="AC369">
            <v>2012.25</v>
          </cell>
          <cell r="AD369">
            <v>0</v>
          </cell>
          <cell r="AE369">
            <v>0</v>
          </cell>
          <cell r="AF369">
            <v>0</v>
          </cell>
          <cell r="AG369">
            <v>2012.25</v>
          </cell>
          <cell r="AH369">
            <v>0</v>
          </cell>
          <cell r="AI369">
            <v>0</v>
          </cell>
          <cell r="AJ369">
            <v>0</v>
          </cell>
          <cell r="AK369">
            <v>0</v>
          </cell>
          <cell r="AL369">
            <v>0</v>
          </cell>
          <cell r="AM369">
            <v>0</v>
          </cell>
        </row>
        <row r="370">
          <cell r="B370" t="str">
            <v>Olanzapine10mg</v>
          </cell>
          <cell r="C370" t="str">
            <v>Olanzapine</v>
          </cell>
          <cell r="D370" t="str">
            <v>10mg</v>
          </cell>
          <cell r="E370">
            <v>0</v>
          </cell>
          <cell r="F370">
            <v>0</v>
          </cell>
          <cell r="G370">
            <v>0</v>
          </cell>
          <cell r="H370">
            <v>0</v>
          </cell>
          <cell r="I370" t="str">
            <v>Y</v>
          </cell>
          <cell r="J370">
            <v>2011.5</v>
          </cell>
          <cell r="K370">
            <v>0</v>
          </cell>
          <cell r="L370">
            <v>0</v>
          </cell>
          <cell r="M370">
            <v>0</v>
          </cell>
          <cell r="N370">
            <v>2011.5</v>
          </cell>
          <cell r="O370">
            <v>0</v>
          </cell>
          <cell r="P370">
            <v>0</v>
          </cell>
          <cell r="Q370">
            <v>0</v>
          </cell>
          <cell r="R370">
            <v>0</v>
          </cell>
          <cell r="S370">
            <v>2011.5</v>
          </cell>
          <cell r="T370">
            <v>0</v>
          </cell>
          <cell r="U370">
            <v>0</v>
          </cell>
          <cell r="V370">
            <v>2011.5</v>
          </cell>
          <cell r="W370">
            <v>0</v>
          </cell>
          <cell r="X370">
            <v>0</v>
          </cell>
          <cell r="Y370">
            <v>0</v>
          </cell>
          <cell r="Z370">
            <v>0</v>
          </cell>
          <cell r="AA370">
            <v>0</v>
          </cell>
          <cell r="AB370">
            <v>2011.5</v>
          </cell>
          <cell r="AC370">
            <v>2011.5</v>
          </cell>
          <cell r="AD370">
            <v>0</v>
          </cell>
          <cell r="AE370">
            <v>0</v>
          </cell>
          <cell r="AF370">
            <v>0</v>
          </cell>
          <cell r="AG370">
            <v>2011.5</v>
          </cell>
          <cell r="AH370">
            <v>0</v>
          </cell>
          <cell r="AI370">
            <v>0</v>
          </cell>
          <cell r="AJ370">
            <v>0</v>
          </cell>
          <cell r="AK370">
            <v>0</v>
          </cell>
          <cell r="AL370">
            <v>0</v>
          </cell>
          <cell r="AM370">
            <v>0</v>
          </cell>
        </row>
        <row r="371">
          <cell r="B371" t="str">
            <v>Olanzapine15mg</v>
          </cell>
          <cell r="C371" t="str">
            <v>Olanzapine</v>
          </cell>
          <cell r="D371" t="str">
            <v>15mg</v>
          </cell>
          <cell r="E371">
            <v>0</v>
          </cell>
          <cell r="F371">
            <v>0</v>
          </cell>
          <cell r="G371">
            <v>0</v>
          </cell>
          <cell r="H371">
            <v>0</v>
          </cell>
          <cell r="I371" t="str">
            <v>Y</v>
          </cell>
          <cell r="J371">
            <v>2011.5</v>
          </cell>
          <cell r="K371">
            <v>0</v>
          </cell>
          <cell r="L371">
            <v>0</v>
          </cell>
          <cell r="M371">
            <v>0</v>
          </cell>
          <cell r="N371">
            <v>2011.5</v>
          </cell>
          <cell r="O371">
            <v>0</v>
          </cell>
          <cell r="P371">
            <v>0</v>
          </cell>
          <cell r="Q371">
            <v>0</v>
          </cell>
          <cell r="R371">
            <v>0</v>
          </cell>
          <cell r="S371">
            <v>2011.5</v>
          </cell>
          <cell r="T371">
            <v>0</v>
          </cell>
          <cell r="U371">
            <v>0</v>
          </cell>
          <cell r="V371">
            <v>2011.5</v>
          </cell>
          <cell r="W371">
            <v>0</v>
          </cell>
          <cell r="X371">
            <v>0</v>
          </cell>
          <cell r="Y371">
            <v>0</v>
          </cell>
          <cell r="Z371">
            <v>0</v>
          </cell>
          <cell r="AA371">
            <v>0</v>
          </cell>
          <cell r="AB371">
            <v>2011.5</v>
          </cell>
          <cell r="AC371">
            <v>2011.5</v>
          </cell>
          <cell r="AD371">
            <v>0</v>
          </cell>
          <cell r="AE371">
            <v>0</v>
          </cell>
          <cell r="AF371">
            <v>0</v>
          </cell>
          <cell r="AG371">
            <v>2011.5</v>
          </cell>
          <cell r="AH371">
            <v>0</v>
          </cell>
          <cell r="AI371">
            <v>0</v>
          </cell>
          <cell r="AJ371">
            <v>0</v>
          </cell>
          <cell r="AK371">
            <v>0</v>
          </cell>
          <cell r="AL371">
            <v>0</v>
          </cell>
          <cell r="AM371">
            <v>0</v>
          </cell>
        </row>
        <row r="372">
          <cell r="B372" t="str">
            <v>Olanzapine2.5mg</v>
          </cell>
          <cell r="C372" t="str">
            <v>Olanzapine</v>
          </cell>
          <cell r="D372" t="str">
            <v>2.5mg</v>
          </cell>
          <cell r="E372">
            <v>0</v>
          </cell>
          <cell r="F372">
            <v>0</v>
          </cell>
          <cell r="G372">
            <v>0</v>
          </cell>
          <cell r="H372">
            <v>0</v>
          </cell>
          <cell r="I372" t="str">
            <v>Y</v>
          </cell>
          <cell r="J372">
            <v>2011.5</v>
          </cell>
          <cell r="K372">
            <v>0</v>
          </cell>
          <cell r="L372">
            <v>0</v>
          </cell>
          <cell r="M372">
            <v>0</v>
          </cell>
          <cell r="N372">
            <v>2011.5</v>
          </cell>
          <cell r="O372">
            <v>0</v>
          </cell>
          <cell r="P372">
            <v>0</v>
          </cell>
          <cell r="Q372">
            <v>0</v>
          </cell>
          <cell r="R372">
            <v>0</v>
          </cell>
          <cell r="S372">
            <v>2011.5</v>
          </cell>
          <cell r="T372">
            <v>0</v>
          </cell>
          <cell r="U372">
            <v>0</v>
          </cell>
          <cell r="V372">
            <v>2011.5</v>
          </cell>
          <cell r="W372">
            <v>0</v>
          </cell>
          <cell r="X372">
            <v>0</v>
          </cell>
          <cell r="Y372">
            <v>0</v>
          </cell>
          <cell r="Z372">
            <v>0</v>
          </cell>
          <cell r="AA372">
            <v>0</v>
          </cell>
          <cell r="AB372">
            <v>2011.5</v>
          </cell>
          <cell r="AC372">
            <v>2011.5</v>
          </cell>
          <cell r="AD372">
            <v>0</v>
          </cell>
          <cell r="AE372">
            <v>0</v>
          </cell>
          <cell r="AF372">
            <v>0</v>
          </cell>
          <cell r="AG372">
            <v>2011.5</v>
          </cell>
          <cell r="AH372">
            <v>0</v>
          </cell>
          <cell r="AI372">
            <v>0</v>
          </cell>
          <cell r="AJ372">
            <v>0</v>
          </cell>
          <cell r="AK372">
            <v>0</v>
          </cell>
          <cell r="AL372">
            <v>0</v>
          </cell>
          <cell r="AM372">
            <v>0</v>
          </cell>
        </row>
        <row r="373">
          <cell r="B373" t="str">
            <v>Olanzapine20mg</v>
          </cell>
          <cell r="C373" t="str">
            <v>Olanzapine</v>
          </cell>
          <cell r="D373" t="str">
            <v>20mg</v>
          </cell>
          <cell r="E373">
            <v>0</v>
          </cell>
          <cell r="F373">
            <v>0</v>
          </cell>
          <cell r="G373">
            <v>0</v>
          </cell>
          <cell r="H373">
            <v>0</v>
          </cell>
          <cell r="I373" t="str">
            <v>Y</v>
          </cell>
          <cell r="J373">
            <v>2011.5</v>
          </cell>
          <cell r="K373">
            <v>0</v>
          </cell>
          <cell r="L373">
            <v>0</v>
          </cell>
          <cell r="M373">
            <v>0</v>
          </cell>
          <cell r="N373">
            <v>2011.5</v>
          </cell>
          <cell r="O373">
            <v>0</v>
          </cell>
          <cell r="P373">
            <v>0</v>
          </cell>
          <cell r="Q373">
            <v>0</v>
          </cell>
          <cell r="R373">
            <v>0</v>
          </cell>
          <cell r="S373">
            <v>2011.5</v>
          </cell>
          <cell r="T373">
            <v>0</v>
          </cell>
          <cell r="U373">
            <v>0</v>
          </cell>
          <cell r="V373">
            <v>2011.5</v>
          </cell>
          <cell r="W373">
            <v>0</v>
          </cell>
          <cell r="X373">
            <v>0</v>
          </cell>
          <cell r="Y373">
            <v>0</v>
          </cell>
          <cell r="Z373">
            <v>0</v>
          </cell>
          <cell r="AA373">
            <v>0</v>
          </cell>
          <cell r="AB373">
            <v>2011.5</v>
          </cell>
          <cell r="AC373">
            <v>2011.5</v>
          </cell>
          <cell r="AD373">
            <v>0</v>
          </cell>
          <cell r="AE373">
            <v>0</v>
          </cell>
          <cell r="AF373">
            <v>0</v>
          </cell>
          <cell r="AG373">
            <v>2011.5</v>
          </cell>
          <cell r="AH373">
            <v>0</v>
          </cell>
          <cell r="AI373">
            <v>0</v>
          </cell>
          <cell r="AJ373">
            <v>0</v>
          </cell>
          <cell r="AK373">
            <v>0</v>
          </cell>
          <cell r="AL373">
            <v>0</v>
          </cell>
          <cell r="AM373">
            <v>0</v>
          </cell>
        </row>
        <row r="374">
          <cell r="B374" t="str">
            <v>Olanzapine5mg</v>
          </cell>
          <cell r="C374" t="str">
            <v>Olanzapine</v>
          </cell>
          <cell r="D374" t="str">
            <v>5mg</v>
          </cell>
          <cell r="E374">
            <v>0</v>
          </cell>
          <cell r="F374">
            <v>0</v>
          </cell>
          <cell r="G374">
            <v>0</v>
          </cell>
          <cell r="H374">
            <v>0</v>
          </cell>
          <cell r="I374" t="str">
            <v>Y</v>
          </cell>
          <cell r="J374">
            <v>2011.5</v>
          </cell>
          <cell r="K374">
            <v>0</v>
          </cell>
          <cell r="L374">
            <v>0</v>
          </cell>
          <cell r="M374">
            <v>0</v>
          </cell>
          <cell r="N374">
            <v>2011.5</v>
          </cell>
          <cell r="O374">
            <v>0</v>
          </cell>
          <cell r="P374">
            <v>0</v>
          </cell>
          <cell r="Q374">
            <v>0</v>
          </cell>
          <cell r="R374">
            <v>0</v>
          </cell>
          <cell r="S374">
            <v>2011.5</v>
          </cell>
          <cell r="T374">
            <v>0</v>
          </cell>
          <cell r="U374">
            <v>0</v>
          </cell>
          <cell r="V374">
            <v>2011.5</v>
          </cell>
          <cell r="W374">
            <v>0</v>
          </cell>
          <cell r="X374">
            <v>0</v>
          </cell>
          <cell r="Y374">
            <v>0</v>
          </cell>
          <cell r="Z374">
            <v>0</v>
          </cell>
          <cell r="AA374">
            <v>0</v>
          </cell>
          <cell r="AB374">
            <v>2011.5</v>
          </cell>
          <cell r="AC374">
            <v>2011.5</v>
          </cell>
          <cell r="AD374">
            <v>0</v>
          </cell>
          <cell r="AE374">
            <v>0</v>
          </cell>
          <cell r="AF374">
            <v>0</v>
          </cell>
          <cell r="AG374">
            <v>2011.5</v>
          </cell>
          <cell r="AH374">
            <v>0</v>
          </cell>
          <cell r="AI374">
            <v>0</v>
          </cell>
          <cell r="AJ374">
            <v>0</v>
          </cell>
          <cell r="AK374">
            <v>0</v>
          </cell>
          <cell r="AL374">
            <v>0</v>
          </cell>
          <cell r="AM374">
            <v>0</v>
          </cell>
        </row>
        <row r="375">
          <cell r="B375" t="str">
            <v>Olanzapine7.5mg</v>
          </cell>
          <cell r="C375" t="str">
            <v>Olanzapine</v>
          </cell>
          <cell r="D375" t="str">
            <v>7.5mg</v>
          </cell>
          <cell r="E375">
            <v>0</v>
          </cell>
          <cell r="F375">
            <v>0</v>
          </cell>
          <cell r="G375">
            <v>0</v>
          </cell>
          <cell r="H375">
            <v>0</v>
          </cell>
          <cell r="I375" t="str">
            <v>Y</v>
          </cell>
          <cell r="J375">
            <v>2011.5</v>
          </cell>
          <cell r="K375">
            <v>0</v>
          </cell>
          <cell r="L375">
            <v>0</v>
          </cell>
          <cell r="M375">
            <v>0</v>
          </cell>
          <cell r="N375">
            <v>2011.5</v>
          </cell>
          <cell r="O375">
            <v>0</v>
          </cell>
          <cell r="P375">
            <v>0</v>
          </cell>
          <cell r="Q375">
            <v>0</v>
          </cell>
          <cell r="R375">
            <v>0</v>
          </cell>
          <cell r="S375">
            <v>2011.5</v>
          </cell>
          <cell r="T375">
            <v>0</v>
          </cell>
          <cell r="U375">
            <v>0</v>
          </cell>
          <cell r="V375">
            <v>2011.5</v>
          </cell>
          <cell r="W375">
            <v>0</v>
          </cell>
          <cell r="X375">
            <v>0</v>
          </cell>
          <cell r="Y375">
            <v>0</v>
          </cell>
          <cell r="Z375">
            <v>0</v>
          </cell>
          <cell r="AA375">
            <v>0</v>
          </cell>
          <cell r="AB375">
            <v>2011.5</v>
          </cell>
          <cell r="AC375">
            <v>2011.5</v>
          </cell>
          <cell r="AD375">
            <v>0</v>
          </cell>
          <cell r="AE375">
            <v>0</v>
          </cell>
          <cell r="AF375">
            <v>0</v>
          </cell>
          <cell r="AG375">
            <v>2011.5</v>
          </cell>
          <cell r="AH375">
            <v>0</v>
          </cell>
          <cell r="AI375">
            <v>0</v>
          </cell>
          <cell r="AJ375">
            <v>0</v>
          </cell>
          <cell r="AK375">
            <v>0</v>
          </cell>
          <cell r="AL375">
            <v>0</v>
          </cell>
          <cell r="AM375">
            <v>0</v>
          </cell>
        </row>
        <row r="376">
          <cell r="B376" t="str">
            <v>Olmesartan + Amlodipine20+10mg</v>
          </cell>
          <cell r="C376" t="str">
            <v>Olmesartan + Amlodipine</v>
          </cell>
          <cell r="D376" t="str">
            <v>20+10mg</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row>
        <row r="377">
          <cell r="B377" t="str">
            <v>Olmesartan + Amlodipine20+5mg</v>
          </cell>
          <cell r="C377" t="str">
            <v>Olmesartan + Amlodipine</v>
          </cell>
          <cell r="D377" t="str">
            <v>20+5mg</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row>
        <row r="378">
          <cell r="B378" t="str">
            <v>Olmesartan + Amlodipine40+10mg</v>
          </cell>
          <cell r="C378" t="str">
            <v>Olmesartan + Amlodipine</v>
          </cell>
          <cell r="D378" t="str">
            <v>40+10mg</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L378">
            <v>0</v>
          </cell>
          <cell r="AM378">
            <v>0</v>
          </cell>
        </row>
        <row r="379">
          <cell r="B379" t="str">
            <v>Olmesartan + Amlodipine40+5mg</v>
          </cell>
          <cell r="C379" t="str">
            <v>Olmesartan + Amlodipine</v>
          </cell>
          <cell r="D379" t="str">
            <v>40+5mg</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row>
        <row r="380">
          <cell r="B380" t="str">
            <v>Olmesartan + HCTZ20+12.5mg</v>
          </cell>
          <cell r="C380" t="str">
            <v>Olmesartan + HCTZ</v>
          </cell>
          <cell r="D380" t="str">
            <v>20+12.5mg</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row>
        <row r="381">
          <cell r="B381" t="str">
            <v>Olmesartan + HCTZ20+25mg</v>
          </cell>
          <cell r="C381" t="str">
            <v>Olmesartan + HCTZ</v>
          </cell>
          <cell r="D381" t="str">
            <v>20+25mg</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row>
        <row r="382">
          <cell r="B382" t="str">
            <v>Olmesartan + HCTZ40+12.5mg</v>
          </cell>
          <cell r="C382" t="str">
            <v>Olmesartan + HCTZ</v>
          </cell>
          <cell r="D382" t="str">
            <v>40+12.5mg</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row>
        <row r="383">
          <cell r="B383" t="str">
            <v>Olmesartan + HCTZ40+25mg</v>
          </cell>
          <cell r="C383" t="str">
            <v>Olmesartan + HCTZ</v>
          </cell>
          <cell r="D383" t="str">
            <v>40+25mg</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row>
        <row r="384">
          <cell r="B384" t="str">
            <v>Olmesartan10mg</v>
          </cell>
          <cell r="C384" t="str">
            <v>Olmesartan</v>
          </cell>
          <cell r="D384" t="str">
            <v>10mg</v>
          </cell>
          <cell r="E384">
            <v>0</v>
          </cell>
          <cell r="F384">
            <v>0</v>
          </cell>
          <cell r="G384">
            <v>0</v>
          </cell>
          <cell r="H384">
            <v>0</v>
          </cell>
          <cell r="I384" t="str">
            <v>Y</v>
          </cell>
          <cell r="J384">
            <v>2015.5</v>
          </cell>
          <cell r="K384">
            <v>0</v>
          </cell>
          <cell r="L384">
            <v>0</v>
          </cell>
          <cell r="M384">
            <v>0</v>
          </cell>
          <cell r="N384">
            <v>2015.5</v>
          </cell>
          <cell r="O384">
            <v>0</v>
          </cell>
          <cell r="P384">
            <v>0</v>
          </cell>
          <cell r="Q384">
            <v>0</v>
          </cell>
          <cell r="R384">
            <v>0</v>
          </cell>
          <cell r="S384">
            <v>2015.5</v>
          </cell>
          <cell r="T384">
            <v>0</v>
          </cell>
          <cell r="U384">
            <v>0</v>
          </cell>
          <cell r="V384">
            <v>2015.5</v>
          </cell>
          <cell r="W384">
            <v>0</v>
          </cell>
          <cell r="X384">
            <v>0</v>
          </cell>
          <cell r="Y384">
            <v>0</v>
          </cell>
          <cell r="Z384">
            <v>0</v>
          </cell>
          <cell r="AA384">
            <v>0</v>
          </cell>
          <cell r="AB384">
            <v>2015.5</v>
          </cell>
          <cell r="AC384">
            <v>2015.5</v>
          </cell>
          <cell r="AD384">
            <v>0</v>
          </cell>
          <cell r="AE384">
            <v>0</v>
          </cell>
          <cell r="AF384">
            <v>0</v>
          </cell>
          <cell r="AG384">
            <v>2015.5</v>
          </cell>
          <cell r="AH384">
            <v>0</v>
          </cell>
          <cell r="AI384">
            <v>0</v>
          </cell>
          <cell r="AJ384">
            <v>0</v>
          </cell>
          <cell r="AK384">
            <v>0</v>
          </cell>
          <cell r="AL384">
            <v>0</v>
          </cell>
          <cell r="AM384">
            <v>0</v>
          </cell>
        </row>
        <row r="385">
          <cell r="B385" t="str">
            <v>Olmesartan20mg</v>
          </cell>
          <cell r="C385" t="str">
            <v>Olmesartan</v>
          </cell>
          <cell r="D385" t="str">
            <v>20mg</v>
          </cell>
          <cell r="E385">
            <v>0</v>
          </cell>
          <cell r="F385">
            <v>0</v>
          </cell>
          <cell r="G385">
            <v>0</v>
          </cell>
          <cell r="H385">
            <v>0</v>
          </cell>
          <cell r="I385" t="str">
            <v>Y</v>
          </cell>
          <cell r="J385">
            <v>2015.5</v>
          </cell>
          <cell r="K385">
            <v>0</v>
          </cell>
          <cell r="L385">
            <v>0</v>
          </cell>
          <cell r="M385">
            <v>0</v>
          </cell>
          <cell r="N385">
            <v>2015.5</v>
          </cell>
          <cell r="O385">
            <v>0</v>
          </cell>
          <cell r="P385">
            <v>0</v>
          </cell>
          <cell r="Q385">
            <v>0</v>
          </cell>
          <cell r="R385">
            <v>0</v>
          </cell>
          <cell r="S385">
            <v>2015.5</v>
          </cell>
          <cell r="T385">
            <v>0</v>
          </cell>
          <cell r="U385">
            <v>0</v>
          </cell>
          <cell r="V385">
            <v>2015.5</v>
          </cell>
          <cell r="W385">
            <v>0</v>
          </cell>
          <cell r="X385">
            <v>0</v>
          </cell>
          <cell r="Y385">
            <v>0</v>
          </cell>
          <cell r="Z385">
            <v>0</v>
          </cell>
          <cell r="AA385">
            <v>0</v>
          </cell>
          <cell r="AB385">
            <v>2015.5</v>
          </cell>
          <cell r="AC385">
            <v>2015.5</v>
          </cell>
          <cell r="AD385">
            <v>0</v>
          </cell>
          <cell r="AE385">
            <v>0</v>
          </cell>
          <cell r="AF385">
            <v>0</v>
          </cell>
          <cell r="AG385">
            <v>2015.5</v>
          </cell>
          <cell r="AH385">
            <v>0</v>
          </cell>
          <cell r="AI385">
            <v>0</v>
          </cell>
          <cell r="AJ385">
            <v>0</v>
          </cell>
          <cell r="AK385">
            <v>0</v>
          </cell>
          <cell r="AL385">
            <v>0</v>
          </cell>
          <cell r="AM385">
            <v>0</v>
          </cell>
        </row>
        <row r="386">
          <cell r="B386" t="str">
            <v>Olmesartan40mg</v>
          </cell>
          <cell r="C386" t="str">
            <v>Olmesartan</v>
          </cell>
          <cell r="D386" t="str">
            <v>40mg</v>
          </cell>
          <cell r="E386">
            <v>0</v>
          </cell>
          <cell r="F386">
            <v>0</v>
          </cell>
          <cell r="G386">
            <v>0</v>
          </cell>
          <cell r="H386">
            <v>0</v>
          </cell>
          <cell r="I386" t="str">
            <v>Y</v>
          </cell>
          <cell r="J386">
            <v>2015.5</v>
          </cell>
          <cell r="K386">
            <v>0</v>
          </cell>
          <cell r="L386">
            <v>0</v>
          </cell>
          <cell r="M386">
            <v>0</v>
          </cell>
          <cell r="N386">
            <v>2015.5</v>
          </cell>
          <cell r="O386">
            <v>0</v>
          </cell>
          <cell r="P386">
            <v>0</v>
          </cell>
          <cell r="Q386">
            <v>0</v>
          </cell>
          <cell r="R386">
            <v>0</v>
          </cell>
          <cell r="S386">
            <v>2015.5</v>
          </cell>
          <cell r="T386">
            <v>0</v>
          </cell>
          <cell r="U386">
            <v>0</v>
          </cell>
          <cell r="V386">
            <v>2015.5</v>
          </cell>
          <cell r="W386">
            <v>0</v>
          </cell>
          <cell r="X386">
            <v>0</v>
          </cell>
          <cell r="Y386">
            <v>0</v>
          </cell>
          <cell r="Z386">
            <v>0</v>
          </cell>
          <cell r="AA386">
            <v>0</v>
          </cell>
          <cell r="AB386">
            <v>2015.5</v>
          </cell>
          <cell r="AC386">
            <v>2015.5</v>
          </cell>
          <cell r="AD386">
            <v>0</v>
          </cell>
          <cell r="AE386">
            <v>0</v>
          </cell>
          <cell r="AF386">
            <v>0</v>
          </cell>
          <cell r="AG386">
            <v>2015.5</v>
          </cell>
          <cell r="AH386">
            <v>0</v>
          </cell>
          <cell r="AI386">
            <v>0</v>
          </cell>
          <cell r="AJ386">
            <v>0</v>
          </cell>
          <cell r="AK386">
            <v>0</v>
          </cell>
          <cell r="AL386">
            <v>0</v>
          </cell>
          <cell r="AM386">
            <v>0</v>
          </cell>
        </row>
        <row r="387">
          <cell r="B387" t="str">
            <v>Olmesartan5mg</v>
          </cell>
          <cell r="C387" t="str">
            <v>Olmesartan</v>
          </cell>
          <cell r="D387" t="str">
            <v>5mg</v>
          </cell>
          <cell r="E387">
            <v>0</v>
          </cell>
          <cell r="F387">
            <v>0</v>
          </cell>
          <cell r="G387">
            <v>0</v>
          </cell>
          <cell r="H387">
            <v>0</v>
          </cell>
          <cell r="I387" t="str">
            <v>Y</v>
          </cell>
          <cell r="J387">
            <v>2015.5</v>
          </cell>
          <cell r="K387">
            <v>0</v>
          </cell>
          <cell r="L387">
            <v>0</v>
          </cell>
          <cell r="M387">
            <v>0</v>
          </cell>
          <cell r="N387">
            <v>2015.5</v>
          </cell>
          <cell r="O387">
            <v>0</v>
          </cell>
          <cell r="P387">
            <v>0</v>
          </cell>
          <cell r="Q387">
            <v>0</v>
          </cell>
          <cell r="R387">
            <v>0</v>
          </cell>
          <cell r="S387">
            <v>2015.5</v>
          </cell>
          <cell r="T387">
            <v>0</v>
          </cell>
          <cell r="U387">
            <v>0</v>
          </cell>
          <cell r="V387">
            <v>2015.5</v>
          </cell>
          <cell r="W387">
            <v>0</v>
          </cell>
          <cell r="X387">
            <v>0</v>
          </cell>
          <cell r="Y387">
            <v>0</v>
          </cell>
          <cell r="Z387">
            <v>0</v>
          </cell>
          <cell r="AA387">
            <v>0</v>
          </cell>
          <cell r="AB387">
            <v>2015.5</v>
          </cell>
          <cell r="AC387">
            <v>2015.5</v>
          </cell>
          <cell r="AD387">
            <v>0</v>
          </cell>
          <cell r="AE387">
            <v>0</v>
          </cell>
          <cell r="AF387">
            <v>0</v>
          </cell>
          <cell r="AG387">
            <v>2015.5</v>
          </cell>
          <cell r="AH387">
            <v>0</v>
          </cell>
          <cell r="AI387">
            <v>0</v>
          </cell>
          <cell r="AJ387">
            <v>0</v>
          </cell>
          <cell r="AK387">
            <v>0</v>
          </cell>
          <cell r="AL387">
            <v>0</v>
          </cell>
          <cell r="AM387">
            <v>0</v>
          </cell>
        </row>
        <row r="388">
          <cell r="B388" t="str">
            <v>Ondansetron4mg</v>
          </cell>
          <cell r="C388" t="str">
            <v>Ondansetron</v>
          </cell>
          <cell r="D388" t="str">
            <v>4mg</v>
          </cell>
          <cell r="E388">
            <v>0</v>
          </cell>
          <cell r="F388">
            <v>0</v>
          </cell>
          <cell r="G388">
            <v>0</v>
          </cell>
          <cell r="H388">
            <v>0</v>
          </cell>
          <cell r="I388" t="str">
            <v>Y</v>
          </cell>
          <cell r="J388">
            <v>2010.25</v>
          </cell>
          <cell r="K388">
            <v>0</v>
          </cell>
          <cell r="L388">
            <v>0</v>
          </cell>
          <cell r="M388">
            <v>0</v>
          </cell>
          <cell r="N388">
            <v>2011</v>
          </cell>
          <cell r="O388">
            <v>0</v>
          </cell>
          <cell r="P388">
            <v>0</v>
          </cell>
          <cell r="Q388">
            <v>0</v>
          </cell>
          <cell r="R388">
            <v>0</v>
          </cell>
          <cell r="S388">
            <v>2010.25</v>
          </cell>
          <cell r="T388">
            <v>0</v>
          </cell>
          <cell r="U388">
            <v>0</v>
          </cell>
          <cell r="V388">
            <v>2010.25</v>
          </cell>
          <cell r="W388">
            <v>0</v>
          </cell>
          <cell r="X388">
            <v>0</v>
          </cell>
          <cell r="Y388">
            <v>2010.25</v>
          </cell>
          <cell r="Z388">
            <v>0</v>
          </cell>
          <cell r="AA388">
            <v>0</v>
          </cell>
          <cell r="AB388">
            <v>2010.25</v>
          </cell>
          <cell r="AC388">
            <v>2011</v>
          </cell>
          <cell r="AD388">
            <v>0</v>
          </cell>
          <cell r="AE388">
            <v>0</v>
          </cell>
          <cell r="AF388">
            <v>0</v>
          </cell>
          <cell r="AG388">
            <v>2010.25</v>
          </cell>
          <cell r="AH388">
            <v>0</v>
          </cell>
          <cell r="AI388">
            <v>0</v>
          </cell>
          <cell r="AJ388">
            <v>0</v>
          </cell>
          <cell r="AK388">
            <v>0</v>
          </cell>
          <cell r="AL388">
            <v>0</v>
          </cell>
          <cell r="AM388">
            <v>0</v>
          </cell>
        </row>
        <row r="389">
          <cell r="B389" t="str">
            <v>Ondansetron8mg</v>
          </cell>
          <cell r="C389" t="str">
            <v>Ondansetron</v>
          </cell>
          <cell r="D389" t="str">
            <v>8mg</v>
          </cell>
          <cell r="E389">
            <v>0</v>
          </cell>
          <cell r="F389">
            <v>0</v>
          </cell>
          <cell r="G389">
            <v>0</v>
          </cell>
          <cell r="H389">
            <v>0</v>
          </cell>
          <cell r="I389" t="str">
            <v>Y</v>
          </cell>
          <cell r="J389">
            <v>2010.25</v>
          </cell>
          <cell r="K389">
            <v>0</v>
          </cell>
          <cell r="L389">
            <v>0</v>
          </cell>
          <cell r="M389">
            <v>0</v>
          </cell>
          <cell r="N389">
            <v>2011</v>
          </cell>
          <cell r="O389">
            <v>0</v>
          </cell>
          <cell r="P389">
            <v>0</v>
          </cell>
          <cell r="Q389">
            <v>0</v>
          </cell>
          <cell r="R389">
            <v>0</v>
          </cell>
          <cell r="S389">
            <v>2010.25</v>
          </cell>
          <cell r="T389">
            <v>0</v>
          </cell>
          <cell r="U389">
            <v>0</v>
          </cell>
          <cell r="V389">
            <v>2010.25</v>
          </cell>
          <cell r="W389">
            <v>0</v>
          </cell>
          <cell r="X389">
            <v>0</v>
          </cell>
          <cell r="Y389">
            <v>2010.25</v>
          </cell>
          <cell r="Z389">
            <v>0</v>
          </cell>
          <cell r="AA389">
            <v>0</v>
          </cell>
          <cell r="AB389">
            <v>2010.25</v>
          </cell>
          <cell r="AC389">
            <v>2011</v>
          </cell>
          <cell r="AD389">
            <v>0</v>
          </cell>
          <cell r="AE389">
            <v>0</v>
          </cell>
          <cell r="AF389">
            <v>0</v>
          </cell>
          <cell r="AG389">
            <v>2010.25</v>
          </cell>
          <cell r="AH389">
            <v>0</v>
          </cell>
          <cell r="AI389">
            <v>0</v>
          </cell>
          <cell r="AJ389">
            <v>0</v>
          </cell>
          <cell r="AK389">
            <v>0</v>
          </cell>
          <cell r="AL389">
            <v>0</v>
          </cell>
          <cell r="AM389">
            <v>0</v>
          </cell>
        </row>
        <row r="390">
          <cell r="B390" t="str">
            <v>Oxaliplatin100mg - Lyophyllized vials</v>
          </cell>
          <cell r="C390" t="str">
            <v>Oxaliplatin</v>
          </cell>
          <cell r="D390" t="str">
            <v>100mg - Lyophyllized vials</v>
          </cell>
          <cell r="E390">
            <v>0</v>
          </cell>
          <cell r="F390">
            <v>0</v>
          </cell>
          <cell r="G390">
            <v>0</v>
          </cell>
          <cell r="H390">
            <v>0</v>
          </cell>
          <cell r="I390" t="str">
            <v>Y</v>
          </cell>
          <cell r="J390">
            <v>2010.25</v>
          </cell>
          <cell r="K390">
            <v>0</v>
          </cell>
          <cell r="L390">
            <v>0</v>
          </cell>
          <cell r="M390">
            <v>0</v>
          </cell>
          <cell r="N390">
            <v>2010.25</v>
          </cell>
          <cell r="O390">
            <v>0</v>
          </cell>
          <cell r="P390">
            <v>0</v>
          </cell>
          <cell r="Q390">
            <v>0</v>
          </cell>
          <cell r="R390">
            <v>0</v>
          </cell>
          <cell r="S390">
            <v>2010.25</v>
          </cell>
          <cell r="T390">
            <v>0</v>
          </cell>
          <cell r="U390">
            <v>0</v>
          </cell>
          <cell r="V390">
            <v>2010.25</v>
          </cell>
          <cell r="W390">
            <v>0</v>
          </cell>
          <cell r="X390">
            <v>0</v>
          </cell>
          <cell r="Y390">
            <v>2010.25</v>
          </cell>
          <cell r="Z390">
            <v>0</v>
          </cell>
          <cell r="AA390">
            <v>0</v>
          </cell>
          <cell r="AB390">
            <v>2010.25</v>
          </cell>
          <cell r="AC390">
            <v>2010.25</v>
          </cell>
          <cell r="AD390">
            <v>0</v>
          </cell>
          <cell r="AE390">
            <v>0</v>
          </cell>
          <cell r="AF390">
            <v>0</v>
          </cell>
          <cell r="AG390">
            <v>2011</v>
          </cell>
          <cell r="AH390">
            <v>0</v>
          </cell>
          <cell r="AI390">
            <v>0</v>
          </cell>
          <cell r="AJ390">
            <v>0</v>
          </cell>
          <cell r="AK390">
            <v>0</v>
          </cell>
          <cell r="AL390">
            <v>0</v>
          </cell>
          <cell r="AM390">
            <v>0</v>
          </cell>
        </row>
        <row r="391">
          <cell r="B391" t="str">
            <v>Oxaliplatin100mg - RTU solution</v>
          </cell>
          <cell r="C391" t="str">
            <v>Oxaliplatin</v>
          </cell>
          <cell r="D391" t="str">
            <v>100mg - RTU solution</v>
          </cell>
          <cell r="E391">
            <v>0</v>
          </cell>
          <cell r="F391">
            <v>0</v>
          </cell>
          <cell r="G391">
            <v>0</v>
          </cell>
          <cell r="H391">
            <v>0</v>
          </cell>
          <cell r="I391" t="str">
            <v>Y</v>
          </cell>
          <cell r="J391">
            <v>2010.25</v>
          </cell>
          <cell r="K391">
            <v>0</v>
          </cell>
          <cell r="L391">
            <v>0</v>
          </cell>
          <cell r="M391">
            <v>0</v>
          </cell>
          <cell r="N391">
            <v>2010.25</v>
          </cell>
          <cell r="O391">
            <v>0</v>
          </cell>
          <cell r="P391">
            <v>0</v>
          </cell>
          <cell r="Q391">
            <v>0</v>
          </cell>
          <cell r="R391">
            <v>0</v>
          </cell>
          <cell r="S391">
            <v>2011</v>
          </cell>
          <cell r="T391">
            <v>0</v>
          </cell>
          <cell r="U391">
            <v>0</v>
          </cell>
          <cell r="V391">
            <v>2011</v>
          </cell>
          <cell r="W391">
            <v>0</v>
          </cell>
          <cell r="X391">
            <v>0</v>
          </cell>
          <cell r="Y391">
            <v>0</v>
          </cell>
          <cell r="Z391">
            <v>0</v>
          </cell>
          <cell r="AA391">
            <v>0</v>
          </cell>
          <cell r="AB391">
            <v>2010.25</v>
          </cell>
          <cell r="AC391">
            <v>2010.25</v>
          </cell>
          <cell r="AD391">
            <v>0</v>
          </cell>
          <cell r="AE391">
            <v>0</v>
          </cell>
          <cell r="AF391">
            <v>0</v>
          </cell>
          <cell r="AG391">
            <v>2011</v>
          </cell>
          <cell r="AH391">
            <v>0</v>
          </cell>
          <cell r="AI391">
            <v>0</v>
          </cell>
          <cell r="AJ391">
            <v>0</v>
          </cell>
          <cell r="AK391">
            <v>0</v>
          </cell>
          <cell r="AL391">
            <v>0</v>
          </cell>
          <cell r="AM391">
            <v>0</v>
          </cell>
        </row>
        <row r="392">
          <cell r="B392" t="str">
            <v>Oxaliplatin200mg - RTU solution</v>
          </cell>
          <cell r="C392" t="str">
            <v>Oxaliplatin</v>
          </cell>
          <cell r="D392" t="str">
            <v>200mg - RTU solution</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row>
        <row r="393">
          <cell r="B393" t="str">
            <v>Oxaliplatin50mg - Lyophyllized vials</v>
          </cell>
          <cell r="C393" t="str">
            <v>Oxaliplatin</v>
          </cell>
          <cell r="D393" t="str">
            <v>50mg - Lyophyllized vials</v>
          </cell>
          <cell r="E393">
            <v>0</v>
          </cell>
          <cell r="F393">
            <v>0</v>
          </cell>
          <cell r="G393">
            <v>0</v>
          </cell>
          <cell r="H393">
            <v>0</v>
          </cell>
          <cell r="I393" t="str">
            <v>Y</v>
          </cell>
          <cell r="J393">
            <v>2010.25</v>
          </cell>
          <cell r="K393">
            <v>0</v>
          </cell>
          <cell r="L393">
            <v>0</v>
          </cell>
          <cell r="M393">
            <v>0</v>
          </cell>
          <cell r="N393">
            <v>2010.25</v>
          </cell>
          <cell r="O393">
            <v>0</v>
          </cell>
          <cell r="P393">
            <v>0</v>
          </cell>
          <cell r="Q393">
            <v>0</v>
          </cell>
          <cell r="R393">
            <v>0</v>
          </cell>
          <cell r="S393">
            <v>2010.25</v>
          </cell>
          <cell r="T393">
            <v>0</v>
          </cell>
          <cell r="U393">
            <v>0</v>
          </cell>
          <cell r="V393">
            <v>2010.25</v>
          </cell>
          <cell r="W393">
            <v>0</v>
          </cell>
          <cell r="X393">
            <v>0</v>
          </cell>
          <cell r="Y393">
            <v>0</v>
          </cell>
          <cell r="Z393">
            <v>0</v>
          </cell>
          <cell r="AA393">
            <v>0</v>
          </cell>
          <cell r="AB393">
            <v>2010.25</v>
          </cell>
          <cell r="AC393">
            <v>2010.25</v>
          </cell>
          <cell r="AD393">
            <v>0</v>
          </cell>
          <cell r="AE393">
            <v>0</v>
          </cell>
          <cell r="AF393">
            <v>0</v>
          </cell>
          <cell r="AG393">
            <v>2011</v>
          </cell>
          <cell r="AH393">
            <v>0</v>
          </cell>
          <cell r="AI393">
            <v>0</v>
          </cell>
          <cell r="AJ393">
            <v>0</v>
          </cell>
          <cell r="AK393">
            <v>0</v>
          </cell>
          <cell r="AL393">
            <v>0</v>
          </cell>
          <cell r="AM393">
            <v>0</v>
          </cell>
        </row>
        <row r="394">
          <cell r="B394" t="str">
            <v>Oxaliplatin50mg - RTU solution</v>
          </cell>
          <cell r="C394" t="str">
            <v>Oxaliplatin</v>
          </cell>
          <cell r="D394" t="str">
            <v>50mg - RTU solution</v>
          </cell>
          <cell r="E394">
            <v>0</v>
          </cell>
          <cell r="F394">
            <v>0</v>
          </cell>
          <cell r="G394">
            <v>0</v>
          </cell>
          <cell r="H394">
            <v>0</v>
          </cell>
          <cell r="I394" t="str">
            <v>Y</v>
          </cell>
          <cell r="J394">
            <v>2010.25</v>
          </cell>
          <cell r="K394">
            <v>0</v>
          </cell>
          <cell r="L394">
            <v>0</v>
          </cell>
          <cell r="M394">
            <v>0</v>
          </cell>
          <cell r="N394">
            <v>2010.25</v>
          </cell>
          <cell r="O394">
            <v>0</v>
          </cell>
          <cell r="P394">
            <v>0</v>
          </cell>
          <cell r="Q394">
            <v>0</v>
          </cell>
          <cell r="R394">
            <v>0</v>
          </cell>
          <cell r="S394">
            <v>2011</v>
          </cell>
          <cell r="T394">
            <v>0</v>
          </cell>
          <cell r="U394">
            <v>0</v>
          </cell>
          <cell r="V394">
            <v>2011</v>
          </cell>
          <cell r="W394">
            <v>0</v>
          </cell>
          <cell r="X394">
            <v>0</v>
          </cell>
          <cell r="Y394">
            <v>0</v>
          </cell>
          <cell r="Z394">
            <v>0</v>
          </cell>
          <cell r="AA394">
            <v>0</v>
          </cell>
          <cell r="AB394">
            <v>2010.25</v>
          </cell>
          <cell r="AC394">
            <v>2010.25</v>
          </cell>
          <cell r="AD394">
            <v>0</v>
          </cell>
          <cell r="AE394">
            <v>0</v>
          </cell>
          <cell r="AF394">
            <v>0</v>
          </cell>
          <cell r="AG394">
            <v>2011</v>
          </cell>
          <cell r="AH394">
            <v>0</v>
          </cell>
          <cell r="AI394">
            <v>0</v>
          </cell>
          <cell r="AJ394">
            <v>0</v>
          </cell>
          <cell r="AK394">
            <v>0</v>
          </cell>
          <cell r="AL394">
            <v>0</v>
          </cell>
          <cell r="AM394">
            <v>0</v>
          </cell>
        </row>
        <row r="395">
          <cell r="B395" t="str">
            <v>Paclitaxel100mg</v>
          </cell>
          <cell r="C395" t="str">
            <v>Paclitaxel</v>
          </cell>
          <cell r="D395" t="str">
            <v>100mg</v>
          </cell>
          <cell r="E395">
            <v>0</v>
          </cell>
          <cell r="F395">
            <v>0</v>
          </cell>
          <cell r="G395">
            <v>0</v>
          </cell>
          <cell r="H395">
            <v>0</v>
          </cell>
          <cell r="I395" t="str">
            <v>Y</v>
          </cell>
          <cell r="J395">
            <v>2010.25</v>
          </cell>
          <cell r="K395">
            <v>0</v>
          </cell>
          <cell r="L395">
            <v>0</v>
          </cell>
          <cell r="M395">
            <v>0</v>
          </cell>
          <cell r="N395">
            <v>2010.25</v>
          </cell>
          <cell r="O395">
            <v>0</v>
          </cell>
          <cell r="P395">
            <v>0</v>
          </cell>
          <cell r="Q395">
            <v>0</v>
          </cell>
          <cell r="R395">
            <v>0</v>
          </cell>
          <cell r="S395">
            <v>2010.25</v>
          </cell>
          <cell r="T395">
            <v>0</v>
          </cell>
          <cell r="U395">
            <v>0</v>
          </cell>
          <cell r="V395">
            <v>2010.25</v>
          </cell>
          <cell r="W395">
            <v>0</v>
          </cell>
          <cell r="X395">
            <v>0</v>
          </cell>
          <cell r="Y395">
            <v>2010.25</v>
          </cell>
          <cell r="Z395">
            <v>0</v>
          </cell>
          <cell r="AA395">
            <v>0</v>
          </cell>
          <cell r="AB395">
            <v>2010.25</v>
          </cell>
          <cell r="AC395">
            <v>2010.25</v>
          </cell>
          <cell r="AD395">
            <v>0</v>
          </cell>
          <cell r="AE395">
            <v>0</v>
          </cell>
          <cell r="AF395">
            <v>0</v>
          </cell>
          <cell r="AG395">
            <v>2010.25</v>
          </cell>
          <cell r="AH395">
            <v>0</v>
          </cell>
          <cell r="AI395">
            <v>0</v>
          </cell>
          <cell r="AJ395">
            <v>0</v>
          </cell>
          <cell r="AK395">
            <v>0</v>
          </cell>
          <cell r="AL395">
            <v>2010.25</v>
          </cell>
          <cell r="AM395">
            <v>0</v>
          </cell>
        </row>
        <row r="396">
          <cell r="B396" t="str">
            <v>Paclitaxel300mg</v>
          </cell>
          <cell r="C396" t="str">
            <v>Paclitaxel</v>
          </cell>
          <cell r="D396" t="str">
            <v>300mg</v>
          </cell>
          <cell r="E396">
            <v>0</v>
          </cell>
          <cell r="F396">
            <v>0</v>
          </cell>
          <cell r="G396">
            <v>0</v>
          </cell>
          <cell r="H396">
            <v>0</v>
          </cell>
          <cell r="I396" t="str">
            <v>Y</v>
          </cell>
          <cell r="J396">
            <v>2010.25</v>
          </cell>
          <cell r="K396">
            <v>0</v>
          </cell>
          <cell r="L396">
            <v>0</v>
          </cell>
          <cell r="M396">
            <v>2010.25</v>
          </cell>
          <cell r="N396">
            <v>2010.25</v>
          </cell>
          <cell r="O396">
            <v>0</v>
          </cell>
          <cell r="P396">
            <v>0</v>
          </cell>
          <cell r="Q396">
            <v>0</v>
          </cell>
          <cell r="R396">
            <v>0</v>
          </cell>
          <cell r="S396">
            <v>2010.25</v>
          </cell>
          <cell r="T396">
            <v>0</v>
          </cell>
          <cell r="U396">
            <v>0</v>
          </cell>
          <cell r="V396">
            <v>2010.25</v>
          </cell>
          <cell r="W396">
            <v>0</v>
          </cell>
          <cell r="X396">
            <v>0</v>
          </cell>
          <cell r="Y396">
            <v>2010.25</v>
          </cell>
          <cell r="Z396">
            <v>0</v>
          </cell>
          <cell r="AA396">
            <v>0</v>
          </cell>
          <cell r="AB396">
            <v>2010.25</v>
          </cell>
          <cell r="AC396">
            <v>2010.25</v>
          </cell>
          <cell r="AD396">
            <v>0</v>
          </cell>
          <cell r="AE396">
            <v>0</v>
          </cell>
          <cell r="AF396">
            <v>0</v>
          </cell>
          <cell r="AG396">
            <v>2010.25</v>
          </cell>
          <cell r="AH396">
            <v>0</v>
          </cell>
          <cell r="AI396">
            <v>0</v>
          </cell>
          <cell r="AJ396">
            <v>0</v>
          </cell>
          <cell r="AK396">
            <v>0</v>
          </cell>
          <cell r="AL396">
            <v>2010.25</v>
          </cell>
          <cell r="AM396">
            <v>0</v>
          </cell>
        </row>
        <row r="397">
          <cell r="B397" t="str">
            <v>Paclitaxel30mg</v>
          </cell>
          <cell r="C397" t="str">
            <v>Paclitaxel</v>
          </cell>
          <cell r="D397" t="str">
            <v>30mg</v>
          </cell>
          <cell r="E397">
            <v>0</v>
          </cell>
          <cell r="F397">
            <v>0</v>
          </cell>
          <cell r="G397">
            <v>0</v>
          </cell>
          <cell r="H397">
            <v>0</v>
          </cell>
          <cell r="I397" t="str">
            <v>Y</v>
          </cell>
          <cell r="J397">
            <v>2010.25</v>
          </cell>
          <cell r="K397">
            <v>0</v>
          </cell>
          <cell r="L397">
            <v>0</v>
          </cell>
          <cell r="M397">
            <v>2010.25</v>
          </cell>
          <cell r="N397">
            <v>2010.25</v>
          </cell>
          <cell r="O397">
            <v>0</v>
          </cell>
          <cell r="P397">
            <v>0</v>
          </cell>
          <cell r="Q397">
            <v>0</v>
          </cell>
          <cell r="R397">
            <v>0</v>
          </cell>
          <cell r="S397">
            <v>2010.25</v>
          </cell>
          <cell r="T397">
            <v>0</v>
          </cell>
          <cell r="U397">
            <v>0</v>
          </cell>
          <cell r="V397">
            <v>2010.25</v>
          </cell>
          <cell r="W397">
            <v>0</v>
          </cell>
          <cell r="X397">
            <v>0</v>
          </cell>
          <cell r="Y397">
            <v>2010.25</v>
          </cell>
          <cell r="Z397">
            <v>0</v>
          </cell>
          <cell r="AA397">
            <v>0</v>
          </cell>
          <cell r="AB397">
            <v>2010.25</v>
          </cell>
          <cell r="AC397">
            <v>2010.25</v>
          </cell>
          <cell r="AD397">
            <v>0</v>
          </cell>
          <cell r="AE397">
            <v>0</v>
          </cell>
          <cell r="AF397">
            <v>0</v>
          </cell>
          <cell r="AG397">
            <v>2010.25</v>
          </cell>
          <cell r="AH397">
            <v>0</v>
          </cell>
          <cell r="AI397">
            <v>0</v>
          </cell>
          <cell r="AJ397">
            <v>0</v>
          </cell>
          <cell r="AK397">
            <v>0</v>
          </cell>
          <cell r="AL397">
            <v>2010.25</v>
          </cell>
          <cell r="AM397">
            <v>0</v>
          </cell>
        </row>
        <row r="398">
          <cell r="B398" t="str">
            <v>Paliperidone ER1.5mg</v>
          </cell>
          <cell r="C398" t="str">
            <v>Paliperidone ER</v>
          </cell>
          <cell r="D398" t="str">
            <v>1.5mg</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row>
        <row r="399">
          <cell r="B399" t="str">
            <v>Paliperidone ER3mg</v>
          </cell>
          <cell r="C399" t="str">
            <v>Paliperidone ER</v>
          </cell>
          <cell r="D399" t="str">
            <v>3mg</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row>
        <row r="400">
          <cell r="B400" t="str">
            <v>Paliperidone ER6mg</v>
          </cell>
          <cell r="C400" t="str">
            <v>Paliperidone ER</v>
          </cell>
          <cell r="D400" t="str">
            <v>6mg</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row>
        <row r="401">
          <cell r="B401" t="str">
            <v>Paliperidone ER9mg</v>
          </cell>
          <cell r="C401" t="str">
            <v>Paliperidone ER</v>
          </cell>
          <cell r="D401" t="str">
            <v>9mg</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row>
        <row r="402">
          <cell r="B402" t="str">
            <v>Pantoprazole20mg</v>
          </cell>
          <cell r="C402" t="str">
            <v>Pantoprazole</v>
          </cell>
          <cell r="D402" t="str">
            <v>20mg</v>
          </cell>
          <cell r="E402">
            <v>0</v>
          </cell>
          <cell r="F402" t="str">
            <v>Y</v>
          </cell>
          <cell r="G402" t="str">
            <v>Y</v>
          </cell>
          <cell r="H402">
            <v>0</v>
          </cell>
          <cell r="I402" t="str">
            <v>Y</v>
          </cell>
          <cell r="J402">
            <v>2011.5</v>
          </cell>
          <cell r="K402">
            <v>0</v>
          </cell>
          <cell r="L402">
            <v>0</v>
          </cell>
          <cell r="M402">
            <v>2010.25</v>
          </cell>
          <cell r="N402">
            <v>2012.25</v>
          </cell>
          <cell r="O402">
            <v>0</v>
          </cell>
          <cell r="P402">
            <v>0</v>
          </cell>
          <cell r="Q402">
            <v>0</v>
          </cell>
          <cell r="R402">
            <v>0</v>
          </cell>
          <cell r="S402">
            <v>2012.25</v>
          </cell>
          <cell r="T402">
            <v>0</v>
          </cell>
          <cell r="U402">
            <v>0</v>
          </cell>
          <cell r="V402">
            <v>2012.25</v>
          </cell>
          <cell r="W402">
            <v>0</v>
          </cell>
          <cell r="X402">
            <v>0</v>
          </cell>
          <cell r="Y402">
            <v>2010.25</v>
          </cell>
          <cell r="Z402">
            <v>0</v>
          </cell>
          <cell r="AA402">
            <v>0</v>
          </cell>
          <cell r="AB402">
            <v>2012.25</v>
          </cell>
          <cell r="AC402">
            <v>2012.25</v>
          </cell>
          <cell r="AD402">
            <v>0</v>
          </cell>
          <cell r="AE402">
            <v>0</v>
          </cell>
          <cell r="AF402">
            <v>0</v>
          </cell>
          <cell r="AG402">
            <v>2012.25</v>
          </cell>
          <cell r="AH402">
            <v>0</v>
          </cell>
          <cell r="AI402">
            <v>0</v>
          </cell>
          <cell r="AJ402">
            <v>0</v>
          </cell>
          <cell r="AK402">
            <v>0</v>
          </cell>
          <cell r="AL402">
            <v>2010.25</v>
          </cell>
          <cell r="AM402">
            <v>0</v>
          </cell>
        </row>
        <row r="403">
          <cell r="B403" t="str">
            <v>Pantoprazole40mg</v>
          </cell>
          <cell r="C403" t="str">
            <v>Pantoprazole</v>
          </cell>
          <cell r="D403" t="str">
            <v>40mg</v>
          </cell>
          <cell r="E403">
            <v>0</v>
          </cell>
          <cell r="F403" t="str">
            <v>Y</v>
          </cell>
          <cell r="G403" t="str">
            <v>Y</v>
          </cell>
          <cell r="H403">
            <v>0</v>
          </cell>
          <cell r="I403" t="str">
            <v>Y</v>
          </cell>
          <cell r="J403">
            <v>2011.5</v>
          </cell>
          <cell r="K403">
            <v>0</v>
          </cell>
          <cell r="L403">
            <v>0</v>
          </cell>
          <cell r="M403">
            <v>2010.25</v>
          </cell>
          <cell r="N403">
            <v>2012.25</v>
          </cell>
          <cell r="O403">
            <v>0</v>
          </cell>
          <cell r="P403">
            <v>0</v>
          </cell>
          <cell r="Q403">
            <v>0</v>
          </cell>
          <cell r="R403">
            <v>0</v>
          </cell>
          <cell r="S403">
            <v>2012.25</v>
          </cell>
          <cell r="T403">
            <v>0</v>
          </cell>
          <cell r="U403">
            <v>0</v>
          </cell>
          <cell r="V403">
            <v>2012.25</v>
          </cell>
          <cell r="W403">
            <v>0</v>
          </cell>
          <cell r="X403">
            <v>0</v>
          </cell>
          <cell r="Y403">
            <v>2010.25</v>
          </cell>
          <cell r="Z403">
            <v>0</v>
          </cell>
          <cell r="AA403">
            <v>0</v>
          </cell>
          <cell r="AB403">
            <v>2012.25</v>
          </cell>
          <cell r="AC403">
            <v>2012.25</v>
          </cell>
          <cell r="AD403">
            <v>0</v>
          </cell>
          <cell r="AE403">
            <v>0</v>
          </cell>
          <cell r="AF403">
            <v>0</v>
          </cell>
          <cell r="AG403">
            <v>2012.25</v>
          </cell>
          <cell r="AH403">
            <v>0</v>
          </cell>
          <cell r="AI403">
            <v>0</v>
          </cell>
          <cell r="AJ403">
            <v>0</v>
          </cell>
          <cell r="AK403">
            <v>0</v>
          </cell>
          <cell r="AL403">
            <v>2010.25</v>
          </cell>
          <cell r="AM403">
            <v>0</v>
          </cell>
        </row>
        <row r="404">
          <cell r="B404" t="str">
            <v>Paracetamol1000mg</v>
          </cell>
          <cell r="C404" t="str">
            <v>Paracetamol</v>
          </cell>
          <cell r="D404" t="str">
            <v>1000mg</v>
          </cell>
          <cell r="E404">
            <v>0</v>
          </cell>
          <cell r="F404">
            <v>0</v>
          </cell>
          <cell r="G404">
            <v>0</v>
          </cell>
          <cell r="H404">
            <v>0</v>
          </cell>
          <cell r="I404" t="str">
            <v>Y</v>
          </cell>
          <cell r="J404">
            <v>2010.25</v>
          </cell>
          <cell r="K404">
            <v>0</v>
          </cell>
          <cell r="L404">
            <v>0</v>
          </cell>
          <cell r="M404">
            <v>0</v>
          </cell>
          <cell r="N404">
            <v>2011</v>
          </cell>
          <cell r="O404">
            <v>0</v>
          </cell>
          <cell r="P404">
            <v>0</v>
          </cell>
          <cell r="Q404">
            <v>0</v>
          </cell>
          <cell r="R404">
            <v>0</v>
          </cell>
          <cell r="S404">
            <v>2010.25</v>
          </cell>
          <cell r="T404">
            <v>0</v>
          </cell>
          <cell r="U404">
            <v>0</v>
          </cell>
          <cell r="V404">
            <v>2010.25</v>
          </cell>
          <cell r="W404">
            <v>0</v>
          </cell>
          <cell r="X404">
            <v>0</v>
          </cell>
          <cell r="Y404">
            <v>0</v>
          </cell>
          <cell r="Z404">
            <v>0</v>
          </cell>
          <cell r="AA404">
            <v>0</v>
          </cell>
          <cell r="AB404">
            <v>2010.25</v>
          </cell>
          <cell r="AC404">
            <v>2010.25</v>
          </cell>
          <cell r="AD404">
            <v>0</v>
          </cell>
          <cell r="AE404">
            <v>0</v>
          </cell>
          <cell r="AF404">
            <v>0</v>
          </cell>
          <cell r="AG404">
            <v>2011</v>
          </cell>
          <cell r="AH404">
            <v>0</v>
          </cell>
          <cell r="AI404">
            <v>0</v>
          </cell>
          <cell r="AJ404">
            <v>0</v>
          </cell>
          <cell r="AK404">
            <v>0</v>
          </cell>
          <cell r="AL404">
            <v>0</v>
          </cell>
          <cell r="AM404">
            <v>0</v>
          </cell>
        </row>
        <row r="405">
          <cell r="B405" t="str">
            <v>Paracetamol500mg</v>
          </cell>
          <cell r="C405" t="str">
            <v>Paracetamol</v>
          </cell>
          <cell r="D405" t="str">
            <v>500mg</v>
          </cell>
          <cell r="E405">
            <v>0</v>
          </cell>
          <cell r="F405">
            <v>0</v>
          </cell>
          <cell r="G405">
            <v>0</v>
          </cell>
          <cell r="H405">
            <v>0</v>
          </cell>
          <cell r="I405" t="str">
            <v>Y</v>
          </cell>
          <cell r="J405">
            <v>2010.25</v>
          </cell>
          <cell r="K405">
            <v>0</v>
          </cell>
          <cell r="L405">
            <v>0</v>
          </cell>
          <cell r="M405">
            <v>0</v>
          </cell>
          <cell r="N405">
            <v>2011</v>
          </cell>
          <cell r="O405">
            <v>0</v>
          </cell>
          <cell r="P405">
            <v>0</v>
          </cell>
          <cell r="Q405">
            <v>0</v>
          </cell>
          <cell r="R405">
            <v>0</v>
          </cell>
          <cell r="S405">
            <v>2010.25</v>
          </cell>
          <cell r="T405">
            <v>0</v>
          </cell>
          <cell r="U405">
            <v>0</v>
          </cell>
          <cell r="V405">
            <v>2010.25</v>
          </cell>
          <cell r="W405">
            <v>0</v>
          </cell>
          <cell r="X405">
            <v>0</v>
          </cell>
          <cell r="Y405">
            <v>0</v>
          </cell>
          <cell r="Z405">
            <v>0</v>
          </cell>
          <cell r="AA405">
            <v>0</v>
          </cell>
          <cell r="AB405">
            <v>2010.25</v>
          </cell>
          <cell r="AC405">
            <v>2010.25</v>
          </cell>
          <cell r="AD405">
            <v>0</v>
          </cell>
          <cell r="AE405">
            <v>0</v>
          </cell>
          <cell r="AF405">
            <v>0</v>
          </cell>
          <cell r="AG405">
            <v>2011</v>
          </cell>
          <cell r="AH405">
            <v>0</v>
          </cell>
          <cell r="AI405">
            <v>0</v>
          </cell>
          <cell r="AJ405">
            <v>0</v>
          </cell>
          <cell r="AK405">
            <v>0</v>
          </cell>
          <cell r="AL405">
            <v>0</v>
          </cell>
          <cell r="AM405">
            <v>0</v>
          </cell>
        </row>
        <row r="406">
          <cell r="B406" t="str">
            <v>Paracetamol750mg</v>
          </cell>
          <cell r="C406" t="str">
            <v>Paracetamol</v>
          </cell>
          <cell r="D406" t="str">
            <v>750mg</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row>
        <row r="407">
          <cell r="B407" t="str">
            <v>Perindopril + Indapamide4+1.25mg</v>
          </cell>
          <cell r="C407" t="str">
            <v>Perindopril + Indapamide</v>
          </cell>
          <cell r="D407" t="str">
            <v>4+1.25mg</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row>
        <row r="408">
          <cell r="B408" t="str">
            <v>Pioglitazone+Glimiperide30+2mg</v>
          </cell>
          <cell r="C408" t="str">
            <v>Pioglitazone+Glimiperide</v>
          </cell>
          <cell r="D408" t="str">
            <v>30+2mg</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row>
        <row r="409">
          <cell r="B409" t="str">
            <v>Pioglitazone+Glimiperide30+4mg</v>
          </cell>
          <cell r="C409" t="str">
            <v>Pioglitazone+Glimiperide</v>
          </cell>
          <cell r="D409" t="str">
            <v>30+4mg</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row>
        <row r="410">
          <cell r="B410" t="str">
            <v>Pravastatin sodium</v>
          </cell>
          <cell r="C410" t="str">
            <v>Pravastatin sodium</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row>
        <row r="411">
          <cell r="B411" t="str">
            <v>Pravastatin sodium</v>
          </cell>
          <cell r="C411" t="str">
            <v>Pravastatin sodium</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row>
        <row r="412">
          <cell r="B412" t="str">
            <v>Pravastatin sodium</v>
          </cell>
          <cell r="C412" t="str">
            <v>Pravastatin sodium</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row>
        <row r="413">
          <cell r="B413" t="str">
            <v>Pravastatin10mg</v>
          </cell>
          <cell r="C413" t="str">
            <v>Pravastatin</v>
          </cell>
          <cell r="D413" t="str">
            <v>10mg</v>
          </cell>
          <cell r="E413">
            <v>0</v>
          </cell>
          <cell r="F413">
            <v>0</v>
          </cell>
          <cell r="G413">
            <v>0</v>
          </cell>
          <cell r="H413">
            <v>0</v>
          </cell>
          <cell r="I413" t="str">
            <v>Y</v>
          </cell>
          <cell r="J413">
            <v>2010.25</v>
          </cell>
          <cell r="K413">
            <v>0</v>
          </cell>
          <cell r="L413">
            <v>0</v>
          </cell>
          <cell r="M413">
            <v>2010.25</v>
          </cell>
          <cell r="N413">
            <v>2011</v>
          </cell>
          <cell r="O413">
            <v>0</v>
          </cell>
          <cell r="P413">
            <v>0</v>
          </cell>
          <cell r="Q413">
            <v>0</v>
          </cell>
          <cell r="R413">
            <v>0</v>
          </cell>
          <cell r="S413">
            <v>2011</v>
          </cell>
          <cell r="T413">
            <v>0</v>
          </cell>
          <cell r="U413">
            <v>0</v>
          </cell>
          <cell r="V413">
            <v>2010.25</v>
          </cell>
          <cell r="W413">
            <v>0</v>
          </cell>
          <cell r="X413">
            <v>0</v>
          </cell>
          <cell r="Y413">
            <v>2010.25</v>
          </cell>
          <cell r="Z413">
            <v>0</v>
          </cell>
          <cell r="AA413">
            <v>0</v>
          </cell>
          <cell r="AB413">
            <v>2011</v>
          </cell>
          <cell r="AC413">
            <v>2011</v>
          </cell>
          <cell r="AD413">
            <v>0</v>
          </cell>
          <cell r="AE413">
            <v>0</v>
          </cell>
          <cell r="AF413">
            <v>0</v>
          </cell>
          <cell r="AG413">
            <v>2011</v>
          </cell>
          <cell r="AH413">
            <v>0</v>
          </cell>
          <cell r="AI413">
            <v>0</v>
          </cell>
          <cell r="AJ413">
            <v>0</v>
          </cell>
          <cell r="AK413">
            <v>0</v>
          </cell>
          <cell r="AL413">
            <v>2010.25</v>
          </cell>
          <cell r="AM413">
            <v>0</v>
          </cell>
        </row>
        <row r="414">
          <cell r="B414" t="str">
            <v>Pravastatin20mg</v>
          </cell>
          <cell r="C414" t="str">
            <v>Pravastatin</v>
          </cell>
          <cell r="D414" t="str">
            <v>20mg</v>
          </cell>
          <cell r="E414">
            <v>0</v>
          </cell>
          <cell r="F414">
            <v>0</v>
          </cell>
          <cell r="G414">
            <v>0</v>
          </cell>
          <cell r="H414">
            <v>0</v>
          </cell>
          <cell r="I414" t="str">
            <v>Y</v>
          </cell>
          <cell r="J414">
            <v>2010.25</v>
          </cell>
          <cell r="K414">
            <v>0</v>
          </cell>
          <cell r="L414">
            <v>0</v>
          </cell>
          <cell r="M414">
            <v>2010.25</v>
          </cell>
          <cell r="N414">
            <v>2011</v>
          </cell>
          <cell r="O414">
            <v>0</v>
          </cell>
          <cell r="P414">
            <v>0</v>
          </cell>
          <cell r="Q414">
            <v>0</v>
          </cell>
          <cell r="R414">
            <v>0</v>
          </cell>
          <cell r="S414">
            <v>2011</v>
          </cell>
          <cell r="T414">
            <v>0</v>
          </cell>
          <cell r="U414">
            <v>0</v>
          </cell>
          <cell r="V414">
            <v>2010.25</v>
          </cell>
          <cell r="W414">
            <v>0</v>
          </cell>
          <cell r="X414">
            <v>0</v>
          </cell>
          <cell r="Y414">
            <v>2010.25</v>
          </cell>
          <cell r="Z414">
            <v>0</v>
          </cell>
          <cell r="AA414">
            <v>0</v>
          </cell>
          <cell r="AB414">
            <v>2011</v>
          </cell>
          <cell r="AC414">
            <v>2011</v>
          </cell>
          <cell r="AD414">
            <v>0</v>
          </cell>
          <cell r="AE414">
            <v>0</v>
          </cell>
          <cell r="AF414">
            <v>0</v>
          </cell>
          <cell r="AG414">
            <v>2011</v>
          </cell>
          <cell r="AH414">
            <v>0</v>
          </cell>
          <cell r="AI414">
            <v>0</v>
          </cell>
          <cell r="AJ414">
            <v>0</v>
          </cell>
          <cell r="AK414">
            <v>0</v>
          </cell>
          <cell r="AL414">
            <v>2010.25</v>
          </cell>
          <cell r="AM414">
            <v>0</v>
          </cell>
        </row>
        <row r="415">
          <cell r="B415" t="str">
            <v>Pravastatin40mg</v>
          </cell>
          <cell r="C415" t="str">
            <v>Pravastatin</v>
          </cell>
          <cell r="D415" t="str">
            <v>40mg</v>
          </cell>
          <cell r="E415">
            <v>0</v>
          </cell>
          <cell r="F415">
            <v>0</v>
          </cell>
          <cell r="G415">
            <v>0</v>
          </cell>
          <cell r="H415">
            <v>0</v>
          </cell>
          <cell r="I415" t="str">
            <v>Y</v>
          </cell>
          <cell r="J415">
            <v>2010.25</v>
          </cell>
          <cell r="K415">
            <v>0</v>
          </cell>
          <cell r="L415">
            <v>0</v>
          </cell>
          <cell r="M415">
            <v>2010.25</v>
          </cell>
          <cell r="N415">
            <v>2011</v>
          </cell>
          <cell r="O415">
            <v>0</v>
          </cell>
          <cell r="P415">
            <v>0</v>
          </cell>
          <cell r="Q415">
            <v>0</v>
          </cell>
          <cell r="R415">
            <v>0</v>
          </cell>
          <cell r="S415">
            <v>2011</v>
          </cell>
          <cell r="T415">
            <v>0</v>
          </cell>
          <cell r="U415">
            <v>0</v>
          </cell>
          <cell r="V415">
            <v>2010.25</v>
          </cell>
          <cell r="W415">
            <v>0</v>
          </cell>
          <cell r="X415">
            <v>0</v>
          </cell>
          <cell r="Y415">
            <v>2010.25</v>
          </cell>
          <cell r="Z415">
            <v>0</v>
          </cell>
          <cell r="AA415">
            <v>0</v>
          </cell>
          <cell r="AB415">
            <v>2011</v>
          </cell>
          <cell r="AC415">
            <v>2011</v>
          </cell>
          <cell r="AD415">
            <v>0</v>
          </cell>
          <cell r="AE415">
            <v>0</v>
          </cell>
          <cell r="AF415">
            <v>0</v>
          </cell>
          <cell r="AG415">
            <v>2011</v>
          </cell>
          <cell r="AH415">
            <v>0</v>
          </cell>
          <cell r="AI415">
            <v>0</v>
          </cell>
          <cell r="AJ415">
            <v>0</v>
          </cell>
          <cell r="AK415">
            <v>0</v>
          </cell>
          <cell r="AL415">
            <v>2010.25</v>
          </cell>
          <cell r="AM415">
            <v>0</v>
          </cell>
        </row>
        <row r="416">
          <cell r="B416" t="str">
            <v>Quinine sulphate300mg</v>
          </cell>
          <cell r="C416" t="str">
            <v>Quinine sulphate</v>
          </cell>
          <cell r="D416" t="str">
            <v>300mg</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row>
        <row r="417">
          <cell r="B417" t="str">
            <v>Rabeprazole10mg</v>
          </cell>
          <cell r="C417" t="str">
            <v>Rabeprazole</v>
          </cell>
          <cell r="D417" t="str">
            <v>10mg</v>
          </cell>
          <cell r="E417">
            <v>0</v>
          </cell>
          <cell r="F417" t="str">
            <v>Y</v>
          </cell>
          <cell r="G417" t="str">
            <v>Y</v>
          </cell>
          <cell r="H417">
            <v>0</v>
          </cell>
          <cell r="I417" t="str">
            <v>Y</v>
          </cell>
          <cell r="J417">
            <v>2011.5</v>
          </cell>
          <cell r="K417">
            <v>0</v>
          </cell>
          <cell r="L417">
            <v>0</v>
          </cell>
          <cell r="M417">
            <v>0</v>
          </cell>
          <cell r="N417">
            <v>2012.25</v>
          </cell>
          <cell r="O417">
            <v>0</v>
          </cell>
          <cell r="P417">
            <v>0</v>
          </cell>
          <cell r="Q417">
            <v>0</v>
          </cell>
          <cell r="R417">
            <v>0</v>
          </cell>
          <cell r="S417">
            <v>2012.25</v>
          </cell>
          <cell r="T417">
            <v>0</v>
          </cell>
          <cell r="U417">
            <v>0</v>
          </cell>
          <cell r="V417">
            <v>2012.25</v>
          </cell>
          <cell r="W417">
            <v>0</v>
          </cell>
          <cell r="X417">
            <v>0</v>
          </cell>
          <cell r="Y417">
            <v>0</v>
          </cell>
          <cell r="Z417">
            <v>0</v>
          </cell>
          <cell r="AA417">
            <v>0</v>
          </cell>
          <cell r="AB417">
            <v>2012.25</v>
          </cell>
          <cell r="AC417">
            <v>2012.25</v>
          </cell>
          <cell r="AD417">
            <v>0</v>
          </cell>
          <cell r="AE417">
            <v>0</v>
          </cell>
          <cell r="AF417">
            <v>0</v>
          </cell>
          <cell r="AG417">
            <v>2012.25</v>
          </cell>
          <cell r="AH417">
            <v>0</v>
          </cell>
          <cell r="AI417">
            <v>0</v>
          </cell>
          <cell r="AJ417">
            <v>0</v>
          </cell>
          <cell r="AK417">
            <v>0</v>
          </cell>
          <cell r="AL417">
            <v>0</v>
          </cell>
          <cell r="AM417">
            <v>0</v>
          </cell>
        </row>
        <row r="418">
          <cell r="B418" t="str">
            <v>Rabeprazole20mg</v>
          </cell>
          <cell r="C418" t="str">
            <v>Rabeprazole</v>
          </cell>
          <cell r="D418" t="str">
            <v>20mg</v>
          </cell>
          <cell r="E418">
            <v>0</v>
          </cell>
          <cell r="F418" t="str">
            <v>Y</v>
          </cell>
          <cell r="G418" t="str">
            <v>Y</v>
          </cell>
          <cell r="H418">
            <v>0</v>
          </cell>
          <cell r="I418" t="str">
            <v>Y</v>
          </cell>
          <cell r="J418">
            <v>2011.5</v>
          </cell>
          <cell r="K418">
            <v>0</v>
          </cell>
          <cell r="L418">
            <v>0</v>
          </cell>
          <cell r="M418">
            <v>0</v>
          </cell>
          <cell r="N418">
            <v>2012.25</v>
          </cell>
          <cell r="O418">
            <v>0</v>
          </cell>
          <cell r="P418">
            <v>0</v>
          </cell>
          <cell r="Q418">
            <v>0</v>
          </cell>
          <cell r="R418">
            <v>0</v>
          </cell>
          <cell r="S418">
            <v>2012.25</v>
          </cell>
          <cell r="T418">
            <v>0</v>
          </cell>
          <cell r="U418">
            <v>0</v>
          </cell>
          <cell r="V418">
            <v>2012.25</v>
          </cell>
          <cell r="W418">
            <v>0</v>
          </cell>
          <cell r="X418">
            <v>0</v>
          </cell>
          <cell r="Y418">
            <v>0</v>
          </cell>
          <cell r="Z418">
            <v>0</v>
          </cell>
          <cell r="AA418">
            <v>0</v>
          </cell>
          <cell r="AB418">
            <v>2012.25</v>
          </cell>
          <cell r="AC418">
            <v>2012.25</v>
          </cell>
          <cell r="AD418">
            <v>0</v>
          </cell>
          <cell r="AE418">
            <v>0</v>
          </cell>
          <cell r="AF418">
            <v>0</v>
          </cell>
          <cell r="AG418">
            <v>2012.25</v>
          </cell>
          <cell r="AH418">
            <v>0</v>
          </cell>
          <cell r="AI418">
            <v>0</v>
          </cell>
          <cell r="AJ418">
            <v>0</v>
          </cell>
          <cell r="AK418">
            <v>0</v>
          </cell>
          <cell r="AL418">
            <v>0</v>
          </cell>
          <cell r="AM418">
            <v>0</v>
          </cell>
        </row>
        <row r="419">
          <cell r="B419" t="str">
            <v>Ramipril + HCTZ5+12.5mg</v>
          </cell>
          <cell r="C419" t="str">
            <v>Ramipril + HCTZ</v>
          </cell>
          <cell r="D419" t="str">
            <v>5+12.5mg</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row>
        <row r="420">
          <cell r="B420" t="str">
            <v>Ramipril1.25mg</v>
          </cell>
          <cell r="C420" t="str">
            <v>Ramipril</v>
          </cell>
          <cell r="D420" t="str">
            <v>1.25mg</v>
          </cell>
          <cell r="E420">
            <v>0</v>
          </cell>
          <cell r="F420">
            <v>0</v>
          </cell>
          <cell r="G420">
            <v>0</v>
          </cell>
          <cell r="H420">
            <v>0</v>
          </cell>
          <cell r="I420" t="str">
            <v>Y</v>
          </cell>
          <cell r="J420">
            <v>2012</v>
          </cell>
          <cell r="K420">
            <v>0</v>
          </cell>
          <cell r="L420">
            <v>0</v>
          </cell>
          <cell r="M420">
            <v>0</v>
          </cell>
          <cell r="N420">
            <v>2012</v>
          </cell>
          <cell r="O420">
            <v>0</v>
          </cell>
          <cell r="P420">
            <v>0</v>
          </cell>
          <cell r="Q420">
            <v>0</v>
          </cell>
          <cell r="R420">
            <v>0</v>
          </cell>
          <cell r="S420">
            <v>2012</v>
          </cell>
          <cell r="T420">
            <v>0</v>
          </cell>
          <cell r="U420">
            <v>0</v>
          </cell>
          <cell r="V420">
            <v>2012</v>
          </cell>
          <cell r="W420">
            <v>0</v>
          </cell>
          <cell r="X420">
            <v>0</v>
          </cell>
          <cell r="Y420">
            <v>0</v>
          </cell>
          <cell r="Z420">
            <v>0</v>
          </cell>
          <cell r="AA420">
            <v>0</v>
          </cell>
          <cell r="AB420">
            <v>2012</v>
          </cell>
          <cell r="AC420">
            <v>2012</v>
          </cell>
          <cell r="AD420">
            <v>0</v>
          </cell>
          <cell r="AE420">
            <v>0</v>
          </cell>
          <cell r="AF420">
            <v>0</v>
          </cell>
          <cell r="AG420">
            <v>2012</v>
          </cell>
          <cell r="AH420">
            <v>0</v>
          </cell>
          <cell r="AI420">
            <v>0</v>
          </cell>
          <cell r="AJ420">
            <v>0</v>
          </cell>
          <cell r="AK420">
            <v>0</v>
          </cell>
          <cell r="AL420">
            <v>0</v>
          </cell>
          <cell r="AM420">
            <v>0</v>
          </cell>
        </row>
        <row r="421">
          <cell r="B421" t="str">
            <v>Ramipril10mg</v>
          </cell>
          <cell r="C421" t="str">
            <v>Ramipril</v>
          </cell>
          <cell r="D421" t="str">
            <v>10mg</v>
          </cell>
          <cell r="E421">
            <v>0</v>
          </cell>
          <cell r="F421">
            <v>0</v>
          </cell>
          <cell r="G421">
            <v>0</v>
          </cell>
          <cell r="H421">
            <v>0</v>
          </cell>
          <cell r="I421" t="str">
            <v>Y</v>
          </cell>
          <cell r="J421">
            <v>2012</v>
          </cell>
          <cell r="K421">
            <v>0</v>
          </cell>
          <cell r="L421">
            <v>0</v>
          </cell>
          <cell r="M421">
            <v>0</v>
          </cell>
          <cell r="N421">
            <v>2012</v>
          </cell>
          <cell r="O421">
            <v>0</v>
          </cell>
          <cell r="P421">
            <v>0</v>
          </cell>
          <cell r="Q421">
            <v>0</v>
          </cell>
          <cell r="R421">
            <v>0</v>
          </cell>
          <cell r="S421">
            <v>2012</v>
          </cell>
          <cell r="T421">
            <v>0</v>
          </cell>
          <cell r="U421">
            <v>0</v>
          </cell>
          <cell r="V421">
            <v>2012</v>
          </cell>
          <cell r="W421">
            <v>0</v>
          </cell>
          <cell r="X421">
            <v>0</v>
          </cell>
          <cell r="Y421">
            <v>0</v>
          </cell>
          <cell r="Z421">
            <v>0</v>
          </cell>
          <cell r="AA421">
            <v>0</v>
          </cell>
          <cell r="AB421">
            <v>2012</v>
          </cell>
          <cell r="AC421">
            <v>2012</v>
          </cell>
          <cell r="AD421">
            <v>0</v>
          </cell>
          <cell r="AE421">
            <v>0</v>
          </cell>
          <cell r="AF421">
            <v>0</v>
          </cell>
          <cell r="AG421">
            <v>2012</v>
          </cell>
          <cell r="AH421">
            <v>0</v>
          </cell>
          <cell r="AI421">
            <v>0</v>
          </cell>
          <cell r="AJ421">
            <v>0</v>
          </cell>
          <cell r="AK421">
            <v>0</v>
          </cell>
          <cell r="AL421">
            <v>0</v>
          </cell>
          <cell r="AM421">
            <v>0</v>
          </cell>
        </row>
        <row r="422">
          <cell r="B422" t="str">
            <v>Ramipril2.5mg</v>
          </cell>
          <cell r="C422" t="str">
            <v>Ramipril</v>
          </cell>
          <cell r="D422" t="str">
            <v>2.5mg</v>
          </cell>
          <cell r="E422">
            <v>0</v>
          </cell>
          <cell r="F422">
            <v>0</v>
          </cell>
          <cell r="G422">
            <v>0</v>
          </cell>
          <cell r="H422">
            <v>0</v>
          </cell>
          <cell r="I422" t="str">
            <v>Y</v>
          </cell>
          <cell r="J422">
            <v>2012</v>
          </cell>
          <cell r="K422">
            <v>0</v>
          </cell>
          <cell r="L422">
            <v>0</v>
          </cell>
          <cell r="M422">
            <v>0</v>
          </cell>
          <cell r="N422">
            <v>2012</v>
          </cell>
          <cell r="O422">
            <v>0</v>
          </cell>
          <cell r="P422">
            <v>0</v>
          </cell>
          <cell r="Q422">
            <v>0</v>
          </cell>
          <cell r="R422">
            <v>0</v>
          </cell>
          <cell r="S422">
            <v>2012</v>
          </cell>
          <cell r="T422">
            <v>0</v>
          </cell>
          <cell r="U422">
            <v>0</v>
          </cell>
          <cell r="V422">
            <v>2012</v>
          </cell>
          <cell r="W422">
            <v>0</v>
          </cell>
          <cell r="X422">
            <v>0</v>
          </cell>
          <cell r="Y422">
            <v>0</v>
          </cell>
          <cell r="Z422">
            <v>0</v>
          </cell>
          <cell r="AA422">
            <v>0</v>
          </cell>
          <cell r="AB422">
            <v>2012</v>
          </cell>
          <cell r="AC422">
            <v>2012</v>
          </cell>
          <cell r="AD422">
            <v>0</v>
          </cell>
          <cell r="AE422">
            <v>0</v>
          </cell>
          <cell r="AF422">
            <v>0</v>
          </cell>
          <cell r="AG422">
            <v>2012</v>
          </cell>
          <cell r="AH422">
            <v>0</v>
          </cell>
          <cell r="AI422">
            <v>0</v>
          </cell>
          <cell r="AJ422">
            <v>0</v>
          </cell>
          <cell r="AK422">
            <v>0</v>
          </cell>
          <cell r="AL422">
            <v>0</v>
          </cell>
          <cell r="AM422">
            <v>0</v>
          </cell>
        </row>
        <row r="423">
          <cell r="B423" t="str">
            <v>Ramipril5mg</v>
          </cell>
          <cell r="C423" t="str">
            <v>Ramipril</v>
          </cell>
          <cell r="D423" t="str">
            <v>5mg</v>
          </cell>
          <cell r="E423">
            <v>0</v>
          </cell>
          <cell r="F423">
            <v>0</v>
          </cell>
          <cell r="G423">
            <v>0</v>
          </cell>
          <cell r="H423">
            <v>0</v>
          </cell>
          <cell r="I423" t="str">
            <v>Y</v>
          </cell>
          <cell r="J423">
            <v>2012</v>
          </cell>
          <cell r="K423">
            <v>0</v>
          </cell>
          <cell r="L423">
            <v>0</v>
          </cell>
          <cell r="M423">
            <v>0</v>
          </cell>
          <cell r="N423">
            <v>2012</v>
          </cell>
          <cell r="O423">
            <v>0</v>
          </cell>
          <cell r="P423">
            <v>0</v>
          </cell>
          <cell r="Q423">
            <v>0</v>
          </cell>
          <cell r="R423">
            <v>0</v>
          </cell>
          <cell r="S423">
            <v>2012</v>
          </cell>
          <cell r="T423">
            <v>0</v>
          </cell>
          <cell r="U423">
            <v>0</v>
          </cell>
          <cell r="V423">
            <v>2012</v>
          </cell>
          <cell r="W423">
            <v>0</v>
          </cell>
          <cell r="X423">
            <v>0</v>
          </cell>
          <cell r="Y423">
            <v>0</v>
          </cell>
          <cell r="Z423">
            <v>0</v>
          </cell>
          <cell r="AA423">
            <v>0</v>
          </cell>
          <cell r="AB423">
            <v>2012</v>
          </cell>
          <cell r="AC423">
            <v>2012</v>
          </cell>
          <cell r="AD423">
            <v>0</v>
          </cell>
          <cell r="AE423">
            <v>0</v>
          </cell>
          <cell r="AF423">
            <v>0</v>
          </cell>
          <cell r="AG423">
            <v>2012</v>
          </cell>
          <cell r="AH423">
            <v>0</v>
          </cell>
          <cell r="AI423">
            <v>0</v>
          </cell>
          <cell r="AJ423">
            <v>0</v>
          </cell>
          <cell r="AK423">
            <v>0</v>
          </cell>
          <cell r="AL423">
            <v>0</v>
          </cell>
          <cell r="AM423">
            <v>0</v>
          </cell>
        </row>
        <row r="424">
          <cell r="B424" t="str">
            <v>Ranitidine150mg</v>
          </cell>
          <cell r="C424" t="str">
            <v>Ranitidine</v>
          </cell>
          <cell r="D424" t="str">
            <v>150mg</v>
          </cell>
          <cell r="E424">
            <v>0</v>
          </cell>
          <cell r="F424">
            <v>0</v>
          </cell>
          <cell r="G424">
            <v>0</v>
          </cell>
          <cell r="H424">
            <v>0</v>
          </cell>
          <cell r="I424" t="str">
            <v>Y</v>
          </cell>
          <cell r="J424">
            <v>2010.25</v>
          </cell>
          <cell r="K424">
            <v>0</v>
          </cell>
          <cell r="L424">
            <v>0</v>
          </cell>
          <cell r="M424">
            <v>0</v>
          </cell>
          <cell r="N424">
            <v>2011</v>
          </cell>
          <cell r="O424">
            <v>0</v>
          </cell>
          <cell r="P424">
            <v>0</v>
          </cell>
          <cell r="Q424">
            <v>0</v>
          </cell>
          <cell r="R424">
            <v>0</v>
          </cell>
          <cell r="S424">
            <v>2010.25</v>
          </cell>
          <cell r="T424">
            <v>0</v>
          </cell>
          <cell r="U424">
            <v>0</v>
          </cell>
          <cell r="V424">
            <v>2011</v>
          </cell>
          <cell r="W424">
            <v>0</v>
          </cell>
          <cell r="X424">
            <v>0</v>
          </cell>
          <cell r="Y424">
            <v>0</v>
          </cell>
          <cell r="Z424">
            <v>0</v>
          </cell>
          <cell r="AA424">
            <v>0</v>
          </cell>
          <cell r="AB424">
            <v>2010.25</v>
          </cell>
          <cell r="AC424">
            <v>2010.25</v>
          </cell>
          <cell r="AD424">
            <v>0</v>
          </cell>
          <cell r="AE424">
            <v>0</v>
          </cell>
          <cell r="AF424">
            <v>0</v>
          </cell>
          <cell r="AG424">
            <v>2011</v>
          </cell>
          <cell r="AH424">
            <v>0</v>
          </cell>
          <cell r="AI424">
            <v>0</v>
          </cell>
          <cell r="AJ424">
            <v>0</v>
          </cell>
          <cell r="AK424">
            <v>0</v>
          </cell>
          <cell r="AL424">
            <v>0</v>
          </cell>
          <cell r="AM424">
            <v>0</v>
          </cell>
        </row>
        <row r="425">
          <cell r="B425" t="str">
            <v>Ranitidine300mg</v>
          </cell>
          <cell r="C425" t="str">
            <v>Ranitidine</v>
          </cell>
          <cell r="D425" t="str">
            <v>300mg</v>
          </cell>
          <cell r="E425">
            <v>0</v>
          </cell>
          <cell r="F425">
            <v>0</v>
          </cell>
          <cell r="G425">
            <v>0</v>
          </cell>
          <cell r="H425">
            <v>0</v>
          </cell>
          <cell r="I425" t="str">
            <v>Y</v>
          </cell>
          <cell r="J425">
            <v>2010.25</v>
          </cell>
          <cell r="K425">
            <v>0</v>
          </cell>
          <cell r="L425">
            <v>0</v>
          </cell>
          <cell r="M425">
            <v>0</v>
          </cell>
          <cell r="N425">
            <v>2011</v>
          </cell>
          <cell r="O425">
            <v>0</v>
          </cell>
          <cell r="P425">
            <v>0</v>
          </cell>
          <cell r="Q425">
            <v>0</v>
          </cell>
          <cell r="R425">
            <v>0</v>
          </cell>
          <cell r="S425">
            <v>2010.25</v>
          </cell>
          <cell r="T425">
            <v>0</v>
          </cell>
          <cell r="U425">
            <v>0</v>
          </cell>
          <cell r="V425">
            <v>2011</v>
          </cell>
          <cell r="W425">
            <v>0</v>
          </cell>
          <cell r="X425">
            <v>0</v>
          </cell>
          <cell r="Y425">
            <v>0</v>
          </cell>
          <cell r="Z425">
            <v>0</v>
          </cell>
          <cell r="AA425">
            <v>0</v>
          </cell>
          <cell r="AB425">
            <v>2010.25</v>
          </cell>
          <cell r="AC425">
            <v>2010.25</v>
          </cell>
          <cell r="AD425">
            <v>0</v>
          </cell>
          <cell r="AE425">
            <v>0</v>
          </cell>
          <cell r="AF425">
            <v>0</v>
          </cell>
          <cell r="AG425">
            <v>2011</v>
          </cell>
          <cell r="AH425">
            <v>0</v>
          </cell>
          <cell r="AI425">
            <v>0</v>
          </cell>
          <cell r="AJ425">
            <v>0</v>
          </cell>
          <cell r="AK425">
            <v>0</v>
          </cell>
          <cell r="AL425">
            <v>0</v>
          </cell>
          <cell r="AM425">
            <v>0</v>
          </cell>
        </row>
        <row r="426">
          <cell r="B426" t="str">
            <v>Repaglinide0.5mg</v>
          </cell>
          <cell r="C426" t="str">
            <v>Repaglinide</v>
          </cell>
          <cell r="D426" t="str">
            <v>0.5mg</v>
          </cell>
          <cell r="E426">
            <v>0</v>
          </cell>
          <cell r="F426">
            <v>0</v>
          </cell>
          <cell r="G426">
            <v>0</v>
          </cell>
          <cell r="H426">
            <v>0</v>
          </cell>
          <cell r="I426" t="str">
            <v>Y</v>
          </cell>
          <cell r="J426">
            <v>2013.25</v>
          </cell>
          <cell r="K426">
            <v>0</v>
          </cell>
          <cell r="L426">
            <v>0</v>
          </cell>
          <cell r="M426">
            <v>0</v>
          </cell>
          <cell r="N426">
            <v>2013.25</v>
          </cell>
          <cell r="O426">
            <v>0</v>
          </cell>
          <cell r="P426">
            <v>0</v>
          </cell>
          <cell r="Q426">
            <v>0</v>
          </cell>
          <cell r="R426">
            <v>0</v>
          </cell>
          <cell r="S426">
            <v>2013.25</v>
          </cell>
          <cell r="T426">
            <v>0</v>
          </cell>
          <cell r="U426">
            <v>0</v>
          </cell>
          <cell r="V426">
            <v>2013.25</v>
          </cell>
          <cell r="W426">
            <v>0</v>
          </cell>
          <cell r="X426">
            <v>0</v>
          </cell>
          <cell r="Y426">
            <v>0</v>
          </cell>
          <cell r="Z426">
            <v>0</v>
          </cell>
          <cell r="AA426">
            <v>0</v>
          </cell>
          <cell r="AB426">
            <v>2013.25</v>
          </cell>
          <cell r="AC426">
            <v>2013.25</v>
          </cell>
          <cell r="AD426">
            <v>0</v>
          </cell>
          <cell r="AE426">
            <v>0</v>
          </cell>
          <cell r="AF426">
            <v>0</v>
          </cell>
          <cell r="AG426">
            <v>2013.25</v>
          </cell>
          <cell r="AH426">
            <v>0</v>
          </cell>
          <cell r="AI426">
            <v>0</v>
          </cell>
          <cell r="AJ426">
            <v>0</v>
          </cell>
          <cell r="AK426">
            <v>0</v>
          </cell>
          <cell r="AL426">
            <v>0</v>
          </cell>
          <cell r="AM426">
            <v>0</v>
          </cell>
        </row>
        <row r="427">
          <cell r="B427" t="str">
            <v>Repaglinide1mg</v>
          </cell>
          <cell r="C427" t="str">
            <v>Repaglinide</v>
          </cell>
          <cell r="D427" t="str">
            <v>1mg</v>
          </cell>
          <cell r="E427">
            <v>0</v>
          </cell>
          <cell r="F427">
            <v>0</v>
          </cell>
          <cell r="G427">
            <v>0</v>
          </cell>
          <cell r="H427">
            <v>0</v>
          </cell>
          <cell r="I427" t="str">
            <v>Y</v>
          </cell>
          <cell r="J427">
            <v>2013.25</v>
          </cell>
          <cell r="K427">
            <v>0</v>
          </cell>
          <cell r="L427">
            <v>0</v>
          </cell>
          <cell r="M427">
            <v>0</v>
          </cell>
          <cell r="N427">
            <v>2013.25</v>
          </cell>
          <cell r="O427">
            <v>0</v>
          </cell>
          <cell r="P427">
            <v>0</v>
          </cell>
          <cell r="Q427">
            <v>0</v>
          </cell>
          <cell r="R427">
            <v>0</v>
          </cell>
          <cell r="S427">
            <v>2013.25</v>
          </cell>
          <cell r="T427">
            <v>0</v>
          </cell>
          <cell r="U427">
            <v>0</v>
          </cell>
          <cell r="V427">
            <v>2013.25</v>
          </cell>
          <cell r="W427">
            <v>0</v>
          </cell>
          <cell r="X427">
            <v>0</v>
          </cell>
          <cell r="Y427">
            <v>0</v>
          </cell>
          <cell r="Z427">
            <v>0</v>
          </cell>
          <cell r="AA427">
            <v>0</v>
          </cell>
          <cell r="AB427">
            <v>2013.25</v>
          </cell>
          <cell r="AC427">
            <v>2013.25</v>
          </cell>
          <cell r="AD427">
            <v>0</v>
          </cell>
          <cell r="AE427">
            <v>0</v>
          </cell>
          <cell r="AF427">
            <v>0</v>
          </cell>
          <cell r="AG427">
            <v>2013.25</v>
          </cell>
          <cell r="AH427">
            <v>0</v>
          </cell>
          <cell r="AI427">
            <v>0</v>
          </cell>
          <cell r="AJ427">
            <v>0</v>
          </cell>
          <cell r="AK427">
            <v>0</v>
          </cell>
          <cell r="AL427">
            <v>0</v>
          </cell>
          <cell r="AM427">
            <v>0</v>
          </cell>
        </row>
        <row r="428">
          <cell r="B428" t="str">
            <v>Repaglinide2mg</v>
          </cell>
          <cell r="C428" t="str">
            <v>Repaglinide</v>
          </cell>
          <cell r="D428" t="str">
            <v>2mg</v>
          </cell>
          <cell r="E428">
            <v>0</v>
          </cell>
          <cell r="F428">
            <v>0</v>
          </cell>
          <cell r="G428">
            <v>0</v>
          </cell>
          <cell r="H428">
            <v>0</v>
          </cell>
          <cell r="I428" t="str">
            <v>Y</v>
          </cell>
          <cell r="J428">
            <v>2013.25</v>
          </cell>
          <cell r="K428">
            <v>0</v>
          </cell>
          <cell r="L428">
            <v>0</v>
          </cell>
          <cell r="M428">
            <v>0</v>
          </cell>
          <cell r="N428">
            <v>2013.25</v>
          </cell>
          <cell r="O428">
            <v>0</v>
          </cell>
          <cell r="P428">
            <v>0</v>
          </cell>
          <cell r="Q428">
            <v>0</v>
          </cell>
          <cell r="R428">
            <v>0</v>
          </cell>
          <cell r="S428">
            <v>2013.25</v>
          </cell>
          <cell r="T428">
            <v>0</v>
          </cell>
          <cell r="U428">
            <v>0</v>
          </cell>
          <cell r="V428">
            <v>2013.25</v>
          </cell>
          <cell r="W428">
            <v>0</v>
          </cell>
          <cell r="X428">
            <v>0</v>
          </cell>
          <cell r="Y428">
            <v>0</v>
          </cell>
          <cell r="Z428">
            <v>0</v>
          </cell>
          <cell r="AA428">
            <v>0</v>
          </cell>
          <cell r="AB428">
            <v>2013.25</v>
          </cell>
          <cell r="AC428">
            <v>2013.25</v>
          </cell>
          <cell r="AD428">
            <v>0</v>
          </cell>
          <cell r="AE428">
            <v>0</v>
          </cell>
          <cell r="AF428">
            <v>0</v>
          </cell>
          <cell r="AG428">
            <v>2013.25</v>
          </cell>
          <cell r="AH428">
            <v>0</v>
          </cell>
          <cell r="AI428">
            <v>0</v>
          </cell>
          <cell r="AJ428">
            <v>0</v>
          </cell>
          <cell r="AK428">
            <v>0</v>
          </cell>
          <cell r="AL428">
            <v>0</v>
          </cell>
          <cell r="AM428">
            <v>0</v>
          </cell>
        </row>
        <row r="429">
          <cell r="B429" t="str">
            <v>Risperidone0.25mg</v>
          </cell>
          <cell r="C429" t="str">
            <v>Risperidone</v>
          </cell>
          <cell r="D429" t="str">
            <v>0.25mg</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row>
        <row r="430">
          <cell r="B430" t="str">
            <v>Risperidone0.5mg</v>
          </cell>
          <cell r="C430" t="str">
            <v>Risperidone</v>
          </cell>
          <cell r="D430" t="str">
            <v>0.5mg</v>
          </cell>
          <cell r="E430">
            <v>0</v>
          </cell>
          <cell r="F430">
            <v>0</v>
          </cell>
          <cell r="G430">
            <v>0</v>
          </cell>
          <cell r="H430">
            <v>0</v>
          </cell>
          <cell r="I430" t="str">
            <v>Y</v>
          </cell>
          <cell r="J430">
            <v>2010.25</v>
          </cell>
          <cell r="K430">
            <v>0</v>
          </cell>
          <cell r="L430">
            <v>0</v>
          </cell>
          <cell r="M430">
            <v>0</v>
          </cell>
          <cell r="N430">
            <v>2011</v>
          </cell>
          <cell r="O430">
            <v>0</v>
          </cell>
          <cell r="P430">
            <v>0</v>
          </cell>
          <cell r="Q430">
            <v>0</v>
          </cell>
          <cell r="R430">
            <v>0</v>
          </cell>
          <cell r="S430">
            <v>2011</v>
          </cell>
          <cell r="T430">
            <v>0</v>
          </cell>
          <cell r="U430">
            <v>0</v>
          </cell>
          <cell r="V430">
            <v>2010.25</v>
          </cell>
          <cell r="W430">
            <v>0</v>
          </cell>
          <cell r="X430">
            <v>0</v>
          </cell>
          <cell r="Y430">
            <v>0</v>
          </cell>
          <cell r="Z430">
            <v>0</v>
          </cell>
          <cell r="AA430">
            <v>0</v>
          </cell>
          <cell r="AB430">
            <v>2011</v>
          </cell>
          <cell r="AC430">
            <v>2011</v>
          </cell>
          <cell r="AD430">
            <v>0</v>
          </cell>
          <cell r="AE430">
            <v>0</v>
          </cell>
          <cell r="AF430">
            <v>0</v>
          </cell>
          <cell r="AG430">
            <v>2011</v>
          </cell>
          <cell r="AH430">
            <v>0</v>
          </cell>
          <cell r="AI430">
            <v>0</v>
          </cell>
          <cell r="AJ430">
            <v>0</v>
          </cell>
          <cell r="AK430">
            <v>0</v>
          </cell>
          <cell r="AL430">
            <v>0</v>
          </cell>
          <cell r="AM430">
            <v>0</v>
          </cell>
        </row>
        <row r="431">
          <cell r="B431" t="str">
            <v>Risperidone1mg</v>
          </cell>
          <cell r="C431" t="str">
            <v>Risperidone</v>
          </cell>
          <cell r="D431" t="str">
            <v>1mg</v>
          </cell>
          <cell r="E431">
            <v>0</v>
          </cell>
          <cell r="F431">
            <v>0</v>
          </cell>
          <cell r="G431">
            <v>0</v>
          </cell>
          <cell r="H431">
            <v>0</v>
          </cell>
          <cell r="I431" t="str">
            <v>Y</v>
          </cell>
          <cell r="J431">
            <v>2010.25</v>
          </cell>
          <cell r="K431">
            <v>0</v>
          </cell>
          <cell r="L431">
            <v>0</v>
          </cell>
          <cell r="M431">
            <v>0</v>
          </cell>
          <cell r="N431">
            <v>2011</v>
          </cell>
          <cell r="O431">
            <v>0</v>
          </cell>
          <cell r="P431">
            <v>0</v>
          </cell>
          <cell r="Q431">
            <v>0</v>
          </cell>
          <cell r="R431">
            <v>0</v>
          </cell>
          <cell r="S431">
            <v>2011</v>
          </cell>
          <cell r="T431">
            <v>0</v>
          </cell>
          <cell r="U431">
            <v>0</v>
          </cell>
          <cell r="V431">
            <v>2010.25</v>
          </cell>
          <cell r="W431">
            <v>0</v>
          </cell>
          <cell r="X431">
            <v>0</v>
          </cell>
          <cell r="Y431">
            <v>0</v>
          </cell>
          <cell r="Z431">
            <v>0</v>
          </cell>
          <cell r="AA431">
            <v>0</v>
          </cell>
          <cell r="AB431">
            <v>2011</v>
          </cell>
          <cell r="AC431">
            <v>2011</v>
          </cell>
          <cell r="AD431">
            <v>0</v>
          </cell>
          <cell r="AE431">
            <v>0</v>
          </cell>
          <cell r="AF431">
            <v>0</v>
          </cell>
          <cell r="AG431">
            <v>2011</v>
          </cell>
          <cell r="AH431">
            <v>0</v>
          </cell>
          <cell r="AI431">
            <v>0</v>
          </cell>
          <cell r="AJ431">
            <v>0</v>
          </cell>
          <cell r="AK431">
            <v>0</v>
          </cell>
          <cell r="AL431">
            <v>2010.25</v>
          </cell>
          <cell r="AM431">
            <v>0</v>
          </cell>
        </row>
        <row r="432">
          <cell r="B432" t="str">
            <v>Risperidone2mg</v>
          </cell>
          <cell r="C432" t="str">
            <v>Risperidone</v>
          </cell>
          <cell r="D432" t="str">
            <v>2mg</v>
          </cell>
          <cell r="E432">
            <v>0</v>
          </cell>
          <cell r="F432">
            <v>0</v>
          </cell>
          <cell r="G432">
            <v>0</v>
          </cell>
          <cell r="H432">
            <v>0</v>
          </cell>
          <cell r="I432" t="str">
            <v>Y</v>
          </cell>
          <cell r="J432">
            <v>2010.25</v>
          </cell>
          <cell r="K432">
            <v>0</v>
          </cell>
          <cell r="L432">
            <v>0</v>
          </cell>
          <cell r="M432">
            <v>0</v>
          </cell>
          <cell r="N432">
            <v>2011</v>
          </cell>
          <cell r="O432">
            <v>0</v>
          </cell>
          <cell r="P432">
            <v>0</v>
          </cell>
          <cell r="Q432">
            <v>0</v>
          </cell>
          <cell r="R432">
            <v>0</v>
          </cell>
          <cell r="S432">
            <v>2011</v>
          </cell>
          <cell r="T432">
            <v>0</v>
          </cell>
          <cell r="U432">
            <v>0</v>
          </cell>
          <cell r="V432">
            <v>2010.25</v>
          </cell>
          <cell r="W432">
            <v>0</v>
          </cell>
          <cell r="X432">
            <v>0</v>
          </cell>
          <cell r="Y432">
            <v>0</v>
          </cell>
          <cell r="Z432">
            <v>0</v>
          </cell>
          <cell r="AA432">
            <v>0</v>
          </cell>
          <cell r="AB432">
            <v>2011</v>
          </cell>
          <cell r="AC432">
            <v>2011</v>
          </cell>
          <cell r="AD432">
            <v>0</v>
          </cell>
          <cell r="AE432">
            <v>0</v>
          </cell>
          <cell r="AF432">
            <v>0</v>
          </cell>
          <cell r="AG432">
            <v>2011</v>
          </cell>
          <cell r="AH432">
            <v>0</v>
          </cell>
          <cell r="AI432">
            <v>0</v>
          </cell>
          <cell r="AJ432">
            <v>0</v>
          </cell>
          <cell r="AK432">
            <v>0</v>
          </cell>
          <cell r="AL432">
            <v>2010.25</v>
          </cell>
          <cell r="AM432">
            <v>0</v>
          </cell>
        </row>
        <row r="433">
          <cell r="B433" t="str">
            <v>Risperidone3mg</v>
          </cell>
          <cell r="C433" t="str">
            <v>Risperidone</v>
          </cell>
          <cell r="D433" t="str">
            <v>3mg</v>
          </cell>
          <cell r="E433">
            <v>0</v>
          </cell>
          <cell r="F433">
            <v>0</v>
          </cell>
          <cell r="G433">
            <v>0</v>
          </cell>
          <cell r="H433">
            <v>0</v>
          </cell>
          <cell r="I433" t="str">
            <v>Y</v>
          </cell>
          <cell r="J433">
            <v>2010.25</v>
          </cell>
          <cell r="K433">
            <v>0</v>
          </cell>
          <cell r="L433">
            <v>0</v>
          </cell>
          <cell r="M433">
            <v>0</v>
          </cell>
          <cell r="N433">
            <v>2011</v>
          </cell>
          <cell r="O433">
            <v>0</v>
          </cell>
          <cell r="P433">
            <v>0</v>
          </cell>
          <cell r="Q433">
            <v>0</v>
          </cell>
          <cell r="R433">
            <v>0</v>
          </cell>
          <cell r="S433">
            <v>2011</v>
          </cell>
          <cell r="T433">
            <v>0</v>
          </cell>
          <cell r="U433">
            <v>0</v>
          </cell>
          <cell r="V433">
            <v>2010.25</v>
          </cell>
          <cell r="W433">
            <v>0</v>
          </cell>
          <cell r="X433">
            <v>0</v>
          </cell>
          <cell r="Y433">
            <v>0</v>
          </cell>
          <cell r="Z433">
            <v>0</v>
          </cell>
          <cell r="AA433">
            <v>0</v>
          </cell>
          <cell r="AB433">
            <v>2011</v>
          </cell>
          <cell r="AC433">
            <v>2011</v>
          </cell>
          <cell r="AD433">
            <v>0</v>
          </cell>
          <cell r="AE433">
            <v>0</v>
          </cell>
          <cell r="AF433">
            <v>0</v>
          </cell>
          <cell r="AG433">
            <v>2011</v>
          </cell>
          <cell r="AH433">
            <v>0</v>
          </cell>
          <cell r="AI433">
            <v>0</v>
          </cell>
          <cell r="AJ433">
            <v>0</v>
          </cell>
          <cell r="AK433">
            <v>0</v>
          </cell>
          <cell r="AL433">
            <v>2010.25</v>
          </cell>
          <cell r="AM433">
            <v>0</v>
          </cell>
        </row>
        <row r="434">
          <cell r="B434" t="str">
            <v>Risperidone4mg</v>
          </cell>
          <cell r="C434" t="str">
            <v>Risperidone</v>
          </cell>
          <cell r="D434" t="str">
            <v>4mg</v>
          </cell>
          <cell r="E434">
            <v>0</v>
          </cell>
          <cell r="F434">
            <v>0</v>
          </cell>
          <cell r="G434">
            <v>0</v>
          </cell>
          <cell r="H434">
            <v>0</v>
          </cell>
          <cell r="I434" t="str">
            <v>Y</v>
          </cell>
          <cell r="J434">
            <v>2010.25</v>
          </cell>
          <cell r="K434">
            <v>0</v>
          </cell>
          <cell r="L434">
            <v>0</v>
          </cell>
          <cell r="M434">
            <v>0</v>
          </cell>
          <cell r="N434">
            <v>2011</v>
          </cell>
          <cell r="O434">
            <v>0</v>
          </cell>
          <cell r="P434">
            <v>0</v>
          </cell>
          <cell r="Q434">
            <v>0</v>
          </cell>
          <cell r="R434">
            <v>0</v>
          </cell>
          <cell r="S434">
            <v>2011</v>
          </cell>
          <cell r="T434">
            <v>0</v>
          </cell>
          <cell r="U434">
            <v>0</v>
          </cell>
          <cell r="V434">
            <v>2010.25</v>
          </cell>
          <cell r="W434">
            <v>0</v>
          </cell>
          <cell r="X434">
            <v>0</v>
          </cell>
          <cell r="Y434">
            <v>0</v>
          </cell>
          <cell r="Z434">
            <v>0</v>
          </cell>
          <cell r="AA434">
            <v>0</v>
          </cell>
          <cell r="AB434">
            <v>2011</v>
          </cell>
          <cell r="AC434">
            <v>2011</v>
          </cell>
          <cell r="AD434">
            <v>0</v>
          </cell>
          <cell r="AE434">
            <v>0</v>
          </cell>
          <cell r="AF434">
            <v>0</v>
          </cell>
          <cell r="AG434">
            <v>2011</v>
          </cell>
          <cell r="AH434">
            <v>0</v>
          </cell>
          <cell r="AI434">
            <v>0</v>
          </cell>
          <cell r="AJ434">
            <v>0</v>
          </cell>
          <cell r="AK434">
            <v>0</v>
          </cell>
          <cell r="AL434">
            <v>0</v>
          </cell>
          <cell r="AM434">
            <v>0</v>
          </cell>
        </row>
        <row r="435">
          <cell r="B435" t="str">
            <v>Risperidone6mg</v>
          </cell>
          <cell r="C435" t="str">
            <v>Risperidone</v>
          </cell>
          <cell r="D435" t="str">
            <v>6mg</v>
          </cell>
          <cell r="E435">
            <v>0</v>
          </cell>
          <cell r="F435">
            <v>0</v>
          </cell>
          <cell r="G435">
            <v>0</v>
          </cell>
          <cell r="H435">
            <v>0</v>
          </cell>
          <cell r="I435" t="str">
            <v>Y</v>
          </cell>
          <cell r="J435">
            <v>2010.25</v>
          </cell>
          <cell r="K435">
            <v>0</v>
          </cell>
          <cell r="L435">
            <v>0</v>
          </cell>
          <cell r="M435">
            <v>0</v>
          </cell>
          <cell r="N435">
            <v>2011</v>
          </cell>
          <cell r="O435">
            <v>0</v>
          </cell>
          <cell r="P435">
            <v>0</v>
          </cell>
          <cell r="Q435">
            <v>0</v>
          </cell>
          <cell r="R435">
            <v>0</v>
          </cell>
          <cell r="S435">
            <v>2011</v>
          </cell>
          <cell r="T435">
            <v>0</v>
          </cell>
          <cell r="U435">
            <v>0</v>
          </cell>
          <cell r="V435">
            <v>2010.25</v>
          </cell>
          <cell r="W435">
            <v>0</v>
          </cell>
          <cell r="X435">
            <v>0</v>
          </cell>
          <cell r="Y435">
            <v>0</v>
          </cell>
          <cell r="Z435">
            <v>0</v>
          </cell>
          <cell r="AA435">
            <v>0</v>
          </cell>
          <cell r="AB435">
            <v>2011</v>
          </cell>
          <cell r="AC435">
            <v>2011</v>
          </cell>
          <cell r="AD435">
            <v>0</v>
          </cell>
          <cell r="AE435">
            <v>0</v>
          </cell>
          <cell r="AF435">
            <v>0</v>
          </cell>
          <cell r="AG435">
            <v>2011</v>
          </cell>
          <cell r="AH435">
            <v>0</v>
          </cell>
          <cell r="AI435">
            <v>0</v>
          </cell>
          <cell r="AJ435">
            <v>0</v>
          </cell>
          <cell r="AK435">
            <v>0</v>
          </cell>
          <cell r="AL435">
            <v>0</v>
          </cell>
          <cell r="AM435">
            <v>0</v>
          </cell>
        </row>
        <row r="436">
          <cell r="B436" t="str">
            <v>Ropinirole XL12mg</v>
          </cell>
          <cell r="C436" t="str">
            <v>Ropinirole XL</v>
          </cell>
          <cell r="D436" t="str">
            <v>12mg</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row>
        <row r="437">
          <cell r="B437" t="str">
            <v>Ropinirole XL2mg</v>
          </cell>
          <cell r="C437" t="str">
            <v>Ropinirole XL</v>
          </cell>
          <cell r="D437" t="str">
            <v>2mg</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row>
        <row r="438">
          <cell r="B438" t="str">
            <v>Ropinirole XL3mg</v>
          </cell>
          <cell r="C438" t="str">
            <v>Ropinirole XL</v>
          </cell>
          <cell r="D438" t="str">
            <v>3mg</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row>
        <row r="439">
          <cell r="B439" t="str">
            <v>Ropinirole XL4mg</v>
          </cell>
          <cell r="C439" t="str">
            <v>Ropinirole XL</v>
          </cell>
          <cell r="D439" t="str">
            <v>4mg</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row>
        <row r="440">
          <cell r="B440" t="str">
            <v>Ropinirole XL6mg</v>
          </cell>
          <cell r="C440" t="str">
            <v>Ropinirole XL</v>
          </cell>
          <cell r="D440" t="str">
            <v>6mg</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row>
        <row r="441">
          <cell r="B441" t="str">
            <v>Ropinirole XL8mg</v>
          </cell>
          <cell r="C441" t="str">
            <v>Ropinirole XL</v>
          </cell>
          <cell r="D441" t="str">
            <v>8mg</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row>
        <row r="442">
          <cell r="B442" t="str">
            <v>Ropinirole0.25mg</v>
          </cell>
          <cell r="C442" t="str">
            <v>Ropinirole</v>
          </cell>
          <cell r="D442" t="str">
            <v>0.25mg</v>
          </cell>
          <cell r="E442">
            <v>0</v>
          </cell>
          <cell r="F442" t="str">
            <v>Y</v>
          </cell>
          <cell r="G442" t="str">
            <v>Y</v>
          </cell>
          <cell r="H442">
            <v>0</v>
          </cell>
          <cell r="I442" t="str">
            <v>Y</v>
          </cell>
          <cell r="J442">
            <v>2010.25</v>
          </cell>
          <cell r="K442">
            <v>0</v>
          </cell>
          <cell r="L442">
            <v>0</v>
          </cell>
          <cell r="M442">
            <v>0</v>
          </cell>
          <cell r="N442">
            <v>2011</v>
          </cell>
          <cell r="O442">
            <v>0</v>
          </cell>
          <cell r="P442">
            <v>0</v>
          </cell>
          <cell r="Q442">
            <v>0</v>
          </cell>
          <cell r="R442">
            <v>0</v>
          </cell>
          <cell r="S442">
            <v>2010.25</v>
          </cell>
          <cell r="T442">
            <v>0</v>
          </cell>
          <cell r="U442">
            <v>0</v>
          </cell>
          <cell r="V442">
            <v>2011</v>
          </cell>
          <cell r="W442">
            <v>0</v>
          </cell>
          <cell r="X442">
            <v>0</v>
          </cell>
          <cell r="Y442">
            <v>0</v>
          </cell>
          <cell r="Z442">
            <v>0</v>
          </cell>
          <cell r="AA442">
            <v>0</v>
          </cell>
          <cell r="AB442">
            <v>2010.25</v>
          </cell>
          <cell r="AC442">
            <v>2011</v>
          </cell>
          <cell r="AD442">
            <v>0</v>
          </cell>
          <cell r="AE442">
            <v>0</v>
          </cell>
          <cell r="AF442">
            <v>0</v>
          </cell>
          <cell r="AG442">
            <v>2010.25</v>
          </cell>
          <cell r="AH442">
            <v>0</v>
          </cell>
          <cell r="AI442">
            <v>0</v>
          </cell>
          <cell r="AJ442">
            <v>0</v>
          </cell>
          <cell r="AK442">
            <v>0</v>
          </cell>
          <cell r="AL442">
            <v>0</v>
          </cell>
          <cell r="AM442">
            <v>0</v>
          </cell>
        </row>
        <row r="443">
          <cell r="B443" t="str">
            <v>Ropinirole0.5mg</v>
          </cell>
          <cell r="C443" t="str">
            <v>Ropinirole</v>
          </cell>
          <cell r="D443" t="str">
            <v>0.5mg</v>
          </cell>
          <cell r="E443">
            <v>0</v>
          </cell>
          <cell r="F443" t="str">
            <v>Y</v>
          </cell>
          <cell r="G443" t="str">
            <v>Y</v>
          </cell>
          <cell r="H443">
            <v>0</v>
          </cell>
          <cell r="I443" t="str">
            <v>Y</v>
          </cell>
          <cell r="J443">
            <v>2010.25</v>
          </cell>
          <cell r="K443">
            <v>0</v>
          </cell>
          <cell r="L443">
            <v>0</v>
          </cell>
          <cell r="M443">
            <v>0</v>
          </cell>
          <cell r="N443">
            <v>2011</v>
          </cell>
          <cell r="O443">
            <v>0</v>
          </cell>
          <cell r="P443">
            <v>0</v>
          </cell>
          <cell r="Q443">
            <v>0</v>
          </cell>
          <cell r="R443">
            <v>0</v>
          </cell>
          <cell r="S443">
            <v>2010.25</v>
          </cell>
          <cell r="T443">
            <v>0</v>
          </cell>
          <cell r="U443">
            <v>0</v>
          </cell>
          <cell r="V443">
            <v>2011</v>
          </cell>
          <cell r="W443">
            <v>0</v>
          </cell>
          <cell r="X443">
            <v>0</v>
          </cell>
          <cell r="Y443">
            <v>0</v>
          </cell>
          <cell r="Z443">
            <v>0</v>
          </cell>
          <cell r="AA443">
            <v>0</v>
          </cell>
          <cell r="AB443">
            <v>2010.25</v>
          </cell>
          <cell r="AC443">
            <v>2011</v>
          </cell>
          <cell r="AD443">
            <v>0</v>
          </cell>
          <cell r="AE443">
            <v>0</v>
          </cell>
          <cell r="AF443">
            <v>0</v>
          </cell>
          <cell r="AG443">
            <v>2010.25</v>
          </cell>
          <cell r="AH443">
            <v>0</v>
          </cell>
          <cell r="AI443">
            <v>0</v>
          </cell>
          <cell r="AJ443">
            <v>0</v>
          </cell>
          <cell r="AK443">
            <v>0</v>
          </cell>
          <cell r="AL443">
            <v>0</v>
          </cell>
          <cell r="AM443">
            <v>0</v>
          </cell>
        </row>
        <row r="444">
          <cell r="B444" t="str">
            <v>Ropinirole1mg</v>
          </cell>
          <cell r="C444" t="str">
            <v>Ropinirole</v>
          </cell>
          <cell r="D444" t="str">
            <v>1mg</v>
          </cell>
          <cell r="E444">
            <v>0</v>
          </cell>
          <cell r="F444" t="str">
            <v>Y</v>
          </cell>
          <cell r="G444" t="str">
            <v>Y</v>
          </cell>
          <cell r="H444">
            <v>0</v>
          </cell>
          <cell r="I444" t="str">
            <v>Y</v>
          </cell>
          <cell r="J444">
            <v>2010.25</v>
          </cell>
          <cell r="K444">
            <v>0</v>
          </cell>
          <cell r="L444">
            <v>0</v>
          </cell>
          <cell r="M444">
            <v>0</v>
          </cell>
          <cell r="N444">
            <v>2011</v>
          </cell>
          <cell r="O444">
            <v>0</v>
          </cell>
          <cell r="P444">
            <v>0</v>
          </cell>
          <cell r="Q444">
            <v>0</v>
          </cell>
          <cell r="R444">
            <v>0</v>
          </cell>
          <cell r="S444">
            <v>2010.25</v>
          </cell>
          <cell r="T444">
            <v>0</v>
          </cell>
          <cell r="U444">
            <v>0</v>
          </cell>
          <cell r="V444">
            <v>2011</v>
          </cell>
          <cell r="W444">
            <v>0</v>
          </cell>
          <cell r="X444">
            <v>0</v>
          </cell>
          <cell r="Y444">
            <v>0</v>
          </cell>
          <cell r="Z444">
            <v>0</v>
          </cell>
          <cell r="AA444">
            <v>0</v>
          </cell>
          <cell r="AB444">
            <v>2010.25</v>
          </cell>
          <cell r="AC444">
            <v>2011</v>
          </cell>
          <cell r="AD444">
            <v>0</v>
          </cell>
          <cell r="AE444">
            <v>0</v>
          </cell>
          <cell r="AF444">
            <v>0</v>
          </cell>
          <cell r="AG444">
            <v>2010.25</v>
          </cell>
          <cell r="AH444">
            <v>0</v>
          </cell>
          <cell r="AI444">
            <v>0</v>
          </cell>
          <cell r="AJ444">
            <v>0</v>
          </cell>
          <cell r="AK444">
            <v>0</v>
          </cell>
          <cell r="AL444">
            <v>0</v>
          </cell>
          <cell r="AM444">
            <v>0</v>
          </cell>
        </row>
        <row r="445">
          <cell r="B445" t="str">
            <v>Ropinirole2mg</v>
          </cell>
          <cell r="C445" t="str">
            <v>Ropinirole</v>
          </cell>
          <cell r="D445" t="str">
            <v>2mg</v>
          </cell>
          <cell r="E445">
            <v>0</v>
          </cell>
          <cell r="F445" t="str">
            <v>Y</v>
          </cell>
          <cell r="G445" t="str">
            <v>Y</v>
          </cell>
          <cell r="H445">
            <v>0</v>
          </cell>
          <cell r="I445" t="str">
            <v>Y</v>
          </cell>
          <cell r="J445">
            <v>2010.25</v>
          </cell>
          <cell r="K445">
            <v>0</v>
          </cell>
          <cell r="L445">
            <v>0</v>
          </cell>
          <cell r="M445">
            <v>0</v>
          </cell>
          <cell r="N445">
            <v>2011</v>
          </cell>
          <cell r="O445">
            <v>0</v>
          </cell>
          <cell r="P445">
            <v>0</v>
          </cell>
          <cell r="Q445">
            <v>0</v>
          </cell>
          <cell r="R445">
            <v>0</v>
          </cell>
          <cell r="S445">
            <v>2010.25</v>
          </cell>
          <cell r="T445">
            <v>0</v>
          </cell>
          <cell r="U445">
            <v>0</v>
          </cell>
          <cell r="V445">
            <v>2011</v>
          </cell>
          <cell r="W445">
            <v>0</v>
          </cell>
          <cell r="X445">
            <v>0</v>
          </cell>
          <cell r="Y445">
            <v>0</v>
          </cell>
          <cell r="Z445">
            <v>0</v>
          </cell>
          <cell r="AA445">
            <v>0</v>
          </cell>
          <cell r="AB445">
            <v>2010.25</v>
          </cell>
          <cell r="AC445">
            <v>2011</v>
          </cell>
          <cell r="AD445">
            <v>0</v>
          </cell>
          <cell r="AE445">
            <v>0</v>
          </cell>
          <cell r="AF445">
            <v>0</v>
          </cell>
          <cell r="AG445">
            <v>2010.25</v>
          </cell>
          <cell r="AH445">
            <v>0</v>
          </cell>
          <cell r="AI445">
            <v>0</v>
          </cell>
          <cell r="AJ445">
            <v>0</v>
          </cell>
          <cell r="AK445">
            <v>0</v>
          </cell>
          <cell r="AL445">
            <v>0</v>
          </cell>
          <cell r="AM445">
            <v>0</v>
          </cell>
        </row>
        <row r="446">
          <cell r="B446" t="str">
            <v>Ropinirole5mg</v>
          </cell>
          <cell r="C446" t="str">
            <v>Ropinirole</v>
          </cell>
          <cell r="D446" t="str">
            <v>5mg</v>
          </cell>
          <cell r="E446">
            <v>0</v>
          </cell>
          <cell r="F446" t="str">
            <v>Y</v>
          </cell>
          <cell r="G446" t="str">
            <v>Y</v>
          </cell>
          <cell r="H446">
            <v>0</v>
          </cell>
          <cell r="I446" t="str">
            <v>Y</v>
          </cell>
          <cell r="J446">
            <v>2010.25</v>
          </cell>
          <cell r="K446">
            <v>0</v>
          </cell>
          <cell r="L446">
            <v>0</v>
          </cell>
          <cell r="M446">
            <v>0</v>
          </cell>
          <cell r="N446">
            <v>2011</v>
          </cell>
          <cell r="O446">
            <v>0</v>
          </cell>
          <cell r="P446">
            <v>0</v>
          </cell>
          <cell r="Q446">
            <v>0</v>
          </cell>
          <cell r="R446">
            <v>0</v>
          </cell>
          <cell r="S446">
            <v>2010.25</v>
          </cell>
          <cell r="T446">
            <v>0</v>
          </cell>
          <cell r="U446">
            <v>0</v>
          </cell>
          <cell r="V446">
            <v>2011</v>
          </cell>
          <cell r="W446">
            <v>0</v>
          </cell>
          <cell r="X446">
            <v>0</v>
          </cell>
          <cell r="Y446">
            <v>0</v>
          </cell>
          <cell r="Z446">
            <v>0</v>
          </cell>
          <cell r="AA446">
            <v>0</v>
          </cell>
          <cell r="AB446">
            <v>2010.25</v>
          </cell>
          <cell r="AC446">
            <v>2011</v>
          </cell>
          <cell r="AD446">
            <v>0</v>
          </cell>
          <cell r="AE446">
            <v>0</v>
          </cell>
          <cell r="AF446">
            <v>0</v>
          </cell>
          <cell r="AG446">
            <v>2010.25</v>
          </cell>
          <cell r="AH446">
            <v>0</v>
          </cell>
          <cell r="AI446">
            <v>0</v>
          </cell>
          <cell r="AJ446">
            <v>0</v>
          </cell>
          <cell r="AK446">
            <v>0</v>
          </cell>
          <cell r="AL446">
            <v>0</v>
          </cell>
          <cell r="AM446">
            <v>0</v>
          </cell>
        </row>
        <row r="447">
          <cell r="B447" t="str">
            <v>Sertraline 100mg</v>
          </cell>
          <cell r="C447" t="str">
            <v xml:space="preserve">Sertraline </v>
          </cell>
          <cell r="D447" t="str">
            <v>100mg</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row>
        <row r="448">
          <cell r="B448" t="str">
            <v>Sertraline 25mg</v>
          </cell>
          <cell r="C448" t="str">
            <v xml:space="preserve">Sertraline </v>
          </cell>
          <cell r="D448" t="str">
            <v>25mg</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row>
        <row r="449">
          <cell r="B449" t="str">
            <v>Sertraline 50mg</v>
          </cell>
          <cell r="C449" t="str">
            <v xml:space="preserve">Sertraline </v>
          </cell>
          <cell r="D449" t="str">
            <v>50mg</v>
          </cell>
          <cell r="E449">
            <v>0</v>
          </cell>
          <cell r="F449">
            <v>0</v>
          </cell>
          <cell r="G449">
            <v>0</v>
          </cell>
          <cell r="H449">
            <v>0</v>
          </cell>
          <cell r="I449" t="str">
            <v>Y</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2010.25</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row>
        <row r="450">
          <cell r="B450" t="str">
            <v>Sevelamer800mg</v>
          </cell>
          <cell r="C450" t="str">
            <v>Sevelamer</v>
          </cell>
          <cell r="D450" t="str">
            <v>800mg</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row>
        <row r="451">
          <cell r="B451" t="str">
            <v>Sildenafil100mg</v>
          </cell>
          <cell r="C451" t="str">
            <v>Sildenafil</v>
          </cell>
          <cell r="D451" t="str">
            <v>100mg</v>
          </cell>
          <cell r="E451">
            <v>0</v>
          </cell>
          <cell r="F451" t="str">
            <v>Y</v>
          </cell>
          <cell r="G451" t="str">
            <v>Y</v>
          </cell>
          <cell r="H451">
            <v>0</v>
          </cell>
          <cell r="I451" t="str">
            <v>Y</v>
          </cell>
          <cell r="J451">
            <v>2011.5</v>
          </cell>
          <cell r="K451">
            <v>0</v>
          </cell>
          <cell r="L451">
            <v>0</v>
          </cell>
          <cell r="M451">
            <v>0</v>
          </cell>
          <cell r="N451">
            <v>2011.5</v>
          </cell>
          <cell r="O451">
            <v>0</v>
          </cell>
          <cell r="P451">
            <v>0</v>
          </cell>
          <cell r="Q451">
            <v>0</v>
          </cell>
          <cell r="R451">
            <v>0</v>
          </cell>
          <cell r="S451">
            <v>2011.5</v>
          </cell>
          <cell r="T451">
            <v>0</v>
          </cell>
          <cell r="U451">
            <v>0</v>
          </cell>
          <cell r="V451">
            <v>2011.5</v>
          </cell>
          <cell r="W451">
            <v>0</v>
          </cell>
          <cell r="X451">
            <v>0</v>
          </cell>
          <cell r="Y451">
            <v>0</v>
          </cell>
          <cell r="Z451">
            <v>0</v>
          </cell>
          <cell r="AA451">
            <v>0</v>
          </cell>
          <cell r="AB451">
            <v>2011.5</v>
          </cell>
          <cell r="AC451">
            <v>2011.5</v>
          </cell>
          <cell r="AD451">
            <v>0</v>
          </cell>
          <cell r="AE451">
            <v>0</v>
          </cell>
          <cell r="AF451">
            <v>0</v>
          </cell>
          <cell r="AG451">
            <v>2011.5</v>
          </cell>
          <cell r="AH451">
            <v>0</v>
          </cell>
          <cell r="AI451">
            <v>0</v>
          </cell>
          <cell r="AJ451">
            <v>0</v>
          </cell>
          <cell r="AK451">
            <v>0</v>
          </cell>
          <cell r="AL451">
            <v>0</v>
          </cell>
          <cell r="AM451">
            <v>0</v>
          </cell>
        </row>
        <row r="452">
          <cell r="B452" t="str">
            <v>Sildenafil20mg</v>
          </cell>
          <cell r="C452" t="str">
            <v>Sildenafil</v>
          </cell>
          <cell r="D452" t="str">
            <v>20mg</v>
          </cell>
          <cell r="E452">
            <v>0</v>
          </cell>
          <cell r="F452">
            <v>0</v>
          </cell>
          <cell r="G452" t="str">
            <v>Y</v>
          </cell>
          <cell r="H452">
            <v>0</v>
          </cell>
          <cell r="I452">
            <v>0</v>
          </cell>
          <cell r="J452">
            <v>2012.75</v>
          </cell>
          <cell r="K452">
            <v>0</v>
          </cell>
          <cell r="L452">
            <v>0</v>
          </cell>
          <cell r="M452">
            <v>0</v>
          </cell>
          <cell r="N452">
            <v>2013.5</v>
          </cell>
          <cell r="O452">
            <v>0</v>
          </cell>
          <cell r="P452">
            <v>0</v>
          </cell>
          <cell r="Q452">
            <v>0</v>
          </cell>
          <cell r="R452">
            <v>0</v>
          </cell>
          <cell r="S452">
            <v>2013.5</v>
          </cell>
          <cell r="T452">
            <v>0</v>
          </cell>
          <cell r="U452">
            <v>0</v>
          </cell>
          <cell r="V452">
            <v>2013.5</v>
          </cell>
          <cell r="W452">
            <v>0</v>
          </cell>
          <cell r="X452">
            <v>0</v>
          </cell>
          <cell r="Y452">
            <v>0</v>
          </cell>
          <cell r="Z452">
            <v>0</v>
          </cell>
          <cell r="AA452">
            <v>0</v>
          </cell>
          <cell r="AB452">
            <v>2013.5</v>
          </cell>
          <cell r="AC452">
            <v>2013.5</v>
          </cell>
          <cell r="AD452">
            <v>0</v>
          </cell>
          <cell r="AE452">
            <v>0</v>
          </cell>
          <cell r="AF452">
            <v>0</v>
          </cell>
          <cell r="AG452">
            <v>2013.5</v>
          </cell>
          <cell r="AH452">
            <v>0</v>
          </cell>
          <cell r="AI452">
            <v>0</v>
          </cell>
          <cell r="AJ452">
            <v>0</v>
          </cell>
          <cell r="AK452">
            <v>0</v>
          </cell>
          <cell r="AL452">
            <v>0</v>
          </cell>
          <cell r="AM452">
            <v>0</v>
          </cell>
        </row>
        <row r="453">
          <cell r="B453" t="str">
            <v>Sildenafil25mg</v>
          </cell>
          <cell r="C453" t="str">
            <v>Sildenafil</v>
          </cell>
          <cell r="D453" t="str">
            <v>25mg</v>
          </cell>
          <cell r="E453">
            <v>0</v>
          </cell>
          <cell r="F453" t="str">
            <v>Y</v>
          </cell>
          <cell r="G453" t="str">
            <v>Y</v>
          </cell>
          <cell r="H453">
            <v>0</v>
          </cell>
          <cell r="I453" t="str">
            <v>Y</v>
          </cell>
          <cell r="J453">
            <v>2011.5</v>
          </cell>
          <cell r="K453">
            <v>0</v>
          </cell>
          <cell r="L453">
            <v>0</v>
          </cell>
          <cell r="M453">
            <v>0</v>
          </cell>
          <cell r="N453">
            <v>2011.5</v>
          </cell>
          <cell r="O453">
            <v>0</v>
          </cell>
          <cell r="P453">
            <v>0</v>
          </cell>
          <cell r="Q453">
            <v>0</v>
          </cell>
          <cell r="R453">
            <v>0</v>
          </cell>
          <cell r="S453">
            <v>2011.5</v>
          </cell>
          <cell r="T453">
            <v>0</v>
          </cell>
          <cell r="U453">
            <v>0</v>
          </cell>
          <cell r="V453">
            <v>2011.5</v>
          </cell>
          <cell r="W453">
            <v>0</v>
          </cell>
          <cell r="X453">
            <v>0</v>
          </cell>
          <cell r="Y453">
            <v>0</v>
          </cell>
          <cell r="Z453">
            <v>0</v>
          </cell>
          <cell r="AA453">
            <v>0</v>
          </cell>
          <cell r="AB453">
            <v>2011.5</v>
          </cell>
          <cell r="AC453">
            <v>2011.5</v>
          </cell>
          <cell r="AD453">
            <v>0</v>
          </cell>
          <cell r="AE453">
            <v>0</v>
          </cell>
          <cell r="AF453">
            <v>0</v>
          </cell>
          <cell r="AG453">
            <v>2011.5</v>
          </cell>
          <cell r="AH453">
            <v>0</v>
          </cell>
          <cell r="AI453">
            <v>0</v>
          </cell>
          <cell r="AJ453">
            <v>0</v>
          </cell>
          <cell r="AK453">
            <v>0</v>
          </cell>
          <cell r="AL453">
            <v>0</v>
          </cell>
          <cell r="AM453">
            <v>0</v>
          </cell>
        </row>
        <row r="454">
          <cell r="B454" t="str">
            <v>Sildenafil50mg</v>
          </cell>
          <cell r="C454" t="str">
            <v>Sildenafil</v>
          </cell>
          <cell r="D454" t="str">
            <v>50mg</v>
          </cell>
          <cell r="E454">
            <v>0</v>
          </cell>
          <cell r="F454" t="str">
            <v>Y</v>
          </cell>
          <cell r="G454" t="str">
            <v>Y</v>
          </cell>
          <cell r="H454">
            <v>0</v>
          </cell>
          <cell r="I454" t="str">
            <v>Y</v>
          </cell>
          <cell r="J454">
            <v>2011.5</v>
          </cell>
          <cell r="K454">
            <v>0</v>
          </cell>
          <cell r="L454">
            <v>0</v>
          </cell>
          <cell r="M454">
            <v>0</v>
          </cell>
          <cell r="N454">
            <v>2011.5</v>
          </cell>
          <cell r="O454">
            <v>0</v>
          </cell>
          <cell r="P454">
            <v>0</v>
          </cell>
          <cell r="Q454">
            <v>0</v>
          </cell>
          <cell r="R454">
            <v>0</v>
          </cell>
          <cell r="S454">
            <v>2011.5</v>
          </cell>
          <cell r="T454">
            <v>0</v>
          </cell>
          <cell r="U454">
            <v>0</v>
          </cell>
          <cell r="V454">
            <v>2011.5</v>
          </cell>
          <cell r="W454">
            <v>0</v>
          </cell>
          <cell r="X454">
            <v>0</v>
          </cell>
          <cell r="Y454">
            <v>0</v>
          </cell>
          <cell r="Z454">
            <v>0</v>
          </cell>
          <cell r="AA454">
            <v>0</v>
          </cell>
          <cell r="AB454">
            <v>2011.5</v>
          </cell>
          <cell r="AC454">
            <v>2011.5</v>
          </cell>
          <cell r="AD454">
            <v>0</v>
          </cell>
          <cell r="AE454">
            <v>0</v>
          </cell>
          <cell r="AF454">
            <v>0</v>
          </cell>
          <cell r="AG454">
            <v>2011.5</v>
          </cell>
          <cell r="AH454">
            <v>0</v>
          </cell>
          <cell r="AI454">
            <v>0</v>
          </cell>
          <cell r="AJ454">
            <v>0</v>
          </cell>
          <cell r="AK454">
            <v>0</v>
          </cell>
          <cell r="AL454">
            <v>0</v>
          </cell>
          <cell r="AM454">
            <v>0</v>
          </cell>
        </row>
        <row r="455">
          <cell r="B455" t="str">
            <v>Sirolimus1mg</v>
          </cell>
          <cell r="C455" t="str">
            <v>Sirolimus</v>
          </cell>
          <cell r="D455" t="str">
            <v>1mg</v>
          </cell>
          <cell r="E455">
            <v>0</v>
          </cell>
          <cell r="F455">
            <v>0</v>
          </cell>
          <cell r="G455">
            <v>0</v>
          </cell>
          <cell r="H455">
            <v>0</v>
          </cell>
          <cell r="I455" t="str">
            <v>Y</v>
          </cell>
          <cell r="J455">
            <v>2013</v>
          </cell>
          <cell r="K455">
            <v>0</v>
          </cell>
          <cell r="L455">
            <v>0</v>
          </cell>
          <cell r="M455">
            <v>0</v>
          </cell>
          <cell r="N455">
            <v>2013</v>
          </cell>
          <cell r="O455">
            <v>0</v>
          </cell>
          <cell r="P455">
            <v>0</v>
          </cell>
          <cell r="Q455">
            <v>0</v>
          </cell>
          <cell r="R455">
            <v>0</v>
          </cell>
          <cell r="S455">
            <v>2013</v>
          </cell>
          <cell r="T455">
            <v>0</v>
          </cell>
          <cell r="U455">
            <v>0</v>
          </cell>
          <cell r="V455">
            <v>2013</v>
          </cell>
          <cell r="W455">
            <v>0</v>
          </cell>
          <cell r="X455">
            <v>0</v>
          </cell>
          <cell r="Y455">
            <v>0</v>
          </cell>
          <cell r="Z455">
            <v>0</v>
          </cell>
          <cell r="AA455">
            <v>0</v>
          </cell>
          <cell r="AB455">
            <v>2013</v>
          </cell>
          <cell r="AC455">
            <v>2013</v>
          </cell>
          <cell r="AD455">
            <v>0</v>
          </cell>
          <cell r="AE455">
            <v>0</v>
          </cell>
          <cell r="AF455">
            <v>0</v>
          </cell>
          <cell r="AG455">
            <v>2013</v>
          </cell>
          <cell r="AH455">
            <v>0</v>
          </cell>
          <cell r="AI455">
            <v>0</v>
          </cell>
          <cell r="AJ455">
            <v>0</v>
          </cell>
          <cell r="AK455">
            <v>0</v>
          </cell>
          <cell r="AL455">
            <v>0</v>
          </cell>
          <cell r="AM455">
            <v>0</v>
          </cell>
        </row>
        <row r="456">
          <cell r="B456" t="str">
            <v>Sirolimus2mg</v>
          </cell>
          <cell r="C456" t="str">
            <v>Sirolimus</v>
          </cell>
          <cell r="D456" t="str">
            <v>2mg</v>
          </cell>
          <cell r="E456">
            <v>0</v>
          </cell>
          <cell r="F456">
            <v>0</v>
          </cell>
          <cell r="G456">
            <v>0</v>
          </cell>
          <cell r="H456">
            <v>0</v>
          </cell>
          <cell r="I456" t="str">
            <v>Y</v>
          </cell>
          <cell r="J456">
            <v>2013</v>
          </cell>
          <cell r="K456">
            <v>0</v>
          </cell>
          <cell r="L456">
            <v>0</v>
          </cell>
          <cell r="M456">
            <v>0</v>
          </cell>
          <cell r="N456">
            <v>2013</v>
          </cell>
          <cell r="O456">
            <v>0</v>
          </cell>
          <cell r="P456">
            <v>0</v>
          </cell>
          <cell r="Q456">
            <v>0</v>
          </cell>
          <cell r="R456">
            <v>0</v>
          </cell>
          <cell r="S456">
            <v>2013</v>
          </cell>
          <cell r="T456">
            <v>0</v>
          </cell>
          <cell r="U456">
            <v>0</v>
          </cell>
          <cell r="V456">
            <v>2013</v>
          </cell>
          <cell r="W456">
            <v>0</v>
          </cell>
          <cell r="X456">
            <v>0</v>
          </cell>
          <cell r="Y456">
            <v>0</v>
          </cell>
          <cell r="Z456">
            <v>0</v>
          </cell>
          <cell r="AA456">
            <v>0</v>
          </cell>
          <cell r="AB456">
            <v>2013</v>
          </cell>
          <cell r="AC456">
            <v>2013</v>
          </cell>
          <cell r="AD456">
            <v>0</v>
          </cell>
          <cell r="AE456">
            <v>0</v>
          </cell>
          <cell r="AF456">
            <v>0</v>
          </cell>
          <cell r="AG456">
            <v>2013</v>
          </cell>
          <cell r="AH456">
            <v>0</v>
          </cell>
          <cell r="AI456">
            <v>0</v>
          </cell>
          <cell r="AJ456">
            <v>0</v>
          </cell>
          <cell r="AK456">
            <v>0</v>
          </cell>
          <cell r="AL456">
            <v>0</v>
          </cell>
          <cell r="AM456">
            <v>0</v>
          </cell>
        </row>
        <row r="457">
          <cell r="B457" t="str">
            <v>Sodium valproate300mg</v>
          </cell>
          <cell r="C457" t="str">
            <v>Sodium valproate</v>
          </cell>
          <cell r="D457" t="str">
            <v>300mg</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row>
        <row r="458">
          <cell r="B458" t="str">
            <v>Sodium valproate500mg</v>
          </cell>
          <cell r="C458" t="str">
            <v>Sodium valproate</v>
          </cell>
          <cell r="D458" t="str">
            <v>500mg</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row>
        <row r="459">
          <cell r="B459" t="str">
            <v>Solifenacin succinate10mg</v>
          </cell>
          <cell r="C459" t="str">
            <v>Solifenacin succinate</v>
          </cell>
          <cell r="D459" t="str">
            <v>10mg</v>
          </cell>
          <cell r="E459">
            <v>0</v>
          </cell>
          <cell r="F459">
            <v>0</v>
          </cell>
          <cell r="G459">
            <v>0</v>
          </cell>
          <cell r="H459">
            <v>0</v>
          </cell>
          <cell r="I459" t="str">
            <v>Y</v>
          </cell>
          <cell r="J459">
            <v>2015.5</v>
          </cell>
          <cell r="K459">
            <v>0</v>
          </cell>
          <cell r="L459">
            <v>0</v>
          </cell>
          <cell r="M459">
            <v>0</v>
          </cell>
          <cell r="N459">
            <v>2015.5</v>
          </cell>
          <cell r="O459">
            <v>0</v>
          </cell>
          <cell r="P459">
            <v>0</v>
          </cell>
          <cell r="Q459">
            <v>0</v>
          </cell>
          <cell r="R459">
            <v>0</v>
          </cell>
          <cell r="S459">
            <v>2015.5</v>
          </cell>
          <cell r="T459">
            <v>0</v>
          </cell>
          <cell r="U459">
            <v>0</v>
          </cell>
          <cell r="V459">
            <v>2015.5</v>
          </cell>
          <cell r="W459">
            <v>0</v>
          </cell>
          <cell r="X459">
            <v>0</v>
          </cell>
          <cell r="Y459">
            <v>0</v>
          </cell>
          <cell r="Z459">
            <v>0</v>
          </cell>
          <cell r="AA459">
            <v>0</v>
          </cell>
          <cell r="AB459">
            <v>2015.5</v>
          </cell>
          <cell r="AC459">
            <v>2015.5</v>
          </cell>
          <cell r="AD459">
            <v>0</v>
          </cell>
          <cell r="AE459">
            <v>0</v>
          </cell>
          <cell r="AF459">
            <v>0</v>
          </cell>
          <cell r="AG459">
            <v>2015.5</v>
          </cell>
          <cell r="AH459">
            <v>0</v>
          </cell>
          <cell r="AI459">
            <v>0</v>
          </cell>
          <cell r="AJ459">
            <v>0</v>
          </cell>
          <cell r="AK459">
            <v>0</v>
          </cell>
          <cell r="AL459">
            <v>0</v>
          </cell>
          <cell r="AM459">
            <v>0</v>
          </cell>
        </row>
        <row r="460">
          <cell r="B460" t="str">
            <v>Solifenacin succinate5mg</v>
          </cell>
          <cell r="C460" t="str">
            <v>Solifenacin succinate</v>
          </cell>
          <cell r="D460" t="str">
            <v>5mg</v>
          </cell>
          <cell r="E460">
            <v>0</v>
          </cell>
          <cell r="F460">
            <v>0</v>
          </cell>
          <cell r="G460">
            <v>0</v>
          </cell>
          <cell r="H460">
            <v>0</v>
          </cell>
          <cell r="I460" t="str">
            <v>Y</v>
          </cell>
          <cell r="J460">
            <v>2015.5</v>
          </cell>
          <cell r="K460">
            <v>0</v>
          </cell>
          <cell r="L460">
            <v>0</v>
          </cell>
          <cell r="M460">
            <v>0</v>
          </cell>
          <cell r="N460">
            <v>2015.5</v>
          </cell>
          <cell r="O460">
            <v>0</v>
          </cell>
          <cell r="P460">
            <v>0</v>
          </cell>
          <cell r="Q460">
            <v>0</v>
          </cell>
          <cell r="R460">
            <v>0</v>
          </cell>
          <cell r="S460">
            <v>2015.5</v>
          </cell>
          <cell r="T460">
            <v>0</v>
          </cell>
          <cell r="U460">
            <v>0</v>
          </cell>
          <cell r="V460">
            <v>2015.5</v>
          </cell>
          <cell r="W460">
            <v>0</v>
          </cell>
          <cell r="X460">
            <v>0</v>
          </cell>
          <cell r="Y460">
            <v>0</v>
          </cell>
          <cell r="Z460">
            <v>0</v>
          </cell>
          <cell r="AA460">
            <v>0</v>
          </cell>
          <cell r="AB460">
            <v>2015.5</v>
          </cell>
          <cell r="AC460">
            <v>2015.5</v>
          </cell>
          <cell r="AD460">
            <v>0</v>
          </cell>
          <cell r="AE460">
            <v>0</v>
          </cell>
          <cell r="AF460">
            <v>0</v>
          </cell>
          <cell r="AG460">
            <v>2015.5</v>
          </cell>
          <cell r="AH460">
            <v>0</v>
          </cell>
          <cell r="AI460">
            <v>0</v>
          </cell>
          <cell r="AJ460">
            <v>0</v>
          </cell>
          <cell r="AK460">
            <v>0</v>
          </cell>
          <cell r="AL460">
            <v>0</v>
          </cell>
          <cell r="AM460">
            <v>0</v>
          </cell>
        </row>
        <row r="461">
          <cell r="B461" t="str">
            <v>Sterile Water for Injection USP2mL</v>
          </cell>
          <cell r="C461" t="str">
            <v>Sterile Water for Injection USP</v>
          </cell>
          <cell r="D461" t="str">
            <v>2mL</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row>
        <row r="462">
          <cell r="B462" t="str">
            <v>Sterile Water for Injection USP5mL</v>
          </cell>
          <cell r="C462" t="str">
            <v>Sterile Water for Injection USP</v>
          </cell>
          <cell r="D462" t="str">
            <v>5mL</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row>
        <row r="463">
          <cell r="B463" t="str">
            <v>Sumatriptan succinate100mg</v>
          </cell>
          <cell r="C463" t="str">
            <v>Sumatriptan succinate</v>
          </cell>
          <cell r="D463" t="str">
            <v>100mg</v>
          </cell>
          <cell r="E463">
            <v>0</v>
          </cell>
          <cell r="F463">
            <v>0</v>
          </cell>
          <cell r="G463">
            <v>0</v>
          </cell>
          <cell r="H463">
            <v>0</v>
          </cell>
          <cell r="I463" t="str">
            <v>Y</v>
          </cell>
          <cell r="J463">
            <v>2010.25</v>
          </cell>
          <cell r="K463">
            <v>0</v>
          </cell>
          <cell r="L463">
            <v>0</v>
          </cell>
          <cell r="M463">
            <v>0</v>
          </cell>
          <cell r="N463">
            <v>2011</v>
          </cell>
          <cell r="O463">
            <v>0</v>
          </cell>
          <cell r="P463">
            <v>0</v>
          </cell>
          <cell r="Q463">
            <v>0</v>
          </cell>
          <cell r="R463">
            <v>0</v>
          </cell>
          <cell r="S463">
            <v>2011</v>
          </cell>
          <cell r="T463">
            <v>0</v>
          </cell>
          <cell r="U463">
            <v>0</v>
          </cell>
          <cell r="V463">
            <v>2011</v>
          </cell>
          <cell r="W463">
            <v>0</v>
          </cell>
          <cell r="X463">
            <v>0</v>
          </cell>
          <cell r="Y463">
            <v>2010.25</v>
          </cell>
          <cell r="Z463">
            <v>0</v>
          </cell>
          <cell r="AA463">
            <v>0</v>
          </cell>
          <cell r="AB463">
            <v>2011</v>
          </cell>
          <cell r="AC463">
            <v>2011</v>
          </cell>
          <cell r="AD463">
            <v>0</v>
          </cell>
          <cell r="AE463">
            <v>0</v>
          </cell>
          <cell r="AF463">
            <v>0</v>
          </cell>
          <cell r="AG463">
            <v>2011</v>
          </cell>
          <cell r="AH463">
            <v>0</v>
          </cell>
          <cell r="AI463">
            <v>0</v>
          </cell>
          <cell r="AJ463">
            <v>0</v>
          </cell>
          <cell r="AK463">
            <v>0</v>
          </cell>
          <cell r="AL463">
            <v>0</v>
          </cell>
          <cell r="AM463">
            <v>0</v>
          </cell>
        </row>
        <row r="464">
          <cell r="B464" t="str">
            <v>Sumatriptan succinate50mg</v>
          </cell>
          <cell r="C464" t="str">
            <v>Sumatriptan succinate</v>
          </cell>
          <cell r="D464" t="str">
            <v>50mg</v>
          </cell>
          <cell r="E464">
            <v>0</v>
          </cell>
          <cell r="F464">
            <v>0</v>
          </cell>
          <cell r="G464">
            <v>0</v>
          </cell>
          <cell r="H464">
            <v>0</v>
          </cell>
          <cell r="I464" t="str">
            <v>Y</v>
          </cell>
          <cell r="J464">
            <v>2010.25</v>
          </cell>
          <cell r="K464">
            <v>0</v>
          </cell>
          <cell r="L464">
            <v>0</v>
          </cell>
          <cell r="M464">
            <v>0</v>
          </cell>
          <cell r="N464">
            <v>2011</v>
          </cell>
          <cell r="O464">
            <v>0</v>
          </cell>
          <cell r="P464">
            <v>0</v>
          </cell>
          <cell r="Q464">
            <v>0</v>
          </cell>
          <cell r="R464">
            <v>0</v>
          </cell>
          <cell r="S464">
            <v>2011</v>
          </cell>
          <cell r="T464">
            <v>0</v>
          </cell>
          <cell r="U464">
            <v>0</v>
          </cell>
          <cell r="V464">
            <v>2011</v>
          </cell>
          <cell r="W464">
            <v>0</v>
          </cell>
          <cell r="X464">
            <v>0</v>
          </cell>
          <cell r="Y464">
            <v>2010.25</v>
          </cell>
          <cell r="Z464">
            <v>0</v>
          </cell>
          <cell r="AA464">
            <v>0</v>
          </cell>
          <cell r="AB464">
            <v>2011</v>
          </cell>
          <cell r="AC464">
            <v>2011</v>
          </cell>
          <cell r="AD464">
            <v>0</v>
          </cell>
          <cell r="AE464">
            <v>0</v>
          </cell>
          <cell r="AF464">
            <v>0</v>
          </cell>
          <cell r="AG464">
            <v>2011</v>
          </cell>
          <cell r="AH464">
            <v>0</v>
          </cell>
          <cell r="AI464">
            <v>0</v>
          </cell>
          <cell r="AJ464">
            <v>0</v>
          </cell>
          <cell r="AK464">
            <v>0</v>
          </cell>
          <cell r="AL464">
            <v>0</v>
          </cell>
          <cell r="AM464">
            <v>0</v>
          </cell>
        </row>
        <row r="465">
          <cell r="B465" t="str">
            <v>Tacrolimus0.5mg</v>
          </cell>
          <cell r="C465" t="str">
            <v>Tacrolimus</v>
          </cell>
          <cell r="D465" t="str">
            <v>0.5mg</v>
          </cell>
          <cell r="E465">
            <v>0</v>
          </cell>
          <cell r="F465">
            <v>0</v>
          </cell>
          <cell r="G465">
            <v>0</v>
          </cell>
          <cell r="H465">
            <v>0</v>
          </cell>
          <cell r="I465" t="str">
            <v>Y</v>
          </cell>
          <cell r="J465">
            <v>2011.5</v>
          </cell>
          <cell r="K465">
            <v>0</v>
          </cell>
          <cell r="L465">
            <v>0</v>
          </cell>
          <cell r="M465">
            <v>0</v>
          </cell>
          <cell r="N465">
            <v>2011.5</v>
          </cell>
          <cell r="O465">
            <v>0</v>
          </cell>
          <cell r="P465">
            <v>0</v>
          </cell>
          <cell r="Q465">
            <v>0</v>
          </cell>
          <cell r="R465">
            <v>0</v>
          </cell>
          <cell r="S465">
            <v>2011.5</v>
          </cell>
          <cell r="T465">
            <v>0</v>
          </cell>
          <cell r="U465">
            <v>0</v>
          </cell>
          <cell r="V465">
            <v>2011.5</v>
          </cell>
          <cell r="W465">
            <v>0</v>
          </cell>
          <cell r="X465">
            <v>0</v>
          </cell>
          <cell r="Y465">
            <v>0</v>
          </cell>
          <cell r="Z465">
            <v>0</v>
          </cell>
          <cell r="AA465">
            <v>0</v>
          </cell>
          <cell r="AB465">
            <v>2011.5</v>
          </cell>
          <cell r="AC465">
            <v>2011.5</v>
          </cell>
          <cell r="AD465">
            <v>0</v>
          </cell>
          <cell r="AE465">
            <v>0</v>
          </cell>
          <cell r="AF465">
            <v>0</v>
          </cell>
          <cell r="AG465">
            <v>2011.5</v>
          </cell>
          <cell r="AH465">
            <v>0</v>
          </cell>
          <cell r="AI465">
            <v>0</v>
          </cell>
          <cell r="AJ465">
            <v>0</v>
          </cell>
          <cell r="AK465">
            <v>0</v>
          </cell>
          <cell r="AL465">
            <v>0</v>
          </cell>
          <cell r="AM465">
            <v>0</v>
          </cell>
        </row>
        <row r="466">
          <cell r="B466" t="str">
            <v>Tacrolimus1mg</v>
          </cell>
          <cell r="C466" t="str">
            <v>Tacrolimus</v>
          </cell>
          <cell r="D466" t="str">
            <v>1mg</v>
          </cell>
          <cell r="E466">
            <v>0</v>
          </cell>
          <cell r="F466">
            <v>0</v>
          </cell>
          <cell r="G466">
            <v>0</v>
          </cell>
          <cell r="H466">
            <v>0</v>
          </cell>
          <cell r="I466" t="str">
            <v>Y</v>
          </cell>
          <cell r="J466">
            <v>2011.5</v>
          </cell>
          <cell r="K466">
            <v>0</v>
          </cell>
          <cell r="L466">
            <v>0</v>
          </cell>
          <cell r="M466">
            <v>0</v>
          </cell>
          <cell r="N466">
            <v>2011.5</v>
          </cell>
          <cell r="O466">
            <v>0</v>
          </cell>
          <cell r="P466">
            <v>0</v>
          </cell>
          <cell r="Q466">
            <v>0</v>
          </cell>
          <cell r="R466">
            <v>0</v>
          </cell>
          <cell r="S466">
            <v>2011.5</v>
          </cell>
          <cell r="T466">
            <v>0</v>
          </cell>
          <cell r="U466">
            <v>0</v>
          </cell>
          <cell r="V466">
            <v>2011.5</v>
          </cell>
          <cell r="W466">
            <v>0</v>
          </cell>
          <cell r="X466">
            <v>0</v>
          </cell>
          <cell r="Y466">
            <v>0</v>
          </cell>
          <cell r="Z466">
            <v>0</v>
          </cell>
          <cell r="AA466">
            <v>0</v>
          </cell>
          <cell r="AB466">
            <v>2011.5</v>
          </cell>
          <cell r="AC466">
            <v>2011.5</v>
          </cell>
          <cell r="AD466">
            <v>0</v>
          </cell>
          <cell r="AE466">
            <v>0</v>
          </cell>
          <cell r="AF466">
            <v>0</v>
          </cell>
          <cell r="AG466">
            <v>2011.5</v>
          </cell>
          <cell r="AH466">
            <v>0</v>
          </cell>
          <cell r="AI466">
            <v>0</v>
          </cell>
          <cell r="AJ466">
            <v>0</v>
          </cell>
          <cell r="AK466">
            <v>0</v>
          </cell>
          <cell r="AL466">
            <v>0</v>
          </cell>
          <cell r="AM466">
            <v>0</v>
          </cell>
        </row>
        <row r="467">
          <cell r="B467" t="str">
            <v>Tacrolimus5mg</v>
          </cell>
          <cell r="C467" t="str">
            <v>Tacrolimus</v>
          </cell>
          <cell r="D467" t="str">
            <v>5mg</v>
          </cell>
          <cell r="E467">
            <v>0</v>
          </cell>
          <cell r="F467">
            <v>0</v>
          </cell>
          <cell r="G467">
            <v>0</v>
          </cell>
          <cell r="H467">
            <v>0</v>
          </cell>
          <cell r="I467" t="str">
            <v>Y</v>
          </cell>
          <cell r="J467">
            <v>2011.5</v>
          </cell>
          <cell r="K467">
            <v>0</v>
          </cell>
          <cell r="L467">
            <v>0</v>
          </cell>
          <cell r="M467">
            <v>0</v>
          </cell>
          <cell r="N467">
            <v>2011.5</v>
          </cell>
          <cell r="O467">
            <v>0</v>
          </cell>
          <cell r="P467">
            <v>0</v>
          </cell>
          <cell r="Q467">
            <v>0</v>
          </cell>
          <cell r="R467">
            <v>0</v>
          </cell>
          <cell r="S467">
            <v>2011.5</v>
          </cell>
          <cell r="T467">
            <v>0</v>
          </cell>
          <cell r="U467">
            <v>0</v>
          </cell>
          <cell r="V467">
            <v>2011.5</v>
          </cell>
          <cell r="W467">
            <v>0</v>
          </cell>
          <cell r="X467">
            <v>0</v>
          </cell>
          <cell r="Y467">
            <v>0</v>
          </cell>
          <cell r="Z467">
            <v>0</v>
          </cell>
          <cell r="AA467">
            <v>0</v>
          </cell>
          <cell r="AB467">
            <v>2011.5</v>
          </cell>
          <cell r="AC467">
            <v>2011.5</v>
          </cell>
          <cell r="AD467">
            <v>0</v>
          </cell>
          <cell r="AE467">
            <v>0</v>
          </cell>
          <cell r="AF467">
            <v>0</v>
          </cell>
          <cell r="AG467">
            <v>2011.5</v>
          </cell>
          <cell r="AH467">
            <v>0</v>
          </cell>
          <cell r="AI467">
            <v>0</v>
          </cell>
          <cell r="AJ467">
            <v>0</v>
          </cell>
          <cell r="AK467">
            <v>0</v>
          </cell>
          <cell r="AL467">
            <v>0</v>
          </cell>
          <cell r="AM467">
            <v>0</v>
          </cell>
        </row>
        <row r="468">
          <cell r="B468" t="str">
            <v>Tadalafil10mg</v>
          </cell>
          <cell r="C468" t="str">
            <v>Tadalafil</v>
          </cell>
          <cell r="D468" t="str">
            <v>10mg</v>
          </cell>
          <cell r="E468">
            <v>0</v>
          </cell>
          <cell r="F468">
            <v>0</v>
          </cell>
          <cell r="G468">
            <v>0</v>
          </cell>
          <cell r="H468">
            <v>0</v>
          </cell>
          <cell r="I468" t="str">
            <v>Y</v>
          </cell>
          <cell r="J468">
            <v>2014.5</v>
          </cell>
          <cell r="K468">
            <v>0</v>
          </cell>
          <cell r="L468">
            <v>0</v>
          </cell>
          <cell r="M468">
            <v>0</v>
          </cell>
          <cell r="N468">
            <v>2014.5</v>
          </cell>
          <cell r="O468">
            <v>0</v>
          </cell>
          <cell r="P468">
            <v>0</v>
          </cell>
          <cell r="Q468">
            <v>0</v>
          </cell>
          <cell r="R468">
            <v>0</v>
          </cell>
          <cell r="S468">
            <v>2014.5</v>
          </cell>
          <cell r="T468">
            <v>0</v>
          </cell>
          <cell r="U468">
            <v>0</v>
          </cell>
          <cell r="V468">
            <v>2014.5</v>
          </cell>
          <cell r="W468">
            <v>0</v>
          </cell>
          <cell r="X468">
            <v>0</v>
          </cell>
          <cell r="Y468">
            <v>0</v>
          </cell>
          <cell r="Z468">
            <v>0</v>
          </cell>
          <cell r="AA468">
            <v>0</v>
          </cell>
          <cell r="AB468">
            <v>2014.5</v>
          </cell>
          <cell r="AC468">
            <v>2014.5</v>
          </cell>
          <cell r="AD468">
            <v>0</v>
          </cell>
          <cell r="AE468">
            <v>0</v>
          </cell>
          <cell r="AF468">
            <v>0</v>
          </cell>
          <cell r="AG468">
            <v>2014.5</v>
          </cell>
          <cell r="AH468">
            <v>0</v>
          </cell>
          <cell r="AI468">
            <v>0</v>
          </cell>
          <cell r="AJ468">
            <v>0</v>
          </cell>
          <cell r="AK468">
            <v>0</v>
          </cell>
          <cell r="AL468">
            <v>0</v>
          </cell>
          <cell r="AM468">
            <v>0</v>
          </cell>
        </row>
        <row r="469">
          <cell r="B469" t="str">
            <v>Tadalafil2.5mg</v>
          </cell>
          <cell r="C469" t="str">
            <v>Tadalafil</v>
          </cell>
          <cell r="D469" t="str">
            <v>2.5mg</v>
          </cell>
          <cell r="E469">
            <v>0</v>
          </cell>
          <cell r="F469">
            <v>0</v>
          </cell>
          <cell r="G469">
            <v>0</v>
          </cell>
          <cell r="H469">
            <v>0</v>
          </cell>
          <cell r="I469" t="str">
            <v>Y</v>
          </cell>
          <cell r="J469">
            <v>2014.5</v>
          </cell>
          <cell r="K469">
            <v>0</v>
          </cell>
          <cell r="L469">
            <v>0</v>
          </cell>
          <cell r="M469">
            <v>0</v>
          </cell>
          <cell r="N469">
            <v>2014.5</v>
          </cell>
          <cell r="O469">
            <v>0</v>
          </cell>
          <cell r="P469">
            <v>0</v>
          </cell>
          <cell r="Q469">
            <v>0</v>
          </cell>
          <cell r="R469">
            <v>0</v>
          </cell>
          <cell r="S469">
            <v>2014.5</v>
          </cell>
          <cell r="T469">
            <v>0</v>
          </cell>
          <cell r="U469">
            <v>0</v>
          </cell>
          <cell r="V469">
            <v>2014.5</v>
          </cell>
          <cell r="W469">
            <v>0</v>
          </cell>
          <cell r="X469">
            <v>0</v>
          </cell>
          <cell r="Y469">
            <v>0</v>
          </cell>
          <cell r="Z469">
            <v>0</v>
          </cell>
          <cell r="AA469">
            <v>0</v>
          </cell>
          <cell r="AB469">
            <v>2014.5</v>
          </cell>
          <cell r="AC469">
            <v>2014.5</v>
          </cell>
          <cell r="AD469">
            <v>0</v>
          </cell>
          <cell r="AE469">
            <v>0</v>
          </cell>
          <cell r="AF469">
            <v>0</v>
          </cell>
          <cell r="AG469">
            <v>2014.5</v>
          </cell>
          <cell r="AH469">
            <v>0</v>
          </cell>
          <cell r="AI469">
            <v>0</v>
          </cell>
          <cell r="AJ469">
            <v>0</v>
          </cell>
          <cell r="AK469">
            <v>0</v>
          </cell>
          <cell r="AL469">
            <v>0</v>
          </cell>
          <cell r="AM469">
            <v>0</v>
          </cell>
        </row>
        <row r="470">
          <cell r="B470" t="str">
            <v>Tadalafil20mg</v>
          </cell>
          <cell r="C470" t="str">
            <v>Tadalafil</v>
          </cell>
          <cell r="D470" t="str">
            <v>20mg</v>
          </cell>
          <cell r="E470">
            <v>0</v>
          </cell>
          <cell r="F470">
            <v>0</v>
          </cell>
          <cell r="G470">
            <v>0</v>
          </cell>
          <cell r="H470">
            <v>0</v>
          </cell>
          <cell r="I470" t="str">
            <v>Y</v>
          </cell>
          <cell r="J470">
            <v>2014.5</v>
          </cell>
          <cell r="K470">
            <v>0</v>
          </cell>
          <cell r="L470">
            <v>0</v>
          </cell>
          <cell r="M470">
            <v>0</v>
          </cell>
          <cell r="N470">
            <v>2014.5</v>
          </cell>
          <cell r="O470">
            <v>0</v>
          </cell>
          <cell r="P470">
            <v>0</v>
          </cell>
          <cell r="Q470">
            <v>0</v>
          </cell>
          <cell r="R470">
            <v>0</v>
          </cell>
          <cell r="S470">
            <v>2014.5</v>
          </cell>
          <cell r="T470">
            <v>0</v>
          </cell>
          <cell r="U470">
            <v>0</v>
          </cell>
          <cell r="V470">
            <v>2014.5</v>
          </cell>
          <cell r="W470">
            <v>0</v>
          </cell>
          <cell r="X470">
            <v>0</v>
          </cell>
          <cell r="Y470">
            <v>0</v>
          </cell>
          <cell r="Z470">
            <v>0</v>
          </cell>
          <cell r="AA470">
            <v>0</v>
          </cell>
          <cell r="AB470">
            <v>2014.5</v>
          </cell>
          <cell r="AC470">
            <v>2014.5</v>
          </cell>
          <cell r="AD470">
            <v>0</v>
          </cell>
          <cell r="AE470">
            <v>0</v>
          </cell>
          <cell r="AF470">
            <v>0</v>
          </cell>
          <cell r="AG470">
            <v>2014.5</v>
          </cell>
          <cell r="AH470">
            <v>0</v>
          </cell>
          <cell r="AI470">
            <v>0</v>
          </cell>
          <cell r="AJ470">
            <v>0</v>
          </cell>
          <cell r="AK470">
            <v>0</v>
          </cell>
          <cell r="AL470">
            <v>0</v>
          </cell>
          <cell r="AM470">
            <v>0</v>
          </cell>
        </row>
        <row r="471">
          <cell r="B471" t="str">
            <v>Tadalafil5mg</v>
          </cell>
          <cell r="C471" t="str">
            <v>Tadalafil</v>
          </cell>
          <cell r="D471" t="str">
            <v>5mg</v>
          </cell>
          <cell r="E471">
            <v>0</v>
          </cell>
          <cell r="F471">
            <v>0</v>
          </cell>
          <cell r="G471">
            <v>0</v>
          </cell>
          <cell r="H471">
            <v>0</v>
          </cell>
          <cell r="I471" t="str">
            <v>Y</v>
          </cell>
          <cell r="J471">
            <v>2014.5</v>
          </cell>
          <cell r="K471">
            <v>0</v>
          </cell>
          <cell r="L471">
            <v>0</v>
          </cell>
          <cell r="M471">
            <v>0</v>
          </cell>
          <cell r="N471">
            <v>2014.5</v>
          </cell>
          <cell r="O471">
            <v>0</v>
          </cell>
          <cell r="P471">
            <v>0</v>
          </cell>
          <cell r="Q471">
            <v>0</v>
          </cell>
          <cell r="R471">
            <v>0</v>
          </cell>
          <cell r="S471">
            <v>2014.5</v>
          </cell>
          <cell r="T471">
            <v>0</v>
          </cell>
          <cell r="U471">
            <v>0</v>
          </cell>
          <cell r="V471">
            <v>2014.5</v>
          </cell>
          <cell r="W471">
            <v>0</v>
          </cell>
          <cell r="X471">
            <v>0</v>
          </cell>
          <cell r="Y471">
            <v>0</v>
          </cell>
          <cell r="Z471">
            <v>0</v>
          </cell>
          <cell r="AA471">
            <v>0</v>
          </cell>
          <cell r="AB471">
            <v>2014.5</v>
          </cell>
          <cell r="AC471">
            <v>2014.5</v>
          </cell>
          <cell r="AD471">
            <v>0</v>
          </cell>
          <cell r="AE471">
            <v>0</v>
          </cell>
          <cell r="AF471">
            <v>0</v>
          </cell>
          <cell r="AG471">
            <v>2014.5</v>
          </cell>
          <cell r="AH471">
            <v>0</v>
          </cell>
          <cell r="AI471">
            <v>0</v>
          </cell>
          <cell r="AJ471">
            <v>0</v>
          </cell>
          <cell r="AK471">
            <v>0</v>
          </cell>
          <cell r="AL471">
            <v>0</v>
          </cell>
          <cell r="AM471">
            <v>0</v>
          </cell>
        </row>
        <row r="472">
          <cell r="B472" t="str">
            <v>Telmisartan + Amlodipine40+10mg</v>
          </cell>
          <cell r="C472" t="str">
            <v>Telmisartan + Amlodipine</v>
          </cell>
          <cell r="D472" t="str">
            <v>40+10mg</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row>
        <row r="473">
          <cell r="B473" t="str">
            <v>Telmisartan + Amlodipine40+5mg</v>
          </cell>
          <cell r="C473" t="str">
            <v>Telmisartan + Amlodipine</v>
          </cell>
          <cell r="D473" t="str">
            <v>40+5mg</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row>
        <row r="474">
          <cell r="B474" t="str">
            <v>Telmisartan + Amlodipine80+10mg</v>
          </cell>
          <cell r="C474" t="str">
            <v>Telmisartan + Amlodipine</v>
          </cell>
          <cell r="D474" t="str">
            <v>80+10mg</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row>
        <row r="475">
          <cell r="B475" t="str">
            <v>Telmisartan + Amlodipine80+5mg</v>
          </cell>
          <cell r="C475" t="str">
            <v>Telmisartan + Amlodipine</v>
          </cell>
          <cell r="D475" t="str">
            <v>80+5mg</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row>
        <row r="476">
          <cell r="B476" t="str">
            <v>Telmisartan + HCTZ40+12.5mg</v>
          </cell>
          <cell r="C476" t="str">
            <v>Telmisartan + HCTZ</v>
          </cell>
          <cell r="D476" t="str">
            <v>40+12.5mg</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row>
        <row r="477">
          <cell r="B477" t="str">
            <v>Telmisartan + HCTZ80+12.5mg</v>
          </cell>
          <cell r="C477" t="str">
            <v>Telmisartan + HCTZ</v>
          </cell>
          <cell r="D477" t="str">
            <v>80+12.5mg</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row>
        <row r="478">
          <cell r="B478" t="str">
            <v>Telmisartan + HCTZ80+25mg</v>
          </cell>
          <cell r="C478" t="str">
            <v>Telmisartan + HCTZ</v>
          </cell>
          <cell r="D478" t="str">
            <v>80+25mg</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row>
        <row r="479">
          <cell r="B479" t="str">
            <v>Telmisartan20mg</v>
          </cell>
          <cell r="C479" t="str">
            <v>Telmisartan</v>
          </cell>
          <cell r="D479" t="str">
            <v>20mg</v>
          </cell>
          <cell r="E479">
            <v>0</v>
          </cell>
          <cell r="F479">
            <v>0</v>
          </cell>
          <cell r="G479">
            <v>0</v>
          </cell>
          <cell r="H479">
            <v>0</v>
          </cell>
          <cell r="I479" t="str">
            <v>Y</v>
          </cell>
          <cell r="J479">
            <v>2014</v>
          </cell>
          <cell r="K479">
            <v>0</v>
          </cell>
          <cell r="L479">
            <v>0</v>
          </cell>
          <cell r="M479">
            <v>0</v>
          </cell>
          <cell r="N479">
            <v>2014</v>
          </cell>
          <cell r="O479">
            <v>0</v>
          </cell>
          <cell r="P479">
            <v>0</v>
          </cell>
          <cell r="Q479">
            <v>0</v>
          </cell>
          <cell r="R479">
            <v>0</v>
          </cell>
          <cell r="S479">
            <v>2014</v>
          </cell>
          <cell r="T479">
            <v>0</v>
          </cell>
          <cell r="U479">
            <v>0</v>
          </cell>
          <cell r="V479">
            <v>2014</v>
          </cell>
          <cell r="W479">
            <v>0</v>
          </cell>
          <cell r="X479">
            <v>0</v>
          </cell>
          <cell r="Y479">
            <v>0</v>
          </cell>
          <cell r="Z479">
            <v>0</v>
          </cell>
          <cell r="AA479">
            <v>0</v>
          </cell>
          <cell r="AB479">
            <v>2014</v>
          </cell>
          <cell r="AC479">
            <v>2014</v>
          </cell>
          <cell r="AD479">
            <v>0</v>
          </cell>
          <cell r="AE479">
            <v>0</v>
          </cell>
          <cell r="AF479">
            <v>0</v>
          </cell>
          <cell r="AG479">
            <v>2014</v>
          </cell>
          <cell r="AH479">
            <v>0</v>
          </cell>
          <cell r="AI479">
            <v>0</v>
          </cell>
          <cell r="AJ479">
            <v>0</v>
          </cell>
          <cell r="AK479">
            <v>0</v>
          </cell>
          <cell r="AL479">
            <v>0</v>
          </cell>
          <cell r="AM479">
            <v>0</v>
          </cell>
        </row>
        <row r="480">
          <cell r="B480" t="str">
            <v>Telmisartan40mg</v>
          </cell>
          <cell r="C480" t="str">
            <v>Telmisartan</v>
          </cell>
          <cell r="D480" t="str">
            <v>40mg</v>
          </cell>
          <cell r="E480">
            <v>0</v>
          </cell>
          <cell r="F480">
            <v>0</v>
          </cell>
          <cell r="G480">
            <v>0</v>
          </cell>
          <cell r="H480">
            <v>0</v>
          </cell>
          <cell r="I480" t="str">
            <v>Y</v>
          </cell>
          <cell r="J480">
            <v>2014</v>
          </cell>
          <cell r="K480">
            <v>0</v>
          </cell>
          <cell r="L480">
            <v>0</v>
          </cell>
          <cell r="M480">
            <v>0</v>
          </cell>
          <cell r="N480">
            <v>2014</v>
          </cell>
          <cell r="O480">
            <v>0</v>
          </cell>
          <cell r="P480">
            <v>0</v>
          </cell>
          <cell r="Q480">
            <v>0</v>
          </cell>
          <cell r="R480">
            <v>0</v>
          </cell>
          <cell r="S480">
            <v>2014</v>
          </cell>
          <cell r="T480">
            <v>0</v>
          </cell>
          <cell r="U480">
            <v>0</v>
          </cell>
          <cell r="V480">
            <v>2014</v>
          </cell>
          <cell r="W480">
            <v>0</v>
          </cell>
          <cell r="X480">
            <v>0</v>
          </cell>
          <cell r="Y480">
            <v>0</v>
          </cell>
          <cell r="Z480">
            <v>0</v>
          </cell>
          <cell r="AA480">
            <v>0</v>
          </cell>
          <cell r="AB480">
            <v>2014</v>
          </cell>
          <cell r="AC480">
            <v>2014</v>
          </cell>
          <cell r="AD480">
            <v>0</v>
          </cell>
          <cell r="AE480">
            <v>0</v>
          </cell>
          <cell r="AF480">
            <v>0</v>
          </cell>
          <cell r="AG480">
            <v>2014</v>
          </cell>
          <cell r="AH480">
            <v>0</v>
          </cell>
          <cell r="AI480">
            <v>0</v>
          </cell>
          <cell r="AJ480">
            <v>0</v>
          </cell>
          <cell r="AK480">
            <v>0</v>
          </cell>
          <cell r="AL480">
            <v>0</v>
          </cell>
          <cell r="AM480">
            <v>0</v>
          </cell>
        </row>
        <row r="481">
          <cell r="B481" t="str">
            <v>Telmisartan80mg</v>
          </cell>
          <cell r="C481" t="str">
            <v>Telmisartan</v>
          </cell>
          <cell r="D481" t="str">
            <v>80mg</v>
          </cell>
          <cell r="E481">
            <v>0</v>
          </cell>
          <cell r="F481">
            <v>0</v>
          </cell>
          <cell r="G481">
            <v>0</v>
          </cell>
          <cell r="H481">
            <v>0</v>
          </cell>
          <cell r="I481" t="str">
            <v>Y</v>
          </cell>
          <cell r="J481">
            <v>2014</v>
          </cell>
          <cell r="K481">
            <v>0</v>
          </cell>
          <cell r="L481">
            <v>0</v>
          </cell>
          <cell r="M481">
            <v>0</v>
          </cell>
          <cell r="N481">
            <v>2014</v>
          </cell>
          <cell r="O481">
            <v>0</v>
          </cell>
          <cell r="P481">
            <v>0</v>
          </cell>
          <cell r="Q481">
            <v>0</v>
          </cell>
          <cell r="R481">
            <v>0</v>
          </cell>
          <cell r="S481">
            <v>2014</v>
          </cell>
          <cell r="T481">
            <v>0</v>
          </cell>
          <cell r="U481">
            <v>0</v>
          </cell>
          <cell r="V481">
            <v>2014</v>
          </cell>
          <cell r="W481">
            <v>0</v>
          </cell>
          <cell r="X481">
            <v>0</v>
          </cell>
          <cell r="Y481">
            <v>0</v>
          </cell>
          <cell r="Z481">
            <v>0</v>
          </cell>
          <cell r="AA481">
            <v>0</v>
          </cell>
          <cell r="AB481">
            <v>2014</v>
          </cell>
          <cell r="AC481">
            <v>2014</v>
          </cell>
          <cell r="AD481">
            <v>0</v>
          </cell>
          <cell r="AE481">
            <v>0</v>
          </cell>
          <cell r="AF481">
            <v>0</v>
          </cell>
          <cell r="AG481">
            <v>2014</v>
          </cell>
          <cell r="AH481">
            <v>0</v>
          </cell>
          <cell r="AI481">
            <v>0</v>
          </cell>
          <cell r="AJ481">
            <v>0</v>
          </cell>
          <cell r="AK481">
            <v>0</v>
          </cell>
          <cell r="AL481">
            <v>0</v>
          </cell>
          <cell r="AM481">
            <v>0</v>
          </cell>
        </row>
        <row r="482">
          <cell r="B482" t="str">
            <v>Terazosin10mg</v>
          </cell>
          <cell r="C482" t="str">
            <v>Terazosin</v>
          </cell>
          <cell r="D482" t="str">
            <v>10mg</v>
          </cell>
          <cell r="E482">
            <v>0</v>
          </cell>
          <cell r="F482">
            <v>0</v>
          </cell>
          <cell r="G482">
            <v>0</v>
          </cell>
          <cell r="H482">
            <v>0</v>
          </cell>
          <cell r="I482" t="str">
            <v>Y</v>
          </cell>
          <cell r="J482">
            <v>2010.25</v>
          </cell>
          <cell r="K482">
            <v>0</v>
          </cell>
          <cell r="L482">
            <v>0</v>
          </cell>
          <cell r="M482">
            <v>0</v>
          </cell>
          <cell r="N482">
            <v>2010.25</v>
          </cell>
          <cell r="O482">
            <v>0</v>
          </cell>
          <cell r="P482">
            <v>0</v>
          </cell>
          <cell r="Q482">
            <v>0</v>
          </cell>
          <cell r="R482">
            <v>0</v>
          </cell>
          <cell r="S482">
            <v>2010.25</v>
          </cell>
          <cell r="T482">
            <v>0</v>
          </cell>
          <cell r="U482">
            <v>0</v>
          </cell>
          <cell r="V482">
            <v>2010.25</v>
          </cell>
          <cell r="W482">
            <v>0</v>
          </cell>
          <cell r="X482">
            <v>0</v>
          </cell>
          <cell r="Y482">
            <v>0</v>
          </cell>
          <cell r="Z482">
            <v>0</v>
          </cell>
          <cell r="AA482">
            <v>0</v>
          </cell>
          <cell r="AB482">
            <v>2010.25</v>
          </cell>
          <cell r="AC482">
            <v>2010.25</v>
          </cell>
          <cell r="AD482">
            <v>0</v>
          </cell>
          <cell r="AE482">
            <v>0</v>
          </cell>
          <cell r="AF482">
            <v>0</v>
          </cell>
          <cell r="AG482">
            <v>2011</v>
          </cell>
          <cell r="AH482">
            <v>0</v>
          </cell>
          <cell r="AI482">
            <v>0</v>
          </cell>
          <cell r="AJ482">
            <v>0</v>
          </cell>
          <cell r="AK482">
            <v>0</v>
          </cell>
          <cell r="AL482">
            <v>0</v>
          </cell>
          <cell r="AM482">
            <v>0</v>
          </cell>
        </row>
        <row r="483">
          <cell r="B483" t="str">
            <v>Terazosin1mg</v>
          </cell>
          <cell r="C483" t="str">
            <v>Terazosin</v>
          </cell>
          <cell r="D483" t="str">
            <v>1mg</v>
          </cell>
          <cell r="E483">
            <v>0</v>
          </cell>
          <cell r="F483">
            <v>0</v>
          </cell>
          <cell r="G483">
            <v>0</v>
          </cell>
          <cell r="H483">
            <v>0</v>
          </cell>
          <cell r="I483" t="str">
            <v>Y</v>
          </cell>
          <cell r="J483">
            <v>2010.25</v>
          </cell>
          <cell r="K483">
            <v>0</v>
          </cell>
          <cell r="L483">
            <v>0</v>
          </cell>
          <cell r="M483">
            <v>0</v>
          </cell>
          <cell r="N483">
            <v>2010.25</v>
          </cell>
          <cell r="O483">
            <v>0</v>
          </cell>
          <cell r="P483">
            <v>0</v>
          </cell>
          <cell r="Q483">
            <v>0</v>
          </cell>
          <cell r="R483">
            <v>0</v>
          </cell>
          <cell r="S483">
            <v>2010.25</v>
          </cell>
          <cell r="T483">
            <v>0</v>
          </cell>
          <cell r="U483">
            <v>0</v>
          </cell>
          <cell r="V483">
            <v>2010.25</v>
          </cell>
          <cell r="W483">
            <v>0</v>
          </cell>
          <cell r="X483">
            <v>0</v>
          </cell>
          <cell r="Y483">
            <v>0</v>
          </cell>
          <cell r="Z483">
            <v>0</v>
          </cell>
          <cell r="AA483">
            <v>0</v>
          </cell>
          <cell r="AB483">
            <v>2010.25</v>
          </cell>
          <cell r="AC483">
            <v>2010.25</v>
          </cell>
          <cell r="AD483">
            <v>0</v>
          </cell>
          <cell r="AE483">
            <v>0</v>
          </cell>
          <cell r="AF483">
            <v>0</v>
          </cell>
          <cell r="AG483">
            <v>2011</v>
          </cell>
          <cell r="AH483">
            <v>0</v>
          </cell>
          <cell r="AI483">
            <v>0</v>
          </cell>
          <cell r="AJ483">
            <v>0</v>
          </cell>
          <cell r="AK483">
            <v>0</v>
          </cell>
          <cell r="AL483">
            <v>0</v>
          </cell>
          <cell r="AM483">
            <v>0</v>
          </cell>
        </row>
        <row r="484">
          <cell r="B484" t="str">
            <v>Terazosin2mg</v>
          </cell>
          <cell r="C484" t="str">
            <v>Terazosin</v>
          </cell>
          <cell r="D484" t="str">
            <v>2mg</v>
          </cell>
          <cell r="E484">
            <v>0</v>
          </cell>
          <cell r="F484">
            <v>0</v>
          </cell>
          <cell r="G484">
            <v>0</v>
          </cell>
          <cell r="H484">
            <v>0</v>
          </cell>
          <cell r="I484" t="str">
            <v>Y</v>
          </cell>
          <cell r="J484">
            <v>2010.25</v>
          </cell>
          <cell r="K484">
            <v>0</v>
          </cell>
          <cell r="L484">
            <v>0</v>
          </cell>
          <cell r="M484">
            <v>0</v>
          </cell>
          <cell r="N484">
            <v>2010.25</v>
          </cell>
          <cell r="O484">
            <v>0</v>
          </cell>
          <cell r="P484">
            <v>0</v>
          </cell>
          <cell r="Q484">
            <v>0</v>
          </cell>
          <cell r="R484">
            <v>0</v>
          </cell>
          <cell r="S484">
            <v>2010.25</v>
          </cell>
          <cell r="T484">
            <v>0</v>
          </cell>
          <cell r="U484">
            <v>0</v>
          </cell>
          <cell r="V484">
            <v>2010.25</v>
          </cell>
          <cell r="W484">
            <v>0</v>
          </cell>
          <cell r="X484">
            <v>0</v>
          </cell>
          <cell r="Y484">
            <v>0</v>
          </cell>
          <cell r="Z484">
            <v>0</v>
          </cell>
          <cell r="AA484">
            <v>0</v>
          </cell>
          <cell r="AB484">
            <v>2010.25</v>
          </cell>
          <cell r="AC484">
            <v>2010.25</v>
          </cell>
          <cell r="AD484">
            <v>0</v>
          </cell>
          <cell r="AE484">
            <v>0</v>
          </cell>
          <cell r="AF484">
            <v>0</v>
          </cell>
          <cell r="AG484">
            <v>2011</v>
          </cell>
          <cell r="AH484">
            <v>0</v>
          </cell>
          <cell r="AI484">
            <v>0</v>
          </cell>
          <cell r="AJ484">
            <v>0</v>
          </cell>
          <cell r="AK484">
            <v>0</v>
          </cell>
          <cell r="AL484">
            <v>0</v>
          </cell>
          <cell r="AM484">
            <v>0</v>
          </cell>
        </row>
        <row r="485">
          <cell r="B485" t="str">
            <v>Terazosin5mg</v>
          </cell>
          <cell r="C485" t="str">
            <v>Terazosin</v>
          </cell>
          <cell r="D485" t="str">
            <v>5mg</v>
          </cell>
          <cell r="E485">
            <v>0</v>
          </cell>
          <cell r="F485">
            <v>0</v>
          </cell>
          <cell r="G485">
            <v>0</v>
          </cell>
          <cell r="H485">
            <v>0</v>
          </cell>
          <cell r="I485" t="str">
            <v>Y</v>
          </cell>
          <cell r="J485">
            <v>2010.25</v>
          </cell>
          <cell r="K485">
            <v>0</v>
          </cell>
          <cell r="L485">
            <v>0</v>
          </cell>
          <cell r="M485">
            <v>0</v>
          </cell>
          <cell r="N485">
            <v>2010.25</v>
          </cell>
          <cell r="O485">
            <v>0</v>
          </cell>
          <cell r="P485">
            <v>0</v>
          </cell>
          <cell r="Q485">
            <v>0</v>
          </cell>
          <cell r="R485">
            <v>0</v>
          </cell>
          <cell r="S485">
            <v>2010.25</v>
          </cell>
          <cell r="T485">
            <v>0</v>
          </cell>
          <cell r="U485">
            <v>0</v>
          </cell>
          <cell r="V485">
            <v>2010.25</v>
          </cell>
          <cell r="W485">
            <v>0</v>
          </cell>
          <cell r="X485">
            <v>0</v>
          </cell>
          <cell r="Y485">
            <v>0</v>
          </cell>
          <cell r="Z485">
            <v>0</v>
          </cell>
          <cell r="AA485">
            <v>0</v>
          </cell>
          <cell r="AB485">
            <v>2010.25</v>
          </cell>
          <cell r="AC485">
            <v>2010.25</v>
          </cell>
          <cell r="AD485">
            <v>0</v>
          </cell>
          <cell r="AE485">
            <v>0</v>
          </cell>
          <cell r="AF485">
            <v>0</v>
          </cell>
          <cell r="AG485">
            <v>2011</v>
          </cell>
          <cell r="AH485">
            <v>0</v>
          </cell>
          <cell r="AI485">
            <v>0</v>
          </cell>
          <cell r="AJ485">
            <v>0</v>
          </cell>
          <cell r="AK485">
            <v>0</v>
          </cell>
          <cell r="AL485">
            <v>0</v>
          </cell>
          <cell r="AM485">
            <v>0</v>
          </cell>
        </row>
        <row r="486">
          <cell r="B486" t="str">
            <v>Tolterodine SR2mg</v>
          </cell>
          <cell r="C486" t="str">
            <v>Tolterodine SR</v>
          </cell>
          <cell r="D486" t="str">
            <v>2mg</v>
          </cell>
          <cell r="E486">
            <v>0</v>
          </cell>
          <cell r="F486" t="str">
            <v>Y</v>
          </cell>
          <cell r="G486" t="str">
            <v>Y</v>
          </cell>
          <cell r="H486">
            <v>0</v>
          </cell>
          <cell r="I486" t="str">
            <v>Y</v>
          </cell>
          <cell r="J486">
            <v>2012.25</v>
          </cell>
          <cell r="K486">
            <v>0</v>
          </cell>
          <cell r="L486">
            <v>0</v>
          </cell>
          <cell r="M486">
            <v>0</v>
          </cell>
          <cell r="N486">
            <v>2012.25</v>
          </cell>
          <cell r="O486">
            <v>0</v>
          </cell>
          <cell r="P486">
            <v>0</v>
          </cell>
          <cell r="Q486">
            <v>0</v>
          </cell>
          <cell r="R486">
            <v>0</v>
          </cell>
          <cell r="S486">
            <v>2012.25</v>
          </cell>
          <cell r="T486">
            <v>0</v>
          </cell>
          <cell r="U486">
            <v>0</v>
          </cell>
          <cell r="V486">
            <v>2012.25</v>
          </cell>
          <cell r="W486">
            <v>0</v>
          </cell>
          <cell r="X486">
            <v>0</v>
          </cell>
          <cell r="Y486">
            <v>0</v>
          </cell>
          <cell r="Z486">
            <v>0</v>
          </cell>
          <cell r="AA486">
            <v>0</v>
          </cell>
          <cell r="AB486">
            <v>2012.25</v>
          </cell>
          <cell r="AC486">
            <v>2012.25</v>
          </cell>
          <cell r="AD486">
            <v>0</v>
          </cell>
          <cell r="AE486">
            <v>0</v>
          </cell>
          <cell r="AF486">
            <v>0</v>
          </cell>
          <cell r="AG486">
            <v>2012.25</v>
          </cell>
          <cell r="AH486">
            <v>0</v>
          </cell>
          <cell r="AI486">
            <v>0</v>
          </cell>
          <cell r="AJ486">
            <v>0</v>
          </cell>
          <cell r="AK486">
            <v>0</v>
          </cell>
          <cell r="AL486">
            <v>0</v>
          </cell>
          <cell r="AM486">
            <v>0</v>
          </cell>
        </row>
        <row r="487">
          <cell r="B487" t="str">
            <v>Tolterodine SR4mg</v>
          </cell>
          <cell r="C487" t="str">
            <v>Tolterodine SR</v>
          </cell>
          <cell r="D487" t="str">
            <v>4mg</v>
          </cell>
          <cell r="E487">
            <v>0</v>
          </cell>
          <cell r="F487" t="str">
            <v>Y</v>
          </cell>
          <cell r="G487" t="str">
            <v>Y</v>
          </cell>
          <cell r="H487">
            <v>0</v>
          </cell>
          <cell r="I487" t="str">
            <v>Y</v>
          </cell>
          <cell r="J487">
            <v>2012.25</v>
          </cell>
          <cell r="K487">
            <v>0</v>
          </cell>
          <cell r="L487">
            <v>0</v>
          </cell>
          <cell r="M487">
            <v>0</v>
          </cell>
          <cell r="N487">
            <v>2012.25</v>
          </cell>
          <cell r="O487">
            <v>0</v>
          </cell>
          <cell r="P487">
            <v>0</v>
          </cell>
          <cell r="Q487">
            <v>0</v>
          </cell>
          <cell r="R487">
            <v>0</v>
          </cell>
          <cell r="S487">
            <v>2012.25</v>
          </cell>
          <cell r="T487">
            <v>0</v>
          </cell>
          <cell r="U487">
            <v>0</v>
          </cell>
          <cell r="V487">
            <v>2012.25</v>
          </cell>
          <cell r="W487">
            <v>0</v>
          </cell>
          <cell r="X487">
            <v>0</v>
          </cell>
          <cell r="Y487">
            <v>0</v>
          </cell>
          <cell r="Z487">
            <v>0</v>
          </cell>
          <cell r="AA487">
            <v>0</v>
          </cell>
          <cell r="AB487">
            <v>2012.25</v>
          </cell>
          <cell r="AC487">
            <v>2012.25</v>
          </cell>
          <cell r="AD487">
            <v>0</v>
          </cell>
          <cell r="AE487">
            <v>0</v>
          </cell>
          <cell r="AF487">
            <v>0</v>
          </cell>
          <cell r="AG487">
            <v>2012.25</v>
          </cell>
          <cell r="AH487">
            <v>0</v>
          </cell>
          <cell r="AI487">
            <v>0</v>
          </cell>
          <cell r="AJ487">
            <v>0</v>
          </cell>
          <cell r="AK487">
            <v>0</v>
          </cell>
          <cell r="AL487">
            <v>0</v>
          </cell>
          <cell r="AM487">
            <v>0</v>
          </cell>
        </row>
        <row r="488">
          <cell r="B488" t="str">
            <v>Tolterodine1mg</v>
          </cell>
          <cell r="C488" t="str">
            <v>Tolterodine</v>
          </cell>
          <cell r="D488" t="str">
            <v>1mg</v>
          </cell>
          <cell r="E488">
            <v>0</v>
          </cell>
          <cell r="F488">
            <v>0</v>
          </cell>
          <cell r="G488">
            <v>0</v>
          </cell>
          <cell r="H488">
            <v>0</v>
          </cell>
          <cell r="I488" t="str">
            <v>Y</v>
          </cell>
          <cell r="J488">
            <v>2010.25</v>
          </cell>
          <cell r="K488">
            <v>0</v>
          </cell>
          <cell r="L488">
            <v>0</v>
          </cell>
          <cell r="M488">
            <v>0</v>
          </cell>
          <cell r="N488">
            <v>2010.25</v>
          </cell>
          <cell r="O488">
            <v>0</v>
          </cell>
          <cell r="P488">
            <v>0</v>
          </cell>
          <cell r="Q488">
            <v>0</v>
          </cell>
          <cell r="R488">
            <v>0</v>
          </cell>
          <cell r="S488">
            <v>2010.25</v>
          </cell>
          <cell r="T488">
            <v>0</v>
          </cell>
          <cell r="U488">
            <v>0</v>
          </cell>
          <cell r="V488">
            <v>2010.25</v>
          </cell>
          <cell r="W488">
            <v>0</v>
          </cell>
          <cell r="X488">
            <v>0</v>
          </cell>
          <cell r="Y488">
            <v>0</v>
          </cell>
          <cell r="Z488">
            <v>0</v>
          </cell>
          <cell r="AA488">
            <v>0</v>
          </cell>
          <cell r="AB488">
            <v>2010.25</v>
          </cell>
          <cell r="AC488">
            <v>2010.25</v>
          </cell>
          <cell r="AD488">
            <v>0</v>
          </cell>
          <cell r="AE488">
            <v>0</v>
          </cell>
          <cell r="AF488">
            <v>0</v>
          </cell>
          <cell r="AG488">
            <v>2010.25</v>
          </cell>
          <cell r="AH488">
            <v>0</v>
          </cell>
          <cell r="AI488">
            <v>0</v>
          </cell>
          <cell r="AJ488">
            <v>0</v>
          </cell>
          <cell r="AK488">
            <v>0</v>
          </cell>
          <cell r="AL488">
            <v>0</v>
          </cell>
          <cell r="AM488">
            <v>0</v>
          </cell>
        </row>
        <row r="489">
          <cell r="B489" t="str">
            <v>Tolterodine2mg</v>
          </cell>
          <cell r="C489" t="str">
            <v>Tolterodine</v>
          </cell>
          <cell r="D489" t="str">
            <v>2mg</v>
          </cell>
          <cell r="E489">
            <v>0</v>
          </cell>
          <cell r="F489">
            <v>0</v>
          </cell>
          <cell r="G489">
            <v>0</v>
          </cell>
          <cell r="H489">
            <v>0</v>
          </cell>
          <cell r="I489" t="str">
            <v>Y</v>
          </cell>
          <cell r="J489">
            <v>2010.25</v>
          </cell>
          <cell r="K489">
            <v>0</v>
          </cell>
          <cell r="L489">
            <v>0</v>
          </cell>
          <cell r="M489">
            <v>0</v>
          </cell>
          <cell r="N489">
            <v>2010.25</v>
          </cell>
          <cell r="O489">
            <v>0</v>
          </cell>
          <cell r="P489">
            <v>0</v>
          </cell>
          <cell r="Q489">
            <v>0</v>
          </cell>
          <cell r="R489">
            <v>0</v>
          </cell>
          <cell r="S489">
            <v>2010.25</v>
          </cell>
          <cell r="T489">
            <v>0</v>
          </cell>
          <cell r="U489">
            <v>0</v>
          </cell>
          <cell r="V489">
            <v>2010.25</v>
          </cell>
          <cell r="W489">
            <v>0</v>
          </cell>
          <cell r="X489">
            <v>0</v>
          </cell>
          <cell r="Y489">
            <v>0</v>
          </cell>
          <cell r="Z489">
            <v>0</v>
          </cell>
          <cell r="AA489">
            <v>0</v>
          </cell>
          <cell r="AB489">
            <v>2010.25</v>
          </cell>
          <cell r="AC489">
            <v>2010.25</v>
          </cell>
          <cell r="AD489">
            <v>0</v>
          </cell>
          <cell r="AE489">
            <v>0</v>
          </cell>
          <cell r="AF489">
            <v>0</v>
          </cell>
          <cell r="AG489">
            <v>2010.25</v>
          </cell>
          <cell r="AH489">
            <v>0</v>
          </cell>
          <cell r="AI489">
            <v>0</v>
          </cell>
          <cell r="AJ489">
            <v>0</v>
          </cell>
          <cell r="AK489">
            <v>0</v>
          </cell>
          <cell r="AL489">
            <v>0</v>
          </cell>
          <cell r="AM489">
            <v>0</v>
          </cell>
        </row>
        <row r="490">
          <cell r="B490" t="str">
            <v>Topotecan4mg</v>
          </cell>
          <cell r="C490" t="str">
            <v>Topotecan</v>
          </cell>
          <cell r="D490" t="str">
            <v>4mg</v>
          </cell>
          <cell r="E490">
            <v>0</v>
          </cell>
          <cell r="F490">
            <v>0</v>
          </cell>
          <cell r="G490">
            <v>0</v>
          </cell>
          <cell r="H490">
            <v>0</v>
          </cell>
          <cell r="I490" t="str">
            <v>Y</v>
          </cell>
          <cell r="J490">
            <v>2010.25</v>
          </cell>
          <cell r="K490">
            <v>0</v>
          </cell>
          <cell r="L490">
            <v>0</v>
          </cell>
          <cell r="M490">
            <v>0</v>
          </cell>
          <cell r="N490">
            <v>2010.25</v>
          </cell>
          <cell r="O490">
            <v>0</v>
          </cell>
          <cell r="P490">
            <v>0</v>
          </cell>
          <cell r="Q490">
            <v>0</v>
          </cell>
          <cell r="R490">
            <v>0</v>
          </cell>
          <cell r="S490">
            <v>2010.25</v>
          </cell>
          <cell r="T490">
            <v>0</v>
          </cell>
          <cell r="U490">
            <v>0</v>
          </cell>
          <cell r="V490">
            <v>2010.25</v>
          </cell>
          <cell r="W490">
            <v>0</v>
          </cell>
          <cell r="X490">
            <v>0</v>
          </cell>
          <cell r="Y490">
            <v>0</v>
          </cell>
          <cell r="Z490">
            <v>0</v>
          </cell>
          <cell r="AA490">
            <v>0</v>
          </cell>
          <cell r="AB490">
            <v>2010.25</v>
          </cell>
          <cell r="AC490">
            <v>2010.25</v>
          </cell>
          <cell r="AD490">
            <v>0</v>
          </cell>
          <cell r="AE490">
            <v>0</v>
          </cell>
          <cell r="AF490">
            <v>0</v>
          </cell>
          <cell r="AG490">
            <v>2010.25</v>
          </cell>
          <cell r="AH490">
            <v>0</v>
          </cell>
          <cell r="AI490">
            <v>0</v>
          </cell>
          <cell r="AJ490">
            <v>0</v>
          </cell>
          <cell r="AK490">
            <v>0</v>
          </cell>
          <cell r="AL490">
            <v>0</v>
          </cell>
          <cell r="AM490">
            <v>0</v>
          </cell>
        </row>
        <row r="491">
          <cell r="B491" t="str">
            <v>Trazodone100mg</v>
          </cell>
          <cell r="C491" t="str">
            <v>Trazodone</v>
          </cell>
          <cell r="D491" t="str">
            <v>100mg</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row>
        <row r="492">
          <cell r="B492" t="str">
            <v>Trazodone150mg</v>
          </cell>
          <cell r="C492" t="str">
            <v>Trazodone</v>
          </cell>
          <cell r="D492" t="str">
            <v>150mg</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row>
        <row r="493">
          <cell r="B493" t="str">
            <v>Trazodone300mg</v>
          </cell>
          <cell r="C493" t="str">
            <v>Trazodone</v>
          </cell>
          <cell r="D493" t="str">
            <v>300mg</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row>
        <row r="494">
          <cell r="B494" t="str">
            <v>Trazodone50mg</v>
          </cell>
          <cell r="C494" t="str">
            <v>Trazodone</v>
          </cell>
          <cell r="D494" t="str">
            <v>50mg</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row>
        <row r="495">
          <cell r="B495" t="str">
            <v>Vincristin1mg/mL</v>
          </cell>
          <cell r="C495" t="str">
            <v>Vincristin</v>
          </cell>
          <cell r="D495" t="str">
            <v>1mg/mL</v>
          </cell>
          <cell r="E495">
            <v>0</v>
          </cell>
          <cell r="F495">
            <v>0</v>
          </cell>
          <cell r="G495">
            <v>0</v>
          </cell>
          <cell r="H495">
            <v>0</v>
          </cell>
          <cell r="I495" t="str">
            <v>Y</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2010.25</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row>
        <row r="496">
          <cell r="B496" t="str">
            <v>Vitamin C500mg</v>
          </cell>
          <cell r="C496" t="str">
            <v>Vitamin C</v>
          </cell>
          <cell r="D496" t="str">
            <v>500mg</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row>
        <row r="497">
          <cell r="B497" t="str">
            <v>Warfarin10mg</v>
          </cell>
          <cell r="C497" t="str">
            <v>Warfarin</v>
          </cell>
          <cell r="D497" t="str">
            <v>10mg</v>
          </cell>
          <cell r="E497">
            <v>0</v>
          </cell>
          <cell r="F497">
            <v>0</v>
          </cell>
          <cell r="G497">
            <v>0</v>
          </cell>
          <cell r="H497">
            <v>0</v>
          </cell>
          <cell r="I497" t="str">
            <v>Y</v>
          </cell>
          <cell r="J497">
            <v>2012.5</v>
          </cell>
          <cell r="K497">
            <v>0</v>
          </cell>
          <cell r="L497">
            <v>0</v>
          </cell>
          <cell r="M497">
            <v>0</v>
          </cell>
          <cell r="N497">
            <v>2012.5</v>
          </cell>
          <cell r="O497">
            <v>0</v>
          </cell>
          <cell r="P497">
            <v>0</v>
          </cell>
          <cell r="Q497">
            <v>0</v>
          </cell>
          <cell r="R497">
            <v>0</v>
          </cell>
          <cell r="S497">
            <v>2012.5</v>
          </cell>
          <cell r="T497">
            <v>0</v>
          </cell>
          <cell r="U497">
            <v>0</v>
          </cell>
          <cell r="V497">
            <v>2012.5</v>
          </cell>
          <cell r="W497">
            <v>0</v>
          </cell>
          <cell r="X497">
            <v>0</v>
          </cell>
          <cell r="Y497">
            <v>0</v>
          </cell>
          <cell r="Z497">
            <v>0</v>
          </cell>
          <cell r="AA497">
            <v>0</v>
          </cell>
          <cell r="AB497">
            <v>2012.5</v>
          </cell>
          <cell r="AC497">
            <v>2012.5</v>
          </cell>
          <cell r="AD497">
            <v>0</v>
          </cell>
          <cell r="AE497">
            <v>0</v>
          </cell>
          <cell r="AF497">
            <v>0</v>
          </cell>
          <cell r="AG497">
            <v>2012.5</v>
          </cell>
          <cell r="AH497">
            <v>0</v>
          </cell>
          <cell r="AI497">
            <v>0</v>
          </cell>
          <cell r="AJ497">
            <v>0</v>
          </cell>
          <cell r="AK497">
            <v>0</v>
          </cell>
          <cell r="AL497">
            <v>0</v>
          </cell>
          <cell r="AM497">
            <v>0</v>
          </cell>
        </row>
        <row r="498">
          <cell r="B498" t="str">
            <v>Warfarin1mg</v>
          </cell>
          <cell r="C498" t="str">
            <v>Warfarin</v>
          </cell>
          <cell r="D498" t="str">
            <v>1mg</v>
          </cell>
          <cell r="E498">
            <v>0</v>
          </cell>
          <cell r="F498">
            <v>0</v>
          </cell>
          <cell r="G498">
            <v>0</v>
          </cell>
          <cell r="H498">
            <v>0</v>
          </cell>
          <cell r="I498" t="str">
            <v>Y</v>
          </cell>
          <cell r="J498">
            <v>2012.5</v>
          </cell>
          <cell r="K498">
            <v>0</v>
          </cell>
          <cell r="L498">
            <v>0</v>
          </cell>
          <cell r="M498">
            <v>0</v>
          </cell>
          <cell r="N498">
            <v>2012.5</v>
          </cell>
          <cell r="O498">
            <v>0</v>
          </cell>
          <cell r="P498">
            <v>0</v>
          </cell>
          <cell r="Q498">
            <v>0</v>
          </cell>
          <cell r="R498">
            <v>0</v>
          </cell>
          <cell r="S498">
            <v>2012.5</v>
          </cell>
          <cell r="T498">
            <v>0</v>
          </cell>
          <cell r="U498">
            <v>0</v>
          </cell>
          <cell r="V498">
            <v>2012.5</v>
          </cell>
          <cell r="W498">
            <v>0</v>
          </cell>
          <cell r="X498">
            <v>0</v>
          </cell>
          <cell r="Y498">
            <v>0</v>
          </cell>
          <cell r="Z498">
            <v>0</v>
          </cell>
          <cell r="AA498">
            <v>0</v>
          </cell>
          <cell r="AB498">
            <v>2012.5</v>
          </cell>
          <cell r="AC498">
            <v>2012.5</v>
          </cell>
          <cell r="AD498">
            <v>0</v>
          </cell>
          <cell r="AE498">
            <v>0</v>
          </cell>
          <cell r="AF498">
            <v>0</v>
          </cell>
          <cell r="AG498">
            <v>2012.5</v>
          </cell>
          <cell r="AH498">
            <v>0</v>
          </cell>
          <cell r="AI498">
            <v>0</v>
          </cell>
          <cell r="AJ498">
            <v>0</v>
          </cell>
          <cell r="AK498">
            <v>0</v>
          </cell>
          <cell r="AL498">
            <v>0</v>
          </cell>
          <cell r="AM498">
            <v>0</v>
          </cell>
        </row>
        <row r="499">
          <cell r="B499" t="str">
            <v>Warfarin2.5mg</v>
          </cell>
          <cell r="C499" t="str">
            <v>Warfarin</v>
          </cell>
          <cell r="D499" t="str">
            <v>2.5mg</v>
          </cell>
          <cell r="E499">
            <v>0</v>
          </cell>
          <cell r="F499">
            <v>0</v>
          </cell>
          <cell r="G499">
            <v>0</v>
          </cell>
          <cell r="H499">
            <v>0</v>
          </cell>
          <cell r="I499" t="str">
            <v>Y</v>
          </cell>
          <cell r="J499">
            <v>2012.5</v>
          </cell>
          <cell r="K499">
            <v>0</v>
          </cell>
          <cell r="L499">
            <v>0</v>
          </cell>
          <cell r="M499">
            <v>0</v>
          </cell>
          <cell r="N499">
            <v>2012.5</v>
          </cell>
          <cell r="O499">
            <v>0</v>
          </cell>
          <cell r="P499">
            <v>0</v>
          </cell>
          <cell r="Q499">
            <v>0</v>
          </cell>
          <cell r="R499">
            <v>0</v>
          </cell>
          <cell r="S499">
            <v>2012.5</v>
          </cell>
          <cell r="T499">
            <v>0</v>
          </cell>
          <cell r="U499">
            <v>0</v>
          </cell>
          <cell r="V499">
            <v>2012.5</v>
          </cell>
          <cell r="W499">
            <v>0</v>
          </cell>
          <cell r="X499">
            <v>0</v>
          </cell>
          <cell r="Y499">
            <v>0</v>
          </cell>
          <cell r="Z499">
            <v>0</v>
          </cell>
          <cell r="AA499">
            <v>0</v>
          </cell>
          <cell r="AB499">
            <v>2012.5</v>
          </cell>
          <cell r="AC499">
            <v>2012.5</v>
          </cell>
          <cell r="AD499">
            <v>0</v>
          </cell>
          <cell r="AE499">
            <v>0</v>
          </cell>
          <cell r="AF499">
            <v>0</v>
          </cell>
          <cell r="AG499">
            <v>2012.5</v>
          </cell>
          <cell r="AH499">
            <v>0</v>
          </cell>
          <cell r="AI499">
            <v>0</v>
          </cell>
          <cell r="AJ499">
            <v>0</v>
          </cell>
          <cell r="AK499">
            <v>0</v>
          </cell>
          <cell r="AL499">
            <v>0</v>
          </cell>
          <cell r="AM499">
            <v>0</v>
          </cell>
        </row>
        <row r="500">
          <cell r="B500" t="str">
            <v>Warfarin2mg</v>
          </cell>
          <cell r="C500" t="str">
            <v>Warfarin</v>
          </cell>
          <cell r="D500" t="str">
            <v>2mg</v>
          </cell>
          <cell r="E500">
            <v>0</v>
          </cell>
          <cell r="F500">
            <v>0</v>
          </cell>
          <cell r="G500">
            <v>0</v>
          </cell>
          <cell r="H500">
            <v>0</v>
          </cell>
          <cell r="I500" t="str">
            <v>Y</v>
          </cell>
          <cell r="J500">
            <v>2012.5</v>
          </cell>
          <cell r="K500">
            <v>0</v>
          </cell>
          <cell r="L500">
            <v>0</v>
          </cell>
          <cell r="M500">
            <v>0</v>
          </cell>
          <cell r="N500">
            <v>2012.5</v>
          </cell>
          <cell r="O500">
            <v>0</v>
          </cell>
          <cell r="P500">
            <v>0</v>
          </cell>
          <cell r="Q500">
            <v>0</v>
          </cell>
          <cell r="R500">
            <v>0</v>
          </cell>
          <cell r="S500">
            <v>2012.5</v>
          </cell>
          <cell r="T500">
            <v>0</v>
          </cell>
          <cell r="U500">
            <v>0</v>
          </cell>
          <cell r="V500">
            <v>2012.5</v>
          </cell>
          <cell r="W500">
            <v>0</v>
          </cell>
          <cell r="X500">
            <v>0</v>
          </cell>
          <cell r="Y500">
            <v>0</v>
          </cell>
          <cell r="Z500">
            <v>0</v>
          </cell>
          <cell r="AA500">
            <v>0</v>
          </cell>
          <cell r="AB500">
            <v>2012.5</v>
          </cell>
          <cell r="AC500">
            <v>2012.5</v>
          </cell>
          <cell r="AD500">
            <v>0</v>
          </cell>
          <cell r="AE500">
            <v>0</v>
          </cell>
          <cell r="AF500">
            <v>0</v>
          </cell>
          <cell r="AG500">
            <v>2012.5</v>
          </cell>
          <cell r="AH500">
            <v>0</v>
          </cell>
          <cell r="AI500">
            <v>0</v>
          </cell>
          <cell r="AJ500">
            <v>0</v>
          </cell>
          <cell r="AK500">
            <v>0</v>
          </cell>
          <cell r="AL500">
            <v>0</v>
          </cell>
          <cell r="AM500">
            <v>0</v>
          </cell>
        </row>
        <row r="501">
          <cell r="B501" t="str">
            <v>Warfarin3mg</v>
          </cell>
          <cell r="C501" t="str">
            <v>Warfarin</v>
          </cell>
          <cell r="D501" t="str">
            <v>3mg</v>
          </cell>
          <cell r="E501">
            <v>0</v>
          </cell>
          <cell r="F501">
            <v>0</v>
          </cell>
          <cell r="G501">
            <v>0</v>
          </cell>
          <cell r="H501">
            <v>0</v>
          </cell>
          <cell r="I501" t="str">
            <v>Y</v>
          </cell>
          <cell r="J501">
            <v>2012.5</v>
          </cell>
          <cell r="K501">
            <v>0</v>
          </cell>
          <cell r="L501">
            <v>0</v>
          </cell>
          <cell r="M501">
            <v>0</v>
          </cell>
          <cell r="N501">
            <v>2012.5</v>
          </cell>
          <cell r="O501">
            <v>0</v>
          </cell>
          <cell r="P501">
            <v>0</v>
          </cell>
          <cell r="Q501">
            <v>0</v>
          </cell>
          <cell r="R501">
            <v>0</v>
          </cell>
          <cell r="S501">
            <v>2012.5</v>
          </cell>
          <cell r="T501">
            <v>0</v>
          </cell>
          <cell r="U501">
            <v>0</v>
          </cell>
          <cell r="V501">
            <v>2012.5</v>
          </cell>
          <cell r="W501">
            <v>0</v>
          </cell>
          <cell r="X501">
            <v>0</v>
          </cell>
          <cell r="Y501">
            <v>0</v>
          </cell>
          <cell r="Z501">
            <v>0</v>
          </cell>
          <cell r="AA501">
            <v>0</v>
          </cell>
          <cell r="AB501">
            <v>2012.5</v>
          </cell>
          <cell r="AC501">
            <v>2012.5</v>
          </cell>
          <cell r="AD501">
            <v>0</v>
          </cell>
          <cell r="AE501">
            <v>0</v>
          </cell>
          <cell r="AF501">
            <v>0</v>
          </cell>
          <cell r="AG501">
            <v>2012.5</v>
          </cell>
          <cell r="AH501">
            <v>0</v>
          </cell>
          <cell r="AI501">
            <v>0</v>
          </cell>
          <cell r="AJ501">
            <v>0</v>
          </cell>
          <cell r="AK501">
            <v>0</v>
          </cell>
          <cell r="AL501">
            <v>0</v>
          </cell>
          <cell r="AM501">
            <v>0</v>
          </cell>
        </row>
        <row r="502">
          <cell r="B502" t="str">
            <v>Warfarin4mg</v>
          </cell>
          <cell r="C502" t="str">
            <v>Warfarin</v>
          </cell>
          <cell r="D502" t="str">
            <v>4mg</v>
          </cell>
          <cell r="E502">
            <v>0</v>
          </cell>
          <cell r="F502">
            <v>0</v>
          </cell>
          <cell r="G502">
            <v>0</v>
          </cell>
          <cell r="H502">
            <v>0</v>
          </cell>
          <cell r="I502" t="str">
            <v>Y</v>
          </cell>
          <cell r="J502">
            <v>2012.5</v>
          </cell>
          <cell r="K502">
            <v>0</v>
          </cell>
          <cell r="L502">
            <v>0</v>
          </cell>
          <cell r="M502">
            <v>0</v>
          </cell>
          <cell r="N502">
            <v>2012.5</v>
          </cell>
          <cell r="O502">
            <v>0</v>
          </cell>
          <cell r="P502">
            <v>0</v>
          </cell>
          <cell r="Q502">
            <v>0</v>
          </cell>
          <cell r="R502">
            <v>0</v>
          </cell>
          <cell r="S502">
            <v>2012.5</v>
          </cell>
          <cell r="T502">
            <v>0</v>
          </cell>
          <cell r="U502">
            <v>0</v>
          </cell>
          <cell r="V502">
            <v>2012.5</v>
          </cell>
          <cell r="W502">
            <v>0</v>
          </cell>
          <cell r="X502">
            <v>0</v>
          </cell>
          <cell r="Y502">
            <v>0</v>
          </cell>
          <cell r="Z502">
            <v>0</v>
          </cell>
          <cell r="AA502">
            <v>0</v>
          </cell>
          <cell r="AB502">
            <v>2012.5</v>
          </cell>
          <cell r="AC502">
            <v>2012.5</v>
          </cell>
          <cell r="AD502">
            <v>0</v>
          </cell>
          <cell r="AE502">
            <v>0</v>
          </cell>
          <cell r="AF502">
            <v>0</v>
          </cell>
          <cell r="AG502">
            <v>2012.5</v>
          </cell>
          <cell r="AH502">
            <v>0</v>
          </cell>
          <cell r="AI502">
            <v>0</v>
          </cell>
          <cell r="AJ502">
            <v>0</v>
          </cell>
          <cell r="AK502">
            <v>0</v>
          </cell>
          <cell r="AL502">
            <v>0</v>
          </cell>
          <cell r="AM502">
            <v>0</v>
          </cell>
        </row>
        <row r="503">
          <cell r="B503" t="str">
            <v>Warfarin5mg</v>
          </cell>
          <cell r="C503" t="str">
            <v>Warfarin</v>
          </cell>
          <cell r="D503" t="str">
            <v>5mg</v>
          </cell>
          <cell r="E503">
            <v>0</v>
          </cell>
          <cell r="F503">
            <v>0</v>
          </cell>
          <cell r="G503">
            <v>0</v>
          </cell>
          <cell r="H503">
            <v>0</v>
          </cell>
          <cell r="I503" t="str">
            <v>Y</v>
          </cell>
          <cell r="J503">
            <v>2012.5</v>
          </cell>
          <cell r="K503">
            <v>0</v>
          </cell>
          <cell r="L503">
            <v>0</v>
          </cell>
          <cell r="M503">
            <v>0</v>
          </cell>
          <cell r="N503">
            <v>2012.5</v>
          </cell>
          <cell r="O503">
            <v>0</v>
          </cell>
          <cell r="P503">
            <v>0</v>
          </cell>
          <cell r="Q503">
            <v>0</v>
          </cell>
          <cell r="R503">
            <v>0</v>
          </cell>
          <cell r="S503">
            <v>2012.5</v>
          </cell>
          <cell r="T503">
            <v>0</v>
          </cell>
          <cell r="U503">
            <v>0</v>
          </cell>
          <cell r="V503">
            <v>2012.5</v>
          </cell>
          <cell r="W503">
            <v>0</v>
          </cell>
          <cell r="X503">
            <v>0</v>
          </cell>
          <cell r="Y503">
            <v>0</v>
          </cell>
          <cell r="Z503">
            <v>0</v>
          </cell>
          <cell r="AA503">
            <v>0</v>
          </cell>
          <cell r="AB503">
            <v>2012.5</v>
          </cell>
          <cell r="AC503">
            <v>2012.5</v>
          </cell>
          <cell r="AD503">
            <v>0</v>
          </cell>
          <cell r="AE503">
            <v>0</v>
          </cell>
          <cell r="AF503">
            <v>0</v>
          </cell>
          <cell r="AG503">
            <v>2012.5</v>
          </cell>
          <cell r="AH503">
            <v>0</v>
          </cell>
          <cell r="AI503">
            <v>0</v>
          </cell>
          <cell r="AJ503">
            <v>0</v>
          </cell>
          <cell r="AK503">
            <v>0</v>
          </cell>
          <cell r="AL503">
            <v>0</v>
          </cell>
          <cell r="AM503">
            <v>0</v>
          </cell>
        </row>
        <row r="504">
          <cell r="B504" t="str">
            <v>Warfarin6mg</v>
          </cell>
          <cell r="C504" t="str">
            <v>Warfarin</v>
          </cell>
          <cell r="D504" t="str">
            <v>6mg</v>
          </cell>
          <cell r="E504">
            <v>0</v>
          </cell>
          <cell r="F504">
            <v>0</v>
          </cell>
          <cell r="G504">
            <v>0</v>
          </cell>
          <cell r="H504">
            <v>0</v>
          </cell>
          <cell r="I504" t="str">
            <v>Y</v>
          </cell>
          <cell r="J504">
            <v>2012.5</v>
          </cell>
          <cell r="K504">
            <v>0</v>
          </cell>
          <cell r="L504">
            <v>0</v>
          </cell>
          <cell r="M504">
            <v>0</v>
          </cell>
          <cell r="N504">
            <v>2012.5</v>
          </cell>
          <cell r="O504">
            <v>0</v>
          </cell>
          <cell r="P504">
            <v>0</v>
          </cell>
          <cell r="Q504">
            <v>0</v>
          </cell>
          <cell r="R504">
            <v>0</v>
          </cell>
          <cell r="S504">
            <v>2012.5</v>
          </cell>
          <cell r="T504">
            <v>0</v>
          </cell>
          <cell r="U504">
            <v>0</v>
          </cell>
          <cell r="V504">
            <v>2012.5</v>
          </cell>
          <cell r="W504">
            <v>0</v>
          </cell>
          <cell r="X504">
            <v>0</v>
          </cell>
          <cell r="Y504">
            <v>0</v>
          </cell>
          <cell r="Z504">
            <v>0</v>
          </cell>
          <cell r="AA504">
            <v>0</v>
          </cell>
          <cell r="AB504">
            <v>2012.5</v>
          </cell>
          <cell r="AC504">
            <v>2012.5</v>
          </cell>
          <cell r="AD504">
            <v>0</v>
          </cell>
          <cell r="AE504">
            <v>0</v>
          </cell>
          <cell r="AF504">
            <v>0</v>
          </cell>
          <cell r="AG504">
            <v>2012.5</v>
          </cell>
          <cell r="AH504">
            <v>0</v>
          </cell>
          <cell r="AI504">
            <v>0</v>
          </cell>
          <cell r="AJ504">
            <v>0</v>
          </cell>
          <cell r="AK504">
            <v>0</v>
          </cell>
          <cell r="AL504">
            <v>0</v>
          </cell>
          <cell r="AM504">
            <v>0</v>
          </cell>
        </row>
        <row r="505">
          <cell r="B505" t="str">
            <v>Warfarin7.5mg</v>
          </cell>
          <cell r="C505" t="str">
            <v>Warfarin</v>
          </cell>
          <cell r="D505" t="str">
            <v>7.5mg</v>
          </cell>
          <cell r="E505">
            <v>0</v>
          </cell>
          <cell r="F505">
            <v>0</v>
          </cell>
          <cell r="G505">
            <v>0</v>
          </cell>
          <cell r="H505">
            <v>0</v>
          </cell>
          <cell r="I505" t="str">
            <v>Y</v>
          </cell>
          <cell r="J505">
            <v>2012.5</v>
          </cell>
          <cell r="K505">
            <v>0</v>
          </cell>
          <cell r="L505">
            <v>0</v>
          </cell>
          <cell r="M505">
            <v>0</v>
          </cell>
          <cell r="N505">
            <v>2012.5</v>
          </cell>
          <cell r="O505">
            <v>0</v>
          </cell>
          <cell r="P505">
            <v>0</v>
          </cell>
          <cell r="Q505">
            <v>0</v>
          </cell>
          <cell r="R505">
            <v>0</v>
          </cell>
          <cell r="S505">
            <v>2012.5</v>
          </cell>
          <cell r="T505">
            <v>0</v>
          </cell>
          <cell r="U505">
            <v>0</v>
          </cell>
          <cell r="V505">
            <v>2012.5</v>
          </cell>
          <cell r="W505">
            <v>0</v>
          </cell>
          <cell r="X505">
            <v>0</v>
          </cell>
          <cell r="Y505">
            <v>0</v>
          </cell>
          <cell r="Z505">
            <v>0</v>
          </cell>
          <cell r="AA505">
            <v>0</v>
          </cell>
          <cell r="AB505">
            <v>2012.5</v>
          </cell>
          <cell r="AC505">
            <v>2012.5</v>
          </cell>
          <cell r="AD505">
            <v>0</v>
          </cell>
          <cell r="AE505">
            <v>0</v>
          </cell>
          <cell r="AF505">
            <v>0</v>
          </cell>
          <cell r="AG505">
            <v>2012.5</v>
          </cell>
          <cell r="AH505">
            <v>0</v>
          </cell>
          <cell r="AI505">
            <v>0</v>
          </cell>
          <cell r="AJ505">
            <v>0</v>
          </cell>
          <cell r="AK505">
            <v>0</v>
          </cell>
          <cell r="AL505">
            <v>0</v>
          </cell>
          <cell r="AM505">
            <v>0</v>
          </cell>
        </row>
        <row r="506">
          <cell r="B506" t="str">
            <v>Zolpidem10mg</v>
          </cell>
          <cell r="C506" t="str">
            <v>Zolpidem</v>
          </cell>
          <cell r="D506" t="str">
            <v>10mg</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row>
        <row r="507">
          <cell r="B507" t="str">
            <v>Zolpidem5mg</v>
          </cell>
          <cell r="C507" t="str">
            <v>Zolpidem</v>
          </cell>
          <cell r="D507" t="str">
            <v>5mg</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row>
        <row r="508">
          <cell r="B508" t="str">
            <v>0</v>
          </cell>
          <cell r="C508">
            <v>0</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row>
        <row r="509">
          <cell r="B509" t="str">
            <v>0</v>
          </cell>
          <cell r="C509">
            <v>0</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row>
        <row r="510">
          <cell r="B510" t="str">
            <v>0</v>
          </cell>
          <cell r="C510">
            <v>0</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row>
        <row r="511">
          <cell r="B511" t="str">
            <v>0</v>
          </cell>
          <cell r="C511">
            <v>0</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row>
        <row r="512">
          <cell r="B512" t="str">
            <v>00</v>
          </cell>
          <cell r="C512">
            <v>0</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row>
        <row r="513">
          <cell r="B513" t="str">
            <v>00</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row>
        <row r="514">
          <cell r="B514" t="str">
            <v>00</v>
          </cell>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row>
        <row r="515">
          <cell r="B515" t="str">
            <v>00</v>
          </cell>
          <cell r="C515">
            <v>0</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row>
        <row r="516">
          <cell r="B516" t="str">
            <v>00</v>
          </cell>
          <cell r="C516">
            <v>0</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row>
        <row r="517">
          <cell r="B517" t="str">
            <v>00</v>
          </cell>
          <cell r="C517">
            <v>0</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row>
        <row r="518">
          <cell r="B518" t="str">
            <v>00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row>
        <row r="519">
          <cell r="B519" t="str">
            <v>00</v>
          </cell>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row>
        <row r="520">
          <cell r="B520" t="str">
            <v>00</v>
          </cell>
          <cell r="C520">
            <v>0</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row>
        <row r="521">
          <cell r="B521" t="str">
            <v>00</v>
          </cell>
          <cell r="C521">
            <v>0</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row>
        <row r="522">
          <cell r="B522" t="str">
            <v>00</v>
          </cell>
          <cell r="C522">
            <v>0</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row>
        <row r="523">
          <cell r="B523" t="str">
            <v>00</v>
          </cell>
          <cell r="C523">
            <v>0</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row>
        <row r="524">
          <cell r="B524" t="str">
            <v>00</v>
          </cell>
          <cell r="C524">
            <v>0</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row>
        <row r="525">
          <cell r="B525" t="str">
            <v>00</v>
          </cell>
          <cell r="C525">
            <v>0</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row>
        <row r="526">
          <cell r="B526" t="str">
            <v>00</v>
          </cell>
          <cell r="C526">
            <v>0</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row>
        <row r="527">
          <cell r="B527" t="str">
            <v>00</v>
          </cell>
          <cell r="C527">
            <v>0</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row>
        <row r="528">
          <cell r="B528" t="str">
            <v>00</v>
          </cell>
          <cell r="C528">
            <v>0</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row>
        <row r="529">
          <cell r="B529" t="str">
            <v>00</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row>
        <row r="530">
          <cell r="B530" t="str">
            <v>00</v>
          </cell>
          <cell r="C530">
            <v>0</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row>
        <row r="531">
          <cell r="B531" t="str">
            <v>00</v>
          </cell>
          <cell r="C531">
            <v>0</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row>
        <row r="532">
          <cell r="B532" t="str">
            <v>00</v>
          </cell>
          <cell r="C532">
            <v>0</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row>
        <row r="533">
          <cell r="B533" t="str">
            <v>00</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row>
        <row r="534">
          <cell r="B534" t="str">
            <v>00</v>
          </cell>
          <cell r="C534">
            <v>0</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row>
        <row r="535">
          <cell r="B535" t="str">
            <v>00</v>
          </cell>
          <cell r="C535">
            <v>0</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row>
        <row r="536">
          <cell r="B536" t="str">
            <v>00</v>
          </cell>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row>
        <row r="537">
          <cell r="B537" t="str">
            <v>00</v>
          </cell>
          <cell r="C537">
            <v>0</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row>
        <row r="538">
          <cell r="B538" t="str">
            <v>00</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row>
        <row r="539">
          <cell r="B539" t="str">
            <v>00</v>
          </cell>
          <cell r="C539">
            <v>0</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row>
        <row r="540">
          <cell r="B540" t="str">
            <v>00</v>
          </cell>
          <cell r="C540">
            <v>0</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row>
        <row r="541">
          <cell r="B541" t="str">
            <v>00</v>
          </cell>
          <cell r="C541">
            <v>0</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row>
        <row r="542">
          <cell r="B542" t="str">
            <v>00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row>
        <row r="543">
          <cell r="B543" t="str">
            <v>00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row>
        <row r="544">
          <cell r="B544" t="str">
            <v>00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row>
        <row r="545">
          <cell r="B545" t="str">
            <v>00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row>
        <row r="546">
          <cell r="B546" t="str">
            <v>00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row>
        <row r="547">
          <cell r="B547" t="str">
            <v>00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row>
        <row r="548">
          <cell r="B548" t="str">
            <v>00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row>
        <row r="549">
          <cell r="B549" t="str">
            <v>00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row>
        <row r="550">
          <cell r="B550" t="str">
            <v>00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row>
        <row r="551">
          <cell r="B551" t="str">
            <v>00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row>
        <row r="552">
          <cell r="B552" t="str">
            <v>00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row>
        <row r="553">
          <cell r="B553" t="str">
            <v>00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row>
        <row r="554">
          <cell r="B554" t="str">
            <v>00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row>
        <row r="555">
          <cell r="B555" t="str">
            <v>00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row>
        <row r="556">
          <cell r="B556" t="str">
            <v>00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row>
        <row r="557">
          <cell r="B557" t="str">
            <v>00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row>
        <row r="558">
          <cell r="B558" t="str">
            <v>00</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row>
        <row r="559">
          <cell r="B559" t="str">
            <v>00</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row>
        <row r="560">
          <cell r="B560" t="str">
            <v>00</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row>
        <row r="561">
          <cell r="B561" t="str">
            <v>00</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row>
        <row r="562">
          <cell r="B562" t="str">
            <v>00</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row>
        <row r="563">
          <cell r="B563" t="str">
            <v>00</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row>
        <row r="564">
          <cell r="B564" t="str">
            <v>00</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row>
        <row r="565">
          <cell r="B565" t="str">
            <v>00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row>
        <row r="566">
          <cell r="B566" t="str">
            <v>00</v>
          </cell>
          <cell r="C566">
            <v>0</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row>
        <row r="567">
          <cell r="B567" t="str">
            <v>00</v>
          </cell>
          <cell r="C567">
            <v>0</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row>
        <row r="568">
          <cell r="B568" t="str">
            <v>00</v>
          </cell>
          <cell r="C568">
            <v>0</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row>
        <row r="569">
          <cell r="B569" t="str">
            <v>00</v>
          </cell>
          <cell r="C569">
            <v>0</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row>
        <row r="570">
          <cell r="B570" t="str">
            <v>00</v>
          </cell>
          <cell r="C570">
            <v>0</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row>
        <row r="571">
          <cell r="B571" t="str">
            <v>00</v>
          </cell>
          <cell r="C571">
            <v>0</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row>
      </sheetData>
      <sheetData sheetId="5"/>
      <sheetData sheetId="6">
        <row r="3">
          <cell r="C3">
            <v>2012.75</v>
          </cell>
        </row>
        <row r="5">
          <cell r="H5" t="str">
            <v>HA timelag for dossiers</v>
          </cell>
        </row>
        <row r="6">
          <cell r="A6" t="str">
            <v>Key1</v>
          </cell>
          <cell r="B6" t="str">
            <v>Molecule</v>
          </cell>
          <cell r="C6" t="str">
            <v>Country</v>
          </cell>
          <cell r="D6" t="str">
            <v>IP-based availability</v>
          </cell>
          <cell r="E6" t="str">
            <v>Old launch</v>
          </cell>
          <cell r="H6" t="str">
            <v>Country</v>
          </cell>
          <cell r="I6" t="str">
            <v>Processing time</v>
          </cell>
          <cell r="J6" t="str">
            <v>Comments</v>
          </cell>
          <cell r="L6" t="str">
            <v>Dossier conversion timelines</v>
          </cell>
          <cell r="M6" t="str">
            <v>Base Dossier</v>
          </cell>
        </row>
        <row r="7">
          <cell r="A7" t="str">
            <v>BrazilAmlodipine + Valsartan</v>
          </cell>
          <cell r="B7" t="str">
            <v>Amlodipine + Valsartan</v>
          </cell>
          <cell r="C7" t="str">
            <v>Brazil</v>
          </cell>
          <cell r="D7">
            <v>2019</v>
          </cell>
          <cell r="E7">
            <v>2012</v>
          </cell>
          <cell r="F7">
            <v>2019</v>
          </cell>
          <cell r="H7" t="str">
            <v>EU</v>
          </cell>
          <cell r="I7">
            <v>2</v>
          </cell>
          <cell r="J7" t="str">
            <v>Kurt Ehlert</v>
          </cell>
          <cell r="L7" t="str">
            <v>Wave 2 market</v>
          </cell>
          <cell r="M7" t="str">
            <v>EU</v>
          </cell>
          <cell r="N7" t="str">
            <v>Brazil/Mexico</v>
          </cell>
          <cell r="O7" t="str">
            <v>Other</v>
          </cell>
        </row>
        <row r="8">
          <cell r="A8" t="str">
            <v>BrazilAmoxicillin + Clarithromycin + Esomeprazole</v>
          </cell>
          <cell r="B8" t="str">
            <v>Amoxicillin + Clarithromycin + Esomeprazole</v>
          </cell>
          <cell r="C8" t="str">
            <v>Brazil</v>
          </cell>
          <cell r="D8">
            <v>2011</v>
          </cell>
          <cell r="E8">
            <v>2013</v>
          </cell>
          <cell r="F8">
            <v>2013</v>
          </cell>
          <cell r="H8" t="str">
            <v>Algeria</v>
          </cell>
          <cell r="I8">
            <v>3</v>
          </cell>
          <cell r="J8" t="str">
            <v>Wave 2 deck, backup (excl. reimbursement)</v>
          </cell>
          <cell r="L8" t="str">
            <v>Algeria</v>
          </cell>
          <cell r="M8">
            <v>0.25</v>
          </cell>
          <cell r="N8">
            <v>0.25</v>
          </cell>
          <cell r="O8">
            <v>0.25</v>
          </cell>
        </row>
        <row r="9">
          <cell r="A9" t="str">
            <v>BrazilBetahistine</v>
          </cell>
          <cell r="B9" t="str">
            <v>Betahistine</v>
          </cell>
          <cell r="C9" t="str">
            <v>Brazil</v>
          </cell>
          <cell r="E9">
            <v>2013</v>
          </cell>
          <cell r="F9">
            <v>2011.75</v>
          </cell>
          <cell r="H9" t="str">
            <v>Argentina</v>
          </cell>
          <cell r="I9">
            <v>2</v>
          </cell>
          <cell r="J9" t="str">
            <v>Eduardo MCP input</v>
          </cell>
          <cell r="L9" t="str">
            <v>Argentina</v>
          </cell>
          <cell r="M9">
            <v>0.25</v>
          </cell>
          <cell r="N9">
            <v>0.25</v>
          </cell>
          <cell r="O9">
            <v>0.25</v>
          </cell>
        </row>
        <row r="10">
          <cell r="A10" t="str">
            <v>BrazilCapecitabine</v>
          </cell>
          <cell r="B10" t="str">
            <v>Capecitabine</v>
          </cell>
          <cell r="C10" t="str">
            <v>Brazil</v>
          </cell>
          <cell r="D10">
            <v>2013</v>
          </cell>
          <cell r="E10">
            <v>2014</v>
          </cell>
          <cell r="F10">
            <v>2013</v>
          </cell>
          <cell r="H10" t="str">
            <v>Brazil</v>
          </cell>
          <cell r="I10">
            <v>1.5</v>
          </cell>
          <cell r="J10" t="str">
            <v>Project Ruby</v>
          </cell>
          <cell r="L10" t="str">
            <v>Brazil</v>
          </cell>
          <cell r="M10">
            <v>0.75</v>
          </cell>
          <cell r="N10">
            <v>0</v>
          </cell>
          <cell r="O10">
            <v>0.75</v>
          </cell>
        </row>
        <row r="11">
          <cell r="A11" t="str">
            <v>BrazilChondroitinsulfuric Acid + Glucosamine</v>
          </cell>
          <cell r="B11" t="str">
            <v>Chondroitinsulfuric Acid + Glucosamine</v>
          </cell>
          <cell r="C11" t="str">
            <v>Brazil</v>
          </cell>
          <cell r="E11">
            <v>2012</v>
          </cell>
          <cell r="F11">
            <v>2013</v>
          </cell>
          <cell r="H11" t="str">
            <v>Bulgaria</v>
          </cell>
          <cell r="I11">
            <v>2</v>
          </cell>
          <cell r="J11" t="str">
            <v>Kurt Ehlert</v>
          </cell>
          <cell r="L11" t="str">
            <v>Bulgaria</v>
          </cell>
          <cell r="M11">
            <v>0</v>
          </cell>
          <cell r="N11">
            <v>0.5</v>
          </cell>
          <cell r="O11">
            <v>0.5</v>
          </cell>
        </row>
        <row r="12">
          <cell r="A12" t="str">
            <v>BrazilDesloratidine</v>
          </cell>
          <cell r="B12" t="str">
            <v>Desloratidine</v>
          </cell>
          <cell r="C12" t="str">
            <v>Brazil</v>
          </cell>
          <cell r="E12">
            <v>2014</v>
          </cell>
          <cell r="F12">
            <v>2013</v>
          </cell>
          <cell r="H12" t="str">
            <v>CAMCAR</v>
          </cell>
          <cell r="I12">
            <v>0.5</v>
          </cell>
          <cell r="J12" t="str">
            <v xml:space="preserve">Claire Short: 6 mos Guat., Hond., Trin&amp;Tob, 8 months Costa Rica, 12 months Dom. Rep., , 18-24 months Panama, </v>
          </cell>
          <cell r="L12" t="str">
            <v>CAMCAR</v>
          </cell>
          <cell r="M12">
            <v>1</v>
          </cell>
          <cell r="N12">
            <v>1</v>
          </cell>
          <cell r="O12">
            <v>1</v>
          </cell>
        </row>
        <row r="13">
          <cell r="A13" t="str">
            <v>BrazilDesloratidine + Pseudoephedrine</v>
          </cell>
          <cell r="B13" t="str">
            <v>Desloratidine + Pseudoephedrine</v>
          </cell>
          <cell r="C13" t="str">
            <v>Brazil</v>
          </cell>
          <cell r="E13">
            <v>2014</v>
          </cell>
          <cell r="F13">
            <v>2013</v>
          </cell>
          <cell r="H13" t="str">
            <v>Chile</v>
          </cell>
          <cell r="I13">
            <v>0.75</v>
          </cell>
          <cell r="J13" t="str">
            <v>Wave 2 deck: 6-12 months, p 1</v>
          </cell>
          <cell r="L13" t="str">
            <v>Chile</v>
          </cell>
          <cell r="M13">
            <v>0.25</v>
          </cell>
          <cell r="N13">
            <v>0.25</v>
          </cell>
          <cell r="O13">
            <v>0.25</v>
          </cell>
        </row>
        <row r="14">
          <cell r="A14" t="str">
            <v>BrazilDesogestrel + Ethinylestradiol</v>
          </cell>
          <cell r="B14" t="str">
            <v>Desogestrel + Ethinylestradiol</v>
          </cell>
          <cell r="C14" t="str">
            <v>Brazil</v>
          </cell>
          <cell r="E14">
            <v>2011</v>
          </cell>
          <cell r="F14">
            <v>2013</v>
          </cell>
          <cell r="H14" t="str">
            <v>Colombia</v>
          </cell>
          <cell r="I14">
            <v>0.75</v>
          </cell>
          <cell r="J14" t="str">
            <v>Wave 2 deck: 6-12 months, p 2</v>
          </cell>
          <cell r="L14" t="str">
            <v>Colombia</v>
          </cell>
          <cell r="M14">
            <v>0.25</v>
          </cell>
          <cell r="N14">
            <v>0.25</v>
          </cell>
          <cell r="O14">
            <v>0.25</v>
          </cell>
        </row>
        <row r="15">
          <cell r="A15" t="str">
            <v>BrazilDesogestrel + Ethinylestradiol</v>
          </cell>
          <cell r="B15" t="str">
            <v>Desogestrel + Ethinylestradiol</v>
          </cell>
          <cell r="C15" t="str">
            <v>Brazil</v>
          </cell>
          <cell r="E15">
            <v>2011</v>
          </cell>
          <cell r="F15">
            <v>2012.5</v>
          </cell>
          <cell r="H15" t="str">
            <v>Croatia</v>
          </cell>
          <cell r="I15">
            <v>2</v>
          </cell>
          <cell r="J15" t="str">
            <v>Conservative end of range in initial business plan</v>
          </cell>
          <cell r="L15" t="str">
            <v>Croatia</v>
          </cell>
          <cell r="M15">
            <v>0.25</v>
          </cell>
          <cell r="N15">
            <v>0.25</v>
          </cell>
          <cell r="O15">
            <v>0.25</v>
          </cell>
        </row>
        <row r="16">
          <cell r="A16" t="str">
            <v>BrazilDomperidone</v>
          </cell>
          <cell r="B16" t="str">
            <v>Domperidone</v>
          </cell>
          <cell r="C16" t="str">
            <v>Brazil</v>
          </cell>
          <cell r="E16">
            <v>2013</v>
          </cell>
          <cell r="F16">
            <v>2013</v>
          </cell>
          <cell r="H16" t="str">
            <v>Czech</v>
          </cell>
          <cell r="I16">
            <v>2</v>
          </cell>
          <cell r="J16" t="str">
            <v>Kurt Ehlert</v>
          </cell>
          <cell r="L16" t="str">
            <v>Czech</v>
          </cell>
          <cell r="M16">
            <v>0</v>
          </cell>
          <cell r="N16">
            <v>0.5</v>
          </cell>
          <cell r="O16">
            <v>0.5</v>
          </cell>
        </row>
        <row r="17">
          <cell r="A17" t="str">
            <v>BrazilDuloxetine</v>
          </cell>
          <cell r="B17" t="str">
            <v>Duloxetine</v>
          </cell>
          <cell r="C17" t="str">
            <v>Brazil</v>
          </cell>
          <cell r="D17">
            <v>2013</v>
          </cell>
          <cell r="E17">
            <v>2014</v>
          </cell>
          <cell r="F17">
            <v>2013</v>
          </cell>
          <cell r="H17" t="str">
            <v>Egypt</v>
          </cell>
          <cell r="I17">
            <v>2</v>
          </cell>
          <cell r="J17" t="str">
            <v>Claire Short 2 years</v>
          </cell>
          <cell r="L17" t="str">
            <v>Egypt</v>
          </cell>
          <cell r="M17">
            <v>0.25</v>
          </cell>
          <cell r="N17">
            <v>0.25</v>
          </cell>
          <cell r="O17">
            <v>0.25</v>
          </cell>
        </row>
        <row r="18">
          <cell r="A18" t="str">
            <v>BrazilErtapenem</v>
          </cell>
          <cell r="B18" t="str">
            <v>Ertapenem</v>
          </cell>
          <cell r="C18" t="str">
            <v>Brazil</v>
          </cell>
          <cell r="D18">
            <v>2013</v>
          </cell>
          <cell r="E18">
            <v>2015</v>
          </cell>
          <cell r="F18">
            <v>2013</v>
          </cell>
          <cell r="H18" t="str">
            <v>Gulf</v>
          </cell>
          <cell r="I18">
            <v>0.75</v>
          </cell>
          <cell r="J18" t="str">
            <v>Claire Short 3-6 mos Kuwait, 6-9 mos Baharain, Quatar, 9 mos Oman</v>
          </cell>
          <cell r="L18" t="str">
            <v>Gulf</v>
          </cell>
          <cell r="M18">
            <v>0.25</v>
          </cell>
          <cell r="N18">
            <v>0.25</v>
          </cell>
          <cell r="O18">
            <v>0.25</v>
          </cell>
        </row>
        <row r="19">
          <cell r="A19" t="str">
            <v>BrazilEscitalopram</v>
          </cell>
          <cell r="B19" t="str">
            <v>Escitalopram</v>
          </cell>
          <cell r="C19" t="str">
            <v>Brazil</v>
          </cell>
          <cell r="D19">
            <v>2025</v>
          </cell>
          <cell r="E19">
            <v>2013</v>
          </cell>
          <cell r="F19">
            <v>2025</v>
          </cell>
          <cell r="H19" t="str">
            <v>Hungary</v>
          </cell>
          <cell r="I19">
            <v>2</v>
          </cell>
          <cell r="J19" t="str">
            <v>Kurt Ehlert</v>
          </cell>
          <cell r="L19" t="str">
            <v>Hungary</v>
          </cell>
          <cell r="M19">
            <v>0</v>
          </cell>
          <cell r="N19">
            <v>0.5</v>
          </cell>
          <cell r="O19">
            <v>0.5</v>
          </cell>
        </row>
        <row r="20">
          <cell r="A20" t="str">
            <v>BrazilEthinylestradiol + Gestoden</v>
          </cell>
          <cell r="B20" t="str">
            <v>Ethinylestradiol + Gestoden</v>
          </cell>
          <cell r="C20" t="str">
            <v>Brazil</v>
          </cell>
          <cell r="E20">
            <v>2011</v>
          </cell>
          <cell r="F20">
            <v>2013</v>
          </cell>
          <cell r="H20" t="str">
            <v>Kazakhstan</v>
          </cell>
          <cell r="I20">
            <v>1</v>
          </cell>
          <cell r="J20" t="str">
            <v>Wave 2 deck, sld 2 (excl. market acess timeline)</v>
          </cell>
          <cell r="L20" t="str">
            <v>Kazakhstan</v>
          </cell>
          <cell r="M20">
            <v>0.25</v>
          </cell>
          <cell r="N20">
            <v>0.25</v>
          </cell>
          <cell r="O20">
            <v>0.25</v>
          </cell>
        </row>
        <row r="21">
          <cell r="A21" t="str">
            <v>BrazilMetformin XR + Glimepiride</v>
          </cell>
          <cell r="B21" t="str">
            <v>Metformin XR + Glimepiride</v>
          </cell>
          <cell r="C21" t="str">
            <v>Brazil</v>
          </cell>
          <cell r="E21">
            <v>2011</v>
          </cell>
          <cell r="F21">
            <v>2013</v>
          </cell>
          <cell r="H21" t="str">
            <v>Malaysia</v>
          </cell>
          <cell r="I21">
            <v>1</v>
          </cell>
          <cell r="J21" t="str">
            <v>Claire Short 1 year</v>
          </cell>
          <cell r="L21" t="str">
            <v>Malaysia</v>
          </cell>
          <cell r="M21">
            <v>0.25</v>
          </cell>
          <cell r="N21">
            <v>0.25</v>
          </cell>
          <cell r="O21">
            <v>0.25</v>
          </cell>
        </row>
        <row r="22">
          <cell r="A22" t="str">
            <v>BrazilMetformin XR</v>
          </cell>
          <cell r="B22" t="str">
            <v>Metformin XR</v>
          </cell>
          <cell r="C22" t="str">
            <v>Brazil</v>
          </cell>
          <cell r="E22">
            <v>2011</v>
          </cell>
          <cell r="F22">
            <v>2011.5</v>
          </cell>
          <cell r="H22" t="str">
            <v>Mexico</v>
          </cell>
          <cell r="I22">
            <v>1.25</v>
          </cell>
          <cell r="J22" t="str">
            <v>Project Ruby</v>
          </cell>
          <cell r="L22" t="str">
            <v>Mexico</v>
          </cell>
          <cell r="M22">
            <v>1</v>
          </cell>
          <cell r="N22">
            <v>0.25</v>
          </cell>
          <cell r="O22">
            <v>1</v>
          </cell>
        </row>
        <row r="23">
          <cell r="A23" t="str">
            <v>BrazilMontelukast</v>
          </cell>
          <cell r="B23" t="str">
            <v>Montelukast</v>
          </cell>
          <cell r="C23" t="str">
            <v>Brazil</v>
          </cell>
          <cell r="D23">
            <v>2000</v>
          </cell>
          <cell r="E23">
            <v>2013</v>
          </cell>
          <cell r="F23">
            <v>2012.25</v>
          </cell>
          <cell r="H23" t="str">
            <v>Peru</v>
          </cell>
          <cell r="I23">
            <v>1</v>
          </cell>
          <cell r="J23" t="str">
            <v>Wave 2 deck: under 1 year , p 1</v>
          </cell>
          <cell r="L23" t="str">
            <v>Peru</v>
          </cell>
          <cell r="M23">
            <v>0.25</v>
          </cell>
          <cell r="N23">
            <v>0.25</v>
          </cell>
          <cell r="O23">
            <v>0.25</v>
          </cell>
        </row>
        <row r="24">
          <cell r="A24" t="str">
            <v>BrazilNimesulide Betadex</v>
          </cell>
          <cell r="B24" t="str">
            <v>Nimesulide Betadex</v>
          </cell>
          <cell r="C24" t="str">
            <v>Brazil</v>
          </cell>
          <cell r="E24">
            <v>2013</v>
          </cell>
          <cell r="F24">
            <v>2013</v>
          </cell>
          <cell r="H24" t="str">
            <v>Philippines</v>
          </cell>
          <cell r="I24">
            <v>0.75</v>
          </cell>
          <cell r="J24" t="str">
            <v>Claire Short 8 months</v>
          </cell>
          <cell r="L24" t="str">
            <v>Philippines</v>
          </cell>
          <cell r="M24">
            <v>0.25</v>
          </cell>
          <cell r="N24">
            <v>0.25</v>
          </cell>
          <cell r="O24">
            <v>0.25</v>
          </cell>
        </row>
        <row r="25">
          <cell r="A25" t="str">
            <v>BrazilNitazoxanide</v>
          </cell>
          <cell r="B25" t="str">
            <v>Nitazoxanide</v>
          </cell>
          <cell r="C25" t="str">
            <v>Brazil</v>
          </cell>
          <cell r="D25">
            <v>2015</v>
          </cell>
          <cell r="E25">
            <v>2015</v>
          </cell>
          <cell r="F25">
            <v>2015</v>
          </cell>
          <cell r="H25" t="str">
            <v>Poland</v>
          </cell>
          <cell r="I25">
            <v>2</v>
          </cell>
          <cell r="J25" t="str">
            <v>Kurt Ehlert</v>
          </cell>
          <cell r="L25" t="str">
            <v>Poland</v>
          </cell>
          <cell r="M25">
            <v>0</v>
          </cell>
          <cell r="N25">
            <v>0.5</v>
          </cell>
          <cell r="O25">
            <v>0.5</v>
          </cell>
        </row>
        <row r="26">
          <cell r="A26" t="str">
            <v>BrazilOrlistat</v>
          </cell>
          <cell r="B26" t="str">
            <v>Orlistat</v>
          </cell>
          <cell r="C26" t="str">
            <v>Brazil</v>
          </cell>
          <cell r="D26">
            <v>2009</v>
          </cell>
          <cell r="E26">
            <v>2011</v>
          </cell>
          <cell r="F26">
            <v>2013</v>
          </cell>
          <cell r="H26" t="str">
            <v>Romania</v>
          </cell>
          <cell r="I26">
            <v>2</v>
          </cell>
          <cell r="J26" t="str">
            <v>Kurt Ehlert</v>
          </cell>
          <cell r="L26" t="str">
            <v>Romania</v>
          </cell>
          <cell r="M26">
            <v>0</v>
          </cell>
          <cell r="N26">
            <v>0.5</v>
          </cell>
          <cell r="O26">
            <v>0.5</v>
          </cell>
        </row>
        <row r="27">
          <cell r="A27" t="str">
            <v>BrazilOxcarbazepine</v>
          </cell>
          <cell r="B27" t="str">
            <v>Oxcarbazepine</v>
          </cell>
          <cell r="C27" t="str">
            <v>Brazil</v>
          </cell>
          <cell r="E27">
            <v>2012</v>
          </cell>
          <cell r="F27">
            <v>2012</v>
          </cell>
          <cell r="H27" t="str">
            <v>Russia</v>
          </cell>
          <cell r="I27">
            <v>2</v>
          </cell>
          <cell r="J27" t="str">
            <v>Project Ruby</v>
          </cell>
          <cell r="L27" t="str">
            <v>Russia</v>
          </cell>
          <cell r="M27">
            <v>0.25</v>
          </cell>
          <cell r="N27">
            <v>0.5</v>
          </cell>
          <cell r="O27">
            <v>0.5</v>
          </cell>
        </row>
        <row r="28">
          <cell r="A28" t="str">
            <v>BrazilParacetamol + Codeine</v>
          </cell>
          <cell r="B28" t="str">
            <v>Paracetamol + Codeine</v>
          </cell>
          <cell r="C28" t="str">
            <v>Brazil</v>
          </cell>
          <cell r="E28">
            <v>2014</v>
          </cell>
          <cell r="F28">
            <v>2013</v>
          </cell>
          <cell r="H28" t="str">
            <v>Saudi</v>
          </cell>
          <cell r="I28">
            <v>2</v>
          </cell>
          <cell r="J28" t="str">
            <v>Claire Short 14 months</v>
          </cell>
          <cell r="L28" t="str">
            <v>Saudi</v>
          </cell>
          <cell r="M28">
            <v>0.25</v>
          </cell>
          <cell r="N28">
            <v>0.25</v>
          </cell>
          <cell r="O28">
            <v>0.25</v>
          </cell>
        </row>
        <row r="29">
          <cell r="A29" t="str">
            <v>BrazilPemetrexed</v>
          </cell>
          <cell r="B29" t="str">
            <v>Pemetrexed</v>
          </cell>
          <cell r="C29" t="str">
            <v>Brazil</v>
          </cell>
          <cell r="D29">
            <v>2014</v>
          </cell>
          <cell r="E29">
            <v>2015</v>
          </cell>
          <cell r="F29">
            <v>2014</v>
          </cell>
          <cell r="H29" t="str">
            <v>Serbia</v>
          </cell>
          <cell r="I29">
            <v>1.25</v>
          </cell>
          <cell r="J29" t="str">
            <v>BBC deck - 12-18 months</v>
          </cell>
          <cell r="L29" t="str">
            <v>Serbia</v>
          </cell>
          <cell r="M29">
            <v>0.25</v>
          </cell>
          <cell r="N29">
            <v>0.25</v>
          </cell>
          <cell r="O29">
            <v>0.25</v>
          </cell>
        </row>
        <row r="30">
          <cell r="A30" t="str">
            <v>BrazilPioglitazone</v>
          </cell>
          <cell r="B30" t="str">
            <v>Pioglitazone</v>
          </cell>
          <cell r="C30" t="str">
            <v>Brazil</v>
          </cell>
          <cell r="D30">
            <v>2016</v>
          </cell>
          <cell r="E30">
            <v>2011</v>
          </cell>
          <cell r="F30">
            <v>2016</v>
          </cell>
          <cell r="H30" t="str">
            <v>Slovak</v>
          </cell>
          <cell r="I30">
            <v>2</v>
          </cell>
          <cell r="J30" t="str">
            <v>Kurt Ehlert</v>
          </cell>
          <cell r="L30" t="str">
            <v>Slovak</v>
          </cell>
          <cell r="M30">
            <v>0</v>
          </cell>
          <cell r="N30">
            <v>0.5</v>
          </cell>
          <cell r="O30">
            <v>0.5</v>
          </cell>
        </row>
        <row r="31">
          <cell r="A31" t="str">
            <v>BrazilPioglitazone + Metformin</v>
          </cell>
          <cell r="B31" t="str">
            <v>Pioglitazone + Metformin</v>
          </cell>
          <cell r="C31" t="str">
            <v>Brazil</v>
          </cell>
          <cell r="D31">
            <v>2016.5</v>
          </cell>
          <cell r="E31">
            <v>2012</v>
          </cell>
          <cell r="F31">
            <v>2016.5</v>
          </cell>
          <cell r="H31" t="str">
            <v>South Africa</v>
          </cell>
          <cell r="I31">
            <v>2.5</v>
          </cell>
          <cell r="J31" t="str">
            <v>Claire Short 18-24 months</v>
          </cell>
          <cell r="L31" t="str">
            <v>South Africa</v>
          </cell>
          <cell r="M31">
            <v>0.25</v>
          </cell>
          <cell r="N31">
            <v>0.25</v>
          </cell>
          <cell r="O31">
            <v>0.25</v>
          </cell>
        </row>
        <row r="32">
          <cell r="A32" t="str">
            <v>BrazilRivastigmine</v>
          </cell>
          <cell r="B32" t="str">
            <v>Rivastigmine</v>
          </cell>
          <cell r="C32" t="str">
            <v>Brazil</v>
          </cell>
          <cell r="D32">
            <v>2011</v>
          </cell>
          <cell r="E32">
            <v>2011</v>
          </cell>
          <cell r="F32">
            <v>2012.25</v>
          </cell>
          <cell r="H32" t="str">
            <v>Thailand</v>
          </cell>
          <cell r="I32">
            <v>1.25</v>
          </cell>
          <cell r="J32" t="str">
            <v>Claire Short 14 months</v>
          </cell>
          <cell r="L32" t="str">
            <v>Thailand</v>
          </cell>
          <cell r="M32">
            <v>0.25</v>
          </cell>
          <cell r="N32">
            <v>0.25</v>
          </cell>
          <cell r="O32">
            <v>0.25</v>
          </cell>
        </row>
        <row r="33">
          <cell r="A33" t="str">
            <v>BrazilRivastigmine + Memantine</v>
          </cell>
          <cell r="B33" t="str">
            <v>Rivastigmine + Memantine</v>
          </cell>
          <cell r="C33" t="str">
            <v>Brazil</v>
          </cell>
          <cell r="E33">
            <v>2015</v>
          </cell>
          <cell r="F33">
            <v>2013</v>
          </cell>
          <cell r="H33" t="str">
            <v>Turkey</v>
          </cell>
          <cell r="I33">
            <v>1</v>
          </cell>
          <cell r="J33" t="str">
            <v>Project Ruby</v>
          </cell>
          <cell r="L33" t="str">
            <v>Turkey</v>
          </cell>
          <cell r="M33">
            <v>0.25</v>
          </cell>
          <cell r="N33">
            <v>0.5</v>
          </cell>
          <cell r="O33">
            <v>0.5</v>
          </cell>
        </row>
        <row r="34">
          <cell r="A34" t="str">
            <v>BrazilValproate semisodium</v>
          </cell>
          <cell r="B34" t="str">
            <v>Valproate semisodium</v>
          </cell>
          <cell r="C34" t="str">
            <v>Brazil</v>
          </cell>
          <cell r="E34">
            <v>2012</v>
          </cell>
          <cell r="F34">
            <v>2013</v>
          </cell>
          <cell r="H34" t="str">
            <v>Ukraine</v>
          </cell>
          <cell r="I34">
            <v>0.75</v>
          </cell>
          <cell r="J34" t="str">
            <v>Wave 2 deck, sld 10</v>
          </cell>
          <cell r="L34" t="str">
            <v>Ukraine</v>
          </cell>
          <cell r="M34">
            <v>0.25</v>
          </cell>
          <cell r="N34">
            <v>0.25</v>
          </cell>
          <cell r="O34">
            <v>0.25</v>
          </cell>
        </row>
        <row r="35">
          <cell r="A35" t="str">
            <v>BrazilValsartan</v>
          </cell>
          <cell r="B35" t="str">
            <v>Valsartan</v>
          </cell>
          <cell r="C35" t="str">
            <v>Brazil</v>
          </cell>
          <cell r="D35">
            <v>2021</v>
          </cell>
          <cell r="E35">
            <v>2012</v>
          </cell>
          <cell r="F35">
            <v>2021</v>
          </cell>
          <cell r="H35" t="str">
            <v>Venezuela</v>
          </cell>
          <cell r="I35">
            <v>1</v>
          </cell>
          <cell r="J35" t="str">
            <v>Claire Short 6-8 months</v>
          </cell>
          <cell r="L35" t="str">
            <v>Venezuela</v>
          </cell>
          <cell r="M35">
            <v>0.25</v>
          </cell>
          <cell r="N35">
            <v>0.25</v>
          </cell>
          <cell r="O35">
            <v>0.25</v>
          </cell>
        </row>
        <row r="36">
          <cell r="A36" t="str">
            <v>BrazilValsartan + HCTZ</v>
          </cell>
          <cell r="B36" t="str">
            <v>Valsartan + HCTZ</v>
          </cell>
          <cell r="C36" t="str">
            <v>Brazil</v>
          </cell>
          <cell r="D36">
            <v>2020</v>
          </cell>
          <cell r="E36">
            <v>2012</v>
          </cell>
          <cell r="F36">
            <v>2020</v>
          </cell>
          <cell r="H36" t="str">
            <v>Vietnam</v>
          </cell>
          <cell r="I36">
            <v>0.75</v>
          </cell>
          <cell r="J36" t="str">
            <v>Claire Short 9 months</v>
          </cell>
          <cell r="L36" t="str">
            <v>Vietnam</v>
          </cell>
          <cell r="M36">
            <v>0.25</v>
          </cell>
          <cell r="N36">
            <v>0.25</v>
          </cell>
          <cell r="O36">
            <v>0.25</v>
          </cell>
        </row>
        <row r="37">
          <cell r="A37" t="str">
            <v>BrazilVenlafaxine XR</v>
          </cell>
          <cell r="B37" t="str">
            <v>Venlafaxine XR</v>
          </cell>
          <cell r="C37" t="str">
            <v>Brazil</v>
          </cell>
          <cell r="E37">
            <v>2011</v>
          </cell>
          <cell r="F37">
            <v>2011.75</v>
          </cell>
        </row>
        <row r="38">
          <cell r="A38" t="str">
            <v>MexicoAcetylsalicylic acid</v>
          </cell>
          <cell r="B38" t="str">
            <v>Acetylsalicylic acid</v>
          </cell>
          <cell r="C38" t="str">
            <v>Mexico</v>
          </cell>
          <cell r="E38">
            <v>2012</v>
          </cell>
          <cell r="F38">
            <v>2012.75</v>
          </cell>
          <cell r="H38" t="str">
            <v>Plant inspection and other universal restriction</v>
          </cell>
        </row>
        <row r="39">
          <cell r="A39" t="str">
            <v>MexicoAmlodipine + Valsartan</v>
          </cell>
          <cell r="B39" t="str">
            <v>Amlodipine + Valsartan</v>
          </cell>
          <cell r="C39" t="str">
            <v>Mexico</v>
          </cell>
          <cell r="D39">
            <v>2019.5</v>
          </cell>
          <cell r="E39">
            <v>2012</v>
          </cell>
          <cell r="F39">
            <v>2019.5</v>
          </cell>
          <cell r="H39" t="str">
            <v>Country</v>
          </cell>
          <cell r="I39" t="str">
            <v>Plant inspection date</v>
          </cell>
        </row>
        <row r="40">
          <cell r="A40" t="str">
            <v>MexicoAmoxicillin + Clarithromycin + Esomeprazole</v>
          </cell>
          <cell r="B40" t="str">
            <v>Amoxicillin + Clarithromycin + Esomeprazole</v>
          </cell>
          <cell r="C40" t="str">
            <v>Mexico</v>
          </cell>
          <cell r="E40">
            <v>2011</v>
          </cell>
          <cell r="F40">
            <v>2012.75</v>
          </cell>
          <cell r="H40" t="str">
            <v>Algeria</v>
          </cell>
        </row>
        <row r="41">
          <cell r="A41" t="str">
            <v>MexicoAtomoxetine</v>
          </cell>
          <cell r="B41" t="str">
            <v>Atomoxetine</v>
          </cell>
          <cell r="C41" t="str">
            <v>Mexico</v>
          </cell>
          <cell r="D41">
            <v>2015</v>
          </cell>
          <cell r="E41">
            <v>2015</v>
          </cell>
          <cell r="F41">
            <v>2015</v>
          </cell>
          <cell r="H41" t="str">
            <v>Argentina</v>
          </cell>
          <cell r="I41">
            <v>2011.75</v>
          </cell>
        </row>
        <row r="42">
          <cell r="A42" t="str">
            <v>MexicoBetamethasone Sodium Phosphate + Betamethasone Dipropionate</v>
          </cell>
          <cell r="B42" t="str">
            <v>Betamethasone Sodium Phosphate + Betamethasone Dipropionate</v>
          </cell>
          <cell r="C42" t="str">
            <v>Mexico</v>
          </cell>
          <cell r="E42">
            <v>2013</v>
          </cell>
          <cell r="F42">
            <v>2012.75</v>
          </cell>
          <cell r="H42" t="str">
            <v>Brazil</v>
          </cell>
        </row>
        <row r="43">
          <cell r="A43" t="str">
            <v>MexicoBetamethasone + Loratadine</v>
          </cell>
          <cell r="B43" t="str">
            <v>Betamethasone + Loratadine</v>
          </cell>
          <cell r="C43" t="str">
            <v>Mexico</v>
          </cell>
          <cell r="E43">
            <v>2011</v>
          </cell>
          <cell r="F43">
            <v>2012.75</v>
          </cell>
          <cell r="H43" t="str">
            <v>Bulgaria</v>
          </cell>
        </row>
        <row r="44">
          <cell r="A44" t="str">
            <v>MexicoClopidogrel</v>
          </cell>
          <cell r="B44" t="str">
            <v>Clopidogrel</v>
          </cell>
          <cell r="C44" t="str">
            <v>Mexico</v>
          </cell>
          <cell r="D44">
            <v>2012.5</v>
          </cell>
          <cell r="E44">
            <v>2012</v>
          </cell>
          <cell r="F44">
            <v>2012.5</v>
          </cell>
          <cell r="H44" t="str">
            <v>CAMCAR</v>
          </cell>
        </row>
        <row r="45">
          <cell r="A45" t="str">
            <v>MexicoClopidogrel + Acetylsalicylic acid</v>
          </cell>
          <cell r="B45" t="str">
            <v>Clopidogrel + Acetylsalicylic acid</v>
          </cell>
          <cell r="C45" t="str">
            <v>Mexico</v>
          </cell>
          <cell r="D45">
            <v>2012.25</v>
          </cell>
          <cell r="E45">
            <v>2012</v>
          </cell>
          <cell r="F45">
            <v>2012.75</v>
          </cell>
          <cell r="H45" t="str">
            <v>Chile</v>
          </cell>
        </row>
        <row r="46">
          <cell r="A46" t="str">
            <v>MexicoDiclofenac + Vitamin B</v>
          </cell>
          <cell r="B46" t="str">
            <v>Diclofenac + Vitamin B</v>
          </cell>
          <cell r="C46" t="str">
            <v>Mexico</v>
          </cell>
          <cell r="E46">
            <v>2011</v>
          </cell>
          <cell r="F46">
            <v>2012.75</v>
          </cell>
          <cell r="H46" t="str">
            <v>Colombia</v>
          </cell>
        </row>
        <row r="47">
          <cell r="A47" t="str">
            <v>MexicoDocetaxel</v>
          </cell>
          <cell r="B47" t="str">
            <v>Docetaxel</v>
          </cell>
          <cell r="C47" t="str">
            <v>Mexico</v>
          </cell>
          <cell r="D47">
            <v>2013</v>
          </cell>
          <cell r="E47">
            <v>2014</v>
          </cell>
          <cell r="F47">
            <v>2013</v>
          </cell>
          <cell r="H47" t="str">
            <v>Croatia</v>
          </cell>
        </row>
        <row r="48">
          <cell r="A48" t="str">
            <v>MexicoDuloxetine</v>
          </cell>
          <cell r="B48" t="str">
            <v>Duloxetine</v>
          </cell>
          <cell r="C48" t="str">
            <v>Mexico</v>
          </cell>
          <cell r="E48">
            <v>2015</v>
          </cell>
          <cell r="F48">
            <v>2012.5</v>
          </cell>
          <cell r="H48" t="str">
            <v>Czech</v>
          </cell>
        </row>
        <row r="49">
          <cell r="A49" t="str">
            <v>MexicoEscitalopram</v>
          </cell>
          <cell r="B49" t="str">
            <v>Escitalopram</v>
          </cell>
          <cell r="C49" t="str">
            <v>Mexico</v>
          </cell>
          <cell r="D49">
            <v>2022</v>
          </cell>
          <cell r="E49">
            <v>2012</v>
          </cell>
          <cell r="F49">
            <v>2022</v>
          </cell>
          <cell r="H49" t="str">
            <v>Egypt</v>
          </cell>
        </row>
        <row r="50">
          <cell r="A50" t="str">
            <v>MexicoFelodipine + Candesartan</v>
          </cell>
          <cell r="B50" t="str">
            <v>Felodipine + Candesartan</v>
          </cell>
          <cell r="C50" t="str">
            <v>Mexico</v>
          </cell>
          <cell r="D50">
            <v>2010.25</v>
          </cell>
          <cell r="E50">
            <v>2012</v>
          </cell>
          <cell r="F50">
            <v>2012.75</v>
          </cell>
          <cell r="H50" t="str">
            <v>Gulf</v>
          </cell>
          <cell r="I50">
            <v>2011</v>
          </cell>
        </row>
        <row r="51">
          <cell r="A51" t="str">
            <v>MexicoGemcitabine</v>
          </cell>
          <cell r="B51" t="str">
            <v>Gemcitabine</v>
          </cell>
          <cell r="C51" t="str">
            <v>Mexico</v>
          </cell>
          <cell r="D51">
            <v>2010.25</v>
          </cell>
          <cell r="E51">
            <v>2013</v>
          </cell>
          <cell r="F51">
            <v>2012.5</v>
          </cell>
          <cell r="H51" t="str">
            <v>Hungary</v>
          </cell>
        </row>
        <row r="52">
          <cell r="A52" t="str">
            <v>MexicoIpratropium Bromide + Salbutamol</v>
          </cell>
          <cell r="B52" t="str">
            <v>Ipratropium Bromide + Salbutamol</v>
          </cell>
          <cell r="C52" t="str">
            <v>Mexico</v>
          </cell>
          <cell r="E52">
            <v>2012</v>
          </cell>
          <cell r="F52">
            <v>2012.75</v>
          </cell>
          <cell r="H52" t="str">
            <v>Kazakhstan</v>
          </cell>
        </row>
        <row r="53">
          <cell r="A53" t="str">
            <v>MexicoKetorolac</v>
          </cell>
          <cell r="B53" t="str">
            <v>Ketorolac</v>
          </cell>
          <cell r="C53" t="str">
            <v>Mexico</v>
          </cell>
          <cell r="E53">
            <v>2011</v>
          </cell>
          <cell r="F53">
            <v>2012.75</v>
          </cell>
          <cell r="H53" t="str">
            <v>Malaysia</v>
          </cell>
        </row>
        <row r="54">
          <cell r="A54" t="str">
            <v>MexicoKetorolac + Tramadol</v>
          </cell>
          <cell r="B54" t="str">
            <v>Ketorolac + Tramadol</v>
          </cell>
          <cell r="C54" t="str">
            <v>Mexico</v>
          </cell>
          <cell r="E54">
            <v>2011</v>
          </cell>
          <cell r="F54">
            <v>2012.75</v>
          </cell>
          <cell r="H54" t="str">
            <v>Mexico</v>
          </cell>
        </row>
        <row r="55">
          <cell r="A55" t="str">
            <v>MexicoMemantine</v>
          </cell>
          <cell r="B55" t="str">
            <v>Memantine</v>
          </cell>
          <cell r="C55" t="str">
            <v>Mexico</v>
          </cell>
          <cell r="E55">
            <v>2013</v>
          </cell>
          <cell r="F55">
            <v>2012</v>
          </cell>
          <cell r="H55" t="str">
            <v>Peru</v>
          </cell>
          <cell r="I55">
            <v>2011.25</v>
          </cell>
        </row>
        <row r="56">
          <cell r="A56" t="str">
            <v>MexicoMetformin XR + Glimepiride</v>
          </cell>
          <cell r="B56" t="str">
            <v>Metformin XR + Glimepiride</v>
          </cell>
          <cell r="C56" t="str">
            <v>Mexico</v>
          </cell>
          <cell r="E56">
            <v>2011</v>
          </cell>
          <cell r="F56">
            <v>2012.75</v>
          </cell>
          <cell r="H56" t="str">
            <v>Philippines</v>
          </cell>
        </row>
        <row r="57">
          <cell r="A57" t="str">
            <v>MexicoMetformin XR</v>
          </cell>
          <cell r="B57" t="str">
            <v>Metformin XR</v>
          </cell>
          <cell r="C57" t="str">
            <v>Mexico</v>
          </cell>
          <cell r="E57">
            <v>2011</v>
          </cell>
          <cell r="F57">
            <v>2012</v>
          </cell>
          <cell r="H57" t="str">
            <v>Poland</v>
          </cell>
        </row>
        <row r="58">
          <cell r="A58" t="str">
            <v>MexicoMetoclopramide + Omeprazole</v>
          </cell>
          <cell r="B58" t="str">
            <v>Metoclopramide + Omeprazole</v>
          </cell>
          <cell r="C58" t="str">
            <v>Mexico</v>
          </cell>
          <cell r="E58">
            <v>2013</v>
          </cell>
          <cell r="F58">
            <v>2012.75</v>
          </cell>
          <cell r="H58" t="str">
            <v>Romania</v>
          </cell>
        </row>
        <row r="59">
          <cell r="A59" t="str">
            <v>MexicoNimesulide + Paracetamol</v>
          </cell>
          <cell r="B59" t="str">
            <v>Nimesulide + Paracetamol</v>
          </cell>
          <cell r="C59" t="str">
            <v>Mexico</v>
          </cell>
          <cell r="E59">
            <v>2011</v>
          </cell>
          <cell r="F59">
            <v>2012.75</v>
          </cell>
          <cell r="H59" t="str">
            <v>Russia</v>
          </cell>
        </row>
        <row r="60">
          <cell r="A60" t="str">
            <v>MexicoOxcarbazepine</v>
          </cell>
          <cell r="B60" t="str">
            <v>Oxcarbazepine</v>
          </cell>
          <cell r="C60" t="str">
            <v>Mexico</v>
          </cell>
          <cell r="E60">
            <v>2013</v>
          </cell>
          <cell r="F60">
            <v>2012.5</v>
          </cell>
          <cell r="H60" t="str">
            <v>Saudi</v>
          </cell>
          <cell r="I60">
            <v>2011</v>
          </cell>
        </row>
        <row r="61">
          <cell r="A61" t="str">
            <v>MexicoParacetamol + Tramadol</v>
          </cell>
          <cell r="B61" t="str">
            <v>Paracetamol + Tramadol</v>
          </cell>
          <cell r="C61" t="str">
            <v>Mexico</v>
          </cell>
          <cell r="E61">
            <v>2012</v>
          </cell>
          <cell r="F61">
            <v>2012</v>
          </cell>
          <cell r="H61" t="str">
            <v>Serbia</v>
          </cell>
        </row>
        <row r="62">
          <cell r="A62" t="str">
            <v>MexicoPinaverium Bromide + Dimethicone</v>
          </cell>
          <cell r="B62" t="str">
            <v>Pinaverium Bromide + Dimethicone</v>
          </cell>
          <cell r="C62" t="str">
            <v>Mexico</v>
          </cell>
          <cell r="E62">
            <v>2013</v>
          </cell>
          <cell r="F62">
            <v>2012.75</v>
          </cell>
          <cell r="H62" t="str">
            <v>Slovak</v>
          </cell>
        </row>
        <row r="63">
          <cell r="A63" t="str">
            <v>MexicoPioglitazone</v>
          </cell>
          <cell r="B63" t="str">
            <v>Pioglitazone</v>
          </cell>
          <cell r="C63" t="str">
            <v>Mexico</v>
          </cell>
          <cell r="D63">
            <v>2011</v>
          </cell>
          <cell r="E63">
            <v>2011</v>
          </cell>
          <cell r="F63">
            <v>2012.25</v>
          </cell>
          <cell r="H63" t="str">
            <v>South Africa</v>
          </cell>
        </row>
        <row r="64">
          <cell r="A64" t="str">
            <v>MexicoPregabalin</v>
          </cell>
          <cell r="B64" t="str">
            <v>Pregabalin</v>
          </cell>
          <cell r="C64" t="str">
            <v>Mexico</v>
          </cell>
          <cell r="D64">
            <v>2013</v>
          </cell>
          <cell r="E64">
            <v>2013</v>
          </cell>
          <cell r="F64">
            <v>2013</v>
          </cell>
          <cell r="H64" t="str">
            <v>Thailand</v>
          </cell>
        </row>
        <row r="65">
          <cell r="A65" t="str">
            <v>MexicoValproic Acid</v>
          </cell>
          <cell r="B65" t="str">
            <v>Valproic Acid</v>
          </cell>
          <cell r="C65" t="str">
            <v>Mexico</v>
          </cell>
          <cell r="E65">
            <v>2014</v>
          </cell>
          <cell r="F65">
            <v>2012.75</v>
          </cell>
          <cell r="H65" t="str">
            <v>Turkey</v>
          </cell>
        </row>
        <row r="66">
          <cell r="A66" t="str">
            <v>MexicoVenlafaxine XR</v>
          </cell>
          <cell r="B66" t="str">
            <v>Venlafaxine XR</v>
          </cell>
          <cell r="C66" t="str">
            <v>Mexico</v>
          </cell>
          <cell r="D66">
            <v>2015</v>
          </cell>
          <cell r="E66">
            <v>2015</v>
          </cell>
          <cell r="F66">
            <v>2015</v>
          </cell>
          <cell r="H66" t="str">
            <v>Ukraine</v>
          </cell>
        </row>
        <row r="67">
          <cell r="A67" t="str">
            <v>PolandBuprenorphine</v>
          </cell>
          <cell r="B67" t="str">
            <v>Buprenorphine</v>
          </cell>
          <cell r="C67" t="str">
            <v>Poland</v>
          </cell>
          <cell r="D67">
            <v>2000</v>
          </cell>
          <cell r="E67">
            <v>2012</v>
          </cell>
          <cell r="F67">
            <v>2013.5</v>
          </cell>
          <cell r="H67" t="str">
            <v>Venezuela</v>
          </cell>
        </row>
        <row r="68">
          <cell r="A68" t="str">
            <v>PolandCapecitabine</v>
          </cell>
          <cell r="B68" t="str">
            <v>Capecitabine</v>
          </cell>
          <cell r="C68" t="str">
            <v>Poland</v>
          </cell>
          <cell r="D68">
            <v>2013.5</v>
          </cell>
          <cell r="E68">
            <v>2013</v>
          </cell>
          <cell r="F68">
            <v>2013</v>
          </cell>
          <cell r="H68" t="str">
            <v>Vietnam</v>
          </cell>
        </row>
        <row r="69">
          <cell r="A69" t="str">
            <v>PolandClopidogrel</v>
          </cell>
          <cell r="B69" t="str">
            <v>Clopidogrel</v>
          </cell>
          <cell r="C69" t="str">
            <v>Poland</v>
          </cell>
          <cell r="D69">
            <v>2000</v>
          </cell>
          <cell r="E69">
            <v>2010.25</v>
          </cell>
          <cell r="F69">
            <v>2012.5</v>
          </cell>
        </row>
        <row r="70">
          <cell r="A70" t="str">
            <v>PolandDesloratidine</v>
          </cell>
          <cell r="B70" t="str">
            <v>Desloratidine</v>
          </cell>
          <cell r="C70" t="str">
            <v>Poland</v>
          </cell>
          <cell r="D70">
            <v>2010.5</v>
          </cell>
          <cell r="E70">
            <v>2010.25</v>
          </cell>
          <cell r="F70">
            <v>2013.5</v>
          </cell>
        </row>
        <row r="71">
          <cell r="A71" t="str">
            <v>PolandDiosmin + Hesperidine</v>
          </cell>
          <cell r="B71" t="str">
            <v>Diosmin + Hesperidine</v>
          </cell>
          <cell r="C71" t="str">
            <v>Poland</v>
          </cell>
          <cell r="D71">
            <v>2010.5</v>
          </cell>
          <cell r="E71">
            <v>2011</v>
          </cell>
          <cell r="F71">
            <v>2013.5</v>
          </cell>
        </row>
        <row r="72">
          <cell r="A72" t="str">
            <v>PolandDocetaxel</v>
          </cell>
          <cell r="B72" t="str">
            <v>Docetaxel</v>
          </cell>
          <cell r="C72" t="str">
            <v>Poland</v>
          </cell>
          <cell r="D72">
            <v>2000</v>
          </cell>
          <cell r="E72">
            <v>2010.25</v>
          </cell>
          <cell r="F72">
            <v>2012.25</v>
          </cell>
          <cell r="H72" t="str">
            <v>Molecule</v>
          </cell>
          <cell r="I72" t="str">
            <v>Vendor</v>
          </cell>
        </row>
        <row r="73">
          <cell r="A73" t="str">
            <v>PolandEnoxaparin</v>
          </cell>
          <cell r="B73" t="str">
            <v>Enoxaparin</v>
          </cell>
          <cell r="C73" t="str">
            <v>Poland</v>
          </cell>
          <cell r="D73">
            <v>2000</v>
          </cell>
          <cell r="E73">
            <v>2012</v>
          </cell>
          <cell r="F73">
            <v>2013.5</v>
          </cell>
          <cell r="H73" t="str">
            <v>Amlodipine + Valsartan</v>
          </cell>
          <cell r="I73" t="str">
            <v>Torrent</v>
          </cell>
        </row>
        <row r="74">
          <cell r="A74" t="str">
            <v>PolandExemestane</v>
          </cell>
          <cell r="B74" t="str">
            <v>Exemestane</v>
          </cell>
          <cell r="C74" t="str">
            <v>Poland</v>
          </cell>
          <cell r="D74" t="str">
            <v>2000 (EU)</v>
          </cell>
          <cell r="E74">
            <v>2011</v>
          </cell>
          <cell r="F74">
            <v>2011</v>
          </cell>
          <cell r="H74" t="str">
            <v>Duloxetine</v>
          </cell>
          <cell r="I74" t="str">
            <v>Torrent</v>
          </cell>
        </row>
        <row r="75">
          <cell r="A75" t="str">
            <v>PolandFenofibrate</v>
          </cell>
          <cell r="B75" t="str">
            <v>Fenofibrate</v>
          </cell>
          <cell r="C75" t="str">
            <v>Poland</v>
          </cell>
          <cell r="D75">
            <v>2000</v>
          </cell>
          <cell r="E75">
            <v>2011</v>
          </cell>
          <cell r="F75">
            <v>2013.5</v>
          </cell>
          <cell r="H75" t="str">
            <v>Escitalopram</v>
          </cell>
          <cell r="I75" t="str">
            <v>Torrent</v>
          </cell>
        </row>
        <row r="76">
          <cell r="A76" t="str">
            <v>PolandFosinopril</v>
          </cell>
          <cell r="B76" t="str">
            <v>Fosinopril</v>
          </cell>
          <cell r="C76" t="str">
            <v>Poland</v>
          </cell>
          <cell r="D76">
            <v>2000</v>
          </cell>
          <cell r="E76">
            <v>2010.25</v>
          </cell>
          <cell r="F76">
            <v>2011.5</v>
          </cell>
          <cell r="H76" t="str">
            <v>Gliclazide</v>
          </cell>
          <cell r="I76" t="str">
            <v>Torrent</v>
          </cell>
        </row>
        <row r="77">
          <cell r="A77" t="str">
            <v>PolandFosinopril + HCTZ</v>
          </cell>
          <cell r="B77" t="str">
            <v>Fosinopril + HCTZ</v>
          </cell>
          <cell r="C77" t="str">
            <v>Poland</v>
          </cell>
          <cell r="D77">
            <v>2000</v>
          </cell>
          <cell r="E77">
            <v>2010.25</v>
          </cell>
          <cell r="F77">
            <v>2011.5</v>
          </cell>
          <cell r="H77" t="str">
            <v>Glimepiride</v>
          </cell>
          <cell r="I77" t="str">
            <v>Torrent</v>
          </cell>
        </row>
        <row r="78">
          <cell r="A78" t="str">
            <v>PolandGemcitabine</v>
          </cell>
          <cell r="B78" t="str">
            <v>Gemcitabine</v>
          </cell>
          <cell r="C78" t="str">
            <v>Poland</v>
          </cell>
          <cell r="D78">
            <v>2009.5</v>
          </cell>
          <cell r="E78">
            <v>2011</v>
          </cell>
          <cell r="F78">
            <v>2011</v>
          </cell>
          <cell r="H78" t="str">
            <v>Levetiracetam</v>
          </cell>
          <cell r="I78" t="str">
            <v>Torrent</v>
          </cell>
        </row>
        <row r="79">
          <cell r="A79" t="str">
            <v>PolandLevetiracetam</v>
          </cell>
          <cell r="B79" t="str">
            <v>Levetiracetam</v>
          </cell>
          <cell r="C79" t="str">
            <v>Poland</v>
          </cell>
          <cell r="D79">
            <v>2000</v>
          </cell>
          <cell r="E79">
            <v>2012</v>
          </cell>
          <cell r="F79">
            <v>2013</v>
          </cell>
          <cell r="H79" t="str">
            <v>Memantine</v>
          </cell>
          <cell r="I79" t="str">
            <v>Torrent</v>
          </cell>
        </row>
        <row r="80">
          <cell r="A80" t="str">
            <v>PolandMebeverine</v>
          </cell>
          <cell r="B80" t="str">
            <v>Mebeverine</v>
          </cell>
          <cell r="C80" t="str">
            <v>Poland</v>
          </cell>
          <cell r="D80">
            <v>2000</v>
          </cell>
          <cell r="E80">
            <v>2011</v>
          </cell>
          <cell r="F80">
            <v>0</v>
          </cell>
          <cell r="H80" t="str">
            <v>Montelukast</v>
          </cell>
          <cell r="I80" t="str">
            <v>Torrent</v>
          </cell>
        </row>
        <row r="81">
          <cell r="A81" t="str">
            <v>PolandMesalazine</v>
          </cell>
          <cell r="B81" t="str">
            <v>Mesalazine</v>
          </cell>
          <cell r="C81" t="str">
            <v>Poland</v>
          </cell>
          <cell r="D81">
            <v>2000</v>
          </cell>
          <cell r="E81">
            <v>2010.25</v>
          </cell>
          <cell r="F81">
            <v>0</v>
          </cell>
          <cell r="H81" t="str">
            <v>Oxcarbazepine</v>
          </cell>
          <cell r="I81" t="str">
            <v>Torrent</v>
          </cell>
        </row>
        <row r="82">
          <cell r="A82" t="str">
            <v>PolandMetformin + Glimepiride</v>
          </cell>
          <cell r="B82" t="str">
            <v>Metformin + Glimepiride</v>
          </cell>
          <cell r="C82" t="str">
            <v>Poland</v>
          </cell>
          <cell r="D82">
            <v>2027</v>
          </cell>
          <cell r="E82">
            <v>2011</v>
          </cell>
          <cell r="F82">
            <v>0</v>
          </cell>
          <cell r="H82" t="str">
            <v>Pioglitazone</v>
          </cell>
          <cell r="I82" t="str">
            <v>Torrent</v>
          </cell>
        </row>
        <row r="83">
          <cell r="A83" t="str">
            <v>PolandMetformin XR</v>
          </cell>
          <cell r="B83" t="str">
            <v>Metformin XR</v>
          </cell>
          <cell r="C83" t="str">
            <v>Poland</v>
          </cell>
          <cell r="D83">
            <v>2021</v>
          </cell>
          <cell r="E83">
            <v>2011</v>
          </cell>
          <cell r="F83">
            <v>0</v>
          </cell>
          <cell r="H83" t="str">
            <v>Pramipexole</v>
          </cell>
          <cell r="I83" t="str">
            <v>Torrent</v>
          </cell>
        </row>
        <row r="84">
          <cell r="A84" t="str">
            <v>PolandMontelukast</v>
          </cell>
          <cell r="B84" t="str">
            <v>Montelukast</v>
          </cell>
          <cell r="C84" t="str">
            <v>Poland</v>
          </cell>
          <cell r="D84">
            <v>2009.5</v>
          </cell>
          <cell r="E84">
            <v>2011</v>
          </cell>
          <cell r="F84">
            <v>2011</v>
          </cell>
          <cell r="H84" t="str">
            <v>Rivastigmine</v>
          </cell>
          <cell r="I84" t="str">
            <v>Torrent</v>
          </cell>
        </row>
        <row r="85">
          <cell r="A85" t="str">
            <v>PolandOxcarbazepine</v>
          </cell>
          <cell r="B85" t="str">
            <v>Oxcarbazepine</v>
          </cell>
          <cell r="C85" t="str">
            <v>Poland</v>
          </cell>
          <cell r="E85">
            <v>2012</v>
          </cell>
          <cell r="F85">
            <v>2013.5</v>
          </cell>
          <cell r="H85" t="str">
            <v>Topiramate</v>
          </cell>
          <cell r="I85" t="str">
            <v>Torrent</v>
          </cell>
        </row>
        <row r="86">
          <cell r="A86" t="str">
            <v>PolandParacetamol + Tramadol</v>
          </cell>
          <cell r="B86" t="str">
            <v>Paracetamol + Tramadol</v>
          </cell>
          <cell r="C86" t="str">
            <v>Poland</v>
          </cell>
          <cell r="D86">
            <v>2000</v>
          </cell>
          <cell r="E86">
            <v>2012</v>
          </cell>
          <cell r="F86">
            <v>2012.75</v>
          </cell>
          <cell r="H86" t="str">
            <v>Valsartan + HCTZ</v>
          </cell>
          <cell r="I86" t="str">
            <v>Torrent</v>
          </cell>
        </row>
        <row r="87">
          <cell r="A87" t="str">
            <v>PolandPinaverium Bromide</v>
          </cell>
          <cell r="B87" t="str">
            <v>Pinaverium Bromide</v>
          </cell>
          <cell r="C87" t="str">
            <v>Poland</v>
          </cell>
          <cell r="D87">
            <v>2000</v>
          </cell>
          <cell r="E87">
            <v>2012</v>
          </cell>
          <cell r="F87">
            <v>0</v>
          </cell>
          <cell r="H87" t="str">
            <v>Valsartan</v>
          </cell>
          <cell r="I87" t="str">
            <v>Torrent</v>
          </cell>
        </row>
        <row r="88">
          <cell r="A88" t="str">
            <v>PolandPiperacillin + Tazobactam</v>
          </cell>
          <cell r="B88" t="str">
            <v>Piperacillin + Tazobactam</v>
          </cell>
          <cell r="C88" t="str">
            <v>Poland</v>
          </cell>
          <cell r="D88">
            <v>2000</v>
          </cell>
          <cell r="E88">
            <v>2010.25</v>
          </cell>
          <cell r="F88">
            <v>2010.5</v>
          </cell>
          <cell r="H88" t="str">
            <v>Venlafaxine XR</v>
          </cell>
          <cell r="I88" t="str">
            <v>Torrent</v>
          </cell>
        </row>
        <row r="89">
          <cell r="A89" t="str">
            <v>PolandRivastigmine</v>
          </cell>
          <cell r="B89" t="str">
            <v>Rivastigmine</v>
          </cell>
          <cell r="C89" t="str">
            <v>Poland</v>
          </cell>
          <cell r="D89" t="str">
            <v>2000 (EU)</v>
          </cell>
          <cell r="E89">
            <v>2011</v>
          </cell>
          <cell r="F89">
            <v>2010.5</v>
          </cell>
          <cell r="H89" t="str">
            <v>Fosinopril</v>
          </cell>
          <cell r="I89" t="str">
            <v>Aurobindo</v>
          </cell>
        </row>
        <row r="90">
          <cell r="A90" t="str">
            <v>PolandSibutramine</v>
          </cell>
          <cell r="B90" t="str">
            <v>Sibutramine</v>
          </cell>
          <cell r="C90" t="str">
            <v>Poland</v>
          </cell>
          <cell r="D90">
            <v>2000</v>
          </cell>
          <cell r="E90">
            <v>2011</v>
          </cell>
          <cell r="F90">
            <v>2012.25</v>
          </cell>
          <cell r="H90" t="str">
            <v>Fosinopril + HCTZ</v>
          </cell>
          <cell r="I90" t="str">
            <v>Aurobindo</v>
          </cell>
        </row>
        <row r="91">
          <cell r="A91" t="str">
            <v>PolandSulodexide</v>
          </cell>
          <cell r="B91" t="str">
            <v>Sulodexide</v>
          </cell>
          <cell r="C91" t="str">
            <v>Poland</v>
          </cell>
          <cell r="D91">
            <v>2000</v>
          </cell>
          <cell r="E91">
            <v>2012</v>
          </cell>
          <cell r="F91">
            <v>0</v>
          </cell>
          <cell r="H91" t="str">
            <v>Metformin (standard)</v>
          </cell>
          <cell r="I91" t="str">
            <v>Aurobindo</v>
          </cell>
        </row>
        <row r="92">
          <cell r="A92" t="str">
            <v>PolandTemozolomide</v>
          </cell>
          <cell r="B92" t="str">
            <v>Temozolomide</v>
          </cell>
          <cell r="C92" t="str">
            <v>Poland</v>
          </cell>
          <cell r="D92">
            <v>2014.5</v>
          </cell>
          <cell r="E92">
            <v>2014</v>
          </cell>
          <cell r="F92">
            <v>2014.5</v>
          </cell>
          <cell r="H92" t="str">
            <v>Gabapentin</v>
          </cell>
          <cell r="I92" t="str">
            <v>Aurobindo</v>
          </cell>
        </row>
        <row r="93">
          <cell r="A93" t="str">
            <v>PolandTianeptine</v>
          </cell>
          <cell r="B93" t="str">
            <v>Tianeptine</v>
          </cell>
          <cell r="C93" t="str">
            <v>Poland</v>
          </cell>
          <cell r="D93" t="str">
            <v>2000 (EU)</v>
          </cell>
          <cell r="E93">
            <v>2011</v>
          </cell>
          <cell r="F93">
            <v>2012.5</v>
          </cell>
          <cell r="H93" t="str">
            <v>Galantamine</v>
          </cell>
          <cell r="I93" t="str">
            <v>Aurobindo</v>
          </cell>
        </row>
        <row r="94">
          <cell r="A94" t="str">
            <v>PolandTiotropium Bromide</v>
          </cell>
          <cell r="B94" t="str">
            <v>Tiotropium Bromide</v>
          </cell>
          <cell r="C94" t="str">
            <v>Poland</v>
          </cell>
          <cell r="D94">
            <v>2010.25</v>
          </cell>
          <cell r="E94">
            <v>2012</v>
          </cell>
          <cell r="F94">
            <v>2013.5</v>
          </cell>
          <cell r="H94" t="str">
            <v>Paracetamol + tramadol</v>
          </cell>
          <cell r="I94" t="str">
            <v>Aurobindo</v>
          </cell>
        </row>
        <row r="95">
          <cell r="A95" t="str">
            <v>PolandTrimebutine</v>
          </cell>
          <cell r="B95" t="str">
            <v>Trimebutine</v>
          </cell>
          <cell r="C95" t="str">
            <v>Poland</v>
          </cell>
          <cell r="D95">
            <v>2000</v>
          </cell>
          <cell r="E95">
            <v>2010.25</v>
          </cell>
          <cell r="F95">
            <v>0</v>
          </cell>
          <cell r="H95" t="str">
            <v>Atomoxetine</v>
          </cell>
          <cell r="I95" t="str">
            <v>Aurobindo</v>
          </cell>
        </row>
        <row r="96">
          <cell r="A96" t="str">
            <v>PolandValproic Acid</v>
          </cell>
          <cell r="B96" t="str">
            <v>Valproic Acid</v>
          </cell>
          <cell r="C96" t="str">
            <v>Poland</v>
          </cell>
          <cell r="D96">
            <v>2000</v>
          </cell>
          <cell r="E96">
            <v>2012</v>
          </cell>
          <cell r="F96">
            <v>2013.5</v>
          </cell>
          <cell r="H96" t="str">
            <v>Betahistine</v>
          </cell>
          <cell r="I96" t="str">
            <v>Aurobindo</v>
          </cell>
        </row>
        <row r="97">
          <cell r="A97" t="str">
            <v>PolandVoriconazole</v>
          </cell>
          <cell r="B97" t="str">
            <v>Voriconazole</v>
          </cell>
          <cell r="C97" t="str">
            <v>Poland</v>
          </cell>
          <cell r="D97">
            <v>2011.5</v>
          </cell>
          <cell r="E97">
            <v>2012</v>
          </cell>
          <cell r="F97">
            <v>2013.5</v>
          </cell>
        </row>
        <row r="98">
          <cell r="A98" t="str">
            <v>RussiaAdemetionine</v>
          </cell>
          <cell r="B98" t="str">
            <v>Ademetionine</v>
          </cell>
          <cell r="C98" t="str">
            <v>Russia</v>
          </cell>
          <cell r="E98">
            <v>2011</v>
          </cell>
          <cell r="F98">
            <v>2013.5</v>
          </cell>
        </row>
        <row r="99">
          <cell r="A99" t="str">
            <v>RussiaBortezomib</v>
          </cell>
          <cell r="B99" t="str">
            <v>Bortezomib</v>
          </cell>
          <cell r="C99" t="str">
            <v>Russia</v>
          </cell>
          <cell r="D99">
            <v>2000</v>
          </cell>
          <cell r="E99">
            <v>2012</v>
          </cell>
          <cell r="F99">
            <v>2013.5</v>
          </cell>
        </row>
        <row r="100">
          <cell r="A100" t="str">
            <v>RussiaCapecitabine</v>
          </cell>
          <cell r="B100" t="str">
            <v>Capecitabine</v>
          </cell>
          <cell r="C100" t="str">
            <v>Russia</v>
          </cell>
          <cell r="D100">
            <v>2000</v>
          </cell>
          <cell r="E100">
            <v>2013</v>
          </cell>
          <cell r="F100">
            <v>2013</v>
          </cell>
        </row>
        <row r="101">
          <cell r="A101" t="str">
            <v>RussiaColistin</v>
          </cell>
          <cell r="B101" t="str">
            <v>Colistin</v>
          </cell>
          <cell r="C101" t="str">
            <v>Russia</v>
          </cell>
          <cell r="E101">
            <v>2011</v>
          </cell>
          <cell r="F101">
            <v>2013.5</v>
          </cell>
        </row>
        <row r="102">
          <cell r="A102" t="str">
            <v>RussiaDocetaxel</v>
          </cell>
          <cell r="B102" t="str">
            <v>Docetaxel</v>
          </cell>
          <cell r="C102" t="str">
            <v>Russia</v>
          </cell>
          <cell r="D102">
            <v>2012.5</v>
          </cell>
          <cell r="E102">
            <v>2011</v>
          </cell>
          <cell r="F102">
            <v>2012.5</v>
          </cell>
        </row>
        <row r="103">
          <cell r="A103" t="str">
            <v>RussiaEnoxaparin</v>
          </cell>
          <cell r="B103" t="str">
            <v>Enoxaparin</v>
          </cell>
          <cell r="C103" t="str">
            <v>Russia</v>
          </cell>
          <cell r="D103">
            <v>2000</v>
          </cell>
          <cell r="E103">
            <v>2011</v>
          </cell>
          <cell r="F103">
            <v>2013.5</v>
          </cell>
        </row>
        <row r="104">
          <cell r="A104" t="str">
            <v>RussiaEscitalopram</v>
          </cell>
          <cell r="B104" t="str">
            <v>Escitalopram</v>
          </cell>
          <cell r="C104" t="str">
            <v>Russia</v>
          </cell>
          <cell r="D104">
            <v>2022</v>
          </cell>
          <cell r="E104">
            <v>2013</v>
          </cell>
          <cell r="F104">
            <v>2022</v>
          </cell>
        </row>
        <row r="105">
          <cell r="A105" t="str">
            <v>RussiaFelodipine + Candesartan</v>
          </cell>
          <cell r="B105" t="str">
            <v>Felodipine + Candesartan</v>
          </cell>
          <cell r="C105" t="str">
            <v>Russia</v>
          </cell>
          <cell r="D105">
            <v>2000</v>
          </cell>
          <cell r="E105">
            <v>2013</v>
          </cell>
          <cell r="F105">
            <v>2013.5</v>
          </cell>
        </row>
        <row r="106">
          <cell r="A106" t="str">
            <v>RussiaGalantamine</v>
          </cell>
          <cell r="B106" t="str">
            <v>Galantamine</v>
          </cell>
          <cell r="C106" t="str">
            <v>Russia</v>
          </cell>
          <cell r="D106">
            <v>2000</v>
          </cell>
          <cell r="E106">
            <v>2011</v>
          </cell>
          <cell r="F106">
            <v>2012.25</v>
          </cell>
        </row>
        <row r="107">
          <cell r="A107" t="str">
            <v>RussiaGemcitabine</v>
          </cell>
          <cell r="B107" t="str">
            <v>Gemcitabine</v>
          </cell>
          <cell r="C107" t="str">
            <v>Russia</v>
          </cell>
          <cell r="D107">
            <v>2000</v>
          </cell>
          <cell r="E107">
            <v>2011</v>
          </cell>
          <cell r="F107">
            <v>2012.5</v>
          </cell>
        </row>
        <row r="108">
          <cell r="A108" t="str">
            <v>RussiaGlatiramer Acetate</v>
          </cell>
          <cell r="B108" t="str">
            <v>Glatiramer Acetate</v>
          </cell>
          <cell r="C108" t="str">
            <v>Russia</v>
          </cell>
          <cell r="D108">
            <v>2000</v>
          </cell>
          <cell r="E108">
            <v>2012</v>
          </cell>
          <cell r="F108">
            <v>0</v>
          </cell>
        </row>
        <row r="109">
          <cell r="A109" t="str">
            <v>RussiaGlibenclamide</v>
          </cell>
          <cell r="B109" t="str">
            <v>Glibenclamide</v>
          </cell>
          <cell r="C109" t="str">
            <v>Russia</v>
          </cell>
          <cell r="E109">
            <v>2013</v>
          </cell>
          <cell r="F109">
            <v>2013.5</v>
          </cell>
        </row>
        <row r="110">
          <cell r="A110" t="str">
            <v>RussiaGliclazide</v>
          </cell>
          <cell r="B110" t="str">
            <v>Gliclazide</v>
          </cell>
          <cell r="C110" t="str">
            <v>Russia</v>
          </cell>
          <cell r="E110">
            <v>2013</v>
          </cell>
          <cell r="F110">
            <v>2012.25</v>
          </cell>
        </row>
        <row r="111">
          <cell r="A111" t="str">
            <v>RussiaGlimepiride</v>
          </cell>
          <cell r="B111" t="str">
            <v>Glimepiride</v>
          </cell>
          <cell r="C111" t="str">
            <v>Russia</v>
          </cell>
          <cell r="D111">
            <v>2000</v>
          </cell>
          <cell r="E111">
            <v>2013</v>
          </cell>
          <cell r="F111">
            <v>2012.25</v>
          </cell>
        </row>
        <row r="112">
          <cell r="A112" t="str">
            <v>RussiaInterferon Beta-1B</v>
          </cell>
          <cell r="B112" t="str">
            <v>Interferon Beta-1B</v>
          </cell>
          <cell r="C112" t="str">
            <v>Russia</v>
          </cell>
          <cell r="E112">
            <v>2012</v>
          </cell>
          <cell r="F112">
            <v>2013.5</v>
          </cell>
        </row>
        <row r="113">
          <cell r="A113" t="str">
            <v>RussiaIpratropium Bromide + Feneterol</v>
          </cell>
          <cell r="B113" t="str">
            <v>Ipratropium Bromide + Feneterol</v>
          </cell>
          <cell r="C113" t="str">
            <v>Russia</v>
          </cell>
          <cell r="E113">
            <v>2011</v>
          </cell>
          <cell r="F113">
            <v>2013.5</v>
          </cell>
        </row>
        <row r="114">
          <cell r="A114" t="str">
            <v>RussiaLevetiracetam</v>
          </cell>
          <cell r="B114" t="str">
            <v>Levetiracetam</v>
          </cell>
          <cell r="C114" t="str">
            <v>Russia</v>
          </cell>
          <cell r="D114">
            <v>2000</v>
          </cell>
          <cell r="E114">
            <v>2013</v>
          </cell>
          <cell r="F114">
            <v>2012.25</v>
          </cell>
        </row>
        <row r="115">
          <cell r="A115" t="str">
            <v>RussiaMemantine</v>
          </cell>
          <cell r="B115" t="str">
            <v>Memantine</v>
          </cell>
          <cell r="C115" t="str">
            <v>Russia</v>
          </cell>
          <cell r="E115">
            <v>2013</v>
          </cell>
          <cell r="F115">
            <v>2013</v>
          </cell>
        </row>
        <row r="116">
          <cell r="A116" t="str">
            <v>RussiaMetformin (standard)</v>
          </cell>
          <cell r="B116" t="str">
            <v>Metformin (standard)</v>
          </cell>
          <cell r="C116" t="str">
            <v>Russia</v>
          </cell>
          <cell r="E116">
            <v>2012</v>
          </cell>
          <cell r="F116">
            <v>2012</v>
          </cell>
        </row>
        <row r="117">
          <cell r="A117" t="str">
            <v>RussiaMetformin + Glibenclamide</v>
          </cell>
          <cell r="B117" t="str">
            <v>Metformin + Glibenclamide</v>
          </cell>
          <cell r="C117" t="str">
            <v>Russia</v>
          </cell>
          <cell r="E117">
            <v>2011</v>
          </cell>
          <cell r="F117">
            <v>2012.75</v>
          </cell>
        </row>
        <row r="118">
          <cell r="A118" t="str">
            <v>RussiaMetformin XR</v>
          </cell>
          <cell r="B118" t="str">
            <v>Metformin XR</v>
          </cell>
          <cell r="C118" t="str">
            <v>Russia</v>
          </cell>
          <cell r="D118">
            <v>2000</v>
          </cell>
          <cell r="E118">
            <v>2013</v>
          </cell>
          <cell r="F118">
            <v>2012.25</v>
          </cell>
        </row>
        <row r="119">
          <cell r="A119" t="str">
            <v>RussiaOxcarbazepine</v>
          </cell>
          <cell r="B119" t="str">
            <v>Oxcarbazepine</v>
          </cell>
          <cell r="C119" t="str">
            <v>Russia</v>
          </cell>
          <cell r="E119">
            <v>2013</v>
          </cell>
          <cell r="F119">
            <v>2012.75</v>
          </cell>
        </row>
        <row r="120">
          <cell r="A120" t="str">
            <v>RussiaPiperacillin + Tazobactam</v>
          </cell>
          <cell r="B120" t="str">
            <v>Piperacillin + Tazobactam</v>
          </cell>
          <cell r="C120" t="str">
            <v>Russia</v>
          </cell>
          <cell r="D120">
            <v>2000</v>
          </cell>
          <cell r="E120">
            <v>2011</v>
          </cell>
          <cell r="F120">
            <v>2012.25</v>
          </cell>
        </row>
        <row r="121">
          <cell r="A121" t="str">
            <v>RussiaTemozolomide</v>
          </cell>
          <cell r="B121" t="str">
            <v>Temozolomide</v>
          </cell>
          <cell r="C121" t="str">
            <v>Russia</v>
          </cell>
          <cell r="D121">
            <v>2000</v>
          </cell>
          <cell r="E121">
            <v>2011</v>
          </cell>
          <cell r="F121">
            <v>2012.5</v>
          </cell>
        </row>
        <row r="122">
          <cell r="A122" t="str">
            <v>RussiaTopiramate</v>
          </cell>
          <cell r="B122" t="str">
            <v>Topiramate</v>
          </cell>
          <cell r="C122" t="str">
            <v>Russia</v>
          </cell>
          <cell r="E122">
            <v>2011</v>
          </cell>
          <cell r="F122">
            <v>2013.5</v>
          </cell>
        </row>
        <row r="123">
          <cell r="A123" t="str">
            <v>RussiaValproic Acid</v>
          </cell>
          <cell r="B123" t="str">
            <v>Valproic Acid</v>
          </cell>
          <cell r="C123" t="str">
            <v>Russia</v>
          </cell>
          <cell r="E123">
            <v>2011</v>
          </cell>
          <cell r="F123">
            <v>2013.5</v>
          </cell>
        </row>
        <row r="124">
          <cell r="A124" t="str">
            <v>RussiaVoriconazole</v>
          </cell>
          <cell r="B124" t="str">
            <v>Voriconazole</v>
          </cell>
          <cell r="C124" t="str">
            <v>Russia</v>
          </cell>
          <cell r="D124">
            <v>2000</v>
          </cell>
          <cell r="E124">
            <v>2011</v>
          </cell>
          <cell r="F124">
            <v>2013.5</v>
          </cell>
        </row>
        <row r="125">
          <cell r="A125" t="str">
            <v>TurkeyAmisulpride</v>
          </cell>
          <cell r="B125" t="str">
            <v>Amisulpride</v>
          </cell>
          <cell r="C125" t="str">
            <v>Turkey</v>
          </cell>
          <cell r="E125">
            <v>2013</v>
          </cell>
          <cell r="F125">
            <v>2012.5</v>
          </cell>
        </row>
        <row r="126">
          <cell r="A126" t="str">
            <v>TurkeyAmoxicillin + Clarithromycin + Esomeprazole</v>
          </cell>
          <cell r="B126" t="str">
            <v>Amoxicillin + Clarithromycin + Esomeprazole</v>
          </cell>
          <cell r="C126" t="str">
            <v>Turkey</v>
          </cell>
          <cell r="E126">
            <v>2011</v>
          </cell>
          <cell r="F126">
            <v>2012.5</v>
          </cell>
        </row>
        <row r="127">
          <cell r="A127" t="str">
            <v>TurkeyCapecitabine</v>
          </cell>
          <cell r="B127" t="str">
            <v>Capecitabine</v>
          </cell>
          <cell r="C127" t="str">
            <v>Turkey</v>
          </cell>
          <cell r="E127">
            <v>2013</v>
          </cell>
          <cell r="F127">
            <v>2012</v>
          </cell>
        </row>
        <row r="128">
          <cell r="A128" t="str">
            <v>TurkeyClopidogrel</v>
          </cell>
          <cell r="B128" t="str">
            <v>Clopidogrel</v>
          </cell>
          <cell r="C128" t="str">
            <v>Turkey</v>
          </cell>
          <cell r="E128">
            <v>2013</v>
          </cell>
          <cell r="F128">
            <v>2011.25</v>
          </cell>
        </row>
        <row r="129">
          <cell r="A129" t="str">
            <v>TurkeyDexketoprofen Trometamol</v>
          </cell>
          <cell r="B129" t="str">
            <v>Dexketoprofen Trometamol</v>
          </cell>
          <cell r="C129" t="str">
            <v>Turkey</v>
          </cell>
          <cell r="E129">
            <v>2011</v>
          </cell>
          <cell r="F129">
            <v>2012.5</v>
          </cell>
        </row>
        <row r="130">
          <cell r="A130" t="str">
            <v>TurkeyDocetaxel</v>
          </cell>
          <cell r="B130" t="str">
            <v>Docetaxel</v>
          </cell>
          <cell r="C130" t="str">
            <v>Turkey</v>
          </cell>
          <cell r="E130">
            <v>2012</v>
          </cell>
          <cell r="F130">
            <v>2011.5</v>
          </cell>
        </row>
        <row r="131">
          <cell r="A131" t="str">
            <v>TurkeyDuloxetine</v>
          </cell>
          <cell r="B131" t="str">
            <v>Duloxetine</v>
          </cell>
          <cell r="C131" t="str">
            <v>Turkey</v>
          </cell>
          <cell r="E131">
            <v>2012</v>
          </cell>
          <cell r="F131">
            <v>2011.5</v>
          </cell>
        </row>
        <row r="132">
          <cell r="A132" t="str">
            <v>TurkeyEnoxaparin</v>
          </cell>
          <cell r="B132" t="str">
            <v>Enoxaparin</v>
          </cell>
          <cell r="C132" t="str">
            <v>Turkey</v>
          </cell>
          <cell r="E132">
            <v>2012</v>
          </cell>
          <cell r="F132">
            <v>2012.5</v>
          </cell>
        </row>
        <row r="133">
          <cell r="A133" t="str">
            <v>TurkeyGabapentin</v>
          </cell>
          <cell r="B133" t="str">
            <v>Gabapentin</v>
          </cell>
          <cell r="C133" t="str">
            <v>Turkey</v>
          </cell>
          <cell r="E133">
            <v>2012</v>
          </cell>
          <cell r="F133">
            <v>2011</v>
          </cell>
        </row>
        <row r="134">
          <cell r="A134" t="str">
            <v>TurkeyGemcitabine</v>
          </cell>
          <cell r="B134" t="str">
            <v>Gemcitabine</v>
          </cell>
          <cell r="C134" t="str">
            <v>Turkey</v>
          </cell>
          <cell r="E134">
            <v>2012</v>
          </cell>
          <cell r="F134">
            <v>2011.5</v>
          </cell>
        </row>
        <row r="135">
          <cell r="A135" t="str">
            <v>TurkeyLevetiracetam</v>
          </cell>
          <cell r="B135" t="str">
            <v>Levetiracetam</v>
          </cell>
          <cell r="C135" t="str">
            <v>Turkey</v>
          </cell>
          <cell r="E135">
            <v>2011</v>
          </cell>
          <cell r="F135">
            <v>2011.25</v>
          </cell>
        </row>
        <row r="136">
          <cell r="A136" t="str">
            <v>TurkeyLevocetirizine</v>
          </cell>
          <cell r="B136" t="str">
            <v>Levocetirizine</v>
          </cell>
          <cell r="C136" t="str">
            <v>Turkey</v>
          </cell>
          <cell r="E136">
            <v>2013</v>
          </cell>
          <cell r="F136">
            <v>2012.5</v>
          </cell>
        </row>
        <row r="137">
          <cell r="A137" t="str">
            <v>TurkeyLevodopa + Carbidopa + Entacapone</v>
          </cell>
          <cell r="B137" t="str">
            <v>Levodopa + Carbidopa + Entacapone</v>
          </cell>
          <cell r="C137" t="str">
            <v>Turkey</v>
          </cell>
          <cell r="E137">
            <v>2012</v>
          </cell>
          <cell r="F137">
            <v>2012.5</v>
          </cell>
        </row>
        <row r="138">
          <cell r="A138" t="str">
            <v>TurkeyPerindopril</v>
          </cell>
          <cell r="B138" t="str">
            <v>Perindopril</v>
          </cell>
          <cell r="C138" t="str">
            <v>Turkey</v>
          </cell>
          <cell r="E138">
            <v>2012</v>
          </cell>
          <cell r="F138">
            <v>2012.5</v>
          </cell>
        </row>
        <row r="139">
          <cell r="A139" t="str">
            <v>TurkeyPioglitazone</v>
          </cell>
          <cell r="B139" t="str">
            <v>Pioglitazone</v>
          </cell>
          <cell r="C139" t="str">
            <v>Turkey</v>
          </cell>
          <cell r="E139">
            <v>2013</v>
          </cell>
          <cell r="F139">
            <v>2011.25</v>
          </cell>
        </row>
        <row r="140">
          <cell r="A140" t="str">
            <v>TurkeyPramipexole</v>
          </cell>
          <cell r="B140" t="str">
            <v>Pramipexole</v>
          </cell>
          <cell r="C140" t="str">
            <v>Turkey</v>
          </cell>
          <cell r="E140">
            <v>2012</v>
          </cell>
          <cell r="F140">
            <v>2012.5</v>
          </cell>
        </row>
        <row r="141">
          <cell r="A141" t="str">
            <v>TurkeyRivastigmine</v>
          </cell>
          <cell r="B141" t="str">
            <v>Rivastigmine</v>
          </cell>
          <cell r="C141" t="str">
            <v>Turkey</v>
          </cell>
          <cell r="E141">
            <v>2013</v>
          </cell>
          <cell r="F141">
            <v>2011.25</v>
          </cell>
        </row>
        <row r="142">
          <cell r="A142" t="str">
            <v>TurkeyTemozolomide</v>
          </cell>
          <cell r="B142" t="str">
            <v>Temozolomide</v>
          </cell>
          <cell r="C142" t="str">
            <v>Turkey</v>
          </cell>
          <cell r="E142">
            <v>2012</v>
          </cell>
          <cell r="F142">
            <v>2011.5</v>
          </cell>
        </row>
        <row r="143">
          <cell r="A143" t="str">
            <v>TurkeyTiotropium Bromide</v>
          </cell>
          <cell r="B143" t="str">
            <v>Tiotropium Bromide</v>
          </cell>
          <cell r="C143" t="str">
            <v>Turkey</v>
          </cell>
          <cell r="E143">
            <v>2011</v>
          </cell>
          <cell r="F143">
            <v>2012.5</v>
          </cell>
        </row>
        <row r="144">
          <cell r="A144" t="str">
            <v>TurkeyTrimetazidine</v>
          </cell>
          <cell r="B144" t="str">
            <v>Trimetazidine</v>
          </cell>
          <cell r="C144" t="str">
            <v>Turkey</v>
          </cell>
          <cell r="E144">
            <v>2012</v>
          </cell>
          <cell r="F144">
            <v>2012.5</v>
          </cell>
        </row>
        <row r="145">
          <cell r="A145" t="str">
            <v>TurkeyVenlafaxine XR</v>
          </cell>
          <cell r="B145" t="str">
            <v>Venlafaxine XR</v>
          </cell>
          <cell r="C145" t="str">
            <v>Turkey</v>
          </cell>
          <cell r="E145">
            <v>2012</v>
          </cell>
          <cell r="F145">
            <v>2011.25</v>
          </cell>
        </row>
        <row r="146">
          <cell r="A146" t="str">
            <v>TurkeyZoledronic Acid</v>
          </cell>
          <cell r="B146" t="str">
            <v>Zoledronic Acid</v>
          </cell>
          <cell r="C146" t="str">
            <v>Turkey</v>
          </cell>
          <cell r="E146">
            <v>2013</v>
          </cell>
          <cell r="F146">
            <v>2012.5</v>
          </cell>
        </row>
        <row r="147">
          <cell r="A147" t="str">
            <v>AlgeriaAmoxicillin + Clarithromycin + Esomeprazole</v>
          </cell>
          <cell r="B147" t="str">
            <v>Amoxicillin + Clarithromycin + Esomeprazole</v>
          </cell>
          <cell r="C147" t="str">
            <v>Algeria</v>
          </cell>
          <cell r="F147">
            <v>2014.5</v>
          </cell>
        </row>
        <row r="148">
          <cell r="A148" t="str">
            <v>AlgeriaBuprenorphine</v>
          </cell>
          <cell r="B148" t="str">
            <v>Buprenorphine</v>
          </cell>
          <cell r="C148" t="str">
            <v>Algeria</v>
          </cell>
          <cell r="F148">
            <v>2014.5</v>
          </cell>
        </row>
        <row r="149">
          <cell r="A149" t="str">
            <v>AlgeriaCapecitabine</v>
          </cell>
          <cell r="B149" t="str">
            <v>Capecitabine</v>
          </cell>
          <cell r="C149" t="str">
            <v>Algeria</v>
          </cell>
          <cell r="F149">
            <v>2014</v>
          </cell>
        </row>
        <row r="150">
          <cell r="A150" t="str">
            <v>AlgeriaClopidogrel</v>
          </cell>
          <cell r="B150" t="str">
            <v>Clopidogrel</v>
          </cell>
          <cell r="C150" t="str">
            <v>Algeria</v>
          </cell>
          <cell r="F150">
            <v>2013.25</v>
          </cell>
        </row>
        <row r="151">
          <cell r="A151" t="str">
            <v>AlgeriaDesloratidine + Pseudoephedrine</v>
          </cell>
          <cell r="B151" t="str">
            <v>Desloratidine + Pseudoephedrine</v>
          </cell>
          <cell r="C151" t="str">
            <v>Algeria</v>
          </cell>
          <cell r="F151">
            <v>2014.5</v>
          </cell>
        </row>
        <row r="152">
          <cell r="A152" t="str">
            <v>AlgeriaDocetaxel</v>
          </cell>
          <cell r="B152" t="str">
            <v>Docetaxel</v>
          </cell>
          <cell r="C152" t="str">
            <v>Algeria</v>
          </cell>
          <cell r="F152">
            <v>2013.5</v>
          </cell>
        </row>
        <row r="153">
          <cell r="A153" t="str">
            <v>AlgeriaFelodipine + Candesartan</v>
          </cell>
          <cell r="B153" t="str">
            <v>Felodipine + Candesartan</v>
          </cell>
          <cell r="C153" t="str">
            <v>Algeria</v>
          </cell>
          <cell r="F153">
            <v>2014.5</v>
          </cell>
        </row>
        <row r="154">
          <cell r="A154" t="str">
            <v>AlgeriaFosinopril</v>
          </cell>
          <cell r="B154" t="str">
            <v>Fosinopril</v>
          </cell>
          <cell r="C154" t="str">
            <v>Algeria</v>
          </cell>
          <cell r="F154">
            <v>2013.25</v>
          </cell>
        </row>
        <row r="155">
          <cell r="A155" t="str">
            <v>AlgeriaFosinopril + HCTZ</v>
          </cell>
          <cell r="B155" t="str">
            <v>Fosinopril + HCTZ</v>
          </cell>
          <cell r="C155" t="str">
            <v>Algeria</v>
          </cell>
          <cell r="F155">
            <v>2013.25</v>
          </cell>
        </row>
        <row r="156">
          <cell r="A156" t="str">
            <v>AlgeriaGemcitabine</v>
          </cell>
          <cell r="B156" t="str">
            <v>Gemcitabine</v>
          </cell>
          <cell r="C156" t="str">
            <v>Algeria</v>
          </cell>
          <cell r="F156">
            <v>2013.5</v>
          </cell>
        </row>
        <row r="157">
          <cell r="A157" t="str">
            <v>AlgeriaLevetiracetam</v>
          </cell>
          <cell r="B157" t="str">
            <v>Levetiracetam</v>
          </cell>
          <cell r="C157" t="str">
            <v>Algeria</v>
          </cell>
          <cell r="F157">
            <v>2013.25</v>
          </cell>
        </row>
        <row r="158">
          <cell r="A158" t="str">
            <v>AlgeriaMesalazine</v>
          </cell>
          <cell r="B158" t="str">
            <v>Mesalazine</v>
          </cell>
          <cell r="C158" t="str">
            <v>Algeria</v>
          </cell>
          <cell r="F158">
            <v>0</v>
          </cell>
        </row>
        <row r="159">
          <cell r="A159" t="str">
            <v>AlgeriaMetformin + Glimepiride</v>
          </cell>
          <cell r="B159" t="str">
            <v>Metformin + Glimepiride</v>
          </cell>
          <cell r="C159" t="str">
            <v>Algeria</v>
          </cell>
          <cell r="F159">
            <v>2014.5</v>
          </cell>
        </row>
        <row r="160">
          <cell r="A160" t="str">
            <v>AlgeriaMetformin XR</v>
          </cell>
          <cell r="B160" t="str">
            <v>Metformin XR</v>
          </cell>
          <cell r="C160" t="str">
            <v>Algeria</v>
          </cell>
          <cell r="F160">
            <v>2013.25</v>
          </cell>
        </row>
        <row r="161">
          <cell r="A161" t="str">
            <v>AlgeriaParacetamol + Tramadol</v>
          </cell>
          <cell r="B161" t="str">
            <v>Paracetamol + Tramadol</v>
          </cell>
          <cell r="C161" t="str">
            <v>Algeria</v>
          </cell>
          <cell r="F161">
            <v>2014</v>
          </cell>
        </row>
        <row r="162">
          <cell r="A162" t="str">
            <v>AlgeriaPerindopril</v>
          </cell>
          <cell r="B162" t="str">
            <v>Perindopril</v>
          </cell>
          <cell r="C162" t="str">
            <v>Algeria</v>
          </cell>
          <cell r="F162">
            <v>2014.5</v>
          </cell>
        </row>
        <row r="163">
          <cell r="A163" t="str">
            <v>AlgeriaPinaverium Bromide + Dimethicone</v>
          </cell>
          <cell r="B163" t="str">
            <v>Pinaverium Bromide + Dimethicone</v>
          </cell>
          <cell r="C163" t="str">
            <v>Algeria</v>
          </cell>
          <cell r="F163">
            <v>2014.5</v>
          </cell>
        </row>
        <row r="164">
          <cell r="A164" t="str">
            <v>AlgeriaPregabalin</v>
          </cell>
          <cell r="B164" t="str">
            <v>Pregabalin</v>
          </cell>
          <cell r="C164" t="str">
            <v>Algeria</v>
          </cell>
          <cell r="F164">
            <v>2014.5</v>
          </cell>
        </row>
        <row r="165">
          <cell r="A165" t="str">
            <v>AlgeriaRivastigmine</v>
          </cell>
          <cell r="B165" t="str">
            <v>Rivastigmine</v>
          </cell>
          <cell r="C165" t="str">
            <v>Algeria</v>
          </cell>
          <cell r="F165">
            <v>2013.25</v>
          </cell>
        </row>
        <row r="166">
          <cell r="A166" t="str">
            <v>AlgeriaTiotropium Bromide</v>
          </cell>
          <cell r="B166" t="str">
            <v>Tiotropium Bromide</v>
          </cell>
          <cell r="C166" t="str">
            <v>Algeria</v>
          </cell>
          <cell r="F166">
            <v>2014.5</v>
          </cell>
        </row>
        <row r="167">
          <cell r="A167" t="str">
            <v>AlgeriaZoledronic Acid</v>
          </cell>
          <cell r="B167" t="str">
            <v>Zoledronic Acid</v>
          </cell>
          <cell r="C167" t="str">
            <v>Algeria</v>
          </cell>
          <cell r="F167">
            <v>2014.5</v>
          </cell>
        </row>
        <row r="168">
          <cell r="A168" t="str">
            <v>ArgentinaAmlodipine + Valsartan</v>
          </cell>
          <cell r="B168" t="str">
            <v>Amlodipine + Valsartan</v>
          </cell>
          <cell r="C168" t="str">
            <v>Argentina</v>
          </cell>
          <cell r="E168">
            <v>2012</v>
          </cell>
          <cell r="F168">
            <v>2013</v>
          </cell>
        </row>
        <row r="169">
          <cell r="A169" t="str">
            <v>ArgentinaBetahistine</v>
          </cell>
          <cell r="B169" t="str">
            <v>Betahistine</v>
          </cell>
          <cell r="C169" t="str">
            <v>Argentina</v>
          </cell>
          <cell r="E169">
            <v>2013</v>
          </cell>
          <cell r="F169">
            <v>2012.5</v>
          </cell>
        </row>
        <row r="170">
          <cell r="A170" t="str">
            <v>ArgentinaBetamethasone + Loratadine</v>
          </cell>
          <cell r="B170" t="str">
            <v>Betamethasone + Loratadine</v>
          </cell>
          <cell r="C170" t="str">
            <v>Argentina</v>
          </cell>
          <cell r="E170">
            <v>2013</v>
          </cell>
          <cell r="F170">
            <v>2013.5</v>
          </cell>
        </row>
        <row r="171">
          <cell r="A171" t="str">
            <v>ArgentinaBortezomib</v>
          </cell>
          <cell r="B171" t="str">
            <v>Bortezomib</v>
          </cell>
          <cell r="C171" t="str">
            <v>Argentina</v>
          </cell>
          <cell r="E171">
            <v>2013</v>
          </cell>
          <cell r="F171">
            <v>2013.5</v>
          </cell>
        </row>
        <row r="172">
          <cell r="A172" t="str">
            <v>ArgentinaCapecitabine</v>
          </cell>
          <cell r="B172" t="str">
            <v>Capecitabine</v>
          </cell>
          <cell r="C172" t="str">
            <v>Argentina</v>
          </cell>
          <cell r="E172">
            <v>2013</v>
          </cell>
          <cell r="F172">
            <v>2013</v>
          </cell>
        </row>
        <row r="173">
          <cell r="A173" t="str">
            <v>ArgentinaDexketoprofen Trometamol</v>
          </cell>
          <cell r="B173" t="str">
            <v>Dexketoprofen Trometamol</v>
          </cell>
          <cell r="C173" t="str">
            <v>Argentina</v>
          </cell>
          <cell r="E173">
            <v>2014</v>
          </cell>
          <cell r="F173">
            <v>2013.5</v>
          </cell>
        </row>
        <row r="174">
          <cell r="A174" t="str">
            <v>ArgentinaDiosmin + Hesperidine</v>
          </cell>
          <cell r="B174" t="str">
            <v>Diosmin + Hesperidine</v>
          </cell>
          <cell r="C174" t="str">
            <v>Argentina</v>
          </cell>
          <cell r="E174">
            <v>2013</v>
          </cell>
          <cell r="F174">
            <v>2013.5</v>
          </cell>
        </row>
        <row r="175">
          <cell r="A175" t="str">
            <v>ArgentinaFenofibrate</v>
          </cell>
          <cell r="B175" t="str">
            <v>Fenofibrate</v>
          </cell>
          <cell r="C175" t="str">
            <v>Argentina</v>
          </cell>
          <cell r="E175">
            <v>2011</v>
          </cell>
          <cell r="F175">
            <v>2013.5</v>
          </cell>
        </row>
        <row r="176">
          <cell r="A176" t="str">
            <v>ArgentinaGabapentin</v>
          </cell>
          <cell r="B176" t="str">
            <v>Gabapentin</v>
          </cell>
          <cell r="C176" t="str">
            <v>Argentina</v>
          </cell>
          <cell r="E176">
            <v>2012</v>
          </cell>
          <cell r="F176">
            <v>2012.25</v>
          </cell>
        </row>
        <row r="177">
          <cell r="A177" t="str">
            <v>ArgentinaGalantamine</v>
          </cell>
          <cell r="B177" t="str">
            <v>Galantamine</v>
          </cell>
          <cell r="C177" t="str">
            <v>Argentina</v>
          </cell>
          <cell r="E177">
            <v>2012</v>
          </cell>
          <cell r="F177">
            <v>2012.5</v>
          </cell>
        </row>
        <row r="178">
          <cell r="A178" t="str">
            <v>ArgentinaLevetiracetam</v>
          </cell>
          <cell r="B178" t="str">
            <v>Levetiracetam</v>
          </cell>
          <cell r="C178" t="str">
            <v>Argentina</v>
          </cell>
          <cell r="E178">
            <v>2011</v>
          </cell>
          <cell r="F178">
            <v>2012.25</v>
          </cell>
        </row>
        <row r="179">
          <cell r="A179" t="str">
            <v>ArgentinaLevocetirizine</v>
          </cell>
          <cell r="B179" t="str">
            <v>Levocetirizine</v>
          </cell>
          <cell r="C179" t="str">
            <v>Argentina</v>
          </cell>
          <cell r="E179">
            <v>2011</v>
          </cell>
          <cell r="F179">
            <v>2013.5</v>
          </cell>
        </row>
        <row r="180">
          <cell r="A180" t="str">
            <v>ArgentinaMetformin + Glimepiride</v>
          </cell>
          <cell r="B180" t="str">
            <v>Metformin + Glimepiride</v>
          </cell>
          <cell r="C180" t="str">
            <v>Argentina</v>
          </cell>
          <cell r="E180">
            <v>2012</v>
          </cell>
          <cell r="F180">
            <v>2013.5</v>
          </cell>
        </row>
        <row r="181">
          <cell r="A181" t="str">
            <v>ArgentinaMetformin XR</v>
          </cell>
          <cell r="B181" t="str">
            <v>Metformin XR</v>
          </cell>
          <cell r="C181" t="str">
            <v>Argentina</v>
          </cell>
          <cell r="E181">
            <v>2011</v>
          </cell>
          <cell r="F181">
            <v>2012.25</v>
          </cell>
        </row>
        <row r="182">
          <cell r="A182" t="str">
            <v>ArgentinaMontelukast</v>
          </cell>
          <cell r="B182" t="str">
            <v>Montelukast</v>
          </cell>
          <cell r="C182" t="str">
            <v>Argentina</v>
          </cell>
          <cell r="E182">
            <v>2012</v>
          </cell>
          <cell r="F182">
            <v>2012.25</v>
          </cell>
        </row>
        <row r="183">
          <cell r="A183" t="str">
            <v>ArgentinaPemetrexed</v>
          </cell>
          <cell r="B183" t="str">
            <v>Pemetrexed</v>
          </cell>
          <cell r="C183" t="str">
            <v>Argentina</v>
          </cell>
          <cell r="E183">
            <v>2012</v>
          </cell>
          <cell r="F183">
            <v>2013.5</v>
          </cell>
        </row>
        <row r="184">
          <cell r="A184" t="str">
            <v>ArgentinaPioglitazone + Metformin</v>
          </cell>
          <cell r="B184" t="str">
            <v>Pioglitazone + Metformin</v>
          </cell>
          <cell r="C184" t="str">
            <v>Argentina</v>
          </cell>
          <cell r="E184">
            <v>2012</v>
          </cell>
          <cell r="F184">
            <v>2013.5</v>
          </cell>
        </row>
        <row r="185">
          <cell r="A185" t="str">
            <v>ArgentinaPramipexole</v>
          </cell>
          <cell r="B185" t="str">
            <v>Pramipexole</v>
          </cell>
          <cell r="C185" t="str">
            <v>Argentina</v>
          </cell>
          <cell r="E185">
            <v>2013</v>
          </cell>
          <cell r="F185">
            <v>2013.5</v>
          </cell>
        </row>
        <row r="186">
          <cell r="A186" t="str">
            <v>ArgentinaTemozolomide</v>
          </cell>
          <cell r="B186" t="str">
            <v>Temozolomide</v>
          </cell>
          <cell r="C186" t="str">
            <v>Argentina</v>
          </cell>
          <cell r="E186">
            <v>2013</v>
          </cell>
          <cell r="F186">
            <v>2012.5</v>
          </cell>
        </row>
        <row r="187">
          <cell r="A187" t="str">
            <v>ArgentinaTiotropium Bromide</v>
          </cell>
          <cell r="B187" t="str">
            <v>Tiotropium Bromide</v>
          </cell>
          <cell r="C187" t="str">
            <v>Argentina</v>
          </cell>
          <cell r="E187">
            <v>2011</v>
          </cell>
          <cell r="F187">
            <v>2013.5</v>
          </cell>
        </row>
        <row r="188">
          <cell r="A188" t="str">
            <v>ArgentinaTopiramate</v>
          </cell>
          <cell r="B188" t="str">
            <v>Topiramate</v>
          </cell>
          <cell r="C188" t="str">
            <v>Argentina</v>
          </cell>
          <cell r="E188">
            <v>2013</v>
          </cell>
          <cell r="F188">
            <v>2013.5</v>
          </cell>
        </row>
        <row r="189">
          <cell r="A189" t="str">
            <v>ArgentinaValproic Acid</v>
          </cell>
          <cell r="B189" t="str">
            <v>Valproic Acid</v>
          </cell>
          <cell r="C189" t="str">
            <v>Argentina</v>
          </cell>
          <cell r="E189">
            <v>2013</v>
          </cell>
          <cell r="F189">
            <v>2013.5</v>
          </cell>
        </row>
        <row r="190">
          <cell r="A190" t="str">
            <v>ArgentinaValsartan</v>
          </cell>
          <cell r="B190" t="str">
            <v>Valsartan</v>
          </cell>
          <cell r="C190" t="str">
            <v>Argentina</v>
          </cell>
          <cell r="E190">
            <v>2012</v>
          </cell>
          <cell r="F190">
            <v>2012.25</v>
          </cell>
        </row>
        <row r="191">
          <cell r="A191" t="str">
            <v>ArgentinaValsartan + HCTZ</v>
          </cell>
          <cell r="B191" t="str">
            <v>Valsartan + HCTZ</v>
          </cell>
          <cell r="C191" t="str">
            <v>Argentina</v>
          </cell>
          <cell r="E191">
            <v>2012</v>
          </cell>
          <cell r="F191">
            <v>2012.25</v>
          </cell>
        </row>
        <row r="192">
          <cell r="A192" t="str">
            <v>ArgentinaVenlafaxine XR</v>
          </cell>
          <cell r="B192" t="str">
            <v>Venlafaxine XR</v>
          </cell>
          <cell r="C192" t="str">
            <v>Argentina</v>
          </cell>
          <cell r="E192">
            <v>2011</v>
          </cell>
          <cell r="F192">
            <v>2012.25</v>
          </cell>
        </row>
        <row r="193">
          <cell r="A193" t="str">
            <v>BulgariaAdemetionine</v>
          </cell>
          <cell r="B193" t="str">
            <v>Ademetionine</v>
          </cell>
          <cell r="C193" t="str">
            <v>Bulgaria</v>
          </cell>
          <cell r="E193">
            <v>2013</v>
          </cell>
          <cell r="F193">
            <v>2013.5</v>
          </cell>
        </row>
        <row r="194">
          <cell r="A194" t="str">
            <v>BulgariaCapecitabine</v>
          </cell>
          <cell r="B194" t="str">
            <v>Capecitabine</v>
          </cell>
          <cell r="C194" t="str">
            <v>Bulgaria</v>
          </cell>
          <cell r="E194">
            <v>2012</v>
          </cell>
          <cell r="F194">
            <v>2012.75</v>
          </cell>
        </row>
        <row r="195">
          <cell r="A195" t="str">
            <v>BulgariaDuloxetine</v>
          </cell>
          <cell r="B195" t="str">
            <v>Duloxetine</v>
          </cell>
          <cell r="C195" t="str">
            <v>Bulgaria</v>
          </cell>
          <cell r="E195">
            <v>2013</v>
          </cell>
          <cell r="F195">
            <v>2016.75</v>
          </cell>
        </row>
        <row r="196">
          <cell r="A196" t="str">
            <v>BulgariaEscitalopram</v>
          </cell>
          <cell r="B196" t="str">
            <v>Escitalopram</v>
          </cell>
          <cell r="C196" t="str">
            <v>Bulgaria</v>
          </cell>
          <cell r="E196">
            <v>2011</v>
          </cell>
          <cell r="F196">
            <v>2012</v>
          </cell>
        </row>
        <row r="197">
          <cell r="A197" t="str">
            <v>BulgariaGemcitabine</v>
          </cell>
          <cell r="B197" t="str">
            <v>Gemcitabine</v>
          </cell>
          <cell r="C197" t="str">
            <v>Bulgaria</v>
          </cell>
          <cell r="E197">
            <v>2011</v>
          </cell>
          <cell r="F197">
            <v>2012.25</v>
          </cell>
        </row>
        <row r="198">
          <cell r="A198" t="str">
            <v>BulgariaLevetiracetam</v>
          </cell>
          <cell r="B198" t="str">
            <v>Levetiracetam</v>
          </cell>
          <cell r="C198" t="str">
            <v>Bulgaria</v>
          </cell>
          <cell r="E198">
            <v>2011</v>
          </cell>
          <cell r="F198">
            <v>2013</v>
          </cell>
        </row>
        <row r="199">
          <cell r="A199" t="str">
            <v>BulgariaLevocetirizine</v>
          </cell>
          <cell r="B199" t="str">
            <v>Levocetirizine</v>
          </cell>
          <cell r="C199" t="str">
            <v>Bulgaria</v>
          </cell>
          <cell r="E199">
            <v>2012</v>
          </cell>
          <cell r="F199">
            <v>2013.5</v>
          </cell>
        </row>
        <row r="200">
          <cell r="A200" t="str">
            <v>BulgariaMontelukast</v>
          </cell>
          <cell r="B200" t="str">
            <v>Montelukast</v>
          </cell>
          <cell r="C200" t="str">
            <v>Bulgaria</v>
          </cell>
          <cell r="E200">
            <v>2011</v>
          </cell>
          <cell r="F200">
            <v>2011.75</v>
          </cell>
        </row>
        <row r="201">
          <cell r="A201" t="str">
            <v>BulgariaOxcarbazepine</v>
          </cell>
          <cell r="B201" t="str">
            <v>Oxcarbazepine</v>
          </cell>
          <cell r="C201" t="str">
            <v>Bulgaria</v>
          </cell>
          <cell r="E201">
            <v>2012</v>
          </cell>
          <cell r="F201">
            <v>2013.5</v>
          </cell>
        </row>
        <row r="202">
          <cell r="A202" t="str">
            <v>BulgariaPemetrexed</v>
          </cell>
          <cell r="B202" t="str">
            <v>Pemetrexed</v>
          </cell>
          <cell r="C202" t="str">
            <v>Bulgaria</v>
          </cell>
          <cell r="E202" t="str">
            <v>2015+</v>
          </cell>
          <cell r="F202">
            <v>2014.75</v>
          </cell>
        </row>
        <row r="203">
          <cell r="A203" t="str">
            <v>BulgariaPregabalin</v>
          </cell>
          <cell r="B203" t="str">
            <v>Pregabalin</v>
          </cell>
          <cell r="C203" t="str">
            <v>Bulgaria</v>
          </cell>
          <cell r="E203" t="str">
            <v>2015+</v>
          </cell>
          <cell r="F203">
            <v>2013.5</v>
          </cell>
        </row>
        <row r="204">
          <cell r="A204" t="str">
            <v>BulgariaSibutramine</v>
          </cell>
          <cell r="B204" t="str">
            <v>Sibutramine</v>
          </cell>
          <cell r="C204" t="str">
            <v>Bulgaria</v>
          </cell>
          <cell r="E204">
            <v>2012</v>
          </cell>
          <cell r="F204">
            <v>0</v>
          </cell>
        </row>
        <row r="205">
          <cell r="A205" t="str">
            <v>BulgariaTemozolomide</v>
          </cell>
          <cell r="B205" t="str">
            <v>Temozolomide</v>
          </cell>
          <cell r="C205" t="str">
            <v>Bulgaria</v>
          </cell>
          <cell r="E205">
            <v>2014</v>
          </cell>
          <cell r="F205">
            <v>2012.25</v>
          </cell>
        </row>
        <row r="206">
          <cell r="A206" t="str">
            <v>BulgariaTiotropium Bromide</v>
          </cell>
          <cell r="B206" t="str">
            <v>Tiotropium Bromide</v>
          </cell>
          <cell r="C206" t="str">
            <v>Bulgaria</v>
          </cell>
          <cell r="E206">
            <v>2013</v>
          </cell>
          <cell r="F206">
            <v>2013.5</v>
          </cell>
        </row>
        <row r="207">
          <cell r="A207" t="str">
            <v>BulgariaZoledronic Acid</v>
          </cell>
          <cell r="B207" t="str">
            <v>Zoledronic Acid</v>
          </cell>
          <cell r="C207" t="str">
            <v>Bulgaria</v>
          </cell>
          <cell r="E207">
            <v>2013</v>
          </cell>
          <cell r="F207">
            <v>2013.5</v>
          </cell>
        </row>
        <row r="208">
          <cell r="A208" t="str">
            <v>CAMCARAmlodipine + Valsartan</v>
          </cell>
          <cell r="B208" t="str">
            <v>Amlodipine + Valsartan</v>
          </cell>
          <cell r="C208" t="str">
            <v>CAMCAR</v>
          </cell>
          <cell r="E208">
            <v>2011</v>
          </cell>
          <cell r="F208">
            <v>2012</v>
          </cell>
        </row>
        <row r="209">
          <cell r="A209" t="str">
            <v>CAMCARAmoxicillin + Clarithromycin + Esomeprazole</v>
          </cell>
          <cell r="B209" t="str">
            <v>Amoxicillin + Clarithromycin + Esomeprazole</v>
          </cell>
          <cell r="C209" t="str">
            <v>CAMCAR</v>
          </cell>
          <cell r="E209">
            <v>2011</v>
          </cell>
          <cell r="F209">
            <v>2012</v>
          </cell>
        </row>
        <row r="210">
          <cell r="A210" t="str">
            <v>CAMCARCapecitabine</v>
          </cell>
          <cell r="B210" t="str">
            <v>Capecitabine</v>
          </cell>
          <cell r="C210" t="str">
            <v>CAMCAR</v>
          </cell>
          <cell r="E210">
            <v>2012</v>
          </cell>
          <cell r="F210">
            <v>2012</v>
          </cell>
        </row>
        <row r="211">
          <cell r="A211" t="str">
            <v>CAMCARDesloratidine</v>
          </cell>
          <cell r="B211" t="str">
            <v>Desloratidine</v>
          </cell>
          <cell r="C211" t="str">
            <v>CAMCAR</v>
          </cell>
          <cell r="E211">
            <v>2012</v>
          </cell>
          <cell r="F211">
            <v>2012</v>
          </cell>
        </row>
        <row r="212">
          <cell r="A212" t="str">
            <v>CAMCARDexketoprofen Trometamol</v>
          </cell>
          <cell r="B212" t="str">
            <v>Dexketoprofen Trometamol</v>
          </cell>
          <cell r="C212" t="str">
            <v>CAMCAR</v>
          </cell>
          <cell r="E212">
            <v>2013</v>
          </cell>
          <cell r="F212">
            <v>2012</v>
          </cell>
        </row>
        <row r="213">
          <cell r="A213" t="str">
            <v>CAMCARDiosmin + Hesperidine</v>
          </cell>
          <cell r="B213" t="str">
            <v>Diosmin + Hesperidine</v>
          </cell>
          <cell r="C213" t="str">
            <v>CAMCAR</v>
          </cell>
          <cell r="E213">
            <v>2012</v>
          </cell>
          <cell r="F213">
            <v>2012</v>
          </cell>
        </row>
        <row r="214">
          <cell r="A214" t="str">
            <v>CAMCARDocetaxel</v>
          </cell>
          <cell r="B214" t="str">
            <v>Docetaxel</v>
          </cell>
          <cell r="C214" t="str">
            <v>CAMCAR</v>
          </cell>
          <cell r="E214">
            <v>2011</v>
          </cell>
          <cell r="F214">
            <v>2011.75</v>
          </cell>
        </row>
        <row r="215">
          <cell r="A215" t="str">
            <v>CAMCARDuloxetine</v>
          </cell>
          <cell r="B215" t="str">
            <v>Duloxetine</v>
          </cell>
          <cell r="C215" t="str">
            <v>CAMCAR</v>
          </cell>
          <cell r="E215">
            <v>2011</v>
          </cell>
          <cell r="F215">
            <v>2011.75</v>
          </cell>
        </row>
        <row r="216">
          <cell r="A216" t="str">
            <v>CAMCAREnoxaparin</v>
          </cell>
          <cell r="B216" t="str">
            <v>Enoxaparin</v>
          </cell>
          <cell r="C216" t="str">
            <v>CAMCAR</v>
          </cell>
          <cell r="E216">
            <v>2012</v>
          </cell>
          <cell r="F216">
            <v>2012</v>
          </cell>
        </row>
        <row r="217">
          <cell r="A217" t="str">
            <v>CAMCARErtapenem</v>
          </cell>
          <cell r="B217" t="str">
            <v>Ertapenem</v>
          </cell>
          <cell r="C217" t="str">
            <v>CAMCAR</v>
          </cell>
          <cell r="E217">
            <v>2013</v>
          </cell>
          <cell r="F217">
            <v>2012</v>
          </cell>
        </row>
        <row r="218">
          <cell r="A218" t="str">
            <v>CAMCAREscitalopram</v>
          </cell>
          <cell r="B218" t="str">
            <v>Escitalopram</v>
          </cell>
          <cell r="C218" t="str">
            <v>CAMCAR</v>
          </cell>
          <cell r="E218">
            <v>2011</v>
          </cell>
          <cell r="F218">
            <v>2011.5</v>
          </cell>
        </row>
        <row r="219">
          <cell r="A219" t="str">
            <v>CAMCARFenofibrate</v>
          </cell>
          <cell r="B219" t="str">
            <v>Fenofibrate</v>
          </cell>
          <cell r="C219" t="str">
            <v>CAMCAR</v>
          </cell>
          <cell r="E219">
            <v>2012</v>
          </cell>
          <cell r="F219">
            <v>2012</v>
          </cell>
        </row>
        <row r="220">
          <cell r="A220" t="str">
            <v>CAMCARGlimepiride</v>
          </cell>
          <cell r="B220" t="str">
            <v>Glimepiride</v>
          </cell>
          <cell r="C220" t="str">
            <v>CAMCAR</v>
          </cell>
          <cell r="E220">
            <v>2011</v>
          </cell>
          <cell r="F220">
            <v>2011.75</v>
          </cell>
        </row>
        <row r="221">
          <cell r="A221" t="str">
            <v>CAMCARIpratropium Bromide + Salbutamol</v>
          </cell>
          <cell r="B221" t="str">
            <v>Ipratropium Bromide + Salbutamol</v>
          </cell>
          <cell r="C221" t="str">
            <v>CAMCAR</v>
          </cell>
          <cell r="E221">
            <v>0</v>
          </cell>
          <cell r="F221">
            <v>2012</v>
          </cell>
        </row>
        <row r="222">
          <cell r="A222" t="str">
            <v>CAMCARKetorolac + Tramadol</v>
          </cell>
          <cell r="B222" t="str">
            <v>Ketorolac + Tramadol</v>
          </cell>
          <cell r="C222" t="str">
            <v>CAMCAR</v>
          </cell>
          <cell r="E222">
            <v>2012</v>
          </cell>
          <cell r="F222">
            <v>2012</v>
          </cell>
        </row>
        <row r="223">
          <cell r="A223" t="str">
            <v>CAMCARLevocetirizine</v>
          </cell>
          <cell r="B223" t="str">
            <v>Levocetirizine</v>
          </cell>
          <cell r="C223" t="str">
            <v>CAMCAR</v>
          </cell>
          <cell r="E223">
            <v>2012</v>
          </cell>
          <cell r="F223">
            <v>2012</v>
          </cell>
        </row>
        <row r="224">
          <cell r="A224" t="str">
            <v>CAMCARMetformin + Glimepiride</v>
          </cell>
          <cell r="B224" t="str">
            <v>Metformin + Glimepiride</v>
          </cell>
          <cell r="C224" t="str">
            <v>CAMCAR</v>
          </cell>
          <cell r="E224">
            <v>2011</v>
          </cell>
          <cell r="F224">
            <v>2012</v>
          </cell>
        </row>
        <row r="225">
          <cell r="A225" t="str">
            <v>CAMCARMetformin XR</v>
          </cell>
          <cell r="B225" t="str">
            <v>Metformin XR</v>
          </cell>
          <cell r="C225" t="str">
            <v>CAMCAR</v>
          </cell>
          <cell r="E225">
            <v>2011</v>
          </cell>
          <cell r="F225">
            <v>2011.5</v>
          </cell>
        </row>
        <row r="226">
          <cell r="A226" t="str">
            <v>CAMCARMontelukast</v>
          </cell>
          <cell r="B226" t="str">
            <v>Montelukast</v>
          </cell>
          <cell r="C226" t="str">
            <v>CAMCAR</v>
          </cell>
          <cell r="E226">
            <v>2012</v>
          </cell>
          <cell r="F226">
            <v>2011.5</v>
          </cell>
        </row>
        <row r="227">
          <cell r="A227" t="str">
            <v>CAMCARPiperacillin + Tazobactam</v>
          </cell>
          <cell r="B227" t="str">
            <v>Piperacillin + Tazobactam</v>
          </cell>
          <cell r="C227" t="str">
            <v>CAMCAR</v>
          </cell>
          <cell r="E227">
            <v>0</v>
          </cell>
          <cell r="F227">
            <v>2011.5</v>
          </cell>
        </row>
        <row r="228">
          <cell r="A228" t="str">
            <v>CAMCARPregabalin</v>
          </cell>
          <cell r="B228" t="str">
            <v>Pregabalin</v>
          </cell>
          <cell r="C228" t="str">
            <v>CAMCAR</v>
          </cell>
          <cell r="E228">
            <v>2013</v>
          </cell>
          <cell r="F228">
            <v>2012</v>
          </cell>
        </row>
        <row r="229">
          <cell r="A229" t="str">
            <v>CAMCARRivastigmine + Memantine</v>
          </cell>
          <cell r="B229" t="str">
            <v>Rivastigmine + Memantine</v>
          </cell>
          <cell r="C229" t="str">
            <v>CAMCAR</v>
          </cell>
          <cell r="E229">
            <v>2012</v>
          </cell>
          <cell r="F229">
            <v>2012</v>
          </cell>
        </row>
        <row r="230">
          <cell r="A230" t="str">
            <v>CAMCARTiotropium Bromide</v>
          </cell>
          <cell r="B230" t="str">
            <v>Tiotropium Bromide</v>
          </cell>
          <cell r="C230" t="str">
            <v>CAMCAR</v>
          </cell>
          <cell r="E230">
            <v>2012</v>
          </cell>
          <cell r="F230">
            <v>2012</v>
          </cell>
        </row>
        <row r="231">
          <cell r="A231" t="str">
            <v>CAMCARValsartan</v>
          </cell>
          <cell r="B231" t="str">
            <v>Valsartan</v>
          </cell>
          <cell r="C231" t="str">
            <v>CAMCAR</v>
          </cell>
          <cell r="E231">
            <v>2011</v>
          </cell>
          <cell r="F231">
            <v>2011.5</v>
          </cell>
        </row>
        <row r="232">
          <cell r="A232" t="str">
            <v>CAMCARValsartan + HCTZ</v>
          </cell>
          <cell r="B232" t="str">
            <v>Valsartan + HCTZ</v>
          </cell>
          <cell r="C232" t="str">
            <v>CAMCAR</v>
          </cell>
          <cell r="E232">
            <v>2011</v>
          </cell>
          <cell r="F232">
            <v>2011.5</v>
          </cell>
        </row>
        <row r="233">
          <cell r="A233" t="str">
            <v>CAMCARVenlafaxine XR</v>
          </cell>
          <cell r="B233" t="str">
            <v>Venlafaxine XR</v>
          </cell>
          <cell r="C233" t="str">
            <v>CAMCAR</v>
          </cell>
          <cell r="E233">
            <v>2011</v>
          </cell>
          <cell r="F233">
            <v>2011.5</v>
          </cell>
        </row>
        <row r="234">
          <cell r="A234" t="str">
            <v>CAMCARZoledronic Acid</v>
          </cell>
          <cell r="B234" t="str">
            <v>Zoledronic Acid</v>
          </cell>
          <cell r="C234" t="str">
            <v>CAMCAR</v>
          </cell>
          <cell r="E234">
            <v>2012</v>
          </cell>
          <cell r="F234">
            <v>2012</v>
          </cell>
        </row>
        <row r="235">
          <cell r="A235" t="str">
            <v>CzechBortezomib</v>
          </cell>
          <cell r="B235" t="str">
            <v>Bortezomib</v>
          </cell>
          <cell r="C235" t="str">
            <v>Czech</v>
          </cell>
          <cell r="E235">
            <v>2015</v>
          </cell>
          <cell r="F235">
            <v>2013.5</v>
          </cell>
        </row>
        <row r="236">
          <cell r="A236" t="str">
            <v>CzechCapecitabine</v>
          </cell>
          <cell r="B236" t="str">
            <v>Capecitabine</v>
          </cell>
          <cell r="C236" t="str">
            <v>Czech</v>
          </cell>
          <cell r="E236">
            <v>2011</v>
          </cell>
          <cell r="F236">
            <v>2012.75</v>
          </cell>
        </row>
        <row r="237">
          <cell r="A237" t="str">
            <v>CzechColistin</v>
          </cell>
          <cell r="B237" t="str">
            <v>Colistin</v>
          </cell>
          <cell r="C237" t="str">
            <v>Czech</v>
          </cell>
          <cell r="E237">
            <v>2011</v>
          </cell>
          <cell r="F237">
            <v>2013.5</v>
          </cell>
        </row>
        <row r="238">
          <cell r="A238" t="str">
            <v>CzechDocetaxel</v>
          </cell>
          <cell r="B238" t="str">
            <v>Docetaxel</v>
          </cell>
          <cell r="C238" t="str">
            <v>Czech</v>
          </cell>
          <cell r="E238">
            <v>2011</v>
          </cell>
          <cell r="F238">
            <v>2012.25</v>
          </cell>
        </row>
        <row r="239">
          <cell r="A239" t="str">
            <v>CzechLevetiracetam</v>
          </cell>
          <cell r="B239" t="str">
            <v>Levetiracetam</v>
          </cell>
          <cell r="C239" t="str">
            <v>Czech</v>
          </cell>
          <cell r="E239">
            <v>2011</v>
          </cell>
          <cell r="F239">
            <v>2013</v>
          </cell>
        </row>
        <row r="240">
          <cell r="A240" t="str">
            <v>CzechMontelukast</v>
          </cell>
          <cell r="B240" t="str">
            <v>Montelukast</v>
          </cell>
          <cell r="C240" t="str">
            <v>Czech</v>
          </cell>
          <cell r="E240">
            <v>2012</v>
          </cell>
          <cell r="F240">
            <v>2011.75</v>
          </cell>
        </row>
        <row r="241">
          <cell r="A241" t="str">
            <v>CzechOxcarbazepine</v>
          </cell>
          <cell r="B241" t="str">
            <v>Oxcarbazepine</v>
          </cell>
          <cell r="C241" t="str">
            <v>Czech</v>
          </cell>
          <cell r="E241">
            <v>2011</v>
          </cell>
          <cell r="F241">
            <v>2013.5</v>
          </cell>
        </row>
        <row r="242">
          <cell r="A242" t="str">
            <v>CzechPemetrexed</v>
          </cell>
          <cell r="B242" t="str">
            <v>Pemetrexed</v>
          </cell>
          <cell r="C242" t="str">
            <v>Czech</v>
          </cell>
          <cell r="E242" t="str">
            <v>2015+</v>
          </cell>
          <cell r="F242">
            <v>2014.75</v>
          </cell>
        </row>
        <row r="243">
          <cell r="A243" t="str">
            <v>CzechPiperacillin + Tazobactam</v>
          </cell>
          <cell r="B243" t="str">
            <v>Piperacillin + Tazobactam</v>
          </cell>
          <cell r="C243" t="str">
            <v>Czech</v>
          </cell>
          <cell r="E243">
            <v>2011</v>
          </cell>
          <cell r="F243">
            <v>2012</v>
          </cell>
        </row>
        <row r="244">
          <cell r="A244" t="str">
            <v>CzechTemozolomide</v>
          </cell>
          <cell r="B244" t="str">
            <v>Temozolomide</v>
          </cell>
          <cell r="C244" t="str">
            <v>Czech</v>
          </cell>
          <cell r="E244">
            <v>2014</v>
          </cell>
          <cell r="F244">
            <v>2012.25</v>
          </cell>
        </row>
        <row r="245">
          <cell r="A245" t="str">
            <v>CzechTiotropium Bromide</v>
          </cell>
          <cell r="B245" t="str">
            <v>Tiotropium Bromide</v>
          </cell>
          <cell r="C245" t="str">
            <v>Czech</v>
          </cell>
          <cell r="E245">
            <v>2013</v>
          </cell>
          <cell r="F245">
            <v>2013.5</v>
          </cell>
        </row>
        <row r="246">
          <cell r="A246" t="str">
            <v>CzechZoledronic Acid</v>
          </cell>
          <cell r="B246" t="str">
            <v>Zoledronic Acid</v>
          </cell>
          <cell r="C246" t="str">
            <v>Czech</v>
          </cell>
          <cell r="E246">
            <v>2012</v>
          </cell>
          <cell r="F246">
            <v>2013.5</v>
          </cell>
        </row>
        <row r="247">
          <cell r="A247" t="str">
            <v>EgyptCapecitabine</v>
          </cell>
          <cell r="B247" t="str">
            <v>Capecitabine</v>
          </cell>
          <cell r="C247" t="str">
            <v>Egypt</v>
          </cell>
          <cell r="F247">
            <v>2013</v>
          </cell>
        </row>
        <row r="248">
          <cell r="A248" t="str">
            <v>EgyptEnoxaparin</v>
          </cell>
          <cell r="B248" t="str">
            <v>Enoxaparin</v>
          </cell>
          <cell r="C248" t="str">
            <v>Egypt</v>
          </cell>
          <cell r="F248">
            <v>2013.5</v>
          </cell>
        </row>
        <row r="249">
          <cell r="A249" t="str">
            <v>EgyptFelodipine + Candesartan</v>
          </cell>
          <cell r="B249" t="str">
            <v>Felodipine + Candesartan</v>
          </cell>
          <cell r="C249" t="str">
            <v>Egypt</v>
          </cell>
          <cell r="F249">
            <v>2013.5</v>
          </cell>
        </row>
        <row r="250">
          <cell r="A250" t="str">
            <v>EgyptPiperacillin + Tazobactam</v>
          </cell>
          <cell r="B250" t="str">
            <v>Piperacillin + Tazobactam</v>
          </cell>
          <cell r="C250" t="str">
            <v>Egypt</v>
          </cell>
          <cell r="F250">
            <v>2012.25</v>
          </cell>
        </row>
        <row r="251">
          <cell r="A251" t="str">
            <v>EgyptRivastigmine</v>
          </cell>
          <cell r="B251" t="str">
            <v>Rivastigmine</v>
          </cell>
          <cell r="C251" t="str">
            <v>Egypt</v>
          </cell>
          <cell r="F251">
            <v>2012.25</v>
          </cell>
        </row>
        <row r="252">
          <cell r="A252" t="str">
            <v>GulfAmoxicillin + Clarithromycin + Esomeprazole</v>
          </cell>
          <cell r="B252" t="str">
            <v>Amoxicillin + Clarithromycin + Esomeprazole</v>
          </cell>
          <cell r="C252" t="str">
            <v>Gulf</v>
          </cell>
          <cell r="E252">
            <v>2011</v>
          </cell>
          <cell r="F252">
            <v>2012.25</v>
          </cell>
        </row>
        <row r="253">
          <cell r="A253" t="str">
            <v>GulfBetahistine</v>
          </cell>
          <cell r="B253" t="str">
            <v>Betahistine</v>
          </cell>
          <cell r="C253" t="str">
            <v>Gulf</v>
          </cell>
          <cell r="E253">
            <v>2012</v>
          </cell>
          <cell r="F253">
            <v>2011.25</v>
          </cell>
        </row>
        <row r="254">
          <cell r="A254" t="str">
            <v>GulfDiosmin + Hesperidine</v>
          </cell>
          <cell r="B254" t="str">
            <v>Diosmin + Hesperidine</v>
          </cell>
          <cell r="C254" t="str">
            <v>Gulf</v>
          </cell>
          <cell r="E254">
            <v>2013</v>
          </cell>
          <cell r="F254">
            <v>2012.25</v>
          </cell>
        </row>
        <row r="255">
          <cell r="A255" t="str">
            <v>GulfDocetaxel</v>
          </cell>
          <cell r="B255" t="str">
            <v>Docetaxel</v>
          </cell>
          <cell r="C255" t="str">
            <v>Gulf</v>
          </cell>
          <cell r="E255">
            <v>2011</v>
          </cell>
          <cell r="F255">
            <v>2011.25</v>
          </cell>
        </row>
        <row r="256">
          <cell r="A256" t="str">
            <v>GulfEnoxaparin</v>
          </cell>
          <cell r="B256" t="str">
            <v>Enoxaparin</v>
          </cell>
          <cell r="C256" t="str">
            <v>Gulf</v>
          </cell>
          <cell r="E256">
            <v>2013</v>
          </cell>
          <cell r="F256">
            <v>2012.25</v>
          </cell>
        </row>
        <row r="257">
          <cell r="A257" t="str">
            <v>GulfEscitalopram</v>
          </cell>
          <cell r="B257" t="str">
            <v>Escitalopram</v>
          </cell>
          <cell r="C257" t="str">
            <v>Gulf</v>
          </cell>
          <cell r="E257">
            <v>2012</v>
          </cell>
          <cell r="F257">
            <v>2011</v>
          </cell>
        </row>
        <row r="258">
          <cell r="A258" t="str">
            <v>GulfFelodipine + Candesartan</v>
          </cell>
          <cell r="B258" t="str">
            <v>Felodipine + Candesartan</v>
          </cell>
          <cell r="C258" t="str">
            <v>Gulf</v>
          </cell>
          <cell r="E258">
            <v>2013</v>
          </cell>
          <cell r="F258">
            <v>2012.25</v>
          </cell>
        </row>
        <row r="259">
          <cell r="A259" t="str">
            <v>GulfGabapentin</v>
          </cell>
          <cell r="B259" t="str">
            <v>Gabapentin</v>
          </cell>
          <cell r="C259" t="str">
            <v>Gulf</v>
          </cell>
          <cell r="E259">
            <v>2012</v>
          </cell>
          <cell r="F259">
            <v>2011</v>
          </cell>
        </row>
        <row r="260">
          <cell r="A260" t="str">
            <v>GulfGlimepiride</v>
          </cell>
          <cell r="B260" t="str">
            <v>Glimepiride</v>
          </cell>
          <cell r="C260" t="str">
            <v>Gulf</v>
          </cell>
          <cell r="E260">
            <v>2012</v>
          </cell>
          <cell r="F260">
            <v>2011.25</v>
          </cell>
        </row>
        <row r="261">
          <cell r="A261" t="str">
            <v>GulfLevocetirizine</v>
          </cell>
          <cell r="B261" t="str">
            <v>Levocetirizine</v>
          </cell>
          <cell r="C261" t="str">
            <v>Gulf</v>
          </cell>
          <cell r="E261">
            <v>2012</v>
          </cell>
          <cell r="F261">
            <v>2012.25</v>
          </cell>
        </row>
        <row r="262">
          <cell r="A262" t="str">
            <v>GulfMetformin + Glimepiride</v>
          </cell>
          <cell r="B262" t="str">
            <v>Metformin + Glimepiride</v>
          </cell>
          <cell r="C262" t="str">
            <v>Gulf</v>
          </cell>
          <cell r="E262">
            <v>2012</v>
          </cell>
          <cell r="F262">
            <v>2012.25</v>
          </cell>
        </row>
        <row r="263">
          <cell r="A263" t="str">
            <v>GulfMetformin XR</v>
          </cell>
          <cell r="B263" t="str">
            <v>Metformin XR</v>
          </cell>
          <cell r="C263" t="str">
            <v>Gulf</v>
          </cell>
          <cell r="E263">
            <v>2012</v>
          </cell>
          <cell r="F263">
            <v>2011</v>
          </cell>
        </row>
        <row r="264">
          <cell r="A264" t="str">
            <v>GulfMontelukast</v>
          </cell>
          <cell r="B264" t="str">
            <v>Montelukast</v>
          </cell>
          <cell r="C264" t="str">
            <v>Gulf</v>
          </cell>
          <cell r="E264">
            <v>2011</v>
          </cell>
          <cell r="F264">
            <v>2011</v>
          </cell>
        </row>
        <row r="265">
          <cell r="A265" t="str">
            <v>GulfPioglitazone</v>
          </cell>
          <cell r="B265" t="str">
            <v>Pioglitazone</v>
          </cell>
          <cell r="C265" t="str">
            <v>Gulf</v>
          </cell>
          <cell r="E265">
            <v>2012</v>
          </cell>
          <cell r="F265">
            <v>2011</v>
          </cell>
        </row>
        <row r="266">
          <cell r="A266" t="str">
            <v>GulfPioglitazone + Metformin</v>
          </cell>
          <cell r="B266" t="str">
            <v>Pioglitazone + Metformin</v>
          </cell>
          <cell r="C266" t="str">
            <v>Gulf</v>
          </cell>
          <cell r="E266">
            <v>2012</v>
          </cell>
          <cell r="F266">
            <v>2012.25</v>
          </cell>
        </row>
        <row r="267">
          <cell r="A267" t="str">
            <v>GulfPiperacillin + Tazobactam</v>
          </cell>
          <cell r="B267" t="str">
            <v>Piperacillin + Tazobactam</v>
          </cell>
          <cell r="C267" t="str">
            <v>Gulf</v>
          </cell>
          <cell r="E267">
            <v>2011</v>
          </cell>
          <cell r="F267">
            <v>2011</v>
          </cell>
        </row>
        <row r="268">
          <cell r="A268" t="str">
            <v>GulfPregabalin</v>
          </cell>
          <cell r="B268" t="str">
            <v>Pregabalin</v>
          </cell>
          <cell r="C268" t="str">
            <v>Gulf</v>
          </cell>
          <cell r="E268">
            <v>2015</v>
          </cell>
          <cell r="F268">
            <v>2013</v>
          </cell>
        </row>
        <row r="269">
          <cell r="A269" t="str">
            <v>GulfTrimebutine</v>
          </cell>
          <cell r="B269" t="str">
            <v>Trimebutine</v>
          </cell>
          <cell r="C269" t="str">
            <v>Gulf</v>
          </cell>
          <cell r="E269">
            <v>2011</v>
          </cell>
          <cell r="F269">
            <v>2012.25</v>
          </cell>
        </row>
        <row r="270">
          <cell r="A270" t="str">
            <v>GulfVenlafaxine XR</v>
          </cell>
          <cell r="B270" t="str">
            <v>Venlafaxine XR</v>
          </cell>
          <cell r="C270" t="str">
            <v>Gulf</v>
          </cell>
          <cell r="E270">
            <v>2011</v>
          </cell>
          <cell r="F270">
            <v>2011</v>
          </cell>
        </row>
        <row r="271">
          <cell r="A271" t="str">
            <v>GulfVoriconazole</v>
          </cell>
          <cell r="B271" t="str">
            <v>Voriconazole</v>
          </cell>
          <cell r="C271" t="str">
            <v>Gulf</v>
          </cell>
          <cell r="E271">
            <v>2012</v>
          </cell>
          <cell r="F271">
            <v>2012.25</v>
          </cell>
        </row>
        <row r="272">
          <cell r="A272" t="str">
            <v>GulfZoledronic Acid</v>
          </cell>
          <cell r="B272" t="str">
            <v>Zoledronic Acid</v>
          </cell>
          <cell r="C272" t="str">
            <v>Gulf</v>
          </cell>
          <cell r="E272">
            <v>2012</v>
          </cell>
          <cell r="F272">
            <v>2012.25</v>
          </cell>
        </row>
        <row r="273">
          <cell r="A273" t="str">
            <v>HungaryAtomoxetine</v>
          </cell>
          <cell r="B273" t="str">
            <v>Atomoxetine</v>
          </cell>
          <cell r="C273" t="str">
            <v>Hungary</v>
          </cell>
          <cell r="E273" t="str">
            <v>2015+</v>
          </cell>
          <cell r="F273">
            <v>2012.5</v>
          </cell>
        </row>
        <row r="274">
          <cell r="A274" t="str">
            <v>HungaryBortezomib</v>
          </cell>
          <cell r="B274" t="str">
            <v>Bortezomib</v>
          </cell>
          <cell r="C274" t="str">
            <v>Hungary</v>
          </cell>
          <cell r="E274">
            <v>2015</v>
          </cell>
          <cell r="F274">
            <v>2013.5</v>
          </cell>
        </row>
        <row r="275">
          <cell r="A275" t="str">
            <v>HungaryCapecitabine</v>
          </cell>
          <cell r="B275" t="str">
            <v>Capecitabine</v>
          </cell>
          <cell r="C275" t="str">
            <v>Hungary</v>
          </cell>
          <cell r="E275">
            <v>2011</v>
          </cell>
          <cell r="F275">
            <v>2012.75</v>
          </cell>
        </row>
        <row r="276">
          <cell r="A276" t="str">
            <v>HungaryDocetaxel</v>
          </cell>
          <cell r="B276" t="str">
            <v>Docetaxel</v>
          </cell>
          <cell r="C276" t="str">
            <v>Hungary</v>
          </cell>
          <cell r="E276">
            <v>2011</v>
          </cell>
          <cell r="F276">
            <v>2012.25</v>
          </cell>
        </row>
        <row r="277">
          <cell r="A277" t="str">
            <v>HungaryDuloxetine</v>
          </cell>
          <cell r="B277" t="str">
            <v>Duloxetine</v>
          </cell>
          <cell r="C277" t="str">
            <v>Hungary</v>
          </cell>
          <cell r="E277">
            <v>2013</v>
          </cell>
          <cell r="F277">
            <v>2016.75</v>
          </cell>
        </row>
        <row r="278">
          <cell r="A278" t="str">
            <v>HungaryEnoxaparin</v>
          </cell>
          <cell r="B278" t="str">
            <v>Enoxaparin</v>
          </cell>
          <cell r="C278" t="str">
            <v>Hungary</v>
          </cell>
          <cell r="E278">
            <v>2012</v>
          </cell>
          <cell r="F278">
            <v>2013.5</v>
          </cell>
        </row>
        <row r="279">
          <cell r="A279" t="str">
            <v>HungaryLevetiracetam</v>
          </cell>
          <cell r="B279" t="str">
            <v>Levetiracetam</v>
          </cell>
          <cell r="C279" t="str">
            <v>Hungary</v>
          </cell>
          <cell r="E279">
            <v>2011</v>
          </cell>
          <cell r="F279">
            <v>2013</v>
          </cell>
        </row>
        <row r="280">
          <cell r="A280" t="str">
            <v>HungaryLevodopa + Carbidopa + Entacapone</v>
          </cell>
          <cell r="B280" t="str">
            <v>Levodopa + Carbidopa + Entacapone</v>
          </cell>
          <cell r="C280" t="str">
            <v>Hungary</v>
          </cell>
          <cell r="E280">
            <v>2013</v>
          </cell>
          <cell r="F280">
            <v>2014</v>
          </cell>
        </row>
        <row r="281">
          <cell r="A281" t="str">
            <v>HungaryMemantine</v>
          </cell>
          <cell r="B281" t="str">
            <v>Memantine</v>
          </cell>
          <cell r="C281" t="str">
            <v>Hungary</v>
          </cell>
          <cell r="E281">
            <v>2012</v>
          </cell>
          <cell r="F281">
            <v>2014.5</v>
          </cell>
        </row>
        <row r="282">
          <cell r="A282" t="str">
            <v>HungaryMontelukast</v>
          </cell>
          <cell r="B282" t="str">
            <v>Montelukast</v>
          </cell>
          <cell r="C282" t="str">
            <v>Hungary</v>
          </cell>
          <cell r="E282">
            <v>2012</v>
          </cell>
          <cell r="F282">
            <v>2011.75</v>
          </cell>
        </row>
        <row r="283">
          <cell r="A283" t="str">
            <v>HungaryOxcarbazepine</v>
          </cell>
          <cell r="B283" t="str">
            <v>Oxcarbazepine</v>
          </cell>
          <cell r="C283" t="str">
            <v>Hungary</v>
          </cell>
          <cell r="E283">
            <v>2011</v>
          </cell>
          <cell r="F283">
            <v>2013.5</v>
          </cell>
        </row>
        <row r="284">
          <cell r="A284" t="str">
            <v>HungaryPemetrexed</v>
          </cell>
          <cell r="B284" t="str">
            <v>Pemetrexed</v>
          </cell>
          <cell r="C284" t="str">
            <v>Hungary</v>
          </cell>
          <cell r="E284" t="str">
            <v>2015+</v>
          </cell>
          <cell r="F284">
            <v>2014.75</v>
          </cell>
        </row>
        <row r="285">
          <cell r="A285" t="str">
            <v>HungaryPiperacillin + Tazobactam</v>
          </cell>
          <cell r="B285" t="str">
            <v>Piperacillin + Tazobactam</v>
          </cell>
          <cell r="C285" t="str">
            <v>Hungary</v>
          </cell>
          <cell r="E285">
            <v>2011</v>
          </cell>
          <cell r="F285">
            <v>2012</v>
          </cell>
        </row>
        <row r="286">
          <cell r="A286" t="str">
            <v>HungaryPramipexole</v>
          </cell>
          <cell r="B286" t="str">
            <v>Pramipexole</v>
          </cell>
          <cell r="C286" t="str">
            <v>Hungary</v>
          </cell>
          <cell r="E286">
            <v>2011</v>
          </cell>
          <cell r="F286">
            <v>2012.5</v>
          </cell>
        </row>
        <row r="287">
          <cell r="A287" t="str">
            <v>HungaryPregabalin</v>
          </cell>
          <cell r="B287" t="str">
            <v>Pregabalin</v>
          </cell>
          <cell r="C287" t="str">
            <v>Hungary</v>
          </cell>
          <cell r="E287" t="str">
            <v>2015+</v>
          </cell>
          <cell r="F287">
            <v>2018</v>
          </cell>
        </row>
        <row r="288">
          <cell r="A288" t="str">
            <v>HungaryTemozolomide</v>
          </cell>
          <cell r="B288" t="str">
            <v>Temozolomide</v>
          </cell>
          <cell r="C288" t="str">
            <v>Hungary</v>
          </cell>
          <cell r="E288">
            <v>2011</v>
          </cell>
          <cell r="F288">
            <v>2012.25</v>
          </cell>
        </row>
        <row r="289">
          <cell r="A289" t="str">
            <v>HungaryTianeptine</v>
          </cell>
          <cell r="B289" t="str">
            <v>Tianeptine</v>
          </cell>
          <cell r="C289" t="str">
            <v>Hungary</v>
          </cell>
          <cell r="E289">
            <v>2011</v>
          </cell>
          <cell r="F289">
            <v>2013.5</v>
          </cell>
        </row>
        <row r="290">
          <cell r="A290" t="str">
            <v>HungaryTiotropium Bromide</v>
          </cell>
          <cell r="B290" t="str">
            <v>Tiotropium Bromide</v>
          </cell>
          <cell r="C290" t="str">
            <v>Hungary</v>
          </cell>
          <cell r="E290">
            <v>2013</v>
          </cell>
          <cell r="F290">
            <v>2013.5</v>
          </cell>
        </row>
        <row r="291">
          <cell r="A291" t="str">
            <v>HungaryZoledronic Acid</v>
          </cell>
          <cell r="B291" t="str">
            <v>Zoledronic Acid</v>
          </cell>
          <cell r="C291" t="str">
            <v>Hungary</v>
          </cell>
          <cell r="E291">
            <v>2012</v>
          </cell>
          <cell r="F291">
            <v>2013.5</v>
          </cell>
        </row>
        <row r="292">
          <cell r="A292" t="str">
            <v>KazakhstanAdemetionine</v>
          </cell>
          <cell r="B292" t="str">
            <v>Ademetionine</v>
          </cell>
          <cell r="C292" t="str">
            <v>Kazakhstan</v>
          </cell>
          <cell r="E292">
            <v>2013</v>
          </cell>
          <cell r="F292">
            <v>2012.5</v>
          </cell>
        </row>
        <row r="293">
          <cell r="A293" t="str">
            <v>KazakhstanBortezomib</v>
          </cell>
          <cell r="B293" t="str">
            <v>Bortezomib</v>
          </cell>
          <cell r="C293" t="str">
            <v>Kazakhstan</v>
          </cell>
          <cell r="E293">
            <v>2013</v>
          </cell>
          <cell r="F293">
            <v>2012.5</v>
          </cell>
        </row>
        <row r="294">
          <cell r="A294" t="str">
            <v>KazakhstanCapecitabine</v>
          </cell>
          <cell r="B294" t="str">
            <v>Capecitabine</v>
          </cell>
          <cell r="C294" t="str">
            <v>Kazakhstan</v>
          </cell>
          <cell r="E294">
            <v>2013</v>
          </cell>
          <cell r="F294">
            <v>2012</v>
          </cell>
        </row>
        <row r="295">
          <cell r="A295" t="str">
            <v>KazakhstanDocetaxel</v>
          </cell>
          <cell r="B295" t="str">
            <v>Docetaxel</v>
          </cell>
          <cell r="C295" t="str">
            <v>Kazakhstan</v>
          </cell>
          <cell r="E295">
            <v>2011</v>
          </cell>
          <cell r="F295">
            <v>2011.5</v>
          </cell>
        </row>
        <row r="296">
          <cell r="A296" t="str">
            <v>KazakhstanGemcitabine</v>
          </cell>
          <cell r="B296" t="str">
            <v>Gemcitabine</v>
          </cell>
          <cell r="C296" t="str">
            <v>Kazakhstan</v>
          </cell>
          <cell r="E296">
            <v>2011</v>
          </cell>
          <cell r="F296">
            <v>2011.5</v>
          </cell>
        </row>
        <row r="297">
          <cell r="A297" t="str">
            <v>KazakhstanMontelukast</v>
          </cell>
          <cell r="B297" t="str">
            <v>Montelukast</v>
          </cell>
          <cell r="C297" t="str">
            <v>Kazakhstan</v>
          </cell>
          <cell r="E297">
            <v>2012</v>
          </cell>
          <cell r="F297">
            <v>2011.25</v>
          </cell>
        </row>
        <row r="298">
          <cell r="A298" t="str">
            <v>KazakhstanPemetrexed</v>
          </cell>
          <cell r="B298" t="str">
            <v>Pemetrexed</v>
          </cell>
          <cell r="C298" t="str">
            <v>Kazakhstan</v>
          </cell>
          <cell r="E298">
            <v>2014</v>
          </cell>
          <cell r="F298">
            <v>2012.5</v>
          </cell>
        </row>
        <row r="299">
          <cell r="A299" t="str">
            <v>KazakhstanTemozolomide</v>
          </cell>
          <cell r="B299" t="str">
            <v>Temozolomide</v>
          </cell>
          <cell r="C299" t="str">
            <v>Kazakhstan</v>
          </cell>
          <cell r="E299">
            <v>2012</v>
          </cell>
          <cell r="F299">
            <v>2011.5</v>
          </cell>
        </row>
        <row r="300">
          <cell r="A300" t="str">
            <v>KazakhstanTiotropium Bromide</v>
          </cell>
          <cell r="B300" t="str">
            <v>Tiotropium Bromide</v>
          </cell>
          <cell r="C300" t="str">
            <v>Kazakhstan</v>
          </cell>
          <cell r="E300">
            <v>2013</v>
          </cell>
          <cell r="F300">
            <v>2012.5</v>
          </cell>
        </row>
        <row r="301">
          <cell r="A301" t="str">
            <v>KazakhstanZoledronic Acid</v>
          </cell>
          <cell r="B301" t="str">
            <v>Zoledronic Acid</v>
          </cell>
          <cell r="C301" t="str">
            <v>Kazakhstan</v>
          </cell>
          <cell r="E301">
            <v>2013</v>
          </cell>
          <cell r="F301">
            <v>2012.5</v>
          </cell>
        </row>
        <row r="302">
          <cell r="A302" t="str">
            <v>MalaysiaAmoxicillin + Clarithromycin + Esomeprazole</v>
          </cell>
          <cell r="B302" t="str">
            <v>Amoxicillin + Clarithromycin + Esomeprazole</v>
          </cell>
          <cell r="C302" t="str">
            <v>Malaysia</v>
          </cell>
          <cell r="E302">
            <v>2012</v>
          </cell>
          <cell r="F302">
            <v>2012.5</v>
          </cell>
        </row>
        <row r="303">
          <cell r="A303" t="str">
            <v>MalaysiaEnoxaparin</v>
          </cell>
          <cell r="B303" t="str">
            <v>Enoxaparin</v>
          </cell>
          <cell r="C303" t="str">
            <v>Malaysia</v>
          </cell>
          <cell r="E303">
            <v>0</v>
          </cell>
          <cell r="F303">
            <v>2012.5</v>
          </cell>
        </row>
        <row r="304">
          <cell r="A304" t="str">
            <v>MalaysiaEscitalopram</v>
          </cell>
          <cell r="B304" t="str">
            <v>Escitalopram</v>
          </cell>
          <cell r="C304" t="str">
            <v>Malaysia</v>
          </cell>
          <cell r="E304">
            <v>2014</v>
          </cell>
          <cell r="F304">
            <v>2011.25</v>
          </cell>
        </row>
        <row r="305">
          <cell r="A305" t="str">
            <v>MalaysiaFelodipine + Candesartan</v>
          </cell>
          <cell r="B305" t="str">
            <v>Felodipine + Candesartan</v>
          </cell>
          <cell r="C305" t="str">
            <v>Malaysia</v>
          </cell>
          <cell r="E305">
            <v>0</v>
          </cell>
          <cell r="F305">
            <v>2012.5</v>
          </cell>
        </row>
        <row r="306">
          <cell r="A306" t="str">
            <v>MalaysiaGemcitabine</v>
          </cell>
          <cell r="B306" t="str">
            <v>Gemcitabine</v>
          </cell>
          <cell r="C306" t="str">
            <v>Malaysia</v>
          </cell>
          <cell r="E306">
            <v>2011</v>
          </cell>
          <cell r="F306">
            <v>2011.5</v>
          </cell>
        </row>
        <row r="307">
          <cell r="A307" t="str">
            <v>MalaysiaLevetiracetam</v>
          </cell>
          <cell r="B307" t="str">
            <v>Levetiracetam</v>
          </cell>
          <cell r="C307" t="str">
            <v>Malaysia</v>
          </cell>
          <cell r="E307">
            <v>2011</v>
          </cell>
          <cell r="F307">
            <v>2011.25</v>
          </cell>
        </row>
        <row r="308">
          <cell r="A308" t="str">
            <v>MalaysiaMontelukast</v>
          </cell>
          <cell r="B308" t="str">
            <v>Montelukast</v>
          </cell>
          <cell r="C308" t="str">
            <v>Malaysia</v>
          </cell>
          <cell r="E308">
            <v>2012</v>
          </cell>
          <cell r="F308">
            <v>2011.25</v>
          </cell>
        </row>
        <row r="309">
          <cell r="A309" t="str">
            <v>MalaysiaPiperacillin + Tazobactam</v>
          </cell>
          <cell r="B309" t="str">
            <v>Piperacillin + Tazobactam</v>
          </cell>
          <cell r="C309" t="str">
            <v>Malaysia</v>
          </cell>
          <cell r="E309">
            <v>2011</v>
          </cell>
          <cell r="F309">
            <v>2011.25</v>
          </cell>
        </row>
        <row r="310">
          <cell r="A310" t="str">
            <v>MalaysiaTemozolomide</v>
          </cell>
          <cell r="B310" t="str">
            <v>Temozolomide</v>
          </cell>
          <cell r="C310" t="str">
            <v>Malaysia</v>
          </cell>
          <cell r="E310">
            <v>2011</v>
          </cell>
          <cell r="F310">
            <v>2011.5</v>
          </cell>
        </row>
        <row r="311">
          <cell r="A311" t="str">
            <v>PhilippinesAmlodipine + Valsartan</v>
          </cell>
          <cell r="B311" t="str">
            <v>Amlodipine + Valsartan</v>
          </cell>
          <cell r="C311" t="str">
            <v>Philippines</v>
          </cell>
          <cell r="E311">
            <v>2014</v>
          </cell>
          <cell r="F311">
            <v>2014</v>
          </cell>
        </row>
        <row r="312">
          <cell r="A312" t="str">
            <v>PhilippinesAmoxicillin + Clarithromycin + Esomeprazole</v>
          </cell>
          <cell r="B312" t="str">
            <v>Amoxicillin + Clarithromycin + Esomeprazole</v>
          </cell>
          <cell r="C312" t="str">
            <v>Philippines</v>
          </cell>
          <cell r="E312">
            <v>2012</v>
          </cell>
          <cell r="F312">
            <v>2012.25</v>
          </cell>
        </row>
        <row r="313">
          <cell r="A313" t="str">
            <v>PhilippinesDocetaxel</v>
          </cell>
          <cell r="B313" t="str">
            <v>Docetaxel</v>
          </cell>
          <cell r="C313" t="str">
            <v>Philippines</v>
          </cell>
          <cell r="E313">
            <v>2012</v>
          </cell>
          <cell r="F313">
            <v>2011.25</v>
          </cell>
        </row>
        <row r="314">
          <cell r="A314" t="str">
            <v>PhilippinesEnoxaparin</v>
          </cell>
          <cell r="B314" t="str">
            <v>Enoxaparin</v>
          </cell>
          <cell r="C314" t="str">
            <v>Philippines</v>
          </cell>
          <cell r="E314">
            <v>2012</v>
          </cell>
          <cell r="F314">
            <v>2012.25</v>
          </cell>
        </row>
        <row r="315">
          <cell r="A315" t="str">
            <v>PhilippinesErtapenem</v>
          </cell>
          <cell r="B315" t="str">
            <v>Ertapenem</v>
          </cell>
          <cell r="C315" t="str">
            <v>Philippines</v>
          </cell>
          <cell r="E315">
            <v>2013</v>
          </cell>
          <cell r="F315">
            <v>2013.5</v>
          </cell>
        </row>
        <row r="316">
          <cell r="A316" t="str">
            <v>PhilippinesFenofibrate</v>
          </cell>
          <cell r="B316" t="str">
            <v>Fenofibrate</v>
          </cell>
          <cell r="C316" t="str">
            <v>Philippines</v>
          </cell>
          <cell r="E316">
            <v>2012</v>
          </cell>
          <cell r="F316">
            <v>2012.25</v>
          </cell>
        </row>
        <row r="317">
          <cell r="A317" t="str">
            <v>PhilippinesGlimepiride</v>
          </cell>
          <cell r="B317" t="str">
            <v>Glimepiride</v>
          </cell>
          <cell r="C317" t="str">
            <v>Philippines</v>
          </cell>
          <cell r="E317">
            <v>2011</v>
          </cell>
          <cell r="F317">
            <v>2011.25</v>
          </cell>
        </row>
        <row r="318">
          <cell r="A318" t="str">
            <v>PhilippinesLevetiracetam</v>
          </cell>
          <cell r="B318" t="str">
            <v>Levetiracetam</v>
          </cell>
          <cell r="C318" t="str">
            <v>Philippines</v>
          </cell>
          <cell r="E318">
            <v>2011</v>
          </cell>
          <cell r="F318">
            <v>2011</v>
          </cell>
        </row>
        <row r="319">
          <cell r="A319" t="str">
            <v>PhilippinesLevocetirizine</v>
          </cell>
          <cell r="B319" t="str">
            <v>Levocetirizine</v>
          </cell>
          <cell r="C319" t="str">
            <v>Philippines</v>
          </cell>
          <cell r="E319">
            <v>2012</v>
          </cell>
          <cell r="F319">
            <v>2012.25</v>
          </cell>
        </row>
        <row r="320">
          <cell r="A320" t="str">
            <v>PhilippinesMetformin + Glimepiride</v>
          </cell>
          <cell r="B320" t="str">
            <v>Metformin + Glimepiride</v>
          </cell>
          <cell r="C320" t="str">
            <v>Philippines</v>
          </cell>
          <cell r="E320">
            <v>2011</v>
          </cell>
          <cell r="F320">
            <v>2012.25</v>
          </cell>
        </row>
        <row r="321">
          <cell r="A321" t="str">
            <v>PhilippinesMetformin XR</v>
          </cell>
          <cell r="B321" t="str">
            <v>Metformin XR</v>
          </cell>
          <cell r="C321" t="str">
            <v>Philippines</v>
          </cell>
          <cell r="E321">
            <v>2011</v>
          </cell>
          <cell r="F321">
            <v>2011</v>
          </cell>
        </row>
        <row r="322">
          <cell r="A322" t="str">
            <v>PhilippinesMontelukast</v>
          </cell>
          <cell r="B322" t="str">
            <v>Montelukast</v>
          </cell>
          <cell r="C322" t="str">
            <v>Philippines</v>
          </cell>
          <cell r="E322">
            <v>2011</v>
          </cell>
          <cell r="F322">
            <v>2011</v>
          </cell>
        </row>
        <row r="323">
          <cell r="A323" t="str">
            <v>PhilippinesParacetamol + Tramadol</v>
          </cell>
          <cell r="B323" t="str">
            <v>Paracetamol + Tramadol</v>
          </cell>
          <cell r="C323" t="str">
            <v>Philippines</v>
          </cell>
          <cell r="E323">
            <v>2013</v>
          </cell>
          <cell r="F323">
            <v>2011.75</v>
          </cell>
        </row>
        <row r="324">
          <cell r="A324" t="str">
            <v>PhilippinesPiperacillin + Tazobactam</v>
          </cell>
          <cell r="B324" t="str">
            <v>Piperacillin + Tazobactam</v>
          </cell>
          <cell r="C324" t="str">
            <v>Philippines</v>
          </cell>
        </row>
        <row r="325">
          <cell r="A325" t="str">
            <v>PhilippinesPregabalin</v>
          </cell>
          <cell r="B325" t="str">
            <v>Pregabalin</v>
          </cell>
          <cell r="C325" t="str">
            <v>Philippines</v>
          </cell>
          <cell r="E325">
            <v>2013</v>
          </cell>
          <cell r="F325">
            <v>2013</v>
          </cell>
        </row>
        <row r="326">
          <cell r="A326" t="str">
            <v>PhilippinesValsartan</v>
          </cell>
          <cell r="B326" t="str">
            <v>Valsartan</v>
          </cell>
          <cell r="C326" t="str">
            <v>Philippines</v>
          </cell>
          <cell r="E326">
            <v>2014</v>
          </cell>
          <cell r="F326">
            <v>2014</v>
          </cell>
        </row>
        <row r="327">
          <cell r="A327" t="str">
            <v>PhilippinesValsartan + HCTZ</v>
          </cell>
          <cell r="B327" t="str">
            <v>Valsartan + HCTZ</v>
          </cell>
          <cell r="C327" t="str">
            <v>Philippines</v>
          </cell>
          <cell r="E327">
            <v>2014</v>
          </cell>
          <cell r="F327">
            <v>2014</v>
          </cell>
        </row>
        <row r="328">
          <cell r="A328" t="str">
            <v>PhilippinesZoledronic Acid</v>
          </cell>
          <cell r="B328" t="str">
            <v>Zoledronic Acid</v>
          </cell>
          <cell r="C328" t="str">
            <v>Philippines</v>
          </cell>
          <cell r="E328">
            <v>2012</v>
          </cell>
          <cell r="F328">
            <v>2012.25</v>
          </cell>
        </row>
        <row r="329">
          <cell r="A329" t="str">
            <v>RomaniaAtomoxetine</v>
          </cell>
          <cell r="B329" t="str">
            <v>Atomoxetine</v>
          </cell>
          <cell r="C329" t="str">
            <v>Romania</v>
          </cell>
          <cell r="E329" t="str">
            <v>2015+</v>
          </cell>
          <cell r="F329">
            <v>2012.5</v>
          </cell>
        </row>
        <row r="330">
          <cell r="A330" t="str">
            <v>RomaniaDuloxetine</v>
          </cell>
          <cell r="B330" t="str">
            <v>Duloxetine</v>
          </cell>
          <cell r="C330" t="str">
            <v>Romania</v>
          </cell>
          <cell r="E330">
            <v>2013</v>
          </cell>
          <cell r="F330">
            <v>2016.75</v>
          </cell>
        </row>
        <row r="331">
          <cell r="A331" t="str">
            <v>RomaniaEscitalopram</v>
          </cell>
          <cell r="B331" t="str">
            <v>Escitalopram</v>
          </cell>
          <cell r="C331" t="str">
            <v>Romania</v>
          </cell>
          <cell r="E331">
            <v>2012</v>
          </cell>
          <cell r="F331">
            <v>2012</v>
          </cell>
        </row>
        <row r="332">
          <cell r="A332" t="str">
            <v>RomaniaLevetiracetam</v>
          </cell>
          <cell r="B332" t="str">
            <v>Levetiracetam</v>
          </cell>
          <cell r="C332" t="str">
            <v>Romania</v>
          </cell>
          <cell r="E332">
            <v>2011</v>
          </cell>
          <cell r="F332">
            <v>2013</v>
          </cell>
        </row>
        <row r="333">
          <cell r="A333" t="str">
            <v>RomaniaLevodopa + Carbidopa + Entacapone</v>
          </cell>
          <cell r="B333" t="str">
            <v>Levodopa + Carbidopa + Entacapone</v>
          </cell>
          <cell r="C333" t="str">
            <v>Romania</v>
          </cell>
          <cell r="E333">
            <v>2012</v>
          </cell>
          <cell r="F333">
            <v>2013.5</v>
          </cell>
        </row>
        <row r="334">
          <cell r="A334" t="str">
            <v>RomaniaMemantine</v>
          </cell>
          <cell r="B334" t="str">
            <v>Memantine</v>
          </cell>
          <cell r="C334" t="str">
            <v>Romania</v>
          </cell>
          <cell r="E334">
            <v>2013</v>
          </cell>
          <cell r="F334">
            <v>2014.5</v>
          </cell>
        </row>
        <row r="335">
          <cell r="A335" t="str">
            <v>RomaniaMontelukast</v>
          </cell>
          <cell r="B335" t="str">
            <v>Montelukast</v>
          </cell>
          <cell r="C335" t="str">
            <v>Romania</v>
          </cell>
          <cell r="E335">
            <v>2012</v>
          </cell>
          <cell r="F335">
            <v>2011.75</v>
          </cell>
        </row>
        <row r="336">
          <cell r="A336" t="str">
            <v>RomaniaPramipexole</v>
          </cell>
          <cell r="B336" t="str">
            <v>Pramipexole</v>
          </cell>
          <cell r="C336" t="str">
            <v>Romania</v>
          </cell>
          <cell r="E336">
            <v>2011</v>
          </cell>
          <cell r="F336">
            <v>2012.5</v>
          </cell>
        </row>
        <row r="337">
          <cell r="A337" t="str">
            <v>RomaniaRivastigmine</v>
          </cell>
          <cell r="B337" t="str">
            <v>Rivastigmine</v>
          </cell>
          <cell r="C337" t="str">
            <v>Romania</v>
          </cell>
          <cell r="E337">
            <v>2013</v>
          </cell>
          <cell r="F337">
            <v>2011</v>
          </cell>
        </row>
        <row r="338">
          <cell r="A338" t="str">
            <v>RomaniaTiotropium Bromide</v>
          </cell>
          <cell r="B338" t="str">
            <v>Tiotropium Bromide</v>
          </cell>
          <cell r="C338" t="str">
            <v>Romania</v>
          </cell>
          <cell r="E338">
            <v>2013</v>
          </cell>
          <cell r="F338">
            <v>2013.5</v>
          </cell>
        </row>
        <row r="339">
          <cell r="A339" t="str">
            <v>SaudiAmlodipine + Valsartan</v>
          </cell>
          <cell r="B339" t="str">
            <v>Amlodipine + Valsartan</v>
          </cell>
          <cell r="C339" t="str">
            <v>Saudi</v>
          </cell>
          <cell r="E339">
            <v>2012</v>
          </cell>
          <cell r="F339">
            <v>2013</v>
          </cell>
        </row>
        <row r="340">
          <cell r="A340" t="str">
            <v>SaudiAmoxicillin + Clarithromycin + Esomeprazole</v>
          </cell>
          <cell r="B340" t="str">
            <v>Amoxicillin + Clarithromycin + Esomeprazole</v>
          </cell>
          <cell r="C340" t="str">
            <v>Saudi</v>
          </cell>
          <cell r="E340">
            <v>2013</v>
          </cell>
          <cell r="F340">
            <v>2013.5</v>
          </cell>
        </row>
        <row r="341">
          <cell r="A341" t="str">
            <v>SaudiCapecitabine</v>
          </cell>
          <cell r="B341" t="str">
            <v>Capecitabine</v>
          </cell>
          <cell r="C341" t="str">
            <v>Saudi</v>
          </cell>
          <cell r="E341">
            <v>2013</v>
          </cell>
          <cell r="F341">
            <v>2013</v>
          </cell>
        </row>
        <row r="342">
          <cell r="A342" t="str">
            <v>SaudiChondroitinsulfuric Acid + Glucosamine</v>
          </cell>
          <cell r="B342" t="str">
            <v>Chondroitinsulfuric Acid + Glucosamine</v>
          </cell>
          <cell r="C342" t="str">
            <v>Saudi</v>
          </cell>
          <cell r="E342">
            <v>2013</v>
          </cell>
          <cell r="F342">
            <v>2013.5</v>
          </cell>
        </row>
        <row r="343">
          <cell r="A343" t="str">
            <v>SaudiDiclofenac + Vitamin B</v>
          </cell>
          <cell r="B343" t="str">
            <v>Diclofenac + Vitamin B</v>
          </cell>
          <cell r="C343" t="str">
            <v>Saudi</v>
          </cell>
          <cell r="E343">
            <v>2013</v>
          </cell>
          <cell r="F343">
            <v>2013.5</v>
          </cell>
        </row>
        <row r="344">
          <cell r="A344" t="str">
            <v>SaudiDocetaxel</v>
          </cell>
          <cell r="B344" t="str">
            <v>Docetaxel</v>
          </cell>
          <cell r="C344" t="str">
            <v>Saudi</v>
          </cell>
          <cell r="E344">
            <v>2012</v>
          </cell>
          <cell r="F344">
            <v>2012.5</v>
          </cell>
        </row>
        <row r="345">
          <cell r="A345" t="str">
            <v>SaudiFenofibrate</v>
          </cell>
          <cell r="B345" t="str">
            <v>Fenofibrate</v>
          </cell>
          <cell r="C345" t="str">
            <v>Saudi</v>
          </cell>
          <cell r="E345">
            <v>2013</v>
          </cell>
          <cell r="F345">
            <v>2013.5</v>
          </cell>
        </row>
        <row r="346">
          <cell r="A346" t="str">
            <v>SaudiMetformin + Glimepiride</v>
          </cell>
          <cell r="B346" t="str">
            <v>Metformin + Glimepiride</v>
          </cell>
          <cell r="C346" t="str">
            <v>Saudi</v>
          </cell>
          <cell r="E346">
            <v>2012</v>
          </cell>
          <cell r="F346">
            <v>2013.5</v>
          </cell>
        </row>
        <row r="347">
          <cell r="A347" t="str">
            <v>SaudiPioglitazone + Metformin</v>
          </cell>
          <cell r="B347" t="str">
            <v>Pioglitazone + Metformin</v>
          </cell>
          <cell r="C347" t="str">
            <v>Saudi</v>
          </cell>
          <cell r="E347">
            <v>2012</v>
          </cell>
          <cell r="F347">
            <v>2013.5</v>
          </cell>
        </row>
        <row r="348">
          <cell r="A348" t="str">
            <v>SaudiTiotropium Bromide</v>
          </cell>
          <cell r="B348" t="str">
            <v>Tiotropium Bromide</v>
          </cell>
          <cell r="C348" t="str">
            <v>Saudi</v>
          </cell>
          <cell r="E348">
            <v>2015</v>
          </cell>
          <cell r="F348">
            <v>2015</v>
          </cell>
        </row>
        <row r="349">
          <cell r="A349" t="str">
            <v>SaudiVenlafaxine XR</v>
          </cell>
          <cell r="B349" t="str">
            <v>Venlafaxine XR</v>
          </cell>
          <cell r="C349" t="str">
            <v>Saudi</v>
          </cell>
          <cell r="E349">
            <v>2013</v>
          </cell>
          <cell r="F349">
            <v>2012.25</v>
          </cell>
        </row>
        <row r="350">
          <cell r="A350" t="str">
            <v>SaudiVoriconazole</v>
          </cell>
          <cell r="B350" t="str">
            <v>Voriconazole</v>
          </cell>
          <cell r="C350" t="str">
            <v>Saudi</v>
          </cell>
          <cell r="E350">
            <v>2013</v>
          </cell>
          <cell r="F350">
            <v>2013.5</v>
          </cell>
        </row>
        <row r="351">
          <cell r="A351" t="str">
            <v>SaudiZoledronic Acid</v>
          </cell>
          <cell r="B351" t="str">
            <v>Zoledronic Acid</v>
          </cell>
          <cell r="C351" t="str">
            <v>Saudi</v>
          </cell>
          <cell r="E351">
            <v>2013</v>
          </cell>
          <cell r="F351">
            <v>2013.5</v>
          </cell>
        </row>
        <row r="352">
          <cell r="A352" t="str">
            <v>SlovakAtomoxetine</v>
          </cell>
          <cell r="B352" t="str">
            <v>Atomoxetine</v>
          </cell>
          <cell r="C352" t="str">
            <v>Slovak</v>
          </cell>
          <cell r="E352" t="str">
            <v>2015+</v>
          </cell>
          <cell r="F352">
            <v>2012.5</v>
          </cell>
        </row>
        <row r="353">
          <cell r="A353" t="str">
            <v>SlovakBortezomib</v>
          </cell>
          <cell r="B353" t="str">
            <v>Bortezomib</v>
          </cell>
          <cell r="C353" t="str">
            <v>Slovak</v>
          </cell>
          <cell r="E353">
            <v>2015</v>
          </cell>
          <cell r="F353">
            <v>2013.5</v>
          </cell>
        </row>
        <row r="354">
          <cell r="A354" t="str">
            <v>SlovakCapecitabine</v>
          </cell>
          <cell r="B354" t="str">
            <v>Capecitabine</v>
          </cell>
          <cell r="C354" t="str">
            <v>Slovak</v>
          </cell>
          <cell r="E354">
            <v>2011</v>
          </cell>
          <cell r="F354">
            <v>2012.75</v>
          </cell>
        </row>
        <row r="355">
          <cell r="A355" t="str">
            <v>SlovakColistin</v>
          </cell>
          <cell r="B355" t="str">
            <v>Colistin</v>
          </cell>
          <cell r="C355" t="str">
            <v>Slovak</v>
          </cell>
          <cell r="E355">
            <v>2011</v>
          </cell>
          <cell r="F355">
            <v>2013.5</v>
          </cell>
        </row>
        <row r="356">
          <cell r="A356" t="str">
            <v>SlovakDocetaxel</v>
          </cell>
          <cell r="B356" t="str">
            <v>Docetaxel</v>
          </cell>
          <cell r="C356" t="str">
            <v>Slovak</v>
          </cell>
          <cell r="E356">
            <v>2011</v>
          </cell>
          <cell r="F356">
            <v>2012.25</v>
          </cell>
        </row>
        <row r="357">
          <cell r="A357" t="str">
            <v>SlovakDuloxetine</v>
          </cell>
          <cell r="B357" t="str">
            <v>Duloxetine</v>
          </cell>
          <cell r="C357" t="str">
            <v>Slovak</v>
          </cell>
          <cell r="E357">
            <v>2013</v>
          </cell>
          <cell r="F357">
            <v>2016.75</v>
          </cell>
        </row>
        <row r="358">
          <cell r="A358" t="str">
            <v>SlovakEnoxaparin</v>
          </cell>
          <cell r="B358" t="str">
            <v>Enoxaparin</v>
          </cell>
          <cell r="C358" t="str">
            <v>Slovak</v>
          </cell>
          <cell r="E358">
            <v>2012</v>
          </cell>
          <cell r="F358">
            <v>2013.5</v>
          </cell>
        </row>
        <row r="359">
          <cell r="A359" t="str">
            <v>SlovakEscitalopram</v>
          </cell>
          <cell r="B359" t="str">
            <v>Escitalopram</v>
          </cell>
          <cell r="C359" t="str">
            <v>Slovak</v>
          </cell>
          <cell r="E359">
            <v>2014</v>
          </cell>
          <cell r="F359">
            <v>2012</v>
          </cell>
        </row>
        <row r="360">
          <cell r="A360" t="str">
            <v>SlovakLevetiracetam</v>
          </cell>
          <cell r="B360" t="str">
            <v>Levetiracetam</v>
          </cell>
          <cell r="C360" t="str">
            <v>Slovak</v>
          </cell>
          <cell r="E360">
            <v>2011</v>
          </cell>
          <cell r="F360">
            <v>2013</v>
          </cell>
        </row>
        <row r="361">
          <cell r="A361" t="str">
            <v>SlovakLevodopa + Carbidopa + Entacapone</v>
          </cell>
          <cell r="B361" t="str">
            <v>Levodopa + Carbidopa + Entacapone</v>
          </cell>
          <cell r="C361" t="str">
            <v>Slovak</v>
          </cell>
          <cell r="E361">
            <v>2013</v>
          </cell>
          <cell r="F361">
            <v>2013.5</v>
          </cell>
        </row>
        <row r="362">
          <cell r="A362" t="str">
            <v>SlovakMemantine</v>
          </cell>
          <cell r="B362" t="str">
            <v>Memantine</v>
          </cell>
          <cell r="C362" t="str">
            <v>Slovak</v>
          </cell>
          <cell r="E362">
            <v>2012</v>
          </cell>
          <cell r="F362">
            <v>2014.5</v>
          </cell>
        </row>
        <row r="363">
          <cell r="A363" t="str">
            <v>SaudiMontelukast</v>
          </cell>
          <cell r="B363" t="str">
            <v>Montelukast</v>
          </cell>
          <cell r="C363" t="str">
            <v>Saudi</v>
          </cell>
          <cell r="E363">
            <v>2013</v>
          </cell>
          <cell r="F363">
            <v>2012.25</v>
          </cell>
        </row>
        <row r="364">
          <cell r="A364" t="str">
            <v>SlovakMontelukast</v>
          </cell>
          <cell r="B364" t="str">
            <v>Montelukast</v>
          </cell>
          <cell r="C364" t="str">
            <v>Slovak</v>
          </cell>
          <cell r="E364">
            <v>2012</v>
          </cell>
          <cell r="F364">
            <v>2011.75</v>
          </cell>
        </row>
        <row r="365">
          <cell r="A365" t="str">
            <v>SlovakPemetrexed</v>
          </cell>
          <cell r="B365" t="str">
            <v>Pemetrexed</v>
          </cell>
          <cell r="C365" t="str">
            <v>Slovak</v>
          </cell>
          <cell r="E365" t="str">
            <v>2015+</v>
          </cell>
          <cell r="F365">
            <v>2014.75</v>
          </cell>
        </row>
        <row r="366">
          <cell r="A366" t="str">
            <v>SaudiPiperacillin + Tazobactam</v>
          </cell>
          <cell r="B366" t="str">
            <v>Piperacillin + Tazobactam</v>
          </cell>
          <cell r="C366" t="str">
            <v>Saudi</v>
          </cell>
          <cell r="E366">
            <v>2012</v>
          </cell>
          <cell r="F366">
            <v>2012.25</v>
          </cell>
        </row>
        <row r="367">
          <cell r="A367" t="str">
            <v>SlovakPiperacillin + Tazobactam</v>
          </cell>
          <cell r="B367" t="str">
            <v>Piperacillin + Tazobactam</v>
          </cell>
          <cell r="C367" t="str">
            <v>Slovak</v>
          </cell>
          <cell r="E367">
            <v>2011</v>
          </cell>
          <cell r="F367">
            <v>2012</v>
          </cell>
        </row>
        <row r="368">
          <cell r="A368" t="str">
            <v>SlovakPregabalin</v>
          </cell>
          <cell r="B368" t="str">
            <v>Pregabalin</v>
          </cell>
          <cell r="C368" t="str">
            <v>Slovak</v>
          </cell>
          <cell r="E368" t="str">
            <v>2015+</v>
          </cell>
          <cell r="F368">
            <v>2013.5</v>
          </cell>
        </row>
        <row r="369">
          <cell r="A369" t="str">
            <v>SlovakTemozolomide</v>
          </cell>
          <cell r="B369" t="str">
            <v>Temozolomide</v>
          </cell>
          <cell r="C369" t="str">
            <v>Slovak</v>
          </cell>
          <cell r="E369">
            <v>2014</v>
          </cell>
          <cell r="F369">
            <v>2012.25</v>
          </cell>
        </row>
        <row r="370">
          <cell r="A370" t="str">
            <v>SlovakTiotropium Bromide</v>
          </cell>
          <cell r="B370" t="str">
            <v>Tiotropium Bromide</v>
          </cell>
          <cell r="C370" t="str">
            <v>Slovak</v>
          </cell>
          <cell r="E370">
            <v>2013</v>
          </cell>
          <cell r="F370">
            <v>2013.5</v>
          </cell>
        </row>
        <row r="371">
          <cell r="A371" t="str">
            <v>SlovakZoledronic Acid</v>
          </cell>
          <cell r="B371" t="str">
            <v>Zoledronic Acid</v>
          </cell>
          <cell r="C371" t="str">
            <v>Slovak</v>
          </cell>
          <cell r="E371">
            <v>2012</v>
          </cell>
          <cell r="F371">
            <v>2013.5</v>
          </cell>
        </row>
        <row r="372">
          <cell r="A372" t="str">
            <v>South AfricaAmoxicillin + Clarithromycin + Esomeprazole</v>
          </cell>
          <cell r="B372" t="str">
            <v>Amoxicillin + Clarithromycin + Esomeprazole</v>
          </cell>
          <cell r="C372" t="str">
            <v>South Africa</v>
          </cell>
          <cell r="E372">
            <v>2012</v>
          </cell>
          <cell r="F372">
            <v>2014</v>
          </cell>
        </row>
        <row r="373">
          <cell r="A373" t="str">
            <v>South AfricaAtomoxetine</v>
          </cell>
          <cell r="B373" t="str">
            <v>Atomoxetine</v>
          </cell>
          <cell r="C373" t="str">
            <v>South Africa</v>
          </cell>
          <cell r="E373">
            <v>2013</v>
          </cell>
          <cell r="F373">
            <v>2013.25</v>
          </cell>
        </row>
        <row r="374">
          <cell r="A374" t="str">
            <v>South AfricaCapecitabine</v>
          </cell>
          <cell r="B374" t="str">
            <v>Capecitabine</v>
          </cell>
          <cell r="C374" t="str">
            <v>South Africa</v>
          </cell>
          <cell r="E374">
            <v>2014</v>
          </cell>
          <cell r="F374">
            <v>2013.5</v>
          </cell>
        </row>
        <row r="375">
          <cell r="A375" t="str">
            <v>South AfricaDocetaxel</v>
          </cell>
          <cell r="B375" t="str">
            <v>Docetaxel</v>
          </cell>
          <cell r="C375" t="str">
            <v>South Africa</v>
          </cell>
          <cell r="E375">
            <v>2012</v>
          </cell>
          <cell r="F375">
            <v>2013</v>
          </cell>
        </row>
        <row r="376">
          <cell r="A376" t="str">
            <v>South AfricaDuloxetine</v>
          </cell>
          <cell r="B376" t="str">
            <v>Duloxetine</v>
          </cell>
          <cell r="C376" t="str">
            <v>South Africa</v>
          </cell>
          <cell r="E376">
            <v>2012</v>
          </cell>
          <cell r="F376">
            <v>2013</v>
          </cell>
        </row>
        <row r="377">
          <cell r="A377" t="str">
            <v>South AfricaEnoxaparin</v>
          </cell>
          <cell r="B377" t="str">
            <v>Enoxaparin</v>
          </cell>
          <cell r="C377" t="str">
            <v>South Africa</v>
          </cell>
          <cell r="E377">
            <v>2013</v>
          </cell>
          <cell r="F377">
            <v>2014</v>
          </cell>
        </row>
        <row r="378">
          <cell r="A378" t="str">
            <v>South AfricaErtapenem</v>
          </cell>
          <cell r="B378" t="str">
            <v>Ertapenem</v>
          </cell>
          <cell r="C378" t="str">
            <v>South Africa</v>
          </cell>
          <cell r="E378">
            <v>2014</v>
          </cell>
          <cell r="F378">
            <v>2014</v>
          </cell>
        </row>
        <row r="379">
          <cell r="A379" t="str">
            <v>South AfricaEscitalopram</v>
          </cell>
          <cell r="B379" t="str">
            <v>Escitalopram</v>
          </cell>
          <cell r="C379" t="str">
            <v>South Africa</v>
          </cell>
          <cell r="E379">
            <v>2013</v>
          </cell>
          <cell r="F379">
            <v>2012.75</v>
          </cell>
        </row>
        <row r="380">
          <cell r="A380" t="str">
            <v>South AfricaGemcitabine</v>
          </cell>
          <cell r="B380" t="str">
            <v>Gemcitabine</v>
          </cell>
          <cell r="C380" t="str">
            <v>South Africa</v>
          </cell>
          <cell r="E380">
            <v>2012</v>
          </cell>
          <cell r="F380">
            <v>2013</v>
          </cell>
        </row>
        <row r="381">
          <cell r="A381" t="str">
            <v>South AfricaLevetiracetam</v>
          </cell>
          <cell r="B381" t="str">
            <v>Levetiracetam</v>
          </cell>
          <cell r="C381" t="str">
            <v>South Africa</v>
          </cell>
          <cell r="E381">
            <v>2012</v>
          </cell>
          <cell r="F381">
            <v>2012.75</v>
          </cell>
        </row>
        <row r="382">
          <cell r="A382" t="str">
            <v>South AfricaLevocetirizine</v>
          </cell>
          <cell r="B382" t="str">
            <v>Levocetirizine</v>
          </cell>
          <cell r="C382" t="str">
            <v>South Africa</v>
          </cell>
          <cell r="E382">
            <v>2013</v>
          </cell>
          <cell r="F382">
            <v>2014</v>
          </cell>
        </row>
        <row r="383">
          <cell r="A383" t="str">
            <v>South AfricaMesalazine</v>
          </cell>
          <cell r="B383" t="str">
            <v>Mesalazine</v>
          </cell>
          <cell r="C383" t="str">
            <v>South Africa</v>
          </cell>
          <cell r="E383">
            <v>2014</v>
          </cell>
          <cell r="F383">
            <v>0</v>
          </cell>
        </row>
        <row r="384">
          <cell r="A384" t="str">
            <v>South AfricaMontelukast</v>
          </cell>
          <cell r="B384" t="str">
            <v>Montelukast</v>
          </cell>
          <cell r="C384" t="str">
            <v>South Africa</v>
          </cell>
          <cell r="E384">
            <v>2012</v>
          </cell>
          <cell r="F384">
            <v>2012.75</v>
          </cell>
        </row>
        <row r="385">
          <cell r="A385" t="str">
            <v>South AfricaPemetrexed</v>
          </cell>
          <cell r="B385" t="str">
            <v>Pemetrexed</v>
          </cell>
          <cell r="C385" t="str">
            <v>South Africa</v>
          </cell>
          <cell r="E385">
            <v>2014</v>
          </cell>
          <cell r="F385">
            <v>2014</v>
          </cell>
        </row>
        <row r="386">
          <cell r="A386" t="str">
            <v>South AfricaPiperacillin + Tazobactam</v>
          </cell>
          <cell r="B386" t="str">
            <v>Piperacillin + Tazobactam</v>
          </cell>
          <cell r="C386" t="str">
            <v>South Africa</v>
          </cell>
          <cell r="E386">
            <v>2012</v>
          </cell>
          <cell r="F386">
            <v>2012.75</v>
          </cell>
        </row>
        <row r="387">
          <cell r="A387" t="str">
            <v>South AfricaPregabalin</v>
          </cell>
          <cell r="B387" t="str">
            <v>Pregabalin</v>
          </cell>
          <cell r="C387" t="str">
            <v>South Africa</v>
          </cell>
          <cell r="E387">
            <v>2015</v>
          </cell>
          <cell r="F387">
            <v>2014</v>
          </cell>
        </row>
        <row r="388">
          <cell r="A388" t="str">
            <v>South AfricaTemozolomide</v>
          </cell>
          <cell r="B388" t="str">
            <v>Temozolomide</v>
          </cell>
          <cell r="C388" t="str">
            <v>South Africa</v>
          </cell>
          <cell r="E388">
            <v>2014</v>
          </cell>
          <cell r="F388">
            <v>2013</v>
          </cell>
        </row>
        <row r="389">
          <cell r="A389" t="str">
            <v>South AfricaTiotropium Bromide</v>
          </cell>
          <cell r="B389" t="str">
            <v>Tiotropium Bromide</v>
          </cell>
          <cell r="C389" t="str">
            <v>South Africa</v>
          </cell>
          <cell r="E389">
            <v>2013</v>
          </cell>
          <cell r="F389">
            <v>2014</v>
          </cell>
        </row>
        <row r="390">
          <cell r="A390" t="str">
            <v>South AfricaValproic Acid</v>
          </cell>
          <cell r="B390" t="str">
            <v>Valproic Acid</v>
          </cell>
          <cell r="C390" t="str">
            <v>South Africa</v>
          </cell>
          <cell r="E390">
            <v>2013</v>
          </cell>
          <cell r="F390">
            <v>2014</v>
          </cell>
        </row>
        <row r="391">
          <cell r="A391" t="str">
            <v>South AfricaVoriconazole</v>
          </cell>
          <cell r="B391" t="str">
            <v>Voriconazole</v>
          </cell>
          <cell r="C391" t="str">
            <v>South Africa</v>
          </cell>
          <cell r="E391">
            <v>2013</v>
          </cell>
          <cell r="F391">
            <v>2014</v>
          </cell>
        </row>
        <row r="392">
          <cell r="A392" t="str">
            <v>South AfricaZoledronic Acid</v>
          </cell>
          <cell r="B392" t="str">
            <v>Zoledronic Acid</v>
          </cell>
          <cell r="C392" t="str">
            <v>South Africa</v>
          </cell>
          <cell r="E392">
            <v>2012</v>
          </cell>
          <cell r="F392">
            <v>2014</v>
          </cell>
        </row>
        <row r="393">
          <cell r="A393" t="str">
            <v>ThailandPregabalin</v>
          </cell>
          <cell r="B393" t="str">
            <v>Pregabalin</v>
          </cell>
          <cell r="C393" t="str">
            <v>Thailand</v>
          </cell>
          <cell r="E393">
            <v>2011</v>
          </cell>
          <cell r="F393">
            <v>2012.75</v>
          </cell>
        </row>
        <row r="394">
          <cell r="A394" t="str">
            <v>ThailandEscitalopram</v>
          </cell>
          <cell r="B394" t="str">
            <v>Escitalopram</v>
          </cell>
          <cell r="C394" t="str">
            <v>Thailand</v>
          </cell>
          <cell r="E394">
            <v>2012</v>
          </cell>
          <cell r="F394">
            <v>2011.5</v>
          </cell>
        </row>
        <row r="395">
          <cell r="A395" t="str">
            <v>ThailandMetformin + Glimepiride</v>
          </cell>
          <cell r="B395" t="str">
            <v>Metformin + Glimepiride</v>
          </cell>
          <cell r="C395" t="str">
            <v>Thailand</v>
          </cell>
          <cell r="E395">
            <v>2011</v>
          </cell>
          <cell r="F395">
            <v>2012.75</v>
          </cell>
        </row>
        <row r="396">
          <cell r="A396" t="str">
            <v>ThailandPiperacillin + Tazobactam</v>
          </cell>
          <cell r="B396" t="str">
            <v>Piperacillin + Tazobactam</v>
          </cell>
          <cell r="C396" t="str">
            <v>Thailand</v>
          </cell>
          <cell r="E396">
            <v>2010.25</v>
          </cell>
          <cell r="F396">
            <v>2011.5</v>
          </cell>
        </row>
        <row r="397">
          <cell r="A397" t="str">
            <v>ThailandRivastigmine</v>
          </cell>
          <cell r="B397" t="str">
            <v>Rivastigmine</v>
          </cell>
          <cell r="C397" t="str">
            <v>Thailand</v>
          </cell>
          <cell r="E397">
            <v>2011</v>
          </cell>
          <cell r="F397">
            <v>2011.5</v>
          </cell>
        </row>
        <row r="398">
          <cell r="A398" t="str">
            <v>ThailandPioglitazone</v>
          </cell>
          <cell r="B398" t="str">
            <v>Pioglitazone</v>
          </cell>
          <cell r="C398" t="str">
            <v>Thailand</v>
          </cell>
          <cell r="E398">
            <v>2011</v>
          </cell>
          <cell r="F398">
            <v>2011.5</v>
          </cell>
        </row>
        <row r="399">
          <cell r="A399" t="str">
            <v>ThailandChondroitinsulfuric Acid + Glucosamine</v>
          </cell>
          <cell r="B399" t="str">
            <v>Chondroitinsulfuric Acid + Glucosamine</v>
          </cell>
          <cell r="C399" t="str">
            <v>Thailand</v>
          </cell>
          <cell r="E399">
            <v>2013</v>
          </cell>
          <cell r="F399">
            <v>2012.75</v>
          </cell>
        </row>
        <row r="400">
          <cell r="A400" t="str">
            <v>ThailandValsartan + HCTZ</v>
          </cell>
          <cell r="B400" t="str">
            <v>Valsartan + HCTZ</v>
          </cell>
          <cell r="C400" t="str">
            <v>Thailand</v>
          </cell>
          <cell r="E400">
            <v>2012</v>
          </cell>
          <cell r="F400">
            <v>2011.5</v>
          </cell>
        </row>
        <row r="401">
          <cell r="A401" t="str">
            <v>ThailandCapecitabine</v>
          </cell>
          <cell r="B401" t="str">
            <v>Capecitabine</v>
          </cell>
          <cell r="C401" t="str">
            <v>Thailand</v>
          </cell>
          <cell r="E401">
            <v>2014</v>
          </cell>
          <cell r="F401">
            <v>2012.25</v>
          </cell>
        </row>
        <row r="402">
          <cell r="A402" t="str">
            <v>ThailandGabapentin</v>
          </cell>
          <cell r="B402" t="str">
            <v>Gabapentin</v>
          </cell>
          <cell r="C402" t="str">
            <v>Thailand</v>
          </cell>
          <cell r="E402">
            <v>2011</v>
          </cell>
          <cell r="F402">
            <v>2011.5</v>
          </cell>
        </row>
        <row r="403">
          <cell r="A403" t="str">
            <v>ThailandValsartan</v>
          </cell>
          <cell r="B403" t="str">
            <v>Valsartan</v>
          </cell>
          <cell r="C403" t="str">
            <v>Thailand</v>
          </cell>
          <cell r="E403">
            <v>2011</v>
          </cell>
          <cell r="F403">
            <v>2011.5</v>
          </cell>
        </row>
        <row r="404">
          <cell r="A404" t="str">
            <v>ThailandTiotropium Bromide</v>
          </cell>
          <cell r="B404" t="str">
            <v>Tiotropium Bromide</v>
          </cell>
          <cell r="C404" t="str">
            <v>Thailand</v>
          </cell>
          <cell r="E404">
            <v>2011</v>
          </cell>
          <cell r="F404">
            <v>2012.75</v>
          </cell>
        </row>
        <row r="405">
          <cell r="A405" t="str">
            <v>ThailandPemetrexed</v>
          </cell>
          <cell r="B405" t="str">
            <v>Pemetrexed</v>
          </cell>
          <cell r="C405" t="str">
            <v>Thailand</v>
          </cell>
          <cell r="E405">
            <v>2013</v>
          </cell>
          <cell r="F405">
            <v>2012.75</v>
          </cell>
        </row>
        <row r="406">
          <cell r="A406" t="str">
            <v>ThailandAmlodipine + Valsartan</v>
          </cell>
          <cell r="B406" t="str">
            <v>Amlodipine + Valsartan</v>
          </cell>
          <cell r="C406" t="str">
            <v>Thailand</v>
          </cell>
          <cell r="E406">
            <v>2012</v>
          </cell>
          <cell r="F406">
            <v>2012.25</v>
          </cell>
        </row>
        <row r="407">
          <cell r="A407" t="str">
            <v>ThailandZoledronic Acid</v>
          </cell>
          <cell r="B407" t="str">
            <v>Zoledronic Acid</v>
          </cell>
          <cell r="C407" t="str">
            <v>Thailand</v>
          </cell>
          <cell r="E407">
            <v>2011</v>
          </cell>
          <cell r="F407">
            <v>2012.75</v>
          </cell>
        </row>
        <row r="408">
          <cell r="A408" t="str">
            <v>ThailandTopiramate</v>
          </cell>
          <cell r="B408" t="str">
            <v>Topiramate</v>
          </cell>
          <cell r="C408" t="str">
            <v>Thailand</v>
          </cell>
          <cell r="E408">
            <v>2011</v>
          </cell>
          <cell r="F408">
            <v>2012.75</v>
          </cell>
        </row>
        <row r="409">
          <cell r="A409" t="str">
            <v>ThailandEnoxaparin</v>
          </cell>
          <cell r="B409" t="str">
            <v>Enoxaparin</v>
          </cell>
          <cell r="C409" t="str">
            <v>Thailand</v>
          </cell>
        </row>
        <row r="410">
          <cell r="A410" t="str">
            <v>ThailandPramipexole</v>
          </cell>
          <cell r="B410" t="str">
            <v>Pramipexole</v>
          </cell>
          <cell r="C410" t="str">
            <v>Thailand</v>
          </cell>
          <cell r="E410">
            <v>2011</v>
          </cell>
          <cell r="F410">
            <v>2012.75</v>
          </cell>
        </row>
        <row r="411">
          <cell r="A411" t="str">
            <v>ThailandMontelukast</v>
          </cell>
          <cell r="B411" t="str">
            <v>Montelukast</v>
          </cell>
          <cell r="C411" t="str">
            <v>Thailand</v>
          </cell>
          <cell r="E411">
            <v>2012</v>
          </cell>
          <cell r="F411">
            <v>2011.5</v>
          </cell>
        </row>
        <row r="412">
          <cell r="A412" t="str">
            <v>ThailandDocetaxel</v>
          </cell>
          <cell r="B412" t="str">
            <v>Docetaxel</v>
          </cell>
          <cell r="C412" t="str">
            <v>Thailand</v>
          </cell>
          <cell r="E412">
            <v>2012</v>
          </cell>
          <cell r="F412">
            <v>2011.75</v>
          </cell>
        </row>
        <row r="413">
          <cell r="A413" t="str">
            <v>UkraineAdemetionine</v>
          </cell>
          <cell r="B413" t="str">
            <v>Ademetionine</v>
          </cell>
          <cell r="C413" t="str">
            <v>Ukraine</v>
          </cell>
          <cell r="E413">
            <v>2013</v>
          </cell>
          <cell r="F413">
            <v>2012.25</v>
          </cell>
        </row>
        <row r="414">
          <cell r="A414" t="str">
            <v>UkraineAmlodipine + Valsartan</v>
          </cell>
          <cell r="B414" t="str">
            <v>Amlodipine + Valsartan</v>
          </cell>
          <cell r="C414" t="str">
            <v>Ukraine</v>
          </cell>
          <cell r="E414">
            <v>2014</v>
          </cell>
          <cell r="F414">
            <v>2011.75</v>
          </cell>
        </row>
        <row r="415">
          <cell r="A415" t="str">
            <v>UkraineCapecitabine</v>
          </cell>
          <cell r="B415" t="str">
            <v>Capecitabine</v>
          </cell>
          <cell r="C415" t="str">
            <v>Ukraine</v>
          </cell>
          <cell r="E415">
            <v>2013</v>
          </cell>
          <cell r="F415">
            <v>2011.75</v>
          </cell>
        </row>
        <row r="416">
          <cell r="A416" t="str">
            <v>UkraineColistin</v>
          </cell>
          <cell r="B416" t="str">
            <v>Colistin</v>
          </cell>
          <cell r="C416" t="str">
            <v>Ukraine</v>
          </cell>
          <cell r="E416">
            <v>2012</v>
          </cell>
          <cell r="F416">
            <v>2012.25</v>
          </cell>
        </row>
        <row r="417">
          <cell r="A417" t="str">
            <v>UkraineDesloratidine + Pseudoephedrine</v>
          </cell>
          <cell r="B417" t="str">
            <v>Desloratidine + Pseudoephedrine</v>
          </cell>
          <cell r="C417" t="str">
            <v>Ukraine</v>
          </cell>
          <cell r="E417">
            <v>2012</v>
          </cell>
          <cell r="F417">
            <v>2012.25</v>
          </cell>
        </row>
        <row r="418">
          <cell r="A418" t="str">
            <v>UkraineDiosmin + Hesperidine</v>
          </cell>
          <cell r="B418" t="str">
            <v>Diosmin + Hesperidine</v>
          </cell>
          <cell r="C418" t="str">
            <v>Ukraine</v>
          </cell>
          <cell r="E418">
            <v>2011</v>
          </cell>
          <cell r="F418">
            <v>2012.25</v>
          </cell>
        </row>
        <row r="419">
          <cell r="A419" t="str">
            <v>UkraineEnoxaparin</v>
          </cell>
          <cell r="B419" t="str">
            <v>Enoxaparin</v>
          </cell>
          <cell r="C419" t="str">
            <v>Ukraine</v>
          </cell>
          <cell r="E419">
            <v>2011</v>
          </cell>
          <cell r="F419">
            <v>2012.25</v>
          </cell>
        </row>
        <row r="420">
          <cell r="A420" t="str">
            <v>UkraineExemestane</v>
          </cell>
          <cell r="B420" t="str">
            <v>Exemestane</v>
          </cell>
          <cell r="C420" t="str">
            <v>Ukraine</v>
          </cell>
          <cell r="E420">
            <v>2012</v>
          </cell>
          <cell r="F420">
            <v>2011.25</v>
          </cell>
        </row>
        <row r="421">
          <cell r="A421" t="str">
            <v>UkraineIpratropium Bromide + Salbutamol</v>
          </cell>
          <cell r="B421" t="str">
            <v>Ipratropium Bromide + Salbutamol</v>
          </cell>
          <cell r="C421" t="str">
            <v>Ukraine</v>
          </cell>
          <cell r="E421">
            <v>2013</v>
          </cell>
          <cell r="F421">
            <v>2012.25</v>
          </cell>
        </row>
        <row r="422">
          <cell r="A422" t="str">
            <v>UkraineMebeverine</v>
          </cell>
          <cell r="B422" t="str">
            <v>Mebeverine</v>
          </cell>
          <cell r="C422" t="str">
            <v>Ukraine</v>
          </cell>
          <cell r="E422">
            <v>2012</v>
          </cell>
          <cell r="F422">
            <v>2012.25</v>
          </cell>
        </row>
        <row r="423">
          <cell r="A423" t="str">
            <v>UkraineMontelukast</v>
          </cell>
          <cell r="B423" t="str">
            <v>Montelukast</v>
          </cell>
          <cell r="C423" t="str">
            <v>Ukraine</v>
          </cell>
          <cell r="E423">
            <v>2011</v>
          </cell>
          <cell r="F423">
            <v>2011</v>
          </cell>
        </row>
        <row r="424">
          <cell r="A424" t="str">
            <v>UkrainePemetrexed</v>
          </cell>
          <cell r="B424" t="str">
            <v>Pemetrexed</v>
          </cell>
          <cell r="C424" t="str">
            <v>Ukraine</v>
          </cell>
          <cell r="E424">
            <v>2014</v>
          </cell>
          <cell r="F424">
            <v>2012.25</v>
          </cell>
        </row>
        <row r="425">
          <cell r="A425" t="str">
            <v>UkrainePerindopril</v>
          </cell>
          <cell r="B425" t="str">
            <v>Perindopril</v>
          </cell>
          <cell r="C425" t="str">
            <v>Ukraine</v>
          </cell>
          <cell r="E425">
            <v>2011</v>
          </cell>
          <cell r="F425">
            <v>2012.25</v>
          </cell>
        </row>
        <row r="426">
          <cell r="A426" t="str">
            <v>UkraineSibutramine</v>
          </cell>
          <cell r="B426" t="str">
            <v>Sibutramine</v>
          </cell>
          <cell r="C426" t="str">
            <v>Ukraine</v>
          </cell>
          <cell r="E426">
            <v>2011</v>
          </cell>
          <cell r="F426">
            <v>0</v>
          </cell>
        </row>
        <row r="427">
          <cell r="A427" t="str">
            <v>UkraineTemozolomide</v>
          </cell>
          <cell r="B427" t="str">
            <v>Temozolomide</v>
          </cell>
          <cell r="C427" t="str">
            <v>Ukraine</v>
          </cell>
          <cell r="E427">
            <v>2012</v>
          </cell>
          <cell r="F427">
            <v>2011.25</v>
          </cell>
        </row>
        <row r="428">
          <cell r="A428" t="str">
            <v>UkraineTiotropium Bromide</v>
          </cell>
          <cell r="B428" t="str">
            <v>Tiotropium Bromide</v>
          </cell>
          <cell r="C428" t="str">
            <v>Ukraine</v>
          </cell>
          <cell r="E428">
            <v>2013</v>
          </cell>
          <cell r="F428">
            <v>2012.25</v>
          </cell>
        </row>
        <row r="429">
          <cell r="A429" t="str">
            <v>VenezuelaAmlodipine + Valsartan</v>
          </cell>
          <cell r="B429" t="str">
            <v>Amlodipine + Valsartan</v>
          </cell>
          <cell r="C429" t="str">
            <v>Venezuela</v>
          </cell>
          <cell r="E429">
            <v>2012</v>
          </cell>
          <cell r="F429">
            <v>2012</v>
          </cell>
        </row>
        <row r="430">
          <cell r="A430" t="str">
            <v>VenezuelaAmoxicillin + Clarithromycin + Esomeprazole</v>
          </cell>
          <cell r="B430" t="str">
            <v>Amoxicillin + Clarithromycin + Esomeprazole</v>
          </cell>
          <cell r="C430" t="str">
            <v>Venezuela</v>
          </cell>
          <cell r="E430">
            <v>2012</v>
          </cell>
          <cell r="F430">
            <v>2012.5</v>
          </cell>
        </row>
        <row r="431">
          <cell r="A431" t="str">
            <v>VenezuelaCapecitabine</v>
          </cell>
          <cell r="B431" t="str">
            <v>Capecitabine</v>
          </cell>
          <cell r="C431" t="str">
            <v>Venezuela</v>
          </cell>
          <cell r="E431">
            <v>2013</v>
          </cell>
          <cell r="F431">
            <v>2012</v>
          </cell>
        </row>
        <row r="432">
          <cell r="A432" t="str">
            <v>VenezuelaClopidogrel</v>
          </cell>
          <cell r="B432" t="str">
            <v>Clopidogrel</v>
          </cell>
          <cell r="C432" t="str">
            <v>Venezuela</v>
          </cell>
          <cell r="E432">
            <v>2011</v>
          </cell>
          <cell r="F432">
            <v>2011.25</v>
          </cell>
        </row>
        <row r="433">
          <cell r="A433" t="str">
            <v>VenezuelaDesloratidine</v>
          </cell>
          <cell r="B433" t="str">
            <v>Desloratidine</v>
          </cell>
          <cell r="C433" t="str">
            <v>Venezuela</v>
          </cell>
          <cell r="E433">
            <v>2012</v>
          </cell>
          <cell r="F433">
            <v>2012.5</v>
          </cell>
        </row>
        <row r="434">
          <cell r="A434" t="str">
            <v>VenezuelaDesloratidine + Pseudoephedrine</v>
          </cell>
          <cell r="B434" t="str">
            <v>Desloratidine + Pseudoephedrine</v>
          </cell>
          <cell r="C434" t="str">
            <v>Venezuela</v>
          </cell>
          <cell r="E434">
            <v>2013</v>
          </cell>
          <cell r="F434">
            <v>2012.5</v>
          </cell>
        </row>
        <row r="435">
          <cell r="A435" t="str">
            <v>VenezuelaEnoxaparin</v>
          </cell>
          <cell r="B435" t="str">
            <v>Enoxaparin</v>
          </cell>
          <cell r="C435" t="str">
            <v>Venezuela</v>
          </cell>
          <cell r="E435">
            <v>2013</v>
          </cell>
          <cell r="F435">
            <v>2012.5</v>
          </cell>
        </row>
        <row r="436">
          <cell r="A436" t="str">
            <v>VenezuelaFelodipine + Candesartan</v>
          </cell>
          <cell r="B436" t="str">
            <v>Felodipine + Candesartan</v>
          </cell>
          <cell r="C436" t="str">
            <v>Venezuela</v>
          </cell>
          <cell r="E436">
            <v>2012</v>
          </cell>
          <cell r="F436">
            <v>2012.5</v>
          </cell>
        </row>
        <row r="437">
          <cell r="A437" t="str">
            <v>VenezuelaFenofibrate</v>
          </cell>
          <cell r="B437" t="str">
            <v>Fenofibrate</v>
          </cell>
          <cell r="C437" t="str">
            <v>Venezuela</v>
          </cell>
          <cell r="E437">
            <v>2012</v>
          </cell>
          <cell r="F437">
            <v>2012.5</v>
          </cell>
        </row>
        <row r="438">
          <cell r="A438" t="str">
            <v>VenezuelaGabapentin</v>
          </cell>
          <cell r="B438" t="str">
            <v>Gabapentin</v>
          </cell>
          <cell r="C438" t="str">
            <v>Venezuela</v>
          </cell>
          <cell r="E438">
            <v>2012</v>
          </cell>
          <cell r="F438">
            <v>2011.25</v>
          </cell>
        </row>
        <row r="439">
          <cell r="A439" t="str">
            <v>VenezuelaGemcitabine</v>
          </cell>
          <cell r="B439" t="str">
            <v>Gemcitabine</v>
          </cell>
          <cell r="C439" t="str">
            <v>Venezuela</v>
          </cell>
          <cell r="E439">
            <v>2011</v>
          </cell>
          <cell r="F439">
            <v>2011.5</v>
          </cell>
        </row>
        <row r="440">
          <cell r="A440" t="str">
            <v>VenezuelaGlatiramer Acetate</v>
          </cell>
          <cell r="B440" t="str">
            <v>Glatiramer Acetate</v>
          </cell>
          <cell r="C440" t="str">
            <v>Venezuela</v>
          </cell>
          <cell r="E440">
            <v>0</v>
          </cell>
          <cell r="F440">
            <v>0</v>
          </cell>
        </row>
        <row r="441">
          <cell r="A441" t="str">
            <v>VenezuelaInterferon Beta-1B</v>
          </cell>
          <cell r="B441" t="str">
            <v>Interferon Beta-1B</v>
          </cell>
          <cell r="C441" t="str">
            <v>Venezuela</v>
          </cell>
          <cell r="E441">
            <v>0</v>
          </cell>
          <cell r="F441">
            <v>2012.5</v>
          </cell>
        </row>
        <row r="442">
          <cell r="A442" t="str">
            <v>VenezuelaKetorolac + Tramadol</v>
          </cell>
          <cell r="B442" t="str">
            <v>Ketorolac + Tramadol</v>
          </cell>
          <cell r="C442" t="str">
            <v>Venezuela</v>
          </cell>
          <cell r="E442">
            <v>2013</v>
          </cell>
          <cell r="F442">
            <v>2012.5</v>
          </cell>
        </row>
        <row r="443">
          <cell r="A443" t="str">
            <v>VenezuelaMetformin XR + Glimepiride</v>
          </cell>
          <cell r="B443" t="str">
            <v>Metformin XR + Glimepiride</v>
          </cell>
          <cell r="C443" t="str">
            <v>Venezuela</v>
          </cell>
          <cell r="E443">
            <v>2011</v>
          </cell>
          <cell r="F443">
            <v>2012.5</v>
          </cell>
        </row>
        <row r="444">
          <cell r="A444" t="str">
            <v>VenezuelaMetformin XR</v>
          </cell>
          <cell r="B444" t="str">
            <v>Metformin XR</v>
          </cell>
          <cell r="C444" t="str">
            <v>Venezuela</v>
          </cell>
          <cell r="E444">
            <v>2011</v>
          </cell>
          <cell r="F444">
            <v>2011.25</v>
          </cell>
        </row>
        <row r="445">
          <cell r="A445" t="str">
            <v>VenezuelaMontelukast</v>
          </cell>
          <cell r="B445" t="str">
            <v>Montelukast</v>
          </cell>
          <cell r="C445" t="str">
            <v>Venezuela</v>
          </cell>
          <cell r="E445">
            <v>2012</v>
          </cell>
          <cell r="F445">
            <v>2011.25</v>
          </cell>
        </row>
        <row r="446">
          <cell r="A446" t="str">
            <v>VenezuelaNitazoxanide</v>
          </cell>
          <cell r="B446" t="str">
            <v>Nitazoxanide</v>
          </cell>
          <cell r="C446" t="str">
            <v>Venezuela</v>
          </cell>
          <cell r="E446">
            <v>2012</v>
          </cell>
          <cell r="F446">
            <v>2012.5</v>
          </cell>
        </row>
        <row r="447">
          <cell r="A447" t="str">
            <v>VenezuelaOxcarbazepine</v>
          </cell>
          <cell r="B447" t="str">
            <v>Oxcarbazepine</v>
          </cell>
          <cell r="C447" t="str">
            <v>Venezuela</v>
          </cell>
          <cell r="E447">
            <v>2012</v>
          </cell>
          <cell r="F447">
            <v>2011.75</v>
          </cell>
        </row>
        <row r="448">
          <cell r="A448" t="str">
            <v>VenezuelaPemetrexed</v>
          </cell>
          <cell r="B448" t="str">
            <v>Pemetrexed</v>
          </cell>
          <cell r="C448" t="str">
            <v>Venezuela</v>
          </cell>
          <cell r="E448">
            <v>2013</v>
          </cell>
          <cell r="F448">
            <v>2012.5</v>
          </cell>
        </row>
        <row r="449">
          <cell r="A449" t="str">
            <v>VenezuelaPregabalin</v>
          </cell>
          <cell r="B449" t="str">
            <v>Pregabalin</v>
          </cell>
          <cell r="C449" t="str">
            <v>Venezuela</v>
          </cell>
          <cell r="E449">
            <v>2013</v>
          </cell>
          <cell r="F449">
            <v>2012.5</v>
          </cell>
        </row>
        <row r="450">
          <cell r="A450" t="str">
            <v>VenezuelaRivastigmine + Memantine</v>
          </cell>
          <cell r="B450" t="str">
            <v>Rivastigmine + Memantine</v>
          </cell>
          <cell r="C450" t="str">
            <v>Venezuela</v>
          </cell>
          <cell r="E450">
            <v>2013</v>
          </cell>
          <cell r="F450">
            <v>2012.5</v>
          </cell>
        </row>
        <row r="451">
          <cell r="A451" t="str">
            <v>VenezuelaTemozolomide</v>
          </cell>
          <cell r="B451" t="str">
            <v>Temozolomide</v>
          </cell>
          <cell r="C451" t="str">
            <v>Venezuela</v>
          </cell>
          <cell r="E451">
            <v>2012</v>
          </cell>
          <cell r="F451">
            <v>2011.5</v>
          </cell>
        </row>
        <row r="452">
          <cell r="A452" t="str">
            <v>VenezuelaTiotropium Bromide</v>
          </cell>
          <cell r="B452" t="str">
            <v>Tiotropium Bromide</v>
          </cell>
          <cell r="C452" t="str">
            <v>Venezuela</v>
          </cell>
          <cell r="E452">
            <v>2013</v>
          </cell>
          <cell r="F452">
            <v>2012.5</v>
          </cell>
        </row>
        <row r="453">
          <cell r="A453" t="str">
            <v>VietnamAmoxicillin + Clarithromycin + Esomeprazole</v>
          </cell>
          <cell r="B453" t="str">
            <v>Amoxicillin + Clarithromycin + Esomeprazole</v>
          </cell>
          <cell r="C453" t="str">
            <v>Vietnam</v>
          </cell>
          <cell r="E453">
            <v>2011</v>
          </cell>
          <cell r="F453">
            <v>2012.25</v>
          </cell>
        </row>
        <row r="454">
          <cell r="A454" t="str">
            <v>VietnamBetahistine</v>
          </cell>
          <cell r="B454" t="str">
            <v>Betahistine</v>
          </cell>
          <cell r="C454" t="str">
            <v>Vietnam</v>
          </cell>
          <cell r="E454">
            <v>2012</v>
          </cell>
          <cell r="F454">
            <v>2011.25</v>
          </cell>
        </row>
        <row r="455">
          <cell r="A455" t="str">
            <v>VietnamCapecitabine</v>
          </cell>
          <cell r="B455" t="str">
            <v>Capecitabine</v>
          </cell>
          <cell r="C455" t="str">
            <v>Vietnam</v>
          </cell>
          <cell r="E455">
            <v>2013</v>
          </cell>
          <cell r="F455">
            <v>2011.75</v>
          </cell>
        </row>
        <row r="456">
          <cell r="A456" t="str">
            <v>VietnamClopidogrel</v>
          </cell>
          <cell r="B456" t="str">
            <v>Clopidogrel</v>
          </cell>
          <cell r="C456" t="str">
            <v>Vietnam</v>
          </cell>
          <cell r="E456">
            <v>2011</v>
          </cell>
          <cell r="F456">
            <v>2011</v>
          </cell>
        </row>
        <row r="457">
          <cell r="A457" t="str">
            <v>VietnamDiosmin + Hesperidine</v>
          </cell>
          <cell r="B457" t="str">
            <v>Diosmin + Hesperidine</v>
          </cell>
          <cell r="C457" t="str">
            <v>Vietnam</v>
          </cell>
          <cell r="E457">
            <v>0</v>
          </cell>
          <cell r="F457">
            <v>2012.25</v>
          </cell>
        </row>
        <row r="458">
          <cell r="A458" t="str">
            <v>VietnamEnoxaparin</v>
          </cell>
          <cell r="B458" t="str">
            <v>Enoxaparin</v>
          </cell>
          <cell r="C458" t="str">
            <v>Vietnam</v>
          </cell>
          <cell r="E458">
            <v>2012</v>
          </cell>
          <cell r="F458">
            <v>2012.25</v>
          </cell>
        </row>
        <row r="459">
          <cell r="A459" t="str">
            <v>VietnamEthinylestradiol + Gestoden</v>
          </cell>
          <cell r="B459" t="str">
            <v>Ethinylestradiol + Gestoden</v>
          </cell>
          <cell r="C459" t="str">
            <v>Vietnam</v>
          </cell>
          <cell r="E459">
            <v>2013</v>
          </cell>
          <cell r="F459">
            <v>2012.25</v>
          </cell>
        </row>
        <row r="460">
          <cell r="A460" t="str">
            <v>VietnamFenofibrate</v>
          </cell>
          <cell r="B460" t="str">
            <v>Fenofibrate</v>
          </cell>
          <cell r="C460" t="str">
            <v>Vietnam</v>
          </cell>
          <cell r="E460">
            <v>2011</v>
          </cell>
          <cell r="F460">
            <v>2012.25</v>
          </cell>
        </row>
        <row r="461">
          <cell r="A461" t="str">
            <v>VietnamGemcitabine</v>
          </cell>
          <cell r="B461" t="str">
            <v>Gemcitabine</v>
          </cell>
          <cell r="C461" t="str">
            <v>Vietnam</v>
          </cell>
          <cell r="E461">
            <v>2011</v>
          </cell>
          <cell r="F461">
            <v>2011.25</v>
          </cell>
        </row>
        <row r="462">
          <cell r="A462" t="str">
            <v>VietnamGlimepiride</v>
          </cell>
          <cell r="B462" t="str">
            <v>Glimepiride</v>
          </cell>
          <cell r="C462" t="str">
            <v>Vietnam</v>
          </cell>
          <cell r="E462">
            <v>2012</v>
          </cell>
          <cell r="F462">
            <v>2011.25</v>
          </cell>
        </row>
        <row r="463">
          <cell r="A463" t="str">
            <v>VietnamLevetiracetam</v>
          </cell>
          <cell r="B463" t="str">
            <v>Levetiracetam</v>
          </cell>
          <cell r="C463" t="str">
            <v>Vietnam</v>
          </cell>
          <cell r="E463">
            <v>2012</v>
          </cell>
          <cell r="F463">
            <v>2011</v>
          </cell>
        </row>
        <row r="464">
          <cell r="A464" t="str">
            <v>VietnamMetformin + Glimepiride</v>
          </cell>
          <cell r="B464" t="str">
            <v>Metformin + Glimepiride</v>
          </cell>
          <cell r="C464" t="str">
            <v>Vietnam</v>
          </cell>
          <cell r="E464">
            <v>2011</v>
          </cell>
          <cell r="F464">
            <v>2012.25</v>
          </cell>
        </row>
        <row r="465">
          <cell r="A465" t="str">
            <v>VietnamMetformin XR</v>
          </cell>
          <cell r="B465" t="str">
            <v>Metformin XR</v>
          </cell>
          <cell r="C465" t="str">
            <v>Vietnam</v>
          </cell>
          <cell r="E465">
            <v>2011</v>
          </cell>
          <cell r="F465">
            <v>2011.5</v>
          </cell>
        </row>
        <row r="466">
          <cell r="A466" t="str">
            <v>VietnamMontelukast</v>
          </cell>
          <cell r="B466" t="str">
            <v>Montelukast</v>
          </cell>
          <cell r="C466" t="str">
            <v>Vietnam</v>
          </cell>
          <cell r="E466">
            <v>2012</v>
          </cell>
          <cell r="F466">
            <v>2011</v>
          </cell>
        </row>
        <row r="467">
          <cell r="A467" t="str">
            <v>VietnamOxcarbazepine</v>
          </cell>
          <cell r="B467" t="str">
            <v>Oxcarbazepine</v>
          </cell>
          <cell r="C467" t="str">
            <v>Vietnam</v>
          </cell>
          <cell r="E467">
            <v>0</v>
          </cell>
          <cell r="F467">
            <v>0</v>
          </cell>
        </row>
        <row r="468">
          <cell r="A468" t="str">
            <v>VietnamPregabalin</v>
          </cell>
          <cell r="B468" t="str">
            <v>Pregabalin</v>
          </cell>
          <cell r="C468" t="str">
            <v>Vietnam</v>
          </cell>
          <cell r="E468">
            <v>2012</v>
          </cell>
          <cell r="F468">
            <v>2012.25</v>
          </cell>
        </row>
        <row r="469">
          <cell r="A469" t="str">
            <v>VietnamValsartan</v>
          </cell>
          <cell r="B469" t="str">
            <v>Valsartan</v>
          </cell>
          <cell r="C469" t="str">
            <v>Vietnam</v>
          </cell>
          <cell r="E469">
            <v>2011</v>
          </cell>
          <cell r="F469">
            <v>2011</v>
          </cell>
        </row>
        <row r="470">
          <cell r="A470" t="str">
            <v>VietnamValsartan + HCTZ</v>
          </cell>
          <cell r="B470" t="str">
            <v>Valsartan + HCTZ</v>
          </cell>
          <cell r="C470" t="str">
            <v>Vietnam</v>
          </cell>
          <cell r="E470">
            <v>2012</v>
          </cell>
          <cell r="F470">
            <v>2011</v>
          </cell>
        </row>
        <row r="471">
          <cell r="A471" t="str">
            <v>VietnamVoriconazole</v>
          </cell>
          <cell r="B471" t="str">
            <v>Voriconazole</v>
          </cell>
          <cell r="C471" t="str">
            <v>Vietnam</v>
          </cell>
          <cell r="E471">
            <v>2013</v>
          </cell>
          <cell r="F471">
            <v>2012.25</v>
          </cell>
        </row>
        <row r="472">
          <cell r="A472" t="str">
            <v>VietnamZoledronic Acid</v>
          </cell>
          <cell r="B472" t="str">
            <v>Zoledronic Acid</v>
          </cell>
          <cell r="C472" t="str">
            <v>Vietnam</v>
          </cell>
          <cell r="E472">
            <v>2013</v>
          </cell>
          <cell r="F472">
            <v>2012.25</v>
          </cell>
        </row>
        <row r="473">
          <cell r="A473" t="str">
            <v>RomaniaDocetaxel</v>
          </cell>
          <cell r="B473" t="str">
            <v>Docetaxel</v>
          </cell>
          <cell r="C473" t="str">
            <v>Romania</v>
          </cell>
          <cell r="E473">
            <v>2011</v>
          </cell>
          <cell r="F473">
            <v>2012.25</v>
          </cell>
        </row>
        <row r="474">
          <cell r="A474" t="str">
            <v>RomaniaCapecitabine</v>
          </cell>
          <cell r="B474" t="str">
            <v>Capecitabine</v>
          </cell>
          <cell r="C474" t="str">
            <v>Romania</v>
          </cell>
          <cell r="E474">
            <v>2011</v>
          </cell>
          <cell r="F474">
            <v>2012.75</v>
          </cell>
        </row>
        <row r="475">
          <cell r="A475" t="str">
            <v>RomaniaZoledronic Acid</v>
          </cell>
          <cell r="B475" t="str">
            <v>Zoledronic Acid</v>
          </cell>
          <cell r="C475" t="str">
            <v>Romania</v>
          </cell>
          <cell r="E475">
            <v>2013</v>
          </cell>
          <cell r="F475">
            <v>2013.5</v>
          </cell>
        </row>
        <row r="476">
          <cell r="A476" t="str">
            <v>RomaniaTemozolomide</v>
          </cell>
          <cell r="B476" t="str">
            <v>Temozolomide</v>
          </cell>
          <cell r="C476" t="str">
            <v>Romania</v>
          </cell>
          <cell r="E476">
            <v>2014</v>
          </cell>
          <cell r="F476">
            <v>2012.25</v>
          </cell>
        </row>
        <row r="477">
          <cell r="A477" t="str">
            <v>RomaniaGemcitabine</v>
          </cell>
          <cell r="B477" t="str">
            <v>Gemcitabine</v>
          </cell>
          <cell r="C477" t="str">
            <v>Romania</v>
          </cell>
          <cell r="E477">
            <v>2015</v>
          </cell>
          <cell r="F477">
            <v>2012.25</v>
          </cell>
        </row>
        <row r="478">
          <cell r="A478" t="str">
            <v>RomaniaEnoxaparin</v>
          </cell>
          <cell r="B478" t="str">
            <v>Enoxaparin</v>
          </cell>
          <cell r="C478" t="str">
            <v>Romania</v>
          </cell>
          <cell r="E478">
            <v>2012</v>
          </cell>
          <cell r="F478">
            <v>2013.5</v>
          </cell>
        </row>
        <row r="479">
          <cell r="A479" t="str">
            <v>RomaniaAmoxicillin + Clarithromycin + Esomeprazole</v>
          </cell>
          <cell r="B479" t="str">
            <v>Amoxicillin + Clarithromycin + Esomeprazole</v>
          </cell>
          <cell r="C479" t="str">
            <v>Romania</v>
          </cell>
          <cell r="E479">
            <v>2012</v>
          </cell>
          <cell r="F479">
            <v>2013.5</v>
          </cell>
        </row>
        <row r="480">
          <cell r="A480" t="str">
            <v>RomaniaDiosmin + Hesperidine</v>
          </cell>
          <cell r="B480" t="str">
            <v>Diosmin + Hesperidine</v>
          </cell>
          <cell r="C480" t="str">
            <v>Romania</v>
          </cell>
          <cell r="E480">
            <v>2011</v>
          </cell>
          <cell r="F480">
            <v>2013.5</v>
          </cell>
        </row>
        <row r="481">
          <cell r="A481" t="str">
            <v>RomaniaFenofibrate</v>
          </cell>
          <cell r="B481" t="str">
            <v>Fenofibrate</v>
          </cell>
          <cell r="C481" t="str">
            <v>Romania</v>
          </cell>
          <cell r="E481">
            <v>2011</v>
          </cell>
          <cell r="F481">
            <v>2013.5</v>
          </cell>
        </row>
        <row r="482">
          <cell r="A482" t="str">
            <v>RomaniaTrimetazidine</v>
          </cell>
          <cell r="B482" t="str">
            <v>Trimetazidine</v>
          </cell>
          <cell r="C482" t="str">
            <v>Romania</v>
          </cell>
          <cell r="E482">
            <v>2011</v>
          </cell>
          <cell r="F482">
            <v>2013.5</v>
          </cell>
        </row>
        <row r="483">
          <cell r="A483" t="str">
            <v>RomaniaFelodipine + Candesartan</v>
          </cell>
          <cell r="B483" t="str">
            <v>Felodipine + Candesartan</v>
          </cell>
          <cell r="C483" t="str">
            <v>Romania</v>
          </cell>
          <cell r="E483">
            <v>2013</v>
          </cell>
          <cell r="F483">
            <v>2013.5</v>
          </cell>
        </row>
        <row r="484">
          <cell r="A484" t="str">
            <v>RomaniaMetformin XR</v>
          </cell>
          <cell r="B484" t="str">
            <v>Metformin XR</v>
          </cell>
          <cell r="C484" t="str">
            <v>Romania</v>
          </cell>
          <cell r="E484">
            <v>2015</v>
          </cell>
          <cell r="F484">
            <v>2012</v>
          </cell>
        </row>
        <row r="485">
          <cell r="A485" t="str">
            <v>RomaniaPioglitazone</v>
          </cell>
          <cell r="B485" t="str">
            <v>Pioglitazone</v>
          </cell>
          <cell r="C485" t="str">
            <v>Romania</v>
          </cell>
          <cell r="E485">
            <v>2015</v>
          </cell>
          <cell r="F485">
            <v>2012</v>
          </cell>
        </row>
        <row r="486">
          <cell r="A486" t="str">
            <v>RomaniaPioglitazone + Metformin</v>
          </cell>
          <cell r="B486" t="str">
            <v>Pioglitazone + Metformin</v>
          </cell>
          <cell r="C486" t="str">
            <v>Romania</v>
          </cell>
          <cell r="E486">
            <v>2015</v>
          </cell>
          <cell r="F486">
            <v>2013.5</v>
          </cell>
        </row>
        <row r="487">
          <cell r="A487" t="str">
            <v>UkraineOxcarbazepine</v>
          </cell>
          <cell r="B487" t="str">
            <v>Oxcarbazepine</v>
          </cell>
          <cell r="C487" t="str">
            <v>Ukraine</v>
          </cell>
          <cell r="E487">
            <v>2013</v>
          </cell>
          <cell r="F487">
            <v>2011.5</v>
          </cell>
        </row>
        <row r="488">
          <cell r="A488" t="str">
            <v>UkraineDuloxetine</v>
          </cell>
          <cell r="B488" t="str">
            <v>Duloxetine</v>
          </cell>
          <cell r="C488" t="str">
            <v>Ukraine</v>
          </cell>
          <cell r="E488">
            <v>2013</v>
          </cell>
          <cell r="F488">
            <v>2011.25</v>
          </cell>
        </row>
        <row r="489">
          <cell r="A489" t="str">
            <v>UkraineVenlafaxine XR</v>
          </cell>
          <cell r="B489" t="str">
            <v>Venlafaxine XR</v>
          </cell>
          <cell r="C489" t="str">
            <v>Ukraine</v>
          </cell>
          <cell r="E489">
            <v>2011</v>
          </cell>
          <cell r="F489">
            <v>2011</v>
          </cell>
        </row>
        <row r="490">
          <cell r="A490" t="str">
            <v>UkraineEscitalopram</v>
          </cell>
          <cell r="B490" t="str">
            <v>Escitalopram</v>
          </cell>
          <cell r="C490" t="str">
            <v>Ukraine</v>
          </cell>
          <cell r="E490">
            <v>2012</v>
          </cell>
          <cell r="F490">
            <v>2011</v>
          </cell>
        </row>
        <row r="491">
          <cell r="A491" t="str">
            <v>UkraineLevetiracetam</v>
          </cell>
          <cell r="B491" t="str">
            <v>Levetiracetam</v>
          </cell>
          <cell r="C491" t="str">
            <v>Ukraine</v>
          </cell>
          <cell r="E491">
            <v>2013</v>
          </cell>
          <cell r="F491">
            <v>2011</v>
          </cell>
        </row>
        <row r="492">
          <cell r="A492" t="str">
            <v>ChileFelodipine + Candesartan</v>
          </cell>
          <cell r="B492" t="str">
            <v>Felodipine + Candesartan</v>
          </cell>
          <cell r="C492" t="str">
            <v>Chile</v>
          </cell>
          <cell r="E492">
            <v>2012</v>
          </cell>
          <cell r="F492">
            <v>2012.25</v>
          </cell>
        </row>
        <row r="493">
          <cell r="A493" t="str">
            <v>ChileMetformin XR</v>
          </cell>
          <cell r="B493" t="str">
            <v>Metformin XR</v>
          </cell>
          <cell r="C493" t="str">
            <v>Chile</v>
          </cell>
          <cell r="E493">
            <v>2011</v>
          </cell>
          <cell r="F493">
            <v>2011</v>
          </cell>
        </row>
        <row r="494">
          <cell r="A494" t="str">
            <v>ChileOrlistat</v>
          </cell>
          <cell r="B494" t="str">
            <v>Orlistat</v>
          </cell>
          <cell r="C494" t="str">
            <v>Chile</v>
          </cell>
          <cell r="E494">
            <v>2012</v>
          </cell>
          <cell r="F494">
            <v>2012.25</v>
          </cell>
        </row>
        <row r="495">
          <cell r="A495" t="str">
            <v>ChileAmoxicillin + Clarithromycin + Esomeprazole</v>
          </cell>
          <cell r="B495" t="str">
            <v>Amoxicillin + Clarithromycin + Esomeprazole</v>
          </cell>
          <cell r="C495" t="str">
            <v>Chile</v>
          </cell>
          <cell r="E495">
            <v>2012</v>
          </cell>
          <cell r="F495">
            <v>2012.25</v>
          </cell>
        </row>
        <row r="496">
          <cell r="A496" t="str">
            <v>ChilePregabalin</v>
          </cell>
          <cell r="B496" t="str">
            <v>Pregabalin</v>
          </cell>
          <cell r="C496" t="str">
            <v>Chile</v>
          </cell>
          <cell r="E496">
            <v>2013</v>
          </cell>
          <cell r="F496">
            <v>2012.25</v>
          </cell>
        </row>
        <row r="497">
          <cell r="A497" t="str">
            <v>ChileEscitalopram</v>
          </cell>
          <cell r="B497" t="str">
            <v>Escitalopram</v>
          </cell>
          <cell r="C497" t="str">
            <v>Chile</v>
          </cell>
          <cell r="E497">
            <v>2011</v>
          </cell>
          <cell r="F497">
            <v>2011</v>
          </cell>
        </row>
        <row r="498">
          <cell r="A498" t="str">
            <v>ChileVenlafaxine XR</v>
          </cell>
          <cell r="B498" t="str">
            <v>Venlafaxine XR</v>
          </cell>
          <cell r="C498" t="str">
            <v>Chile</v>
          </cell>
          <cell r="E498">
            <v>2011</v>
          </cell>
          <cell r="F498">
            <v>2011</v>
          </cell>
        </row>
        <row r="499">
          <cell r="A499" t="str">
            <v>ChileDuloxetine</v>
          </cell>
          <cell r="B499" t="str">
            <v>Duloxetine</v>
          </cell>
          <cell r="C499" t="str">
            <v>Chile</v>
          </cell>
          <cell r="E499">
            <v>2011</v>
          </cell>
          <cell r="F499">
            <v>2011.25</v>
          </cell>
        </row>
        <row r="500">
          <cell r="A500" t="str">
            <v>ChileKetorolac + Tramadol</v>
          </cell>
          <cell r="B500" t="str">
            <v>Ketorolac + Tramadol</v>
          </cell>
          <cell r="C500" t="str">
            <v>Chile</v>
          </cell>
          <cell r="E500">
            <v>2013</v>
          </cell>
          <cell r="F500">
            <v>2012.25</v>
          </cell>
        </row>
        <row r="501">
          <cell r="A501" t="str">
            <v>ChileNimesulide + Paracetamol</v>
          </cell>
          <cell r="B501" t="str">
            <v>Nimesulide + Paracetamol</v>
          </cell>
          <cell r="C501" t="str">
            <v>Chile</v>
          </cell>
          <cell r="E501">
            <v>2013</v>
          </cell>
          <cell r="F501">
            <v>2012.25</v>
          </cell>
        </row>
        <row r="502">
          <cell r="A502" t="str">
            <v>ChileCapecitabine</v>
          </cell>
          <cell r="B502" t="str">
            <v>Capecitabine</v>
          </cell>
          <cell r="C502" t="str">
            <v>Chile</v>
          </cell>
          <cell r="E502">
            <v>2013</v>
          </cell>
          <cell r="F502">
            <v>2011.75</v>
          </cell>
        </row>
        <row r="503">
          <cell r="A503" t="str">
            <v>ChileGemcitabine</v>
          </cell>
          <cell r="B503" t="str">
            <v>Gemcitabine</v>
          </cell>
          <cell r="C503" t="str">
            <v>Chile</v>
          </cell>
          <cell r="E503">
            <v>2011</v>
          </cell>
          <cell r="F503">
            <v>2011.25</v>
          </cell>
        </row>
        <row r="504">
          <cell r="A504" t="str">
            <v>ChileDocetaxel</v>
          </cell>
          <cell r="B504" t="str">
            <v>Docetaxel</v>
          </cell>
          <cell r="C504" t="str">
            <v>Chile</v>
          </cell>
          <cell r="E504">
            <v>2011</v>
          </cell>
          <cell r="F504">
            <v>2011.25</v>
          </cell>
        </row>
        <row r="505">
          <cell r="A505" t="str">
            <v>ChilePiperacillin + Tazobactam</v>
          </cell>
          <cell r="B505" t="str">
            <v>Piperacillin + Tazobactam</v>
          </cell>
          <cell r="C505" t="str">
            <v>Chile</v>
          </cell>
          <cell r="E505">
            <v>2011</v>
          </cell>
          <cell r="F505">
            <v>2011</v>
          </cell>
        </row>
        <row r="506">
          <cell r="A506" t="str">
            <v>ColombiaFelodipine + Candesartan</v>
          </cell>
          <cell r="B506" t="str">
            <v>Felodipine + Candesartan</v>
          </cell>
          <cell r="C506" t="str">
            <v>Colombia</v>
          </cell>
          <cell r="E506">
            <v>2012</v>
          </cell>
          <cell r="F506">
            <v>2012.25</v>
          </cell>
        </row>
        <row r="507">
          <cell r="A507" t="str">
            <v>ColombiaFenofibrate</v>
          </cell>
          <cell r="B507" t="str">
            <v>Fenofibrate</v>
          </cell>
          <cell r="C507" t="str">
            <v>Colombia</v>
          </cell>
          <cell r="E507">
            <v>2011</v>
          </cell>
          <cell r="F507">
            <v>2012.25</v>
          </cell>
        </row>
        <row r="508">
          <cell r="A508" t="str">
            <v>ColombiaMetformin XR</v>
          </cell>
          <cell r="B508" t="str">
            <v>Metformin XR</v>
          </cell>
          <cell r="C508" t="str">
            <v>Colombia</v>
          </cell>
          <cell r="E508">
            <v>2011</v>
          </cell>
          <cell r="F508">
            <v>2011</v>
          </cell>
        </row>
        <row r="509">
          <cell r="A509" t="str">
            <v>ColombiaPregabalin</v>
          </cell>
          <cell r="B509" t="str">
            <v>Pregabalin</v>
          </cell>
          <cell r="C509" t="str">
            <v>Colombia</v>
          </cell>
          <cell r="E509">
            <v>2013</v>
          </cell>
          <cell r="F509">
            <v>2012.25</v>
          </cell>
        </row>
        <row r="510">
          <cell r="A510" t="str">
            <v>ColombiaLevetiracetam</v>
          </cell>
          <cell r="B510" t="str">
            <v>Levetiracetam</v>
          </cell>
          <cell r="C510" t="str">
            <v>Colombia</v>
          </cell>
          <cell r="E510">
            <v>2011</v>
          </cell>
          <cell r="F510">
            <v>2011</v>
          </cell>
        </row>
        <row r="511">
          <cell r="A511" t="str">
            <v>ColombiaValproate semisodium</v>
          </cell>
          <cell r="B511" t="str">
            <v>Valproate semisodium</v>
          </cell>
          <cell r="C511" t="str">
            <v>Colombia</v>
          </cell>
          <cell r="E511">
            <v>2012</v>
          </cell>
          <cell r="F511">
            <v>2012.25</v>
          </cell>
        </row>
        <row r="512">
          <cell r="A512" t="str">
            <v>ColombiaEscitalopram</v>
          </cell>
          <cell r="B512" t="str">
            <v>Escitalopram</v>
          </cell>
          <cell r="C512" t="str">
            <v>Colombia</v>
          </cell>
          <cell r="E512">
            <v>2011</v>
          </cell>
          <cell r="F512">
            <v>2011</v>
          </cell>
        </row>
        <row r="513">
          <cell r="A513" t="str">
            <v>ColombiaMontelukast</v>
          </cell>
          <cell r="B513" t="str">
            <v>Montelukast</v>
          </cell>
          <cell r="C513" t="str">
            <v>Colombia</v>
          </cell>
          <cell r="E513">
            <v>2012</v>
          </cell>
          <cell r="F513">
            <v>2011</v>
          </cell>
        </row>
        <row r="514">
          <cell r="A514" t="str">
            <v>ColombiaLevocetirizine</v>
          </cell>
          <cell r="B514" t="str">
            <v>Levocetirizine</v>
          </cell>
          <cell r="C514" t="str">
            <v>Colombia</v>
          </cell>
          <cell r="E514">
            <v>2011</v>
          </cell>
          <cell r="F514">
            <v>2012.25</v>
          </cell>
        </row>
        <row r="515">
          <cell r="A515" t="str">
            <v>ColombiaTiotropium Bromide</v>
          </cell>
          <cell r="B515" t="str">
            <v>Tiotropium Bromide</v>
          </cell>
          <cell r="C515" t="str">
            <v>Colombia</v>
          </cell>
          <cell r="E515">
            <v>2011</v>
          </cell>
          <cell r="F515">
            <v>2012.25</v>
          </cell>
        </row>
        <row r="516">
          <cell r="A516" t="str">
            <v>ColombiaEnoxaparin</v>
          </cell>
          <cell r="B516" t="str">
            <v>Enoxaparin</v>
          </cell>
          <cell r="C516" t="str">
            <v>Colombia</v>
          </cell>
          <cell r="E516">
            <v>2012</v>
          </cell>
          <cell r="F516">
            <v>2012.25</v>
          </cell>
        </row>
        <row r="517">
          <cell r="A517" t="str">
            <v>ColombiaTemozolomide</v>
          </cell>
          <cell r="B517" t="str">
            <v>Temozolomide</v>
          </cell>
          <cell r="C517" t="str">
            <v>Colombia</v>
          </cell>
          <cell r="E517">
            <v>2011</v>
          </cell>
          <cell r="F517">
            <v>2011.25</v>
          </cell>
        </row>
        <row r="518">
          <cell r="A518" t="str">
            <v>ColombiaPemetrexed</v>
          </cell>
          <cell r="B518" t="str">
            <v>Pemetrexed</v>
          </cell>
          <cell r="C518" t="str">
            <v>Colombia</v>
          </cell>
          <cell r="E518">
            <v>2012</v>
          </cell>
          <cell r="F518">
            <v>2012.25</v>
          </cell>
        </row>
        <row r="519">
          <cell r="A519" t="str">
            <v>ColombiaGemcitabine</v>
          </cell>
          <cell r="B519" t="str">
            <v>Gemcitabine</v>
          </cell>
          <cell r="C519" t="str">
            <v>Colombia</v>
          </cell>
          <cell r="E519">
            <v>2011</v>
          </cell>
          <cell r="F519">
            <v>2011.25</v>
          </cell>
        </row>
        <row r="520">
          <cell r="A520" t="str">
            <v>ColombiaDocetaxel</v>
          </cell>
          <cell r="B520" t="str">
            <v>Docetaxel</v>
          </cell>
          <cell r="C520" t="str">
            <v>Colombia</v>
          </cell>
          <cell r="E520">
            <v>2011</v>
          </cell>
          <cell r="F520">
            <v>2011.25</v>
          </cell>
        </row>
        <row r="521">
          <cell r="A521" t="str">
            <v>ColombiaBortezomib</v>
          </cell>
          <cell r="B521" t="str">
            <v>Bortezomib</v>
          </cell>
          <cell r="C521" t="str">
            <v>Colombia</v>
          </cell>
          <cell r="E521">
            <v>2013</v>
          </cell>
          <cell r="F521">
            <v>2012.25</v>
          </cell>
        </row>
        <row r="522">
          <cell r="A522" t="str">
            <v>ColombiaPramipexole</v>
          </cell>
          <cell r="B522" t="str">
            <v>Pramipexole</v>
          </cell>
          <cell r="C522" t="str">
            <v>Colombia</v>
          </cell>
          <cell r="E522">
            <v>2013</v>
          </cell>
          <cell r="F522">
            <v>2012.25</v>
          </cell>
        </row>
        <row r="523">
          <cell r="A523" t="str">
            <v>PeruFelodipine + Candesartan</v>
          </cell>
          <cell r="B523" t="str">
            <v>Felodipine + Candesartan</v>
          </cell>
          <cell r="C523" t="str">
            <v>Peru</v>
          </cell>
          <cell r="E523">
            <v>2013</v>
          </cell>
          <cell r="F523">
            <v>2012.5</v>
          </cell>
        </row>
        <row r="524">
          <cell r="A524" t="str">
            <v>PeruAmoxicillin + Clarithromycin + Esomeprazole</v>
          </cell>
          <cell r="B524" t="str">
            <v>Amoxicillin + Clarithromycin + Esomeprazole</v>
          </cell>
          <cell r="C524" t="str">
            <v>Peru</v>
          </cell>
          <cell r="E524">
            <v>2012</v>
          </cell>
          <cell r="F524">
            <v>2012.5</v>
          </cell>
        </row>
        <row r="525">
          <cell r="A525" t="str">
            <v>PeruMetformin XR</v>
          </cell>
          <cell r="B525" t="str">
            <v>Metformin XR</v>
          </cell>
          <cell r="C525" t="str">
            <v>Peru</v>
          </cell>
          <cell r="E525">
            <v>2011</v>
          </cell>
          <cell r="F525">
            <v>2011.25</v>
          </cell>
        </row>
        <row r="526">
          <cell r="A526" t="str">
            <v>PeruKetorolac + Tramadol</v>
          </cell>
          <cell r="B526" t="str">
            <v>Ketorolac + Tramadol</v>
          </cell>
          <cell r="C526" t="str">
            <v>Peru</v>
          </cell>
          <cell r="E526">
            <v>2011</v>
          </cell>
          <cell r="F526">
            <v>2012.5</v>
          </cell>
        </row>
        <row r="527">
          <cell r="A527" t="str">
            <v>PeruParacetamol + Tramadol</v>
          </cell>
          <cell r="B527" t="str">
            <v>Paracetamol + Tramadol</v>
          </cell>
          <cell r="C527" t="str">
            <v>Peru</v>
          </cell>
          <cell r="E527">
            <v>2012</v>
          </cell>
          <cell r="F527">
            <v>2012</v>
          </cell>
        </row>
        <row r="528">
          <cell r="A528" t="str">
            <v>PeruPregabalin</v>
          </cell>
          <cell r="B528" t="str">
            <v>Pregabalin</v>
          </cell>
          <cell r="C528" t="str">
            <v>Peru</v>
          </cell>
          <cell r="E528">
            <v>2013</v>
          </cell>
          <cell r="F528">
            <v>2012.5</v>
          </cell>
        </row>
        <row r="529">
          <cell r="A529" t="str">
            <v>PeruValproate Semisodium</v>
          </cell>
          <cell r="B529" t="str">
            <v>Valproate Semisodium</v>
          </cell>
          <cell r="C529" t="str">
            <v>Peru</v>
          </cell>
          <cell r="E529">
            <v>2012</v>
          </cell>
          <cell r="F529">
            <v>2012.5</v>
          </cell>
        </row>
        <row r="530">
          <cell r="A530" t="str">
            <v>PeruMemantine</v>
          </cell>
          <cell r="B530" t="str">
            <v>Memantine</v>
          </cell>
          <cell r="C530" t="str">
            <v>Peru</v>
          </cell>
          <cell r="E530">
            <v>2013</v>
          </cell>
          <cell r="F530">
            <v>2012</v>
          </cell>
        </row>
        <row r="531">
          <cell r="A531" t="str">
            <v>PeruPramipexole</v>
          </cell>
          <cell r="B531" t="str">
            <v>Pramipexole</v>
          </cell>
          <cell r="C531" t="str">
            <v>Peru</v>
          </cell>
          <cell r="E531">
            <v>2013</v>
          </cell>
          <cell r="F531">
            <v>2012.5</v>
          </cell>
        </row>
        <row r="532">
          <cell r="A532" t="str">
            <v>PeruChondroitinsulfuric Acid + Glucosamine</v>
          </cell>
          <cell r="B532" t="str">
            <v>Chondroitinsulfuric Acid + Glucosamine</v>
          </cell>
          <cell r="C532" t="str">
            <v>Peru</v>
          </cell>
          <cell r="E532">
            <v>2012</v>
          </cell>
          <cell r="F532">
            <v>2012.5</v>
          </cell>
        </row>
        <row r="533">
          <cell r="A533" t="str">
            <v>PeruLevocetirizine</v>
          </cell>
          <cell r="B533" t="str">
            <v>Levocetirizine</v>
          </cell>
          <cell r="C533" t="str">
            <v>Peru</v>
          </cell>
          <cell r="E533">
            <v>2011</v>
          </cell>
          <cell r="F533">
            <v>2012.5</v>
          </cell>
        </row>
        <row r="534">
          <cell r="A534" t="str">
            <v>CroatiaTiotropium Bromide</v>
          </cell>
          <cell r="B534" t="str">
            <v>Tiotropium Bromide</v>
          </cell>
          <cell r="C534" t="str">
            <v>Croatia</v>
          </cell>
          <cell r="E534">
            <v>2013</v>
          </cell>
          <cell r="F534">
            <v>2013.5</v>
          </cell>
        </row>
        <row r="535">
          <cell r="A535" t="str">
            <v>CroatiaFosinopril + HCTZ</v>
          </cell>
          <cell r="B535" t="str">
            <v>Fosinopril + HCTZ</v>
          </cell>
          <cell r="C535" t="str">
            <v>Croatia</v>
          </cell>
          <cell r="E535">
            <v>2012</v>
          </cell>
          <cell r="F535">
            <v>2012.25</v>
          </cell>
        </row>
        <row r="536">
          <cell r="A536" t="str">
            <v>CroatiaLevocetirizine</v>
          </cell>
          <cell r="B536" t="str">
            <v>Levocetirizine</v>
          </cell>
          <cell r="C536" t="str">
            <v>Croatia</v>
          </cell>
          <cell r="E536">
            <v>2013</v>
          </cell>
          <cell r="F536">
            <v>2013.5</v>
          </cell>
        </row>
        <row r="537">
          <cell r="A537" t="str">
            <v>CroatiaBuprenorphine</v>
          </cell>
          <cell r="B537" t="str">
            <v>Buprenorphine</v>
          </cell>
          <cell r="C537" t="str">
            <v>Croatia</v>
          </cell>
          <cell r="E537">
            <v>2013</v>
          </cell>
          <cell r="F537">
            <v>2013.5</v>
          </cell>
        </row>
        <row r="538">
          <cell r="A538" t="str">
            <v>CroatiaZoledronic Acid</v>
          </cell>
          <cell r="B538" t="str">
            <v>Zoledronic Acid</v>
          </cell>
          <cell r="C538" t="str">
            <v>Croatia</v>
          </cell>
          <cell r="E538">
            <v>2013</v>
          </cell>
          <cell r="F538">
            <v>2013.5</v>
          </cell>
        </row>
        <row r="539">
          <cell r="A539" t="str">
            <v>CroatiaCapecitabine</v>
          </cell>
          <cell r="B539" t="str">
            <v>Capecitabine</v>
          </cell>
          <cell r="C539" t="str">
            <v>Croatia</v>
          </cell>
          <cell r="E539">
            <v>2013</v>
          </cell>
          <cell r="F539">
            <v>2013</v>
          </cell>
        </row>
        <row r="540">
          <cell r="A540" t="str">
            <v>CroatiaBortezomib</v>
          </cell>
          <cell r="B540" t="str">
            <v>Bortezomib</v>
          </cell>
          <cell r="C540" t="str">
            <v>Croatia</v>
          </cell>
          <cell r="E540">
            <v>2013</v>
          </cell>
          <cell r="F540">
            <v>2013.5</v>
          </cell>
        </row>
        <row r="541">
          <cell r="A541" t="str">
            <v>CroatiaTemozolomide</v>
          </cell>
          <cell r="B541" t="str">
            <v>Temozolomide</v>
          </cell>
          <cell r="C541" t="str">
            <v>Croatia</v>
          </cell>
          <cell r="E541">
            <v>2014</v>
          </cell>
          <cell r="F541">
            <v>2012.5</v>
          </cell>
        </row>
        <row r="542">
          <cell r="A542" t="str">
            <v>CroatiaPemetrexed</v>
          </cell>
          <cell r="B542" t="str">
            <v>Pemetrexed</v>
          </cell>
          <cell r="C542" t="str">
            <v>Croatia</v>
          </cell>
          <cell r="E542">
            <v>2016</v>
          </cell>
          <cell r="F542">
            <v>2013.5</v>
          </cell>
        </row>
        <row r="543">
          <cell r="A543" t="str">
            <v>CroatiaEnoxaparin</v>
          </cell>
          <cell r="B543" t="str">
            <v>Enoxaparin</v>
          </cell>
          <cell r="C543" t="str">
            <v>Croatia</v>
          </cell>
          <cell r="E543">
            <v>2013</v>
          </cell>
          <cell r="F543">
            <v>2013.5</v>
          </cell>
        </row>
        <row r="544">
          <cell r="A544" t="str">
            <v>CroatiaVoriconazole</v>
          </cell>
          <cell r="B544" t="str">
            <v>Voriconazole</v>
          </cell>
          <cell r="C544" t="str">
            <v>Croatia</v>
          </cell>
          <cell r="E544">
            <v>2013</v>
          </cell>
          <cell r="F544">
            <v>2013.5</v>
          </cell>
        </row>
        <row r="545">
          <cell r="A545" t="str">
            <v>CroatiaErtapenem</v>
          </cell>
          <cell r="B545" t="str">
            <v>Ertapenem</v>
          </cell>
          <cell r="C545" t="str">
            <v>Croatia</v>
          </cell>
          <cell r="E545">
            <v>2013</v>
          </cell>
          <cell r="F545">
            <v>2013.5</v>
          </cell>
        </row>
        <row r="546">
          <cell r="A546" t="str">
            <v>CroatiaPiperacillin + Tazobactam</v>
          </cell>
          <cell r="B546" t="str">
            <v>Piperacillin + Tazobactam</v>
          </cell>
          <cell r="C546" t="str">
            <v>Croatia</v>
          </cell>
          <cell r="E546">
            <v>2012</v>
          </cell>
          <cell r="F546">
            <v>2012.25</v>
          </cell>
        </row>
        <row r="547">
          <cell r="A547" t="str">
            <v>SerbiaOrlistat</v>
          </cell>
          <cell r="B547" t="str">
            <v>Orlistat</v>
          </cell>
          <cell r="C547" t="str">
            <v>Serbia</v>
          </cell>
          <cell r="E547">
            <v>2012</v>
          </cell>
          <cell r="F547">
            <v>2012.75</v>
          </cell>
        </row>
        <row r="548">
          <cell r="A548" t="str">
            <v>SerbiaAdemetionine</v>
          </cell>
          <cell r="B548" t="str">
            <v>Ademetionine</v>
          </cell>
          <cell r="C548" t="str">
            <v>Serbia</v>
          </cell>
          <cell r="E548">
            <v>2012</v>
          </cell>
          <cell r="F548">
            <v>2012.75</v>
          </cell>
        </row>
        <row r="549">
          <cell r="A549" t="str">
            <v>SerbiaSibutramine</v>
          </cell>
          <cell r="B549" t="str">
            <v>Sibutramine</v>
          </cell>
          <cell r="C549" t="str">
            <v>Serbia</v>
          </cell>
          <cell r="E549">
            <v>2012</v>
          </cell>
          <cell r="F549">
            <v>0</v>
          </cell>
        </row>
        <row r="550">
          <cell r="A550" t="str">
            <v>SerbiaTiotropium Bromide</v>
          </cell>
          <cell r="B550" t="str">
            <v>Tiotropium Bromide</v>
          </cell>
          <cell r="C550" t="str">
            <v>Serbia</v>
          </cell>
          <cell r="E550">
            <v>2013</v>
          </cell>
          <cell r="F550">
            <v>2012.75</v>
          </cell>
        </row>
        <row r="551">
          <cell r="A551" t="str">
            <v>SerbiaMontelukast</v>
          </cell>
          <cell r="B551" t="str">
            <v>Montelukast</v>
          </cell>
          <cell r="C551" t="str">
            <v>Serbia</v>
          </cell>
          <cell r="E551">
            <v>2011</v>
          </cell>
          <cell r="F551">
            <v>2011.5</v>
          </cell>
        </row>
        <row r="552">
          <cell r="A552" t="str">
            <v>SerbiaMemantine</v>
          </cell>
          <cell r="B552" t="str">
            <v>Memantine</v>
          </cell>
          <cell r="C552" t="str">
            <v>Serbia</v>
          </cell>
          <cell r="E552">
            <v>2011</v>
          </cell>
          <cell r="F552">
            <v>2012.25</v>
          </cell>
        </row>
        <row r="553">
          <cell r="A553" t="str">
            <v>SerbiaRivastigmine</v>
          </cell>
          <cell r="B553" t="str">
            <v>Rivastigmine</v>
          </cell>
          <cell r="C553" t="str">
            <v>Serbia</v>
          </cell>
          <cell r="E553">
            <v>2012</v>
          </cell>
          <cell r="F553">
            <v>2011.5</v>
          </cell>
        </row>
        <row r="554">
          <cell r="A554" t="str">
            <v>SerbiaTopiramate</v>
          </cell>
          <cell r="B554" t="str">
            <v>Topiramate</v>
          </cell>
          <cell r="C554" t="str">
            <v>Serbia</v>
          </cell>
          <cell r="E554">
            <v>2012</v>
          </cell>
          <cell r="F554">
            <v>2012.75</v>
          </cell>
        </row>
        <row r="555">
          <cell r="A555" t="str">
            <v>SerbiaValproic Acid</v>
          </cell>
          <cell r="B555" t="str">
            <v>Valproic Acid</v>
          </cell>
          <cell r="C555" t="str">
            <v>Serbia</v>
          </cell>
          <cell r="E555">
            <v>2012</v>
          </cell>
          <cell r="F555">
            <v>2012.75</v>
          </cell>
        </row>
        <row r="556">
          <cell r="A556" t="str">
            <v>SerbiaBuprenorphine</v>
          </cell>
          <cell r="B556" t="str">
            <v>Buprenorphine</v>
          </cell>
          <cell r="C556" t="str">
            <v>Serbia</v>
          </cell>
          <cell r="E556">
            <v>2012</v>
          </cell>
          <cell r="F556">
            <v>2012.75</v>
          </cell>
        </row>
        <row r="557">
          <cell r="A557" t="str">
            <v>SerbiaDocetaxel</v>
          </cell>
          <cell r="B557" t="str">
            <v>Docetaxel</v>
          </cell>
          <cell r="C557" t="str">
            <v>Serbia</v>
          </cell>
          <cell r="E557">
            <v>2011</v>
          </cell>
          <cell r="F557">
            <v>2011.75</v>
          </cell>
        </row>
        <row r="558">
          <cell r="A558" t="str">
            <v>SerbiaZoledronic Acid</v>
          </cell>
          <cell r="B558" t="str">
            <v>Zoledronic Acid</v>
          </cell>
          <cell r="C558" t="str">
            <v>Serbia</v>
          </cell>
          <cell r="E558">
            <v>2012</v>
          </cell>
          <cell r="F558">
            <v>2012.75</v>
          </cell>
        </row>
        <row r="559">
          <cell r="A559" t="str">
            <v>SerbiaBortezomib</v>
          </cell>
          <cell r="B559" t="str">
            <v>Bortezomib</v>
          </cell>
          <cell r="C559" t="str">
            <v>Serbia</v>
          </cell>
          <cell r="E559">
            <v>2013</v>
          </cell>
          <cell r="F559">
            <v>2012.75</v>
          </cell>
        </row>
        <row r="560">
          <cell r="A560" t="str">
            <v>SerbiaGemcitabine</v>
          </cell>
          <cell r="B560" t="str">
            <v>Gemcitabine</v>
          </cell>
          <cell r="C560" t="str">
            <v>Serbia</v>
          </cell>
          <cell r="E560">
            <v>2011</v>
          </cell>
          <cell r="F560">
            <v>2011.75</v>
          </cell>
        </row>
        <row r="561">
          <cell r="A561" t="str">
            <v>SerbiaCapecitabine</v>
          </cell>
          <cell r="B561" t="str">
            <v>Capecitabine</v>
          </cell>
          <cell r="C561" t="str">
            <v>Serbia</v>
          </cell>
          <cell r="E561">
            <v>2012</v>
          </cell>
          <cell r="F561">
            <v>2012.25</v>
          </cell>
        </row>
        <row r="562">
          <cell r="A562" t="str">
            <v>SerbiaPemetrexed</v>
          </cell>
          <cell r="B562" t="str">
            <v>Pemetrexed</v>
          </cell>
          <cell r="C562" t="str">
            <v>Serbia</v>
          </cell>
          <cell r="E562" t="str">
            <v>2015+</v>
          </cell>
          <cell r="F562">
            <v>2012.75</v>
          </cell>
        </row>
        <row r="563">
          <cell r="A563" t="str">
            <v>SerbiaVoriconazole</v>
          </cell>
          <cell r="B563" t="str">
            <v>Voriconazole</v>
          </cell>
          <cell r="C563" t="str">
            <v>Serbia</v>
          </cell>
          <cell r="E563">
            <v>2013</v>
          </cell>
          <cell r="F563">
            <v>2012.75</v>
          </cell>
        </row>
        <row r="564">
          <cell r="A564" t="str">
            <v>SerbiaPiperacillin + Tazobactam</v>
          </cell>
          <cell r="B564" t="str">
            <v>Piperacillin + Tazobactam</v>
          </cell>
          <cell r="C564" t="str">
            <v>Serbia</v>
          </cell>
          <cell r="E564">
            <v>2011</v>
          </cell>
          <cell r="F564">
            <v>2011.5</v>
          </cell>
        </row>
        <row r="565">
          <cell r="A565" t="str">
            <v>SerbiaErtapenem</v>
          </cell>
          <cell r="B565" t="str">
            <v>Ertapenem</v>
          </cell>
          <cell r="C565" t="str">
            <v>Serbia</v>
          </cell>
          <cell r="E565">
            <v>2015</v>
          </cell>
          <cell r="F565">
            <v>2012.75</v>
          </cell>
        </row>
        <row r="566">
          <cell r="A566" t="str">
            <v>SerbiaEnoxaparin</v>
          </cell>
          <cell r="B566" t="str">
            <v>Enoxaparin</v>
          </cell>
          <cell r="C566" t="str">
            <v>Serbia</v>
          </cell>
          <cell r="E566">
            <v>2011</v>
          </cell>
          <cell r="F566">
            <v>2012.75</v>
          </cell>
        </row>
        <row r="567">
          <cell r="A567" t="str">
            <v>SerbiaColistin</v>
          </cell>
          <cell r="B567" t="str">
            <v>Colistin</v>
          </cell>
          <cell r="C567" t="str">
            <v>Serbia</v>
          </cell>
          <cell r="E567">
            <v>2013</v>
          </cell>
          <cell r="F567">
            <v>2012.75</v>
          </cell>
        </row>
        <row r="568">
          <cell r="A568" t="str">
            <v>SerbiaMetformin XR</v>
          </cell>
          <cell r="B568" t="str">
            <v>Metformin XR</v>
          </cell>
          <cell r="C568" t="str">
            <v>Serbia</v>
          </cell>
          <cell r="E568">
            <v>2013</v>
          </cell>
          <cell r="F568">
            <v>2011.5</v>
          </cell>
        </row>
        <row r="569">
          <cell r="A569" t="str">
            <v>SerbiaDiosmin + Hesperidine</v>
          </cell>
          <cell r="B569" t="str">
            <v>Diosmin + Hesperidine</v>
          </cell>
          <cell r="C569" t="str">
            <v>Serbia</v>
          </cell>
          <cell r="E569">
            <v>2013</v>
          </cell>
          <cell r="F569">
            <v>2012.75</v>
          </cell>
        </row>
        <row r="570">
          <cell r="A570" t="str">
            <v>SerbiaFosinopril</v>
          </cell>
          <cell r="B570" t="str">
            <v>Fosinopril</v>
          </cell>
          <cell r="C570" t="str">
            <v>Serbia</v>
          </cell>
          <cell r="E570">
            <v>2011</v>
          </cell>
          <cell r="F570">
            <v>2011.5</v>
          </cell>
        </row>
        <row r="571">
          <cell r="A571" t="str">
            <v>SerbiaFosinopril + HCTZ</v>
          </cell>
          <cell r="B571" t="str">
            <v>Fosinopril + HCTZ</v>
          </cell>
          <cell r="C571" t="str">
            <v>Serbia</v>
          </cell>
          <cell r="E571">
            <v>2011</v>
          </cell>
          <cell r="F571">
            <v>2011.5</v>
          </cell>
        </row>
        <row r="572">
          <cell r="A572" t="str">
            <v>SerbiaPerindopril</v>
          </cell>
          <cell r="B572" t="str">
            <v>Perindopril</v>
          </cell>
          <cell r="C572" t="str">
            <v>Serbia</v>
          </cell>
          <cell r="E572">
            <v>2011</v>
          </cell>
          <cell r="F572">
            <v>2012.75</v>
          </cell>
        </row>
        <row r="573">
          <cell r="A573" t="str">
            <v>ThailandGlimepiride</v>
          </cell>
          <cell r="B573" t="str">
            <v>Glimepiride</v>
          </cell>
          <cell r="C573" t="str">
            <v>Thailand</v>
          </cell>
          <cell r="E573">
            <v>2012</v>
          </cell>
          <cell r="F573">
            <v>2011.75</v>
          </cell>
        </row>
        <row r="574">
          <cell r="A574" t="str">
            <v>ThailandClopidogrel</v>
          </cell>
          <cell r="B574" t="str">
            <v>Clopidogrel</v>
          </cell>
          <cell r="C574" t="str">
            <v>Thailand</v>
          </cell>
          <cell r="E574">
            <v>2012</v>
          </cell>
          <cell r="F574">
            <v>2011.5</v>
          </cell>
        </row>
        <row r="575">
          <cell r="A575" t="str">
            <v>ThailandVenlafaxine XR</v>
          </cell>
          <cell r="B575" t="str">
            <v>Venlafaxine XR</v>
          </cell>
          <cell r="C575" t="str">
            <v>Thailand</v>
          </cell>
          <cell r="E575">
            <v>2013</v>
          </cell>
          <cell r="F575">
            <v>2011.5</v>
          </cell>
        </row>
      </sheetData>
      <sheetData sheetId="7"/>
      <sheetData sheetId="8"/>
      <sheetData sheetId="9"/>
      <sheetData sheetId="10">
        <row r="5">
          <cell r="C5">
            <v>0</v>
          </cell>
          <cell r="D5">
            <v>0</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Atomoxetine18mg</v>
          </cell>
          <cell r="D6" t="str">
            <v>Atomoxetine</v>
          </cell>
          <cell r="E6" t="str">
            <v>18mg</v>
          </cell>
          <cell r="F6" t="str">
            <v>Y</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2010.5</v>
          </cell>
          <cell r="W6">
            <v>0</v>
          </cell>
          <cell r="X6">
            <v>0</v>
          </cell>
          <cell r="Y6">
            <v>0</v>
          </cell>
          <cell r="Z6">
            <v>0</v>
          </cell>
          <cell r="AA6">
            <v>0</v>
          </cell>
          <cell r="AB6">
            <v>0</v>
          </cell>
          <cell r="AC6">
            <v>0</v>
          </cell>
          <cell r="AD6">
            <v>0</v>
          </cell>
          <cell r="AE6">
            <v>2010.5</v>
          </cell>
          <cell r="AF6">
            <v>0</v>
          </cell>
          <cell r="AG6">
            <v>0</v>
          </cell>
          <cell r="AH6">
            <v>0</v>
          </cell>
          <cell r="AI6">
            <v>0</v>
          </cell>
          <cell r="AJ6">
            <v>0</v>
          </cell>
          <cell r="AK6">
            <v>2010.5</v>
          </cell>
        </row>
        <row r="7">
          <cell r="C7" t="str">
            <v>Atomoxetine25mg</v>
          </cell>
          <cell r="D7" t="str">
            <v>Atomoxetine</v>
          </cell>
          <cell r="E7" t="str">
            <v>25mg</v>
          </cell>
          <cell r="F7" t="str">
            <v>Y</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2010.5</v>
          </cell>
          <cell r="W7">
            <v>0</v>
          </cell>
          <cell r="X7">
            <v>0</v>
          </cell>
          <cell r="Y7">
            <v>0</v>
          </cell>
          <cell r="Z7">
            <v>0</v>
          </cell>
          <cell r="AA7">
            <v>0</v>
          </cell>
          <cell r="AB7">
            <v>0</v>
          </cell>
          <cell r="AC7">
            <v>0</v>
          </cell>
          <cell r="AD7">
            <v>0</v>
          </cell>
          <cell r="AE7">
            <v>2010.5</v>
          </cell>
          <cell r="AF7">
            <v>0</v>
          </cell>
          <cell r="AG7">
            <v>0</v>
          </cell>
          <cell r="AH7">
            <v>0</v>
          </cell>
          <cell r="AI7">
            <v>0</v>
          </cell>
          <cell r="AJ7">
            <v>0</v>
          </cell>
          <cell r="AK7">
            <v>2010.5</v>
          </cell>
        </row>
        <row r="8">
          <cell r="C8" t="str">
            <v>Atomoxetine40mg</v>
          </cell>
          <cell r="D8" t="str">
            <v>Atomoxetine</v>
          </cell>
          <cell r="E8" t="str">
            <v>40mg</v>
          </cell>
          <cell r="F8" t="str">
            <v>Y</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2010.5</v>
          </cell>
          <cell r="W8">
            <v>0</v>
          </cell>
          <cell r="X8">
            <v>0</v>
          </cell>
          <cell r="Y8">
            <v>0</v>
          </cell>
          <cell r="Z8">
            <v>0</v>
          </cell>
          <cell r="AA8">
            <v>0</v>
          </cell>
          <cell r="AB8">
            <v>0</v>
          </cell>
          <cell r="AC8">
            <v>0</v>
          </cell>
          <cell r="AD8">
            <v>0</v>
          </cell>
          <cell r="AE8">
            <v>2010.5</v>
          </cell>
          <cell r="AF8">
            <v>0</v>
          </cell>
          <cell r="AG8">
            <v>0</v>
          </cell>
          <cell r="AH8">
            <v>0</v>
          </cell>
          <cell r="AI8">
            <v>0</v>
          </cell>
          <cell r="AJ8">
            <v>0</v>
          </cell>
          <cell r="AK8">
            <v>2010.5</v>
          </cell>
        </row>
        <row r="9">
          <cell r="C9" t="str">
            <v>Atomoxetine60mg</v>
          </cell>
          <cell r="D9" t="str">
            <v>Atomoxetine</v>
          </cell>
          <cell r="E9" t="str">
            <v>60mg</v>
          </cell>
          <cell r="F9" t="str">
            <v>Y</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2010.5</v>
          </cell>
          <cell r="W9">
            <v>0</v>
          </cell>
          <cell r="X9">
            <v>0</v>
          </cell>
          <cell r="Y9">
            <v>0</v>
          </cell>
          <cell r="Z9">
            <v>0</v>
          </cell>
          <cell r="AA9">
            <v>0</v>
          </cell>
          <cell r="AB9">
            <v>0</v>
          </cell>
          <cell r="AC9">
            <v>0</v>
          </cell>
          <cell r="AD9">
            <v>0</v>
          </cell>
          <cell r="AE9">
            <v>2010.5</v>
          </cell>
          <cell r="AF9">
            <v>0</v>
          </cell>
          <cell r="AG9">
            <v>0</v>
          </cell>
          <cell r="AH9">
            <v>0</v>
          </cell>
          <cell r="AI9">
            <v>0</v>
          </cell>
          <cell r="AJ9">
            <v>0</v>
          </cell>
          <cell r="AK9">
            <v>2010.5</v>
          </cell>
        </row>
        <row r="10">
          <cell r="C10" t="str">
            <v>Betahistine8mg</v>
          </cell>
          <cell r="D10" t="str">
            <v>Betahistine</v>
          </cell>
          <cell r="E10" t="str">
            <v>8mg</v>
          </cell>
          <cell r="F10" t="str">
            <v>Y</v>
          </cell>
          <cell r="G10">
            <v>2010.25</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2010.25</v>
          </cell>
          <cell r="AF10">
            <v>2010.25</v>
          </cell>
          <cell r="AG10">
            <v>0</v>
          </cell>
          <cell r="AH10">
            <v>0</v>
          </cell>
          <cell r="AI10">
            <v>0</v>
          </cell>
          <cell r="AJ10">
            <v>0</v>
          </cell>
          <cell r="AK10">
            <v>2010.25</v>
          </cell>
        </row>
        <row r="11">
          <cell r="C11" t="str">
            <v>Betahistine16mg</v>
          </cell>
          <cell r="D11" t="str">
            <v>Betahistine</v>
          </cell>
          <cell r="E11" t="str">
            <v>16mg</v>
          </cell>
          <cell r="F11" t="str">
            <v>Y</v>
          </cell>
          <cell r="G11">
            <v>2010.25</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2010.25</v>
          </cell>
          <cell r="AF11">
            <v>2010.25</v>
          </cell>
          <cell r="AG11">
            <v>0</v>
          </cell>
          <cell r="AH11">
            <v>0</v>
          </cell>
          <cell r="AI11">
            <v>0</v>
          </cell>
          <cell r="AJ11">
            <v>2010.25</v>
          </cell>
          <cell r="AK11">
            <v>2010.25</v>
          </cell>
        </row>
        <row r="12">
          <cell r="C12" t="str">
            <v>Betahistine24mg</v>
          </cell>
          <cell r="D12" t="str">
            <v>Betahistine</v>
          </cell>
          <cell r="E12" t="str">
            <v>24mg</v>
          </cell>
          <cell r="F12" t="str">
            <v>Y</v>
          </cell>
          <cell r="G12">
            <v>2010.25</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2010.25</v>
          </cell>
          <cell r="AF12">
            <v>2010.25</v>
          </cell>
          <cell r="AG12">
            <v>0</v>
          </cell>
          <cell r="AH12">
            <v>0</v>
          </cell>
          <cell r="AI12">
            <v>0</v>
          </cell>
          <cell r="AJ12">
            <v>0</v>
          </cell>
          <cell r="AK12">
            <v>2010.25</v>
          </cell>
        </row>
        <row r="13">
          <cell r="C13" t="str">
            <v>Fosinopril10mg</v>
          </cell>
          <cell r="D13" t="str">
            <v>Fosinopril</v>
          </cell>
          <cell r="E13" t="str">
            <v>10mg</v>
          </cell>
          <cell r="F13">
            <v>0</v>
          </cell>
          <cell r="G13">
            <v>2010.25</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row>
        <row r="14">
          <cell r="C14" t="str">
            <v>Fosinopril20mg</v>
          </cell>
          <cell r="D14" t="str">
            <v>Fosinopril</v>
          </cell>
          <cell r="E14" t="str">
            <v>20mg</v>
          </cell>
          <cell r="F14">
            <v>0</v>
          </cell>
          <cell r="G14">
            <v>2010.25</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Fosinopril + HCTZ20+12.5mg</v>
          </cell>
          <cell r="D15" t="str">
            <v>Fosinopril + HCTZ</v>
          </cell>
          <cell r="E15" t="str">
            <v>20+12.5mg</v>
          </cell>
          <cell r="F15">
            <v>0</v>
          </cell>
          <cell r="G15">
            <v>2010.25</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row>
        <row r="16">
          <cell r="C16" t="str">
            <v>Galantamine</v>
          </cell>
          <cell r="D16" t="str">
            <v>Galantamine</v>
          </cell>
          <cell r="E16">
            <v>0</v>
          </cell>
          <cell r="F16" t="str">
            <v>Y</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2010.25</v>
          </cell>
          <cell r="AB16">
            <v>0</v>
          </cell>
          <cell r="AC16">
            <v>0</v>
          </cell>
          <cell r="AD16">
            <v>0</v>
          </cell>
          <cell r="AE16">
            <v>0</v>
          </cell>
          <cell r="AF16">
            <v>0</v>
          </cell>
          <cell r="AG16">
            <v>0</v>
          </cell>
          <cell r="AH16">
            <v>0</v>
          </cell>
          <cell r="AI16">
            <v>0</v>
          </cell>
          <cell r="AJ16">
            <v>0</v>
          </cell>
          <cell r="AK16">
            <v>2010.25</v>
          </cell>
        </row>
        <row r="17">
          <cell r="C17" t="str">
            <v>Metformin (standard)500mg</v>
          </cell>
          <cell r="D17" t="str">
            <v>Metformin (standard)</v>
          </cell>
          <cell r="E17" t="str">
            <v>500mg</v>
          </cell>
          <cell r="F17" t="str">
            <v>Y</v>
          </cell>
          <cell r="G17">
            <v>2010.25</v>
          </cell>
          <cell r="H17">
            <v>0</v>
          </cell>
          <cell r="I17">
            <v>0</v>
          </cell>
          <cell r="J17">
            <v>2010.25</v>
          </cell>
          <cell r="K17">
            <v>0</v>
          </cell>
          <cell r="L17">
            <v>0</v>
          </cell>
          <cell r="M17">
            <v>2010.25</v>
          </cell>
          <cell r="N17">
            <v>0</v>
          </cell>
          <cell r="O17">
            <v>0</v>
          </cell>
          <cell r="P17">
            <v>0</v>
          </cell>
          <cell r="Q17">
            <v>0</v>
          </cell>
          <cell r="R17">
            <v>0</v>
          </cell>
          <cell r="S17">
            <v>0</v>
          </cell>
          <cell r="T17">
            <v>0</v>
          </cell>
          <cell r="U17">
            <v>0</v>
          </cell>
          <cell r="V17">
            <v>0</v>
          </cell>
          <cell r="W17">
            <v>0</v>
          </cell>
          <cell r="X17">
            <v>2010.25</v>
          </cell>
          <cell r="Y17">
            <v>0</v>
          </cell>
          <cell r="Z17">
            <v>0</v>
          </cell>
          <cell r="AA17">
            <v>2010.25</v>
          </cell>
          <cell r="AB17">
            <v>0</v>
          </cell>
          <cell r="AC17">
            <v>0</v>
          </cell>
          <cell r="AD17">
            <v>0</v>
          </cell>
          <cell r="AE17">
            <v>2010.25</v>
          </cell>
          <cell r="AF17">
            <v>2010.25</v>
          </cell>
          <cell r="AG17">
            <v>0</v>
          </cell>
          <cell r="AH17">
            <v>0</v>
          </cell>
          <cell r="AI17">
            <v>2010.25</v>
          </cell>
          <cell r="AJ17">
            <v>2010.25</v>
          </cell>
          <cell r="AK17">
            <v>2010.25</v>
          </cell>
        </row>
        <row r="18">
          <cell r="C18" t="str">
            <v>Metformin (standard)850mg</v>
          </cell>
          <cell r="D18" t="str">
            <v>Metformin (standard)</v>
          </cell>
          <cell r="E18" t="str">
            <v>850mg</v>
          </cell>
          <cell r="F18" t="str">
            <v>Y</v>
          </cell>
          <cell r="G18">
            <v>2010.25</v>
          </cell>
          <cell r="H18">
            <v>0</v>
          </cell>
          <cell r="I18">
            <v>0</v>
          </cell>
          <cell r="J18">
            <v>2010.25</v>
          </cell>
          <cell r="K18">
            <v>0</v>
          </cell>
          <cell r="L18">
            <v>0</v>
          </cell>
          <cell r="M18">
            <v>2010.25</v>
          </cell>
          <cell r="N18">
            <v>0</v>
          </cell>
          <cell r="O18">
            <v>0</v>
          </cell>
          <cell r="P18">
            <v>0</v>
          </cell>
          <cell r="Q18">
            <v>0</v>
          </cell>
          <cell r="R18">
            <v>0</v>
          </cell>
          <cell r="S18">
            <v>0</v>
          </cell>
          <cell r="T18">
            <v>0</v>
          </cell>
          <cell r="U18">
            <v>0</v>
          </cell>
          <cell r="V18">
            <v>0</v>
          </cell>
          <cell r="W18">
            <v>0</v>
          </cell>
          <cell r="X18">
            <v>2010.25</v>
          </cell>
          <cell r="Y18">
            <v>0</v>
          </cell>
          <cell r="Z18">
            <v>0</v>
          </cell>
          <cell r="AA18">
            <v>0</v>
          </cell>
          <cell r="AB18">
            <v>0</v>
          </cell>
          <cell r="AC18">
            <v>0</v>
          </cell>
          <cell r="AD18">
            <v>0</v>
          </cell>
          <cell r="AE18">
            <v>2010.25</v>
          </cell>
          <cell r="AF18">
            <v>2010.25</v>
          </cell>
          <cell r="AG18">
            <v>0</v>
          </cell>
          <cell r="AH18">
            <v>0</v>
          </cell>
          <cell r="AI18">
            <v>2010.25</v>
          </cell>
          <cell r="AJ18">
            <v>2010.25</v>
          </cell>
          <cell r="AK18">
            <v>2010.25</v>
          </cell>
        </row>
        <row r="19">
          <cell r="C19" t="str">
            <v>Metformin (standard)1000mg</v>
          </cell>
          <cell r="D19" t="str">
            <v>Metformin (standard)</v>
          </cell>
          <cell r="E19" t="str">
            <v>1000mg</v>
          </cell>
          <cell r="F19" t="str">
            <v>Y</v>
          </cell>
          <cell r="G19">
            <v>2010.25</v>
          </cell>
          <cell r="H19">
            <v>0</v>
          </cell>
          <cell r="I19">
            <v>0</v>
          </cell>
          <cell r="J19">
            <v>2010.25</v>
          </cell>
          <cell r="K19">
            <v>0</v>
          </cell>
          <cell r="L19">
            <v>0</v>
          </cell>
          <cell r="M19">
            <v>0</v>
          </cell>
          <cell r="N19">
            <v>0</v>
          </cell>
          <cell r="O19">
            <v>0</v>
          </cell>
          <cell r="P19">
            <v>0</v>
          </cell>
          <cell r="Q19">
            <v>0</v>
          </cell>
          <cell r="R19">
            <v>0</v>
          </cell>
          <cell r="S19">
            <v>0</v>
          </cell>
          <cell r="T19">
            <v>0</v>
          </cell>
          <cell r="U19">
            <v>0</v>
          </cell>
          <cell r="V19">
            <v>0</v>
          </cell>
          <cell r="W19">
            <v>0</v>
          </cell>
          <cell r="X19">
            <v>2010.25</v>
          </cell>
          <cell r="Y19">
            <v>0</v>
          </cell>
          <cell r="Z19">
            <v>0</v>
          </cell>
          <cell r="AA19">
            <v>0</v>
          </cell>
          <cell r="AB19">
            <v>0</v>
          </cell>
          <cell r="AC19">
            <v>0</v>
          </cell>
          <cell r="AD19">
            <v>0</v>
          </cell>
          <cell r="AE19">
            <v>2010.25</v>
          </cell>
          <cell r="AF19">
            <v>2010.25</v>
          </cell>
          <cell r="AG19">
            <v>0</v>
          </cell>
          <cell r="AH19">
            <v>0</v>
          </cell>
          <cell r="AI19">
            <v>0</v>
          </cell>
          <cell r="AJ19">
            <v>2010.25</v>
          </cell>
          <cell r="AK19">
            <v>2010.25</v>
          </cell>
        </row>
        <row r="20">
          <cell r="C20" t="str">
            <v>Gabapentin100mg</v>
          </cell>
          <cell r="D20" t="str">
            <v>Gabapentin</v>
          </cell>
          <cell r="E20" t="str">
            <v>100mg</v>
          </cell>
          <cell r="F20" t="str">
            <v>Y</v>
          </cell>
          <cell r="G20">
            <v>2010.25</v>
          </cell>
          <cell r="H20">
            <v>0</v>
          </cell>
          <cell r="I20">
            <v>0</v>
          </cell>
          <cell r="J20">
            <v>2010.25</v>
          </cell>
          <cell r="K20">
            <v>0</v>
          </cell>
          <cell r="L20">
            <v>0</v>
          </cell>
          <cell r="M20">
            <v>0</v>
          </cell>
          <cell r="N20">
            <v>0</v>
          </cell>
          <cell r="O20">
            <v>0</v>
          </cell>
          <cell r="P20">
            <v>0</v>
          </cell>
          <cell r="Q20">
            <v>0</v>
          </cell>
          <cell r="R20">
            <v>0</v>
          </cell>
          <cell r="S20">
            <v>0</v>
          </cell>
          <cell r="T20">
            <v>0</v>
          </cell>
          <cell r="U20">
            <v>2010.25</v>
          </cell>
          <cell r="V20">
            <v>0</v>
          </cell>
          <cell r="W20">
            <v>0</v>
          </cell>
          <cell r="X20">
            <v>2010.25</v>
          </cell>
          <cell r="Y20">
            <v>0</v>
          </cell>
          <cell r="Z20">
            <v>0</v>
          </cell>
          <cell r="AA20">
            <v>2010.25</v>
          </cell>
          <cell r="AB20">
            <v>0</v>
          </cell>
          <cell r="AC20">
            <v>0</v>
          </cell>
          <cell r="AD20">
            <v>0</v>
          </cell>
          <cell r="AE20">
            <v>2010.25</v>
          </cell>
          <cell r="AF20">
            <v>0</v>
          </cell>
          <cell r="AG20">
            <v>2010.25</v>
          </cell>
          <cell r="AH20">
            <v>0</v>
          </cell>
          <cell r="AI20">
            <v>0</v>
          </cell>
          <cell r="AJ20">
            <v>0</v>
          </cell>
          <cell r="AK20">
            <v>2010.25</v>
          </cell>
        </row>
        <row r="21">
          <cell r="C21" t="str">
            <v>Gabapentin300mg</v>
          </cell>
          <cell r="D21" t="str">
            <v>Gabapentin</v>
          </cell>
          <cell r="E21" t="str">
            <v>300mg</v>
          </cell>
          <cell r="F21" t="str">
            <v>Y</v>
          </cell>
          <cell r="G21">
            <v>2010.25</v>
          </cell>
          <cell r="H21">
            <v>0</v>
          </cell>
          <cell r="I21">
            <v>0</v>
          </cell>
          <cell r="J21">
            <v>2010.25</v>
          </cell>
          <cell r="K21">
            <v>0</v>
          </cell>
          <cell r="L21">
            <v>0</v>
          </cell>
          <cell r="M21">
            <v>0</v>
          </cell>
          <cell r="N21">
            <v>0</v>
          </cell>
          <cell r="O21">
            <v>0</v>
          </cell>
          <cell r="P21">
            <v>0</v>
          </cell>
          <cell r="Q21">
            <v>0</v>
          </cell>
          <cell r="R21">
            <v>0</v>
          </cell>
          <cell r="S21">
            <v>0</v>
          </cell>
          <cell r="T21">
            <v>0</v>
          </cell>
          <cell r="U21">
            <v>2010.25</v>
          </cell>
          <cell r="V21">
            <v>0</v>
          </cell>
          <cell r="W21">
            <v>0</v>
          </cell>
          <cell r="X21">
            <v>2010.25</v>
          </cell>
          <cell r="Y21">
            <v>0</v>
          </cell>
          <cell r="Z21">
            <v>0</v>
          </cell>
          <cell r="AA21">
            <v>2010.25</v>
          </cell>
          <cell r="AB21">
            <v>0</v>
          </cell>
          <cell r="AC21">
            <v>0</v>
          </cell>
          <cell r="AD21">
            <v>0</v>
          </cell>
          <cell r="AE21">
            <v>2010.25</v>
          </cell>
          <cell r="AF21">
            <v>0</v>
          </cell>
          <cell r="AG21">
            <v>2010.25</v>
          </cell>
          <cell r="AH21">
            <v>0</v>
          </cell>
          <cell r="AI21">
            <v>0</v>
          </cell>
          <cell r="AJ21">
            <v>0</v>
          </cell>
          <cell r="AK21">
            <v>2010.25</v>
          </cell>
        </row>
        <row r="22">
          <cell r="C22" t="str">
            <v>Gabapentin400mg</v>
          </cell>
          <cell r="D22" t="str">
            <v>Gabapentin</v>
          </cell>
          <cell r="E22" t="str">
            <v>400mg</v>
          </cell>
          <cell r="F22" t="str">
            <v>Y</v>
          </cell>
          <cell r="G22">
            <v>2010.25</v>
          </cell>
          <cell r="H22">
            <v>0</v>
          </cell>
          <cell r="I22">
            <v>0</v>
          </cell>
          <cell r="J22">
            <v>2010.25</v>
          </cell>
          <cell r="K22">
            <v>0</v>
          </cell>
          <cell r="L22">
            <v>0</v>
          </cell>
          <cell r="M22">
            <v>0</v>
          </cell>
          <cell r="N22">
            <v>0</v>
          </cell>
          <cell r="O22">
            <v>0</v>
          </cell>
          <cell r="P22">
            <v>0</v>
          </cell>
          <cell r="Q22">
            <v>0</v>
          </cell>
          <cell r="R22">
            <v>0</v>
          </cell>
          <cell r="S22">
            <v>0</v>
          </cell>
          <cell r="T22">
            <v>0</v>
          </cell>
          <cell r="U22">
            <v>2010.25</v>
          </cell>
          <cell r="V22">
            <v>0</v>
          </cell>
          <cell r="W22">
            <v>0</v>
          </cell>
          <cell r="X22">
            <v>0</v>
          </cell>
          <cell r="Y22">
            <v>0</v>
          </cell>
          <cell r="Z22">
            <v>0</v>
          </cell>
          <cell r="AA22">
            <v>2010.25</v>
          </cell>
          <cell r="AB22">
            <v>0</v>
          </cell>
          <cell r="AC22">
            <v>0</v>
          </cell>
          <cell r="AD22">
            <v>0</v>
          </cell>
          <cell r="AE22">
            <v>2010.25</v>
          </cell>
          <cell r="AF22">
            <v>0</v>
          </cell>
          <cell r="AG22">
            <v>2010.25</v>
          </cell>
          <cell r="AH22">
            <v>0</v>
          </cell>
          <cell r="AI22">
            <v>0</v>
          </cell>
          <cell r="AJ22">
            <v>0</v>
          </cell>
          <cell r="AK22">
            <v>2010.25</v>
          </cell>
        </row>
        <row r="23">
          <cell r="C23" t="str">
            <v>Paracetamol + Tramadol</v>
          </cell>
          <cell r="D23" t="str">
            <v>Paracetamol + Tramadol</v>
          </cell>
          <cell r="E23">
            <v>0</v>
          </cell>
          <cell r="F23" t="str">
            <v>Y</v>
          </cell>
          <cell r="G23">
            <v>2011.75</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2010.75</v>
          </cell>
          <cell r="W23">
            <v>0</v>
          </cell>
          <cell r="X23">
            <v>0</v>
          </cell>
          <cell r="Y23">
            <v>2011.75</v>
          </cell>
          <cell r="Z23">
            <v>0</v>
          </cell>
          <cell r="AA23">
            <v>0</v>
          </cell>
          <cell r="AB23">
            <v>0</v>
          </cell>
          <cell r="AC23">
            <v>0</v>
          </cell>
          <cell r="AD23">
            <v>0</v>
          </cell>
          <cell r="AE23">
            <v>0</v>
          </cell>
          <cell r="AF23">
            <v>0</v>
          </cell>
          <cell r="AG23">
            <v>0</v>
          </cell>
          <cell r="AH23">
            <v>0</v>
          </cell>
          <cell r="AI23">
            <v>0</v>
          </cell>
          <cell r="AJ23">
            <v>0</v>
          </cell>
          <cell r="AK23">
            <v>2010.75</v>
          </cell>
        </row>
        <row r="24">
          <cell r="C24" t="str">
            <v>Amoxicillin + Clarithromycin + Esomeprazole</v>
          </cell>
          <cell r="D24" t="str">
            <v>Amoxicillin + Clarithromycin + Esomeprazole</v>
          </cell>
          <cell r="E24">
            <v>0</v>
          </cell>
          <cell r="F24" t="str">
            <v>Y</v>
          </cell>
          <cell r="G24">
            <v>2011.5</v>
          </cell>
          <cell r="H24">
            <v>2011.5</v>
          </cell>
          <cell r="I24">
            <v>2011.5</v>
          </cell>
          <cell r="J24">
            <v>2011.5</v>
          </cell>
          <cell r="K24">
            <v>2011.5</v>
          </cell>
          <cell r="L24">
            <v>2011.5</v>
          </cell>
          <cell r="M24">
            <v>2011.5</v>
          </cell>
          <cell r="N24">
            <v>2011.5</v>
          </cell>
          <cell r="O24">
            <v>2011.5</v>
          </cell>
          <cell r="P24">
            <v>2011.5</v>
          </cell>
          <cell r="Q24">
            <v>2011.5</v>
          </cell>
          <cell r="R24">
            <v>2011.5</v>
          </cell>
          <cell r="S24">
            <v>2011.5</v>
          </cell>
          <cell r="T24">
            <v>2011.5</v>
          </cell>
          <cell r="U24">
            <v>2011.5</v>
          </cell>
          <cell r="V24">
            <v>2011.5</v>
          </cell>
          <cell r="W24">
            <v>2011.5</v>
          </cell>
          <cell r="X24">
            <v>2011.5</v>
          </cell>
          <cell r="Y24">
            <v>2011.5</v>
          </cell>
          <cell r="Z24">
            <v>2011.5</v>
          </cell>
          <cell r="AA24">
            <v>2011.5</v>
          </cell>
          <cell r="AB24">
            <v>2011.5</v>
          </cell>
          <cell r="AC24">
            <v>2011.5</v>
          </cell>
          <cell r="AD24">
            <v>2011.5</v>
          </cell>
          <cell r="AE24">
            <v>2011.5</v>
          </cell>
          <cell r="AF24">
            <v>2011.5</v>
          </cell>
          <cell r="AG24">
            <v>2011.5</v>
          </cell>
          <cell r="AH24">
            <v>2011.5</v>
          </cell>
          <cell r="AI24">
            <v>2011.5</v>
          </cell>
          <cell r="AJ24">
            <v>2011.5</v>
          </cell>
          <cell r="AK24">
            <v>2011.5</v>
          </cell>
        </row>
        <row r="25">
          <cell r="C25" t="str">
            <v>Clopidogrel75mg</v>
          </cell>
          <cell r="D25" t="str">
            <v>Clopidogrel</v>
          </cell>
          <cell r="E25" t="str">
            <v>75mg</v>
          </cell>
          <cell r="F25" t="str">
            <v>Y</v>
          </cell>
          <cell r="G25">
            <v>2010.25</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2010.25</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2010.25</v>
          </cell>
        </row>
        <row r="26">
          <cell r="C26" t="str">
            <v>Metformin + Glibenclamide</v>
          </cell>
          <cell r="D26" t="str">
            <v>Metformin + Glibenclamide</v>
          </cell>
          <cell r="E26">
            <v>0</v>
          </cell>
          <cell r="F26" t="str">
            <v>Y</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2010.75</v>
          </cell>
          <cell r="AB26">
            <v>0</v>
          </cell>
          <cell r="AC26">
            <v>0</v>
          </cell>
          <cell r="AD26">
            <v>0</v>
          </cell>
          <cell r="AE26">
            <v>0</v>
          </cell>
          <cell r="AF26">
            <v>0</v>
          </cell>
          <cell r="AG26">
            <v>0</v>
          </cell>
          <cell r="AH26">
            <v>0</v>
          </cell>
          <cell r="AI26">
            <v>0</v>
          </cell>
          <cell r="AJ26">
            <v>0</v>
          </cell>
          <cell r="AK26">
            <v>2010.75</v>
          </cell>
        </row>
        <row r="27">
          <cell r="C27" t="str">
            <v>Metformin XR500mg</v>
          </cell>
          <cell r="D27" t="str">
            <v>Metformin XR</v>
          </cell>
          <cell r="E27" t="str">
            <v>500mg</v>
          </cell>
          <cell r="F27" t="str">
            <v>Y</v>
          </cell>
          <cell r="G27">
            <v>2010.75</v>
          </cell>
          <cell r="H27">
            <v>0</v>
          </cell>
          <cell r="I27">
            <v>0</v>
          </cell>
          <cell r="J27">
            <v>2010.75</v>
          </cell>
          <cell r="K27">
            <v>0</v>
          </cell>
          <cell r="L27">
            <v>0</v>
          </cell>
          <cell r="M27">
            <v>0</v>
          </cell>
          <cell r="N27">
            <v>0</v>
          </cell>
          <cell r="O27">
            <v>0</v>
          </cell>
          <cell r="P27">
            <v>0</v>
          </cell>
          <cell r="Q27">
            <v>0</v>
          </cell>
          <cell r="R27">
            <v>0</v>
          </cell>
          <cell r="S27">
            <v>0</v>
          </cell>
          <cell r="T27">
            <v>0</v>
          </cell>
          <cell r="U27">
            <v>0</v>
          </cell>
          <cell r="V27">
            <v>2010.75</v>
          </cell>
          <cell r="W27">
            <v>0</v>
          </cell>
          <cell r="X27">
            <v>0</v>
          </cell>
          <cell r="Y27">
            <v>2010.75</v>
          </cell>
          <cell r="Z27">
            <v>0</v>
          </cell>
          <cell r="AA27">
            <v>0</v>
          </cell>
          <cell r="AB27">
            <v>0</v>
          </cell>
          <cell r="AC27">
            <v>0</v>
          </cell>
          <cell r="AD27">
            <v>0</v>
          </cell>
          <cell r="AE27">
            <v>0</v>
          </cell>
          <cell r="AF27">
            <v>0</v>
          </cell>
          <cell r="AG27">
            <v>0</v>
          </cell>
          <cell r="AH27">
            <v>0</v>
          </cell>
          <cell r="AI27">
            <v>0</v>
          </cell>
          <cell r="AJ27">
            <v>0</v>
          </cell>
          <cell r="AK27">
            <v>2010.75</v>
          </cell>
        </row>
        <row r="28">
          <cell r="C28" t="str">
            <v>Metformin XR850mg</v>
          </cell>
          <cell r="D28" t="str">
            <v>Metformin XR</v>
          </cell>
          <cell r="E28" t="str">
            <v>850mg</v>
          </cell>
          <cell r="F28" t="str">
            <v>Y</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2011.75</v>
          </cell>
          <cell r="AB28">
            <v>0</v>
          </cell>
          <cell r="AC28">
            <v>0</v>
          </cell>
          <cell r="AD28">
            <v>0</v>
          </cell>
          <cell r="AE28">
            <v>0</v>
          </cell>
          <cell r="AF28">
            <v>0</v>
          </cell>
          <cell r="AG28">
            <v>0</v>
          </cell>
          <cell r="AH28">
            <v>0</v>
          </cell>
          <cell r="AI28">
            <v>0</v>
          </cell>
          <cell r="AJ28">
            <v>0</v>
          </cell>
          <cell r="AK28">
            <v>2011.75</v>
          </cell>
        </row>
        <row r="29">
          <cell r="C29" t="str">
            <v>Piperacillin + Tazobactam2250mg</v>
          </cell>
          <cell r="D29" t="str">
            <v>Piperacillin + Tazobactam</v>
          </cell>
          <cell r="E29" t="str">
            <v>2250mg</v>
          </cell>
          <cell r="F29" t="str">
            <v>Y</v>
          </cell>
          <cell r="G29">
            <v>0</v>
          </cell>
          <cell r="H29">
            <v>0</v>
          </cell>
          <cell r="I29">
            <v>0</v>
          </cell>
          <cell r="J29">
            <v>2010.25</v>
          </cell>
          <cell r="K29">
            <v>0</v>
          </cell>
          <cell r="L29">
            <v>0</v>
          </cell>
          <cell r="M29">
            <v>0</v>
          </cell>
          <cell r="N29">
            <v>0</v>
          </cell>
          <cell r="O29">
            <v>0</v>
          </cell>
          <cell r="P29">
            <v>0</v>
          </cell>
          <cell r="Q29">
            <v>0</v>
          </cell>
          <cell r="R29">
            <v>2010.25</v>
          </cell>
          <cell r="S29">
            <v>0</v>
          </cell>
          <cell r="T29">
            <v>0</v>
          </cell>
          <cell r="U29">
            <v>0</v>
          </cell>
          <cell r="V29">
            <v>2010.25</v>
          </cell>
          <cell r="W29">
            <v>2010.25</v>
          </cell>
          <cell r="X29">
            <v>2010.25</v>
          </cell>
          <cell r="Y29">
            <v>0</v>
          </cell>
          <cell r="Z29">
            <v>0</v>
          </cell>
          <cell r="AA29">
            <v>2010.25</v>
          </cell>
          <cell r="AB29">
            <v>2010.25</v>
          </cell>
          <cell r="AC29">
            <v>0</v>
          </cell>
          <cell r="AD29">
            <v>0</v>
          </cell>
          <cell r="AE29">
            <v>2010.25</v>
          </cell>
          <cell r="AF29">
            <v>2010.25</v>
          </cell>
          <cell r="AG29">
            <v>0</v>
          </cell>
          <cell r="AH29">
            <v>0</v>
          </cell>
          <cell r="AI29">
            <v>0</v>
          </cell>
          <cell r="AJ29">
            <v>2010.25</v>
          </cell>
          <cell r="AK29">
            <v>2010.25</v>
          </cell>
        </row>
        <row r="30">
          <cell r="C30" t="str">
            <v>Piperacillin + Tazobactam3375mg</v>
          </cell>
          <cell r="D30" t="str">
            <v>Piperacillin + Tazobactam</v>
          </cell>
          <cell r="E30" t="str">
            <v>3375mg</v>
          </cell>
          <cell r="F30" t="str">
            <v>Y</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2010.25</v>
          </cell>
          <cell r="AF30">
            <v>0</v>
          </cell>
          <cell r="AG30">
            <v>0</v>
          </cell>
          <cell r="AH30">
            <v>0</v>
          </cell>
          <cell r="AI30">
            <v>0</v>
          </cell>
          <cell r="AJ30">
            <v>0</v>
          </cell>
          <cell r="AK30">
            <v>2010.25</v>
          </cell>
        </row>
        <row r="31">
          <cell r="C31" t="str">
            <v>Piperacillin + Tazobactam4500mg</v>
          </cell>
          <cell r="D31" t="str">
            <v>Piperacillin + Tazobactam</v>
          </cell>
          <cell r="E31" t="str">
            <v>4500mg</v>
          </cell>
          <cell r="F31" t="str">
            <v>Y</v>
          </cell>
          <cell r="G31">
            <v>0</v>
          </cell>
          <cell r="H31">
            <v>0</v>
          </cell>
          <cell r="I31">
            <v>0</v>
          </cell>
          <cell r="J31">
            <v>2010.25</v>
          </cell>
          <cell r="K31">
            <v>0</v>
          </cell>
          <cell r="L31">
            <v>0</v>
          </cell>
          <cell r="M31">
            <v>2010.25</v>
          </cell>
          <cell r="N31">
            <v>2010.25</v>
          </cell>
          <cell r="O31">
            <v>0</v>
          </cell>
          <cell r="P31">
            <v>0</v>
          </cell>
          <cell r="Q31">
            <v>0</v>
          </cell>
          <cell r="R31">
            <v>2010.25</v>
          </cell>
          <cell r="S31">
            <v>0</v>
          </cell>
          <cell r="T31">
            <v>0</v>
          </cell>
          <cell r="U31">
            <v>2010.25</v>
          </cell>
          <cell r="V31">
            <v>2010.25</v>
          </cell>
          <cell r="W31">
            <v>2010.25</v>
          </cell>
          <cell r="X31">
            <v>2010.25</v>
          </cell>
          <cell r="Y31">
            <v>0</v>
          </cell>
          <cell r="Z31">
            <v>0</v>
          </cell>
          <cell r="AA31">
            <v>2010.25</v>
          </cell>
          <cell r="AB31">
            <v>2010.25</v>
          </cell>
          <cell r="AC31">
            <v>0</v>
          </cell>
          <cell r="AD31">
            <v>0</v>
          </cell>
          <cell r="AE31">
            <v>2010.25</v>
          </cell>
          <cell r="AF31">
            <v>2010.25</v>
          </cell>
          <cell r="AG31">
            <v>0</v>
          </cell>
          <cell r="AH31">
            <v>0</v>
          </cell>
          <cell r="AI31">
            <v>2010.25</v>
          </cell>
          <cell r="AJ31">
            <v>2010.25</v>
          </cell>
          <cell r="AK31">
            <v>2010.25</v>
          </cell>
        </row>
        <row r="32">
          <cell r="C32" t="str">
            <v>Topiramate25mg</v>
          </cell>
          <cell r="D32" t="str">
            <v>Topiramate</v>
          </cell>
          <cell r="E32" t="str">
            <v>25mg</v>
          </cell>
          <cell r="F32" t="str">
            <v>Y</v>
          </cell>
          <cell r="G32">
            <v>0</v>
          </cell>
          <cell r="H32">
            <v>0</v>
          </cell>
          <cell r="I32">
            <v>0</v>
          </cell>
          <cell r="J32">
            <v>2010.25</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2010.25</v>
          </cell>
          <cell r="AB32">
            <v>0</v>
          </cell>
          <cell r="AC32">
            <v>0</v>
          </cell>
          <cell r="AD32">
            <v>0</v>
          </cell>
          <cell r="AE32">
            <v>2010.25</v>
          </cell>
          <cell r="AF32">
            <v>0</v>
          </cell>
          <cell r="AG32">
            <v>0</v>
          </cell>
          <cell r="AH32">
            <v>0</v>
          </cell>
          <cell r="AI32">
            <v>0</v>
          </cell>
          <cell r="AJ32">
            <v>0</v>
          </cell>
          <cell r="AK32">
            <v>2010.25</v>
          </cell>
        </row>
        <row r="33">
          <cell r="C33" t="str">
            <v>Topiramate50mg</v>
          </cell>
          <cell r="D33" t="str">
            <v>Topiramate</v>
          </cell>
          <cell r="E33" t="str">
            <v>50mg</v>
          </cell>
          <cell r="F33" t="str">
            <v>Y</v>
          </cell>
          <cell r="G33">
            <v>0</v>
          </cell>
          <cell r="H33">
            <v>0</v>
          </cell>
          <cell r="I33">
            <v>0</v>
          </cell>
          <cell r="J33">
            <v>2010.25</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2010.25</v>
          </cell>
          <cell r="AB33">
            <v>0</v>
          </cell>
          <cell r="AC33">
            <v>0</v>
          </cell>
          <cell r="AD33">
            <v>0</v>
          </cell>
          <cell r="AE33">
            <v>2010.25</v>
          </cell>
          <cell r="AF33">
            <v>0</v>
          </cell>
          <cell r="AG33">
            <v>0</v>
          </cell>
          <cell r="AH33">
            <v>0</v>
          </cell>
          <cell r="AI33">
            <v>0</v>
          </cell>
          <cell r="AJ33">
            <v>0</v>
          </cell>
          <cell r="AK33">
            <v>2010.25</v>
          </cell>
        </row>
        <row r="34">
          <cell r="C34" t="str">
            <v>Topiramate100mg</v>
          </cell>
          <cell r="D34" t="str">
            <v>Topiramate</v>
          </cell>
          <cell r="E34" t="str">
            <v>100mg</v>
          </cell>
          <cell r="F34" t="str">
            <v>Y</v>
          </cell>
          <cell r="G34">
            <v>0</v>
          </cell>
          <cell r="H34">
            <v>0</v>
          </cell>
          <cell r="I34">
            <v>0</v>
          </cell>
          <cell r="J34">
            <v>2010.25</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2010.25</v>
          </cell>
          <cell r="AB34">
            <v>0</v>
          </cell>
          <cell r="AC34">
            <v>0</v>
          </cell>
          <cell r="AD34">
            <v>0</v>
          </cell>
          <cell r="AE34">
            <v>2010.25</v>
          </cell>
          <cell r="AF34">
            <v>0</v>
          </cell>
          <cell r="AG34">
            <v>0</v>
          </cell>
          <cell r="AH34">
            <v>0</v>
          </cell>
          <cell r="AI34">
            <v>0</v>
          </cell>
          <cell r="AJ34">
            <v>0</v>
          </cell>
          <cell r="AK34">
            <v>2010.25</v>
          </cell>
        </row>
        <row r="35">
          <cell r="C35" t="str">
            <v>Topiramate200mg</v>
          </cell>
          <cell r="D35" t="str">
            <v>Topiramate</v>
          </cell>
          <cell r="E35" t="str">
            <v>200mg</v>
          </cell>
          <cell r="F35" t="str">
            <v>Y</v>
          </cell>
          <cell r="G35">
            <v>0</v>
          </cell>
          <cell r="H35">
            <v>0</v>
          </cell>
          <cell r="I35">
            <v>0</v>
          </cell>
          <cell r="J35">
            <v>2010.25</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2010.25</v>
          </cell>
          <cell r="AB35">
            <v>0</v>
          </cell>
          <cell r="AC35">
            <v>0</v>
          </cell>
          <cell r="AD35">
            <v>0</v>
          </cell>
          <cell r="AE35">
            <v>2010.25</v>
          </cell>
          <cell r="AF35">
            <v>0</v>
          </cell>
          <cell r="AG35">
            <v>0</v>
          </cell>
          <cell r="AH35">
            <v>0</v>
          </cell>
          <cell r="AI35">
            <v>0</v>
          </cell>
          <cell r="AJ35">
            <v>0</v>
          </cell>
          <cell r="AK35">
            <v>2010.25</v>
          </cell>
        </row>
        <row r="36">
          <cell r="C36" t="str">
            <v>Clopidogrel75mg</v>
          </cell>
          <cell r="D36" t="str">
            <v>Clopidogrel</v>
          </cell>
          <cell r="E36" t="str">
            <v>75mg</v>
          </cell>
          <cell r="F36" t="str">
            <v>Y</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2010.25</v>
          </cell>
          <cell r="AF36">
            <v>0</v>
          </cell>
          <cell r="AG36">
            <v>0</v>
          </cell>
          <cell r="AH36">
            <v>0</v>
          </cell>
          <cell r="AI36">
            <v>0</v>
          </cell>
          <cell r="AJ36">
            <v>0</v>
          </cell>
          <cell r="AK36">
            <v>2010.25</v>
          </cell>
        </row>
        <row r="37">
          <cell r="C37" t="str">
            <v>Perindopril2mg</v>
          </cell>
          <cell r="D37" t="str">
            <v>Perindopril</v>
          </cell>
          <cell r="E37" t="str">
            <v>2mg</v>
          </cell>
          <cell r="F37" t="str">
            <v>Y</v>
          </cell>
          <cell r="G37">
            <v>2010.25</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2010.25</v>
          </cell>
          <cell r="AF37">
            <v>0</v>
          </cell>
          <cell r="AG37">
            <v>0</v>
          </cell>
          <cell r="AH37">
            <v>0</v>
          </cell>
          <cell r="AI37">
            <v>0</v>
          </cell>
          <cell r="AJ37">
            <v>0</v>
          </cell>
          <cell r="AK37">
            <v>2010.25</v>
          </cell>
        </row>
        <row r="38">
          <cell r="C38" t="str">
            <v>Perindopril4mg</v>
          </cell>
          <cell r="D38" t="str">
            <v>Perindopril</v>
          </cell>
          <cell r="E38" t="str">
            <v>4mg</v>
          </cell>
          <cell r="F38" t="str">
            <v>Y</v>
          </cell>
          <cell r="G38">
            <v>2010.25</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2010.25</v>
          </cell>
          <cell r="AF38">
            <v>0</v>
          </cell>
          <cell r="AG38">
            <v>0</v>
          </cell>
          <cell r="AH38">
            <v>0</v>
          </cell>
          <cell r="AI38">
            <v>0</v>
          </cell>
          <cell r="AJ38">
            <v>0</v>
          </cell>
          <cell r="AK38">
            <v>2010.25</v>
          </cell>
        </row>
        <row r="39">
          <cell r="C39" t="str">
            <v>Perindopril8mg</v>
          </cell>
          <cell r="D39" t="str">
            <v>Perindopril</v>
          </cell>
          <cell r="E39" t="str">
            <v>8mg</v>
          </cell>
          <cell r="F39" t="str">
            <v>Y</v>
          </cell>
          <cell r="G39">
            <v>2010.25</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2010.25</v>
          </cell>
          <cell r="AF39">
            <v>0</v>
          </cell>
          <cell r="AG39">
            <v>0</v>
          </cell>
          <cell r="AH39">
            <v>0</v>
          </cell>
          <cell r="AI39">
            <v>0</v>
          </cell>
          <cell r="AJ39">
            <v>0</v>
          </cell>
          <cell r="AK39">
            <v>2010.25</v>
          </cell>
        </row>
        <row r="40">
          <cell r="C40" t="str">
            <v>Felodipine + Candesartan</v>
          </cell>
          <cell r="D40" t="str">
            <v>Felodipine + Candesartan</v>
          </cell>
          <cell r="E40">
            <v>0</v>
          </cell>
          <cell r="F40" t="str">
            <v>Y</v>
          </cell>
          <cell r="G40">
            <v>2011.5</v>
          </cell>
          <cell r="H40">
            <v>2011.5</v>
          </cell>
          <cell r="I40">
            <v>2011.5</v>
          </cell>
          <cell r="J40">
            <v>2011.5</v>
          </cell>
          <cell r="K40">
            <v>2011.5</v>
          </cell>
          <cell r="L40">
            <v>2011.5</v>
          </cell>
          <cell r="M40">
            <v>2011.5</v>
          </cell>
          <cell r="N40">
            <v>2011.5</v>
          </cell>
          <cell r="O40">
            <v>2011.5</v>
          </cell>
          <cell r="P40">
            <v>2011.5</v>
          </cell>
          <cell r="Q40">
            <v>2011.5</v>
          </cell>
          <cell r="R40">
            <v>2011.5</v>
          </cell>
          <cell r="S40">
            <v>2011.5</v>
          </cell>
          <cell r="T40">
            <v>2011.5</v>
          </cell>
          <cell r="U40">
            <v>2011.5</v>
          </cell>
          <cell r="V40">
            <v>2011.5</v>
          </cell>
          <cell r="W40">
            <v>2011.5</v>
          </cell>
          <cell r="X40">
            <v>2011.5</v>
          </cell>
          <cell r="Y40">
            <v>2011.5</v>
          </cell>
          <cell r="Z40">
            <v>2011.5</v>
          </cell>
          <cell r="AA40">
            <v>2011.5</v>
          </cell>
          <cell r="AB40">
            <v>2011.5</v>
          </cell>
          <cell r="AC40">
            <v>2011.5</v>
          </cell>
          <cell r="AD40">
            <v>2011.5</v>
          </cell>
          <cell r="AE40">
            <v>2011.5</v>
          </cell>
          <cell r="AF40">
            <v>2011.5</v>
          </cell>
          <cell r="AG40">
            <v>2011.5</v>
          </cell>
          <cell r="AH40">
            <v>2011.5</v>
          </cell>
          <cell r="AI40">
            <v>2011.5</v>
          </cell>
          <cell r="AJ40">
            <v>2011.5</v>
          </cell>
          <cell r="AK40">
            <v>2011.5</v>
          </cell>
        </row>
      </sheetData>
      <sheetData sheetId="11">
        <row r="5">
          <cell r="C5">
            <v>0</v>
          </cell>
          <cell r="D5">
            <v>0</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row>
        <row r="6">
          <cell r="C6" t="str">
            <v>Atomoxetine18mg</v>
          </cell>
          <cell r="D6" t="str">
            <v>Atomoxetine</v>
          </cell>
          <cell r="E6" t="str">
            <v>18mg</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row>
        <row r="7">
          <cell r="C7" t="str">
            <v>Atomoxetine25mg</v>
          </cell>
          <cell r="D7" t="str">
            <v>Atomoxetine</v>
          </cell>
          <cell r="E7" t="str">
            <v>25mg</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row>
        <row r="8">
          <cell r="C8" t="str">
            <v>Atomoxetine40mg</v>
          </cell>
          <cell r="D8" t="str">
            <v>Atomoxetine</v>
          </cell>
          <cell r="E8" t="str">
            <v>40mg</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row>
        <row r="9">
          <cell r="C9" t="str">
            <v>Atomoxetine60mg</v>
          </cell>
          <cell r="D9" t="str">
            <v>Atomoxetine</v>
          </cell>
          <cell r="E9" t="str">
            <v>60mg</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row>
        <row r="10">
          <cell r="C10" t="str">
            <v>Betahistine8mg</v>
          </cell>
          <cell r="D10" t="str">
            <v>Betahistine</v>
          </cell>
          <cell r="E10" t="str">
            <v>8mg</v>
          </cell>
          <cell r="F10" t="str">
            <v>Y</v>
          </cell>
          <cell r="G10">
            <v>2010.25</v>
          </cell>
          <cell r="H10">
            <v>0</v>
          </cell>
          <cell r="I10">
            <v>0</v>
          </cell>
          <cell r="J10">
            <v>0</v>
          </cell>
          <cell r="K10">
            <v>2011</v>
          </cell>
          <cell r="L10">
            <v>0</v>
          </cell>
          <cell r="M10">
            <v>0</v>
          </cell>
          <cell r="N10">
            <v>0</v>
          </cell>
          <cell r="O10">
            <v>0</v>
          </cell>
          <cell r="P10">
            <v>2011</v>
          </cell>
          <cell r="Q10">
            <v>0</v>
          </cell>
          <cell r="R10">
            <v>0</v>
          </cell>
          <cell r="S10">
            <v>2011</v>
          </cell>
          <cell r="T10">
            <v>0</v>
          </cell>
          <cell r="U10">
            <v>0</v>
          </cell>
          <cell r="V10">
            <v>0</v>
          </cell>
          <cell r="W10">
            <v>0</v>
          </cell>
          <cell r="X10">
            <v>0</v>
          </cell>
          <cell r="Y10">
            <v>2011</v>
          </cell>
          <cell r="Z10">
            <v>2011</v>
          </cell>
          <cell r="AA10">
            <v>0</v>
          </cell>
          <cell r="AB10">
            <v>0</v>
          </cell>
          <cell r="AC10">
            <v>0</v>
          </cell>
          <cell r="AD10">
            <v>2011</v>
          </cell>
          <cell r="AE10">
            <v>0</v>
          </cell>
          <cell r="AF10">
            <v>0</v>
          </cell>
          <cell r="AG10">
            <v>0</v>
          </cell>
          <cell r="AH10">
            <v>0</v>
          </cell>
          <cell r="AI10">
            <v>0</v>
          </cell>
          <cell r="AJ10">
            <v>0</v>
          </cell>
        </row>
        <row r="11">
          <cell r="C11" t="str">
            <v>Betahistine16mg</v>
          </cell>
          <cell r="D11" t="str">
            <v>Betahistine</v>
          </cell>
          <cell r="E11" t="str">
            <v>16mg</v>
          </cell>
          <cell r="F11" t="str">
            <v>Y</v>
          </cell>
          <cell r="G11">
            <v>2010.25</v>
          </cell>
          <cell r="H11">
            <v>0</v>
          </cell>
          <cell r="I11">
            <v>0</v>
          </cell>
          <cell r="J11">
            <v>0</v>
          </cell>
          <cell r="K11">
            <v>2011</v>
          </cell>
          <cell r="L11">
            <v>0</v>
          </cell>
          <cell r="M11">
            <v>0</v>
          </cell>
          <cell r="N11">
            <v>0</v>
          </cell>
          <cell r="O11">
            <v>0</v>
          </cell>
          <cell r="P11">
            <v>2011</v>
          </cell>
          <cell r="Q11">
            <v>0</v>
          </cell>
          <cell r="R11">
            <v>0</v>
          </cell>
          <cell r="S11">
            <v>2011</v>
          </cell>
          <cell r="T11">
            <v>0</v>
          </cell>
          <cell r="U11">
            <v>0</v>
          </cell>
          <cell r="V11">
            <v>0</v>
          </cell>
          <cell r="W11">
            <v>0</v>
          </cell>
          <cell r="X11">
            <v>0</v>
          </cell>
          <cell r="Y11">
            <v>2011</v>
          </cell>
          <cell r="Z11">
            <v>2011</v>
          </cell>
          <cell r="AA11">
            <v>0</v>
          </cell>
          <cell r="AB11">
            <v>0</v>
          </cell>
          <cell r="AC11">
            <v>0</v>
          </cell>
          <cell r="AD11">
            <v>2011</v>
          </cell>
          <cell r="AE11">
            <v>0</v>
          </cell>
          <cell r="AF11">
            <v>0</v>
          </cell>
          <cell r="AG11">
            <v>0</v>
          </cell>
          <cell r="AH11">
            <v>0</v>
          </cell>
          <cell r="AI11">
            <v>0</v>
          </cell>
          <cell r="AJ11">
            <v>0</v>
          </cell>
        </row>
        <row r="12">
          <cell r="C12" t="str">
            <v>Betahistine24mg</v>
          </cell>
          <cell r="D12" t="str">
            <v>Betahistine</v>
          </cell>
          <cell r="E12" t="str">
            <v>24mg</v>
          </cell>
          <cell r="F12" t="str">
            <v>Y</v>
          </cell>
          <cell r="G12">
            <v>2010.25</v>
          </cell>
          <cell r="H12">
            <v>0</v>
          </cell>
          <cell r="I12">
            <v>0</v>
          </cell>
          <cell r="J12">
            <v>0</v>
          </cell>
          <cell r="K12">
            <v>2011</v>
          </cell>
          <cell r="L12">
            <v>0</v>
          </cell>
          <cell r="M12">
            <v>0</v>
          </cell>
          <cell r="N12">
            <v>0</v>
          </cell>
          <cell r="O12">
            <v>0</v>
          </cell>
          <cell r="P12">
            <v>2011</v>
          </cell>
          <cell r="Q12">
            <v>0</v>
          </cell>
          <cell r="R12">
            <v>0</v>
          </cell>
          <cell r="S12">
            <v>2011</v>
          </cell>
          <cell r="T12">
            <v>0</v>
          </cell>
          <cell r="U12">
            <v>0</v>
          </cell>
          <cell r="V12">
            <v>0</v>
          </cell>
          <cell r="W12">
            <v>0</v>
          </cell>
          <cell r="X12">
            <v>0</v>
          </cell>
          <cell r="Y12">
            <v>2011</v>
          </cell>
          <cell r="Z12">
            <v>2011</v>
          </cell>
          <cell r="AA12">
            <v>0</v>
          </cell>
          <cell r="AB12">
            <v>0</v>
          </cell>
          <cell r="AC12">
            <v>0</v>
          </cell>
          <cell r="AD12">
            <v>2011</v>
          </cell>
          <cell r="AE12">
            <v>0</v>
          </cell>
          <cell r="AF12">
            <v>0</v>
          </cell>
          <cell r="AG12">
            <v>0</v>
          </cell>
          <cell r="AH12">
            <v>0</v>
          </cell>
          <cell r="AI12">
            <v>0</v>
          </cell>
          <cell r="AJ12">
            <v>0</v>
          </cell>
        </row>
        <row r="13">
          <cell r="C13" t="str">
            <v>Fosinopril10mg</v>
          </cell>
          <cell r="D13" t="str">
            <v>Fosinopril</v>
          </cell>
          <cell r="E13" t="str">
            <v>10mg</v>
          </cell>
          <cell r="F13" t="str">
            <v>Y</v>
          </cell>
          <cell r="G13">
            <v>2011.5</v>
          </cell>
          <cell r="H13">
            <v>0</v>
          </cell>
          <cell r="I13">
            <v>0</v>
          </cell>
          <cell r="J13">
            <v>0</v>
          </cell>
          <cell r="K13">
            <v>2011.5</v>
          </cell>
          <cell r="L13">
            <v>0</v>
          </cell>
          <cell r="M13">
            <v>0</v>
          </cell>
          <cell r="N13">
            <v>0</v>
          </cell>
          <cell r="O13">
            <v>0</v>
          </cell>
          <cell r="P13">
            <v>2011.5</v>
          </cell>
          <cell r="Q13">
            <v>0</v>
          </cell>
          <cell r="R13">
            <v>0</v>
          </cell>
          <cell r="S13">
            <v>2011.5</v>
          </cell>
          <cell r="T13">
            <v>0</v>
          </cell>
          <cell r="U13">
            <v>0</v>
          </cell>
          <cell r="V13">
            <v>0</v>
          </cell>
          <cell r="W13">
            <v>0</v>
          </cell>
          <cell r="X13">
            <v>0</v>
          </cell>
          <cell r="Y13">
            <v>2011.5</v>
          </cell>
          <cell r="Z13">
            <v>2011.5</v>
          </cell>
          <cell r="AA13">
            <v>0</v>
          </cell>
          <cell r="AB13">
            <v>0</v>
          </cell>
          <cell r="AC13">
            <v>0</v>
          </cell>
          <cell r="AD13">
            <v>2011.5</v>
          </cell>
          <cell r="AE13">
            <v>0</v>
          </cell>
          <cell r="AF13">
            <v>0</v>
          </cell>
          <cell r="AG13">
            <v>0</v>
          </cell>
          <cell r="AH13">
            <v>0</v>
          </cell>
          <cell r="AI13">
            <v>0</v>
          </cell>
          <cell r="AJ13">
            <v>0</v>
          </cell>
        </row>
        <row r="14">
          <cell r="C14" t="str">
            <v>Fosinopril20mg</v>
          </cell>
          <cell r="D14" t="str">
            <v>Fosinopril</v>
          </cell>
          <cell r="E14" t="str">
            <v>20mg</v>
          </cell>
          <cell r="F14" t="str">
            <v>Y</v>
          </cell>
          <cell r="G14">
            <v>2011.5</v>
          </cell>
          <cell r="H14">
            <v>0</v>
          </cell>
          <cell r="I14">
            <v>0</v>
          </cell>
          <cell r="J14">
            <v>0</v>
          </cell>
          <cell r="K14">
            <v>2011.5</v>
          </cell>
          <cell r="L14">
            <v>0</v>
          </cell>
          <cell r="M14">
            <v>0</v>
          </cell>
          <cell r="N14">
            <v>0</v>
          </cell>
          <cell r="O14">
            <v>0</v>
          </cell>
          <cell r="P14">
            <v>2011.5</v>
          </cell>
          <cell r="Q14">
            <v>0</v>
          </cell>
          <cell r="R14">
            <v>0</v>
          </cell>
          <cell r="S14">
            <v>2011.5</v>
          </cell>
          <cell r="T14">
            <v>0</v>
          </cell>
          <cell r="U14">
            <v>0</v>
          </cell>
          <cell r="V14">
            <v>0</v>
          </cell>
          <cell r="W14">
            <v>0</v>
          </cell>
          <cell r="X14">
            <v>0</v>
          </cell>
          <cell r="Y14">
            <v>2011.5</v>
          </cell>
          <cell r="Z14">
            <v>2011.5</v>
          </cell>
          <cell r="AA14">
            <v>0</v>
          </cell>
          <cell r="AB14">
            <v>0</v>
          </cell>
          <cell r="AC14">
            <v>0</v>
          </cell>
          <cell r="AD14">
            <v>2011.5</v>
          </cell>
          <cell r="AE14">
            <v>0</v>
          </cell>
          <cell r="AF14">
            <v>0</v>
          </cell>
          <cell r="AG14">
            <v>0</v>
          </cell>
          <cell r="AH14">
            <v>0</v>
          </cell>
          <cell r="AI14">
            <v>0</v>
          </cell>
          <cell r="AJ14">
            <v>0</v>
          </cell>
        </row>
        <row r="15">
          <cell r="C15" t="str">
            <v>Fosinopril + HCTZ20+12.5mg</v>
          </cell>
          <cell r="D15" t="str">
            <v>Fosinopril + HCTZ</v>
          </cell>
          <cell r="E15" t="str">
            <v>20+12.5mg</v>
          </cell>
          <cell r="F15" t="str">
            <v>Y</v>
          </cell>
          <cell r="G15">
            <v>2011.5</v>
          </cell>
          <cell r="H15">
            <v>0</v>
          </cell>
          <cell r="I15">
            <v>0</v>
          </cell>
          <cell r="J15">
            <v>0</v>
          </cell>
          <cell r="K15">
            <v>2011.5</v>
          </cell>
          <cell r="L15">
            <v>0</v>
          </cell>
          <cell r="M15">
            <v>0</v>
          </cell>
          <cell r="N15">
            <v>0</v>
          </cell>
          <cell r="O15">
            <v>0</v>
          </cell>
          <cell r="P15">
            <v>2011.5</v>
          </cell>
          <cell r="Q15">
            <v>0</v>
          </cell>
          <cell r="R15">
            <v>0</v>
          </cell>
          <cell r="S15">
            <v>2011.5</v>
          </cell>
          <cell r="T15">
            <v>0</v>
          </cell>
          <cell r="U15">
            <v>0</v>
          </cell>
          <cell r="V15">
            <v>0</v>
          </cell>
          <cell r="W15">
            <v>0</v>
          </cell>
          <cell r="X15">
            <v>0</v>
          </cell>
          <cell r="Y15">
            <v>2011.5</v>
          </cell>
          <cell r="Z15">
            <v>2011.5</v>
          </cell>
          <cell r="AA15">
            <v>0</v>
          </cell>
          <cell r="AB15">
            <v>0</v>
          </cell>
          <cell r="AC15">
            <v>0</v>
          </cell>
          <cell r="AD15">
            <v>2011.5</v>
          </cell>
          <cell r="AE15">
            <v>0</v>
          </cell>
          <cell r="AF15">
            <v>0</v>
          </cell>
          <cell r="AG15">
            <v>0</v>
          </cell>
          <cell r="AH15">
            <v>0</v>
          </cell>
          <cell r="AI15">
            <v>0</v>
          </cell>
          <cell r="AJ15">
            <v>0</v>
          </cell>
        </row>
        <row r="16">
          <cell r="C16" t="str">
            <v>Galantamine</v>
          </cell>
          <cell r="D16" t="str">
            <v>Galantamine</v>
          </cell>
          <cell r="E16">
            <v>0</v>
          </cell>
          <cell r="F16" t="str">
            <v>Y</v>
          </cell>
          <cell r="G16">
            <v>2011.25</v>
          </cell>
          <cell r="H16">
            <v>0</v>
          </cell>
          <cell r="I16">
            <v>0</v>
          </cell>
          <cell r="J16">
            <v>0</v>
          </cell>
          <cell r="K16">
            <v>2011.75</v>
          </cell>
          <cell r="L16">
            <v>0</v>
          </cell>
          <cell r="M16">
            <v>0</v>
          </cell>
          <cell r="N16">
            <v>0</v>
          </cell>
          <cell r="O16">
            <v>0</v>
          </cell>
          <cell r="P16">
            <v>2011.75</v>
          </cell>
          <cell r="Q16">
            <v>0</v>
          </cell>
          <cell r="R16">
            <v>0</v>
          </cell>
          <cell r="S16">
            <v>2011.75</v>
          </cell>
          <cell r="T16">
            <v>0</v>
          </cell>
          <cell r="U16">
            <v>0</v>
          </cell>
          <cell r="V16">
            <v>0</v>
          </cell>
          <cell r="W16">
            <v>0</v>
          </cell>
          <cell r="X16">
            <v>0</v>
          </cell>
          <cell r="Y16">
            <v>2011.75</v>
          </cell>
          <cell r="Z16">
            <v>2011.75</v>
          </cell>
          <cell r="AA16">
            <v>0</v>
          </cell>
          <cell r="AB16">
            <v>0</v>
          </cell>
          <cell r="AC16">
            <v>0</v>
          </cell>
          <cell r="AD16">
            <v>2011.75</v>
          </cell>
          <cell r="AE16">
            <v>0</v>
          </cell>
          <cell r="AF16">
            <v>0</v>
          </cell>
          <cell r="AG16">
            <v>0</v>
          </cell>
          <cell r="AH16">
            <v>0</v>
          </cell>
          <cell r="AI16">
            <v>0</v>
          </cell>
          <cell r="AJ16">
            <v>0</v>
          </cell>
        </row>
        <row r="17">
          <cell r="C17" t="str">
            <v>Metformin (standard)500mg</v>
          </cell>
          <cell r="D17" t="str">
            <v>Metformin (standard)</v>
          </cell>
          <cell r="E17" t="str">
            <v>500mg</v>
          </cell>
          <cell r="F17" t="str">
            <v>Y</v>
          </cell>
          <cell r="G17">
            <v>2010.25</v>
          </cell>
          <cell r="H17">
            <v>0</v>
          </cell>
          <cell r="I17">
            <v>0</v>
          </cell>
          <cell r="J17">
            <v>2010.25</v>
          </cell>
          <cell r="K17">
            <v>2010.25</v>
          </cell>
          <cell r="L17">
            <v>0</v>
          </cell>
          <cell r="M17">
            <v>2010.25</v>
          </cell>
          <cell r="N17">
            <v>0</v>
          </cell>
          <cell r="O17">
            <v>0</v>
          </cell>
          <cell r="P17">
            <v>2010.25</v>
          </cell>
          <cell r="Q17">
            <v>0</v>
          </cell>
          <cell r="R17">
            <v>0</v>
          </cell>
          <cell r="S17">
            <v>2010.25</v>
          </cell>
          <cell r="T17">
            <v>0</v>
          </cell>
          <cell r="U17">
            <v>0</v>
          </cell>
          <cell r="V17">
            <v>0</v>
          </cell>
          <cell r="W17">
            <v>0</v>
          </cell>
          <cell r="X17">
            <v>0</v>
          </cell>
          <cell r="Y17">
            <v>2010.25</v>
          </cell>
          <cell r="Z17">
            <v>2010.25</v>
          </cell>
          <cell r="AA17">
            <v>0</v>
          </cell>
          <cell r="AB17">
            <v>0</v>
          </cell>
          <cell r="AC17">
            <v>0</v>
          </cell>
          <cell r="AD17">
            <v>2010.25</v>
          </cell>
          <cell r="AE17">
            <v>0</v>
          </cell>
          <cell r="AF17">
            <v>0</v>
          </cell>
          <cell r="AG17">
            <v>0</v>
          </cell>
          <cell r="AH17">
            <v>0</v>
          </cell>
          <cell r="AI17">
            <v>2010.25</v>
          </cell>
          <cell r="AJ17">
            <v>2010.25</v>
          </cell>
        </row>
        <row r="18">
          <cell r="C18" t="str">
            <v>Metformin (standard)850mg</v>
          </cell>
          <cell r="D18" t="str">
            <v>Metformin (standard)</v>
          </cell>
          <cell r="E18" t="str">
            <v>850mg</v>
          </cell>
          <cell r="F18" t="str">
            <v>Y</v>
          </cell>
          <cell r="G18">
            <v>2010.25</v>
          </cell>
          <cell r="H18">
            <v>0</v>
          </cell>
          <cell r="I18">
            <v>0</v>
          </cell>
          <cell r="J18">
            <v>2010.25</v>
          </cell>
          <cell r="K18">
            <v>2010.25</v>
          </cell>
          <cell r="L18">
            <v>0</v>
          </cell>
          <cell r="M18">
            <v>2010.25</v>
          </cell>
          <cell r="N18">
            <v>0</v>
          </cell>
          <cell r="O18">
            <v>0</v>
          </cell>
          <cell r="P18">
            <v>2010.25</v>
          </cell>
          <cell r="Q18">
            <v>0</v>
          </cell>
          <cell r="R18">
            <v>0</v>
          </cell>
          <cell r="S18">
            <v>2010.25</v>
          </cell>
          <cell r="T18">
            <v>0</v>
          </cell>
          <cell r="U18">
            <v>0</v>
          </cell>
          <cell r="V18">
            <v>0</v>
          </cell>
          <cell r="W18">
            <v>0</v>
          </cell>
          <cell r="X18">
            <v>0</v>
          </cell>
          <cell r="Y18">
            <v>2010.25</v>
          </cell>
          <cell r="Z18">
            <v>2010.25</v>
          </cell>
          <cell r="AA18">
            <v>0</v>
          </cell>
          <cell r="AB18">
            <v>0</v>
          </cell>
          <cell r="AC18">
            <v>0</v>
          </cell>
          <cell r="AD18">
            <v>2010.25</v>
          </cell>
          <cell r="AE18">
            <v>0</v>
          </cell>
          <cell r="AF18">
            <v>0</v>
          </cell>
          <cell r="AG18">
            <v>0</v>
          </cell>
          <cell r="AH18">
            <v>0</v>
          </cell>
          <cell r="AI18">
            <v>2010.25</v>
          </cell>
          <cell r="AJ18">
            <v>2010.25</v>
          </cell>
        </row>
        <row r="19">
          <cell r="C19" t="str">
            <v>Metformin (standard)1000mg</v>
          </cell>
          <cell r="D19" t="str">
            <v>Metformin (standard)</v>
          </cell>
          <cell r="E19" t="str">
            <v>1000mg</v>
          </cell>
          <cell r="F19" t="str">
            <v>Y</v>
          </cell>
          <cell r="G19">
            <v>2010.25</v>
          </cell>
          <cell r="H19">
            <v>0</v>
          </cell>
          <cell r="I19">
            <v>0</v>
          </cell>
          <cell r="J19">
            <v>2010.25</v>
          </cell>
          <cell r="K19">
            <v>2010.25</v>
          </cell>
          <cell r="L19">
            <v>0</v>
          </cell>
          <cell r="M19">
            <v>0</v>
          </cell>
          <cell r="N19">
            <v>0</v>
          </cell>
          <cell r="O19">
            <v>0</v>
          </cell>
          <cell r="P19">
            <v>2010.25</v>
          </cell>
          <cell r="Q19">
            <v>0</v>
          </cell>
          <cell r="R19">
            <v>0</v>
          </cell>
          <cell r="S19">
            <v>2010.25</v>
          </cell>
          <cell r="T19">
            <v>0</v>
          </cell>
          <cell r="U19">
            <v>0</v>
          </cell>
          <cell r="V19">
            <v>0</v>
          </cell>
          <cell r="W19">
            <v>0</v>
          </cell>
          <cell r="X19">
            <v>0</v>
          </cell>
          <cell r="Y19">
            <v>2010.25</v>
          </cell>
          <cell r="Z19">
            <v>2010.25</v>
          </cell>
          <cell r="AA19">
            <v>0</v>
          </cell>
          <cell r="AB19">
            <v>0</v>
          </cell>
          <cell r="AC19">
            <v>0</v>
          </cell>
          <cell r="AD19">
            <v>2010.25</v>
          </cell>
          <cell r="AE19">
            <v>0</v>
          </cell>
          <cell r="AF19">
            <v>0</v>
          </cell>
          <cell r="AG19">
            <v>0</v>
          </cell>
          <cell r="AH19">
            <v>0</v>
          </cell>
          <cell r="AI19">
            <v>0</v>
          </cell>
          <cell r="AJ19">
            <v>2010.25</v>
          </cell>
        </row>
        <row r="20">
          <cell r="C20" t="str">
            <v>Gabapentin100mg</v>
          </cell>
          <cell r="D20" t="str">
            <v>Gabapentin</v>
          </cell>
          <cell r="E20" t="str">
            <v>100mg</v>
          </cell>
          <cell r="F20" t="str">
            <v>Y</v>
          </cell>
          <cell r="G20">
            <v>2010.5</v>
          </cell>
          <cell r="H20">
            <v>0</v>
          </cell>
          <cell r="I20">
            <v>0</v>
          </cell>
          <cell r="J20">
            <v>0</v>
          </cell>
          <cell r="K20">
            <v>2010.5</v>
          </cell>
          <cell r="L20">
            <v>0</v>
          </cell>
          <cell r="M20">
            <v>0</v>
          </cell>
          <cell r="N20">
            <v>0</v>
          </cell>
          <cell r="O20">
            <v>0</v>
          </cell>
          <cell r="P20">
            <v>2010.5</v>
          </cell>
          <cell r="Q20">
            <v>0</v>
          </cell>
          <cell r="R20">
            <v>0</v>
          </cell>
          <cell r="S20">
            <v>2010.5</v>
          </cell>
          <cell r="T20">
            <v>0</v>
          </cell>
          <cell r="U20">
            <v>0</v>
          </cell>
          <cell r="V20">
            <v>0</v>
          </cell>
          <cell r="W20">
            <v>0</v>
          </cell>
          <cell r="X20">
            <v>0</v>
          </cell>
          <cell r="Y20">
            <v>2010.5</v>
          </cell>
          <cell r="Z20">
            <v>2010.5</v>
          </cell>
          <cell r="AA20">
            <v>0</v>
          </cell>
          <cell r="AB20">
            <v>0</v>
          </cell>
          <cell r="AC20">
            <v>0</v>
          </cell>
          <cell r="AD20">
            <v>2010.5</v>
          </cell>
          <cell r="AE20">
            <v>0</v>
          </cell>
          <cell r="AF20">
            <v>0</v>
          </cell>
          <cell r="AG20">
            <v>0</v>
          </cell>
          <cell r="AH20">
            <v>0</v>
          </cell>
          <cell r="AI20">
            <v>0</v>
          </cell>
          <cell r="AJ20">
            <v>0</v>
          </cell>
        </row>
        <row r="21">
          <cell r="C21" t="str">
            <v>Gabapentin300mg</v>
          </cell>
          <cell r="D21" t="str">
            <v>Gabapentin</v>
          </cell>
          <cell r="E21" t="str">
            <v>300mg</v>
          </cell>
          <cell r="F21" t="str">
            <v>Y</v>
          </cell>
          <cell r="G21">
            <v>2010.5</v>
          </cell>
          <cell r="H21">
            <v>0</v>
          </cell>
          <cell r="I21">
            <v>0</v>
          </cell>
          <cell r="J21">
            <v>0</v>
          </cell>
          <cell r="K21">
            <v>2010.5</v>
          </cell>
          <cell r="L21">
            <v>0</v>
          </cell>
          <cell r="M21">
            <v>0</v>
          </cell>
          <cell r="N21">
            <v>0</v>
          </cell>
          <cell r="O21">
            <v>0</v>
          </cell>
          <cell r="P21">
            <v>2010.5</v>
          </cell>
          <cell r="Q21">
            <v>0</v>
          </cell>
          <cell r="R21">
            <v>0</v>
          </cell>
          <cell r="S21">
            <v>2010.5</v>
          </cell>
          <cell r="T21">
            <v>0</v>
          </cell>
          <cell r="U21">
            <v>0</v>
          </cell>
          <cell r="V21">
            <v>0</v>
          </cell>
          <cell r="W21">
            <v>0</v>
          </cell>
          <cell r="X21">
            <v>0</v>
          </cell>
          <cell r="Y21">
            <v>2010.5</v>
          </cell>
          <cell r="Z21">
            <v>2010.5</v>
          </cell>
          <cell r="AA21">
            <v>0</v>
          </cell>
          <cell r="AB21">
            <v>0</v>
          </cell>
          <cell r="AC21">
            <v>0</v>
          </cell>
          <cell r="AD21">
            <v>2010.5</v>
          </cell>
          <cell r="AE21">
            <v>0</v>
          </cell>
          <cell r="AF21">
            <v>0</v>
          </cell>
          <cell r="AG21">
            <v>0</v>
          </cell>
          <cell r="AH21">
            <v>0</v>
          </cell>
          <cell r="AI21">
            <v>0</v>
          </cell>
          <cell r="AJ21">
            <v>0</v>
          </cell>
        </row>
        <row r="22">
          <cell r="C22" t="str">
            <v>Gabapentin400mg</v>
          </cell>
          <cell r="D22" t="str">
            <v>Gabapentin</v>
          </cell>
          <cell r="E22" t="str">
            <v>400mg</v>
          </cell>
          <cell r="F22" t="str">
            <v>Y</v>
          </cell>
          <cell r="G22">
            <v>2010.5</v>
          </cell>
          <cell r="H22">
            <v>0</v>
          </cell>
          <cell r="I22">
            <v>0</v>
          </cell>
          <cell r="J22">
            <v>0</v>
          </cell>
          <cell r="K22">
            <v>2010.5</v>
          </cell>
          <cell r="L22">
            <v>0</v>
          </cell>
          <cell r="M22">
            <v>0</v>
          </cell>
          <cell r="N22">
            <v>0</v>
          </cell>
          <cell r="O22">
            <v>0</v>
          </cell>
          <cell r="P22">
            <v>2010.5</v>
          </cell>
          <cell r="Q22">
            <v>0</v>
          </cell>
          <cell r="R22">
            <v>0</v>
          </cell>
          <cell r="S22">
            <v>2010.5</v>
          </cell>
          <cell r="T22">
            <v>0</v>
          </cell>
          <cell r="U22">
            <v>0</v>
          </cell>
          <cell r="V22">
            <v>0</v>
          </cell>
          <cell r="W22">
            <v>0</v>
          </cell>
          <cell r="X22">
            <v>0</v>
          </cell>
          <cell r="Y22">
            <v>2010.5</v>
          </cell>
          <cell r="Z22">
            <v>2010.5</v>
          </cell>
          <cell r="AA22">
            <v>0</v>
          </cell>
          <cell r="AB22">
            <v>0</v>
          </cell>
          <cell r="AC22">
            <v>0</v>
          </cell>
          <cell r="AD22">
            <v>2010.5</v>
          </cell>
          <cell r="AE22">
            <v>0</v>
          </cell>
          <cell r="AF22">
            <v>0</v>
          </cell>
          <cell r="AG22">
            <v>0</v>
          </cell>
          <cell r="AH22">
            <v>0</v>
          </cell>
          <cell r="AI22">
            <v>0</v>
          </cell>
          <cell r="AJ22">
            <v>0</v>
          </cell>
        </row>
        <row r="23">
          <cell r="C23" t="str">
            <v>Paracetamol + Tramadol</v>
          </cell>
          <cell r="D23" t="str">
            <v>Paracetamol + Tramadol</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row>
        <row r="24">
          <cell r="C24" t="str">
            <v>Paracetamol + Tramadol</v>
          </cell>
          <cell r="D24" t="str">
            <v>Paracetamol + Tramadol</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row>
        <row r="25">
          <cell r="C25" t="str">
            <v>Paracetamol + Tramadol</v>
          </cell>
          <cell r="D25" t="str">
            <v>Paracetamol + Tramadol</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row>
        <row r="26">
          <cell r="C26" t="str">
            <v>Clopidogrel75mg</v>
          </cell>
          <cell r="D26" t="str">
            <v>Clopidogrel</v>
          </cell>
          <cell r="E26" t="str">
            <v>75mg</v>
          </cell>
          <cell r="F26" t="str">
            <v>Y</v>
          </cell>
          <cell r="G26">
            <v>2010.75</v>
          </cell>
          <cell r="H26">
            <v>0</v>
          </cell>
          <cell r="I26">
            <v>0</v>
          </cell>
          <cell r="J26">
            <v>0</v>
          </cell>
          <cell r="K26">
            <v>2011.25</v>
          </cell>
          <cell r="L26">
            <v>0</v>
          </cell>
          <cell r="M26">
            <v>0</v>
          </cell>
          <cell r="N26">
            <v>0</v>
          </cell>
          <cell r="O26">
            <v>0</v>
          </cell>
          <cell r="P26">
            <v>2011.25</v>
          </cell>
          <cell r="Q26">
            <v>0</v>
          </cell>
          <cell r="R26">
            <v>0</v>
          </cell>
          <cell r="S26">
            <v>2011.25</v>
          </cell>
          <cell r="T26">
            <v>0</v>
          </cell>
          <cell r="U26">
            <v>0</v>
          </cell>
          <cell r="V26">
            <v>0</v>
          </cell>
          <cell r="W26">
            <v>0</v>
          </cell>
          <cell r="X26">
            <v>0</v>
          </cell>
          <cell r="Y26">
            <v>2011.25</v>
          </cell>
          <cell r="Z26">
            <v>2011.25</v>
          </cell>
          <cell r="AA26">
            <v>0</v>
          </cell>
          <cell r="AB26">
            <v>0</v>
          </cell>
          <cell r="AC26">
            <v>0</v>
          </cell>
          <cell r="AD26">
            <v>2011.25</v>
          </cell>
          <cell r="AE26">
            <v>0</v>
          </cell>
          <cell r="AF26">
            <v>0</v>
          </cell>
          <cell r="AG26">
            <v>0</v>
          </cell>
          <cell r="AH26">
            <v>0</v>
          </cell>
          <cell r="AI26">
            <v>0</v>
          </cell>
          <cell r="AJ26">
            <v>0</v>
          </cell>
        </row>
        <row r="27">
          <cell r="C27" t="str">
            <v>Enoxaparin Sodium</v>
          </cell>
          <cell r="D27" t="str">
            <v>Enoxaparin Sodium</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row>
        <row r="28">
          <cell r="C28" t="str">
            <v>Felodipine + Candesartan</v>
          </cell>
          <cell r="D28" t="str">
            <v>Felodipine + Candesartan</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row>
        <row r="29">
          <cell r="C29" t="str">
            <v>Levodopa + Carbidopa + Entacapone</v>
          </cell>
          <cell r="D29" t="str">
            <v>Levodopa + Carbidopa + Entacapone</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row>
        <row r="30">
          <cell r="C30" t="str">
            <v>Metformin + Glibenclamide</v>
          </cell>
          <cell r="D30" t="str">
            <v>Metformin + Glibenclamide</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row>
        <row r="31">
          <cell r="C31" t="str">
            <v>Pioglitazone + Metformin</v>
          </cell>
          <cell r="D31" t="str">
            <v>Pioglitazone + Metformin</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row>
        <row r="32">
          <cell r="C32" t="str">
            <v>piperacillin + Tazobactam2250mg</v>
          </cell>
          <cell r="D32" t="str">
            <v>piperacillin + Tazobactam</v>
          </cell>
          <cell r="E32" t="str">
            <v>2250mg</v>
          </cell>
          <cell r="F32" t="str">
            <v>Y</v>
          </cell>
          <cell r="G32">
            <v>0</v>
          </cell>
          <cell r="H32">
            <v>0</v>
          </cell>
          <cell r="I32">
            <v>0</v>
          </cell>
          <cell r="J32">
            <v>2010.25</v>
          </cell>
          <cell r="K32">
            <v>0</v>
          </cell>
          <cell r="L32">
            <v>0</v>
          </cell>
          <cell r="M32">
            <v>0</v>
          </cell>
          <cell r="N32">
            <v>0</v>
          </cell>
          <cell r="O32">
            <v>0</v>
          </cell>
          <cell r="P32">
            <v>0</v>
          </cell>
          <cell r="Q32">
            <v>0</v>
          </cell>
          <cell r="R32">
            <v>0</v>
          </cell>
          <cell r="S32">
            <v>0</v>
          </cell>
          <cell r="T32">
            <v>0</v>
          </cell>
          <cell r="U32">
            <v>0</v>
          </cell>
          <cell r="V32">
            <v>2010.25</v>
          </cell>
          <cell r="W32">
            <v>2010.25</v>
          </cell>
          <cell r="X32">
            <v>2010.25</v>
          </cell>
          <cell r="Y32">
            <v>2010.25</v>
          </cell>
          <cell r="Z32">
            <v>0</v>
          </cell>
          <cell r="AA32">
            <v>0</v>
          </cell>
          <cell r="AB32">
            <v>0</v>
          </cell>
          <cell r="AC32">
            <v>0</v>
          </cell>
          <cell r="AD32">
            <v>0</v>
          </cell>
          <cell r="AE32">
            <v>2010.25</v>
          </cell>
          <cell r="AF32">
            <v>2010.25</v>
          </cell>
          <cell r="AG32">
            <v>0</v>
          </cell>
          <cell r="AH32">
            <v>0</v>
          </cell>
          <cell r="AI32">
            <v>0</v>
          </cell>
          <cell r="AJ32">
            <v>0</v>
          </cell>
        </row>
        <row r="33">
          <cell r="C33" t="str">
            <v>piperacillin + Tazobactam4500mg</v>
          </cell>
          <cell r="D33" t="str">
            <v>piperacillin + Tazobactam</v>
          </cell>
          <cell r="E33" t="str">
            <v>4500mg</v>
          </cell>
          <cell r="F33" t="str">
            <v>Y</v>
          </cell>
          <cell r="G33">
            <v>0</v>
          </cell>
          <cell r="H33">
            <v>0</v>
          </cell>
          <cell r="I33">
            <v>0</v>
          </cell>
          <cell r="J33">
            <v>2010.25</v>
          </cell>
          <cell r="K33">
            <v>0</v>
          </cell>
          <cell r="L33">
            <v>0</v>
          </cell>
          <cell r="M33">
            <v>2010.25</v>
          </cell>
          <cell r="N33">
            <v>2010.25</v>
          </cell>
          <cell r="O33">
            <v>0</v>
          </cell>
          <cell r="P33">
            <v>0</v>
          </cell>
          <cell r="Q33">
            <v>0</v>
          </cell>
          <cell r="R33">
            <v>0</v>
          </cell>
          <cell r="S33">
            <v>0</v>
          </cell>
          <cell r="T33">
            <v>0</v>
          </cell>
          <cell r="U33">
            <v>2010.25</v>
          </cell>
          <cell r="V33">
            <v>2010.25</v>
          </cell>
          <cell r="W33">
            <v>2010.25</v>
          </cell>
          <cell r="X33">
            <v>2010.25</v>
          </cell>
          <cell r="Y33">
            <v>2010.25</v>
          </cell>
          <cell r="Z33">
            <v>0</v>
          </cell>
          <cell r="AA33">
            <v>0</v>
          </cell>
          <cell r="AB33">
            <v>0</v>
          </cell>
          <cell r="AC33">
            <v>0</v>
          </cell>
          <cell r="AD33">
            <v>0</v>
          </cell>
          <cell r="AE33">
            <v>2010.25</v>
          </cell>
          <cell r="AF33">
            <v>2010.25</v>
          </cell>
          <cell r="AG33">
            <v>0</v>
          </cell>
          <cell r="AH33">
            <v>0</v>
          </cell>
          <cell r="AI33">
            <v>0</v>
          </cell>
          <cell r="AJ33">
            <v>0</v>
          </cell>
        </row>
        <row r="34">
          <cell r="C34" t="str">
            <v>Perindopril2mg</v>
          </cell>
          <cell r="D34" t="str">
            <v>Perindopril</v>
          </cell>
          <cell r="E34" t="str">
            <v>2mg</v>
          </cell>
          <cell r="F34" t="str">
            <v>Y</v>
          </cell>
          <cell r="G34">
            <v>2010.75</v>
          </cell>
          <cell r="H34">
            <v>0</v>
          </cell>
          <cell r="I34">
            <v>0</v>
          </cell>
          <cell r="J34">
            <v>0</v>
          </cell>
          <cell r="K34">
            <v>2011.5</v>
          </cell>
          <cell r="L34">
            <v>0</v>
          </cell>
          <cell r="M34">
            <v>0</v>
          </cell>
          <cell r="N34">
            <v>0</v>
          </cell>
          <cell r="O34">
            <v>0</v>
          </cell>
          <cell r="P34">
            <v>2011.5</v>
          </cell>
          <cell r="Q34">
            <v>0</v>
          </cell>
          <cell r="R34">
            <v>0</v>
          </cell>
          <cell r="S34">
            <v>2011.5</v>
          </cell>
          <cell r="T34">
            <v>0</v>
          </cell>
          <cell r="U34">
            <v>0</v>
          </cell>
          <cell r="V34">
            <v>0</v>
          </cell>
          <cell r="W34">
            <v>0</v>
          </cell>
          <cell r="X34">
            <v>0</v>
          </cell>
          <cell r="Y34">
            <v>2011.5</v>
          </cell>
          <cell r="Z34">
            <v>2011.5</v>
          </cell>
          <cell r="AA34">
            <v>0</v>
          </cell>
          <cell r="AB34">
            <v>0</v>
          </cell>
          <cell r="AC34">
            <v>0</v>
          </cell>
          <cell r="AD34">
            <v>2011.5</v>
          </cell>
          <cell r="AE34">
            <v>0</v>
          </cell>
          <cell r="AF34">
            <v>0</v>
          </cell>
          <cell r="AG34">
            <v>0</v>
          </cell>
          <cell r="AH34">
            <v>0</v>
          </cell>
          <cell r="AI34">
            <v>0</v>
          </cell>
          <cell r="AJ34">
            <v>0</v>
          </cell>
        </row>
        <row r="35">
          <cell r="C35" t="str">
            <v>Perindopril4mg</v>
          </cell>
          <cell r="D35" t="str">
            <v>Perindopril</v>
          </cell>
          <cell r="E35" t="str">
            <v>4mg</v>
          </cell>
          <cell r="F35" t="str">
            <v>Y</v>
          </cell>
          <cell r="G35">
            <v>2010.75</v>
          </cell>
          <cell r="H35">
            <v>0</v>
          </cell>
          <cell r="I35">
            <v>0</v>
          </cell>
          <cell r="J35">
            <v>0</v>
          </cell>
          <cell r="K35">
            <v>2011.5</v>
          </cell>
          <cell r="L35">
            <v>0</v>
          </cell>
          <cell r="M35">
            <v>0</v>
          </cell>
          <cell r="N35">
            <v>0</v>
          </cell>
          <cell r="O35">
            <v>0</v>
          </cell>
          <cell r="P35">
            <v>2011.5</v>
          </cell>
          <cell r="Q35">
            <v>0</v>
          </cell>
          <cell r="R35">
            <v>0</v>
          </cell>
          <cell r="S35">
            <v>2011.5</v>
          </cell>
          <cell r="T35">
            <v>0</v>
          </cell>
          <cell r="U35">
            <v>0</v>
          </cell>
          <cell r="V35">
            <v>0</v>
          </cell>
          <cell r="W35">
            <v>0</v>
          </cell>
          <cell r="X35">
            <v>0</v>
          </cell>
          <cell r="Y35">
            <v>2011.5</v>
          </cell>
          <cell r="Z35">
            <v>2011.5</v>
          </cell>
          <cell r="AA35">
            <v>0</v>
          </cell>
          <cell r="AB35">
            <v>0</v>
          </cell>
          <cell r="AC35">
            <v>0</v>
          </cell>
          <cell r="AD35">
            <v>2011.5</v>
          </cell>
          <cell r="AE35">
            <v>0</v>
          </cell>
          <cell r="AF35">
            <v>0</v>
          </cell>
          <cell r="AG35">
            <v>0</v>
          </cell>
          <cell r="AH35">
            <v>0</v>
          </cell>
          <cell r="AI35">
            <v>0</v>
          </cell>
          <cell r="AJ35">
            <v>0</v>
          </cell>
        </row>
        <row r="36">
          <cell r="C36" t="str">
            <v>Perindopril8mg</v>
          </cell>
          <cell r="D36" t="str">
            <v>Perindopril</v>
          </cell>
          <cell r="E36" t="str">
            <v>8mg</v>
          </cell>
          <cell r="F36" t="str">
            <v>Y</v>
          </cell>
          <cell r="G36">
            <v>2010.75</v>
          </cell>
          <cell r="H36">
            <v>0</v>
          </cell>
          <cell r="I36">
            <v>0</v>
          </cell>
          <cell r="J36">
            <v>0</v>
          </cell>
          <cell r="K36">
            <v>2011.5</v>
          </cell>
          <cell r="L36">
            <v>0</v>
          </cell>
          <cell r="M36">
            <v>0</v>
          </cell>
          <cell r="N36">
            <v>0</v>
          </cell>
          <cell r="O36">
            <v>0</v>
          </cell>
          <cell r="P36">
            <v>2011.5</v>
          </cell>
          <cell r="Q36">
            <v>0</v>
          </cell>
          <cell r="R36">
            <v>0</v>
          </cell>
          <cell r="S36">
            <v>2011.5</v>
          </cell>
          <cell r="T36">
            <v>0</v>
          </cell>
          <cell r="U36">
            <v>0</v>
          </cell>
          <cell r="V36">
            <v>0</v>
          </cell>
          <cell r="W36">
            <v>0</v>
          </cell>
          <cell r="X36">
            <v>0</v>
          </cell>
          <cell r="Y36">
            <v>2011.5</v>
          </cell>
          <cell r="Z36">
            <v>2011.5</v>
          </cell>
          <cell r="AA36">
            <v>0</v>
          </cell>
          <cell r="AB36">
            <v>0</v>
          </cell>
          <cell r="AC36">
            <v>0</v>
          </cell>
          <cell r="AD36">
            <v>2011.5</v>
          </cell>
          <cell r="AE36">
            <v>0</v>
          </cell>
          <cell r="AF36">
            <v>0</v>
          </cell>
          <cell r="AG36">
            <v>0</v>
          </cell>
          <cell r="AH36">
            <v>0</v>
          </cell>
          <cell r="AI36">
            <v>0</v>
          </cell>
          <cell r="AJ36">
            <v>0</v>
          </cell>
        </row>
        <row r="37">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row>
        <row r="38">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row>
        <row r="39">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row>
        <row r="40">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row>
        <row r="42">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row>
        <row r="43">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row>
        <row r="44">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row>
        <row r="45">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row>
        <row r="46">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row>
        <row r="47">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row>
        <row r="49">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row>
        <row r="50">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row>
        <row r="51">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row>
        <row r="52">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row>
        <row r="53">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row>
        <row r="54">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row>
        <row r="55">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row>
        <row r="56">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row>
        <row r="57">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row>
        <row r="58">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row>
        <row r="59">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row>
        <row r="60">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row>
        <row r="61">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row>
        <row r="62">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row>
        <row r="63">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row>
      </sheetData>
      <sheetData sheetId="12"/>
      <sheetData sheetId="13">
        <row r="2">
          <cell r="B2">
            <v>0.25</v>
          </cell>
        </row>
        <row r="3">
          <cell r="B3">
            <v>1</v>
          </cell>
          <cell r="H3">
            <v>2011.75</v>
          </cell>
        </row>
        <row r="16">
          <cell r="C16">
            <v>0</v>
          </cell>
        </row>
        <row r="17">
          <cell r="C17">
            <v>0.75</v>
          </cell>
        </row>
        <row r="18">
          <cell r="C18">
            <v>1.75</v>
          </cell>
        </row>
        <row r="19">
          <cell r="C19">
            <v>1.5</v>
          </cell>
        </row>
      </sheetData>
      <sheetData sheetId="14"/>
      <sheetData sheetId="15">
        <row r="5">
          <cell r="C5" t="str">
            <v>Key</v>
          </cell>
          <cell r="D5" t="str">
            <v>Molecule</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Amlodipine + Valsartan80+5mg</v>
          </cell>
          <cell r="D6" t="str">
            <v>Amlodipine + Valsartan</v>
          </cell>
          <cell r="E6" t="str">
            <v>80+5mg</v>
          </cell>
          <cell r="F6" t="str">
            <v>Y</v>
          </cell>
          <cell r="G6">
            <v>2011</v>
          </cell>
          <cell r="H6">
            <v>2011.75</v>
          </cell>
          <cell r="I6">
            <v>2011.75</v>
          </cell>
          <cell r="J6">
            <v>2010.75</v>
          </cell>
          <cell r="K6">
            <v>2011</v>
          </cell>
          <cell r="L6">
            <v>2011</v>
          </cell>
          <cell r="M6">
            <v>2011</v>
          </cell>
          <cell r="N6">
            <v>2011</v>
          </cell>
          <cell r="O6">
            <v>2011</v>
          </cell>
          <cell r="P6">
            <v>2011</v>
          </cell>
          <cell r="Q6">
            <v>0</v>
          </cell>
          <cell r="R6">
            <v>2011</v>
          </cell>
          <cell r="S6">
            <v>2011</v>
          </cell>
          <cell r="T6">
            <v>2011</v>
          </cell>
          <cell r="U6">
            <v>2011.75</v>
          </cell>
          <cell r="V6">
            <v>2011</v>
          </cell>
          <cell r="W6">
            <v>2011</v>
          </cell>
          <cell r="X6">
            <v>2011.75</v>
          </cell>
          <cell r="Y6">
            <v>2011</v>
          </cell>
          <cell r="Z6">
            <v>2011</v>
          </cell>
          <cell r="AA6">
            <v>2011</v>
          </cell>
          <cell r="AB6">
            <v>2011</v>
          </cell>
          <cell r="AC6">
            <v>0</v>
          </cell>
          <cell r="AD6">
            <v>2011</v>
          </cell>
          <cell r="AE6">
            <v>2011.75</v>
          </cell>
          <cell r="AF6">
            <v>2011.75</v>
          </cell>
          <cell r="AG6">
            <v>2011</v>
          </cell>
          <cell r="AH6">
            <v>2011</v>
          </cell>
          <cell r="AI6">
            <v>2011</v>
          </cell>
          <cell r="AJ6">
            <v>2011</v>
          </cell>
          <cell r="AK6">
            <v>2010.75</v>
          </cell>
        </row>
        <row r="7">
          <cell r="C7" t="str">
            <v>Amlodipine + Valsartan160+5mg</v>
          </cell>
          <cell r="D7" t="str">
            <v>Amlodipine + Valsartan</v>
          </cell>
          <cell r="E7" t="str">
            <v>160+5mg</v>
          </cell>
          <cell r="F7" t="str">
            <v>Y</v>
          </cell>
          <cell r="G7">
            <v>2011</v>
          </cell>
          <cell r="H7">
            <v>2011.75</v>
          </cell>
          <cell r="I7">
            <v>2011.75</v>
          </cell>
          <cell r="J7">
            <v>2010.75</v>
          </cell>
          <cell r="K7">
            <v>2011</v>
          </cell>
          <cell r="L7">
            <v>2011</v>
          </cell>
          <cell r="M7">
            <v>2011</v>
          </cell>
          <cell r="N7">
            <v>2011</v>
          </cell>
          <cell r="O7">
            <v>2011</v>
          </cell>
          <cell r="P7">
            <v>2011</v>
          </cell>
          <cell r="Q7">
            <v>0</v>
          </cell>
          <cell r="R7">
            <v>2011</v>
          </cell>
          <cell r="S7">
            <v>2011</v>
          </cell>
          <cell r="T7">
            <v>2011</v>
          </cell>
          <cell r="U7">
            <v>2011.75</v>
          </cell>
          <cell r="V7">
            <v>2011</v>
          </cell>
          <cell r="W7">
            <v>2011</v>
          </cell>
          <cell r="X7">
            <v>2011.75</v>
          </cell>
          <cell r="Y7">
            <v>2011</v>
          </cell>
          <cell r="Z7">
            <v>2011</v>
          </cell>
          <cell r="AA7">
            <v>2011</v>
          </cell>
          <cell r="AB7">
            <v>2011</v>
          </cell>
          <cell r="AC7">
            <v>0</v>
          </cell>
          <cell r="AD7">
            <v>2011</v>
          </cell>
          <cell r="AE7">
            <v>2011.75</v>
          </cell>
          <cell r="AF7">
            <v>2011.75</v>
          </cell>
          <cell r="AG7">
            <v>2011</v>
          </cell>
          <cell r="AH7">
            <v>2011</v>
          </cell>
          <cell r="AI7">
            <v>2011</v>
          </cell>
          <cell r="AJ7">
            <v>2011</v>
          </cell>
          <cell r="AK7">
            <v>2010.75</v>
          </cell>
        </row>
        <row r="8">
          <cell r="C8" t="str">
            <v>Amlodipine + Valsartan160+10mg</v>
          </cell>
          <cell r="D8" t="str">
            <v>Amlodipine + Valsartan</v>
          </cell>
          <cell r="E8" t="str">
            <v>160+10mg</v>
          </cell>
          <cell r="F8" t="str">
            <v>Y</v>
          </cell>
          <cell r="G8">
            <v>2011</v>
          </cell>
          <cell r="H8">
            <v>2011.75</v>
          </cell>
          <cell r="I8">
            <v>2011.75</v>
          </cell>
          <cell r="J8">
            <v>2010.75</v>
          </cell>
          <cell r="K8">
            <v>2011</v>
          </cell>
          <cell r="L8">
            <v>2011</v>
          </cell>
          <cell r="M8">
            <v>2011</v>
          </cell>
          <cell r="N8">
            <v>2011</v>
          </cell>
          <cell r="O8">
            <v>2011</v>
          </cell>
          <cell r="P8">
            <v>2011</v>
          </cell>
          <cell r="Q8">
            <v>0</v>
          </cell>
          <cell r="R8">
            <v>2011</v>
          </cell>
          <cell r="S8">
            <v>2011</v>
          </cell>
          <cell r="T8">
            <v>2011</v>
          </cell>
          <cell r="U8">
            <v>2011.75</v>
          </cell>
          <cell r="V8">
            <v>2011</v>
          </cell>
          <cell r="W8">
            <v>2011</v>
          </cell>
          <cell r="X8">
            <v>2011.75</v>
          </cell>
          <cell r="Y8">
            <v>2011</v>
          </cell>
          <cell r="Z8">
            <v>2011</v>
          </cell>
          <cell r="AA8">
            <v>2011</v>
          </cell>
          <cell r="AB8">
            <v>2011</v>
          </cell>
          <cell r="AC8">
            <v>0</v>
          </cell>
          <cell r="AD8">
            <v>2011</v>
          </cell>
          <cell r="AE8">
            <v>2011.75</v>
          </cell>
          <cell r="AF8">
            <v>2011.75</v>
          </cell>
          <cell r="AG8">
            <v>2011</v>
          </cell>
          <cell r="AH8">
            <v>2011</v>
          </cell>
          <cell r="AI8">
            <v>2011</v>
          </cell>
          <cell r="AJ8">
            <v>2011</v>
          </cell>
          <cell r="AK8">
            <v>2010.75</v>
          </cell>
        </row>
        <row r="9">
          <cell r="C9" t="str">
            <v>Amlodipine + Valsartan320+5mg</v>
          </cell>
          <cell r="D9" t="str">
            <v>Amlodipine + Valsartan</v>
          </cell>
          <cell r="E9" t="str">
            <v>320+5mg</v>
          </cell>
          <cell r="F9" t="str">
            <v>Y</v>
          </cell>
          <cell r="G9">
            <v>2011</v>
          </cell>
          <cell r="H9">
            <v>2011.75</v>
          </cell>
          <cell r="I9">
            <v>2011.75</v>
          </cell>
          <cell r="J9">
            <v>2010.75</v>
          </cell>
          <cell r="K9">
            <v>2011</v>
          </cell>
          <cell r="L9">
            <v>2011</v>
          </cell>
          <cell r="M9">
            <v>2011</v>
          </cell>
          <cell r="N9">
            <v>2011</v>
          </cell>
          <cell r="O9">
            <v>2011</v>
          </cell>
          <cell r="P9">
            <v>2011</v>
          </cell>
          <cell r="Q9">
            <v>0</v>
          </cell>
          <cell r="R9">
            <v>2011</v>
          </cell>
          <cell r="S9">
            <v>2011</v>
          </cell>
          <cell r="T9">
            <v>2011</v>
          </cell>
          <cell r="U9">
            <v>2011.75</v>
          </cell>
          <cell r="V9">
            <v>2011</v>
          </cell>
          <cell r="W9">
            <v>2011</v>
          </cell>
          <cell r="X9">
            <v>2011.75</v>
          </cell>
          <cell r="Y9">
            <v>2011</v>
          </cell>
          <cell r="Z9">
            <v>2011</v>
          </cell>
          <cell r="AA9">
            <v>2011</v>
          </cell>
          <cell r="AB9">
            <v>2011</v>
          </cell>
          <cell r="AC9">
            <v>0</v>
          </cell>
          <cell r="AD9">
            <v>2011</v>
          </cell>
          <cell r="AE9">
            <v>2011.75</v>
          </cell>
          <cell r="AF9">
            <v>2011.75</v>
          </cell>
          <cell r="AG9">
            <v>2011</v>
          </cell>
          <cell r="AH9">
            <v>2011</v>
          </cell>
          <cell r="AI9">
            <v>2011</v>
          </cell>
          <cell r="AJ9">
            <v>2011</v>
          </cell>
          <cell r="AK9">
            <v>2010.75</v>
          </cell>
        </row>
        <row r="10">
          <cell r="C10" t="str">
            <v>Amlodipine + Valsartan320+10mg</v>
          </cell>
          <cell r="D10" t="str">
            <v>Amlodipine + Valsartan</v>
          </cell>
          <cell r="E10" t="str">
            <v>320+10mg</v>
          </cell>
          <cell r="F10" t="str">
            <v>Y</v>
          </cell>
          <cell r="G10">
            <v>2011</v>
          </cell>
          <cell r="H10">
            <v>2011.75</v>
          </cell>
          <cell r="I10">
            <v>2011.75</v>
          </cell>
          <cell r="J10">
            <v>2010.75</v>
          </cell>
          <cell r="K10">
            <v>2011</v>
          </cell>
          <cell r="L10">
            <v>2011</v>
          </cell>
          <cell r="M10">
            <v>2011</v>
          </cell>
          <cell r="N10">
            <v>2011</v>
          </cell>
          <cell r="O10">
            <v>2011</v>
          </cell>
          <cell r="P10">
            <v>2011</v>
          </cell>
          <cell r="Q10">
            <v>0</v>
          </cell>
          <cell r="R10">
            <v>2011</v>
          </cell>
          <cell r="S10">
            <v>2011</v>
          </cell>
          <cell r="T10">
            <v>2011</v>
          </cell>
          <cell r="U10">
            <v>2011.75</v>
          </cell>
          <cell r="V10">
            <v>2011</v>
          </cell>
          <cell r="W10">
            <v>2011</v>
          </cell>
          <cell r="X10">
            <v>2011.75</v>
          </cell>
          <cell r="Y10">
            <v>2011</v>
          </cell>
          <cell r="Z10">
            <v>2011</v>
          </cell>
          <cell r="AA10">
            <v>2011</v>
          </cell>
          <cell r="AB10">
            <v>2011</v>
          </cell>
          <cell r="AC10">
            <v>0</v>
          </cell>
          <cell r="AD10">
            <v>2011</v>
          </cell>
          <cell r="AE10">
            <v>2011.75</v>
          </cell>
          <cell r="AF10">
            <v>2011.75</v>
          </cell>
          <cell r="AG10">
            <v>2011</v>
          </cell>
          <cell r="AH10">
            <v>2011</v>
          </cell>
          <cell r="AI10">
            <v>2011</v>
          </cell>
          <cell r="AJ10">
            <v>2011</v>
          </cell>
          <cell r="AK10">
            <v>2010.75</v>
          </cell>
        </row>
        <row r="11">
          <cell r="C11" t="str">
            <v>Clopidogrel75mg</v>
          </cell>
          <cell r="D11" t="str">
            <v>Clopidogrel</v>
          </cell>
          <cell r="E11" t="str">
            <v>75mg</v>
          </cell>
          <cell r="F11" t="str">
            <v>Y</v>
          </cell>
          <cell r="G11">
            <v>2010.5</v>
          </cell>
          <cell r="H11">
            <v>2010.5</v>
          </cell>
          <cell r="I11">
            <v>2011.25</v>
          </cell>
          <cell r="J11">
            <v>2010.25</v>
          </cell>
          <cell r="K11">
            <v>2010.5</v>
          </cell>
          <cell r="L11">
            <v>2010.5</v>
          </cell>
          <cell r="M11">
            <v>2010.5</v>
          </cell>
          <cell r="N11">
            <v>2010.5</v>
          </cell>
          <cell r="O11">
            <v>2010.5</v>
          </cell>
          <cell r="P11">
            <v>2010.5</v>
          </cell>
          <cell r="Q11">
            <v>0</v>
          </cell>
          <cell r="R11">
            <v>2010.5</v>
          </cell>
          <cell r="S11">
            <v>2010.5</v>
          </cell>
          <cell r="T11">
            <v>2011.25</v>
          </cell>
          <cell r="U11">
            <v>2011.25</v>
          </cell>
          <cell r="V11">
            <v>2011.25</v>
          </cell>
          <cell r="W11">
            <v>2010.5</v>
          </cell>
          <cell r="X11">
            <v>2011.25</v>
          </cell>
          <cell r="Y11">
            <v>2010.5</v>
          </cell>
          <cell r="Z11">
            <v>2010.5</v>
          </cell>
          <cell r="AA11">
            <v>2010.5</v>
          </cell>
          <cell r="AB11">
            <v>2011.25</v>
          </cell>
          <cell r="AC11">
            <v>0</v>
          </cell>
          <cell r="AD11">
            <v>2010.5</v>
          </cell>
          <cell r="AE11">
            <v>2011.25</v>
          </cell>
          <cell r="AF11">
            <v>2011.25</v>
          </cell>
          <cell r="AG11">
            <v>2010.5</v>
          </cell>
          <cell r="AH11">
            <v>2011.25</v>
          </cell>
          <cell r="AI11">
            <v>2010.5</v>
          </cell>
          <cell r="AJ11">
            <v>2010.5</v>
          </cell>
          <cell r="AK11">
            <v>2010.25</v>
          </cell>
        </row>
        <row r="12">
          <cell r="C12" t="str">
            <v>Duloxetine20mg</v>
          </cell>
          <cell r="D12" t="str">
            <v>Duloxetine</v>
          </cell>
          <cell r="E12" t="str">
            <v>20mg</v>
          </cell>
          <cell r="F12" t="str">
            <v>Y</v>
          </cell>
          <cell r="G12">
            <v>2011.25</v>
          </cell>
          <cell r="H12">
            <v>2011.25</v>
          </cell>
          <cell r="I12">
            <v>2011.25</v>
          </cell>
          <cell r="J12">
            <v>2010.25</v>
          </cell>
          <cell r="K12">
            <v>2011.25</v>
          </cell>
          <cell r="L12">
            <v>2010.5</v>
          </cell>
          <cell r="M12">
            <v>2010.5</v>
          </cell>
          <cell r="N12">
            <v>2010.5</v>
          </cell>
          <cell r="O12">
            <v>2010.5</v>
          </cell>
          <cell r="P12">
            <v>2011.5</v>
          </cell>
          <cell r="Q12">
            <v>0</v>
          </cell>
          <cell r="R12">
            <v>2010.5</v>
          </cell>
          <cell r="S12">
            <v>2011.25</v>
          </cell>
          <cell r="T12">
            <v>2010.5</v>
          </cell>
          <cell r="U12">
            <v>2011.25</v>
          </cell>
          <cell r="V12">
            <v>2011.25</v>
          </cell>
          <cell r="W12">
            <v>2010.5</v>
          </cell>
          <cell r="X12">
            <v>2011.25</v>
          </cell>
          <cell r="Y12">
            <v>2011.5</v>
          </cell>
          <cell r="Z12">
            <v>2011.25</v>
          </cell>
          <cell r="AA12">
            <v>2010.5</v>
          </cell>
          <cell r="AB12">
            <v>2010.5</v>
          </cell>
          <cell r="AC12">
            <v>0</v>
          </cell>
          <cell r="AD12">
            <v>2011.25</v>
          </cell>
          <cell r="AE12">
            <v>2011.25</v>
          </cell>
          <cell r="AF12">
            <v>2011.25</v>
          </cell>
          <cell r="AG12">
            <v>2010.5</v>
          </cell>
          <cell r="AH12">
            <v>2010.5</v>
          </cell>
          <cell r="AI12">
            <v>2010.5</v>
          </cell>
          <cell r="AJ12">
            <v>2010.5</v>
          </cell>
          <cell r="AK12">
            <v>2010.25</v>
          </cell>
        </row>
        <row r="13">
          <cell r="C13" t="str">
            <v>Duloxetine30mg</v>
          </cell>
          <cell r="D13" t="str">
            <v>Duloxetine</v>
          </cell>
          <cell r="E13" t="str">
            <v>30mg</v>
          </cell>
          <cell r="F13" t="str">
            <v>Y</v>
          </cell>
          <cell r="G13">
            <v>2011.25</v>
          </cell>
          <cell r="H13">
            <v>2011.25</v>
          </cell>
          <cell r="I13">
            <v>2011.25</v>
          </cell>
          <cell r="J13">
            <v>2010.25</v>
          </cell>
          <cell r="K13">
            <v>2011.25</v>
          </cell>
          <cell r="L13">
            <v>2010.5</v>
          </cell>
          <cell r="M13">
            <v>2010.5</v>
          </cell>
          <cell r="N13">
            <v>2010.5</v>
          </cell>
          <cell r="O13">
            <v>2010.5</v>
          </cell>
          <cell r="P13">
            <v>2011.5</v>
          </cell>
          <cell r="Q13">
            <v>0</v>
          </cell>
          <cell r="R13">
            <v>2010.5</v>
          </cell>
          <cell r="S13">
            <v>2011.25</v>
          </cell>
          <cell r="T13">
            <v>2010.5</v>
          </cell>
          <cell r="U13">
            <v>2011.25</v>
          </cell>
          <cell r="V13">
            <v>2011.25</v>
          </cell>
          <cell r="W13">
            <v>2010.5</v>
          </cell>
          <cell r="X13">
            <v>2011.25</v>
          </cell>
          <cell r="Y13">
            <v>2011.5</v>
          </cell>
          <cell r="Z13">
            <v>2011.25</v>
          </cell>
          <cell r="AA13">
            <v>2010.5</v>
          </cell>
          <cell r="AB13">
            <v>2010.5</v>
          </cell>
          <cell r="AC13">
            <v>0</v>
          </cell>
          <cell r="AD13">
            <v>2011.25</v>
          </cell>
          <cell r="AE13">
            <v>2011.25</v>
          </cell>
          <cell r="AF13">
            <v>2011.25</v>
          </cell>
          <cell r="AG13">
            <v>2010.5</v>
          </cell>
          <cell r="AH13">
            <v>2010.5</v>
          </cell>
          <cell r="AI13">
            <v>2010.5</v>
          </cell>
          <cell r="AJ13">
            <v>2010.5</v>
          </cell>
          <cell r="AK13">
            <v>2010.25</v>
          </cell>
        </row>
        <row r="14">
          <cell r="C14" t="str">
            <v>Duloxetine60mg</v>
          </cell>
          <cell r="D14" t="str">
            <v>Duloxetine</v>
          </cell>
          <cell r="E14" t="str">
            <v>60mg</v>
          </cell>
          <cell r="F14" t="str">
            <v>Y</v>
          </cell>
          <cell r="G14">
            <v>2011.25</v>
          </cell>
          <cell r="H14">
            <v>2011.25</v>
          </cell>
          <cell r="I14">
            <v>2011.25</v>
          </cell>
          <cell r="J14">
            <v>2010.25</v>
          </cell>
          <cell r="K14">
            <v>2011.25</v>
          </cell>
          <cell r="L14">
            <v>2010.5</v>
          </cell>
          <cell r="M14">
            <v>2010.5</v>
          </cell>
          <cell r="N14">
            <v>2010.5</v>
          </cell>
          <cell r="O14">
            <v>2010.5</v>
          </cell>
          <cell r="P14">
            <v>2011.5</v>
          </cell>
          <cell r="Q14">
            <v>0</v>
          </cell>
          <cell r="R14">
            <v>2010.5</v>
          </cell>
          <cell r="S14">
            <v>2011.25</v>
          </cell>
          <cell r="T14">
            <v>2010.5</v>
          </cell>
          <cell r="U14">
            <v>2011.25</v>
          </cell>
          <cell r="V14">
            <v>2011.25</v>
          </cell>
          <cell r="W14">
            <v>2010.5</v>
          </cell>
          <cell r="X14">
            <v>2011.25</v>
          </cell>
          <cell r="Y14">
            <v>2011.5</v>
          </cell>
          <cell r="Z14">
            <v>2011.25</v>
          </cell>
          <cell r="AA14">
            <v>2010.5</v>
          </cell>
          <cell r="AB14">
            <v>2010.5</v>
          </cell>
          <cell r="AC14">
            <v>0</v>
          </cell>
          <cell r="AD14">
            <v>2011.25</v>
          </cell>
          <cell r="AE14">
            <v>2011.25</v>
          </cell>
          <cell r="AF14">
            <v>2011.25</v>
          </cell>
          <cell r="AG14">
            <v>2010.5</v>
          </cell>
          <cell r="AH14">
            <v>2010.5</v>
          </cell>
          <cell r="AI14">
            <v>2010.5</v>
          </cell>
          <cell r="AJ14">
            <v>2010.5</v>
          </cell>
          <cell r="AK14">
            <v>2010.25</v>
          </cell>
        </row>
        <row r="15">
          <cell r="C15" t="str">
            <v>Escitalopram5mg</v>
          </cell>
          <cell r="D15" t="str">
            <v>Escitalopram</v>
          </cell>
          <cell r="E15" t="str">
            <v>5mg</v>
          </cell>
          <cell r="F15" t="str">
            <v>Y</v>
          </cell>
          <cell r="G15">
            <v>2010.25</v>
          </cell>
          <cell r="H15">
            <v>2011.25</v>
          </cell>
          <cell r="I15">
            <v>2011.25</v>
          </cell>
          <cell r="J15">
            <v>2010.25</v>
          </cell>
          <cell r="K15">
            <v>2010.25</v>
          </cell>
          <cell r="L15">
            <v>2010.5</v>
          </cell>
          <cell r="M15">
            <v>2010.5</v>
          </cell>
          <cell r="N15">
            <v>2010.5</v>
          </cell>
          <cell r="O15">
            <v>2010.5</v>
          </cell>
          <cell r="P15">
            <v>2010.5</v>
          </cell>
          <cell r="Q15">
            <v>0</v>
          </cell>
          <cell r="R15">
            <v>2010.5</v>
          </cell>
          <cell r="S15">
            <v>2010.5</v>
          </cell>
          <cell r="T15">
            <v>2010.5</v>
          </cell>
          <cell r="U15">
            <v>2011.25</v>
          </cell>
          <cell r="V15">
            <v>2011</v>
          </cell>
          <cell r="W15">
            <v>2010.5</v>
          </cell>
          <cell r="X15">
            <v>2010.5</v>
          </cell>
          <cell r="Y15">
            <v>2010.5</v>
          </cell>
          <cell r="Z15">
            <v>2010.25</v>
          </cell>
          <cell r="AA15">
            <v>2010.75</v>
          </cell>
          <cell r="AB15">
            <v>2010.5</v>
          </cell>
          <cell r="AC15">
            <v>0</v>
          </cell>
          <cell r="AD15">
            <v>2010.25</v>
          </cell>
          <cell r="AE15">
            <v>2010.5</v>
          </cell>
          <cell r="AF15">
            <v>2011.25</v>
          </cell>
          <cell r="AG15">
            <v>2010.5</v>
          </cell>
          <cell r="AH15">
            <v>2010.5</v>
          </cell>
          <cell r="AI15">
            <v>2010.5</v>
          </cell>
          <cell r="AJ15">
            <v>2010.5</v>
          </cell>
          <cell r="AK15">
            <v>2010.25</v>
          </cell>
        </row>
        <row r="16">
          <cell r="C16" t="str">
            <v>Escitalopram10mg</v>
          </cell>
          <cell r="D16" t="str">
            <v>Escitalopram</v>
          </cell>
          <cell r="E16" t="str">
            <v>10mg</v>
          </cell>
          <cell r="F16" t="str">
            <v>Y</v>
          </cell>
          <cell r="G16">
            <v>2010.25</v>
          </cell>
          <cell r="H16">
            <v>2011.25</v>
          </cell>
          <cell r="I16">
            <v>2011.25</v>
          </cell>
          <cell r="J16">
            <v>2010.25</v>
          </cell>
          <cell r="K16">
            <v>2010.25</v>
          </cell>
          <cell r="L16">
            <v>2010.5</v>
          </cell>
          <cell r="M16">
            <v>2010.5</v>
          </cell>
          <cell r="N16">
            <v>2010.5</v>
          </cell>
          <cell r="O16">
            <v>2010.5</v>
          </cell>
          <cell r="P16">
            <v>2010.5</v>
          </cell>
          <cell r="Q16">
            <v>0</v>
          </cell>
          <cell r="R16">
            <v>2010.5</v>
          </cell>
          <cell r="S16">
            <v>2010.5</v>
          </cell>
          <cell r="T16">
            <v>2010.5</v>
          </cell>
          <cell r="U16">
            <v>2011.25</v>
          </cell>
          <cell r="V16">
            <v>2011</v>
          </cell>
          <cell r="W16">
            <v>2010.5</v>
          </cell>
          <cell r="X16">
            <v>2010.5</v>
          </cell>
          <cell r="Y16">
            <v>2010.5</v>
          </cell>
          <cell r="Z16">
            <v>2010.25</v>
          </cell>
          <cell r="AA16">
            <v>2010.75</v>
          </cell>
          <cell r="AB16">
            <v>2010.5</v>
          </cell>
          <cell r="AC16">
            <v>0</v>
          </cell>
          <cell r="AD16">
            <v>2010.25</v>
          </cell>
          <cell r="AE16">
            <v>2010.5</v>
          </cell>
          <cell r="AF16">
            <v>2011.25</v>
          </cell>
          <cell r="AG16">
            <v>2010.5</v>
          </cell>
          <cell r="AH16">
            <v>2010.5</v>
          </cell>
          <cell r="AI16">
            <v>2010.5</v>
          </cell>
          <cell r="AJ16">
            <v>2010.5</v>
          </cell>
          <cell r="AK16">
            <v>2010.25</v>
          </cell>
        </row>
        <row r="17">
          <cell r="C17" t="str">
            <v>Escitalopram20mg</v>
          </cell>
          <cell r="D17" t="str">
            <v>Escitalopram</v>
          </cell>
          <cell r="E17" t="str">
            <v>20mg</v>
          </cell>
          <cell r="F17" t="str">
            <v>Y</v>
          </cell>
          <cell r="G17">
            <v>2010.25</v>
          </cell>
          <cell r="H17">
            <v>2011.25</v>
          </cell>
          <cell r="I17">
            <v>2011.25</v>
          </cell>
          <cell r="J17">
            <v>2010.25</v>
          </cell>
          <cell r="K17">
            <v>2010.25</v>
          </cell>
          <cell r="L17">
            <v>2010.5</v>
          </cell>
          <cell r="M17">
            <v>2010.5</v>
          </cell>
          <cell r="N17">
            <v>2010.5</v>
          </cell>
          <cell r="O17">
            <v>2010.5</v>
          </cell>
          <cell r="P17">
            <v>2010.5</v>
          </cell>
          <cell r="Q17">
            <v>0</v>
          </cell>
          <cell r="R17">
            <v>2010.5</v>
          </cell>
          <cell r="S17">
            <v>2010.5</v>
          </cell>
          <cell r="T17">
            <v>2010.5</v>
          </cell>
          <cell r="U17">
            <v>2011.25</v>
          </cell>
          <cell r="V17">
            <v>2011</v>
          </cell>
          <cell r="W17">
            <v>2010.5</v>
          </cell>
          <cell r="X17">
            <v>2010.5</v>
          </cell>
          <cell r="Y17">
            <v>2010.5</v>
          </cell>
          <cell r="Z17">
            <v>2010.25</v>
          </cell>
          <cell r="AA17">
            <v>2010.75</v>
          </cell>
          <cell r="AB17">
            <v>2010.5</v>
          </cell>
          <cell r="AC17">
            <v>0</v>
          </cell>
          <cell r="AD17">
            <v>2010.25</v>
          </cell>
          <cell r="AE17">
            <v>2010.5</v>
          </cell>
          <cell r="AF17">
            <v>2011.25</v>
          </cell>
          <cell r="AG17">
            <v>2010.5</v>
          </cell>
          <cell r="AH17">
            <v>2010.5</v>
          </cell>
          <cell r="AI17">
            <v>2010.5</v>
          </cell>
          <cell r="AJ17">
            <v>2010.5</v>
          </cell>
          <cell r="AK17">
            <v>2010.25</v>
          </cell>
        </row>
        <row r="18">
          <cell r="C18" t="str">
            <v>Gliclazide SR</v>
          </cell>
          <cell r="D18" t="str">
            <v>Gliclazide SR</v>
          </cell>
          <cell r="E18">
            <v>0</v>
          </cell>
          <cell r="F18" t="str">
            <v>Y</v>
          </cell>
          <cell r="G18">
            <v>2010.5</v>
          </cell>
          <cell r="H18">
            <v>2011.25</v>
          </cell>
          <cell r="I18">
            <v>2011.25</v>
          </cell>
          <cell r="J18">
            <v>2011.25</v>
          </cell>
          <cell r="K18">
            <v>2010.5</v>
          </cell>
          <cell r="L18">
            <v>2011.25</v>
          </cell>
          <cell r="M18">
            <v>2011.25</v>
          </cell>
          <cell r="N18">
            <v>2011.25</v>
          </cell>
          <cell r="O18">
            <v>2010.5</v>
          </cell>
          <cell r="P18">
            <v>2010.5</v>
          </cell>
          <cell r="Q18">
            <v>0</v>
          </cell>
          <cell r="R18">
            <v>2011.25</v>
          </cell>
          <cell r="S18">
            <v>2010.5</v>
          </cell>
          <cell r="T18">
            <v>2010.5</v>
          </cell>
          <cell r="U18">
            <v>2011.25</v>
          </cell>
          <cell r="V18">
            <v>2011.25</v>
          </cell>
          <cell r="W18">
            <v>2011.25</v>
          </cell>
          <cell r="X18">
            <v>2011.25</v>
          </cell>
          <cell r="Y18">
            <v>2010.5</v>
          </cell>
          <cell r="Z18">
            <v>2010.5</v>
          </cell>
          <cell r="AA18">
            <v>2010.25</v>
          </cell>
          <cell r="AB18">
            <v>2011.25</v>
          </cell>
          <cell r="AC18">
            <v>0</v>
          </cell>
          <cell r="AD18">
            <v>2010.5</v>
          </cell>
          <cell r="AE18">
            <v>2011.25</v>
          </cell>
          <cell r="AF18">
            <v>2011.25</v>
          </cell>
          <cell r="AG18">
            <v>2010.5</v>
          </cell>
          <cell r="AH18">
            <v>2010.5</v>
          </cell>
          <cell r="AI18">
            <v>2011.25</v>
          </cell>
          <cell r="AJ18">
            <v>2010.5</v>
          </cell>
          <cell r="AK18">
            <v>2010.25</v>
          </cell>
        </row>
        <row r="19">
          <cell r="C19" t="str">
            <v>Glimepiride1mg</v>
          </cell>
          <cell r="D19" t="str">
            <v>Glimepiride</v>
          </cell>
          <cell r="E19" t="str">
            <v>1mg</v>
          </cell>
          <cell r="F19" t="str">
            <v>Y</v>
          </cell>
          <cell r="G19">
            <v>2011.25</v>
          </cell>
          <cell r="H19">
            <v>2011.25</v>
          </cell>
          <cell r="I19">
            <v>2011.25</v>
          </cell>
          <cell r="J19">
            <v>2010.25</v>
          </cell>
          <cell r="K19">
            <v>2011.25</v>
          </cell>
          <cell r="L19">
            <v>2010.5</v>
          </cell>
          <cell r="M19">
            <v>2010.5</v>
          </cell>
          <cell r="N19">
            <v>2010.5</v>
          </cell>
          <cell r="O19">
            <v>2011.25</v>
          </cell>
          <cell r="P19">
            <v>2011.25</v>
          </cell>
          <cell r="Q19">
            <v>0</v>
          </cell>
          <cell r="R19">
            <v>2010.5</v>
          </cell>
          <cell r="S19">
            <v>2011.25</v>
          </cell>
          <cell r="T19">
            <v>2011.25</v>
          </cell>
          <cell r="U19">
            <v>2011.25</v>
          </cell>
          <cell r="V19">
            <v>2011.25</v>
          </cell>
          <cell r="W19">
            <v>2010.5</v>
          </cell>
          <cell r="X19">
            <v>2011.25</v>
          </cell>
          <cell r="Y19">
            <v>2011.25</v>
          </cell>
          <cell r="Z19">
            <v>2011.25</v>
          </cell>
          <cell r="AA19">
            <v>2010.25</v>
          </cell>
          <cell r="AB19">
            <v>2010.5</v>
          </cell>
          <cell r="AC19">
            <v>0</v>
          </cell>
          <cell r="AD19">
            <v>2011.25</v>
          </cell>
          <cell r="AE19">
            <v>2011.25</v>
          </cell>
          <cell r="AF19">
            <v>2011.25</v>
          </cell>
          <cell r="AG19">
            <v>2011.25</v>
          </cell>
          <cell r="AH19">
            <v>2011.25</v>
          </cell>
          <cell r="AI19">
            <v>2011.25</v>
          </cell>
          <cell r="AJ19">
            <v>2010.5</v>
          </cell>
          <cell r="AK19">
            <v>2010.25</v>
          </cell>
        </row>
        <row r="20">
          <cell r="C20" t="str">
            <v>Glimepiride2mg</v>
          </cell>
          <cell r="D20" t="str">
            <v>Glimepiride</v>
          </cell>
          <cell r="E20" t="str">
            <v>2mg</v>
          </cell>
          <cell r="F20" t="str">
            <v>Y</v>
          </cell>
          <cell r="G20">
            <v>2011.25</v>
          </cell>
          <cell r="H20">
            <v>2011.25</v>
          </cell>
          <cell r="I20">
            <v>2011.25</v>
          </cell>
          <cell r="J20">
            <v>2010.25</v>
          </cell>
          <cell r="K20">
            <v>2011.25</v>
          </cell>
          <cell r="L20">
            <v>2010.5</v>
          </cell>
          <cell r="M20">
            <v>2010.5</v>
          </cell>
          <cell r="N20">
            <v>2010.5</v>
          </cell>
          <cell r="O20">
            <v>2011.25</v>
          </cell>
          <cell r="P20">
            <v>2011.25</v>
          </cell>
          <cell r="Q20">
            <v>0</v>
          </cell>
          <cell r="R20">
            <v>2010.5</v>
          </cell>
          <cell r="S20">
            <v>2011.25</v>
          </cell>
          <cell r="T20">
            <v>2011.25</v>
          </cell>
          <cell r="U20">
            <v>2011.25</v>
          </cell>
          <cell r="V20">
            <v>2011.25</v>
          </cell>
          <cell r="W20">
            <v>2010.5</v>
          </cell>
          <cell r="X20">
            <v>2011.25</v>
          </cell>
          <cell r="Y20">
            <v>2011.25</v>
          </cell>
          <cell r="Z20">
            <v>2011.25</v>
          </cell>
          <cell r="AA20">
            <v>2010.25</v>
          </cell>
          <cell r="AB20">
            <v>2010.5</v>
          </cell>
          <cell r="AC20">
            <v>0</v>
          </cell>
          <cell r="AD20">
            <v>2011.25</v>
          </cell>
          <cell r="AE20">
            <v>2011.25</v>
          </cell>
          <cell r="AF20">
            <v>2011.25</v>
          </cell>
          <cell r="AG20">
            <v>2011.25</v>
          </cell>
          <cell r="AH20">
            <v>2011.25</v>
          </cell>
          <cell r="AI20">
            <v>2011.25</v>
          </cell>
          <cell r="AJ20">
            <v>2010.5</v>
          </cell>
          <cell r="AK20">
            <v>2010.25</v>
          </cell>
        </row>
        <row r="21">
          <cell r="C21" t="str">
            <v>Glimepiride4mg</v>
          </cell>
          <cell r="D21" t="str">
            <v>Glimepiride</v>
          </cell>
          <cell r="E21" t="str">
            <v>4mg</v>
          </cell>
          <cell r="F21" t="str">
            <v>Y</v>
          </cell>
          <cell r="G21">
            <v>2011.25</v>
          </cell>
          <cell r="H21">
            <v>2011.25</v>
          </cell>
          <cell r="I21">
            <v>2011.25</v>
          </cell>
          <cell r="J21">
            <v>2010.25</v>
          </cell>
          <cell r="K21">
            <v>2011.25</v>
          </cell>
          <cell r="L21">
            <v>2010.5</v>
          </cell>
          <cell r="M21">
            <v>2010.5</v>
          </cell>
          <cell r="N21">
            <v>2010.5</v>
          </cell>
          <cell r="O21">
            <v>2011.25</v>
          </cell>
          <cell r="P21">
            <v>2011.25</v>
          </cell>
          <cell r="Q21">
            <v>0</v>
          </cell>
          <cell r="R21">
            <v>2010.5</v>
          </cell>
          <cell r="S21">
            <v>2011.25</v>
          </cell>
          <cell r="T21">
            <v>2011.25</v>
          </cell>
          <cell r="U21">
            <v>2011.25</v>
          </cell>
          <cell r="V21">
            <v>2011.25</v>
          </cell>
          <cell r="W21">
            <v>2010.5</v>
          </cell>
          <cell r="X21">
            <v>2011.25</v>
          </cell>
          <cell r="Y21">
            <v>2011.25</v>
          </cell>
          <cell r="Z21">
            <v>2011.25</v>
          </cell>
          <cell r="AA21">
            <v>2010.25</v>
          </cell>
          <cell r="AB21">
            <v>2010.5</v>
          </cell>
          <cell r="AC21">
            <v>0</v>
          </cell>
          <cell r="AD21">
            <v>2011.25</v>
          </cell>
          <cell r="AE21">
            <v>2011.25</v>
          </cell>
          <cell r="AF21">
            <v>2011.25</v>
          </cell>
          <cell r="AG21">
            <v>2011.25</v>
          </cell>
          <cell r="AH21">
            <v>2011.25</v>
          </cell>
          <cell r="AI21">
            <v>2011.25</v>
          </cell>
          <cell r="AJ21">
            <v>2010.5</v>
          </cell>
          <cell r="AK21">
            <v>2010.25</v>
          </cell>
        </row>
        <row r="22">
          <cell r="C22" t="str">
            <v>Glimepiride3mg</v>
          </cell>
          <cell r="D22" t="str">
            <v>Glimepiride</v>
          </cell>
          <cell r="E22" t="str">
            <v>3mg</v>
          </cell>
          <cell r="F22" t="str">
            <v>Y</v>
          </cell>
          <cell r="G22">
            <v>2012.5</v>
          </cell>
          <cell r="H22">
            <v>2012.5</v>
          </cell>
          <cell r="I22">
            <v>2012.5</v>
          </cell>
          <cell r="J22">
            <v>2011.5</v>
          </cell>
          <cell r="K22">
            <v>2012.5</v>
          </cell>
          <cell r="L22">
            <v>2011.75</v>
          </cell>
          <cell r="M22">
            <v>2011.75</v>
          </cell>
          <cell r="N22">
            <v>2011.75</v>
          </cell>
          <cell r="O22">
            <v>2012.5</v>
          </cell>
          <cell r="P22">
            <v>2012.5</v>
          </cell>
          <cell r="Q22">
            <v>0</v>
          </cell>
          <cell r="R22">
            <v>2011.75</v>
          </cell>
          <cell r="S22">
            <v>2012.5</v>
          </cell>
          <cell r="T22">
            <v>2012.5</v>
          </cell>
          <cell r="U22">
            <v>2012.5</v>
          </cell>
          <cell r="V22">
            <v>2012.5</v>
          </cell>
          <cell r="W22">
            <v>2011.75</v>
          </cell>
          <cell r="X22">
            <v>2012.5</v>
          </cell>
          <cell r="Y22">
            <v>2012.5</v>
          </cell>
          <cell r="Z22">
            <v>2012.5</v>
          </cell>
          <cell r="AA22">
            <v>2011.75</v>
          </cell>
          <cell r="AB22">
            <v>2011.75</v>
          </cell>
          <cell r="AC22">
            <v>0</v>
          </cell>
          <cell r="AD22">
            <v>2012.5</v>
          </cell>
          <cell r="AE22">
            <v>2012.5</v>
          </cell>
          <cell r="AF22">
            <v>2012.5</v>
          </cell>
          <cell r="AG22">
            <v>2012.5</v>
          </cell>
          <cell r="AH22">
            <v>2012.5</v>
          </cell>
          <cell r="AI22">
            <v>2012.5</v>
          </cell>
          <cell r="AJ22">
            <v>2011.75</v>
          </cell>
          <cell r="AK22">
            <v>2011.5</v>
          </cell>
        </row>
        <row r="23">
          <cell r="C23" t="str">
            <v>Glimepiride6mg</v>
          </cell>
          <cell r="D23" t="str">
            <v>Glimepiride</v>
          </cell>
          <cell r="E23" t="str">
            <v>6mg</v>
          </cell>
          <cell r="F23" t="str">
            <v>Y</v>
          </cell>
          <cell r="G23">
            <v>2012.5</v>
          </cell>
          <cell r="H23">
            <v>2012.5</v>
          </cell>
          <cell r="I23">
            <v>2012.5</v>
          </cell>
          <cell r="J23">
            <v>2011.5</v>
          </cell>
          <cell r="K23">
            <v>2012.5</v>
          </cell>
          <cell r="L23">
            <v>2011.75</v>
          </cell>
          <cell r="M23">
            <v>2011.75</v>
          </cell>
          <cell r="N23">
            <v>2011.75</v>
          </cell>
          <cell r="O23">
            <v>2012.5</v>
          </cell>
          <cell r="P23">
            <v>2012.5</v>
          </cell>
          <cell r="Q23">
            <v>0</v>
          </cell>
          <cell r="R23">
            <v>2011.75</v>
          </cell>
          <cell r="S23">
            <v>2012.5</v>
          </cell>
          <cell r="T23">
            <v>2012.5</v>
          </cell>
          <cell r="U23">
            <v>2012.5</v>
          </cell>
          <cell r="V23">
            <v>2012.5</v>
          </cell>
          <cell r="W23">
            <v>2011.75</v>
          </cell>
          <cell r="X23">
            <v>2012.5</v>
          </cell>
          <cell r="Y23">
            <v>2012.5</v>
          </cell>
          <cell r="Z23">
            <v>2012.5</v>
          </cell>
          <cell r="AA23">
            <v>2011.75</v>
          </cell>
          <cell r="AB23">
            <v>2011.75</v>
          </cell>
          <cell r="AC23">
            <v>0</v>
          </cell>
          <cell r="AD23">
            <v>2012.5</v>
          </cell>
          <cell r="AE23">
            <v>2012.5</v>
          </cell>
          <cell r="AF23">
            <v>2012.5</v>
          </cell>
          <cell r="AG23">
            <v>2012.5</v>
          </cell>
          <cell r="AH23">
            <v>2012.5</v>
          </cell>
          <cell r="AI23">
            <v>2012.5</v>
          </cell>
          <cell r="AJ23">
            <v>2011.75</v>
          </cell>
          <cell r="AK23">
            <v>2011.5</v>
          </cell>
        </row>
        <row r="24">
          <cell r="C24" t="str">
            <v>Levetiracetam250mg</v>
          </cell>
          <cell r="D24" t="str">
            <v>Levetiracetam</v>
          </cell>
          <cell r="E24" t="str">
            <v>250mg</v>
          </cell>
          <cell r="F24" t="str">
            <v>Y</v>
          </cell>
          <cell r="G24">
            <v>2010.25</v>
          </cell>
          <cell r="H24">
            <v>2011.25</v>
          </cell>
          <cell r="I24">
            <v>2011.25</v>
          </cell>
          <cell r="J24">
            <v>2011.25</v>
          </cell>
          <cell r="K24">
            <v>2010.25</v>
          </cell>
          <cell r="L24">
            <v>2011.25</v>
          </cell>
          <cell r="M24">
            <v>2011.25</v>
          </cell>
          <cell r="N24">
            <v>2011.25</v>
          </cell>
          <cell r="O24">
            <v>2010.5</v>
          </cell>
          <cell r="P24">
            <v>2010.25</v>
          </cell>
          <cell r="Q24">
            <v>0</v>
          </cell>
          <cell r="R24">
            <v>2011.25</v>
          </cell>
          <cell r="S24">
            <v>2010.25</v>
          </cell>
          <cell r="T24">
            <v>2010.5</v>
          </cell>
          <cell r="U24">
            <v>2011.25</v>
          </cell>
          <cell r="V24">
            <v>2010.5</v>
          </cell>
          <cell r="W24">
            <v>2011.25</v>
          </cell>
          <cell r="X24">
            <v>2010.5</v>
          </cell>
          <cell r="Y24">
            <v>2010.25</v>
          </cell>
          <cell r="Z24">
            <v>2010.25</v>
          </cell>
          <cell r="AA24">
            <v>2010.25</v>
          </cell>
          <cell r="AB24">
            <v>2011.25</v>
          </cell>
          <cell r="AC24">
            <v>0</v>
          </cell>
          <cell r="AD24">
            <v>2010.25</v>
          </cell>
          <cell r="AE24">
            <v>2010.5</v>
          </cell>
          <cell r="AF24">
            <v>2011.25</v>
          </cell>
          <cell r="AG24">
            <v>2010.5</v>
          </cell>
          <cell r="AH24">
            <v>2010.5</v>
          </cell>
          <cell r="AI24">
            <v>2011.25</v>
          </cell>
          <cell r="AJ24">
            <v>2010.5</v>
          </cell>
          <cell r="AK24">
            <v>2010.25</v>
          </cell>
        </row>
        <row r="25">
          <cell r="C25" t="str">
            <v>Levetiracetam500mg</v>
          </cell>
          <cell r="D25" t="str">
            <v>Levetiracetam</v>
          </cell>
          <cell r="E25" t="str">
            <v>500mg</v>
          </cell>
          <cell r="F25" t="str">
            <v>Y</v>
          </cell>
          <cell r="G25">
            <v>2010.25</v>
          </cell>
          <cell r="H25">
            <v>2011.25</v>
          </cell>
          <cell r="I25">
            <v>2011.25</v>
          </cell>
          <cell r="J25">
            <v>2011.25</v>
          </cell>
          <cell r="K25">
            <v>2010.25</v>
          </cell>
          <cell r="L25">
            <v>2011.25</v>
          </cell>
          <cell r="M25">
            <v>2011.25</v>
          </cell>
          <cell r="N25">
            <v>2011.25</v>
          </cell>
          <cell r="O25">
            <v>2010.5</v>
          </cell>
          <cell r="P25">
            <v>2010.25</v>
          </cell>
          <cell r="Q25">
            <v>0</v>
          </cell>
          <cell r="R25">
            <v>2011.25</v>
          </cell>
          <cell r="S25">
            <v>2010.25</v>
          </cell>
          <cell r="T25">
            <v>2010.5</v>
          </cell>
          <cell r="U25">
            <v>2011.25</v>
          </cell>
          <cell r="V25">
            <v>2010.5</v>
          </cell>
          <cell r="W25">
            <v>2011.25</v>
          </cell>
          <cell r="X25">
            <v>2010.5</v>
          </cell>
          <cell r="Y25">
            <v>2010.25</v>
          </cell>
          <cell r="Z25">
            <v>2010.25</v>
          </cell>
          <cell r="AA25">
            <v>2010.25</v>
          </cell>
          <cell r="AB25">
            <v>2011.25</v>
          </cell>
          <cell r="AC25">
            <v>0</v>
          </cell>
          <cell r="AD25">
            <v>2010.25</v>
          </cell>
          <cell r="AE25">
            <v>2010.5</v>
          </cell>
          <cell r="AF25">
            <v>2011.25</v>
          </cell>
          <cell r="AG25">
            <v>2010.5</v>
          </cell>
          <cell r="AH25">
            <v>2010.5</v>
          </cell>
          <cell r="AI25">
            <v>2011.25</v>
          </cell>
          <cell r="AJ25">
            <v>2010.5</v>
          </cell>
          <cell r="AK25">
            <v>2010.25</v>
          </cell>
        </row>
        <row r="26">
          <cell r="C26" t="str">
            <v>Levetiracetam750mg</v>
          </cell>
          <cell r="D26" t="str">
            <v>Levetiracetam</v>
          </cell>
          <cell r="E26" t="str">
            <v>750mg</v>
          </cell>
          <cell r="F26" t="str">
            <v>Y</v>
          </cell>
          <cell r="G26">
            <v>2010.25</v>
          </cell>
          <cell r="H26">
            <v>2011.25</v>
          </cell>
          <cell r="I26">
            <v>2011.25</v>
          </cell>
          <cell r="J26">
            <v>2011.25</v>
          </cell>
          <cell r="K26">
            <v>2010.25</v>
          </cell>
          <cell r="L26">
            <v>2011.25</v>
          </cell>
          <cell r="M26">
            <v>2011.25</v>
          </cell>
          <cell r="N26">
            <v>2011.25</v>
          </cell>
          <cell r="O26">
            <v>2010.5</v>
          </cell>
          <cell r="P26">
            <v>2010.25</v>
          </cell>
          <cell r="Q26">
            <v>0</v>
          </cell>
          <cell r="R26">
            <v>2011.25</v>
          </cell>
          <cell r="S26">
            <v>2010.25</v>
          </cell>
          <cell r="T26">
            <v>2010.5</v>
          </cell>
          <cell r="U26">
            <v>2011.25</v>
          </cell>
          <cell r="V26">
            <v>2010.5</v>
          </cell>
          <cell r="W26">
            <v>2011.25</v>
          </cell>
          <cell r="X26">
            <v>2010.5</v>
          </cell>
          <cell r="Y26">
            <v>2010.25</v>
          </cell>
          <cell r="Z26">
            <v>2010.25</v>
          </cell>
          <cell r="AA26">
            <v>2010.25</v>
          </cell>
          <cell r="AB26">
            <v>2011.25</v>
          </cell>
          <cell r="AC26">
            <v>0</v>
          </cell>
          <cell r="AD26">
            <v>2010.25</v>
          </cell>
          <cell r="AE26">
            <v>2010.5</v>
          </cell>
          <cell r="AF26">
            <v>2011.25</v>
          </cell>
          <cell r="AG26">
            <v>2010.5</v>
          </cell>
          <cell r="AH26">
            <v>2010.5</v>
          </cell>
          <cell r="AI26">
            <v>2011.25</v>
          </cell>
          <cell r="AJ26">
            <v>2010.5</v>
          </cell>
          <cell r="AK26">
            <v>2010.25</v>
          </cell>
        </row>
        <row r="27">
          <cell r="C27" t="str">
            <v>Levetiracetam1000mg</v>
          </cell>
          <cell r="D27" t="str">
            <v>Levetiracetam</v>
          </cell>
          <cell r="E27" t="str">
            <v>1000mg</v>
          </cell>
          <cell r="F27" t="str">
            <v>Y</v>
          </cell>
          <cell r="G27">
            <v>2010.25</v>
          </cell>
          <cell r="H27">
            <v>2011.25</v>
          </cell>
          <cell r="I27">
            <v>2011.25</v>
          </cell>
          <cell r="J27">
            <v>2011.25</v>
          </cell>
          <cell r="K27">
            <v>2010.25</v>
          </cell>
          <cell r="L27">
            <v>2011.25</v>
          </cell>
          <cell r="M27">
            <v>2011.25</v>
          </cell>
          <cell r="N27">
            <v>2011.25</v>
          </cell>
          <cell r="O27">
            <v>2010.5</v>
          </cell>
          <cell r="P27">
            <v>2010.25</v>
          </cell>
          <cell r="Q27">
            <v>0</v>
          </cell>
          <cell r="R27">
            <v>2011.25</v>
          </cell>
          <cell r="S27">
            <v>2010.25</v>
          </cell>
          <cell r="T27">
            <v>2010.5</v>
          </cell>
          <cell r="U27">
            <v>2011.25</v>
          </cell>
          <cell r="V27">
            <v>2010.5</v>
          </cell>
          <cell r="W27">
            <v>2011.25</v>
          </cell>
          <cell r="X27">
            <v>2010.5</v>
          </cell>
          <cell r="Y27">
            <v>2010.25</v>
          </cell>
          <cell r="Z27">
            <v>2010.25</v>
          </cell>
          <cell r="AA27">
            <v>2010.25</v>
          </cell>
          <cell r="AB27">
            <v>2011.25</v>
          </cell>
          <cell r="AC27">
            <v>0</v>
          </cell>
          <cell r="AD27">
            <v>2010.25</v>
          </cell>
          <cell r="AE27">
            <v>2010.5</v>
          </cell>
          <cell r="AF27">
            <v>2011.25</v>
          </cell>
          <cell r="AG27">
            <v>2010.5</v>
          </cell>
          <cell r="AH27">
            <v>2010.5</v>
          </cell>
          <cell r="AI27">
            <v>2011.25</v>
          </cell>
          <cell r="AJ27">
            <v>2010.5</v>
          </cell>
          <cell r="AK27">
            <v>2010.25</v>
          </cell>
        </row>
        <row r="28">
          <cell r="C28" t="str">
            <v>Memantine5mg</v>
          </cell>
          <cell r="D28" t="str">
            <v>Memantine</v>
          </cell>
          <cell r="E28" t="str">
            <v>5mg</v>
          </cell>
          <cell r="F28" t="str">
            <v>Y</v>
          </cell>
          <cell r="G28">
            <v>2010.25</v>
          </cell>
          <cell r="H28">
            <v>2011.25</v>
          </cell>
          <cell r="I28">
            <v>2011.25</v>
          </cell>
          <cell r="J28">
            <v>2011.25</v>
          </cell>
          <cell r="K28">
            <v>2010.5</v>
          </cell>
          <cell r="L28">
            <v>2010.5</v>
          </cell>
          <cell r="M28">
            <v>2010.5</v>
          </cell>
          <cell r="N28">
            <v>2010.5</v>
          </cell>
          <cell r="O28">
            <v>2010.5</v>
          </cell>
          <cell r="P28">
            <v>2010.5</v>
          </cell>
          <cell r="Q28">
            <v>0</v>
          </cell>
          <cell r="R28">
            <v>2010.5</v>
          </cell>
          <cell r="S28">
            <v>2010.25</v>
          </cell>
          <cell r="T28">
            <v>2010.5</v>
          </cell>
          <cell r="U28">
            <v>2011.25</v>
          </cell>
          <cell r="V28">
            <v>2011.25</v>
          </cell>
          <cell r="W28">
            <v>2010.5</v>
          </cell>
          <cell r="X28">
            <v>2011.25</v>
          </cell>
          <cell r="Y28">
            <v>2010.5</v>
          </cell>
          <cell r="Z28">
            <v>2010.25</v>
          </cell>
          <cell r="AA28">
            <v>2011.25</v>
          </cell>
          <cell r="AB28">
            <v>2010.5</v>
          </cell>
          <cell r="AC28">
            <v>0</v>
          </cell>
          <cell r="AD28">
            <v>2010.25</v>
          </cell>
          <cell r="AE28">
            <v>2011.25</v>
          </cell>
          <cell r="AF28">
            <v>2011.25</v>
          </cell>
          <cell r="AG28">
            <v>2010.5</v>
          </cell>
          <cell r="AH28">
            <v>2010.5</v>
          </cell>
          <cell r="AI28">
            <v>2010.5</v>
          </cell>
          <cell r="AJ28">
            <v>2010.5</v>
          </cell>
          <cell r="AK28">
            <v>2010.25</v>
          </cell>
        </row>
        <row r="29">
          <cell r="C29" t="str">
            <v>Memantine10mg</v>
          </cell>
          <cell r="D29" t="str">
            <v>Memantine</v>
          </cell>
          <cell r="E29" t="str">
            <v>10mg</v>
          </cell>
          <cell r="F29" t="str">
            <v>Y</v>
          </cell>
          <cell r="G29">
            <v>2010.25</v>
          </cell>
          <cell r="H29">
            <v>2011.25</v>
          </cell>
          <cell r="I29">
            <v>2011.25</v>
          </cell>
          <cell r="J29">
            <v>2010.25</v>
          </cell>
          <cell r="K29">
            <v>2010.5</v>
          </cell>
          <cell r="L29">
            <v>2010.5</v>
          </cell>
          <cell r="M29">
            <v>2010.5</v>
          </cell>
          <cell r="N29">
            <v>2010.5</v>
          </cell>
          <cell r="O29">
            <v>2010.5</v>
          </cell>
          <cell r="P29">
            <v>2010.5</v>
          </cell>
          <cell r="Q29">
            <v>0</v>
          </cell>
          <cell r="R29">
            <v>2010.5</v>
          </cell>
          <cell r="S29">
            <v>2010.25</v>
          </cell>
          <cell r="T29">
            <v>2010.5</v>
          </cell>
          <cell r="U29">
            <v>2011.25</v>
          </cell>
          <cell r="V29">
            <v>2010.75</v>
          </cell>
          <cell r="W29">
            <v>2010.5</v>
          </cell>
          <cell r="X29">
            <v>2011.25</v>
          </cell>
          <cell r="Y29">
            <v>2010.5</v>
          </cell>
          <cell r="Z29">
            <v>2010.25</v>
          </cell>
          <cell r="AA29">
            <v>2010.75</v>
          </cell>
          <cell r="AB29">
            <v>2010.5</v>
          </cell>
          <cell r="AC29">
            <v>0</v>
          </cell>
          <cell r="AD29">
            <v>2010.25</v>
          </cell>
          <cell r="AE29">
            <v>2011.25</v>
          </cell>
          <cell r="AF29">
            <v>2011.25</v>
          </cell>
          <cell r="AG29">
            <v>2010.5</v>
          </cell>
          <cell r="AH29">
            <v>2010.5</v>
          </cell>
          <cell r="AI29">
            <v>2010.5</v>
          </cell>
          <cell r="AJ29">
            <v>2010.5</v>
          </cell>
          <cell r="AK29">
            <v>2010.25</v>
          </cell>
        </row>
        <row r="30">
          <cell r="C30" t="str">
            <v>Metformin XR500mg</v>
          </cell>
          <cell r="D30" t="str">
            <v>Metformin XR</v>
          </cell>
          <cell r="E30" t="str">
            <v>500mg</v>
          </cell>
          <cell r="F30" t="str">
            <v>Y</v>
          </cell>
          <cell r="G30">
            <v>2011.25</v>
          </cell>
          <cell r="H30">
            <v>2010.5</v>
          </cell>
          <cell r="I30">
            <v>2011.25</v>
          </cell>
          <cell r="J30">
            <v>2010.25</v>
          </cell>
          <cell r="K30">
            <v>2011.25</v>
          </cell>
          <cell r="L30">
            <v>2010.5</v>
          </cell>
          <cell r="M30">
            <v>2010.5</v>
          </cell>
          <cell r="N30">
            <v>2010.5</v>
          </cell>
          <cell r="O30">
            <v>2011.25</v>
          </cell>
          <cell r="P30">
            <v>2011.25</v>
          </cell>
          <cell r="Q30">
            <v>0</v>
          </cell>
          <cell r="R30">
            <v>2010.5</v>
          </cell>
          <cell r="S30">
            <v>2011.25</v>
          </cell>
          <cell r="T30">
            <v>2011.25</v>
          </cell>
          <cell r="U30">
            <v>2011.25</v>
          </cell>
          <cell r="V30">
            <v>2011.25</v>
          </cell>
          <cell r="W30">
            <v>2010.5</v>
          </cell>
          <cell r="X30">
            <v>2011.25</v>
          </cell>
          <cell r="Y30">
            <v>2011.25</v>
          </cell>
          <cell r="Z30">
            <v>2011.25</v>
          </cell>
          <cell r="AA30">
            <v>2010.5</v>
          </cell>
          <cell r="AB30">
            <v>2011.25</v>
          </cell>
          <cell r="AC30">
            <v>0</v>
          </cell>
          <cell r="AD30">
            <v>2011.25</v>
          </cell>
          <cell r="AE30">
            <v>2011.25</v>
          </cell>
          <cell r="AF30">
            <v>2011.25</v>
          </cell>
          <cell r="AG30">
            <v>2011.25</v>
          </cell>
          <cell r="AH30">
            <v>2011.25</v>
          </cell>
          <cell r="AI30">
            <v>2010.5</v>
          </cell>
          <cell r="AJ30">
            <v>2010.5</v>
          </cell>
          <cell r="AK30">
            <v>2010.25</v>
          </cell>
        </row>
        <row r="31">
          <cell r="C31" t="str">
            <v>Metformin XR750mg</v>
          </cell>
          <cell r="D31" t="str">
            <v>Metformin XR</v>
          </cell>
          <cell r="E31" t="str">
            <v>750mg</v>
          </cell>
          <cell r="F31" t="str">
            <v>Y</v>
          </cell>
          <cell r="G31">
            <v>2011.25</v>
          </cell>
          <cell r="H31">
            <v>2010.5</v>
          </cell>
          <cell r="I31">
            <v>2011.25</v>
          </cell>
          <cell r="J31">
            <v>2010.25</v>
          </cell>
          <cell r="K31">
            <v>2011.25</v>
          </cell>
          <cell r="L31">
            <v>2010.5</v>
          </cell>
          <cell r="M31">
            <v>2010.5</v>
          </cell>
          <cell r="N31">
            <v>2010.5</v>
          </cell>
          <cell r="O31">
            <v>2011.25</v>
          </cell>
          <cell r="P31">
            <v>2011.25</v>
          </cell>
          <cell r="Q31">
            <v>0</v>
          </cell>
          <cell r="R31">
            <v>2010.5</v>
          </cell>
          <cell r="S31">
            <v>2011.25</v>
          </cell>
          <cell r="T31">
            <v>2011.25</v>
          </cell>
          <cell r="U31">
            <v>2011.25</v>
          </cell>
          <cell r="V31">
            <v>2011.25</v>
          </cell>
          <cell r="W31">
            <v>2010.5</v>
          </cell>
          <cell r="X31">
            <v>2011.25</v>
          </cell>
          <cell r="Y31">
            <v>2011.25</v>
          </cell>
          <cell r="Z31">
            <v>2011.25</v>
          </cell>
          <cell r="AA31">
            <v>2010.5</v>
          </cell>
          <cell r="AB31">
            <v>2011.25</v>
          </cell>
          <cell r="AC31">
            <v>0</v>
          </cell>
          <cell r="AD31">
            <v>2011.25</v>
          </cell>
          <cell r="AE31">
            <v>2011.25</v>
          </cell>
          <cell r="AF31">
            <v>2011.25</v>
          </cell>
          <cell r="AG31">
            <v>2011.25</v>
          </cell>
          <cell r="AH31">
            <v>2011.25</v>
          </cell>
          <cell r="AI31">
            <v>2010.5</v>
          </cell>
          <cell r="AJ31">
            <v>2010.5</v>
          </cell>
          <cell r="AK31">
            <v>2010.25</v>
          </cell>
        </row>
        <row r="32">
          <cell r="C32" t="str">
            <v>Metformin XR850mg</v>
          </cell>
          <cell r="D32" t="str">
            <v>Metformin XR</v>
          </cell>
          <cell r="E32" t="str">
            <v>850mg</v>
          </cell>
          <cell r="F32" t="str">
            <v>Y</v>
          </cell>
          <cell r="G32">
            <v>2012.5</v>
          </cell>
          <cell r="H32">
            <v>2011.75</v>
          </cell>
          <cell r="I32">
            <v>2012.5</v>
          </cell>
          <cell r="J32">
            <v>2011.5</v>
          </cell>
          <cell r="K32">
            <v>2012.5</v>
          </cell>
          <cell r="L32">
            <v>2011.75</v>
          </cell>
          <cell r="M32">
            <v>2011.75</v>
          </cell>
          <cell r="N32">
            <v>2011.75</v>
          </cell>
          <cell r="O32">
            <v>2012.5</v>
          </cell>
          <cell r="P32">
            <v>2012.5</v>
          </cell>
          <cell r="Q32">
            <v>0</v>
          </cell>
          <cell r="R32">
            <v>2011.75</v>
          </cell>
          <cell r="S32">
            <v>2012.5</v>
          </cell>
          <cell r="T32">
            <v>2012.5</v>
          </cell>
          <cell r="U32">
            <v>2012.5</v>
          </cell>
          <cell r="V32">
            <v>2012.5</v>
          </cell>
          <cell r="W32">
            <v>2011.75</v>
          </cell>
          <cell r="X32">
            <v>2012.5</v>
          </cell>
          <cell r="Y32">
            <v>2012.5</v>
          </cell>
          <cell r="Z32">
            <v>2012.5</v>
          </cell>
          <cell r="AA32">
            <v>2011.75</v>
          </cell>
          <cell r="AB32">
            <v>2012.5</v>
          </cell>
          <cell r="AC32">
            <v>0</v>
          </cell>
          <cell r="AD32">
            <v>2012.5</v>
          </cell>
          <cell r="AE32">
            <v>2012.5</v>
          </cell>
          <cell r="AF32">
            <v>2012.5</v>
          </cell>
          <cell r="AG32">
            <v>2012.5</v>
          </cell>
          <cell r="AH32">
            <v>2012.5</v>
          </cell>
          <cell r="AI32">
            <v>2011.75</v>
          </cell>
          <cell r="AJ32">
            <v>2011.75</v>
          </cell>
          <cell r="AK32">
            <v>2011.5</v>
          </cell>
        </row>
        <row r="33">
          <cell r="C33" t="str">
            <v>Metformin XR1000mg</v>
          </cell>
          <cell r="D33" t="str">
            <v>Metformin XR</v>
          </cell>
          <cell r="E33" t="str">
            <v>1000mg</v>
          </cell>
          <cell r="F33" t="str">
            <v>Y</v>
          </cell>
          <cell r="G33">
            <v>2012.5</v>
          </cell>
          <cell r="H33">
            <v>2011.75</v>
          </cell>
          <cell r="I33">
            <v>2012.5</v>
          </cell>
          <cell r="J33">
            <v>2011.5</v>
          </cell>
          <cell r="K33">
            <v>2012.5</v>
          </cell>
          <cell r="L33">
            <v>2011.75</v>
          </cell>
          <cell r="M33">
            <v>2011.75</v>
          </cell>
          <cell r="N33">
            <v>2011.75</v>
          </cell>
          <cell r="O33">
            <v>2012.5</v>
          </cell>
          <cell r="P33">
            <v>2012.5</v>
          </cell>
          <cell r="Q33">
            <v>0</v>
          </cell>
          <cell r="R33">
            <v>2011.75</v>
          </cell>
          <cell r="S33">
            <v>2012.5</v>
          </cell>
          <cell r="T33">
            <v>2012.5</v>
          </cell>
          <cell r="U33">
            <v>2012.5</v>
          </cell>
          <cell r="V33">
            <v>2012.5</v>
          </cell>
          <cell r="W33">
            <v>2011.75</v>
          </cell>
          <cell r="X33">
            <v>2012.5</v>
          </cell>
          <cell r="Y33">
            <v>2012.5</v>
          </cell>
          <cell r="Z33">
            <v>2012.5</v>
          </cell>
          <cell r="AA33">
            <v>2011.75</v>
          </cell>
          <cell r="AB33">
            <v>2012.5</v>
          </cell>
          <cell r="AC33">
            <v>0</v>
          </cell>
          <cell r="AD33">
            <v>2012.5</v>
          </cell>
          <cell r="AE33">
            <v>2012.5</v>
          </cell>
          <cell r="AF33">
            <v>2012.5</v>
          </cell>
          <cell r="AG33">
            <v>2012.5</v>
          </cell>
          <cell r="AH33">
            <v>2012.5</v>
          </cell>
          <cell r="AI33">
            <v>2011.75</v>
          </cell>
          <cell r="AJ33">
            <v>2011.75</v>
          </cell>
          <cell r="AK33">
            <v>2011.5</v>
          </cell>
        </row>
        <row r="34">
          <cell r="C34" t="str">
            <v>Montelukast4mg</v>
          </cell>
          <cell r="D34" t="str">
            <v>Montelukast</v>
          </cell>
          <cell r="E34" t="str">
            <v>4mg</v>
          </cell>
          <cell r="F34" t="str">
            <v>Y</v>
          </cell>
          <cell r="G34">
            <v>2010.25</v>
          </cell>
          <cell r="H34">
            <v>2011.25</v>
          </cell>
          <cell r="I34">
            <v>2011.25</v>
          </cell>
          <cell r="J34">
            <v>2011</v>
          </cell>
          <cell r="K34">
            <v>2010.25</v>
          </cell>
          <cell r="L34">
            <v>2010.5</v>
          </cell>
          <cell r="M34">
            <v>2010.5</v>
          </cell>
          <cell r="N34">
            <v>2010.5</v>
          </cell>
          <cell r="O34">
            <v>2010.5</v>
          </cell>
          <cell r="P34">
            <v>2010.25</v>
          </cell>
          <cell r="Q34">
            <v>0</v>
          </cell>
          <cell r="R34">
            <v>2010.5</v>
          </cell>
          <cell r="S34">
            <v>2010.25</v>
          </cell>
          <cell r="T34">
            <v>2010.5</v>
          </cell>
          <cell r="U34">
            <v>2011.25</v>
          </cell>
          <cell r="V34">
            <v>2011.25</v>
          </cell>
          <cell r="W34">
            <v>2010.5</v>
          </cell>
          <cell r="X34">
            <v>2010.5</v>
          </cell>
          <cell r="Y34">
            <v>2010.25</v>
          </cell>
          <cell r="Z34">
            <v>2010.25</v>
          </cell>
          <cell r="AA34">
            <v>2010.5</v>
          </cell>
          <cell r="AB34">
            <v>2010.5</v>
          </cell>
          <cell r="AC34">
            <v>0</v>
          </cell>
          <cell r="AD34">
            <v>2010.25</v>
          </cell>
          <cell r="AE34">
            <v>2010.5</v>
          </cell>
          <cell r="AF34">
            <v>2011.25</v>
          </cell>
          <cell r="AG34">
            <v>2010.5</v>
          </cell>
          <cell r="AH34">
            <v>2010.5</v>
          </cell>
          <cell r="AI34">
            <v>2010.5</v>
          </cell>
          <cell r="AJ34">
            <v>2010.5</v>
          </cell>
          <cell r="AK34">
            <v>2010.25</v>
          </cell>
        </row>
        <row r="35">
          <cell r="C35" t="str">
            <v>Montelukast5mg</v>
          </cell>
          <cell r="D35" t="str">
            <v>Montelukast</v>
          </cell>
          <cell r="E35" t="str">
            <v>5mg</v>
          </cell>
          <cell r="F35" t="str">
            <v>Y</v>
          </cell>
          <cell r="G35">
            <v>2010.25</v>
          </cell>
          <cell r="H35">
            <v>2011.25</v>
          </cell>
          <cell r="I35">
            <v>2011.25</v>
          </cell>
          <cell r="J35">
            <v>2011</v>
          </cell>
          <cell r="K35">
            <v>2010.25</v>
          </cell>
          <cell r="L35">
            <v>2010.5</v>
          </cell>
          <cell r="M35">
            <v>2010.5</v>
          </cell>
          <cell r="N35">
            <v>2010.5</v>
          </cell>
          <cell r="O35">
            <v>2010.5</v>
          </cell>
          <cell r="P35">
            <v>2010.25</v>
          </cell>
          <cell r="Q35">
            <v>0</v>
          </cell>
          <cell r="R35">
            <v>2010.5</v>
          </cell>
          <cell r="S35">
            <v>2010.25</v>
          </cell>
          <cell r="T35">
            <v>2010.5</v>
          </cell>
          <cell r="U35">
            <v>2011.25</v>
          </cell>
          <cell r="V35">
            <v>2011.25</v>
          </cell>
          <cell r="W35">
            <v>2010.5</v>
          </cell>
          <cell r="X35">
            <v>2010.5</v>
          </cell>
          <cell r="Y35">
            <v>2010.25</v>
          </cell>
          <cell r="Z35">
            <v>2010.25</v>
          </cell>
          <cell r="AA35">
            <v>2010.5</v>
          </cell>
          <cell r="AB35">
            <v>2010.5</v>
          </cell>
          <cell r="AC35">
            <v>0</v>
          </cell>
          <cell r="AD35">
            <v>2010.25</v>
          </cell>
          <cell r="AE35">
            <v>2010.5</v>
          </cell>
          <cell r="AF35">
            <v>2011.25</v>
          </cell>
          <cell r="AG35">
            <v>2010.5</v>
          </cell>
          <cell r="AH35">
            <v>2010.5</v>
          </cell>
          <cell r="AI35">
            <v>2010.5</v>
          </cell>
          <cell r="AJ35">
            <v>2010.5</v>
          </cell>
          <cell r="AK35">
            <v>2010.25</v>
          </cell>
        </row>
        <row r="36">
          <cell r="C36" t="str">
            <v>Montelukast10mg</v>
          </cell>
          <cell r="D36" t="str">
            <v>Montelukast</v>
          </cell>
          <cell r="E36" t="str">
            <v>10mg</v>
          </cell>
          <cell r="F36" t="str">
            <v>Y</v>
          </cell>
          <cell r="G36">
            <v>2010.25</v>
          </cell>
          <cell r="H36">
            <v>2011.25</v>
          </cell>
          <cell r="I36">
            <v>2011.25</v>
          </cell>
          <cell r="J36">
            <v>2011</v>
          </cell>
          <cell r="K36">
            <v>2010.25</v>
          </cell>
          <cell r="L36">
            <v>2010.5</v>
          </cell>
          <cell r="M36">
            <v>2010.5</v>
          </cell>
          <cell r="N36">
            <v>2010.5</v>
          </cell>
          <cell r="O36">
            <v>2010.5</v>
          </cell>
          <cell r="P36">
            <v>2010.25</v>
          </cell>
          <cell r="Q36">
            <v>0</v>
          </cell>
          <cell r="R36">
            <v>2010.5</v>
          </cell>
          <cell r="S36">
            <v>2010.25</v>
          </cell>
          <cell r="T36">
            <v>2010.5</v>
          </cell>
          <cell r="U36">
            <v>2011.25</v>
          </cell>
          <cell r="V36">
            <v>2011.25</v>
          </cell>
          <cell r="W36">
            <v>2010.5</v>
          </cell>
          <cell r="X36">
            <v>2010.5</v>
          </cell>
          <cell r="Y36">
            <v>2010.25</v>
          </cell>
          <cell r="Z36">
            <v>2010.25</v>
          </cell>
          <cell r="AA36">
            <v>2010.5</v>
          </cell>
          <cell r="AB36">
            <v>2010.5</v>
          </cell>
          <cell r="AC36">
            <v>0</v>
          </cell>
          <cell r="AD36">
            <v>2010.25</v>
          </cell>
          <cell r="AE36">
            <v>2010.5</v>
          </cell>
          <cell r="AF36">
            <v>2011.25</v>
          </cell>
          <cell r="AG36">
            <v>2010.5</v>
          </cell>
          <cell r="AH36">
            <v>2010.5</v>
          </cell>
          <cell r="AI36">
            <v>2010.5</v>
          </cell>
          <cell r="AJ36">
            <v>2010.5</v>
          </cell>
          <cell r="AK36">
            <v>2010.25</v>
          </cell>
        </row>
        <row r="37">
          <cell r="C37" t="str">
            <v>Oxcarbazepine</v>
          </cell>
          <cell r="D37" t="str">
            <v>Oxcarbazepine</v>
          </cell>
          <cell r="E37">
            <v>0</v>
          </cell>
          <cell r="F37" t="str">
            <v>Y</v>
          </cell>
          <cell r="G37">
            <v>2011.25</v>
          </cell>
          <cell r="H37">
            <v>2011.75</v>
          </cell>
          <cell r="I37">
            <v>2011.75</v>
          </cell>
          <cell r="J37">
            <v>2010.75</v>
          </cell>
          <cell r="K37">
            <v>2011.25</v>
          </cell>
          <cell r="L37">
            <v>2011</v>
          </cell>
          <cell r="M37">
            <v>2011</v>
          </cell>
          <cell r="N37">
            <v>2011</v>
          </cell>
          <cell r="O37">
            <v>2011</v>
          </cell>
          <cell r="P37">
            <v>2011.5</v>
          </cell>
          <cell r="Q37">
            <v>0</v>
          </cell>
          <cell r="R37">
            <v>2011</v>
          </cell>
          <cell r="S37">
            <v>2011.25</v>
          </cell>
          <cell r="T37">
            <v>2011</v>
          </cell>
          <cell r="U37">
            <v>2011.75</v>
          </cell>
          <cell r="V37">
            <v>2011.25</v>
          </cell>
          <cell r="W37">
            <v>2011</v>
          </cell>
          <cell r="X37">
            <v>2011.75</v>
          </cell>
          <cell r="Y37">
            <v>2011.25</v>
          </cell>
          <cell r="Z37">
            <v>2011.5</v>
          </cell>
          <cell r="AA37">
            <v>2010.75</v>
          </cell>
          <cell r="AB37">
            <v>2011</v>
          </cell>
          <cell r="AC37">
            <v>0</v>
          </cell>
          <cell r="AD37">
            <v>2011.5</v>
          </cell>
          <cell r="AE37">
            <v>2011.75</v>
          </cell>
          <cell r="AF37">
            <v>2011.75</v>
          </cell>
          <cell r="AG37">
            <v>2011</v>
          </cell>
          <cell r="AH37">
            <v>2011</v>
          </cell>
          <cell r="AI37">
            <v>2011</v>
          </cell>
          <cell r="AJ37">
            <v>2011</v>
          </cell>
          <cell r="AK37">
            <v>2010.75</v>
          </cell>
        </row>
        <row r="38">
          <cell r="C38" t="str">
            <v>Pioglitazone15mg</v>
          </cell>
          <cell r="D38" t="str">
            <v>Pioglitazone</v>
          </cell>
          <cell r="E38" t="str">
            <v>15mg</v>
          </cell>
          <cell r="F38" t="str">
            <v>Y</v>
          </cell>
          <cell r="G38">
            <v>2010.5</v>
          </cell>
          <cell r="H38">
            <v>2011.25</v>
          </cell>
          <cell r="I38">
            <v>2011.25</v>
          </cell>
          <cell r="J38">
            <v>2010.25</v>
          </cell>
          <cell r="K38">
            <v>2010.5</v>
          </cell>
          <cell r="L38">
            <v>2010.5</v>
          </cell>
          <cell r="M38">
            <v>2010.5</v>
          </cell>
          <cell r="N38">
            <v>2010.5</v>
          </cell>
          <cell r="O38">
            <v>2010.5</v>
          </cell>
          <cell r="P38">
            <v>2010.5</v>
          </cell>
          <cell r="Q38">
            <v>0</v>
          </cell>
          <cell r="R38">
            <v>2010.5</v>
          </cell>
          <cell r="S38">
            <v>2010.5</v>
          </cell>
          <cell r="T38">
            <v>2010.5</v>
          </cell>
          <cell r="U38">
            <v>2011.25</v>
          </cell>
          <cell r="V38">
            <v>2011</v>
          </cell>
          <cell r="W38">
            <v>2010.5</v>
          </cell>
          <cell r="X38">
            <v>2010.5</v>
          </cell>
          <cell r="Y38">
            <v>2010.5</v>
          </cell>
          <cell r="Z38">
            <v>2010.5</v>
          </cell>
          <cell r="AA38">
            <v>2010.5</v>
          </cell>
          <cell r="AB38">
            <v>2010.5</v>
          </cell>
          <cell r="AC38">
            <v>0</v>
          </cell>
          <cell r="AD38">
            <v>2010.5</v>
          </cell>
          <cell r="AE38">
            <v>2011.25</v>
          </cell>
          <cell r="AF38">
            <v>2011.25</v>
          </cell>
          <cell r="AG38">
            <v>2010.5</v>
          </cell>
          <cell r="AH38">
            <v>2010.5</v>
          </cell>
          <cell r="AI38">
            <v>2010.5</v>
          </cell>
          <cell r="AJ38">
            <v>2010.5</v>
          </cell>
          <cell r="AK38">
            <v>2010.25</v>
          </cell>
        </row>
        <row r="39">
          <cell r="C39" t="str">
            <v>Pioglitazone15mg</v>
          </cell>
          <cell r="D39" t="str">
            <v>Pioglitazone</v>
          </cell>
          <cell r="E39" t="str">
            <v>15mg</v>
          </cell>
          <cell r="F39" t="str">
            <v>Y</v>
          </cell>
          <cell r="G39">
            <v>2010.5</v>
          </cell>
          <cell r="H39">
            <v>2011.25</v>
          </cell>
          <cell r="I39">
            <v>2011.25</v>
          </cell>
          <cell r="J39">
            <v>2010.25</v>
          </cell>
          <cell r="K39">
            <v>2010.5</v>
          </cell>
          <cell r="L39">
            <v>2010.5</v>
          </cell>
          <cell r="M39">
            <v>2010.5</v>
          </cell>
          <cell r="N39">
            <v>2010.5</v>
          </cell>
          <cell r="O39">
            <v>2010.5</v>
          </cell>
          <cell r="P39">
            <v>2010.5</v>
          </cell>
          <cell r="Q39">
            <v>0</v>
          </cell>
          <cell r="R39">
            <v>2010.5</v>
          </cell>
          <cell r="S39">
            <v>2010.5</v>
          </cell>
          <cell r="T39">
            <v>2010.5</v>
          </cell>
          <cell r="U39">
            <v>2011.25</v>
          </cell>
          <cell r="V39">
            <v>2011</v>
          </cell>
          <cell r="W39">
            <v>2010.5</v>
          </cell>
          <cell r="X39">
            <v>2010.5</v>
          </cell>
          <cell r="Y39">
            <v>2010.5</v>
          </cell>
          <cell r="Z39">
            <v>2010.5</v>
          </cell>
          <cell r="AA39">
            <v>2010.5</v>
          </cell>
          <cell r="AB39">
            <v>2010.5</v>
          </cell>
          <cell r="AC39">
            <v>0</v>
          </cell>
          <cell r="AD39">
            <v>2010.5</v>
          </cell>
          <cell r="AE39">
            <v>2011.25</v>
          </cell>
          <cell r="AF39">
            <v>2011.25</v>
          </cell>
          <cell r="AG39">
            <v>2010.5</v>
          </cell>
          <cell r="AH39">
            <v>2010.5</v>
          </cell>
          <cell r="AI39">
            <v>2010.5</v>
          </cell>
          <cell r="AJ39">
            <v>2010.5</v>
          </cell>
          <cell r="AK39">
            <v>2010.25</v>
          </cell>
        </row>
        <row r="40">
          <cell r="C40" t="str">
            <v>Pioglitazone30mg</v>
          </cell>
          <cell r="D40" t="str">
            <v>Pioglitazone</v>
          </cell>
          <cell r="E40" t="str">
            <v>30mg</v>
          </cell>
          <cell r="F40" t="str">
            <v>Y</v>
          </cell>
          <cell r="G40">
            <v>2010.5</v>
          </cell>
          <cell r="H40">
            <v>2011.25</v>
          </cell>
          <cell r="I40">
            <v>2011.25</v>
          </cell>
          <cell r="J40">
            <v>2010.25</v>
          </cell>
          <cell r="K40">
            <v>2010.5</v>
          </cell>
          <cell r="L40">
            <v>2010.5</v>
          </cell>
          <cell r="M40">
            <v>2010.5</v>
          </cell>
          <cell r="N40">
            <v>2010.5</v>
          </cell>
          <cell r="O40">
            <v>2010.5</v>
          </cell>
          <cell r="P40">
            <v>2010.5</v>
          </cell>
          <cell r="Q40">
            <v>0</v>
          </cell>
          <cell r="R40">
            <v>2010.5</v>
          </cell>
          <cell r="S40">
            <v>2010.5</v>
          </cell>
          <cell r="T40">
            <v>2010.5</v>
          </cell>
          <cell r="U40">
            <v>2011.25</v>
          </cell>
          <cell r="V40">
            <v>2011</v>
          </cell>
          <cell r="W40">
            <v>2010.5</v>
          </cell>
          <cell r="X40">
            <v>2010.5</v>
          </cell>
          <cell r="Y40">
            <v>2010.5</v>
          </cell>
          <cell r="Z40">
            <v>2010.5</v>
          </cell>
          <cell r="AA40">
            <v>2010.5</v>
          </cell>
          <cell r="AB40">
            <v>2010.5</v>
          </cell>
          <cell r="AC40">
            <v>0</v>
          </cell>
          <cell r="AD40">
            <v>2010.5</v>
          </cell>
          <cell r="AE40">
            <v>2011.25</v>
          </cell>
          <cell r="AF40">
            <v>2011.25</v>
          </cell>
          <cell r="AG40">
            <v>2010.5</v>
          </cell>
          <cell r="AH40">
            <v>2010.5</v>
          </cell>
          <cell r="AI40">
            <v>2010.5</v>
          </cell>
          <cell r="AJ40">
            <v>2010.5</v>
          </cell>
          <cell r="AK40">
            <v>2010.25</v>
          </cell>
        </row>
        <row r="41">
          <cell r="C41" t="str">
            <v>Pioglitazone45mg</v>
          </cell>
          <cell r="D41" t="str">
            <v>Pioglitazone</v>
          </cell>
          <cell r="E41" t="str">
            <v>45mg</v>
          </cell>
          <cell r="F41" t="str">
            <v>Y</v>
          </cell>
          <cell r="G41">
            <v>2010.5</v>
          </cell>
          <cell r="H41">
            <v>2011.25</v>
          </cell>
          <cell r="I41">
            <v>2011.25</v>
          </cell>
          <cell r="J41">
            <v>2010.25</v>
          </cell>
          <cell r="K41">
            <v>2010.5</v>
          </cell>
          <cell r="L41">
            <v>2010.5</v>
          </cell>
          <cell r="M41">
            <v>2010.5</v>
          </cell>
          <cell r="N41">
            <v>2010.5</v>
          </cell>
          <cell r="O41">
            <v>2010.5</v>
          </cell>
          <cell r="P41">
            <v>2010.5</v>
          </cell>
          <cell r="Q41">
            <v>0</v>
          </cell>
          <cell r="R41">
            <v>2010.5</v>
          </cell>
          <cell r="S41">
            <v>2010.5</v>
          </cell>
          <cell r="T41">
            <v>2010.5</v>
          </cell>
          <cell r="U41">
            <v>2011.25</v>
          </cell>
          <cell r="V41">
            <v>2011</v>
          </cell>
          <cell r="W41">
            <v>2010.5</v>
          </cell>
          <cell r="X41">
            <v>2010.5</v>
          </cell>
          <cell r="Y41">
            <v>2010.5</v>
          </cell>
          <cell r="Z41">
            <v>2010.5</v>
          </cell>
          <cell r="AA41">
            <v>2010.5</v>
          </cell>
          <cell r="AB41">
            <v>2010.5</v>
          </cell>
          <cell r="AC41">
            <v>0</v>
          </cell>
          <cell r="AD41">
            <v>2010.5</v>
          </cell>
          <cell r="AE41">
            <v>2011.25</v>
          </cell>
          <cell r="AF41">
            <v>2011.25</v>
          </cell>
          <cell r="AG41">
            <v>2010.5</v>
          </cell>
          <cell r="AH41">
            <v>2010.5</v>
          </cell>
          <cell r="AI41">
            <v>2010.5</v>
          </cell>
          <cell r="AJ41">
            <v>2010.5</v>
          </cell>
          <cell r="AK41">
            <v>2010.25</v>
          </cell>
        </row>
        <row r="42">
          <cell r="C42" t="str">
            <v>Pramipexole0.088mg</v>
          </cell>
          <cell r="D42" t="str">
            <v>Pramipexole</v>
          </cell>
          <cell r="E42" t="str">
            <v>0.088mg</v>
          </cell>
          <cell r="F42" t="str">
            <v>Y</v>
          </cell>
          <cell r="G42">
            <v>2010.25</v>
          </cell>
          <cell r="H42">
            <v>2011.25</v>
          </cell>
          <cell r="I42">
            <v>2011.25</v>
          </cell>
          <cell r="J42">
            <v>2010.25</v>
          </cell>
          <cell r="K42">
            <v>2010.5</v>
          </cell>
          <cell r="L42">
            <v>2010.5</v>
          </cell>
          <cell r="M42">
            <v>2010.5</v>
          </cell>
          <cell r="N42">
            <v>2010.5</v>
          </cell>
          <cell r="O42">
            <v>2010.5</v>
          </cell>
          <cell r="P42">
            <v>2010.5</v>
          </cell>
          <cell r="Q42">
            <v>0</v>
          </cell>
          <cell r="R42">
            <v>2010.5</v>
          </cell>
          <cell r="S42">
            <v>2010.25</v>
          </cell>
          <cell r="T42">
            <v>2010.5</v>
          </cell>
          <cell r="U42">
            <v>2011.25</v>
          </cell>
          <cell r="V42">
            <v>2011.25</v>
          </cell>
          <cell r="W42">
            <v>2010.5</v>
          </cell>
          <cell r="X42">
            <v>2011.25</v>
          </cell>
          <cell r="Y42">
            <v>2010.5</v>
          </cell>
          <cell r="Z42">
            <v>2010.25</v>
          </cell>
          <cell r="AA42">
            <v>2010.5</v>
          </cell>
          <cell r="AB42">
            <v>2010.5</v>
          </cell>
          <cell r="AC42">
            <v>0</v>
          </cell>
          <cell r="AD42">
            <v>2010.5</v>
          </cell>
          <cell r="AE42">
            <v>2010.5</v>
          </cell>
          <cell r="AF42">
            <v>2011.25</v>
          </cell>
          <cell r="AG42">
            <v>2010.5</v>
          </cell>
          <cell r="AH42">
            <v>2010.5</v>
          </cell>
          <cell r="AI42">
            <v>2010.5</v>
          </cell>
          <cell r="AJ42">
            <v>2010.5</v>
          </cell>
          <cell r="AK42">
            <v>2010.25</v>
          </cell>
        </row>
        <row r="43">
          <cell r="C43" t="str">
            <v>Pramipexole0.18mg</v>
          </cell>
          <cell r="D43" t="str">
            <v>Pramipexole</v>
          </cell>
          <cell r="E43" t="str">
            <v>0.18mg</v>
          </cell>
          <cell r="F43" t="str">
            <v>Y</v>
          </cell>
          <cell r="G43">
            <v>2010.25</v>
          </cell>
          <cell r="H43">
            <v>2011.25</v>
          </cell>
          <cell r="I43">
            <v>2011.25</v>
          </cell>
          <cell r="J43">
            <v>2010.25</v>
          </cell>
          <cell r="K43">
            <v>2010.5</v>
          </cell>
          <cell r="L43">
            <v>2010.5</v>
          </cell>
          <cell r="M43">
            <v>2010.5</v>
          </cell>
          <cell r="N43">
            <v>2010.5</v>
          </cell>
          <cell r="O43">
            <v>2010.5</v>
          </cell>
          <cell r="P43">
            <v>2010.5</v>
          </cell>
          <cell r="Q43">
            <v>0</v>
          </cell>
          <cell r="R43">
            <v>2010.5</v>
          </cell>
          <cell r="S43">
            <v>2010.25</v>
          </cell>
          <cell r="T43">
            <v>2010.5</v>
          </cell>
          <cell r="U43">
            <v>2011.25</v>
          </cell>
          <cell r="V43">
            <v>2011.25</v>
          </cell>
          <cell r="W43">
            <v>2010.5</v>
          </cell>
          <cell r="X43">
            <v>2011.25</v>
          </cell>
          <cell r="Y43">
            <v>2010.5</v>
          </cell>
          <cell r="Z43">
            <v>2010.25</v>
          </cell>
          <cell r="AA43">
            <v>2010.5</v>
          </cell>
          <cell r="AB43">
            <v>2010.5</v>
          </cell>
          <cell r="AC43">
            <v>0</v>
          </cell>
          <cell r="AD43">
            <v>2010.5</v>
          </cell>
          <cell r="AE43">
            <v>2010.5</v>
          </cell>
          <cell r="AF43">
            <v>2011.25</v>
          </cell>
          <cell r="AG43">
            <v>2010.5</v>
          </cell>
          <cell r="AH43">
            <v>2010.5</v>
          </cell>
          <cell r="AI43">
            <v>2010.5</v>
          </cell>
          <cell r="AJ43">
            <v>2010.5</v>
          </cell>
          <cell r="AK43">
            <v>2010.25</v>
          </cell>
        </row>
        <row r="44">
          <cell r="C44" t="str">
            <v>Pramipexole0.7mg</v>
          </cell>
          <cell r="D44" t="str">
            <v>Pramipexole</v>
          </cell>
          <cell r="E44" t="str">
            <v>0.7mg</v>
          </cell>
          <cell r="F44" t="str">
            <v>Y</v>
          </cell>
          <cell r="G44">
            <v>2010.25</v>
          </cell>
          <cell r="H44">
            <v>2011.25</v>
          </cell>
          <cell r="I44">
            <v>2011.25</v>
          </cell>
          <cell r="J44">
            <v>2010.25</v>
          </cell>
          <cell r="K44">
            <v>2010.5</v>
          </cell>
          <cell r="L44">
            <v>2010.5</v>
          </cell>
          <cell r="M44">
            <v>2010.5</v>
          </cell>
          <cell r="N44">
            <v>2010.5</v>
          </cell>
          <cell r="O44">
            <v>2010.5</v>
          </cell>
          <cell r="P44">
            <v>2010.5</v>
          </cell>
          <cell r="Q44">
            <v>0</v>
          </cell>
          <cell r="R44">
            <v>2010.5</v>
          </cell>
          <cell r="S44">
            <v>2010.25</v>
          </cell>
          <cell r="T44">
            <v>2010.5</v>
          </cell>
          <cell r="U44">
            <v>2011.25</v>
          </cell>
          <cell r="V44">
            <v>2011.25</v>
          </cell>
          <cell r="W44">
            <v>2010.5</v>
          </cell>
          <cell r="X44">
            <v>2011.25</v>
          </cell>
          <cell r="Y44">
            <v>2010.5</v>
          </cell>
          <cell r="Z44">
            <v>2010.25</v>
          </cell>
          <cell r="AA44">
            <v>2010.5</v>
          </cell>
          <cell r="AB44">
            <v>2010.5</v>
          </cell>
          <cell r="AC44">
            <v>0</v>
          </cell>
          <cell r="AD44">
            <v>2010.5</v>
          </cell>
          <cell r="AE44">
            <v>2010.5</v>
          </cell>
          <cell r="AF44">
            <v>2011.25</v>
          </cell>
          <cell r="AG44">
            <v>2010.5</v>
          </cell>
          <cell r="AH44">
            <v>2010.5</v>
          </cell>
          <cell r="AI44">
            <v>2010.5</v>
          </cell>
          <cell r="AJ44">
            <v>2010.5</v>
          </cell>
          <cell r="AK44">
            <v>2010.25</v>
          </cell>
        </row>
        <row r="45">
          <cell r="C45" t="str">
            <v>Pramipexole0.125mg</v>
          </cell>
          <cell r="D45" t="str">
            <v>Pramipexole</v>
          </cell>
          <cell r="E45" t="str">
            <v>0.125mg</v>
          </cell>
          <cell r="F45" t="str">
            <v>Y</v>
          </cell>
          <cell r="G45">
            <v>2010.25</v>
          </cell>
          <cell r="H45">
            <v>2011.25</v>
          </cell>
          <cell r="I45">
            <v>2011.25</v>
          </cell>
          <cell r="J45">
            <v>2010.25</v>
          </cell>
          <cell r="K45">
            <v>2010.5</v>
          </cell>
          <cell r="L45">
            <v>2010.5</v>
          </cell>
          <cell r="M45">
            <v>2010.5</v>
          </cell>
          <cell r="N45">
            <v>2010.5</v>
          </cell>
          <cell r="O45">
            <v>2010.5</v>
          </cell>
          <cell r="P45">
            <v>2010.5</v>
          </cell>
          <cell r="Q45">
            <v>0</v>
          </cell>
          <cell r="R45">
            <v>2010.5</v>
          </cell>
          <cell r="S45">
            <v>2010.25</v>
          </cell>
          <cell r="T45">
            <v>2010.5</v>
          </cell>
          <cell r="U45">
            <v>2011.25</v>
          </cell>
          <cell r="V45">
            <v>2011.25</v>
          </cell>
          <cell r="W45">
            <v>2010.5</v>
          </cell>
          <cell r="X45">
            <v>2011.25</v>
          </cell>
          <cell r="Y45">
            <v>2010.5</v>
          </cell>
          <cell r="Z45">
            <v>2010.25</v>
          </cell>
          <cell r="AA45">
            <v>2010.5</v>
          </cell>
          <cell r="AB45">
            <v>2010.5</v>
          </cell>
          <cell r="AC45">
            <v>0</v>
          </cell>
          <cell r="AD45">
            <v>2010.5</v>
          </cell>
          <cell r="AE45">
            <v>2010.5</v>
          </cell>
          <cell r="AF45">
            <v>2011.25</v>
          </cell>
          <cell r="AG45">
            <v>2010.5</v>
          </cell>
          <cell r="AH45">
            <v>2010.5</v>
          </cell>
          <cell r="AI45">
            <v>2010.5</v>
          </cell>
          <cell r="AJ45">
            <v>2010.5</v>
          </cell>
          <cell r="AK45">
            <v>2010.25</v>
          </cell>
        </row>
        <row r="46">
          <cell r="C46" t="str">
            <v>Pramipexole0.25mg</v>
          </cell>
          <cell r="D46" t="str">
            <v>Pramipexole</v>
          </cell>
          <cell r="E46" t="str">
            <v>0.25mg</v>
          </cell>
          <cell r="F46" t="str">
            <v>Y</v>
          </cell>
          <cell r="G46">
            <v>2010.25</v>
          </cell>
          <cell r="H46">
            <v>2011.25</v>
          </cell>
          <cell r="I46">
            <v>2011.25</v>
          </cell>
          <cell r="J46">
            <v>2010.25</v>
          </cell>
          <cell r="K46">
            <v>2010.5</v>
          </cell>
          <cell r="L46">
            <v>2010.5</v>
          </cell>
          <cell r="M46">
            <v>2010.5</v>
          </cell>
          <cell r="N46">
            <v>2010.5</v>
          </cell>
          <cell r="O46">
            <v>2010.5</v>
          </cell>
          <cell r="P46">
            <v>2010.5</v>
          </cell>
          <cell r="Q46">
            <v>0</v>
          </cell>
          <cell r="R46">
            <v>2010.5</v>
          </cell>
          <cell r="S46">
            <v>2010.25</v>
          </cell>
          <cell r="T46">
            <v>2010.5</v>
          </cell>
          <cell r="U46">
            <v>2011.25</v>
          </cell>
          <cell r="V46">
            <v>2011.25</v>
          </cell>
          <cell r="W46">
            <v>2010.5</v>
          </cell>
          <cell r="X46">
            <v>2011.25</v>
          </cell>
          <cell r="Y46">
            <v>2010.5</v>
          </cell>
          <cell r="Z46">
            <v>2010.25</v>
          </cell>
          <cell r="AA46">
            <v>2010.5</v>
          </cell>
          <cell r="AB46">
            <v>2010.5</v>
          </cell>
          <cell r="AC46">
            <v>0</v>
          </cell>
          <cell r="AD46">
            <v>2010.5</v>
          </cell>
          <cell r="AE46">
            <v>2010.5</v>
          </cell>
          <cell r="AF46">
            <v>2011.25</v>
          </cell>
          <cell r="AG46">
            <v>2010.5</v>
          </cell>
          <cell r="AH46">
            <v>2010.5</v>
          </cell>
          <cell r="AI46">
            <v>2010.5</v>
          </cell>
          <cell r="AJ46">
            <v>2010.5</v>
          </cell>
          <cell r="AK46">
            <v>2010.25</v>
          </cell>
        </row>
        <row r="47">
          <cell r="C47" t="str">
            <v>Pramipexole0.5mg</v>
          </cell>
          <cell r="D47" t="str">
            <v>Pramipexole</v>
          </cell>
          <cell r="E47" t="str">
            <v>0.5mg</v>
          </cell>
          <cell r="F47" t="str">
            <v>Y</v>
          </cell>
          <cell r="G47">
            <v>2010.25</v>
          </cell>
          <cell r="H47">
            <v>2011.25</v>
          </cell>
          <cell r="I47">
            <v>2011.25</v>
          </cell>
          <cell r="J47">
            <v>2010.25</v>
          </cell>
          <cell r="K47">
            <v>2010.5</v>
          </cell>
          <cell r="L47">
            <v>2010.5</v>
          </cell>
          <cell r="M47">
            <v>2010.5</v>
          </cell>
          <cell r="N47">
            <v>2010.5</v>
          </cell>
          <cell r="O47">
            <v>2010.5</v>
          </cell>
          <cell r="P47">
            <v>2010.5</v>
          </cell>
          <cell r="Q47">
            <v>0</v>
          </cell>
          <cell r="R47">
            <v>2010.5</v>
          </cell>
          <cell r="S47">
            <v>2010.25</v>
          </cell>
          <cell r="T47">
            <v>2010.5</v>
          </cell>
          <cell r="U47">
            <v>2011.25</v>
          </cell>
          <cell r="V47">
            <v>2011.25</v>
          </cell>
          <cell r="W47">
            <v>2010.5</v>
          </cell>
          <cell r="X47">
            <v>2011.25</v>
          </cell>
          <cell r="Y47">
            <v>2010.5</v>
          </cell>
          <cell r="Z47">
            <v>2010.25</v>
          </cell>
          <cell r="AA47">
            <v>2010.5</v>
          </cell>
          <cell r="AB47">
            <v>2010.5</v>
          </cell>
          <cell r="AC47">
            <v>0</v>
          </cell>
          <cell r="AD47">
            <v>2010.5</v>
          </cell>
          <cell r="AE47">
            <v>2010.5</v>
          </cell>
          <cell r="AF47">
            <v>2011.25</v>
          </cell>
          <cell r="AG47">
            <v>2010.5</v>
          </cell>
          <cell r="AH47">
            <v>2010.5</v>
          </cell>
          <cell r="AI47">
            <v>2010.5</v>
          </cell>
          <cell r="AJ47">
            <v>2010.5</v>
          </cell>
          <cell r="AK47">
            <v>2010.25</v>
          </cell>
        </row>
        <row r="48">
          <cell r="C48" t="str">
            <v>Pramipexole0.75mg</v>
          </cell>
          <cell r="D48" t="str">
            <v>Pramipexole</v>
          </cell>
          <cell r="E48" t="str">
            <v>0.75mg</v>
          </cell>
          <cell r="F48" t="str">
            <v>Y</v>
          </cell>
          <cell r="G48">
            <v>2010.25</v>
          </cell>
          <cell r="H48">
            <v>2011.25</v>
          </cell>
          <cell r="I48">
            <v>2011.25</v>
          </cell>
          <cell r="J48">
            <v>2010.25</v>
          </cell>
          <cell r="K48">
            <v>2010.5</v>
          </cell>
          <cell r="L48">
            <v>2010.5</v>
          </cell>
          <cell r="M48">
            <v>2010.5</v>
          </cell>
          <cell r="N48">
            <v>2010.5</v>
          </cell>
          <cell r="O48">
            <v>2010.5</v>
          </cell>
          <cell r="P48">
            <v>2010.5</v>
          </cell>
          <cell r="Q48">
            <v>0</v>
          </cell>
          <cell r="R48">
            <v>2010.5</v>
          </cell>
          <cell r="S48">
            <v>2010.25</v>
          </cell>
          <cell r="T48">
            <v>2010.5</v>
          </cell>
          <cell r="U48">
            <v>2011.25</v>
          </cell>
          <cell r="V48">
            <v>2011.25</v>
          </cell>
          <cell r="W48">
            <v>2010.5</v>
          </cell>
          <cell r="X48">
            <v>2011.25</v>
          </cell>
          <cell r="Y48">
            <v>2010.5</v>
          </cell>
          <cell r="Z48">
            <v>2010.25</v>
          </cell>
          <cell r="AA48">
            <v>2010.5</v>
          </cell>
          <cell r="AB48">
            <v>2010.5</v>
          </cell>
          <cell r="AC48">
            <v>0</v>
          </cell>
          <cell r="AD48">
            <v>2010.5</v>
          </cell>
          <cell r="AE48">
            <v>2010.5</v>
          </cell>
          <cell r="AF48">
            <v>2011.25</v>
          </cell>
          <cell r="AG48">
            <v>2010.5</v>
          </cell>
          <cell r="AH48">
            <v>2010.5</v>
          </cell>
          <cell r="AI48">
            <v>2010.5</v>
          </cell>
          <cell r="AJ48">
            <v>2010.5</v>
          </cell>
          <cell r="AK48">
            <v>2010.25</v>
          </cell>
        </row>
        <row r="49">
          <cell r="C49" t="str">
            <v>Pramipexole1mg</v>
          </cell>
          <cell r="D49" t="str">
            <v>Pramipexole</v>
          </cell>
          <cell r="E49" t="str">
            <v>1mg</v>
          </cell>
          <cell r="F49" t="str">
            <v>Y</v>
          </cell>
          <cell r="G49">
            <v>2010.25</v>
          </cell>
          <cell r="H49">
            <v>2011.25</v>
          </cell>
          <cell r="I49">
            <v>2011.25</v>
          </cell>
          <cell r="J49">
            <v>2010.25</v>
          </cell>
          <cell r="K49">
            <v>2010.5</v>
          </cell>
          <cell r="L49">
            <v>2010.5</v>
          </cell>
          <cell r="M49">
            <v>2010.5</v>
          </cell>
          <cell r="N49">
            <v>2010.5</v>
          </cell>
          <cell r="O49">
            <v>2010.5</v>
          </cell>
          <cell r="P49">
            <v>2010.5</v>
          </cell>
          <cell r="Q49">
            <v>0</v>
          </cell>
          <cell r="R49">
            <v>2010.5</v>
          </cell>
          <cell r="S49">
            <v>2010.25</v>
          </cell>
          <cell r="T49">
            <v>2010.5</v>
          </cell>
          <cell r="U49">
            <v>2011.25</v>
          </cell>
          <cell r="V49">
            <v>2011.25</v>
          </cell>
          <cell r="W49">
            <v>2010.5</v>
          </cell>
          <cell r="X49">
            <v>2011.25</v>
          </cell>
          <cell r="Y49">
            <v>2010.5</v>
          </cell>
          <cell r="Z49">
            <v>2010.25</v>
          </cell>
          <cell r="AA49">
            <v>2010.5</v>
          </cell>
          <cell r="AB49">
            <v>2010.5</v>
          </cell>
          <cell r="AC49">
            <v>0</v>
          </cell>
          <cell r="AD49">
            <v>2010.5</v>
          </cell>
          <cell r="AE49">
            <v>2010.5</v>
          </cell>
          <cell r="AF49">
            <v>2011.25</v>
          </cell>
          <cell r="AG49">
            <v>2010.5</v>
          </cell>
          <cell r="AH49">
            <v>2010.5</v>
          </cell>
          <cell r="AI49">
            <v>2010.5</v>
          </cell>
          <cell r="AJ49">
            <v>2010.5</v>
          </cell>
          <cell r="AK49">
            <v>2010.25</v>
          </cell>
        </row>
        <row r="50">
          <cell r="C50" t="str">
            <v>Pramipexole1.5mg</v>
          </cell>
          <cell r="D50" t="str">
            <v>Pramipexole</v>
          </cell>
          <cell r="E50" t="str">
            <v>1.5mg</v>
          </cell>
          <cell r="F50" t="str">
            <v>Y</v>
          </cell>
          <cell r="G50">
            <v>2010.25</v>
          </cell>
          <cell r="H50">
            <v>2011.25</v>
          </cell>
          <cell r="I50">
            <v>2011.25</v>
          </cell>
          <cell r="J50">
            <v>2010.25</v>
          </cell>
          <cell r="K50">
            <v>2010.5</v>
          </cell>
          <cell r="L50">
            <v>2010.5</v>
          </cell>
          <cell r="M50">
            <v>2010.5</v>
          </cell>
          <cell r="N50">
            <v>2010.5</v>
          </cell>
          <cell r="O50">
            <v>2010.5</v>
          </cell>
          <cell r="P50">
            <v>2010.5</v>
          </cell>
          <cell r="Q50">
            <v>0</v>
          </cell>
          <cell r="R50">
            <v>2010.5</v>
          </cell>
          <cell r="S50">
            <v>2010.25</v>
          </cell>
          <cell r="T50">
            <v>2010.5</v>
          </cell>
          <cell r="U50">
            <v>2011.25</v>
          </cell>
          <cell r="V50">
            <v>2011.25</v>
          </cell>
          <cell r="W50">
            <v>2010.5</v>
          </cell>
          <cell r="X50">
            <v>2011.25</v>
          </cell>
          <cell r="Y50">
            <v>2010.5</v>
          </cell>
          <cell r="Z50">
            <v>2010.25</v>
          </cell>
          <cell r="AA50">
            <v>2010.5</v>
          </cell>
          <cell r="AB50">
            <v>2010.5</v>
          </cell>
          <cell r="AC50">
            <v>0</v>
          </cell>
          <cell r="AD50">
            <v>2010.5</v>
          </cell>
          <cell r="AE50">
            <v>2010.5</v>
          </cell>
          <cell r="AF50">
            <v>2011.25</v>
          </cell>
          <cell r="AG50">
            <v>2010.5</v>
          </cell>
          <cell r="AH50">
            <v>2010.5</v>
          </cell>
          <cell r="AI50">
            <v>2010.5</v>
          </cell>
          <cell r="AJ50">
            <v>2010.5</v>
          </cell>
          <cell r="AK50">
            <v>2010.25</v>
          </cell>
        </row>
        <row r="51">
          <cell r="C51" t="str">
            <v>Rivastigmine</v>
          </cell>
          <cell r="D51" t="str">
            <v>Rivastigmine</v>
          </cell>
          <cell r="E51">
            <v>0</v>
          </cell>
          <cell r="F51" t="str">
            <v>Y</v>
          </cell>
          <cell r="G51">
            <v>2010.25</v>
          </cell>
          <cell r="H51">
            <v>2011.25</v>
          </cell>
          <cell r="I51">
            <v>2011.25</v>
          </cell>
          <cell r="J51">
            <v>2011.25</v>
          </cell>
          <cell r="K51">
            <v>2010.5</v>
          </cell>
          <cell r="L51">
            <v>2011.25</v>
          </cell>
          <cell r="M51">
            <v>2011.25</v>
          </cell>
          <cell r="N51">
            <v>2011.25</v>
          </cell>
          <cell r="O51">
            <v>2010.5</v>
          </cell>
          <cell r="P51">
            <v>2010.5</v>
          </cell>
          <cell r="Q51">
            <v>0</v>
          </cell>
          <cell r="R51">
            <v>2011.25</v>
          </cell>
          <cell r="S51">
            <v>2010.5</v>
          </cell>
          <cell r="T51">
            <v>2010.5</v>
          </cell>
          <cell r="U51">
            <v>2011.25</v>
          </cell>
          <cell r="V51">
            <v>2011.25</v>
          </cell>
          <cell r="W51">
            <v>2011.25</v>
          </cell>
          <cell r="X51">
            <v>2011.25</v>
          </cell>
          <cell r="Y51">
            <v>2010.25</v>
          </cell>
          <cell r="Z51">
            <v>2010.25</v>
          </cell>
          <cell r="AA51">
            <v>2010.5</v>
          </cell>
          <cell r="AB51">
            <v>2011.25</v>
          </cell>
          <cell r="AC51">
            <v>0</v>
          </cell>
          <cell r="AD51">
            <v>2010.5</v>
          </cell>
          <cell r="AE51">
            <v>2011.25</v>
          </cell>
          <cell r="AF51">
            <v>2011.25</v>
          </cell>
          <cell r="AG51">
            <v>2010.5</v>
          </cell>
          <cell r="AH51">
            <v>2010.5</v>
          </cell>
          <cell r="AI51">
            <v>2011.25</v>
          </cell>
          <cell r="AJ51">
            <v>2011.25</v>
          </cell>
          <cell r="AK51">
            <v>2010.25</v>
          </cell>
        </row>
        <row r="52">
          <cell r="C52" t="str">
            <v>Topiramate25mg</v>
          </cell>
          <cell r="D52" t="str">
            <v>Topiramate</v>
          </cell>
          <cell r="E52" t="str">
            <v>25mg</v>
          </cell>
          <cell r="F52" t="str">
            <v>Y</v>
          </cell>
          <cell r="G52">
            <v>2010.5</v>
          </cell>
          <cell r="H52">
            <v>2011.25</v>
          </cell>
          <cell r="I52">
            <v>2011.25</v>
          </cell>
          <cell r="J52">
            <v>2010.25</v>
          </cell>
          <cell r="K52">
            <v>2010.5</v>
          </cell>
          <cell r="L52">
            <v>2010.5</v>
          </cell>
          <cell r="M52">
            <v>2010.5</v>
          </cell>
          <cell r="N52">
            <v>2010.5</v>
          </cell>
          <cell r="O52">
            <v>2010.5</v>
          </cell>
          <cell r="P52">
            <v>2010.5</v>
          </cell>
          <cell r="Q52">
            <v>0</v>
          </cell>
          <cell r="R52">
            <v>2010.5</v>
          </cell>
          <cell r="S52">
            <v>2010.5</v>
          </cell>
          <cell r="T52">
            <v>2010.5</v>
          </cell>
          <cell r="U52">
            <v>2011.25</v>
          </cell>
          <cell r="V52">
            <v>2011.25</v>
          </cell>
          <cell r="W52">
            <v>2010.5</v>
          </cell>
          <cell r="X52">
            <v>2010.5</v>
          </cell>
          <cell r="Y52">
            <v>2010.5</v>
          </cell>
          <cell r="Z52">
            <v>2010.5</v>
          </cell>
          <cell r="AA52">
            <v>2010.25</v>
          </cell>
          <cell r="AB52">
            <v>2010.5</v>
          </cell>
          <cell r="AC52">
            <v>0</v>
          </cell>
          <cell r="AD52">
            <v>2010.5</v>
          </cell>
          <cell r="AE52">
            <v>2010.5</v>
          </cell>
          <cell r="AF52">
            <v>2011.25</v>
          </cell>
          <cell r="AG52">
            <v>2010.5</v>
          </cell>
          <cell r="AH52">
            <v>2010.5</v>
          </cell>
          <cell r="AI52">
            <v>2010.5</v>
          </cell>
          <cell r="AJ52">
            <v>2010.5</v>
          </cell>
          <cell r="AK52">
            <v>2010.25</v>
          </cell>
        </row>
        <row r="53">
          <cell r="C53" t="str">
            <v>Topiramate50mg</v>
          </cell>
          <cell r="D53" t="str">
            <v>Topiramate</v>
          </cell>
          <cell r="E53" t="str">
            <v>50mg</v>
          </cell>
          <cell r="F53" t="str">
            <v>Y</v>
          </cell>
          <cell r="G53">
            <v>2010.5</v>
          </cell>
          <cell r="H53">
            <v>2011.25</v>
          </cell>
          <cell r="I53">
            <v>2011.25</v>
          </cell>
          <cell r="J53">
            <v>2010.25</v>
          </cell>
          <cell r="K53">
            <v>2010.5</v>
          </cell>
          <cell r="L53">
            <v>2010.5</v>
          </cell>
          <cell r="M53">
            <v>2010.5</v>
          </cell>
          <cell r="N53">
            <v>2010.5</v>
          </cell>
          <cell r="O53">
            <v>2010.5</v>
          </cell>
          <cell r="P53">
            <v>2010.5</v>
          </cell>
          <cell r="Q53">
            <v>0</v>
          </cell>
          <cell r="R53">
            <v>2010.5</v>
          </cell>
          <cell r="S53">
            <v>2010.5</v>
          </cell>
          <cell r="T53">
            <v>2010.5</v>
          </cell>
          <cell r="U53">
            <v>2011.25</v>
          </cell>
          <cell r="V53">
            <v>2011.25</v>
          </cell>
          <cell r="W53">
            <v>2010.5</v>
          </cell>
          <cell r="X53">
            <v>2010.5</v>
          </cell>
          <cell r="Y53">
            <v>2010.5</v>
          </cell>
          <cell r="Z53">
            <v>2010.5</v>
          </cell>
          <cell r="AA53">
            <v>2010.25</v>
          </cell>
          <cell r="AB53">
            <v>2010.5</v>
          </cell>
          <cell r="AC53">
            <v>0</v>
          </cell>
          <cell r="AD53">
            <v>2010.5</v>
          </cell>
          <cell r="AE53">
            <v>2010.5</v>
          </cell>
          <cell r="AF53">
            <v>2011.25</v>
          </cell>
          <cell r="AG53">
            <v>2010.5</v>
          </cell>
          <cell r="AH53">
            <v>2010.5</v>
          </cell>
          <cell r="AI53">
            <v>2010.5</v>
          </cell>
          <cell r="AJ53">
            <v>2010.5</v>
          </cell>
          <cell r="AK53">
            <v>2010.25</v>
          </cell>
        </row>
        <row r="54">
          <cell r="C54" t="str">
            <v>Topiramate100mg</v>
          </cell>
          <cell r="D54" t="str">
            <v>Topiramate</v>
          </cell>
          <cell r="E54" t="str">
            <v>100mg</v>
          </cell>
          <cell r="F54" t="str">
            <v>Y</v>
          </cell>
          <cell r="G54">
            <v>2010.5</v>
          </cell>
          <cell r="H54">
            <v>2011.25</v>
          </cell>
          <cell r="I54">
            <v>2011.25</v>
          </cell>
          <cell r="J54">
            <v>2010.25</v>
          </cell>
          <cell r="K54">
            <v>2010.5</v>
          </cell>
          <cell r="L54">
            <v>2010.5</v>
          </cell>
          <cell r="M54">
            <v>2010.5</v>
          </cell>
          <cell r="N54">
            <v>2010.5</v>
          </cell>
          <cell r="O54">
            <v>2010.5</v>
          </cell>
          <cell r="P54">
            <v>2010.5</v>
          </cell>
          <cell r="Q54">
            <v>0</v>
          </cell>
          <cell r="R54">
            <v>2010.5</v>
          </cell>
          <cell r="S54">
            <v>2010.5</v>
          </cell>
          <cell r="T54">
            <v>2010.5</v>
          </cell>
          <cell r="U54">
            <v>2011.25</v>
          </cell>
          <cell r="V54">
            <v>2011.25</v>
          </cell>
          <cell r="W54">
            <v>2010.5</v>
          </cell>
          <cell r="X54">
            <v>2010.5</v>
          </cell>
          <cell r="Y54">
            <v>2010.5</v>
          </cell>
          <cell r="Z54">
            <v>2010.5</v>
          </cell>
          <cell r="AA54">
            <v>2010.25</v>
          </cell>
          <cell r="AB54">
            <v>2010.5</v>
          </cell>
          <cell r="AC54">
            <v>0</v>
          </cell>
          <cell r="AD54">
            <v>2010.5</v>
          </cell>
          <cell r="AE54">
            <v>2010.5</v>
          </cell>
          <cell r="AF54">
            <v>2011.25</v>
          </cell>
          <cell r="AG54">
            <v>2010.5</v>
          </cell>
          <cell r="AH54">
            <v>2010.5</v>
          </cell>
          <cell r="AI54">
            <v>2010.5</v>
          </cell>
          <cell r="AJ54">
            <v>2010.5</v>
          </cell>
          <cell r="AK54">
            <v>2010.25</v>
          </cell>
        </row>
        <row r="55">
          <cell r="C55" t="str">
            <v>Topiramate200mg</v>
          </cell>
          <cell r="D55" t="str">
            <v>Topiramate</v>
          </cell>
          <cell r="E55" t="str">
            <v>200mg</v>
          </cell>
          <cell r="F55" t="str">
            <v>Y</v>
          </cell>
          <cell r="G55">
            <v>2010.5</v>
          </cell>
          <cell r="H55">
            <v>2011.25</v>
          </cell>
          <cell r="I55">
            <v>2011.25</v>
          </cell>
          <cell r="J55">
            <v>2010.25</v>
          </cell>
          <cell r="K55">
            <v>2010.5</v>
          </cell>
          <cell r="L55">
            <v>2010.5</v>
          </cell>
          <cell r="M55">
            <v>2010.5</v>
          </cell>
          <cell r="N55">
            <v>2010.5</v>
          </cell>
          <cell r="O55">
            <v>2010.5</v>
          </cell>
          <cell r="P55">
            <v>2010.5</v>
          </cell>
          <cell r="Q55">
            <v>0</v>
          </cell>
          <cell r="R55">
            <v>2010.5</v>
          </cell>
          <cell r="S55">
            <v>2010.5</v>
          </cell>
          <cell r="T55">
            <v>2010.5</v>
          </cell>
          <cell r="U55">
            <v>2011.25</v>
          </cell>
          <cell r="V55">
            <v>2011.25</v>
          </cell>
          <cell r="W55">
            <v>2010.5</v>
          </cell>
          <cell r="X55">
            <v>2010.5</v>
          </cell>
          <cell r="Y55">
            <v>2010.5</v>
          </cell>
          <cell r="Z55">
            <v>2010.5</v>
          </cell>
          <cell r="AA55">
            <v>2010.25</v>
          </cell>
          <cell r="AB55">
            <v>2010.5</v>
          </cell>
          <cell r="AC55">
            <v>0</v>
          </cell>
          <cell r="AD55">
            <v>2010.5</v>
          </cell>
          <cell r="AE55">
            <v>2010.5</v>
          </cell>
          <cell r="AF55">
            <v>2011.25</v>
          </cell>
          <cell r="AG55">
            <v>2010.5</v>
          </cell>
          <cell r="AH55">
            <v>2010.5</v>
          </cell>
          <cell r="AI55">
            <v>2010.5</v>
          </cell>
          <cell r="AJ55">
            <v>2010.5</v>
          </cell>
          <cell r="AK55">
            <v>2010.25</v>
          </cell>
        </row>
        <row r="56">
          <cell r="C56" t="str">
            <v>Topiramate400mg</v>
          </cell>
          <cell r="D56" t="str">
            <v>Topiramate</v>
          </cell>
          <cell r="E56" t="str">
            <v>400mg</v>
          </cell>
          <cell r="F56" t="str">
            <v>Y</v>
          </cell>
          <cell r="G56">
            <v>2010.5</v>
          </cell>
          <cell r="H56">
            <v>2011.25</v>
          </cell>
          <cell r="I56">
            <v>2011.25</v>
          </cell>
          <cell r="J56">
            <v>2010.25</v>
          </cell>
          <cell r="K56">
            <v>2010.5</v>
          </cell>
          <cell r="L56">
            <v>2010.5</v>
          </cell>
          <cell r="M56">
            <v>2010.5</v>
          </cell>
          <cell r="N56">
            <v>2010.5</v>
          </cell>
          <cell r="O56">
            <v>2010.5</v>
          </cell>
          <cell r="P56">
            <v>2010.5</v>
          </cell>
          <cell r="Q56">
            <v>0</v>
          </cell>
          <cell r="R56">
            <v>2010.5</v>
          </cell>
          <cell r="S56">
            <v>2010.5</v>
          </cell>
          <cell r="T56">
            <v>2010.5</v>
          </cell>
          <cell r="U56">
            <v>2011.25</v>
          </cell>
          <cell r="V56">
            <v>2011.25</v>
          </cell>
          <cell r="W56">
            <v>2010.5</v>
          </cell>
          <cell r="X56">
            <v>2010.5</v>
          </cell>
          <cell r="Y56">
            <v>2010.5</v>
          </cell>
          <cell r="Z56">
            <v>2010.5</v>
          </cell>
          <cell r="AA56">
            <v>2010.25</v>
          </cell>
          <cell r="AB56">
            <v>2010.5</v>
          </cell>
          <cell r="AC56">
            <v>0</v>
          </cell>
          <cell r="AD56">
            <v>2010.5</v>
          </cell>
          <cell r="AE56">
            <v>2010.5</v>
          </cell>
          <cell r="AF56">
            <v>2011.25</v>
          </cell>
          <cell r="AG56">
            <v>2010.5</v>
          </cell>
          <cell r="AH56">
            <v>2010.5</v>
          </cell>
          <cell r="AI56">
            <v>2010.5</v>
          </cell>
          <cell r="AJ56">
            <v>2010.5</v>
          </cell>
          <cell r="AK56">
            <v>2010.25</v>
          </cell>
        </row>
        <row r="57">
          <cell r="C57" t="str">
            <v>Valsartan + HCTZ160+12.5mg</v>
          </cell>
          <cell r="D57" t="str">
            <v>Valsartan + HCTZ</v>
          </cell>
          <cell r="E57" t="str">
            <v>160+12.5mg</v>
          </cell>
          <cell r="F57" t="str">
            <v>Y</v>
          </cell>
          <cell r="G57">
            <v>2010.5</v>
          </cell>
          <cell r="H57">
            <v>2011.25</v>
          </cell>
          <cell r="I57">
            <v>2011.25</v>
          </cell>
          <cell r="J57">
            <v>2010.25</v>
          </cell>
          <cell r="K57">
            <v>2010.5</v>
          </cell>
          <cell r="L57">
            <v>2011.25</v>
          </cell>
          <cell r="M57">
            <v>2011.25</v>
          </cell>
          <cell r="N57">
            <v>2011.25</v>
          </cell>
          <cell r="O57">
            <v>2010.5</v>
          </cell>
          <cell r="P57">
            <v>2010.5</v>
          </cell>
          <cell r="Q57">
            <v>0</v>
          </cell>
          <cell r="R57">
            <v>2011.25</v>
          </cell>
          <cell r="S57">
            <v>2010.5</v>
          </cell>
          <cell r="T57">
            <v>2010.5</v>
          </cell>
          <cell r="U57">
            <v>2011.25</v>
          </cell>
          <cell r="V57">
            <v>2010.5</v>
          </cell>
          <cell r="W57">
            <v>2011.25</v>
          </cell>
          <cell r="X57">
            <v>2011.25</v>
          </cell>
          <cell r="Y57">
            <v>2010.5</v>
          </cell>
          <cell r="Z57">
            <v>2010.5</v>
          </cell>
          <cell r="AA57">
            <v>2011.25</v>
          </cell>
          <cell r="AB57">
            <v>2011.25</v>
          </cell>
          <cell r="AC57">
            <v>0</v>
          </cell>
          <cell r="AD57">
            <v>2010.5</v>
          </cell>
          <cell r="AE57">
            <v>2011.25</v>
          </cell>
          <cell r="AF57">
            <v>2011.25</v>
          </cell>
          <cell r="AG57">
            <v>2010.5</v>
          </cell>
          <cell r="AH57">
            <v>2010.5</v>
          </cell>
          <cell r="AI57">
            <v>2011.25</v>
          </cell>
          <cell r="AJ57">
            <v>2011.25</v>
          </cell>
          <cell r="AK57">
            <v>2010.25</v>
          </cell>
        </row>
        <row r="58">
          <cell r="C58" t="str">
            <v>Valsartan + HCTZ320+12.5mg</v>
          </cell>
          <cell r="D58" t="str">
            <v>Valsartan + HCTZ</v>
          </cell>
          <cell r="E58" t="str">
            <v>320+12.5mg</v>
          </cell>
          <cell r="F58" t="str">
            <v>Y</v>
          </cell>
          <cell r="G58">
            <v>2010.5</v>
          </cell>
          <cell r="H58">
            <v>2011.25</v>
          </cell>
          <cell r="I58">
            <v>2011.25</v>
          </cell>
          <cell r="J58">
            <v>2010.25</v>
          </cell>
          <cell r="K58">
            <v>2010.5</v>
          </cell>
          <cell r="L58">
            <v>2011.25</v>
          </cell>
          <cell r="M58">
            <v>2011.25</v>
          </cell>
          <cell r="N58">
            <v>2011.25</v>
          </cell>
          <cell r="O58">
            <v>2010.5</v>
          </cell>
          <cell r="P58">
            <v>2010.5</v>
          </cell>
          <cell r="Q58">
            <v>0</v>
          </cell>
          <cell r="R58">
            <v>2011.25</v>
          </cell>
          <cell r="S58">
            <v>2010.5</v>
          </cell>
          <cell r="T58">
            <v>2010.5</v>
          </cell>
          <cell r="U58">
            <v>2011.25</v>
          </cell>
          <cell r="V58">
            <v>2010.5</v>
          </cell>
          <cell r="W58">
            <v>2011.25</v>
          </cell>
          <cell r="X58">
            <v>2011.25</v>
          </cell>
          <cell r="Y58">
            <v>2010.5</v>
          </cell>
          <cell r="Z58">
            <v>2010.5</v>
          </cell>
          <cell r="AA58">
            <v>2011.25</v>
          </cell>
          <cell r="AB58">
            <v>2011.25</v>
          </cell>
          <cell r="AC58">
            <v>0</v>
          </cell>
          <cell r="AD58">
            <v>2010.5</v>
          </cell>
          <cell r="AE58">
            <v>2011.25</v>
          </cell>
          <cell r="AF58">
            <v>2011.25</v>
          </cell>
          <cell r="AG58">
            <v>2010.5</v>
          </cell>
          <cell r="AH58">
            <v>2010.5</v>
          </cell>
          <cell r="AI58">
            <v>2011.25</v>
          </cell>
          <cell r="AJ58">
            <v>2011.25</v>
          </cell>
          <cell r="AK58">
            <v>2010.25</v>
          </cell>
        </row>
        <row r="59">
          <cell r="C59" t="str">
            <v>Valsartan + HCTZ80+12.5mg</v>
          </cell>
          <cell r="D59" t="str">
            <v>Valsartan + HCTZ</v>
          </cell>
          <cell r="E59" t="str">
            <v>80+12.5mg</v>
          </cell>
          <cell r="F59" t="str">
            <v>Y</v>
          </cell>
          <cell r="G59">
            <v>2010.5</v>
          </cell>
          <cell r="H59">
            <v>2011.25</v>
          </cell>
          <cell r="I59">
            <v>2011.25</v>
          </cell>
          <cell r="J59">
            <v>2010.25</v>
          </cell>
          <cell r="K59">
            <v>2010.5</v>
          </cell>
          <cell r="L59">
            <v>2011.25</v>
          </cell>
          <cell r="M59">
            <v>2011.25</v>
          </cell>
          <cell r="N59">
            <v>2011.25</v>
          </cell>
          <cell r="O59">
            <v>2010.5</v>
          </cell>
          <cell r="P59">
            <v>2010.5</v>
          </cell>
          <cell r="Q59">
            <v>0</v>
          </cell>
          <cell r="R59">
            <v>2011.25</v>
          </cell>
          <cell r="S59">
            <v>2010.5</v>
          </cell>
          <cell r="T59">
            <v>2010.5</v>
          </cell>
          <cell r="U59">
            <v>2011.25</v>
          </cell>
          <cell r="V59">
            <v>2010.5</v>
          </cell>
          <cell r="W59">
            <v>2011.25</v>
          </cell>
          <cell r="X59">
            <v>2011.25</v>
          </cell>
          <cell r="Y59">
            <v>2010.5</v>
          </cell>
          <cell r="Z59">
            <v>2010.5</v>
          </cell>
          <cell r="AA59">
            <v>2011.25</v>
          </cell>
          <cell r="AB59">
            <v>2011.25</v>
          </cell>
          <cell r="AC59">
            <v>0</v>
          </cell>
          <cell r="AD59">
            <v>2010.5</v>
          </cell>
          <cell r="AE59">
            <v>2011.25</v>
          </cell>
          <cell r="AF59">
            <v>2011.25</v>
          </cell>
          <cell r="AG59">
            <v>2010.5</v>
          </cell>
          <cell r="AH59">
            <v>2010.5</v>
          </cell>
          <cell r="AI59">
            <v>2011.25</v>
          </cell>
          <cell r="AJ59">
            <v>2011.25</v>
          </cell>
          <cell r="AK59">
            <v>2010.25</v>
          </cell>
        </row>
        <row r="60">
          <cell r="C60" t="str">
            <v>Valsartan + HCTZ160+25mg</v>
          </cell>
          <cell r="D60" t="str">
            <v>Valsartan + HCTZ</v>
          </cell>
          <cell r="E60" t="str">
            <v>160+25mg</v>
          </cell>
          <cell r="F60" t="str">
            <v>Y</v>
          </cell>
          <cell r="G60">
            <v>2010.5</v>
          </cell>
          <cell r="H60">
            <v>2011.25</v>
          </cell>
          <cell r="I60">
            <v>2011.25</v>
          </cell>
          <cell r="J60">
            <v>2010.25</v>
          </cell>
          <cell r="K60">
            <v>2010.5</v>
          </cell>
          <cell r="L60">
            <v>2011.25</v>
          </cell>
          <cell r="M60">
            <v>2011.25</v>
          </cell>
          <cell r="N60">
            <v>2011.25</v>
          </cell>
          <cell r="O60">
            <v>2010.5</v>
          </cell>
          <cell r="P60">
            <v>2010.5</v>
          </cell>
          <cell r="Q60">
            <v>0</v>
          </cell>
          <cell r="R60">
            <v>2011.25</v>
          </cell>
          <cell r="S60">
            <v>2010.5</v>
          </cell>
          <cell r="T60">
            <v>2010.5</v>
          </cell>
          <cell r="U60">
            <v>2011.25</v>
          </cell>
          <cell r="V60">
            <v>2010.5</v>
          </cell>
          <cell r="W60">
            <v>2011.25</v>
          </cell>
          <cell r="X60">
            <v>2011.25</v>
          </cell>
          <cell r="Y60">
            <v>2010.5</v>
          </cell>
          <cell r="Z60">
            <v>2010.5</v>
          </cell>
          <cell r="AA60">
            <v>2011.25</v>
          </cell>
          <cell r="AB60">
            <v>2011.25</v>
          </cell>
          <cell r="AC60">
            <v>0</v>
          </cell>
          <cell r="AD60">
            <v>2010.5</v>
          </cell>
          <cell r="AE60">
            <v>2011.25</v>
          </cell>
          <cell r="AF60">
            <v>2011.25</v>
          </cell>
          <cell r="AG60">
            <v>2010.5</v>
          </cell>
          <cell r="AH60">
            <v>2010.5</v>
          </cell>
          <cell r="AI60">
            <v>2011.25</v>
          </cell>
          <cell r="AJ60">
            <v>2011.25</v>
          </cell>
          <cell r="AK60">
            <v>2010.25</v>
          </cell>
        </row>
        <row r="61">
          <cell r="C61" t="str">
            <v>Valsartan + HCTZ320+25mg</v>
          </cell>
          <cell r="D61" t="str">
            <v>Valsartan + HCTZ</v>
          </cell>
          <cell r="E61" t="str">
            <v>320+25mg</v>
          </cell>
          <cell r="F61" t="str">
            <v>Y</v>
          </cell>
          <cell r="G61">
            <v>2010.5</v>
          </cell>
          <cell r="H61">
            <v>2011.25</v>
          </cell>
          <cell r="I61">
            <v>2011.25</v>
          </cell>
          <cell r="J61">
            <v>2010.25</v>
          </cell>
          <cell r="K61">
            <v>2010.5</v>
          </cell>
          <cell r="L61">
            <v>2011.25</v>
          </cell>
          <cell r="M61">
            <v>2011.25</v>
          </cell>
          <cell r="N61">
            <v>2011.25</v>
          </cell>
          <cell r="O61">
            <v>2010.5</v>
          </cell>
          <cell r="P61">
            <v>2010.5</v>
          </cell>
          <cell r="Q61">
            <v>0</v>
          </cell>
          <cell r="R61">
            <v>2011.25</v>
          </cell>
          <cell r="S61">
            <v>2010.5</v>
          </cell>
          <cell r="T61">
            <v>2010.5</v>
          </cell>
          <cell r="U61">
            <v>2011.25</v>
          </cell>
          <cell r="V61">
            <v>2010.5</v>
          </cell>
          <cell r="W61">
            <v>2011.25</v>
          </cell>
          <cell r="X61">
            <v>2011.25</v>
          </cell>
          <cell r="Y61">
            <v>2010.5</v>
          </cell>
          <cell r="Z61">
            <v>2010.5</v>
          </cell>
          <cell r="AA61">
            <v>2011.25</v>
          </cell>
          <cell r="AB61">
            <v>2011.25</v>
          </cell>
          <cell r="AC61">
            <v>0</v>
          </cell>
          <cell r="AD61">
            <v>2010.5</v>
          </cell>
          <cell r="AE61">
            <v>2011.25</v>
          </cell>
          <cell r="AF61">
            <v>2011.25</v>
          </cell>
          <cell r="AG61">
            <v>2010.5</v>
          </cell>
          <cell r="AH61">
            <v>2010.5</v>
          </cell>
          <cell r="AI61">
            <v>2011.25</v>
          </cell>
          <cell r="AJ61">
            <v>2011.25</v>
          </cell>
          <cell r="AK61">
            <v>2010.25</v>
          </cell>
        </row>
        <row r="62">
          <cell r="C62" t="str">
            <v>Valsartan40mg</v>
          </cell>
          <cell r="D62" t="str">
            <v>Valsartan</v>
          </cell>
          <cell r="E62" t="str">
            <v>40mg</v>
          </cell>
          <cell r="F62" t="str">
            <v>Y</v>
          </cell>
          <cell r="G62">
            <v>2010.5</v>
          </cell>
          <cell r="H62">
            <v>2011.25</v>
          </cell>
          <cell r="I62">
            <v>2011.25</v>
          </cell>
          <cell r="J62">
            <v>2010.25</v>
          </cell>
          <cell r="K62">
            <v>2010.5</v>
          </cell>
          <cell r="L62">
            <v>2011.25</v>
          </cell>
          <cell r="M62">
            <v>2011.25</v>
          </cell>
          <cell r="N62">
            <v>2011.25</v>
          </cell>
          <cell r="O62">
            <v>2010.5</v>
          </cell>
          <cell r="P62">
            <v>2010.5</v>
          </cell>
          <cell r="Q62">
            <v>0</v>
          </cell>
          <cell r="R62">
            <v>2011.25</v>
          </cell>
          <cell r="S62">
            <v>2010.5</v>
          </cell>
          <cell r="T62">
            <v>2010.5</v>
          </cell>
          <cell r="U62">
            <v>2011.25</v>
          </cell>
          <cell r="V62">
            <v>2010.5</v>
          </cell>
          <cell r="W62">
            <v>2011.25</v>
          </cell>
          <cell r="X62">
            <v>2011.25</v>
          </cell>
          <cell r="Y62">
            <v>2010.5</v>
          </cell>
          <cell r="Z62">
            <v>2010.5</v>
          </cell>
          <cell r="AA62">
            <v>2011.25</v>
          </cell>
          <cell r="AB62">
            <v>2011.25</v>
          </cell>
          <cell r="AC62">
            <v>0</v>
          </cell>
          <cell r="AD62">
            <v>2010.5</v>
          </cell>
          <cell r="AE62">
            <v>2011.25</v>
          </cell>
          <cell r="AF62">
            <v>2011.25</v>
          </cell>
          <cell r="AG62">
            <v>2010.5</v>
          </cell>
          <cell r="AH62">
            <v>2010.5</v>
          </cell>
          <cell r="AI62">
            <v>2011.25</v>
          </cell>
          <cell r="AJ62">
            <v>2011.25</v>
          </cell>
          <cell r="AK62">
            <v>2010.25</v>
          </cell>
        </row>
        <row r="63">
          <cell r="C63" t="str">
            <v>Valsartan80mg</v>
          </cell>
          <cell r="D63" t="str">
            <v>Valsartan</v>
          </cell>
          <cell r="E63" t="str">
            <v>80mg</v>
          </cell>
          <cell r="F63" t="str">
            <v>Y</v>
          </cell>
          <cell r="G63">
            <v>2010.5</v>
          </cell>
          <cell r="H63">
            <v>2011.25</v>
          </cell>
          <cell r="I63">
            <v>2011.25</v>
          </cell>
          <cell r="J63">
            <v>2010.25</v>
          </cell>
          <cell r="K63">
            <v>2010.5</v>
          </cell>
          <cell r="L63">
            <v>2011.25</v>
          </cell>
          <cell r="M63">
            <v>2011.25</v>
          </cell>
          <cell r="N63">
            <v>2011.25</v>
          </cell>
          <cell r="O63">
            <v>2010.5</v>
          </cell>
          <cell r="P63">
            <v>2010.5</v>
          </cell>
          <cell r="Q63">
            <v>0</v>
          </cell>
          <cell r="R63">
            <v>2011.25</v>
          </cell>
          <cell r="S63">
            <v>2010.5</v>
          </cell>
          <cell r="T63">
            <v>2010.5</v>
          </cell>
          <cell r="U63">
            <v>2011.25</v>
          </cell>
          <cell r="V63">
            <v>2010.5</v>
          </cell>
          <cell r="W63">
            <v>2011.25</v>
          </cell>
          <cell r="X63">
            <v>2011.25</v>
          </cell>
          <cell r="Y63">
            <v>2010.5</v>
          </cell>
          <cell r="Z63">
            <v>2010.5</v>
          </cell>
          <cell r="AA63">
            <v>2011.25</v>
          </cell>
          <cell r="AB63">
            <v>2011.25</v>
          </cell>
          <cell r="AC63">
            <v>0</v>
          </cell>
          <cell r="AD63">
            <v>2010.5</v>
          </cell>
          <cell r="AE63">
            <v>2011.25</v>
          </cell>
          <cell r="AF63">
            <v>2011.25</v>
          </cell>
          <cell r="AG63">
            <v>2010.5</v>
          </cell>
          <cell r="AH63">
            <v>2010.5</v>
          </cell>
          <cell r="AI63">
            <v>2011.25</v>
          </cell>
          <cell r="AJ63">
            <v>2011.25</v>
          </cell>
          <cell r="AK63">
            <v>2010.25</v>
          </cell>
        </row>
        <row r="64">
          <cell r="C64" t="str">
            <v>Valsartan160mg</v>
          </cell>
          <cell r="D64" t="str">
            <v>Valsartan</v>
          </cell>
          <cell r="E64" t="str">
            <v>160mg</v>
          </cell>
          <cell r="F64" t="str">
            <v>Y</v>
          </cell>
          <cell r="G64">
            <v>2010.5</v>
          </cell>
          <cell r="H64">
            <v>2011.25</v>
          </cell>
          <cell r="I64">
            <v>2011.25</v>
          </cell>
          <cell r="J64">
            <v>2010.25</v>
          </cell>
          <cell r="K64">
            <v>2010.5</v>
          </cell>
          <cell r="L64">
            <v>2011.25</v>
          </cell>
          <cell r="M64">
            <v>2011.25</v>
          </cell>
          <cell r="N64">
            <v>2011.25</v>
          </cell>
          <cell r="O64">
            <v>2010.5</v>
          </cell>
          <cell r="P64">
            <v>2010.5</v>
          </cell>
          <cell r="Q64">
            <v>0</v>
          </cell>
          <cell r="R64">
            <v>2011.25</v>
          </cell>
          <cell r="S64">
            <v>2010.5</v>
          </cell>
          <cell r="T64">
            <v>2010.5</v>
          </cell>
          <cell r="U64">
            <v>2011.25</v>
          </cell>
          <cell r="V64">
            <v>2010.5</v>
          </cell>
          <cell r="W64">
            <v>2011.25</v>
          </cell>
          <cell r="X64">
            <v>2011.25</v>
          </cell>
          <cell r="Y64">
            <v>2010.5</v>
          </cell>
          <cell r="Z64">
            <v>2010.5</v>
          </cell>
          <cell r="AA64">
            <v>2011.25</v>
          </cell>
          <cell r="AB64">
            <v>2011.25</v>
          </cell>
          <cell r="AC64">
            <v>0</v>
          </cell>
          <cell r="AD64">
            <v>2010.5</v>
          </cell>
          <cell r="AE64">
            <v>2011.25</v>
          </cell>
          <cell r="AF64">
            <v>2011.25</v>
          </cell>
          <cell r="AG64">
            <v>2010.5</v>
          </cell>
          <cell r="AH64">
            <v>2010.5</v>
          </cell>
          <cell r="AI64">
            <v>2011.25</v>
          </cell>
          <cell r="AJ64">
            <v>2011.25</v>
          </cell>
          <cell r="AK64">
            <v>2010.25</v>
          </cell>
        </row>
        <row r="65">
          <cell r="C65" t="str">
            <v>Valsartan320mg</v>
          </cell>
          <cell r="D65" t="str">
            <v>Valsartan</v>
          </cell>
          <cell r="E65" t="str">
            <v>320mg</v>
          </cell>
          <cell r="F65" t="str">
            <v>Y</v>
          </cell>
          <cell r="G65">
            <v>2010.5</v>
          </cell>
          <cell r="H65">
            <v>2011.25</v>
          </cell>
          <cell r="I65">
            <v>2011.25</v>
          </cell>
          <cell r="J65">
            <v>2010.25</v>
          </cell>
          <cell r="K65">
            <v>2010.5</v>
          </cell>
          <cell r="L65">
            <v>2011.25</v>
          </cell>
          <cell r="M65">
            <v>2011.25</v>
          </cell>
          <cell r="N65">
            <v>2011.25</v>
          </cell>
          <cell r="O65">
            <v>2010.5</v>
          </cell>
          <cell r="P65">
            <v>2010.5</v>
          </cell>
          <cell r="Q65">
            <v>0</v>
          </cell>
          <cell r="R65">
            <v>2011.25</v>
          </cell>
          <cell r="S65">
            <v>2010.5</v>
          </cell>
          <cell r="T65">
            <v>2010.5</v>
          </cell>
          <cell r="U65">
            <v>2011.25</v>
          </cell>
          <cell r="V65">
            <v>2010.5</v>
          </cell>
          <cell r="W65">
            <v>2011.25</v>
          </cell>
          <cell r="X65">
            <v>2011.25</v>
          </cell>
          <cell r="Y65">
            <v>2010.5</v>
          </cell>
          <cell r="Z65">
            <v>2010.5</v>
          </cell>
          <cell r="AA65">
            <v>2011.25</v>
          </cell>
          <cell r="AB65">
            <v>2011.25</v>
          </cell>
          <cell r="AC65">
            <v>0</v>
          </cell>
          <cell r="AD65">
            <v>2010.5</v>
          </cell>
          <cell r="AE65">
            <v>2011.25</v>
          </cell>
          <cell r="AF65">
            <v>2011.25</v>
          </cell>
          <cell r="AG65">
            <v>2010.5</v>
          </cell>
          <cell r="AH65">
            <v>2010.5</v>
          </cell>
          <cell r="AI65">
            <v>2011.25</v>
          </cell>
          <cell r="AJ65">
            <v>2011.25</v>
          </cell>
          <cell r="AK65">
            <v>2010.25</v>
          </cell>
        </row>
        <row r="66">
          <cell r="C66" t="str">
            <v>Venlafaxine XR37.5mg</v>
          </cell>
          <cell r="D66" t="str">
            <v>Venlafaxine XR</v>
          </cell>
          <cell r="E66" t="str">
            <v>37.5mg</v>
          </cell>
          <cell r="F66" t="str">
            <v>Y</v>
          </cell>
          <cell r="G66">
            <v>2010.5</v>
          </cell>
          <cell r="H66">
            <v>2011.25</v>
          </cell>
          <cell r="I66">
            <v>2011.25</v>
          </cell>
          <cell r="J66">
            <v>2010.25</v>
          </cell>
          <cell r="K66">
            <v>2010.5</v>
          </cell>
          <cell r="L66">
            <v>2010.5</v>
          </cell>
          <cell r="M66">
            <v>2010.5</v>
          </cell>
          <cell r="N66">
            <v>2010.5</v>
          </cell>
          <cell r="O66">
            <v>2010.5</v>
          </cell>
          <cell r="P66">
            <v>2010.5</v>
          </cell>
          <cell r="Q66">
            <v>0</v>
          </cell>
          <cell r="R66">
            <v>2010.5</v>
          </cell>
          <cell r="S66">
            <v>2010.5</v>
          </cell>
          <cell r="T66">
            <v>2010.5</v>
          </cell>
          <cell r="U66">
            <v>2011.25</v>
          </cell>
          <cell r="V66">
            <v>2010.25</v>
          </cell>
          <cell r="W66">
            <v>2010.5</v>
          </cell>
          <cell r="X66">
            <v>2011.25</v>
          </cell>
          <cell r="Y66">
            <v>2010.5</v>
          </cell>
          <cell r="Z66">
            <v>2010.5</v>
          </cell>
          <cell r="AA66">
            <v>2010.5</v>
          </cell>
          <cell r="AB66">
            <v>2010.5</v>
          </cell>
          <cell r="AC66">
            <v>0</v>
          </cell>
          <cell r="AD66">
            <v>2010.5</v>
          </cell>
          <cell r="AE66">
            <v>2011.25</v>
          </cell>
          <cell r="AF66">
            <v>2011.25</v>
          </cell>
          <cell r="AG66">
            <v>2010.5</v>
          </cell>
          <cell r="AH66">
            <v>2010.5</v>
          </cell>
          <cell r="AI66">
            <v>2010.5</v>
          </cell>
          <cell r="AJ66">
            <v>2010.5</v>
          </cell>
          <cell r="AK66">
            <v>2010.25</v>
          </cell>
        </row>
        <row r="67">
          <cell r="C67" t="str">
            <v>Venlafaxine XR75mg</v>
          </cell>
          <cell r="D67" t="str">
            <v>Venlafaxine XR</v>
          </cell>
          <cell r="E67" t="str">
            <v>75mg</v>
          </cell>
          <cell r="F67" t="str">
            <v>Y</v>
          </cell>
          <cell r="G67">
            <v>2010.5</v>
          </cell>
          <cell r="H67">
            <v>2011.25</v>
          </cell>
          <cell r="I67">
            <v>2011.25</v>
          </cell>
          <cell r="J67">
            <v>2010.25</v>
          </cell>
          <cell r="K67">
            <v>2010.5</v>
          </cell>
          <cell r="L67">
            <v>2010.5</v>
          </cell>
          <cell r="M67">
            <v>2010.5</v>
          </cell>
          <cell r="N67">
            <v>2010.5</v>
          </cell>
          <cell r="O67">
            <v>2010.5</v>
          </cell>
          <cell r="P67">
            <v>2010.5</v>
          </cell>
          <cell r="Q67">
            <v>0</v>
          </cell>
          <cell r="R67">
            <v>2010.5</v>
          </cell>
          <cell r="S67">
            <v>2010.5</v>
          </cell>
          <cell r="T67">
            <v>2010.5</v>
          </cell>
          <cell r="U67">
            <v>2011.25</v>
          </cell>
          <cell r="V67">
            <v>2010.25</v>
          </cell>
          <cell r="W67">
            <v>2010.5</v>
          </cell>
          <cell r="X67">
            <v>2011.25</v>
          </cell>
          <cell r="Y67">
            <v>2010.5</v>
          </cell>
          <cell r="Z67">
            <v>2010.5</v>
          </cell>
          <cell r="AA67">
            <v>2010.5</v>
          </cell>
          <cell r="AB67">
            <v>2010.5</v>
          </cell>
          <cell r="AC67">
            <v>0</v>
          </cell>
          <cell r="AD67">
            <v>2010.5</v>
          </cell>
          <cell r="AE67">
            <v>2011.25</v>
          </cell>
          <cell r="AF67">
            <v>2011.25</v>
          </cell>
          <cell r="AG67">
            <v>2010.5</v>
          </cell>
          <cell r="AH67">
            <v>2010.5</v>
          </cell>
          <cell r="AI67">
            <v>2010.5</v>
          </cell>
          <cell r="AJ67">
            <v>2010.5</v>
          </cell>
          <cell r="AK67">
            <v>2010.25</v>
          </cell>
        </row>
        <row r="68">
          <cell r="C68" t="str">
            <v>Venlafaxine XR150mg</v>
          </cell>
          <cell r="D68" t="str">
            <v>Venlafaxine XR</v>
          </cell>
          <cell r="E68" t="str">
            <v>150mg</v>
          </cell>
          <cell r="F68" t="str">
            <v>Y</v>
          </cell>
          <cell r="G68">
            <v>2010.5</v>
          </cell>
          <cell r="H68">
            <v>2011.25</v>
          </cell>
          <cell r="I68">
            <v>2011.25</v>
          </cell>
          <cell r="J68">
            <v>2010.25</v>
          </cell>
          <cell r="K68">
            <v>2010.5</v>
          </cell>
          <cell r="L68">
            <v>2010.5</v>
          </cell>
          <cell r="M68">
            <v>2010.5</v>
          </cell>
          <cell r="N68">
            <v>2010.5</v>
          </cell>
          <cell r="O68">
            <v>2010.5</v>
          </cell>
          <cell r="P68">
            <v>2010.5</v>
          </cell>
          <cell r="Q68">
            <v>0</v>
          </cell>
          <cell r="R68">
            <v>2010.5</v>
          </cell>
          <cell r="S68">
            <v>2010.5</v>
          </cell>
          <cell r="T68">
            <v>2010.5</v>
          </cell>
          <cell r="U68">
            <v>2011.25</v>
          </cell>
          <cell r="V68">
            <v>2010.25</v>
          </cell>
          <cell r="W68">
            <v>2010.5</v>
          </cell>
          <cell r="X68">
            <v>2011.25</v>
          </cell>
          <cell r="Y68">
            <v>2010.5</v>
          </cell>
          <cell r="Z68">
            <v>2010.5</v>
          </cell>
          <cell r="AA68">
            <v>2010.5</v>
          </cell>
          <cell r="AB68">
            <v>2010.5</v>
          </cell>
          <cell r="AC68">
            <v>0</v>
          </cell>
          <cell r="AD68">
            <v>2010.5</v>
          </cell>
          <cell r="AE68">
            <v>2011.25</v>
          </cell>
          <cell r="AF68">
            <v>2011.25</v>
          </cell>
          <cell r="AG68">
            <v>2010.5</v>
          </cell>
          <cell r="AH68">
            <v>2010.5</v>
          </cell>
          <cell r="AI68">
            <v>2010.5</v>
          </cell>
          <cell r="AJ68">
            <v>2010.5</v>
          </cell>
          <cell r="AK68">
            <v>2010.25</v>
          </cell>
        </row>
        <row r="69">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row>
        <row r="70">
          <cell r="C70" t="str">
            <v>Amoxicillin + Clarithromycin + Esomeprazole</v>
          </cell>
          <cell r="D70" t="str">
            <v>Amoxicillin + Clarithromycin + Esomeprazole</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Metformin + Glimepiride</v>
          </cell>
          <cell r="D71" t="str">
            <v>Metformin + Glimepiride</v>
          </cell>
          <cell r="E71">
            <v>0</v>
          </cell>
          <cell r="F71" t="str">
            <v>Y</v>
          </cell>
          <cell r="G71">
            <v>2011.75</v>
          </cell>
          <cell r="H71">
            <v>2011.75</v>
          </cell>
          <cell r="I71">
            <v>2011.75</v>
          </cell>
          <cell r="J71">
            <v>2011.75</v>
          </cell>
          <cell r="K71">
            <v>2011.75</v>
          </cell>
          <cell r="L71">
            <v>2011.75</v>
          </cell>
          <cell r="M71">
            <v>2011.75</v>
          </cell>
          <cell r="N71">
            <v>2011.75</v>
          </cell>
          <cell r="O71">
            <v>2011.75</v>
          </cell>
          <cell r="P71">
            <v>2011.75</v>
          </cell>
          <cell r="Q71">
            <v>2011.75</v>
          </cell>
          <cell r="R71">
            <v>2011.75</v>
          </cell>
          <cell r="S71">
            <v>2011.75</v>
          </cell>
          <cell r="T71">
            <v>2011.75</v>
          </cell>
          <cell r="U71">
            <v>2011.75</v>
          </cell>
          <cell r="V71">
            <v>2011.75</v>
          </cell>
          <cell r="W71">
            <v>2011.75</v>
          </cell>
          <cell r="X71">
            <v>2011.75</v>
          </cell>
          <cell r="Y71">
            <v>2011.75</v>
          </cell>
          <cell r="Z71">
            <v>2011.75</v>
          </cell>
          <cell r="AA71">
            <v>2011.75</v>
          </cell>
          <cell r="AB71">
            <v>2011.75</v>
          </cell>
          <cell r="AC71">
            <v>2011.75</v>
          </cell>
          <cell r="AD71">
            <v>2011.75</v>
          </cell>
          <cell r="AE71">
            <v>2011.75</v>
          </cell>
          <cell r="AF71">
            <v>2011.75</v>
          </cell>
          <cell r="AG71">
            <v>2011.75</v>
          </cell>
          <cell r="AH71">
            <v>2011.75</v>
          </cell>
          <cell r="AI71">
            <v>2011.75</v>
          </cell>
          <cell r="AJ71">
            <v>2011.75</v>
          </cell>
          <cell r="AK71">
            <v>2011.75</v>
          </cell>
        </row>
        <row r="72">
          <cell r="C72" t="str">
            <v>Tiotropium Bromide</v>
          </cell>
          <cell r="D72" t="str">
            <v>Tiotropium Bromide</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Enoxaparin Sodium</v>
          </cell>
          <cell r="D73" t="str">
            <v>Enoxaparin Sodium</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Felodipine + Candesartan</v>
          </cell>
          <cell r="D74" t="str">
            <v>Felodipine + Candesartan</v>
          </cell>
          <cell r="E74">
            <v>0</v>
          </cell>
          <cell r="F74" t="str">
            <v>Y</v>
          </cell>
          <cell r="G74">
            <v>2011.75</v>
          </cell>
          <cell r="H74">
            <v>2011.75</v>
          </cell>
          <cell r="I74">
            <v>2011.75</v>
          </cell>
          <cell r="J74">
            <v>2011.75</v>
          </cell>
          <cell r="K74">
            <v>2011.75</v>
          </cell>
          <cell r="L74">
            <v>2011.75</v>
          </cell>
          <cell r="M74">
            <v>2011.75</v>
          </cell>
          <cell r="N74">
            <v>2011.75</v>
          </cell>
          <cell r="O74">
            <v>2011.75</v>
          </cell>
          <cell r="P74">
            <v>2011.75</v>
          </cell>
          <cell r="Q74">
            <v>2011.75</v>
          </cell>
          <cell r="R74">
            <v>2011.75</v>
          </cell>
          <cell r="S74">
            <v>2011.75</v>
          </cell>
          <cell r="T74">
            <v>2011.75</v>
          </cell>
          <cell r="U74">
            <v>2011.75</v>
          </cell>
          <cell r="V74">
            <v>2011.75</v>
          </cell>
          <cell r="W74">
            <v>2011.75</v>
          </cell>
          <cell r="X74">
            <v>2011.75</v>
          </cell>
          <cell r="Y74">
            <v>2011.75</v>
          </cell>
          <cell r="Z74">
            <v>2011.75</v>
          </cell>
          <cell r="AA74">
            <v>2011.75</v>
          </cell>
          <cell r="AB74">
            <v>2011.75</v>
          </cell>
          <cell r="AC74">
            <v>2011.75</v>
          </cell>
          <cell r="AD74">
            <v>2011.75</v>
          </cell>
          <cell r="AE74">
            <v>2011.75</v>
          </cell>
          <cell r="AF74">
            <v>2011.75</v>
          </cell>
          <cell r="AG74">
            <v>2011.75</v>
          </cell>
          <cell r="AH74">
            <v>2011.75</v>
          </cell>
          <cell r="AI74">
            <v>2011.75</v>
          </cell>
          <cell r="AJ74">
            <v>2011.75</v>
          </cell>
          <cell r="AK74">
            <v>2011.75</v>
          </cell>
        </row>
        <row r="75">
          <cell r="C75" t="str">
            <v>Pregabalin</v>
          </cell>
          <cell r="D75" t="str">
            <v>Pregabalin</v>
          </cell>
          <cell r="E75">
            <v>0</v>
          </cell>
          <cell r="F75" t="str">
            <v>Y</v>
          </cell>
          <cell r="G75">
            <v>2011.75</v>
          </cell>
          <cell r="H75">
            <v>2011.75</v>
          </cell>
          <cell r="I75">
            <v>2011.75</v>
          </cell>
          <cell r="J75">
            <v>2011.75</v>
          </cell>
          <cell r="K75">
            <v>2011.75</v>
          </cell>
          <cell r="L75">
            <v>2011.75</v>
          </cell>
          <cell r="M75">
            <v>2011.75</v>
          </cell>
          <cell r="N75">
            <v>2011.75</v>
          </cell>
          <cell r="O75">
            <v>2011.75</v>
          </cell>
          <cell r="P75">
            <v>2011.75</v>
          </cell>
          <cell r="Q75">
            <v>2011.75</v>
          </cell>
          <cell r="R75">
            <v>2011.75</v>
          </cell>
          <cell r="S75">
            <v>2011.75</v>
          </cell>
          <cell r="T75">
            <v>2011.75</v>
          </cell>
          <cell r="U75">
            <v>2011.75</v>
          </cell>
          <cell r="V75">
            <v>2011.75</v>
          </cell>
          <cell r="W75">
            <v>2011.75</v>
          </cell>
          <cell r="X75">
            <v>2011.75</v>
          </cell>
          <cell r="Y75">
            <v>2011.75</v>
          </cell>
          <cell r="Z75">
            <v>2011.75</v>
          </cell>
          <cell r="AA75">
            <v>2011.75</v>
          </cell>
          <cell r="AB75">
            <v>2011.75</v>
          </cell>
          <cell r="AC75">
            <v>2011.75</v>
          </cell>
          <cell r="AD75">
            <v>2011.75</v>
          </cell>
          <cell r="AE75">
            <v>2011.75</v>
          </cell>
          <cell r="AF75">
            <v>2011.75</v>
          </cell>
          <cell r="AG75">
            <v>2011.75</v>
          </cell>
          <cell r="AH75">
            <v>2011.75</v>
          </cell>
          <cell r="AI75">
            <v>2011.75</v>
          </cell>
          <cell r="AJ75">
            <v>2011.75</v>
          </cell>
          <cell r="AK75">
            <v>2011.75</v>
          </cell>
        </row>
        <row r="76">
          <cell r="C76" t="str">
            <v>Zoledronic Acid</v>
          </cell>
          <cell r="D76" t="str">
            <v>Zoledronic Acid</v>
          </cell>
          <cell r="E76">
            <v>0</v>
          </cell>
          <cell r="F76" t="str">
            <v>Y</v>
          </cell>
          <cell r="G76">
            <v>2012.5</v>
          </cell>
          <cell r="H76">
            <v>2012.5</v>
          </cell>
          <cell r="I76">
            <v>2012.5</v>
          </cell>
          <cell r="J76">
            <v>2012.5</v>
          </cell>
          <cell r="K76">
            <v>2012.5</v>
          </cell>
          <cell r="L76">
            <v>2012.5</v>
          </cell>
          <cell r="M76">
            <v>2012.5</v>
          </cell>
          <cell r="N76">
            <v>2012.5</v>
          </cell>
          <cell r="O76">
            <v>2012.5</v>
          </cell>
          <cell r="P76">
            <v>2012.5</v>
          </cell>
          <cell r="Q76">
            <v>0</v>
          </cell>
          <cell r="R76">
            <v>2012.5</v>
          </cell>
          <cell r="S76">
            <v>2012.5</v>
          </cell>
          <cell r="T76">
            <v>2012.5</v>
          </cell>
          <cell r="U76">
            <v>2012.5</v>
          </cell>
          <cell r="V76">
            <v>2012.5</v>
          </cell>
          <cell r="W76">
            <v>2012.5</v>
          </cell>
          <cell r="X76">
            <v>2012.5</v>
          </cell>
          <cell r="Y76">
            <v>2012.5</v>
          </cell>
          <cell r="Z76">
            <v>2012.5</v>
          </cell>
          <cell r="AA76">
            <v>2012.5</v>
          </cell>
          <cell r="AB76">
            <v>2012.5</v>
          </cell>
          <cell r="AC76">
            <v>0</v>
          </cell>
          <cell r="AD76">
            <v>2012.5</v>
          </cell>
          <cell r="AE76">
            <v>2012.5</v>
          </cell>
          <cell r="AF76">
            <v>2012.5</v>
          </cell>
          <cell r="AG76">
            <v>2012.5</v>
          </cell>
          <cell r="AH76">
            <v>2012.5</v>
          </cell>
          <cell r="AI76">
            <v>2012.5</v>
          </cell>
          <cell r="AJ76">
            <v>2012.5</v>
          </cell>
          <cell r="AK76">
            <v>2012.5</v>
          </cell>
        </row>
        <row r="77">
          <cell r="C77" t="str">
            <v>Chondroitinsulfuric Acid + Glucosamine</v>
          </cell>
          <cell r="D77" t="str">
            <v>Chondroitinsulfuric Acid + Glucosamine</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row>
        <row r="78">
          <cell r="C78" t="str">
            <v>Diclofenac + Vitamin B</v>
          </cell>
          <cell r="D78" t="str">
            <v>Diclofenac + Vitamin B</v>
          </cell>
          <cell r="E78">
            <v>0</v>
          </cell>
          <cell r="F78" t="str">
            <v>Y</v>
          </cell>
          <cell r="G78">
            <v>2011.75</v>
          </cell>
          <cell r="H78">
            <v>2011.75</v>
          </cell>
          <cell r="I78">
            <v>2011.75</v>
          </cell>
          <cell r="J78">
            <v>2011.75</v>
          </cell>
          <cell r="K78">
            <v>2011.75</v>
          </cell>
          <cell r="L78">
            <v>2011.75</v>
          </cell>
          <cell r="M78">
            <v>2011.75</v>
          </cell>
          <cell r="N78">
            <v>2011.75</v>
          </cell>
          <cell r="O78">
            <v>2011.75</v>
          </cell>
          <cell r="P78">
            <v>2011.75</v>
          </cell>
          <cell r="Q78">
            <v>2011.75</v>
          </cell>
          <cell r="R78">
            <v>2011.75</v>
          </cell>
          <cell r="S78">
            <v>2011.75</v>
          </cell>
          <cell r="T78">
            <v>2011.75</v>
          </cell>
          <cell r="U78">
            <v>2011.75</v>
          </cell>
          <cell r="V78">
            <v>2011.75</v>
          </cell>
          <cell r="W78">
            <v>2011.75</v>
          </cell>
          <cell r="X78">
            <v>2011.75</v>
          </cell>
          <cell r="Y78">
            <v>2011.75</v>
          </cell>
          <cell r="Z78">
            <v>2011.75</v>
          </cell>
          <cell r="AA78">
            <v>2011.75</v>
          </cell>
          <cell r="AB78">
            <v>2011.75</v>
          </cell>
          <cell r="AC78">
            <v>2011.75</v>
          </cell>
          <cell r="AD78">
            <v>2011.75</v>
          </cell>
          <cell r="AE78">
            <v>2011.75</v>
          </cell>
          <cell r="AF78">
            <v>2011.75</v>
          </cell>
          <cell r="AG78">
            <v>2011.75</v>
          </cell>
          <cell r="AH78">
            <v>2011.75</v>
          </cell>
          <cell r="AI78">
            <v>2011.75</v>
          </cell>
          <cell r="AJ78">
            <v>2011.75</v>
          </cell>
          <cell r="AK78">
            <v>2011.75</v>
          </cell>
        </row>
        <row r="79">
          <cell r="C79" t="str">
            <v>Ketorolac + Tramadol</v>
          </cell>
          <cell r="D79" t="str">
            <v>Ketorolac + Tramadol</v>
          </cell>
          <cell r="E79">
            <v>0</v>
          </cell>
          <cell r="F79" t="str">
            <v>Y</v>
          </cell>
          <cell r="G79">
            <v>2011.75</v>
          </cell>
          <cell r="H79">
            <v>2011.75</v>
          </cell>
          <cell r="I79">
            <v>2011.75</v>
          </cell>
          <cell r="J79">
            <v>2011.75</v>
          </cell>
          <cell r="K79">
            <v>2011.75</v>
          </cell>
          <cell r="L79">
            <v>2011.75</v>
          </cell>
          <cell r="M79">
            <v>2011.75</v>
          </cell>
          <cell r="N79">
            <v>2011.75</v>
          </cell>
          <cell r="O79">
            <v>2011.75</v>
          </cell>
          <cell r="P79">
            <v>2011.75</v>
          </cell>
          <cell r="Q79">
            <v>2011.75</v>
          </cell>
          <cell r="R79">
            <v>2011.75</v>
          </cell>
          <cell r="S79">
            <v>2011.75</v>
          </cell>
          <cell r="T79">
            <v>2011.75</v>
          </cell>
          <cell r="U79">
            <v>2011.75</v>
          </cell>
          <cell r="V79">
            <v>2011.75</v>
          </cell>
          <cell r="W79">
            <v>2011.75</v>
          </cell>
          <cell r="X79">
            <v>2011.75</v>
          </cell>
          <cell r="Y79">
            <v>2011.75</v>
          </cell>
          <cell r="Z79">
            <v>2011.75</v>
          </cell>
          <cell r="AA79">
            <v>2011.75</v>
          </cell>
          <cell r="AB79">
            <v>2011.75</v>
          </cell>
          <cell r="AC79">
            <v>2011.75</v>
          </cell>
          <cell r="AD79">
            <v>2011.75</v>
          </cell>
          <cell r="AE79">
            <v>2011.75</v>
          </cell>
          <cell r="AF79">
            <v>2011.75</v>
          </cell>
          <cell r="AG79">
            <v>2011.75</v>
          </cell>
          <cell r="AH79">
            <v>2011.75</v>
          </cell>
          <cell r="AI79">
            <v>2011.75</v>
          </cell>
          <cell r="AJ79">
            <v>2011.75</v>
          </cell>
          <cell r="AK79">
            <v>2011.75</v>
          </cell>
        </row>
        <row r="80">
          <cell r="C80" t="str">
            <v>Fenofibrate</v>
          </cell>
          <cell r="D80" t="str">
            <v>Fenofibrate</v>
          </cell>
          <cell r="E80">
            <v>0</v>
          </cell>
          <cell r="F80" t="str">
            <v>Y</v>
          </cell>
          <cell r="G80">
            <v>2011.75</v>
          </cell>
          <cell r="H80">
            <v>2011.75</v>
          </cell>
          <cell r="I80">
            <v>2011.75</v>
          </cell>
          <cell r="J80">
            <v>2011.75</v>
          </cell>
          <cell r="K80">
            <v>2011.75</v>
          </cell>
          <cell r="L80">
            <v>2011.75</v>
          </cell>
          <cell r="M80">
            <v>2011.75</v>
          </cell>
          <cell r="N80">
            <v>2011.75</v>
          </cell>
          <cell r="O80">
            <v>2011.75</v>
          </cell>
          <cell r="P80">
            <v>2011.75</v>
          </cell>
          <cell r="Q80">
            <v>2011.75</v>
          </cell>
          <cell r="R80">
            <v>2011.75</v>
          </cell>
          <cell r="S80">
            <v>2011.75</v>
          </cell>
          <cell r="T80">
            <v>2011.75</v>
          </cell>
          <cell r="U80">
            <v>2011.75</v>
          </cell>
          <cell r="V80">
            <v>2011.75</v>
          </cell>
          <cell r="W80">
            <v>2011.75</v>
          </cell>
          <cell r="X80">
            <v>2011.75</v>
          </cell>
          <cell r="Y80">
            <v>2011.75</v>
          </cell>
          <cell r="Z80">
            <v>2011.75</v>
          </cell>
          <cell r="AA80">
            <v>2011.75</v>
          </cell>
          <cell r="AB80">
            <v>2011.75</v>
          </cell>
          <cell r="AC80">
            <v>2011.75</v>
          </cell>
          <cell r="AD80">
            <v>2011.75</v>
          </cell>
          <cell r="AE80">
            <v>2011.75</v>
          </cell>
          <cell r="AF80">
            <v>2011.75</v>
          </cell>
          <cell r="AG80">
            <v>2011.75</v>
          </cell>
          <cell r="AH80">
            <v>2011.75</v>
          </cell>
          <cell r="AI80">
            <v>2011.75</v>
          </cell>
          <cell r="AJ80">
            <v>2011.75</v>
          </cell>
          <cell r="AK80">
            <v>2011.75</v>
          </cell>
        </row>
        <row r="81">
          <cell r="C81" t="str">
            <v>Ethinylestradiol + Gestoden</v>
          </cell>
          <cell r="D81" t="str">
            <v>Ethinylestradiol + Gestoden</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Levocetirizine</v>
          </cell>
          <cell r="D82" t="str">
            <v>Levocetirizine</v>
          </cell>
          <cell r="E82">
            <v>0</v>
          </cell>
          <cell r="F82" t="str">
            <v>Y</v>
          </cell>
          <cell r="G82">
            <v>2011.75</v>
          </cell>
          <cell r="H82">
            <v>2011.75</v>
          </cell>
          <cell r="I82">
            <v>2011.75</v>
          </cell>
          <cell r="J82">
            <v>2011.75</v>
          </cell>
          <cell r="K82">
            <v>2011.75</v>
          </cell>
          <cell r="L82">
            <v>2011.75</v>
          </cell>
          <cell r="M82">
            <v>2011.75</v>
          </cell>
          <cell r="N82">
            <v>2011.75</v>
          </cell>
          <cell r="O82">
            <v>2011.75</v>
          </cell>
          <cell r="P82">
            <v>2011.75</v>
          </cell>
          <cell r="Q82">
            <v>2011.75</v>
          </cell>
          <cell r="R82">
            <v>2011.75</v>
          </cell>
          <cell r="S82">
            <v>2011.75</v>
          </cell>
          <cell r="T82">
            <v>2011.75</v>
          </cell>
          <cell r="U82">
            <v>2011.75</v>
          </cell>
          <cell r="V82">
            <v>2011.75</v>
          </cell>
          <cell r="W82">
            <v>2011.75</v>
          </cell>
          <cell r="X82">
            <v>2011.75</v>
          </cell>
          <cell r="Y82">
            <v>2011.75</v>
          </cell>
          <cell r="Z82">
            <v>2011.75</v>
          </cell>
          <cell r="AA82">
            <v>2011.75</v>
          </cell>
          <cell r="AB82">
            <v>2011.75</v>
          </cell>
          <cell r="AC82">
            <v>2011.75</v>
          </cell>
          <cell r="AD82">
            <v>2011.75</v>
          </cell>
          <cell r="AE82">
            <v>2011.75</v>
          </cell>
          <cell r="AF82">
            <v>2011.75</v>
          </cell>
          <cell r="AG82">
            <v>2011.75</v>
          </cell>
          <cell r="AH82">
            <v>2011.75</v>
          </cell>
          <cell r="AI82">
            <v>2011.75</v>
          </cell>
          <cell r="AJ82">
            <v>2011.75</v>
          </cell>
          <cell r="AK82">
            <v>2011.75</v>
          </cell>
        </row>
        <row r="83">
          <cell r="C83" t="str">
            <v>Desloratidine</v>
          </cell>
          <cell r="D83" t="str">
            <v>Desloratidine</v>
          </cell>
          <cell r="E83">
            <v>0</v>
          </cell>
          <cell r="F83" t="str">
            <v>Y</v>
          </cell>
          <cell r="G83">
            <v>2011.75</v>
          </cell>
          <cell r="H83">
            <v>2011.75</v>
          </cell>
          <cell r="I83">
            <v>2011.75</v>
          </cell>
          <cell r="J83">
            <v>2011.75</v>
          </cell>
          <cell r="K83">
            <v>2011.75</v>
          </cell>
          <cell r="L83">
            <v>2011.75</v>
          </cell>
          <cell r="M83">
            <v>2011.75</v>
          </cell>
          <cell r="N83">
            <v>2011.75</v>
          </cell>
          <cell r="O83">
            <v>2011.75</v>
          </cell>
          <cell r="P83">
            <v>2011.75</v>
          </cell>
          <cell r="Q83">
            <v>2011.75</v>
          </cell>
          <cell r="R83">
            <v>2011.75</v>
          </cell>
          <cell r="S83">
            <v>2011.75</v>
          </cell>
          <cell r="T83">
            <v>2011.75</v>
          </cell>
          <cell r="U83">
            <v>2011.75</v>
          </cell>
          <cell r="V83">
            <v>2011.75</v>
          </cell>
          <cell r="W83">
            <v>2011.75</v>
          </cell>
          <cell r="X83">
            <v>2011.75</v>
          </cell>
          <cell r="Y83">
            <v>2011.75</v>
          </cell>
          <cell r="Z83">
            <v>2011.75</v>
          </cell>
          <cell r="AA83">
            <v>2011.75</v>
          </cell>
          <cell r="AB83">
            <v>2011.75</v>
          </cell>
          <cell r="AC83">
            <v>2011.75</v>
          </cell>
          <cell r="AD83">
            <v>2011.75</v>
          </cell>
          <cell r="AE83">
            <v>2011.75</v>
          </cell>
          <cell r="AF83">
            <v>2011.75</v>
          </cell>
          <cell r="AG83">
            <v>2011.75</v>
          </cell>
          <cell r="AH83">
            <v>2011.75</v>
          </cell>
          <cell r="AI83">
            <v>2011.75</v>
          </cell>
          <cell r="AJ83">
            <v>2011.75</v>
          </cell>
          <cell r="AK83">
            <v>2011.75</v>
          </cell>
        </row>
        <row r="84">
          <cell r="C84" t="str">
            <v>Diosmin + Hesperidine</v>
          </cell>
          <cell r="D84" t="str">
            <v>Diosmin + Hesperidine</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Dexketoprofen Trometamol</v>
          </cell>
          <cell r="D85" t="str">
            <v>Dexketoprofen Trometamol</v>
          </cell>
          <cell r="E85">
            <v>0</v>
          </cell>
          <cell r="F85" t="str">
            <v>Y</v>
          </cell>
          <cell r="G85">
            <v>2011.75</v>
          </cell>
          <cell r="H85">
            <v>2011.75</v>
          </cell>
          <cell r="I85">
            <v>2011.75</v>
          </cell>
          <cell r="J85">
            <v>2011.75</v>
          </cell>
          <cell r="K85">
            <v>2011.75</v>
          </cell>
          <cell r="L85">
            <v>2011.75</v>
          </cell>
          <cell r="M85">
            <v>2011.75</v>
          </cell>
          <cell r="N85">
            <v>2011.75</v>
          </cell>
          <cell r="O85">
            <v>2011.75</v>
          </cell>
          <cell r="P85">
            <v>2011.75</v>
          </cell>
          <cell r="Q85">
            <v>2011.75</v>
          </cell>
          <cell r="R85">
            <v>2011.75</v>
          </cell>
          <cell r="S85">
            <v>2011.75</v>
          </cell>
          <cell r="T85">
            <v>2011.75</v>
          </cell>
          <cell r="U85">
            <v>2011.75</v>
          </cell>
          <cell r="V85">
            <v>2011.75</v>
          </cell>
          <cell r="W85">
            <v>2011.75</v>
          </cell>
          <cell r="X85">
            <v>2011.75</v>
          </cell>
          <cell r="Y85">
            <v>2011.75</v>
          </cell>
          <cell r="Z85">
            <v>2011.75</v>
          </cell>
          <cell r="AA85">
            <v>2011.75</v>
          </cell>
          <cell r="AB85">
            <v>2011.75</v>
          </cell>
          <cell r="AC85">
            <v>2011.75</v>
          </cell>
          <cell r="AD85">
            <v>2011.75</v>
          </cell>
          <cell r="AE85">
            <v>2011.75</v>
          </cell>
          <cell r="AF85">
            <v>2011.75</v>
          </cell>
          <cell r="AG85">
            <v>2011.75</v>
          </cell>
          <cell r="AH85">
            <v>2011.75</v>
          </cell>
          <cell r="AI85">
            <v>2011.75</v>
          </cell>
          <cell r="AJ85">
            <v>2011.75</v>
          </cell>
          <cell r="AK85">
            <v>2011.75</v>
          </cell>
        </row>
        <row r="86">
          <cell r="C86" t="str">
            <v>Betamethasone + Loratadine</v>
          </cell>
          <cell r="D86" t="str">
            <v>Betamethasone + Loratadine</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Perindopril</v>
          </cell>
          <cell r="D87" t="str">
            <v>Perindopril</v>
          </cell>
          <cell r="E87">
            <v>0</v>
          </cell>
          <cell r="F87" t="str">
            <v>Y</v>
          </cell>
          <cell r="G87">
            <v>2011.75</v>
          </cell>
          <cell r="H87">
            <v>2011.75</v>
          </cell>
          <cell r="I87">
            <v>2011.75</v>
          </cell>
          <cell r="J87">
            <v>2011.75</v>
          </cell>
          <cell r="K87">
            <v>2011.75</v>
          </cell>
          <cell r="L87">
            <v>2011.75</v>
          </cell>
          <cell r="M87">
            <v>2011.75</v>
          </cell>
          <cell r="N87">
            <v>2011.75</v>
          </cell>
          <cell r="O87">
            <v>2011.75</v>
          </cell>
          <cell r="P87">
            <v>2011.75</v>
          </cell>
          <cell r="Q87">
            <v>2011.75</v>
          </cell>
          <cell r="R87">
            <v>2011.75</v>
          </cell>
          <cell r="S87">
            <v>2011.75</v>
          </cell>
          <cell r="T87">
            <v>2011.75</v>
          </cell>
          <cell r="U87">
            <v>2011.75</v>
          </cell>
          <cell r="V87">
            <v>2011.75</v>
          </cell>
          <cell r="W87">
            <v>2011.75</v>
          </cell>
          <cell r="X87">
            <v>2011.75</v>
          </cell>
          <cell r="Y87">
            <v>2011.75</v>
          </cell>
          <cell r="Z87">
            <v>2011.75</v>
          </cell>
          <cell r="AA87">
            <v>2011.75</v>
          </cell>
          <cell r="AB87">
            <v>2011.75</v>
          </cell>
          <cell r="AC87">
            <v>2011.75</v>
          </cell>
          <cell r="AD87">
            <v>2011.75</v>
          </cell>
          <cell r="AE87">
            <v>2011.75</v>
          </cell>
          <cell r="AF87">
            <v>2011.75</v>
          </cell>
          <cell r="AG87">
            <v>2011.75</v>
          </cell>
          <cell r="AH87">
            <v>2011.75</v>
          </cell>
          <cell r="AI87">
            <v>2011.75</v>
          </cell>
          <cell r="AJ87">
            <v>2011.75</v>
          </cell>
          <cell r="AK87">
            <v>2011.75</v>
          </cell>
        </row>
        <row r="88">
          <cell r="C88" t="str">
            <v>Trimetazidine</v>
          </cell>
          <cell r="D88" t="str">
            <v>Trimetazidine</v>
          </cell>
          <cell r="E88">
            <v>0</v>
          </cell>
          <cell r="F88" t="str">
            <v>Y</v>
          </cell>
          <cell r="G88">
            <v>2011.75</v>
          </cell>
          <cell r="H88">
            <v>2011.75</v>
          </cell>
          <cell r="I88">
            <v>2011.75</v>
          </cell>
          <cell r="J88">
            <v>2011.75</v>
          </cell>
          <cell r="K88">
            <v>2011.75</v>
          </cell>
          <cell r="L88">
            <v>2011.75</v>
          </cell>
          <cell r="M88">
            <v>2011.75</v>
          </cell>
          <cell r="N88">
            <v>2011.75</v>
          </cell>
          <cell r="O88">
            <v>2011.75</v>
          </cell>
          <cell r="P88">
            <v>2011.75</v>
          </cell>
          <cell r="Q88">
            <v>2011.75</v>
          </cell>
          <cell r="R88">
            <v>2011.75</v>
          </cell>
          <cell r="S88">
            <v>2011.75</v>
          </cell>
          <cell r="T88">
            <v>2011.75</v>
          </cell>
          <cell r="U88">
            <v>2011.75</v>
          </cell>
          <cell r="V88">
            <v>2011.75</v>
          </cell>
          <cell r="W88">
            <v>2011.75</v>
          </cell>
          <cell r="X88">
            <v>2011.75</v>
          </cell>
          <cell r="Y88">
            <v>2011.75</v>
          </cell>
          <cell r="Z88">
            <v>2011.75</v>
          </cell>
          <cell r="AA88">
            <v>2011.75</v>
          </cell>
          <cell r="AB88">
            <v>2011.75</v>
          </cell>
          <cell r="AC88">
            <v>2011.75</v>
          </cell>
          <cell r="AD88">
            <v>2011.75</v>
          </cell>
          <cell r="AE88">
            <v>2011.75</v>
          </cell>
          <cell r="AF88">
            <v>2011.75</v>
          </cell>
          <cell r="AG88">
            <v>2011.75</v>
          </cell>
          <cell r="AH88">
            <v>2011.75</v>
          </cell>
          <cell r="AI88">
            <v>2011.75</v>
          </cell>
          <cell r="AJ88">
            <v>2011.75</v>
          </cell>
          <cell r="AK88">
            <v>2011.75</v>
          </cell>
        </row>
        <row r="89">
          <cell r="C89" t="str">
            <v>Valproic Acid</v>
          </cell>
          <cell r="D89" t="str">
            <v>Valproic Acid</v>
          </cell>
          <cell r="E89">
            <v>0</v>
          </cell>
          <cell r="F89" t="str">
            <v>Y</v>
          </cell>
          <cell r="G89">
            <v>2011.75</v>
          </cell>
          <cell r="H89">
            <v>2011.75</v>
          </cell>
          <cell r="I89">
            <v>2011.75</v>
          </cell>
          <cell r="J89">
            <v>2011.75</v>
          </cell>
          <cell r="K89">
            <v>2011.75</v>
          </cell>
          <cell r="L89">
            <v>2011.75</v>
          </cell>
          <cell r="M89">
            <v>2011.75</v>
          </cell>
          <cell r="N89">
            <v>2011.75</v>
          </cell>
          <cell r="O89">
            <v>2011.75</v>
          </cell>
          <cell r="P89">
            <v>2011.75</v>
          </cell>
          <cell r="Q89">
            <v>2011.75</v>
          </cell>
          <cell r="R89">
            <v>2011.75</v>
          </cell>
          <cell r="S89">
            <v>2011.75</v>
          </cell>
          <cell r="T89">
            <v>2011.75</v>
          </cell>
          <cell r="U89">
            <v>2011.75</v>
          </cell>
          <cell r="V89">
            <v>2011.75</v>
          </cell>
          <cell r="W89">
            <v>2011.75</v>
          </cell>
          <cell r="X89">
            <v>2011.75</v>
          </cell>
          <cell r="Y89">
            <v>2011.75</v>
          </cell>
          <cell r="Z89">
            <v>2011.75</v>
          </cell>
          <cell r="AA89">
            <v>2011.75</v>
          </cell>
          <cell r="AB89">
            <v>2011.75</v>
          </cell>
          <cell r="AC89">
            <v>2011.75</v>
          </cell>
          <cell r="AD89">
            <v>2011.75</v>
          </cell>
          <cell r="AE89">
            <v>2011.75</v>
          </cell>
          <cell r="AF89">
            <v>2011.75</v>
          </cell>
          <cell r="AG89">
            <v>2011.75</v>
          </cell>
          <cell r="AH89">
            <v>2011.75</v>
          </cell>
          <cell r="AI89">
            <v>2011.75</v>
          </cell>
          <cell r="AJ89">
            <v>2011.75</v>
          </cell>
          <cell r="AK89">
            <v>2011.75</v>
          </cell>
        </row>
        <row r="90">
          <cell r="C90" t="str">
            <v>Valproate semisodium500mg</v>
          </cell>
          <cell r="D90" t="str">
            <v>Valproate semisodium</v>
          </cell>
          <cell r="E90" t="str">
            <v>500mg</v>
          </cell>
          <cell r="F90" t="str">
            <v>Y</v>
          </cell>
          <cell r="G90">
            <v>2011.5</v>
          </cell>
          <cell r="H90">
            <v>2010.75</v>
          </cell>
          <cell r="I90">
            <v>2011.5</v>
          </cell>
          <cell r="J90">
            <v>2010.5</v>
          </cell>
          <cell r="K90">
            <v>2011.5</v>
          </cell>
          <cell r="L90">
            <v>2010.75</v>
          </cell>
          <cell r="M90">
            <v>2010.75</v>
          </cell>
          <cell r="N90">
            <v>2010.75</v>
          </cell>
          <cell r="O90">
            <v>2011.5</v>
          </cell>
          <cell r="P90">
            <v>2011.5</v>
          </cell>
          <cell r="Q90">
            <v>0</v>
          </cell>
          <cell r="R90">
            <v>2010.75</v>
          </cell>
          <cell r="S90">
            <v>2011.5</v>
          </cell>
          <cell r="T90">
            <v>2011.5</v>
          </cell>
          <cell r="U90">
            <v>2011.5</v>
          </cell>
          <cell r="V90">
            <v>2011.5</v>
          </cell>
          <cell r="W90">
            <v>2010.75</v>
          </cell>
          <cell r="X90">
            <v>2011.5</v>
          </cell>
          <cell r="Y90">
            <v>2011.5</v>
          </cell>
          <cell r="Z90">
            <v>2011.5</v>
          </cell>
          <cell r="AA90">
            <v>2010.75</v>
          </cell>
          <cell r="AB90">
            <v>2011.5</v>
          </cell>
          <cell r="AC90">
            <v>0</v>
          </cell>
          <cell r="AD90">
            <v>2011.5</v>
          </cell>
          <cell r="AE90">
            <v>2011.5</v>
          </cell>
          <cell r="AF90">
            <v>2011.5</v>
          </cell>
          <cell r="AG90">
            <v>2011.5</v>
          </cell>
          <cell r="AH90">
            <v>2011.5</v>
          </cell>
          <cell r="AI90">
            <v>2010.75</v>
          </cell>
          <cell r="AJ90">
            <v>2010.75</v>
          </cell>
          <cell r="AK90">
            <v>2010.5</v>
          </cell>
        </row>
        <row r="91">
          <cell r="C91" t="str">
            <v>Ipratropium Bromide + Fenoterol</v>
          </cell>
          <cell r="D91" t="str">
            <v>Ipratropium Bromide + Fenoterol</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Voriconazole</v>
          </cell>
          <cell r="D92" t="str">
            <v>Voriconazole</v>
          </cell>
          <cell r="E92">
            <v>0</v>
          </cell>
          <cell r="F92" t="str">
            <v>Y</v>
          </cell>
          <cell r="G92">
            <v>2011.75</v>
          </cell>
          <cell r="H92">
            <v>2012.5</v>
          </cell>
          <cell r="I92">
            <v>2012.5</v>
          </cell>
          <cell r="J92">
            <v>2012.5</v>
          </cell>
          <cell r="K92">
            <v>2011.75</v>
          </cell>
          <cell r="L92">
            <v>2012.5</v>
          </cell>
          <cell r="M92">
            <v>2012.5</v>
          </cell>
          <cell r="N92">
            <v>2012.5</v>
          </cell>
          <cell r="O92">
            <v>2011.75</v>
          </cell>
          <cell r="P92">
            <v>2011.75</v>
          </cell>
          <cell r="Q92">
            <v>0</v>
          </cell>
          <cell r="R92">
            <v>2012.5</v>
          </cell>
          <cell r="S92">
            <v>2011.75</v>
          </cell>
          <cell r="T92">
            <v>2012.5</v>
          </cell>
          <cell r="U92">
            <v>2012.5</v>
          </cell>
          <cell r="V92">
            <v>2012.5</v>
          </cell>
          <cell r="W92">
            <v>2012.5</v>
          </cell>
          <cell r="X92">
            <v>2012.5</v>
          </cell>
          <cell r="Y92">
            <v>2011.75</v>
          </cell>
          <cell r="Z92">
            <v>2011.75</v>
          </cell>
          <cell r="AA92">
            <v>2012.5</v>
          </cell>
          <cell r="AB92">
            <v>2012.5</v>
          </cell>
          <cell r="AC92">
            <v>0</v>
          </cell>
          <cell r="AD92">
            <v>2011.75</v>
          </cell>
          <cell r="AE92">
            <v>2012.5</v>
          </cell>
          <cell r="AF92">
            <v>2012.5</v>
          </cell>
          <cell r="AG92">
            <v>2011.75</v>
          </cell>
          <cell r="AH92">
            <v>2012.5</v>
          </cell>
          <cell r="AI92">
            <v>2012.5</v>
          </cell>
          <cell r="AJ92">
            <v>2012.5</v>
          </cell>
          <cell r="AK92">
            <v>2011.75</v>
          </cell>
        </row>
        <row r="93">
          <cell r="C93" t="str">
            <v>Colistin</v>
          </cell>
          <cell r="D93" t="str">
            <v>Colistin</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row>
        <row r="94">
          <cell r="C94" t="str">
            <v>Nimesulide + Paracetamol</v>
          </cell>
          <cell r="D94" t="str">
            <v>Nimesulide + Paracetamol</v>
          </cell>
          <cell r="E94">
            <v>0</v>
          </cell>
          <cell r="F94" t="str">
            <v>Y</v>
          </cell>
          <cell r="G94">
            <v>2011.75</v>
          </cell>
          <cell r="H94">
            <v>2011.75</v>
          </cell>
          <cell r="I94">
            <v>2011.75</v>
          </cell>
          <cell r="J94">
            <v>2011.75</v>
          </cell>
          <cell r="K94">
            <v>2011.75</v>
          </cell>
          <cell r="L94">
            <v>2011.75</v>
          </cell>
          <cell r="M94">
            <v>2011.75</v>
          </cell>
          <cell r="N94">
            <v>2011.75</v>
          </cell>
          <cell r="O94">
            <v>2011.75</v>
          </cell>
          <cell r="P94">
            <v>2011.75</v>
          </cell>
          <cell r="Q94">
            <v>2011.75</v>
          </cell>
          <cell r="R94">
            <v>2011.75</v>
          </cell>
          <cell r="S94">
            <v>2011.75</v>
          </cell>
          <cell r="T94">
            <v>2011.75</v>
          </cell>
          <cell r="U94">
            <v>2011.75</v>
          </cell>
          <cell r="V94">
            <v>2011.75</v>
          </cell>
          <cell r="W94">
            <v>2011.75</v>
          </cell>
          <cell r="X94">
            <v>2011.75</v>
          </cell>
          <cell r="Y94">
            <v>2011.75</v>
          </cell>
          <cell r="Z94">
            <v>2011.75</v>
          </cell>
          <cell r="AA94">
            <v>2011.75</v>
          </cell>
          <cell r="AB94">
            <v>2011.75</v>
          </cell>
          <cell r="AC94">
            <v>2011.75</v>
          </cell>
          <cell r="AD94">
            <v>2011.75</v>
          </cell>
          <cell r="AE94">
            <v>2011.75</v>
          </cell>
          <cell r="AF94">
            <v>2011.75</v>
          </cell>
          <cell r="AG94">
            <v>2011.75</v>
          </cell>
          <cell r="AH94">
            <v>2011.75</v>
          </cell>
          <cell r="AI94">
            <v>2011.75</v>
          </cell>
          <cell r="AJ94">
            <v>2011.75</v>
          </cell>
          <cell r="AK94">
            <v>2011.75</v>
          </cell>
        </row>
        <row r="95">
          <cell r="C95" t="str">
            <v>Orlistat</v>
          </cell>
          <cell r="D95" t="str">
            <v>Orlistat</v>
          </cell>
          <cell r="E95">
            <v>0</v>
          </cell>
          <cell r="F95" t="str">
            <v>Y</v>
          </cell>
          <cell r="G95">
            <v>2011.75</v>
          </cell>
          <cell r="H95">
            <v>2011.75</v>
          </cell>
          <cell r="I95">
            <v>2011.75</v>
          </cell>
          <cell r="J95">
            <v>2011.75</v>
          </cell>
          <cell r="K95">
            <v>2011.75</v>
          </cell>
          <cell r="L95">
            <v>2011.75</v>
          </cell>
          <cell r="M95">
            <v>2011.75</v>
          </cell>
          <cell r="N95">
            <v>2011.75</v>
          </cell>
          <cell r="O95">
            <v>2011.75</v>
          </cell>
          <cell r="P95">
            <v>2011.75</v>
          </cell>
          <cell r="Q95">
            <v>2011.75</v>
          </cell>
          <cell r="R95">
            <v>2011.75</v>
          </cell>
          <cell r="S95">
            <v>2011.75</v>
          </cell>
          <cell r="T95">
            <v>2011.75</v>
          </cell>
          <cell r="U95">
            <v>2011.75</v>
          </cell>
          <cell r="V95">
            <v>2011.75</v>
          </cell>
          <cell r="W95">
            <v>2011.75</v>
          </cell>
          <cell r="X95">
            <v>2011.75</v>
          </cell>
          <cell r="Y95">
            <v>2011.75</v>
          </cell>
          <cell r="Z95">
            <v>2011.75</v>
          </cell>
          <cell r="AA95">
            <v>2011.75</v>
          </cell>
          <cell r="AB95">
            <v>2011.75</v>
          </cell>
          <cell r="AC95">
            <v>2011.75</v>
          </cell>
          <cell r="AD95">
            <v>2011.75</v>
          </cell>
          <cell r="AE95">
            <v>2011.75</v>
          </cell>
          <cell r="AF95">
            <v>2011.75</v>
          </cell>
          <cell r="AG95">
            <v>2011.75</v>
          </cell>
          <cell r="AH95">
            <v>2011.75</v>
          </cell>
          <cell r="AI95">
            <v>2011.75</v>
          </cell>
          <cell r="AJ95">
            <v>2011.75</v>
          </cell>
          <cell r="AK95">
            <v>2011.75</v>
          </cell>
        </row>
        <row r="96">
          <cell r="C96" t="str">
            <v>Desogestrel + Ethinylestradiol</v>
          </cell>
          <cell r="D96" t="str">
            <v>Desogestrel + Ethinylestradiol</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row>
        <row r="97">
          <cell r="C97" t="str">
            <v>Ketorolac</v>
          </cell>
          <cell r="D97" t="str">
            <v>Ketorolac</v>
          </cell>
          <cell r="E97">
            <v>0</v>
          </cell>
          <cell r="F97" t="str">
            <v>Y</v>
          </cell>
          <cell r="G97">
            <v>2011.75</v>
          </cell>
          <cell r="H97">
            <v>2011.75</v>
          </cell>
          <cell r="I97">
            <v>2011.75</v>
          </cell>
          <cell r="J97">
            <v>2011.75</v>
          </cell>
          <cell r="K97">
            <v>2011.75</v>
          </cell>
          <cell r="L97">
            <v>2011.75</v>
          </cell>
          <cell r="M97">
            <v>2011.75</v>
          </cell>
          <cell r="N97">
            <v>2011.75</v>
          </cell>
          <cell r="O97">
            <v>2011.75</v>
          </cell>
          <cell r="P97">
            <v>2011.75</v>
          </cell>
          <cell r="Q97">
            <v>2011.75</v>
          </cell>
          <cell r="R97">
            <v>2011.75</v>
          </cell>
          <cell r="S97">
            <v>2011.75</v>
          </cell>
          <cell r="T97">
            <v>2011.75</v>
          </cell>
          <cell r="U97">
            <v>2011.75</v>
          </cell>
          <cell r="V97">
            <v>2011.75</v>
          </cell>
          <cell r="W97">
            <v>2011.75</v>
          </cell>
          <cell r="X97">
            <v>2011.75</v>
          </cell>
          <cell r="Y97">
            <v>2011.75</v>
          </cell>
          <cell r="Z97">
            <v>2011.75</v>
          </cell>
          <cell r="AA97">
            <v>2011.75</v>
          </cell>
          <cell r="AB97">
            <v>2011.75</v>
          </cell>
          <cell r="AC97">
            <v>2011.75</v>
          </cell>
          <cell r="AD97">
            <v>2011.75</v>
          </cell>
          <cell r="AE97">
            <v>2011.75</v>
          </cell>
          <cell r="AF97">
            <v>2011.75</v>
          </cell>
          <cell r="AG97">
            <v>2011.75</v>
          </cell>
          <cell r="AH97">
            <v>2011.75</v>
          </cell>
          <cell r="AI97">
            <v>2011.75</v>
          </cell>
          <cell r="AJ97">
            <v>2011.75</v>
          </cell>
          <cell r="AK97">
            <v>2011.75</v>
          </cell>
        </row>
        <row r="98">
          <cell r="C98" t="str">
            <v>Tianeptine</v>
          </cell>
          <cell r="D98" t="str">
            <v>Tianeptine</v>
          </cell>
          <cell r="E98">
            <v>0</v>
          </cell>
          <cell r="F98" t="str">
            <v>Y</v>
          </cell>
          <cell r="G98">
            <v>2011.75</v>
          </cell>
          <cell r="H98">
            <v>2011.75</v>
          </cell>
          <cell r="I98">
            <v>2011.75</v>
          </cell>
          <cell r="J98">
            <v>2011.75</v>
          </cell>
          <cell r="K98">
            <v>2011.75</v>
          </cell>
          <cell r="L98">
            <v>2011.75</v>
          </cell>
          <cell r="M98">
            <v>2011.75</v>
          </cell>
          <cell r="N98">
            <v>2011.75</v>
          </cell>
          <cell r="O98">
            <v>2011.75</v>
          </cell>
          <cell r="P98">
            <v>2011.75</v>
          </cell>
          <cell r="Q98">
            <v>2011.75</v>
          </cell>
          <cell r="R98">
            <v>2011.75</v>
          </cell>
          <cell r="S98">
            <v>2011.75</v>
          </cell>
          <cell r="T98">
            <v>2011.75</v>
          </cell>
          <cell r="U98">
            <v>2011.75</v>
          </cell>
          <cell r="V98">
            <v>2011.75</v>
          </cell>
          <cell r="W98">
            <v>2011.75</v>
          </cell>
          <cell r="X98">
            <v>2011.75</v>
          </cell>
          <cell r="Y98">
            <v>2011.75</v>
          </cell>
          <cell r="Z98">
            <v>2011.75</v>
          </cell>
          <cell r="AA98">
            <v>2011.75</v>
          </cell>
          <cell r="AB98">
            <v>2011.75</v>
          </cell>
          <cell r="AC98">
            <v>2011.75</v>
          </cell>
          <cell r="AD98">
            <v>2011.75</v>
          </cell>
          <cell r="AE98">
            <v>2011.75</v>
          </cell>
          <cell r="AF98">
            <v>2011.75</v>
          </cell>
          <cell r="AG98">
            <v>2011.75</v>
          </cell>
          <cell r="AH98">
            <v>2011.75</v>
          </cell>
          <cell r="AI98">
            <v>2011.75</v>
          </cell>
          <cell r="AJ98">
            <v>2011.75</v>
          </cell>
          <cell r="AK98">
            <v>2011.75</v>
          </cell>
        </row>
        <row r="99">
          <cell r="C99" t="str">
            <v>Trimebutine</v>
          </cell>
          <cell r="D99" t="str">
            <v>Trimebutine</v>
          </cell>
          <cell r="E99">
            <v>0</v>
          </cell>
          <cell r="F99" t="str">
            <v>Y</v>
          </cell>
          <cell r="G99">
            <v>2011.75</v>
          </cell>
          <cell r="H99">
            <v>2011.75</v>
          </cell>
          <cell r="I99">
            <v>2011.75</v>
          </cell>
          <cell r="J99">
            <v>2011.75</v>
          </cell>
          <cell r="K99">
            <v>2011.75</v>
          </cell>
          <cell r="L99">
            <v>2011.75</v>
          </cell>
          <cell r="M99">
            <v>2011.75</v>
          </cell>
          <cell r="N99">
            <v>2011.75</v>
          </cell>
          <cell r="O99">
            <v>2011.75</v>
          </cell>
          <cell r="P99">
            <v>2011.75</v>
          </cell>
          <cell r="Q99">
            <v>2011.75</v>
          </cell>
          <cell r="R99">
            <v>2011.75</v>
          </cell>
          <cell r="S99">
            <v>2011.75</v>
          </cell>
          <cell r="T99">
            <v>2011.75</v>
          </cell>
          <cell r="U99">
            <v>2011.75</v>
          </cell>
          <cell r="V99">
            <v>2011.75</v>
          </cell>
          <cell r="W99">
            <v>2011.75</v>
          </cell>
          <cell r="X99">
            <v>2011.75</v>
          </cell>
          <cell r="Y99">
            <v>2011.75</v>
          </cell>
          <cell r="Z99">
            <v>2011.75</v>
          </cell>
          <cell r="AA99">
            <v>2011.75</v>
          </cell>
          <cell r="AB99">
            <v>2011.75</v>
          </cell>
          <cell r="AC99">
            <v>2011.75</v>
          </cell>
          <cell r="AD99">
            <v>2011.75</v>
          </cell>
          <cell r="AE99">
            <v>2011.75</v>
          </cell>
          <cell r="AF99">
            <v>2011.75</v>
          </cell>
          <cell r="AG99">
            <v>2011.75</v>
          </cell>
          <cell r="AH99">
            <v>2011.75</v>
          </cell>
          <cell r="AI99">
            <v>2011.75</v>
          </cell>
          <cell r="AJ99">
            <v>2011.75</v>
          </cell>
          <cell r="AK99">
            <v>2011.75</v>
          </cell>
        </row>
        <row r="100">
          <cell r="C100" t="str">
            <v>Nimesulide Betadex</v>
          </cell>
          <cell r="D100" t="str">
            <v>Nimesulide Betadex</v>
          </cell>
          <cell r="E100">
            <v>0</v>
          </cell>
          <cell r="F100" t="str">
            <v>Y</v>
          </cell>
          <cell r="G100">
            <v>2011.75</v>
          </cell>
          <cell r="H100">
            <v>2011.75</v>
          </cell>
          <cell r="I100">
            <v>2011.75</v>
          </cell>
          <cell r="J100">
            <v>2011.75</v>
          </cell>
          <cell r="K100">
            <v>2011.75</v>
          </cell>
          <cell r="L100">
            <v>2011.75</v>
          </cell>
          <cell r="M100">
            <v>2011.75</v>
          </cell>
          <cell r="N100">
            <v>2011.75</v>
          </cell>
          <cell r="O100">
            <v>2011.75</v>
          </cell>
          <cell r="P100">
            <v>2011.75</v>
          </cell>
          <cell r="Q100">
            <v>2011.75</v>
          </cell>
          <cell r="R100">
            <v>2011.75</v>
          </cell>
          <cell r="S100">
            <v>2011.75</v>
          </cell>
          <cell r="T100">
            <v>2011.75</v>
          </cell>
          <cell r="U100">
            <v>2011.75</v>
          </cell>
          <cell r="V100">
            <v>2011.75</v>
          </cell>
          <cell r="W100">
            <v>2011.75</v>
          </cell>
          <cell r="X100">
            <v>2011.75</v>
          </cell>
          <cell r="Y100">
            <v>2011.75</v>
          </cell>
          <cell r="Z100">
            <v>2011.75</v>
          </cell>
          <cell r="AA100">
            <v>2011.75</v>
          </cell>
          <cell r="AB100">
            <v>2011.75</v>
          </cell>
          <cell r="AC100">
            <v>2011.75</v>
          </cell>
          <cell r="AD100">
            <v>2011.75</v>
          </cell>
          <cell r="AE100">
            <v>2011.75</v>
          </cell>
          <cell r="AF100">
            <v>2011.75</v>
          </cell>
          <cell r="AG100">
            <v>2011.75</v>
          </cell>
          <cell r="AH100">
            <v>2011.75</v>
          </cell>
          <cell r="AI100">
            <v>2011.75</v>
          </cell>
          <cell r="AJ100">
            <v>2011.75</v>
          </cell>
          <cell r="AK100">
            <v>2011.75</v>
          </cell>
        </row>
        <row r="101">
          <cell r="C101" t="str">
            <v>Ipratropium Bromide + Salbutamol</v>
          </cell>
          <cell r="D101" t="str">
            <v>Ipratropium Bromide + Salbutamol</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v>0</v>
          </cell>
          <cell r="D102" t="str">
            <v>Nitazoxanide</v>
          </cell>
          <cell r="E102">
            <v>0</v>
          </cell>
          <cell r="F102" t="str">
            <v>Y</v>
          </cell>
          <cell r="G102">
            <v>2011.75</v>
          </cell>
          <cell r="H102">
            <v>2011.75</v>
          </cell>
          <cell r="I102">
            <v>2011.75</v>
          </cell>
          <cell r="J102">
            <v>2011.75</v>
          </cell>
          <cell r="K102">
            <v>2011.75</v>
          </cell>
          <cell r="L102">
            <v>2011.75</v>
          </cell>
          <cell r="M102">
            <v>2011.75</v>
          </cell>
          <cell r="N102">
            <v>2011.75</v>
          </cell>
          <cell r="O102">
            <v>2011.75</v>
          </cell>
          <cell r="P102">
            <v>2011.75</v>
          </cell>
          <cell r="Q102">
            <v>2011.75</v>
          </cell>
          <cell r="R102">
            <v>2011.75</v>
          </cell>
          <cell r="S102">
            <v>2011.75</v>
          </cell>
          <cell r="T102">
            <v>2011.75</v>
          </cell>
          <cell r="U102">
            <v>2011.75</v>
          </cell>
          <cell r="V102">
            <v>2011.75</v>
          </cell>
          <cell r="W102">
            <v>2011.75</v>
          </cell>
          <cell r="X102">
            <v>2011.75</v>
          </cell>
          <cell r="Y102">
            <v>2011.75</v>
          </cell>
          <cell r="Z102">
            <v>2011.75</v>
          </cell>
          <cell r="AA102">
            <v>2011.75</v>
          </cell>
          <cell r="AB102">
            <v>2011.75</v>
          </cell>
          <cell r="AC102">
            <v>2011.75</v>
          </cell>
          <cell r="AD102">
            <v>2011.75</v>
          </cell>
          <cell r="AE102">
            <v>2011.75</v>
          </cell>
          <cell r="AF102">
            <v>2011.75</v>
          </cell>
          <cell r="AG102">
            <v>2011.75</v>
          </cell>
          <cell r="AH102">
            <v>2011.75</v>
          </cell>
          <cell r="AI102">
            <v>2011.75</v>
          </cell>
          <cell r="AJ102">
            <v>2011.75</v>
          </cell>
          <cell r="AK102">
            <v>2011.75</v>
          </cell>
        </row>
        <row r="103">
          <cell r="C103" t="str">
            <v>Acetylsalicylic acid</v>
          </cell>
          <cell r="D103" t="str">
            <v>Acetylsalicylic acid</v>
          </cell>
          <cell r="E103">
            <v>0</v>
          </cell>
          <cell r="F103" t="str">
            <v>Y</v>
          </cell>
          <cell r="G103">
            <v>2011.75</v>
          </cell>
          <cell r="H103">
            <v>2011.75</v>
          </cell>
          <cell r="I103">
            <v>2011.75</v>
          </cell>
          <cell r="J103">
            <v>2011.75</v>
          </cell>
          <cell r="K103">
            <v>2011.75</v>
          </cell>
          <cell r="L103">
            <v>2011.75</v>
          </cell>
          <cell r="M103">
            <v>2011.75</v>
          </cell>
          <cell r="N103">
            <v>2011.75</v>
          </cell>
          <cell r="O103">
            <v>2011.75</v>
          </cell>
          <cell r="P103">
            <v>2011.75</v>
          </cell>
          <cell r="Q103">
            <v>2011.75</v>
          </cell>
          <cell r="R103">
            <v>2011.75</v>
          </cell>
          <cell r="S103">
            <v>2011.75</v>
          </cell>
          <cell r="T103">
            <v>2011.75</v>
          </cell>
          <cell r="U103">
            <v>2011.75</v>
          </cell>
          <cell r="V103">
            <v>2011.75</v>
          </cell>
          <cell r="W103">
            <v>2011.75</v>
          </cell>
          <cell r="X103">
            <v>2011.75</v>
          </cell>
          <cell r="Y103">
            <v>2011.75</v>
          </cell>
          <cell r="Z103">
            <v>2011.75</v>
          </cell>
          <cell r="AA103">
            <v>2011.75</v>
          </cell>
          <cell r="AB103">
            <v>2011.75</v>
          </cell>
          <cell r="AC103">
            <v>2011.75</v>
          </cell>
          <cell r="AD103">
            <v>2011.75</v>
          </cell>
          <cell r="AE103">
            <v>2011.75</v>
          </cell>
          <cell r="AF103">
            <v>2011.75</v>
          </cell>
          <cell r="AG103">
            <v>2011.75</v>
          </cell>
          <cell r="AH103">
            <v>2011.75</v>
          </cell>
          <cell r="AI103">
            <v>2011.75</v>
          </cell>
          <cell r="AJ103">
            <v>2011.75</v>
          </cell>
          <cell r="AK103">
            <v>2011.75</v>
          </cell>
        </row>
        <row r="104">
          <cell r="C104" t="str">
            <v>Clopidogrel + Acetylsalicylic acid</v>
          </cell>
          <cell r="D104" t="str">
            <v>Clopidogrel + Acetylsalicylic acid</v>
          </cell>
          <cell r="E104">
            <v>0</v>
          </cell>
          <cell r="F104" t="str">
            <v>Y</v>
          </cell>
          <cell r="G104">
            <v>2012.5</v>
          </cell>
          <cell r="H104">
            <v>2011.75</v>
          </cell>
          <cell r="I104">
            <v>2012.5</v>
          </cell>
          <cell r="J104">
            <v>2011.5</v>
          </cell>
          <cell r="K104">
            <v>2012.5</v>
          </cell>
          <cell r="L104">
            <v>2011.75</v>
          </cell>
          <cell r="M104">
            <v>2011.75</v>
          </cell>
          <cell r="N104">
            <v>2011.75</v>
          </cell>
          <cell r="O104">
            <v>2012.5</v>
          </cell>
          <cell r="P104">
            <v>2012.5</v>
          </cell>
          <cell r="Q104">
            <v>0</v>
          </cell>
          <cell r="R104">
            <v>2011.75</v>
          </cell>
          <cell r="S104">
            <v>2012.5</v>
          </cell>
          <cell r="T104">
            <v>2012.5</v>
          </cell>
          <cell r="U104">
            <v>2012.5</v>
          </cell>
          <cell r="V104">
            <v>2012.5</v>
          </cell>
          <cell r="W104">
            <v>2011.75</v>
          </cell>
          <cell r="X104">
            <v>2012.5</v>
          </cell>
          <cell r="Y104">
            <v>2012.5</v>
          </cell>
          <cell r="Z104">
            <v>2012.5</v>
          </cell>
          <cell r="AA104">
            <v>2011.75</v>
          </cell>
          <cell r="AB104">
            <v>2012.5</v>
          </cell>
          <cell r="AC104">
            <v>0</v>
          </cell>
          <cell r="AD104">
            <v>2012.5</v>
          </cell>
          <cell r="AE104">
            <v>2012.5</v>
          </cell>
          <cell r="AF104">
            <v>2012.5</v>
          </cell>
          <cell r="AG104">
            <v>2012.5</v>
          </cell>
          <cell r="AH104">
            <v>2012.5</v>
          </cell>
          <cell r="AI104">
            <v>2011.75</v>
          </cell>
          <cell r="AJ104">
            <v>2011.75</v>
          </cell>
          <cell r="AK104">
            <v>2011.5</v>
          </cell>
        </row>
        <row r="105">
          <cell r="C105" t="str">
            <v>Levodopa + Carbidopa + Entacapone12.5+200+50mg</v>
          </cell>
          <cell r="D105" t="str">
            <v>Levodopa + Carbidopa + Entacapone</v>
          </cell>
          <cell r="E105" t="str">
            <v>12.5+200+50mg</v>
          </cell>
          <cell r="F105" t="str">
            <v>Y</v>
          </cell>
          <cell r="G105">
            <v>2011.75</v>
          </cell>
          <cell r="H105">
            <v>2011.75</v>
          </cell>
          <cell r="I105">
            <v>2012.25</v>
          </cell>
          <cell r="J105">
            <v>2011.5</v>
          </cell>
          <cell r="K105">
            <v>2011.75</v>
          </cell>
          <cell r="L105">
            <v>2011.75</v>
          </cell>
          <cell r="M105">
            <v>2011.75</v>
          </cell>
          <cell r="N105">
            <v>2011.75</v>
          </cell>
          <cell r="O105">
            <v>2011.75</v>
          </cell>
          <cell r="P105">
            <v>2011.75</v>
          </cell>
          <cell r="Q105">
            <v>0</v>
          </cell>
          <cell r="R105">
            <v>2011.75</v>
          </cell>
          <cell r="S105">
            <v>2011.75</v>
          </cell>
          <cell r="T105">
            <v>2012.25</v>
          </cell>
          <cell r="U105">
            <v>2012.25</v>
          </cell>
          <cell r="V105">
            <v>2012.25</v>
          </cell>
          <cell r="W105">
            <v>2011.75</v>
          </cell>
          <cell r="X105">
            <v>2012.25</v>
          </cell>
          <cell r="Y105">
            <v>2011.75</v>
          </cell>
          <cell r="Z105">
            <v>2011.75</v>
          </cell>
          <cell r="AA105">
            <v>2011.75</v>
          </cell>
          <cell r="AB105">
            <v>2012.25</v>
          </cell>
          <cell r="AC105">
            <v>0</v>
          </cell>
          <cell r="AD105">
            <v>2011.75</v>
          </cell>
          <cell r="AE105">
            <v>2012.25</v>
          </cell>
          <cell r="AF105">
            <v>2012.25</v>
          </cell>
          <cell r="AG105">
            <v>2011.75</v>
          </cell>
          <cell r="AH105">
            <v>2012.25</v>
          </cell>
          <cell r="AI105">
            <v>2011.75</v>
          </cell>
          <cell r="AJ105">
            <v>2011.75</v>
          </cell>
          <cell r="AK105">
            <v>2011.5</v>
          </cell>
        </row>
        <row r="106">
          <cell r="C106" t="str">
            <v>Levodopa + Carbidopa + Entacapone25+200+100mg</v>
          </cell>
          <cell r="D106" t="str">
            <v>Levodopa + Carbidopa + Entacapone</v>
          </cell>
          <cell r="E106" t="str">
            <v>25+200+100mg</v>
          </cell>
          <cell r="F106" t="str">
            <v>Y</v>
          </cell>
          <cell r="G106">
            <v>2011.75</v>
          </cell>
          <cell r="H106">
            <v>2011.75</v>
          </cell>
          <cell r="I106">
            <v>2012.25</v>
          </cell>
          <cell r="J106">
            <v>2011.5</v>
          </cell>
          <cell r="K106">
            <v>2011.75</v>
          </cell>
          <cell r="L106">
            <v>2011.75</v>
          </cell>
          <cell r="M106">
            <v>2011.75</v>
          </cell>
          <cell r="N106">
            <v>2011.75</v>
          </cell>
          <cell r="O106">
            <v>2011.75</v>
          </cell>
          <cell r="P106">
            <v>2011.75</v>
          </cell>
          <cell r="Q106">
            <v>0</v>
          </cell>
          <cell r="R106">
            <v>2011.75</v>
          </cell>
          <cell r="S106">
            <v>2011.75</v>
          </cell>
          <cell r="T106">
            <v>2012.25</v>
          </cell>
          <cell r="U106">
            <v>2012.25</v>
          </cell>
          <cell r="V106">
            <v>2012.25</v>
          </cell>
          <cell r="W106">
            <v>2011.75</v>
          </cell>
          <cell r="X106">
            <v>2012.25</v>
          </cell>
          <cell r="Y106">
            <v>2011.75</v>
          </cell>
          <cell r="Z106">
            <v>2011.75</v>
          </cell>
          <cell r="AA106">
            <v>2011.75</v>
          </cell>
          <cell r="AB106">
            <v>2012.25</v>
          </cell>
          <cell r="AC106">
            <v>0</v>
          </cell>
          <cell r="AD106">
            <v>2011.75</v>
          </cell>
          <cell r="AE106">
            <v>2012.25</v>
          </cell>
          <cell r="AF106">
            <v>2012.25</v>
          </cell>
          <cell r="AG106">
            <v>2011.75</v>
          </cell>
          <cell r="AH106">
            <v>2012.25</v>
          </cell>
          <cell r="AI106">
            <v>2011.75</v>
          </cell>
          <cell r="AJ106">
            <v>2011.75</v>
          </cell>
          <cell r="AK106">
            <v>2011.5</v>
          </cell>
        </row>
        <row r="107">
          <cell r="C107" t="str">
            <v>Levodopa + Carbidopa + Entacapone37.5+200+150mg</v>
          </cell>
          <cell r="D107" t="str">
            <v>Levodopa + Carbidopa + Entacapone</v>
          </cell>
          <cell r="E107" t="str">
            <v>37.5+200+150mg</v>
          </cell>
          <cell r="F107" t="str">
            <v>Y</v>
          </cell>
          <cell r="G107">
            <v>2011.75</v>
          </cell>
          <cell r="H107">
            <v>2011.75</v>
          </cell>
          <cell r="I107">
            <v>2012.25</v>
          </cell>
          <cell r="J107">
            <v>2011.5</v>
          </cell>
          <cell r="K107">
            <v>2011.75</v>
          </cell>
          <cell r="L107">
            <v>2011.75</v>
          </cell>
          <cell r="M107">
            <v>2011.75</v>
          </cell>
          <cell r="N107">
            <v>2011.75</v>
          </cell>
          <cell r="O107">
            <v>2011.75</v>
          </cell>
          <cell r="P107">
            <v>2011.75</v>
          </cell>
          <cell r="Q107">
            <v>0</v>
          </cell>
          <cell r="R107">
            <v>2011.75</v>
          </cell>
          <cell r="S107">
            <v>2011.75</v>
          </cell>
          <cell r="T107">
            <v>2012.25</v>
          </cell>
          <cell r="U107">
            <v>2012.25</v>
          </cell>
          <cell r="V107">
            <v>2012.25</v>
          </cell>
          <cell r="W107">
            <v>2011.75</v>
          </cell>
          <cell r="X107">
            <v>2012.25</v>
          </cell>
          <cell r="Y107">
            <v>2011.75</v>
          </cell>
          <cell r="Z107">
            <v>2011.75</v>
          </cell>
          <cell r="AA107">
            <v>2011.75</v>
          </cell>
          <cell r="AB107">
            <v>2012.25</v>
          </cell>
          <cell r="AC107">
            <v>0</v>
          </cell>
          <cell r="AD107">
            <v>2011.75</v>
          </cell>
          <cell r="AE107">
            <v>2012.25</v>
          </cell>
          <cell r="AF107">
            <v>2012.25</v>
          </cell>
          <cell r="AG107">
            <v>2011.75</v>
          </cell>
          <cell r="AH107">
            <v>2012.25</v>
          </cell>
          <cell r="AI107">
            <v>2011.75</v>
          </cell>
          <cell r="AJ107">
            <v>2011.75</v>
          </cell>
          <cell r="AK107">
            <v>2011.5</v>
          </cell>
        </row>
        <row r="108">
          <cell r="C108" t="str">
            <v>Levodopa + Carbidopa + Entacapone50+200+200mg</v>
          </cell>
          <cell r="D108" t="str">
            <v>Levodopa + Carbidopa + Entacapone</v>
          </cell>
          <cell r="E108" t="str">
            <v>50+200+200mg</v>
          </cell>
          <cell r="F108" t="str">
            <v>Y</v>
          </cell>
          <cell r="G108">
            <v>2011.75</v>
          </cell>
          <cell r="H108">
            <v>2012.25</v>
          </cell>
          <cell r="I108">
            <v>2012.25</v>
          </cell>
          <cell r="J108">
            <v>2012.25</v>
          </cell>
          <cell r="K108">
            <v>2011.75</v>
          </cell>
          <cell r="L108">
            <v>2012.25</v>
          </cell>
          <cell r="M108">
            <v>2012.25</v>
          </cell>
          <cell r="N108">
            <v>2012.25</v>
          </cell>
          <cell r="O108">
            <v>2011.75</v>
          </cell>
          <cell r="P108">
            <v>2011.75</v>
          </cell>
          <cell r="Q108">
            <v>0</v>
          </cell>
          <cell r="R108">
            <v>2012.25</v>
          </cell>
          <cell r="S108">
            <v>2011.75</v>
          </cell>
          <cell r="T108">
            <v>2012.25</v>
          </cell>
          <cell r="U108">
            <v>2012.25</v>
          </cell>
          <cell r="V108">
            <v>2012.25</v>
          </cell>
          <cell r="W108">
            <v>2012.25</v>
          </cell>
          <cell r="X108">
            <v>2012.25</v>
          </cell>
          <cell r="Y108">
            <v>2011.75</v>
          </cell>
          <cell r="Z108">
            <v>2011.75</v>
          </cell>
          <cell r="AA108">
            <v>2012.25</v>
          </cell>
          <cell r="AB108">
            <v>2012.25</v>
          </cell>
          <cell r="AC108">
            <v>0</v>
          </cell>
          <cell r="AD108">
            <v>2011.75</v>
          </cell>
          <cell r="AE108">
            <v>2012.25</v>
          </cell>
          <cell r="AF108">
            <v>2012.25</v>
          </cell>
          <cell r="AG108">
            <v>2011.75</v>
          </cell>
          <cell r="AH108">
            <v>2012.25</v>
          </cell>
          <cell r="AI108">
            <v>2012.25</v>
          </cell>
          <cell r="AJ108">
            <v>2012.25</v>
          </cell>
          <cell r="AK108">
            <v>2011.75</v>
          </cell>
        </row>
        <row r="109">
          <cell r="C109" t="str">
            <v>Levodopa + Carbidopa + Entacapone18.75+200+75mg</v>
          </cell>
          <cell r="D109" t="str">
            <v>Levodopa + Carbidopa + Entacapone</v>
          </cell>
          <cell r="E109" t="str">
            <v>18.75+200+75mg</v>
          </cell>
          <cell r="F109" t="str">
            <v>Y</v>
          </cell>
          <cell r="G109">
            <v>2011.75</v>
          </cell>
          <cell r="H109">
            <v>2012.25</v>
          </cell>
          <cell r="I109">
            <v>2012.25</v>
          </cell>
          <cell r="J109">
            <v>2012.25</v>
          </cell>
          <cell r="K109">
            <v>2011.75</v>
          </cell>
          <cell r="L109">
            <v>2012.25</v>
          </cell>
          <cell r="M109">
            <v>2012.25</v>
          </cell>
          <cell r="N109">
            <v>2012.25</v>
          </cell>
          <cell r="O109">
            <v>2011.75</v>
          </cell>
          <cell r="P109">
            <v>2011.75</v>
          </cell>
          <cell r="Q109">
            <v>0</v>
          </cell>
          <cell r="R109">
            <v>2012.25</v>
          </cell>
          <cell r="S109">
            <v>2011.75</v>
          </cell>
          <cell r="T109">
            <v>2012.25</v>
          </cell>
          <cell r="U109">
            <v>2012.25</v>
          </cell>
          <cell r="V109">
            <v>2012.25</v>
          </cell>
          <cell r="W109">
            <v>2012.25</v>
          </cell>
          <cell r="X109">
            <v>2012.25</v>
          </cell>
          <cell r="Y109">
            <v>2011.75</v>
          </cell>
          <cell r="Z109">
            <v>2011.75</v>
          </cell>
          <cell r="AA109">
            <v>2012.25</v>
          </cell>
          <cell r="AB109">
            <v>2012.25</v>
          </cell>
          <cell r="AC109">
            <v>0</v>
          </cell>
          <cell r="AD109">
            <v>2011.75</v>
          </cell>
          <cell r="AE109">
            <v>2012.25</v>
          </cell>
          <cell r="AF109">
            <v>2012.25</v>
          </cell>
          <cell r="AG109">
            <v>2011.75</v>
          </cell>
          <cell r="AH109">
            <v>2012.25</v>
          </cell>
          <cell r="AI109">
            <v>2012.25</v>
          </cell>
          <cell r="AJ109">
            <v>2012.25</v>
          </cell>
          <cell r="AK109">
            <v>2011.75</v>
          </cell>
        </row>
        <row r="110">
          <cell r="C110" t="str">
            <v>Levodopa + Carbidopa + Entacapone31.25+200+125mg</v>
          </cell>
          <cell r="D110" t="str">
            <v>Levodopa + Carbidopa + Entacapone</v>
          </cell>
          <cell r="E110" t="str">
            <v>31.25+200+125mg</v>
          </cell>
          <cell r="F110" t="str">
            <v>Y</v>
          </cell>
          <cell r="G110">
            <v>2011.75</v>
          </cell>
          <cell r="H110">
            <v>2012.25</v>
          </cell>
          <cell r="I110">
            <v>2012.25</v>
          </cell>
          <cell r="J110">
            <v>2012.25</v>
          </cell>
          <cell r="K110">
            <v>2011.75</v>
          </cell>
          <cell r="L110">
            <v>2012.25</v>
          </cell>
          <cell r="M110">
            <v>2012.25</v>
          </cell>
          <cell r="N110">
            <v>2012.25</v>
          </cell>
          <cell r="O110">
            <v>2011.75</v>
          </cell>
          <cell r="P110">
            <v>2011.75</v>
          </cell>
          <cell r="Q110">
            <v>0</v>
          </cell>
          <cell r="R110">
            <v>2012.25</v>
          </cell>
          <cell r="S110">
            <v>2011.75</v>
          </cell>
          <cell r="T110">
            <v>2012.25</v>
          </cell>
          <cell r="U110">
            <v>2012.25</v>
          </cell>
          <cell r="V110">
            <v>2012.25</v>
          </cell>
          <cell r="W110">
            <v>2012.25</v>
          </cell>
          <cell r="X110">
            <v>2012.25</v>
          </cell>
          <cell r="Y110">
            <v>2011.75</v>
          </cell>
          <cell r="Z110">
            <v>2011.75</v>
          </cell>
          <cell r="AA110">
            <v>2012.25</v>
          </cell>
          <cell r="AB110">
            <v>2012.25</v>
          </cell>
          <cell r="AC110">
            <v>0</v>
          </cell>
          <cell r="AD110">
            <v>2011.75</v>
          </cell>
          <cell r="AE110">
            <v>2012.25</v>
          </cell>
          <cell r="AF110">
            <v>2012.25</v>
          </cell>
          <cell r="AG110">
            <v>2011.75</v>
          </cell>
          <cell r="AH110">
            <v>2012.25</v>
          </cell>
          <cell r="AI110">
            <v>2012.25</v>
          </cell>
          <cell r="AJ110">
            <v>2012.25</v>
          </cell>
          <cell r="AK110">
            <v>2011.75</v>
          </cell>
        </row>
        <row r="111">
          <cell r="C111" t="str">
            <v>Pinaverium Bromide + Dimethicone</v>
          </cell>
          <cell r="D111" t="str">
            <v>Pinaverium Bromide + Dimethicone</v>
          </cell>
          <cell r="E111">
            <v>0</v>
          </cell>
          <cell r="F111" t="str">
            <v>Y</v>
          </cell>
          <cell r="G111">
            <v>2011.75</v>
          </cell>
          <cell r="H111">
            <v>2011.75</v>
          </cell>
          <cell r="I111">
            <v>2011.75</v>
          </cell>
          <cell r="J111">
            <v>2011.75</v>
          </cell>
          <cell r="K111">
            <v>2011.75</v>
          </cell>
          <cell r="L111">
            <v>2011.75</v>
          </cell>
          <cell r="M111">
            <v>2011.75</v>
          </cell>
          <cell r="N111">
            <v>2011.75</v>
          </cell>
          <cell r="O111">
            <v>2011.75</v>
          </cell>
          <cell r="P111">
            <v>2011.75</v>
          </cell>
          <cell r="Q111">
            <v>2011.75</v>
          </cell>
          <cell r="R111">
            <v>2011.75</v>
          </cell>
          <cell r="S111">
            <v>2011.75</v>
          </cell>
          <cell r="T111">
            <v>2011.75</v>
          </cell>
          <cell r="U111">
            <v>2011.75</v>
          </cell>
          <cell r="V111">
            <v>2011.75</v>
          </cell>
          <cell r="W111">
            <v>2011.75</v>
          </cell>
          <cell r="X111">
            <v>2011.75</v>
          </cell>
          <cell r="Y111">
            <v>2011.75</v>
          </cell>
          <cell r="Z111">
            <v>2011.75</v>
          </cell>
          <cell r="AA111">
            <v>2011.75</v>
          </cell>
          <cell r="AB111">
            <v>2011.75</v>
          </cell>
          <cell r="AC111">
            <v>2011.75</v>
          </cell>
          <cell r="AD111">
            <v>2011.75</v>
          </cell>
          <cell r="AE111">
            <v>2011.75</v>
          </cell>
          <cell r="AF111">
            <v>2011.75</v>
          </cell>
          <cell r="AG111">
            <v>2011.75</v>
          </cell>
          <cell r="AH111">
            <v>2011.75</v>
          </cell>
          <cell r="AI111">
            <v>2011.75</v>
          </cell>
          <cell r="AJ111">
            <v>2011.75</v>
          </cell>
          <cell r="AK111">
            <v>2011.75</v>
          </cell>
        </row>
        <row r="112">
          <cell r="C112" t="str">
            <v>Pravastatin sodium</v>
          </cell>
          <cell r="D112" t="str">
            <v>Pravastatin sodium</v>
          </cell>
          <cell r="E112">
            <v>0</v>
          </cell>
          <cell r="F112" t="str">
            <v>Y</v>
          </cell>
          <cell r="G112">
            <v>2011.75</v>
          </cell>
          <cell r="H112">
            <v>2011.75</v>
          </cell>
          <cell r="I112">
            <v>2011.75</v>
          </cell>
          <cell r="J112">
            <v>2011.75</v>
          </cell>
          <cell r="K112">
            <v>2011.75</v>
          </cell>
          <cell r="L112">
            <v>2011.75</v>
          </cell>
          <cell r="M112">
            <v>2011.75</v>
          </cell>
          <cell r="N112">
            <v>2011.75</v>
          </cell>
          <cell r="O112">
            <v>2011.75</v>
          </cell>
          <cell r="P112">
            <v>2011.75</v>
          </cell>
          <cell r="Q112">
            <v>2011.75</v>
          </cell>
          <cell r="R112">
            <v>2011.75</v>
          </cell>
          <cell r="S112">
            <v>2011.75</v>
          </cell>
          <cell r="T112">
            <v>2011.75</v>
          </cell>
          <cell r="U112">
            <v>2011.75</v>
          </cell>
          <cell r="V112">
            <v>2011.75</v>
          </cell>
          <cell r="W112">
            <v>2011.75</v>
          </cell>
          <cell r="X112">
            <v>2011.75</v>
          </cell>
          <cell r="Y112">
            <v>2011.75</v>
          </cell>
          <cell r="Z112">
            <v>2011.75</v>
          </cell>
          <cell r="AA112">
            <v>2011.75</v>
          </cell>
          <cell r="AB112">
            <v>2011.75</v>
          </cell>
          <cell r="AC112">
            <v>2011.75</v>
          </cell>
          <cell r="AD112">
            <v>2011.75</v>
          </cell>
          <cell r="AE112">
            <v>2011.75</v>
          </cell>
          <cell r="AF112">
            <v>2011.75</v>
          </cell>
          <cell r="AG112">
            <v>2011.75</v>
          </cell>
          <cell r="AH112">
            <v>2011.75</v>
          </cell>
          <cell r="AI112">
            <v>2011.75</v>
          </cell>
          <cell r="AJ112">
            <v>2011.75</v>
          </cell>
          <cell r="AK112">
            <v>2011.75</v>
          </cell>
        </row>
        <row r="113">
          <cell r="C113" t="str">
            <v>Ertapenem</v>
          </cell>
          <cell r="D113" t="str">
            <v>Ertapenem</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row>
        <row r="114">
          <cell r="C114" t="str">
            <v>Interferon Beta-1B</v>
          </cell>
          <cell r="D114" t="str">
            <v>Interferon Beta-1B</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row>
        <row r="115">
          <cell r="C115" t="str">
            <v>Betamethasone Sodium Phosphate + Betamethasone Dipropionate</v>
          </cell>
          <cell r="D115" t="str">
            <v>Betamethasone Sodium Phosphate + Betamethasone Dipropionate</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row>
        <row r="116">
          <cell r="C116" t="str">
            <v>Domperidone</v>
          </cell>
          <cell r="D116" t="str">
            <v>Domperidone</v>
          </cell>
          <cell r="E116">
            <v>0</v>
          </cell>
          <cell r="F116" t="str">
            <v>Y</v>
          </cell>
          <cell r="G116">
            <v>2011.75</v>
          </cell>
          <cell r="H116">
            <v>2011.75</v>
          </cell>
          <cell r="I116">
            <v>2011.75</v>
          </cell>
          <cell r="J116">
            <v>2011.75</v>
          </cell>
          <cell r="K116">
            <v>2011.75</v>
          </cell>
          <cell r="L116">
            <v>2011.75</v>
          </cell>
          <cell r="M116">
            <v>2011.75</v>
          </cell>
          <cell r="N116">
            <v>2011.75</v>
          </cell>
          <cell r="O116">
            <v>2011.75</v>
          </cell>
          <cell r="P116">
            <v>2011.75</v>
          </cell>
          <cell r="Q116">
            <v>2011.75</v>
          </cell>
          <cell r="R116">
            <v>2011.75</v>
          </cell>
          <cell r="S116">
            <v>2011.75</v>
          </cell>
          <cell r="T116">
            <v>2011.75</v>
          </cell>
          <cell r="U116">
            <v>2011.75</v>
          </cell>
          <cell r="V116">
            <v>2011.75</v>
          </cell>
          <cell r="W116">
            <v>2011.75</v>
          </cell>
          <cell r="X116">
            <v>2011.75</v>
          </cell>
          <cell r="Y116">
            <v>2011.75</v>
          </cell>
          <cell r="Z116">
            <v>2011.75</v>
          </cell>
          <cell r="AA116">
            <v>2011.75</v>
          </cell>
          <cell r="AB116">
            <v>2011.75</v>
          </cell>
          <cell r="AC116">
            <v>2011.75</v>
          </cell>
          <cell r="AD116">
            <v>2011.75</v>
          </cell>
          <cell r="AE116">
            <v>2011.75</v>
          </cell>
          <cell r="AF116">
            <v>2011.75</v>
          </cell>
          <cell r="AG116">
            <v>2011.75</v>
          </cell>
          <cell r="AH116">
            <v>2011.75</v>
          </cell>
          <cell r="AI116">
            <v>2011.75</v>
          </cell>
          <cell r="AJ116">
            <v>2011.75</v>
          </cell>
          <cell r="AK116">
            <v>2011.75</v>
          </cell>
        </row>
        <row r="117">
          <cell r="C117" t="str">
            <v>Desloratidine + Pseudoephedrine</v>
          </cell>
          <cell r="D117" t="str">
            <v>Desloratidine + Pseudoephedrine</v>
          </cell>
          <cell r="E117">
            <v>0</v>
          </cell>
          <cell r="F117" t="str">
            <v>Y</v>
          </cell>
          <cell r="G117">
            <v>2011.75</v>
          </cell>
          <cell r="H117">
            <v>2011.75</v>
          </cell>
          <cell r="I117">
            <v>2011.75</v>
          </cell>
          <cell r="J117">
            <v>2011.75</v>
          </cell>
          <cell r="K117">
            <v>2011.75</v>
          </cell>
          <cell r="L117">
            <v>2011.75</v>
          </cell>
          <cell r="M117">
            <v>2011.75</v>
          </cell>
          <cell r="N117">
            <v>2011.75</v>
          </cell>
          <cell r="O117">
            <v>2011.75</v>
          </cell>
          <cell r="P117">
            <v>2011.75</v>
          </cell>
          <cell r="Q117">
            <v>2011.75</v>
          </cell>
          <cell r="R117">
            <v>2011.75</v>
          </cell>
          <cell r="S117">
            <v>2011.75</v>
          </cell>
          <cell r="T117">
            <v>2011.75</v>
          </cell>
          <cell r="U117">
            <v>2011.75</v>
          </cell>
          <cell r="V117">
            <v>2011.75</v>
          </cell>
          <cell r="W117">
            <v>2011.75</v>
          </cell>
          <cell r="X117">
            <v>2011.75</v>
          </cell>
          <cell r="Y117">
            <v>2011.75</v>
          </cell>
          <cell r="Z117">
            <v>2011.75</v>
          </cell>
          <cell r="AA117">
            <v>2011.75</v>
          </cell>
          <cell r="AB117">
            <v>2011.75</v>
          </cell>
          <cell r="AC117">
            <v>2011.75</v>
          </cell>
          <cell r="AD117">
            <v>2011.75</v>
          </cell>
          <cell r="AE117">
            <v>2011.75</v>
          </cell>
          <cell r="AF117">
            <v>2011.75</v>
          </cell>
          <cell r="AG117">
            <v>2011.75</v>
          </cell>
          <cell r="AH117">
            <v>2011.75</v>
          </cell>
          <cell r="AI117">
            <v>2011.75</v>
          </cell>
          <cell r="AJ117">
            <v>2011.75</v>
          </cell>
          <cell r="AK117">
            <v>2011.75</v>
          </cell>
        </row>
        <row r="118">
          <cell r="C118" t="str">
            <v>Buprenorphine</v>
          </cell>
          <cell r="D118" t="str">
            <v>Buprenorphine</v>
          </cell>
          <cell r="E118">
            <v>0</v>
          </cell>
          <cell r="F118" t="str">
            <v>Y</v>
          </cell>
          <cell r="G118">
            <v>2011.75</v>
          </cell>
          <cell r="H118">
            <v>2011.75</v>
          </cell>
          <cell r="I118">
            <v>2011.75</v>
          </cell>
          <cell r="J118">
            <v>2011.75</v>
          </cell>
          <cell r="K118">
            <v>2011.75</v>
          </cell>
          <cell r="L118">
            <v>2011.75</v>
          </cell>
          <cell r="M118">
            <v>2011.75</v>
          </cell>
          <cell r="N118">
            <v>2011.75</v>
          </cell>
          <cell r="O118">
            <v>2011.75</v>
          </cell>
          <cell r="P118">
            <v>2011.75</v>
          </cell>
          <cell r="Q118">
            <v>2011.75</v>
          </cell>
          <cell r="R118">
            <v>2011.75</v>
          </cell>
          <cell r="S118">
            <v>2011.75</v>
          </cell>
          <cell r="T118">
            <v>2011.75</v>
          </cell>
          <cell r="U118">
            <v>2011.75</v>
          </cell>
          <cell r="V118">
            <v>2011.75</v>
          </cell>
          <cell r="W118">
            <v>2011.75</v>
          </cell>
          <cell r="X118">
            <v>2011.75</v>
          </cell>
          <cell r="Y118">
            <v>2011.75</v>
          </cell>
          <cell r="Z118">
            <v>2011.75</v>
          </cell>
          <cell r="AA118">
            <v>2011.75</v>
          </cell>
          <cell r="AB118">
            <v>2011.75</v>
          </cell>
          <cell r="AC118">
            <v>2011.75</v>
          </cell>
          <cell r="AD118">
            <v>2011.75</v>
          </cell>
          <cell r="AE118">
            <v>2011.75</v>
          </cell>
          <cell r="AF118">
            <v>2011.75</v>
          </cell>
          <cell r="AG118">
            <v>2011.75</v>
          </cell>
          <cell r="AH118">
            <v>2011.75</v>
          </cell>
          <cell r="AI118">
            <v>2011.75</v>
          </cell>
          <cell r="AJ118">
            <v>2011.75</v>
          </cell>
          <cell r="AK118">
            <v>2011.75</v>
          </cell>
        </row>
        <row r="119">
          <cell r="C119" t="str">
            <v>Amisulpride</v>
          </cell>
          <cell r="D119" t="str">
            <v>Amisulpride</v>
          </cell>
          <cell r="E119">
            <v>0</v>
          </cell>
          <cell r="F119" t="str">
            <v>Y</v>
          </cell>
          <cell r="G119">
            <v>2011.75</v>
          </cell>
          <cell r="H119">
            <v>2011.75</v>
          </cell>
          <cell r="I119">
            <v>2011.75</v>
          </cell>
          <cell r="J119">
            <v>2011.75</v>
          </cell>
          <cell r="K119">
            <v>2011.75</v>
          </cell>
          <cell r="L119">
            <v>2011.75</v>
          </cell>
          <cell r="M119">
            <v>2011.75</v>
          </cell>
          <cell r="N119">
            <v>2011.75</v>
          </cell>
          <cell r="O119">
            <v>2011.75</v>
          </cell>
          <cell r="P119">
            <v>2011.75</v>
          </cell>
          <cell r="Q119">
            <v>2011.75</v>
          </cell>
          <cell r="R119">
            <v>2011.75</v>
          </cell>
          <cell r="S119">
            <v>2011.75</v>
          </cell>
          <cell r="T119">
            <v>2011.75</v>
          </cell>
          <cell r="U119">
            <v>2011.75</v>
          </cell>
          <cell r="V119">
            <v>2011.75</v>
          </cell>
          <cell r="W119">
            <v>2011.75</v>
          </cell>
          <cell r="X119">
            <v>2011.75</v>
          </cell>
          <cell r="Y119">
            <v>2011.75</v>
          </cell>
          <cell r="Z119">
            <v>2011.75</v>
          </cell>
          <cell r="AA119">
            <v>2011.75</v>
          </cell>
          <cell r="AB119">
            <v>2011.75</v>
          </cell>
          <cell r="AC119">
            <v>2011.75</v>
          </cell>
          <cell r="AD119">
            <v>2011.75</v>
          </cell>
          <cell r="AE119">
            <v>2011.75</v>
          </cell>
          <cell r="AF119">
            <v>2011.75</v>
          </cell>
          <cell r="AG119">
            <v>2011.75</v>
          </cell>
          <cell r="AH119">
            <v>2011.75</v>
          </cell>
          <cell r="AI119">
            <v>2011.75</v>
          </cell>
          <cell r="AJ119">
            <v>2011.75</v>
          </cell>
          <cell r="AK119">
            <v>2011.75</v>
          </cell>
        </row>
        <row r="120">
          <cell r="C120" t="str">
            <v>Atenolol</v>
          </cell>
          <cell r="D120" t="str">
            <v>Atenolol</v>
          </cell>
          <cell r="E120">
            <v>0</v>
          </cell>
          <cell r="F120" t="str">
            <v>Y</v>
          </cell>
          <cell r="G120">
            <v>2011.75</v>
          </cell>
          <cell r="H120">
            <v>2011.75</v>
          </cell>
          <cell r="I120">
            <v>2011.75</v>
          </cell>
          <cell r="J120">
            <v>2011.75</v>
          </cell>
          <cell r="K120">
            <v>2011.75</v>
          </cell>
          <cell r="L120">
            <v>2011.75</v>
          </cell>
          <cell r="M120">
            <v>2011.75</v>
          </cell>
          <cell r="N120">
            <v>2011.75</v>
          </cell>
          <cell r="O120">
            <v>2011.75</v>
          </cell>
          <cell r="P120">
            <v>2011.75</v>
          </cell>
          <cell r="Q120">
            <v>2011.75</v>
          </cell>
          <cell r="R120">
            <v>2011.75</v>
          </cell>
          <cell r="S120">
            <v>2011.75</v>
          </cell>
          <cell r="T120">
            <v>2011.75</v>
          </cell>
          <cell r="U120">
            <v>2011.75</v>
          </cell>
          <cell r="V120">
            <v>2011.75</v>
          </cell>
          <cell r="W120">
            <v>2011.75</v>
          </cell>
          <cell r="X120">
            <v>2011.75</v>
          </cell>
          <cell r="Y120">
            <v>2011.75</v>
          </cell>
          <cell r="Z120">
            <v>2011.75</v>
          </cell>
          <cell r="AA120">
            <v>2011.75</v>
          </cell>
          <cell r="AB120">
            <v>2011.75</v>
          </cell>
          <cell r="AC120">
            <v>2011.75</v>
          </cell>
          <cell r="AD120">
            <v>2011.75</v>
          </cell>
          <cell r="AE120">
            <v>2011.75</v>
          </cell>
          <cell r="AF120">
            <v>2011.75</v>
          </cell>
          <cell r="AG120">
            <v>2011.75</v>
          </cell>
          <cell r="AH120">
            <v>2011.75</v>
          </cell>
          <cell r="AI120">
            <v>2011.75</v>
          </cell>
          <cell r="AJ120">
            <v>2011.75</v>
          </cell>
          <cell r="AK120">
            <v>2011.75</v>
          </cell>
        </row>
        <row r="121">
          <cell r="C121" t="str">
            <v>Metoclopramide + Omeprazole</v>
          </cell>
          <cell r="D121" t="str">
            <v>Metoclopramide + Omeprazole</v>
          </cell>
          <cell r="E121">
            <v>0</v>
          </cell>
          <cell r="F121" t="str">
            <v>Y</v>
          </cell>
          <cell r="G121">
            <v>2011.75</v>
          </cell>
          <cell r="H121">
            <v>2011.75</v>
          </cell>
          <cell r="I121">
            <v>2011.75</v>
          </cell>
          <cell r="J121">
            <v>2011.75</v>
          </cell>
          <cell r="K121">
            <v>2011.75</v>
          </cell>
          <cell r="L121">
            <v>2011.75</v>
          </cell>
          <cell r="M121">
            <v>2011.75</v>
          </cell>
          <cell r="N121">
            <v>2011.75</v>
          </cell>
          <cell r="O121">
            <v>2011.75</v>
          </cell>
          <cell r="P121">
            <v>2011.75</v>
          </cell>
          <cell r="Q121">
            <v>2011.75</v>
          </cell>
          <cell r="R121">
            <v>2011.75</v>
          </cell>
          <cell r="S121">
            <v>2011.75</v>
          </cell>
          <cell r="T121">
            <v>2011.75</v>
          </cell>
          <cell r="U121">
            <v>2011.75</v>
          </cell>
          <cell r="V121">
            <v>2011.75</v>
          </cell>
          <cell r="W121">
            <v>2011.75</v>
          </cell>
          <cell r="X121">
            <v>2011.75</v>
          </cell>
          <cell r="Y121">
            <v>2011.75</v>
          </cell>
          <cell r="Z121">
            <v>2011.75</v>
          </cell>
          <cell r="AA121">
            <v>2011.75</v>
          </cell>
          <cell r="AB121">
            <v>2011.75</v>
          </cell>
          <cell r="AC121">
            <v>2011.75</v>
          </cell>
          <cell r="AD121">
            <v>2011.75</v>
          </cell>
          <cell r="AE121">
            <v>2011.75</v>
          </cell>
          <cell r="AF121">
            <v>2011.75</v>
          </cell>
          <cell r="AG121">
            <v>2011.75</v>
          </cell>
          <cell r="AH121">
            <v>2011.75</v>
          </cell>
          <cell r="AI121">
            <v>2011.75</v>
          </cell>
          <cell r="AJ121">
            <v>2011.75</v>
          </cell>
          <cell r="AK121">
            <v>2011.75</v>
          </cell>
        </row>
        <row r="122">
          <cell r="C122" t="str">
            <v>Rivastigmine + Memantine</v>
          </cell>
          <cell r="D122" t="str">
            <v>Rivastigmine + Memantine</v>
          </cell>
          <cell r="E122">
            <v>0</v>
          </cell>
          <cell r="F122" t="str">
            <v>Y</v>
          </cell>
          <cell r="G122">
            <v>2011.75</v>
          </cell>
          <cell r="H122">
            <v>2011.75</v>
          </cell>
          <cell r="I122">
            <v>2011.75</v>
          </cell>
          <cell r="J122">
            <v>2011.75</v>
          </cell>
          <cell r="K122">
            <v>2011.75</v>
          </cell>
          <cell r="L122">
            <v>2011.75</v>
          </cell>
          <cell r="M122">
            <v>2011.75</v>
          </cell>
          <cell r="N122">
            <v>2011.75</v>
          </cell>
          <cell r="O122">
            <v>2011.75</v>
          </cell>
          <cell r="P122">
            <v>2011.75</v>
          </cell>
          <cell r="Q122">
            <v>2011.75</v>
          </cell>
          <cell r="R122">
            <v>2011.75</v>
          </cell>
          <cell r="S122">
            <v>2011.75</v>
          </cell>
          <cell r="T122">
            <v>2011.75</v>
          </cell>
          <cell r="U122">
            <v>2011.75</v>
          </cell>
          <cell r="V122">
            <v>2011.75</v>
          </cell>
          <cell r="W122">
            <v>2011.75</v>
          </cell>
          <cell r="X122">
            <v>2011.75</v>
          </cell>
          <cell r="Y122">
            <v>2011.75</v>
          </cell>
          <cell r="Z122">
            <v>2011.75</v>
          </cell>
          <cell r="AA122">
            <v>2011.75</v>
          </cell>
          <cell r="AB122">
            <v>2011.75</v>
          </cell>
          <cell r="AC122">
            <v>2011.75</v>
          </cell>
          <cell r="AD122">
            <v>2011.75</v>
          </cell>
          <cell r="AE122">
            <v>2011.75</v>
          </cell>
          <cell r="AF122">
            <v>2011.75</v>
          </cell>
          <cell r="AG122">
            <v>2011.75</v>
          </cell>
          <cell r="AH122">
            <v>2011.75</v>
          </cell>
          <cell r="AI122">
            <v>2011.75</v>
          </cell>
          <cell r="AJ122">
            <v>2011.75</v>
          </cell>
          <cell r="AK122">
            <v>2011.75</v>
          </cell>
        </row>
        <row r="123">
          <cell r="C123" t="str">
            <v>Paracetamol + Codeine</v>
          </cell>
          <cell r="D123" t="str">
            <v>Paracetamol + Codeine</v>
          </cell>
          <cell r="E123">
            <v>0</v>
          </cell>
          <cell r="F123" t="str">
            <v>Y</v>
          </cell>
          <cell r="G123">
            <v>2011.75</v>
          </cell>
          <cell r="H123">
            <v>2011.75</v>
          </cell>
          <cell r="I123">
            <v>2011.75</v>
          </cell>
          <cell r="J123">
            <v>2011.75</v>
          </cell>
          <cell r="K123">
            <v>2011.75</v>
          </cell>
          <cell r="L123">
            <v>2011.75</v>
          </cell>
          <cell r="M123">
            <v>2011.75</v>
          </cell>
          <cell r="N123">
            <v>2011.75</v>
          </cell>
          <cell r="O123">
            <v>2011.75</v>
          </cell>
          <cell r="P123">
            <v>2011.75</v>
          </cell>
          <cell r="Q123">
            <v>2011.75</v>
          </cell>
          <cell r="R123">
            <v>2011.75</v>
          </cell>
          <cell r="S123">
            <v>2011.75</v>
          </cell>
          <cell r="T123">
            <v>2011.75</v>
          </cell>
          <cell r="U123">
            <v>2011.75</v>
          </cell>
          <cell r="V123">
            <v>2011.75</v>
          </cell>
          <cell r="W123">
            <v>2011.75</v>
          </cell>
          <cell r="X123">
            <v>2011.75</v>
          </cell>
          <cell r="Y123">
            <v>2011.75</v>
          </cell>
          <cell r="Z123">
            <v>2011.75</v>
          </cell>
          <cell r="AA123">
            <v>2011.75</v>
          </cell>
          <cell r="AB123">
            <v>2011.75</v>
          </cell>
          <cell r="AC123">
            <v>2011.75</v>
          </cell>
          <cell r="AD123">
            <v>2011.75</v>
          </cell>
          <cell r="AE123">
            <v>2011.75</v>
          </cell>
          <cell r="AF123">
            <v>2011.75</v>
          </cell>
          <cell r="AG123">
            <v>2011.75</v>
          </cell>
          <cell r="AH123">
            <v>2011.75</v>
          </cell>
          <cell r="AI123">
            <v>2011.75</v>
          </cell>
          <cell r="AJ123">
            <v>2011.75</v>
          </cell>
          <cell r="AK123">
            <v>2011.75</v>
          </cell>
        </row>
        <row r="124">
          <cell r="C124" t="str">
            <v>Glibenclamide</v>
          </cell>
          <cell r="D124" t="str">
            <v>Glibenclamide</v>
          </cell>
          <cell r="E124">
            <v>0</v>
          </cell>
          <cell r="F124" t="str">
            <v>Y</v>
          </cell>
          <cell r="G124">
            <v>2011.75</v>
          </cell>
          <cell r="H124">
            <v>2011.75</v>
          </cell>
          <cell r="I124">
            <v>2011.75</v>
          </cell>
          <cell r="J124">
            <v>2011.75</v>
          </cell>
          <cell r="K124">
            <v>2011.75</v>
          </cell>
          <cell r="L124">
            <v>2011.75</v>
          </cell>
          <cell r="M124">
            <v>2011.75</v>
          </cell>
          <cell r="N124">
            <v>2011.75</v>
          </cell>
          <cell r="O124">
            <v>2011.75</v>
          </cell>
          <cell r="P124">
            <v>2011.75</v>
          </cell>
          <cell r="Q124">
            <v>2011.75</v>
          </cell>
          <cell r="R124">
            <v>2011.75</v>
          </cell>
          <cell r="S124">
            <v>2011.75</v>
          </cell>
          <cell r="T124">
            <v>2011.75</v>
          </cell>
          <cell r="U124">
            <v>2011.75</v>
          </cell>
          <cell r="V124">
            <v>2011.75</v>
          </cell>
          <cell r="W124">
            <v>2011.75</v>
          </cell>
          <cell r="X124">
            <v>2011.75</v>
          </cell>
          <cell r="Y124">
            <v>2011.75</v>
          </cell>
          <cell r="Z124">
            <v>2011.75</v>
          </cell>
          <cell r="AA124">
            <v>2011.75</v>
          </cell>
          <cell r="AB124">
            <v>2011.75</v>
          </cell>
          <cell r="AC124">
            <v>2011.75</v>
          </cell>
          <cell r="AD124">
            <v>2011.75</v>
          </cell>
          <cell r="AE124">
            <v>2011.75</v>
          </cell>
          <cell r="AF124">
            <v>2011.75</v>
          </cell>
          <cell r="AG124">
            <v>2011.75</v>
          </cell>
          <cell r="AH124">
            <v>2011.75</v>
          </cell>
          <cell r="AI124">
            <v>2011.75</v>
          </cell>
          <cell r="AJ124">
            <v>2011.75</v>
          </cell>
          <cell r="AK124">
            <v>2011.75</v>
          </cell>
        </row>
        <row r="125">
          <cell r="C125" t="str">
            <v>Mebeverine</v>
          </cell>
          <cell r="D125" t="str">
            <v>Mebeverine</v>
          </cell>
          <cell r="E125">
            <v>0</v>
          </cell>
          <cell r="F125" t="str">
            <v>Y</v>
          </cell>
          <cell r="G125">
            <v>2011.75</v>
          </cell>
          <cell r="H125">
            <v>2011.75</v>
          </cell>
          <cell r="I125">
            <v>2011.75</v>
          </cell>
          <cell r="J125">
            <v>2011.75</v>
          </cell>
          <cell r="K125">
            <v>2011.75</v>
          </cell>
          <cell r="L125">
            <v>2011.75</v>
          </cell>
          <cell r="M125">
            <v>2011.75</v>
          </cell>
          <cell r="N125">
            <v>2011.75</v>
          </cell>
          <cell r="O125">
            <v>2011.75</v>
          </cell>
          <cell r="P125">
            <v>2011.75</v>
          </cell>
          <cell r="Q125">
            <v>2011.75</v>
          </cell>
          <cell r="R125">
            <v>2011.75</v>
          </cell>
          <cell r="S125">
            <v>2011.75</v>
          </cell>
          <cell r="T125">
            <v>2011.75</v>
          </cell>
          <cell r="U125">
            <v>2011.75</v>
          </cell>
          <cell r="V125">
            <v>2011.75</v>
          </cell>
          <cell r="W125">
            <v>2011.75</v>
          </cell>
          <cell r="X125">
            <v>2011.75</v>
          </cell>
          <cell r="Y125">
            <v>2011.75</v>
          </cell>
          <cell r="Z125">
            <v>2011.75</v>
          </cell>
          <cell r="AA125">
            <v>2011.75</v>
          </cell>
          <cell r="AB125">
            <v>2011.75</v>
          </cell>
          <cell r="AC125">
            <v>2011.75</v>
          </cell>
          <cell r="AD125">
            <v>2011.75</v>
          </cell>
          <cell r="AE125">
            <v>2011.75</v>
          </cell>
          <cell r="AF125">
            <v>2011.75</v>
          </cell>
          <cell r="AG125">
            <v>2011.75</v>
          </cell>
          <cell r="AH125">
            <v>2011.75</v>
          </cell>
          <cell r="AI125">
            <v>2011.75</v>
          </cell>
          <cell r="AJ125">
            <v>2011.75</v>
          </cell>
          <cell r="AK125">
            <v>2011.75</v>
          </cell>
        </row>
        <row r="126">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row>
        <row r="127">
          <cell r="C127" t="str">
            <v>Amlodipine2.5mg</v>
          </cell>
          <cell r="D127" t="str">
            <v>Amlodipine</v>
          </cell>
          <cell r="E127" t="str">
            <v>2.5mg</v>
          </cell>
          <cell r="F127" t="str">
            <v>Y</v>
          </cell>
          <cell r="G127">
            <v>2011.25</v>
          </cell>
          <cell r="H127">
            <v>2011.25</v>
          </cell>
          <cell r="I127">
            <v>2011.25</v>
          </cell>
          <cell r="J127">
            <v>2011.25</v>
          </cell>
          <cell r="K127">
            <v>2011.25</v>
          </cell>
          <cell r="L127">
            <v>2011.25</v>
          </cell>
          <cell r="M127">
            <v>2011.25</v>
          </cell>
          <cell r="N127">
            <v>2011.25</v>
          </cell>
          <cell r="O127">
            <v>2011.25</v>
          </cell>
          <cell r="P127">
            <v>2011.25</v>
          </cell>
          <cell r="Q127">
            <v>0</v>
          </cell>
          <cell r="R127">
            <v>2011.25</v>
          </cell>
          <cell r="S127">
            <v>2011.25</v>
          </cell>
          <cell r="T127">
            <v>2011.25</v>
          </cell>
          <cell r="U127">
            <v>2011.25</v>
          </cell>
          <cell r="V127">
            <v>2011.25</v>
          </cell>
          <cell r="W127">
            <v>2011.25</v>
          </cell>
          <cell r="X127">
            <v>2011.25</v>
          </cell>
          <cell r="Y127">
            <v>2011.25</v>
          </cell>
          <cell r="Z127">
            <v>2011.25</v>
          </cell>
          <cell r="AA127">
            <v>2011.25</v>
          </cell>
          <cell r="AB127">
            <v>2011.25</v>
          </cell>
          <cell r="AC127">
            <v>0</v>
          </cell>
          <cell r="AD127">
            <v>2011.25</v>
          </cell>
          <cell r="AE127">
            <v>2011.25</v>
          </cell>
          <cell r="AF127">
            <v>2011.25</v>
          </cell>
          <cell r="AG127">
            <v>2011.25</v>
          </cell>
          <cell r="AH127">
            <v>2011.25</v>
          </cell>
          <cell r="AI127">
            <v>2011.25</v>
          </cell>
          <cell r="AJ127">
            <v>2011.25</v>
          </cell>
          <cell r="AK127">
            <v>2011.25</v>
          </cell>
        </row>
        <row r="128">
          <cell r="C128" t="str">
            <v>Amlodipine5mg</v>
          </cell>
          <cell r="D128" t="str">
            <v>Amlodipine</v>
          </cell>
          <cell r="E128" t="str">
            <v>5mg</v>
          </cell>
          <cell r="F128" t="str">
            <v>Y</v>
          </cell>
          <cell r="G128">
            <v>2011.25</v>
          </cell>
          <cell r="H128">
            <v>2011.25</v>
          </cell>
          <cell r="I128">
            <v>2011.25</v>
          </cell>
          <cell r="J128">
            <v>2011.25</v>
          </cell>
          <cell r="K128">
            <v>2011.25</v>
          </cell>
          <cell r="L128">
            <v>2011.25</v>
          </cell>
          <cell r="M128">
            <v>2011.25</v>
          </cell>
          <cell r="N128">
            <v>2011.25</v>
          </cell>
          <cell r="O128">
            <v>2011.25</v>
          </cell>
          <cell r="P128">
            <v>2011.25</v>
          </cell>
          <cell r="Q128">
            <v>0</v>
          </cell>
          <cell r="R128">
            <v>2011.25</v>
          </cell>
          <cell r="S128">
            <v>2011.25</v>
          </cell>
          <cell r="T128">
            <v>2011.25</v>
          </cell>
          <cell r="U128">
            <v>2011.25</v>
          </cell>
          <cell r="V128">
            <v>2011.25</v>
          </cell>
          <cell r="W128">
            <v>2011.25</v>
          </cell>
          <cell r="X128">
            <v>2011.25</v>
          </cell>
          <cell r="Y128">
            <v>2011.25</v>
          </cell>
          <cell r="Z128">
            <v>2011.25</v>
          </cell>
          <cell r="AA128">
            <v>2011.25</v>
          </cell>
          <cell r="AB128">
            <v>2011.25</v>
          </cell>
          <cell r="AC128">
            <v>0</v>
          </cell>
          <cell r="AD128">
            <v>2011.25</v>
          </cell>
          <cell r="AE128">
            <v>2011.25</v>
          </cell>
          <cell r="AF128">
            <v>2011.25</v>
          </cell>
          <cell r="AG128">
            <v>2011.25</v>
          </cell>
          <cell r="AH128">
            <v>2011.25</v>
          </cell>
          <cell r="AI128">
            <v>2011.25</v>
          </cell>
          <cell r="AJ128">
            <v>2011.25</v>
          </cell>
          <cell r="AK128">
            <v>2011.25</v>
          </cell>
        </row>
        <row r="129">
          <cell r="C129" t="str">
            <v>Amlodipine10mg</v>
          </cell>
          <cell r="D129" t="str">
            <v>Amlodipine</v>
          </cell>
          <cell r="E129" t="str">
            <v>10mg</v>
          </cell>
          <cell r="F129" t="str">
            <v>Y</v>
          </cell>
          <cell r="G129">
            <v>2011.25</v>
          </cell>
          <cell r="H129">
            <v>2011.25</v>
          </cell>
          <cell r="I129">
            <v>2011.25</v>
          </cell>
          <cell r="J129">
            <v>2011.25</v>
          </cell>
          <cell r="K129">
            <v>2011.25</v>
          </cell>
          <cell r="L129">
            <v>2011.25</v>
          </cell>
          <cell r="M129">
            <v>2011.25</v>
          </cell>
          <cell r="N129">
            <v>2011.25</v>
          </cell>
          <cell r="O129">
            <v>2011.25</v>
          </cell>
          <cell r="P129">
            <v>2011.25</v>
          </cell>
          <cell r="Q129">
            <v>0</v>
          </cell>
          <cell r="R129">
            <v>2011.25</v>
          </cell>
          <cell r="S129">
            <v>2011.25</v>
          </cell>
          <cell r="T129">
            <v>2011.25</v>
          </cell>
          <cell r="U129">
            <v>2011.25</v>
          </cell>
          <cell r="V129">
            <v>2011.25</v>
          </cell>
          <cell r="W129">
            <v>2011.25</v>
          </cell>
          <cell r="X129">
            <v>2011.25</v>
          </cell>
          <cell r="Y129">
            <v>2011.25</v>
          </cell>
          <cell r="Z129">
            <v>2011.25</v>
          </cell>
          <cell r="AA129">
            <v>2011.25</v>
          </cell>
          <cell r="AB129">
            <v>2011.25</v>
          </cell>
          <cell r="AC129">
            <v>0</v>
          </cell>
          <cell r="AD129">
            <v>2011.25</v>
          </cell>
          <cell r="AE129">
            <v>2011.25</v>
          </cell>
          <cell r="AF129">
            <v>2011.25</v>
          </cell>
          <cell r="AG129">
            <v>2011.25</v>
          </cell>
          <cell r="AH129">
            <v>2011.25</v>
          </cell>
          <cell r="AI129">
            <v>2011.25</v>
          </cell>
          <cell r="AJ129">
            <v>2011.25</v>
          </cell>
          <cell r="AK129">
            <v>2011.25</v>
          </cell>
        </row>
        <row r="130">
          <cell r="C130" t="str">
            <v>Ademetionine</v>
          </cell>
          <cell r="D130" t="str">
            <v>Ademetionine</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row>
        <row r="131">
          <cell r="C131" t="str">
            <v xml:space="preserve">Carbidopa + levodopa </v>
          </cell>
          <cell r="D131" t="str">
            <v xml:space="preserve">Carbidopa + levodopa </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row>
        <row r="132">
          <cell r="C132" t="str">
            <v xml:space="preserve">Carvedilol </v>
          </cell>
          <cell r="D132" t="str">
            <v xml:space="preserve">Carvedilol </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row>
        <row r="133">
          <cell r="C133" t="str">
            <v>Citalopram 10mg</v>
          </cell>
          <cell r="D133" t="str">
            <v xml:space="preserve">Citalopram </v>
          </cell>
          <cell r="E133" t="str">
            <v>10mg</v>
          </cell>
          <cell r="F133" t="str">
            <v>Y</v>
          </cell>
          <cell r="G133">
            <v>2011.25</v>
          </cell>
          <cell r="H133">
            <v>2011.25</v>
          </cell>
          <cell r="I133">
            <v>2011.25</v>
          </cell>
          <cell r="J133">
            <v>2011.25</v>
          </cell>
          <cell r="K133">
            <v>2011.25</v>
          </cell>
          <cell r="L133">
            <v>2011.25</v>
          </cell>
          <cell r="M133">
            <v>2011.25</v>
          </cell>
          <cell r="N133">
            <v>2011.25</v>
          </cell>
          <cell r="O133">
            <v>2011.25</v>
          </cell>
          <cell r="P133">
            <v>2011.25</v>
          </cell>
          <cell r="Q133">
            <v>0</v>
          </cell>
          <cell r="R133">
            <v>2011.25</v>
          </cell>
          <cell r="S133">
            <v>2011.25</v>
          </cell>
          <cell r="T133">
            <v>2011.25</v>
          </cell>
          <cell r="U133">
            <v>2011.25</v>
          </cell>
          <cell r="V133">
            <v>2011.25</v>
          </cell>
          <cell r="W133">
            <v>2011.25</v>
          </cell>
          <cell r="X133">
            <v>2011.25</v>
          </cell>
          <cell r="Y133">
            <v>2011.25</v>
          </cell>
          <cell r="Z133">
            <v>2011.25</v>
          </cell>
          <cell r="AA133">
            <v>2011.25</v>
          </cell>
          <cell r="AB133">
            <v>2011.25</v>
          </cell>
          <cell r="AC133">
            <v>0</v>
          </cell>
          <cell r="AD133">
            <v>2011.25</v>
          </cell>
          <cell r="AE133">
            <v>2011.25</v>
          </cell>
          <cell r="AF133">
            <v>2011.25</v>
          </cell>
          <cell r="AG133">
            <v>2011.25</v>
          </cell>
          <cell r="AH133">
            <v>2011.25</v>
          </cell>
          <cell r="AI133">
            <v>2011.25</v>
          </cell>
          <cell r="AJ133">
            <v>2011.25</v>
          </cell>
          <cell r="AK133">
            <v>2011.25</v>
          </cell>
        </row>
        <row r="134">
          <cell r="C134" t="str">
            <v>Citalopram 20mg</v>
          </cell>
          <cell r="D134" t="str">
            <v xml:space="preserve">Citalopram </v>
          </cell>
          <cell r="E134" t="str">
            <v>20mg</v>
          </cell>
          <cell r="F134" t="str">
            <v>Y</v>
          </cell>
          <cell r="G134">
            <v>2011.25</v>
          </cell>
          <cell r="H134">
            <v>2011.25</v>
          </cell>
          <cell r="I134">
            <v>2011.25</v>
          </cell>
          <cell r="J134">
            <v>2011.25</v>
          </cell>
          <cell r="K134">
            <v>2011.25</v>
          </cell>
          <cell r="L134">
            <v>2011.25</v>
          </cell>
          <cell r="M134">
            <v>2011.25</v>
          </cell>
          <cell r="N134">
            <v>2011.25</v>
          </cell>
          <cell r="O134">
            <v>2011.25</v>
          </cell>
          <cell r="P134">
            <v>2011.25</v>
          </cell>
          <cell r="Q134">
            <v>0</v>
          </cell>
          <cell r="R134">
            <v>2011.25</v>
          </cell>
          <cell r="S134">
            <v>2011.25</v>
          </cell>
          <cell r="T134">
            <v>2011.25</v>
          </cell>
          <cell r="U134">
            <v>2011.25</v>
          </cell>
          <cell r="V134">
            <v>2011.25</v>
          </cell>
          <cell r="W134">
            <v>2011.25</v>
          </cell>
          <cell r="X134">
            <v>2011.25</v>
          </cell>
          <cell r="Y134">
            <v>2011.25</v>
          </cell>
          <cell r="Z134">
            <v>2011.25</v>
          </cell>
          <cell r="AA134">
            <v>2011.25</v>
          </cell>
          <cell r="AB134">
            <v>2011.25</v>
          </cell>
          <cell r="AC134">
            <v>0</v>
          </cell>
          <cell r="AD134">
            <v>2011.25</v>
          </cell>
          <cell r="AE134">
            <v>2011.25</v>
          </cell>
          <cell r="AF134">
            <v>2011.25</v>
          </cell>
          <cell r="AG134">
            <v>2011.25</v>
          </cell>
          <cell r="AH134">
            <v>2011.25</v>
          </cell>
          <cell r="AI134">
            <v>2011.25</v>
          </cell>
          <cell r="AJ134">
            <v>2011.25</v>
          </cell>
          <cell r="AK134">
            <v>2011.25</v>
          </cell>
        </row>
        <row r="135">
          <cell r="C135" t="str">
            <v>Citalopram 40mg</v>
          </cell>
          <cell r="D135" t="str">
            <v xml:space="preserve">Citalopram </v>
          </cell>
          <cell r="E135" t="str">
            <v>40mg</v>
          </cell>
          <cell r="F135" t="str">
            <v>Y</v>
          </cell>
          <cell r="G135">
            <v>2011.25</v>
          </cell>
          <cell r="H135">
            <v>2011.25</v>
          </cell>
          <cell r="I135">
            <v>2011.25</v>
          </cell>
          <cell r="J135">
            <v>2011.25</v>
          </cell>
          <cell r="K135">
            <v>2011.25</v>
          </cell>
          <cell r="L135">
            <v>2011.25</v>
          </cell>
          <cell r="M135">
            <v>2011.25</v>
          </cell>
          <cell r="N135">
            <v>2011.25</v>
          </cell>
          <cell r="O135">
            <v>2011.25</v>
          </cell>
          <cell r="P135">
            <v>2011.25</v>
          </cell>
          <cell r="Q135">
            <v>0</v>
          </cell>
          <cell r="R135">
            <v>2011.25</v>
          </cell>
          <cell r="S135">
            <v>2011.25</v>
          </cell>
          <cell r="T135">
            <v>2011.25</v>
          </cell>
          <cell r="U135">
            <v>2011.25</v>
          </cell>
          <cell r="V135">
            <v>2011.25</v>
          </cell>
          <cell r="W135">
            <v>2011.25</v>
          </cell>
          <cell r="X135">
            <v>2011.25</v>
          </cell>
          <cell r="Y135">
            <v>2011.25</v>
          </cell>
          <cell r="Z135">
            <v>2011.25</v>
          </cell>
          <cell r="AA135">
            <v>2011.25</v>
          </cell>
          <cell r="AB135">
            <v>2011.25</v>
          </cell>
          <cell r="AC135">
            <v>0</v>
          </cell>
          <cell r="AD135">
            <v>2011.25</v>
          </cell>
          <cell r="AE135">
            <v>2011.25</v>
          </cell>
          <cell r="AF135">
            <v>2011.25</v>
          </cell>
          <cell r="AG135">
            <v>2011.25</v>
          </cell>
          <cell r="AH135">
            <v>2011.25</v>
          </cell>
          <cell r="AI135">
            <v>2011.25</v>
          </cell>
          <cell r="AJ135">
            <v>2011.25</v>
          </cell>
          <cell r="AK135">
            <v>2011.25</v>
          </cell>
        </row>
        <row r="136">
          <cell r="C136" t="str">
            <v>Lamotrigine (DT)25mg</v>
          </cell>
          <cell r="D136" t="str">
            <v>Lamotrigine (DT)</v>
          </cell>
          <cell r="E136" t="str">
            <v>25mg</v>
          </cell>
          <cell r="F136" t="str">
            <v>Y</v>
          </cell>
          <cell r="G136">
            <v>2010.5</v>
          </cell>
          <cell r="H136">
            <v>2011.25</v>
          </cell>
          <cell r="I136">
            <v>2011.25</v>
          </cell>
          <cell r="J136">
            <v>2011.25</v>
          </cell>
          <cell r="K136">
            <v>2010.5</v>
          </cell>
          <cell r="L136">
            <v>2011.25</v>
          </cell>
          <cell r="M136">
            <v>2011.25</v>
          </cell>
          <cell r="N136">
            <v>2011.25</v>
          </cell>
          <cell r="O136">
            <v>2010.5</v>
          </cell>
          <cell r="P136">
            <v>2010.5</v>
          </cell>
          <cell r="Q136">
            <v>0</v>
          </cell>
          <cell r="R136">
            <v>2011.25</v>
          </cell>
          <cell r="S136">
            <v>2010.5</v>
          </cell>
          <cell r="T136">
            <v>2011.25</v>
          </cell>
          <cell r="U136">
            <v>2011.25</v>
          </cell>
          <cell r="V136">
            <v>2011.25</v>
          </cell>
          <cell r="W136">
            <v>2011.25</v>
          </cell>
          <cell r="X136">
            <v>2011.25</v>
          </cell>
          <cell r="Y136">
            <v>2010.5</v>
          </cell>
          <cell r="Z136">
            <v>2010.5</v>
          </cell>
          <cell r="AA136">
            <v>2011.25</v>
          </cell>
          <cell r="AB136">
            <v>2011.25</v>
          </cell>
          <cell r="AC136">
            <v>0</v>
          </cell>
          <cell r="AD136">
            <v>2010.5</v>
          </cell>
          <cell r="AE136">
            <v>2011.25</v>
          </cell>
          <cell r="AF136">
            <v>2011.25</v>
          </cell>
          <cell r="AG136">
            <v>2010.5</v>
          </cell>
          <cell r="AH136">
            <v>2011.25</v>
          </cell>
          <cell r="AI136">
            <v>2011.25</v>
          </cell>
          <cell r="AJ136">
            <v>2011.25</v>
          </cell>
          <cell r="AK136">
            <v>2010.5</v>
          </cell>
        </row>
        <row r="137">
          <cell r="C137" t="str">
            <v>Lamotrigine (DT)50mg</v>
          </cell>
          <cell r="D137" t="str">
            <v>Lamotrigine (DT)</v>
          </cell>
          <cell r="E137" t="str">
            <v>50mg</v>
          </cell>
          <cell r="F137" t="str">
            <v>Y</v>
          </cell>
          <cell r="G137">
            <v>2010.5</v>
          </cell>
          <cell r="H137">
            <v>2011.25</v>
          </cell>
          <cell r="I137">
            <v>2011.25</v>
          </cell>
          <cell r="J137">
            <v>2011.25</v>
          </cell>
          <cell r="K137">
            <v>2010.5</v>
          </cell>
          <cell r="L137">
            <v>2011.25</v>
          </cell>
          <cell r="M137">
            <v>2011.25</v>
          </cell>
          <cell r="N137">
            <v>2011.25</v>
          </cell>
          <cell r="O137">
            <v>2010.5</v>
          </cell>
          <cell r="P137">
            <v>2010.5</v>
          </cell>
          <cell r="Q137">
            <v>0</v>
          </cell>
          <cell r="R137">
            <v>2011.25</v>
          </cell>
          <cell r="S137">
            <v>2010.5</v>
          </cell>
          <cell r="T137">
            <v>2011.25</v>
          </cell>
          <cell r="U137">
            <v>2011.25</v>
          </cell>
          <cell r="V137">
            <v>2011.25</v>
          </cell>
          <cell r="W137">
            <v>2011.25</v>
          </cell>
          <cell r="X137">
            <v>2011.25</v>
          </cell>
          <cell r="Y137">
            <v>2010.5</v>
          </cell>
          <cell r="Z137">
            <v>2010.5</v>
          </cell>
          <cell r="AA137">
            <v>2011.25</v>
          </cell>
          <cell r="AB137">
            <v>2011.25</v>
          </cell>
          <cell r="AC137">
            <v>0</v>
          </cell>
          <cell r="AD137">
            <v>2010.5</v>
          </cell>
          <cell r="AE137">
            <v>2011.25</v>
          </cell>
          <cell r="AF137">
            <v>2011.25</v>
          </cell>
          <cell r="AG137">
            <v>2010.5</v>
          </cell>
          <cell r="AH137">
            <v>2011.25</v>
          </cell>
          <cell r="AI137">
            <v>2011.25</v>
          </cell>
          <cell r="AJ137">
            <v>2011.25</v>
          </cell>
          <cell r="AK137">
            <v>2010.5</v>
          </cell>
        </row>
        <row r="138">
          <cell r="C138" t="str">
            <v>Lamotrigine (DT)100mg</v>
          </cell>
          <cell r="D138" t="str">
            <v>Lamotrigine (DT)</v>
          </cell>
          <cell r="E138" t="str">
            <v>100mg</v>
          </cell>
          <cell r="F138" t="str">
            <v>Y</v>
          </cell>
          <cell r="G138">
            <v>2010.5</v>
          </cell>
          <cell r="H138">
            <v>2011.25</v>
          </cell>
          <cell r="I138">
            <v>2011.25</v>
          </cell>
          <cell r="J138">
            <v>2011.25</v>
          </cell>
          <cell r="K138">
            <v>2010.5</v>
          </cell>
          <cell r="L138">
            <v>2011.25</v>
          </cell>
          <cell r="M138">
            <v>2011.25</v>
          </cell>
          <cell r="N138">
            <v>2011.25</v>
          </cell>
          <cell r="O138">
            <v>2010.5</v>
          </cell>
          <cell r="P138">
            <v>2010.5</v>
          </cell>
          <cell r="Q138">
            <v>0</v>
          </cell>
          <cell r="R138">
            <v>2011.25</v>
          </cell>
          <cell r="S138">
            <v>2010.5</v>
          </cell>
          <cell r="T138">
            <v>2011.25</v>
          </cell>
          <cell r="U138">
            <v>2011.25</v>
          </cell>
          <cell r="V138">
            <v>2011.25</v>
          </cell>
          <cell r="W138">
            <v>2011.25</v>
          </cell>
          <cell r="X138">
            <v>2011.25</v>
          </cell>
          <cell r="Y138">
            <v>2010.5</v>
          </cell>
          <cell r="Z138">
            <v>2010.5</v>
          </cell>
          <cell r="AA138">
            <v>2011.25</v>
          </cell>
          <cell r="AB138">
            <v>2011.25</v>
          </cell>
          <cell r="AC138">
            <v>0</v>
          </cell>
          <cell r="AD138">
            <v>2010.5</v>
          </cell>
          <cell r="AE138">
            <v>2011.25</v>
          </cell>
          <cell r="AF138">
            <v>2011.25</v>
          </cell>
          <cell r="AG138">
            <v>2010.5</v>
          </cell>
          <cell r="AH138">
            <v>2011.25</v>
          </cell>
          <cell r="AI138">
            <v>2011.25</v>
          </cell>
          <cell r="AJ138">
            <v>2011.25</v>
          </cell>
          <cell r="AK138">
            <v>2010.5</v>
          </cell>
        </row>
        <row r="139">
          <cell r="C139" t="str">
            <v>Lamotrigine (DT)200mg</v>
          </cell>
          <cell r="D139" t="str">
            <v>Lamotrigine (DT)</v>
          </cell>
          <cell r="E139" t="str">
            <v>200mg</v>
          </cell>
          <cell r="F139" t="str">
            <v>Y</v>
          </cell>
          <cell r="G139">
            <v>2010.5</v>
          </cell>
          <cell r="H139">
            <v>2011.25</v>
          </cell>
          <cell r="I139">
            <v>2011.25</v>
          </cell>
          <cell r="J139">
            <v>2011.25</v>
          </cell>
          <cell r="K139">
            <v>2010.5</v>
          </cell>
          <cell r="L139">
            <v>2011.25</v>
          </cell>
          <cell r="M139">
            <v>2011.25</v>
          </cell>
          <cell r="N139">
            <v>2011.25</v>
          </cell>
          <cell r="O139">
            <v>2010.5</v>
          </cell>
          <cell r="P139">
            <v>2010.5</v>
          </cell>
          <cell r="Q139">
            <v>0</v>
          </cell>
          <cell r="R139">
            <v>2011.25</v>
          </cell>
          <cell r="S139">
            <v>2010.5</v>
          </cell>
          <cell r="T139">
            <v>2011.25</v>
          </cell>
          <cell r="U139">
            <v>2011.25</v>
          </cell>
          <cell r="V139">
            <v>2011.25</v>
          </cell>
          <cell r="W139">
            <v>2011.25</v>
          </cell>
          <cell r="X139">
            <v>2011.25</v>
          </cell>
          <cell r="Y139">
            <v>2010.5</v>
          </cell>
          <cell r="Z139">
            <v>2010.5</v>
          </cell>
          <cell r="AA139">
            <v>2011.25</v>
          </cell>
          <cell r="AB139">
            <v>2011.25</v>
          </cell>
          <cell r="AC139">
            <v>0</v>
          </cell>
          <cell r="AD139">
            <v>2010.5</v>
          </cell>
          <cell r="AE139">
            <v>2011.25</v>
          </cell>
          <cell r="AF139">
            <v>2011.25</v>
          </cell>
          <cell r="AG139">
            <v>2010.5</v>
          </cell>
          <cell r="AH139">
            <v>2011.25</v>
          </cell>
          <cell r="AI139">
            <v>2011.25</v>
          </cell>
          <cell r="AJ139">
            <v>2011.25</v>
          </cell>
          <cell r="AK139">
            <v>2010.5</v>
          </cell>
        </row>
        <row r="140">
          <cell r="C140" t="str">
            <v xml:space="preserve">Losartan + amlodipine </v>
          </cell>
          <cell r="D140" t="str">
            <v xml:space="preserve">Losartan + amlodipine </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row>
        <row r="141">
          <cell r="C141" t="str">
            <v xml:space="preserve">Mirtazapine </v>
          </cell>
          <cell r="D141" t="str">
            <v xml:space="preserve">Mirtazapine </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row>
        <row r="142">
          <cell r="C142" t="str">
            <v>Risperidone0.25mg</v>
          </cell>
          <cell r="D142" t="str">
            <v>Risperidone</v>
          </cell>
          <cell r="E142" t="str">
            <v>0.25mg</v>
          </cell>
          <cell r="F142" t="str">
            <v>Y</v>
          </cell>
          <cell r="G142">
            <v>2011.25</v>
          </cell>
          <cell r="H142">
            <v>2011.25</v>
          </cell>
          <cell r="I142">
            <v>2011.25</v>
          </cell>
          <cell r="J142">
            <v>2011.25</v>
          </cell>
          <cell r="K142">
            <v>2011.25</v>
          </cell>
          <cell r="L142">
            <v>2011.25</v>
          </cell>
          <cell r="M142">
            <v>2011.25</v>
          </cell>
          <cell r="N142">
            <v>2011.25</v>
          </cell>
          <cell r="O142">
            <v>2011.25</v>
          </cell>
          <cell r="P142">
            <v>2011.25</v>
          </cell>
          <cell r="Q142">
            <v>0</v>
          </cell>
          <cell r="R142">
            <v>2011.25</v>
          </cell>
          <cell r="S142">
            <v>2011.25</v>
          </cell>
          <cell r="T142">
            <v>2011.25</v>
          </cell>
          <cell r="U142">
            <v>2011.25</v>
          </cell>
          <cell r="V142">
            <v>2011.25</v>
          </cell>
          <cell r="W142">
            <v>2011.25</v>
          </cell>
          <cell r="X142">
            <v>2011.25</v>
          </cell>
          <cell r="Y142">
            <v>2011.25</v>
          </cell>
          <cell r="Z142">
            <v>2011.25</v>
          </cell>
          <cell r="AA142">
            <v>2011.25</v>
          </cell>
          <cell r="AB142">
            <v>2011.25</v>
          </cell>
          <cell r="AC142">
            <v>0</v>
          </cell>
          <cell r="AD142">
            <v>2011.25</v>
          </cell>
          <cell r="AE142">
            <v>2011.25</v>
          </cell>
          <cell r="AF142">
            <v>2011.25</v>
          </cell>
          <cell r="AG142">
            <v>2011.25</v>
          </cell>
          <cell r="AH142">
            <v>2011.25</v>
          </cell>
          <cell r="AI142">
            <v>2011.25</v>
          </cell>
          <cell r="AJ142">
            <v>2011.25</v>
          </cell>
          <cell r="AK142">
            <v>2011.25</v>
          </cell>
        </row>
        <row r="143">
          <cell r="C143" t="str">
            <v>Risperidone0.5mg</v>
          </cell>
          <cell r="D143" t="str">
            <v>Risperidone</v>
          </cell>
          <cell r="E143" t="str">
            <v>0.5mg</v>
          </cell>
          <cell r="F143" t="str">
            <v>Y</v>
          </cell>
          <cell r="G143">
            <v>2010.5</v>
          </cell>
          <cell r="H143">
            <v>2011.25</v>
          </cell>
          <cell r="I143">
            <v>2011.25</v>
          </cell>
          <cell r="J143">
            <v>2011.25</v>
          </cell>
          <cell r="K143">
            <v>2010.5</v>
          </cell>
          <cell r="L143">
            <v>2011.25</v>
          </cell>
          <cell r="M143">
            <v>2011.25</v>
          </cell>
          <cell r="N143">
            <v>2011.25</v>
          </cell>
          <cell r="O143">
            <v>2010.5</v>
          </cell>
          <cell r="P143">
            <v>2010.5</v>
          </cell>
          <cell r="Q143">
            <v>0</v>
          </cell>
          <cell r="R143">
            <v>2011.25</v>
          </cell>
          <cell r="S143">
            <v>2010.5</v>
          </cell>
          <cell r="T143">
            <v>2011.25</v>
          </cell>
          <cell r="U143">
            <v>2011.25</v>
          </cell>
          <cell r="V143">
            <v>2011.25</v>
          </cell>
          <cell r="W143">
            <v>2011.25</v>
          </cell>
          <cell r="X143">
            <v>2011.25</v>
          </cell>
          <cell r="Y143">
            <v>2010.5</v>
          </cell>
          <cell r="Z143">
            <v>2010.5</v>
          </cell>
          <cell r="AA143">
            <v>2011.25</v>
          </cell>
          <cell r="AB143">
            <v>2011.25</v>
          </cell>
          <cell r="AC143">
            <v>0</v>
          </cell>
          <cell r="AD143">
            <v>2010.5</v>
          </cell>
          <cell r="AE143">
            <v>2011.25</v>
          </cell>
          <cell r="AF143">
            <v>2011.25</v>
          </cell>
          <cell r="AG143">
            <v>2010.5</v>
          </cell>
          <cell r="AH143">
            <v>2011.25</v>
          </cell>
          <cell r="AI143">
            <v>2011.25</v>
          </cell>
          <cell r="AJ143">
            <v>2011.25</v>
          </cell>
          <cell r="AK143">
            <v>2010.5</v>
          </cell>
        </row>
        <row r="144">
          <cell r="C144" t="str">
            <v>Risperidone1mg</v>
          </cell>
          <cell r="D144" t="str">
            <v>Risperidone</v>
          </cell>
          <cell r="E144" t="str">
            <v>1mg</v>
          </cell>
          <cell r="F144" t="str">
            <v>Y</v>
          </cell>
          <cell r="G144">
            <v>2010.5</v>
          </cell>
          <cell r="H144">
            <v>2011.25</v>
          </cell>
          <cell r="I144">
            <v>2011.25</v>
          </cell>
          <cell r="J144">
            <v>2011.25</v>
          </cell>
          <cell r="K144">
            <v>2010.5</v>
          </cell>
          <cell r="L144">
            <v>2011.25</v>
          </cell>
          <cell r="M144">
            <v>2011.25</v>
          </cell>
          <cell r="N144">
            <v>2011.25</v>
          </cell>
          <cell r="O144">
            <v>2010.5</v>
          </cell>
          <cell r="P144">
            <v>2010.5</v>
          </cell>
          <cell r="Q144">
            <v>0</v>
          </cell>
          <cell r="R144">
            <v>2011.25</v>
          </cell>
          <cell r="S144">
            <v>2010.5</v>
          </cell>
          <cell r="T144">
            <v>2011.25</v>
          </cell>
          <cell r="U144">
            <v>2011.25</v>
          </cell>
          <cell r="V144">
            <v>2011.25</v>
          </cell>
          <cell r="W144">
            <v>2011.25</v>
          </cell>
          <cell r="X144">
            <v>2011.25</v>
          </cell>
          <cell r="Y144">
            <v>2010.5</v>
          </cell>
          <cell r="Z144">
            <v>2010.5</v>
          </cell>
          <cell r="AA144">
            <v>2011.25</v>
          </cell>
          <cell r="AB144">
            <v>2011.25</v>
          </cell>
          <cell r="AC144">
            <v>0</v>
          </cell>
          <cell r="AD144">
            <v>2010.5</v>
          </cell>
          <cell r="AE144">
            <v>2011.25</v>
          </cell>
          <cell r="AF144">
            <v>2011.25</v>
          </cell>
          <cell r="AG144">
            <v>2010.5</v>
          </cell>
          <cell r="AH144">
            <v>2011.25</v>
          </cell>
          <cell r="AI144">
            <v>2011.25</v>
          </cell>
          <cell r="AJ144">
            <v>2011.25</v>
          </cell>
          <cell r="AK144">
            <v>2010.5</v>
          </cell>
        </row>
        <row r="145">
          <cell r="C145" t="str">
            <v>Risperidone2mg</v>
          </cell>
          <cell r="D145" t="str">
            <v>Risperidone</v>
          </cell>
          <cell r="E145" t="str">
            <v>2mg</v>
          </cell>
          <cell r="F145" t="str">
            <v>Y</v>
          </cell>
          <cell r="G145">
            <v>2010.5</v>
          </cell>
          <cell r="H145">
            <v>2011.25</v>
          </cell>
          <cell r="I145">
            <v>2011.25</v>
          </cell>
          <cell r="J145">
            <v>2011.25</v>
          </cell>
          <cell r="K145">
            <v>2010.5</v>
          </cell>
          <cell r="L145">
            <v>2011.25</v>
          </cell>
          <cell r="M145">
            <v>2011.25</v>
          </cell>
          <cell r="N145">
            <v>2011.25</v>
          </cell>
          <cell r="O145">
            <v>2010.5</v>
          </cell>
          <cell r="P145">
            <v>2010.5</v>
          </cell>
          <cell r="Q145">
            <v>0</v>
          </cell>
          <cell r="R145">
            <v>2011.25</v>
          </cell>
          <cell r="S145">
            <v>2010.5</v>
          </cell>
          <cell r="T145">
            <v>2011.25</v>
          </cell>
          <cell r="U145">
            <v>2011.25</v>
          </cell>
          <cell r="V145">
            <v>2011.25</v>
          </cell>
          <cell r="W145">
            <v>2011.25</v>
          </cell>
          <cell r="X145">
            <v>2011.25</v>
          </cell>
          <cell r="Y145">
            <v>2010.5</v>
          </cell>
          <cell r="Z145">
            <v>2010.5</v>
          </cell>
          <cell r="AA145">
            <v>2011.25</v>
          </cell>
          <cell r="AB145">
            <v>2011.25</v>
          </cell>
          <cell r="AC145">
            <v>0</v>
          </cell>
          <cell r="AD145">
            <v>2010.5</v>
          </cell>
          <cell r="AE145">
            <v>2011.25</v>
          </cell>
          <cell r="AF145">
            <v>2011.25</v>
          </cell>
          <cell r="AG145">
            <v>2010.5</v>
          </cell>
          <cell r="AH145">
            <v>2011.25</v>
          </cell>
          <cell r="AI145">
            <v>2011.25</v>
          </cell>
          <cell r="AJ145">
            <v>2011.25</v>
          </cell>
          <cell r="AK145">
            <v>2010.5</v>
          </cell>
        </row>
        <row r="146">
          <cell r="C146" t="str">
            <v>Risperidone3mg</v>
          </cell>
          <cell r="D146" t="str">
            <v>Risperidone</v>
          </cell>
          <cell r="E146" t="str">
            <v>3mg</v>
          </cell>
          <cell r="F146" t="str">
            <v>Y</v>
          </cell>
          <cell r="G146">
            <v>2010.5</v>
          </cell>
          <cell r="H146">
            <v>2011.25</v>
          </cell>
          <cell r="I146">
            <v>2011.25</v>
          </cell>
          <cell r="J146">
            <v>2011.25</v>
          </cell>
          <cell r="K146">
            <v>2010.5</v>
          </cell>
          <cell r="L146">
            <v>2011.25</v>
          </cell>
          <cell r="M146">
            <v>2011.25</v>
          </cell>
          <cell r="N146">
            <v>2011.25</v>
          </cell>
          <cell r="O146">
            <v>2010.5</v>
          </cell>
          <cell r="P146">
            <v>2010.5</v>
          </cell>
          <cell r="Q146">
            <v>0</v>
          </cell>
          <cell r="R146">
            <v>2011.25</v>
          </cell>
          <cell r="S146">
            <v>2010.5</v>
          </cell>
          <cell r="T146">
            <v>2011.25</v>
          </cell>
          <cell r="U146">
            <v>2011.25</v>
          </cell>
          <cell r="V146">
            <v>2011.25</v>
          </cell>
          <cell r="W146">
            <v>2011.25</v>
          </cell>
          <cell r="X146">
            <v>2011.25</v>
          </cell>
          <cell r="Y146">
            <v>2010.5</v>
          </cell>
          <cell r="Z146">
            <v>2010.5</v>
          </cell>
          <cell r="AA146">
            <v>2011.25</v>
          </cell>
          <cell r="AB146">
            <v>2011.25</v>
          </cell>
          <cell r="AC146">
            <v>0</v>
          </cell>
          <cell r="AD146">
            <v>2010.5</v>
          </cell>
          <cell r="AE146">
            <v>2011.25</v>
          </cell>
          <cell r="AF146">
            <v>2011.25</v>
          </cell>
          <cell r="AG146">
            <v>2010.5</v>
          </cell>
          <cell r="AH146">
            <v>2011.25</v>
          </cell>
          <cell r="AI146">
            <v>2011.25</v>
          </cell>
          <cell r="AJ146">
            <v>2011.25</v>
          </cell>
          <cell r="AK146">
            <v>2010.5</v>
          </cell>
        </row>
        <row r="147">
          <cell r="C147" t="str">
            <v>Risperidone4mg</v>
          </cell>
          <cell r="D147" t="str">
            <v>Risperidone</v>
          </cell>
          <cell r="E147" t="str">
            <v>4mg</v>
          </cell>
          <cell r="F147" t="str">
            <v>Y</v>
          </cell>
          <cell r="G147">
            <v>2010.5</v>
          </cell>
          <cell r="H147">
            <v>2011.25</v>
          </cell>
          <cell r="I147">
            <v>2011.25</v>
          </cell>
          <cell r="J147">
            <v>2011.25</v>
          </cell>
          <cell r="K147">
            <v>2010.5</v>
          </cell>
          <cell r="L147">
            <v>2011.25</v>
          </cell>
          <cell r="M147">
            <v>2011.25</v>
          </cell>
          <cell r="N147">
            <v>2011.25</v>
          </cell>
          <cell r="O147">
            <v>2010.5</v>
          </cell>
          <cell r="P147">
            <v>2010.5</v>
          </cell>
          <cell r="Q147">
            <v>0</v>
          </cell>
          <cell r="R147">
            <v>2011.25</v>
          </cell>
          <cell r="S147">
            <v>2010.5</v>
          </cell>
          <cell r="T147">
            <v>2011.25</v>
          </cell>
          <cell r="U147">
            <v>2011.25</v>
          </cell>
          <cell r="V147">
            <v>2011.25</v>
          </cell>
          <cell r="W147">
            <v>2011.25</v>
          </cell>
          <cell r="X147">
            <v>2011.25</v>
          </cell>
          <cell r="Y147">
            <v>2010.5</v>
          </cell>
          <cell r="Z147">
            <v>2010.5</v>
          </cell>
          <cell r="AA147">
            <v>2011.25</v>
          </cell>
          <cell r="AB147">
            <v>2011.25</v>
          </cell>
          <cell r="AC147">
            <v>0</v>
          </cell>
          <cell r="AD147">
            <v>2010.5</v>
          </cell>
          <cell r="AE147">
            <v>2011.25</v>
          </cell>
          <cell r="AF147">
            <v>2011.25</v>
          </cell>
          <cell r="AG147">
            <v>2010.5</v>
          </cell>
          <cell r="AH147">
            <v>2011.25</v>
          </cell>
          <cell r="AI147">
            <v>2011.25</v>
          </cell>
          <cell r="AJ147">
            <v>2011.25</v>
          </cell>
          <cell r="AK147">
            <v>2010.5</v>
          </cell>
        </row>
        <row r="148">
          <cell r="C148" t="str">
            <v>Risperidone6mg</v>
          </cell>
          <cell r="D148" t="str">
            <v>Risperidone</v>
          </cell>
          <cell r="E148" t="str">
            <v>6mg</v>
          </cell>
          <cell r="F148" t="str">
            <v>Y</v>
          </cell>
          <cell r="G148">
            <v>2010.5</v>
          </cell>
          <cell r="H148">
            <v>2011.25</v>
          </cell>
          <cell r="I148">
            <v>2011.25</v>
          </cell>
          <cell r="J148">
            <v>2011.25</v>
          </cell>
          <cell r="K148">
            <v>2010.5</v>
          </cell>
          <cell r="L148">
            <v>2011.25</v>
          </cell>
          <cell r="M148">
            <v>2011.25</v>
          </cell>
          <cell r="N148">
            <v>2011.25</v>
          </cell>
          <cell r="O148">
            <v>2010.5</v>
          </cell>
          <cell r="P148">
            <v>2010.5</v>
          </cell>
          <cell r="Q148">
            <v>0</v>
          </cell>
          <cell r="R148">
            <v>2011.25</v>
          </cell>
          <cell r="S148">
            <v>2010.5</v>
          </cell>
          <cell r="T148">
            <v>2011.25</v>
          </cell>
          <cell r="U148">
            <v>2011.25</v>
          </cell>
          <cell r="V148">
            <v>2011.25</v>
          </cell>
          <cell r="W148">
            <v>2011.25</v>
          </cell>
          <cell r="X148">
            <v>2011.25</v>
          </cell>
          <cell r="Y148">
            <v>2010.5</v>
          </cell>
          <cell r="Z148">
            <v>2010.5</v>
          </cell>
          <cell r="AA148">
            <v>2011.25</v>
          </cell>
          <cell r="AB148">
            <v>2011.25</v>
          </cell>
          <cell r="AC148">
            <v>0</v>
          </cell>
          <cell r="AD148">
            <v>2010.5</v>
          </cell>
          <cell r="AE148">
            <v>2011.25</v>
          </cell>
          <cell r="AF148">
            <v>2011.25</v>
          </cell>
          <cell r="AG148">
            <v>2010.5</v>
          </cell>
          <cell r="AH148">
            <v>2011.25</v>
          </cell>
          <cell r="AI148">
            <v>2011.25</v>
          </cell>
          <cell r="AJ148">
            <v>2011.25</v>
          </cell>
          <cell r="AK148">
            <v>2010.5</v>
          </cell>
        </row>
        <row r="149">
          <cell r="C149" t="str">
            <v>Sertraline 25mg</v>
          </cell>
          <cell r="D149" t="str">
            <v xml:space="preserve">Sertraline </v>
          </cell>
          <cell r="E149" t="str">
            <v>25mg</v>
          </cell>
          <cell r="F149" t="str">
            <v>Y</v>
          </cell>
          <cell r="G149">
            <v>2011.25</v>
          </cell>
          <cell r="H149">
            <v>2011.25</v>
          </cell>
          <cell r="I149">
            <v>2011.25</v>
          </cell>
          <cell r="J149">
            <v>2011.25</v>
          </cell>
          <cell r="K149">
            <v>2011.25</v>
          </cell>
          <cell r="L149">
            <v>2011.25</v>
          </cell>
          <cell r="M149">
            <v>2011.25</v>
          </cell>
          <cell r="N149">
            <v>2011.25</v>
          </cell>
          <cell r="O149">
            <v>2011.25</v>
          </cell>
          <cell r="P149">
            <v>2011.25</v>
          </cell>
          <cell r="Q149">
            <v>0</v>
          </cell>
          <cell r="R149">
            <v>2011.25</v>
          </cell>
          <cell r="S149">
            <v>2011.25</v>
          </cell>
          <cell r="T149">
            <v>2011.25</v>
          </cell>
          <cell r="U149">
            <v>2011.25</v>
          </cell>
          <cell r="V149">
            <v>2011.25</v>
          </cell>
          <cell r="W149">
            <v>2011.25</v>
          </cell>
          <cell r="X149">
            <v>2011.25</v>
          </cell>
          <cell r="Y149">
            <v>2011.25</v>
          </cell>
          <cell r="Z149">
            <v>2011.25</v>
          </cell>
          <cell r="AA149">
            <v>2011.25</v>
          </cell>
          <cell r="AB149">
            <v>2011.25</v>
          </cell>
          <cell r="AC149">
            <v>0</v>
          </cell>
          <cell r="AD149">
            <v>2011.25</v>
          </cell>
          <cell r="AE149">
            <v>2011.25</v>
          </cell>
          <cell r="AF149">
            <v>2011.25</v>
          </cell>
          <cell r="AG149">
            <v>2011.25</v>
          </cell>
          <cell r="AH149">
            <v>2011.25</v>
          </cell>
          <cell r="AI149">
            <v>2011.25</v>
          </cell>
          <cell r="AJ149">
            <v>2011.25</v>
          </cell>
          <cell r="AK149">
            <v>2011.25</v>
          </cell>
        </row>
        <row r="150">
          <cell r="C150" t="str">
            <v>Sertraline 50mg</v>
          </cell>
          <cell r="D150" t="str">
            <v xml:space="preserve">Sertraline </v>
          </cell>
          <cell r="E150" t="str">
            <v>50mg</v>
          </cell>
          <cell r="F150" t="str">
            <v>Y</v>
          </cell>
          <cell r="G150">
            <v>2010.5</v>
          </cell>
          <cell r="H150">
            <v>2011.25</v>
          </cell>
          <cell r="I150">
            <v>2011.25</v>
          </cell>
          <cell r="J150">
            <v>2011.25</v>
          </cell>
          <cell r="K150">
            <v>2010.5</v>
          </cell>
          <cell r="L150">
            <v>2011.25</v>
          </cell>
          <cell r="M150">
            <v>2011.25</v>
          </cell>
          <cell r="N150">
            <v>2011.25</v>
          </cell>
          <cell r="O150">
            <v>2010.5</v>
          </cell>
          <cell r="P150">
            <v>2010.5</v>
          </cell>
          <cell r="Q150">
            <v>0</v>
          </cell>
          <cell r="R150">
            <v>2011.25</v>
          </cell>
          <cell r="S150">
            <v>2010.5</v>
          </cell>
          <cell r="T150">
            <v>2011.25</v>
          </cell>
          <cell r="U150">
            <v>2011.25</v>
          </cell>
          <cell r="V150">
            <v>2011.25</v>
          </cell>
          <cell r="W150">
            <v>2011.25</v>
          </cell>
          <cell r="X150">
            <v>2011.25</v>
          </cell>
          <cell r="Y150">
            <v>2010.5</v>
          </cell>
          <cell r="Z150">
            <v>2010.5</v>
          </cell>
          <cell r="AA150">
            <v>2011.25</v>
          </cell>
          <cell r="AB150">
            <v>2011.25</v>
          </cell>
          <cell r="AC150">
            <v>0</v>
          </cell>
          <cell r="AD150">
            <v>2010.5</v>
          </cell>
          <cell r="AE150">
            <v>2011.25</v>
          </cell>
          <cell r="AF150">
            <v>2011.25</v>
          </cell>
          <cell r="AG150">
            <v>2010.5</v>
          </cell>
          <cell r="AH150">
            <v>2011.25</v>
          </cell>
          <cell r="AI150">
            <v>2011.25</v>
          </cell>
          <cell r="AJ150">
            <v>2011.25</v>
          </cell>
          <cell r="AK150">
            <v>2010.5</v>
          </cell>
        </row>
        <row r="151">
          <cell r="C151" t="str">
            <v>Sertraline 100mg</v>
          </cell>
          <cell r="D151" t="str">
            <v xml:space="preserve">Sertraline </v>
          </cell>
          <cell r="E151" t="str">
            <v>100mg</v>
          </cell>
          <cell r="F151" t="str">
            <v>Y</v>
          </cell>
          <cell r="G151">
            <v>2010.5</v>
          </cell>
          <cell r="H151">
            <v>2010.5</v>
          </cell>
          <cell r="I151">
            <v>2011.25</v>
          </cell>
          <cell r="J151">
            <v>2010.25</v>
          </cell>
          <cell r="K151">
            <v>2010.5</v>
          </cell>
          <cell r="L151">
            <v>2010.5</v>
          </cell>
          <cell r="M151">
            <v>2010.5</v>
          </cell>
          <cell r="N151">
            <v>2010.5</v>
          </cell>
          <cell r="O151">
            <v>2010.5</v>
          </cell>
          <cell r="P151">
            <v>2010.5</v>
          </cell>
          <cell r="Q151">
            <v>0</v>
          </cell>
          <cell r="R151">
            <v>2010.5</v>
          </cell>
          <cell r="S151">
            <v>2010.5</v>
          </cell>
          <cell r="T151">
            <v>2011.25</v>
          </cell>
          <cell r="U151">
            <v>2011.25</v>
          </cell>
          <cell r="V151">
            <v>2011.25</v>
          </cell>
          <cell r="W151">
            <v>2010.5</v>
          </cell>
          <cell r="X151">
            <v>2011.25</v>
          </cell>
          <cell r="Y151">
            <v>2010.5</v>
          </cell>
          <cell r="Z151">
            <v>2010.5</v>
          </cell>
          <cell r="AA151">
            <v>2010.5</v>
          </cell>
          <cell r="AB151">
            <v>2011.25</v>
          </cell>
          <cell r="AC151">
            <v>0</v>
          </cell>
          <cell r="AD151">
            <v>2010.5</v>
          </cell>
          <cell r="AE151">
            <v>2011.25</v>
          </cell>
          <cell r="AF151">
            <v>2011.25</v>
          </cell>
          <cell r="AG151">
            <v>2010.5</v>
          </cell>
          <cell r="AH151">
            <v>2011.25</v>
          </cell>
          <cell r="AI151">
            <v>2010.5</v>
          </cell>
          <cell r="AJ151">
            <v>2010.5</v>
          </cell>
          <cell r="AK151">
            <v>2010.25</v>
          </cell>
        </row>
        <row r="152">
          <cell r="C152" t="str">
            <v>Donepezil5mg</v>
          </cell>
          <cell r="D152" t="str">
            <v>Donepezil</v>
          </cell>
          <cell r="E152" t="str">
            <v>5mg</v>
          </cell>
          <cell r="F152" t="str">
            <v>Y</v>
          </cell>
          <cell r="G152">
            <v>2010.5</v>
          </cell>
          <cell r="H152">
            <v>2010.5</v>
          </cell>
          <cell r="I152">
            <v>2011.25</v>
          </cell>
          <cell r="J152">
            <v>2010.25</v>
          </cell>
          <cell r="K152">
            <v>2010.5</v>
          </cell>
          <cell r="L152">
            <v>2010.5</v>
          </cell>
          <cell r="M152">
            <v>2010.5</v>
          </cell>
          <cell r="N152">
            <v>2010.5</v>
          </cell>
          <cell r="O152">
            <v>2010.5</v>
          </cell>
          <cell r="P152">
            <v>2010.5</v>
          </cell>
          <cell r="Q152">
            <v>0</v>
          </cell>
          <cell r="R152">
            <v>2010.5</v>
          </cell>
          <cell r="S152">
            <v>2010.5</v>
          </cell>
          <cell r="T152">
            <v>2011.25</v>
          </cell>
          <cell r="U152">
            <v>2011.25</v>
          </cell>
          <cell r="V152">
            <v>2011.25</v>
          </cell>
          <cell r="W152">
            <v>2010.5</v>
          </cell>
          <cell r="X152">
            <v>2011.25</v>
          </cell>
          <cell r="Y152">
            <v>2010.5</v>
          </cell>
          <cell r="Z152">
            <v>2010.5</v>
          </cell>
          <cell r="AA152">
            <v>2010.5</v>
          </cell>
          <cell r="AB152">
            <v>2011.25</v>
          </cell>
          <cell r="AC152">
            <v>0</v>
          </cell>
          <cell r="AD152">
            <v>2010.5</v>
          </cell>
          <cell r="AE152">
            <v>2011.25</v>
          </cell>
          <cell r="AF152">
            <v>2011.25</v>
          </cell>
          <cell r="AG152">
            <v>2010.5</v>
          </cell>
          <cell r="AH152">
            <v>2011.25</v>
          </cell>
          <cell r="AI152">
            <v>2010.5</v>
          </cell>
          <cell r="AJ152">
            <v>2010.5</v>
          </cell>
          <cell r="AK152">
            <v>2010.25</v>
          </cell>
        </row>
        <row r="153">
          <cell r="C153" t="str">
            <v>Donepezil10mg</v>
          </cell>
          <cell r="D153" t="str">
            <v>Donepezil</v>
          </cell>
          <cell r="E153" t="str">
            <v>10mg</v>
          </cell>
          <cell r="F153" t="str">
            <v>Y</v>
          </cell>
          <cell r="G153">
            <v>2010.5</v>
          </cell>
          <cell r="H153">
            <v>2010.5</v>
          </cell>
          <cell r="I153">
            <v>2011.25</v>
          </cell>
          <cell r="J153">
            <v>2010.25</v>
          </cell>
          <cell r="K153">
            <v>2010.5</v>
          </cell>
          <cell r="L153">
            <v>2010.5</v>
          </cell>
          <cell r="M153">
            <v>2010.5</v>
          </cell>
          <cell r="N153">
            <v>2010.5</v>
          </cell>
          <cell r="O153">
            <v>2010.5</v>
          </cell>
          <cell r="P153">
            <v>2010.5</v>
          </cell>
          <cell r="Q153">
            <v>0</v>
          </cell>
          <cell r="R153">
            <v>2010.5</v>
          </cell>
          <cell r="S153">
            <v>2010.5</v>
          </cell>
          <cell r="T153">
            <v>2011.25</v>
          </cell>
          <cell r="U153">
            <v>2011.25</v>
          </cell>
          <cell r="V153">
            <v>2011.25</v>
          </cell>
          <cell r="W153">
            <v>2010.5</v>
          </cell>
          <cell r="X153">
            <v>2011.25</v>
          </cell>
          <cell r="Y153">
            <v>2010.5</v>
          </cell>
          <cell r="Z153">
            <v>2010.5</v>
          </cell>
          <cell r="AA153">
            <v>2010.5</v>
          </cell>
          <cell r="AB153">
            <v>2011.25</v>
          </cell>
          <cell r="AC153">
            <v>0</v>
          </cell>
          <cell r="AD153">
            <v>2010.5</v>
          </cell>
          <cell r="AE153">
            <v>2011.25</v>
          </cell>
          <cell r="AF153">
            <v>2011.25</v>
          </cell>
          <cell r="AG153">
            <v>2010.5</v>
          </cell>
          <cell r="AH153">
            <v>2011.25</v>
          </cell>
          <cell r="AI153">
            <v>2010.5</v>
          </cell>
          <cell r="AJ153">
            <v>2010.5</v>
          </cell>
          <cell r="AK153">
            <v>2010.25</v>
          </cell>
        </row>
        <row r="154">
          <cell r="C154" t="str">
            <v>Losartan12.5mg</v>
          </cell>
          <cell r="D154" t="str">
            <v>Losartan</v>
          </cell>
          <cell r="E154" t="str">
            <v>12.5mg</v>
          </cell>
          <cell r="F154" t="str">
            <v>Y</v>
          </cell>
          <cell r="G154">
            <v>2010.5</v>
          </cell>
          <cell r="H154">
            <v>2011.25</v>
          </cell>
          <cell r="I154">
            <v>2011.25</v>
          </cell>
          <cell r="J154">
            <v>2011.25</v>
          </cell>
          <cell r="K154">
            <v>2010.5</v>
          </cell>
          <cell r="L154">
            <v>2011.25</v>
          </cell>
          <cell r="M154">
            <v>2011.25</v>
          </cell>
          <cell r="N154">
            <v>2011.25</v>
          </cell>
          <cell r="O154">
            <v>2010.5</v>
          </cell>
          <cell r="P154">
            <v>2010.5</v>
          </cell>
          <cell r="Q154">
            <v>0</v>
          </cell>
          <cell r="R154">
            <v>2011.25</v>
          </cell>
          <cell r="S154">
            <v>2010.5</v>
          </cell>
          <cell r="T154">
            <v>2011.25</v>
          </cell>
          <cell r="U154">
            <v>2011.25</v>
          </cell>
          <cell r="V154">
            <v>2011.25</v>
          </cell>
          <cell r="W154">
            <v>2011.25</v>
          </cell>
          <cell r="X154">
            <v>2011.25</v>
          </cell>
          <cell r="Y154">
            <v>2010.5</v>
          </cell>
          <cell r="Z154">
            <v>2010.5</v>
          </cell>
          <cell r="AA154">
            <v>2011.25</v>
          </cell>
          <cell r="AB154">
            <v>2011.25</v>
          </cell>
          <cell r="AC154">
            <v>0</v>
          </cell>
          <cell r="AD154">
            <v>2010.5</v>
          </cell>
          <cell r="AE154">
            <v>2011.25</v>
          </cell>
          <cell r="AF154">
            <v>2011.25</v>
          </cell>
          <cell r="AG154">
            <v>2010.5</v>
          </cell>
          <cell r="AH154">
            <v>2011.25</v>
          </cell>
          <cell r="AI154">
            <v>2011.25</v>
          </cell>
          <cell r="AJ154">
            <v>2011.25</v>
          </cell>
          <cell r="AK154">
            <v>2010.5</v>
          </cell>
        </row>
        <row r="155">
          <cell r="C155" t="str">
            <v>Losartan25mg</v>
          </cell>
          <cell r="D155" t="str">
            <v>Losartan</v>
          </cell>
          <cell r="E155" t="str">
            <v>25mg</v>
          </cell>
          <cell r="F155" t="str">
            <v>Y</v>
          </cell>
          <cell r="G155">
            <v>2010.5</v>
          </cell>
          <cell r="H155">
            <v>2011.25</v>
          </cell>
          <cell r="I155">
            <v>2011.25</v>
          </cell>
          <cell r="J155">
            <v>2011.25</v>
          </cell>
          <cell r="K155">
            <v>2010.5</v>
          </cell>
          <cell r="L155">
            <v>2011.25</v>
          </cell>
          <cell r="M155">
            <v>2011.25</v>
          </cell>
          <cell r="N155">
            <v>2011.25</v>
          </cell>
          <cell r="O155">
            <v>2010.5</v>
          </cell>
          <cell r="P155">
            <v>2010.5</v>
          </cell>
          <cell r="Q155">
            <v>0</v>
          </cell>
          <cell r="R155">
            <v>2011.25</v>
          </cell>
          <cell r="S155">
            <v>2010.5</v>
          </cell>
          <cell r="T155">
            <v>2011.25</v>
          </cell>
          <cell r="U155">
            <v>2011.25</v>
          </cell>
          <cell r="V155">
            <v>2011.25</v>
          </cell>
          <cell r="W155">
            <v>2011.25</v>
          </cell>
          <cell r="X155">
            <v>2011.25</v>
          </cell>
          <cell r="Y155">
            <v>2010.5</v>
          </cell>
          <cell r="Z155">
            <v>2010.5</v>
          </cell>
          <cell r="AA155">
            <v>2011.25</v>
          </cell>
          <cell r="AB155">
            <v>2011.25</v>
          </cell>
          <cell r="AC155">
            <v>0</v>
          </cell>
          <cell r="AD155">
            <v>2010.5</v>
          </cell>
          <cell r="AE155">
            <v>2011.25</v>
          </cell>
          <cell r="AF155">
            <v>2011.25</v>
          </cell>
          <cell r="AG155">
            <v>2010.5</v>
          </cell>
          <cell r="AH155">
            <v>2011.25</v>
          </cell>
          <cell r="AI155">
            <v>2011.25</v>
          </cell>
          <cell r="AJ155">
            <v>2011.25</v>
          </cell>
          <cell r="AK155">
            <v>2010.5</v>
          </cell>
        </row>
        <row r="156">
          <cell r="C156" t="str">
            <v>Losartan50mg</v>
          </cell>
          <cell r="D156" t="str">
            <v>Losartan</v>
          </cell>
          <cell r="E156" t="str">
            <v>50mg</v>
          </cell>
          <cell r="F156" t="str">
            <v>Y</v>
          </cell>
          <cell r="G156">
            <v>2010.5</v>
          </cell>
          <cell r="H156">
            <v>2011.25</v>
          </cell>
          <cell r="I156">
            <v>2011.25</v>
          </cell>
          <cell r="J156">
            <v>2011.25</v>
          </cell>
          <cell r="K156">
            <v>2010.5</v>
          </cell>
          <cell r="L156">
            <v>2011.25</v>
          </cell>
          <cell r="M156">
            <v>2011.25</v>
          </cell>
          <cell r="N156">
            <v>2011.25</v>
          </cell>
          <cell r="O156">
            <v>2010.5</v>
          </cell>
          <cell r="P156">
            <v>2010.5</v>
          </cell>
          <cell r="Q156">
            <v>0</v>
          </cell>
          <cell r="R156">
            <v>2011.25</v>
          </cell>
          <cell r="S156">
            <v>2010.5</v>
          </cell>
          <cell r="T156">
            <v>2011.25</v>
          </cell>
          <cell r="U156">
            <v>2011.25</v>
          </cell>
          <cell r="V156">
            <v>2011.25</v>
          </cell>
          <cell r="W156">
            <v>2011.25</v>
          </cell>
          <cell r="X156">
            <v>2011.25</v>
          </cell>
          <cell r="Y156">
            <v>2010.5</v>
          </cell>
          <cell r="Z156">
            <v>2010.5</v>
          </cell>
          <cell r="AA156">
            <v>2011.25</v>
          </cell>
          <cell r="AB156">
            <v>2011.25</v>
          </cell>
          <cell r="AC156">
            <v>0</v>
          </cell>
          <cell r="AD156">
            <v>2010.5</v>
          </cell>
          <cell r="AE156">
            <v>2011.25</v>
          </cell>
          <cell r="AF156">
            <v>2011.25</v>
          </cell>
          <cell r="AG156">
            <v>2010.5</v>
          </cell>
          <cell r="AH156">
            <v>2011.25</v>
          </cell>
          <cell r="AI156">
            <v>2011.25</v>
          </cell>
          <cell r="AJ156">
            <v>2011.25</v>
          </cell>
          <cell r="AK156">
            <v>2010.5</v>
          </cell>
        </row>
        <row r="157">
          <cell r="C157" t="str">
            <v>Losartan100mg</v>
          </cell>
          <cell r="D157" t="str">
            <v>Losartan</v>
          </cell>
          <cell r="E157" t="str">
            <v>100mg</v>
          </cell>
          <cell r="F157" t="str">
            <v>Y</v>
          </cell>
          <cell r="G157">
            <v>2010.5</v>
          </cell>
          <cell r="H157">
            <v>2010.5</v>
          </cell>
          <cell r="I157">
            <v>2011.25</v>
          </cell>
          <cell r="J157">
            <v>2010.25</v>
          </cell>
          <cell r="K157">
            <v>2010.5</v>
          </cell>
          <cell r="L157">
            <v>2010.5</v>
          </cell>
          <cell r="M157">
            <v>2010.5</v>
          </cell>
          <cell r="N157">
            <v>2010.5</v>
          </cell>
          <cell r="O157">
            <v>2010.5</v>
          </cell>
          <cell r="P157">
            <v>2010.5</v>
          </cell>
          <cell r="Q157">
            <v>0</v>
          </cell>
          <cell r="R157">
            <v>2010.5</v>
          </cell>
          <cell r="S157">
            <v>2010.5</v>
          </cell>
          <cell r="T157">
            <v>2011.25</v>
          </cell>
          <cell r="U157">
            <v>2011.25</v>
          </cell>
          <cell r="V157">
            <v>2011.25</v>
          </cell>
          <cell r="W157">
            <v>2010.5</v>
          </cell>
          <cell r="X157">
            <v>2011.25</v>
          </cell>
          <cell r="Y157">
            <v>2010.5</v>
          </cell>
          <cell r="Z157">
            <v>2010.5</v>
          </cell>
          <cell r="AA157">
            <v>2010.5</v>
          </cell>
          <cell r="AB157">
            <v>2011.25</v>
          </cell>
          <cell r="AC157">
            <v>0</v>
          </cell>
          <cell r="AD157">
            <v>2010.5</v>
          </cell>
          <cell r="AE157">
            <v>2011.25</v>
          </cell>
          <cell r="AF157">
            <v>2011.25</v>
          </cell>
          <cell r="AG157">
            <v>2010.5</v>
          </cell>
          <cell r="AH157">
            <v>2011.25</v>
          </cell>
          <cell r="AI157">
            <v>2010.5</v>
          </cell>
          <cell r="AJ157">
            <v>2010.5</v>
          </cell>
          <cell r="AK157">
            <v>2010.25</v>
          </cell>
        </row>
        <row r="158">
          <cell r="C158" t="str">
            <v>Metformin + Glyburide2.5+500mg</v>
          </cell>
          <cell r="D158" t="str">
            <v>Metformin + Glyburide</v>
          </cell>
          <cell r="E158" t="str">
            <v>2.5+500mg</v>
          </cell>
          <cell r="F158" t="str">
            <v>Y</v>
          </cell>
          <cell r="G158">
            <v>2011.25</v>
          </cell>
          <cell r="H158">
            <v>2010.5</v>
          </cell>
          <cell r="I158">
            <v>2011.25</v>
          </cell>
          <cell r="J158">
            <v>2010.25</v>
          </cell>
          <cell r="K158">
            <v>2011.25</v>
          </cell>
          <cell r="L158">
            <v>2010.5</v>
          </cell>
          <cell r="M158">
            <v>2010.5</v>
          </cell>
          <cell r="N158">
            <v>2010.5</v>
          </cell>
          <cell r="O158">
            <v>2011.25</v>
          </cell>
          <cell r="P158">
            <v>2011.25</v>
          </cell>
          <cell r="Q158">
            <v>0</v>
          </cell>
          <cell r="R158">
            <v>2010.5</v>
          </cell>
          <cell r="S158">
            <v>2011.25</v>
          </cell>
          <cell r="T158">
            <v>2011.25</v>
          </cell>
          <cell r="U158">
            <v>2011.25</v>
          </cell>
          <cell r="V158">
            <v>2011.25</v>
          </cell>
          <cell r="W158">
            <v>2010.5</v>
          </cell>
          <cell r="X158">
            <v>2011.25</v>
          </cell>
          <cell r="Y158">
            <v>2011.25</v>
          </cell>
          <cell r="Z158">
            <v>2011.25</v>
          </cell>
          <cell r="AA158">
            <v>2010.5</v>
          </cell>
          <cell r="AB158">
            <v>2011.25</v>
          </cell>
          <cell r="AC158">
            <v>0</v>
          </cell>
          <cell r="AD158">
            <v>2011.25</v>
          </cell>
          <cell r="AE158">
            <v>2011.25</v>
          </cell>
          <cell r="AF158">
            <v>2011.25</v>
          </cell>
          <cell r="AG158">
            <v>2011.25</v>
          </cell>
          <cell r="AH158">
            <v>2011.25</v>
          </cell>
          <cell r="AI158">
            <v>2010.5</v>
          </cell>
          <cell r="AJ158">
            <v>2010.5</v>
          </cell>
          <cell r="AK158">
            <v>2010.25</v>
          </cell>
        </row>
        <row r="159">
          <cell r="C159" t="str">
            <v>Metformin + Glyburide5+500mg</v>
          </cell>
          <cell r="D159" t="str">
            <v>Metformin + Glyburide</v>
          </cell>
          <cell r="E159" t="str">
            <v>5+500mg</v>
          </cell>
          <cell r="F159" t="str">
            <v>Y</v>
          </cell>
          <cell r="G159">
            <v>2011.25</v>
          </cell>
          <cell r="H159">
            <v>2010.5</v>
          </cell>
          <cell r="I159">
            <v>2011.25</v>
          </cell>
          <cell r="J159">
            <v>2010.25</v>
          </cell>
          <cell r="K159">
            <v>2011.25</v>
          </cell>
          <cell r="L159">
            <v>2010.5</v>
          </cell>
          <cell r="M159">
            <v>2010.5</v>
          </cell>
          <cell r="N159">
            <v>2010.5</v>
          </cell>
          <cell r="O159">
            <v>2011.25</v>
          </cell>
          <cell r="P159">
            <v>2011.25</v>
          </cell>
          <cell r="Q159">
            <v>0</v>
          </cell>
          <cell r="R159">
            <v>2010.5</v>
          </cell>
          <cell r="S159">
            <v>2011.25</v>
          </cell>
          <cell r="T159">
            <v>2011.25</v>
          </cell>
          <cell r="U159">
            <v>2011.25</v>
          </cell>
          <cell r="V159">
            <v>2011.25</v>
          </cell>
          <cell r="W159">
            <v>2010.5</v>
          </cell>
          <cell r="X159">
            <v>2011.25</v>
          </cell>
          <cell r="Y159">
            <v>2011.25</v>
          </cell>
          <cell r="Z159">
            <v>2011.25</v>
          </cell>
          <cell r="AA159">
            <v>2010.5</v>
          </cell>
          <cell r="AB159">
            <v>2011.25</v>
          </cell>
          <cell r="AC159">
            <v>0</v>
          </cell>
          <cell r="AD159">
            <v>2011.25</v>
          </cell>
          <cell r="AE159">
            <v>2011.25</v>
          </cell>
          <cell r="AF159">
            <v>2011.25</v>
          </cell>
          <cell r="AG159">
            <v>2011.25</v>
          </cell>
          <cell r="AH159">
            <v>2011.25</v>
          </cell>
          <cell r="AI159">
            <v>2010.5</v>
          </cell>
          <cell r="AJ159">
            <v>2010.5</v>
          </cell>
          <cell r="AK159">
            <v>2010.25</v>
          </cell>
        </row>
        <row r="160">
          <cell r="C160" t="str">
            <v>Olanzapine ODT5mg</v>
          </cell>
          <cell r="D160" t="str">
            <v>Olanzapine ODT</v>
          </cell>
          <cell r="E160" t="str">
            <v>5mg</v>
          </cell>
          <cell r="F160" t="str">
            <v>Y</v>
          </cell>
          <cell r="G160">
            <v>2010.5</v>
          </cell>
          <cell r="H160">
            <v>2010.5</v>
          </cell>
          <cell r="I160">
            <v>2011.25</v>
          </cell>
          <cell r="J160">
            <v>2010.25</v>
          </cell>
          <cell r="K160">
            <v>2010.5</v>
          </cell>
          <cell r="L160">
            <v>2010.5</v>
          </cell>
          <cell r="M160">
            <v>2010.5</v>
          </cell>
          <cell r="N160">
            <v>2010.5</v>
          </cell>
          <cell r="O160">
            <v>2010.5</v>
          </cell>
          <cell r="P160">
            <v>2010.5</v>
          </cell>
          <cell r="Q160">
            <v>0</v>
          </cell>
          <cell r="R160">
            <v>2010.5</v>
          </cell>
          <cell r="S160">
            <v>2010.5</v>
          </cell>
          <cell r="T160">
            <v>2011.25</v>
          </cell>
          <cell r="U160">
            <v>2011.25</v>
          </cell>
          <cell r="V160">
            <v>2011.25</v>
          </cell>
          <cell r="W160">
            <v>2010.5</v>
          </cell>
          <cell r="X160">
            <v>2011.25</v>
          </cell>
          <cell r="Y160">
            <v>2010.5</v>
          </cell>
          <cell r="Z160">
            <v>2010.5</v>
          </cell>
          <cell r="AA160">
            <v>2010.5</v>
          </cell>
          <cell r="AB160">
            <v>2011.25</v>
          </cell>
          <cell r="AC160">
            <v>0</v>
          </cell>
          <cell r="AD160">
            <v>2010.5</v>
          </cell>
          <cell r="AE160">
            <v>2011.25</v>
          </cell>
          <cell r="AF160">
            <v>2011.25</v>
          </cell>
          <cell r="AG160">
            <v>2010.5</v>
          </cell>
          <cell r="AH160">
            <v>2011.25</v>
          </cell>
          <cell r="AI160">
            <v>2010.5</v>
          </cell>
          <cell r="AJ160">
            <v>2010.5</v>
          </cell>
          <cell r="AK160">
            <v>2010.25</v>
          </cell>
        </row>
        <row r="161">
          <cell r="C161" t="str">
            <v>Olanzapine ODT10mg</v>
          </cell>
          <cell r="D161" t="str">
            <v>Olanzapine ODT</v>
          </cell>
          <cell r="E161" t="str">
            <v>10mg</v>
          </cell>
          <cell r="F161" t="str">
            <v>Y</v>
          </cell>
          <cell r="G161">
            <v>2010.5</v>
          </cell>
          <cell r="H161">
            <v>2010.5</v>
          </cell>
          <cell r="I161">
            <v>2011.25</v>
          </cell>
          <cell r="J161">
            <v>2010.25</v>
          </cell>
          <cell r="K161">
            <v>2010.5</v>
          </cell>
          <cell r="L161">
            <v>2010.5</v>
          </cell>
          <cell r="M161">
            <v>2010.5</v>
          </cell>
          <cell r="N161">
            <v>2010.5</v>
          </cell>
          <cell r="O161">
            <v>2010.5</v>
          </cell>
          <cell r="P161">
            <v>2010.5</v>
          </cell>
          <cell r="Q161">
            <v>0</v>
          </cell>
          <cell r="R161">
            <v>2010.5</v>
          </cell>
          <cell r="S161">
            <v>2010.5</v>
          </cell>
          <cell r="T161">
            <v>2011.25</v>
          </cell>
          <cell r="U161">
            <v>2011.25</v>
          </cell>
          <cell r="V161">
            <v>2011.25</v>
          </cell>
          <cell r="W161">
            <v>2010.5</v>
          </cell>
          <cell r="X161">
            <v>2011.25</v>
          </cell>
          <cell r="Y161">
            <v>2010.5</v>
          </cell>
          <cell r="Z161">
            <v>2010.5</v>
          </cell>
          <cell r="AA161">
            <v>2010.5</v>
          </cell>
          <cell r="AB161">
            <v>2011.25</v>
          </cell>
          <cell r="AC161">
            <v>0</v>
          </cell>
          <cell r="AD161">
            <v>2010.5</v>
          </cell>
          <cell r="AE161">
            <v>2011.25</v>
          </cell>
          <cell r="AF161">
            <v>2011.25</v>
          </cell>
          <cell r="AG161">
            <v>2010.5</v>
          </cell>
          <cell r="AH161">
            <v>2011.25</v>
          </cell>
          <cell r="AI161">
            <v>2010.5</v>
          </cell>
          <cell r="AJ161">
            <v>2010.5</v>
          </cell>
          <cell r="AK161">
            <v>2010.25</v>
          </cell>
        </row>
        <row r="162">
          <cell r="C162" t="str">
            <v>Olanzapine ODT2.5mg</v>
          </cell>
          <cell r="D162" t="str">
            <v>Olanzapine ODT</v>
          </cell>
          <cell r="E162" t="str">
            <v>2.5mg</v>
          </cell>
          <cell r="F162" t="str">
            <v>Y</v>
          </cell>
          <cell r="G162">
            <v>2010.5</v>
          </cell>
          <cell r="H162">
            <v>2011.25</v>
          </cell>
          <cell r="I162">
            <v>2011.25</v>
          </cell>
          <cell r="J162">
            <v>2011.25</v>
          </cell>
          <cell r="K162">
            <v>2010.5</v>
          </cell>
          <cell r="L162">
            <v>2011.25</v>
          </cell>
          <cell r="M162">
            <v>2011.25</v>
          </cell>
          <cell r="N162">
            <v>2011.25</v>
          </cell>
          <cell r="O162">
            <v>2010.5</v>
          </cell>
          <cell r="P162">
            <v>2010.5</v>
          </cell>
          <cell r="Q162">
            <v>0</v>
          </cell>
          <cell r="R162">
            <v>2011.25</v>
          </cell>
          <cell r="S162">
            <v>2010.5</v>
          </cell>
          <cell r="T162">
            <v>2011.25</v>
          </cell>
          <cell r="U162">
            <v>2011.25</v>
          </cell>
          <cell r="V162">
            <v>2011.25</v>
          </cell>
          <cell r="W162">
            <v>2011.25</v>
          </cell>
          <cell r="X162">
            <v>2011.25</v>
          </cell>
          <cell r="Y162">
            <v>2010.5</v>
          </cell>
          <cell r="Z162">
            <v>2010.5</v>
          </cell>
          <cell r="AA162">
            <v>2011.25</v>
          </cell>
          <cell r="AB162">
            <v>2011.25</v>
          </cell>
          <cell r="AC162">
            <v>0</v>
          </cell>
          <cell r="AD162">
            <v>2010.5</v>
          </cell>
          <cell r="AE162">
            <v>2011.25</v>
          </cell>
          <cell r="AF162">
            <v>2011.25</v>
          </cell>
          <cell r="AG162">
            <v>2010.5</v>
          </cell>
          <cell r="AH162">
            <v>2011.25</v>
          </cell>
          <cell r="AI162">
            <v>2011.25</v>
          </cell>
          <cell r="AJ162">
            <v>2011.25</v>
          </cell>
          <cell r="AK162">
            <v>2010.5</v>
          </cell>
        </row>
        <row r="163">
          <cell r="C163" t="str">
            <v>Olanzapine ODT7.5mg</v>
          </cell>
          <cell r="D163" t="str">
            <v>Olanzapine ODT</v>
          </cell>
          <cell r="E163" t="str">
            <v>7.5mg</v>
          </cell>
          <cell r="F163" t="str">
            <v>Y</v>
          </cell>
          <cell r="G163">
            <v>2010.5</v>
          </cell>
          <cell r="H163">
            <v>2011.25</v>
          </cell>
          <cell r="I163">
            <v>2011.25</v>
          </cell>
          <cell r="J163">
            <v>2011.25</v>
          </cell>
          <cell r="K163">
            <v>2010.5</v>
          </cell>
          <cell r="L163">
            <v>2011.25</v>
          </cell>
          <cell r="M163">
            <v>2011.25</v>
          </cell>
          <cell r="N163">
            <v>2011.25</v>
          </cell>
          <cell r="O163">
            <v>2010.5</v>
          </cell>
          <cell r="P163">
            <v>2010.5</v>
          </cell>
          <cell r="Q163">
            <v>0</v>
          </cell>
          <cell r="R163">
            <v>2011.25</v>
          </cell>
          <cell r="S163">
            <v>2010.5</v>
          </cell>
          <cell r="T163">
            <v>2011.25</v>
          </cell>
          <cell r="U163">
            <v>2011.25</v>
          </cell>
          <cell r="V163">
            <v>2011.25</v>
          </cell>
          <cell r="W163">
            <v>2011.25</v>
          </cell>
          <cell r="X163">
            <v>2011.25</v>
          </cell>
          <cell r="Y163">
            <v>2010.5</v>
          </cell>
          <cell r="Z163">
            <v>2010.5</v>
          </cell>
          <cell r="AA163">
            <v>2011.25</v>
          </cell>
          <cell r="AB163">
            <v>2011.25</v>
          </cell>
          <cell r="AC163">
            <v>0</v>
          </cell>
          <cell r="AD163">
            <v>2010.5</v>
          </cell>
          <cell r="AE163">
            <v>2011.25</v>
          </cell>
          <cell r="AF163">
            <v>2011.25</v>
          </cell>
          <cell r="AG163">
            <v>2010.5</v>
          </cell>
          <cell r="AH163">
            <v>2011.25</v>
          </cell>
          <cell r="AI163">
            <v>2011.25</v>
          </cell>
          <cell r="AJ163">
            <v>2011.25</v>
          </cell>
          <cell r="AK163">
            <v>2010.5</v>
          </cell>
        </row>
        <row r="164">
          <cell r="C164" t="str">
            <v>Olanzapine ODT15mg</v>
          </cell>
          <cell r="D164" t="str">
            <v>Olanzapine ODT</v>
          </cell>
          <cell r="E164" t="str">
            <v>15mg</v>
          </cell>
          <cell r="F164" t="str">
            <v>Y</v>
          </cell>
          <cell r="G164">
            <v>2010.5</v>
          </cell>
          <cell r="H164">
            <v>2011.25</v>
          </cell>
          <cell r="I164">
            <v>2011.25</v>
          </cell>
          <cell r="J164">
            <v>2011.25</v>
          </cell>
          <cell r="K164">
            <v>2010.5</v>
          </cell>
          <cell r="L164">
            <v>2011.25</v>
          </cell>
          <cell r="M164">
            <v>2011.25</v>
          </cell>
          <cell r="N164">
            <v>2011.25</v>
          </cell>
          <cell r="O164">
            <v>2010.5</v>
          </cell>
          <cell r="P164">
            <v>2010.5</v>
          </cell>
          <cell r="Q164">
            <v>0</v>
          </cell>
          <cell r="R164">
            <v>2011.25</v>
          </cell>
          <cell r="S164">
            <v>2010.5</v>
          </cell>
          <cell r="T164">
            <v>2011.25</v>
          </cell>
          <cell r="U164">
            <v>2011.25</v>
          </cell>
          <cell r="V164">
            <v>2011.25</v>
          </cell>
          <cell r="W164">
            <v>2011.25</v>
          </cell>
          <cell r="X164">
            <v>2011.25</v>
          </cell>
          <cell r="Y164">
            <v>2010.5</v>
          </cell>
          <cell r="Z164">
            <v>2010.5</v>
          </cell>
          <cell r="AA164">
            <v>2011.25</v>
          </cell>
          <cell r="AB164">
            <v>2011.25</v>
          </cell>
          <cell r="AC164">
            <v>0</v>
          </cell>
          <cell r="AD164">
            <v>2010.5</v>
          </cell>
          <cell r="AE164">
            <v>2011.25</v>
          </cell>
          <cell r="AF164">
            <v>2011.25</v>
          </cell>
          <cell r="AG164">
            <v>2010.5</v>
          </cell>
          <cell r="AH164">
            <v>2011.25</v>
          </cell>
          <cell r="AI164">
            <v>2011.25</v>
          </cell>
          <cell r="AJ164">
            <v>2011.25</v>
          </cell>
          <cell r="AK164">
            <v>2010.5</v>
          </cell>
        </row>
        <row r="165">
          <cell r="C165" t="str">
            <v>Olanzapine ODT20mg</v>
          </cell>
          <cell r="D165" t="str">
            <v>Olanzapine ODT</v>
          </cell>
          <cell r="E165" t="str">
            <v>20mg</v>
          </cell>
          <cell r="F165" t="str">
            <v>Y</v>
          </cell>
          <cell r="G165">
            <v>2010.5</v>
          </cell>
          <cell r="H165">
            <v>2011.25</v>
          </cell>
          <cell r="I165">
            <v>2011.25</v>
          </cell>
          <cell r="J165">
            <v>2011.25</v>
          </cell>
          <cell r="K165">
            <v>2010.5</v>
          </cell>
          <cell r="L165">
            <v>2011.25</v>
          </cell>
          <cell r="M165">
            <v>2011.25</v>
          </cell>
          <cell r="N165">
            <v>2011.25</v>
          </cell>
          <cell r="O165">
            <v>2010.5</v>
          </cell>
          <cell r="P165">
            <v>2010.5</v>
          </cell>
          <cell r="Q165">
            <v>0</v>
          </cell>
          <cell r="R165">
            <v>2011.25</v>
          </cell>
          <cell r="S165">
            <v>2010.5</v>
          </cell>
          <cell r="T165">
            <v>2011.25</v>
          </cell>
          <cell r="U165">
            <v>2011.25</v>
          </cell>
          <cell r="V165">
            <v>2011.25</v>
          </cell>
          <cell r="W165">
            <v>2011.25</v>
          </cell>
          <cell r="X165">
            <v>2011.25</v>
          </cell>
          <cell r="Y165">
            <v>2010.5</v>
          </cell>
          <cell r="Z165">
            <v>2010.5</v>
          </cell>
          <cell r="AA165">
            <v>2011.25</v>
          </cell>
          <cell r="AB165">
            <v>2011.25</v>
          </cell>
          <cell r="AC165">
            <v>0</v>
          </cell>
          <cell r="AD165">
            <v>2010.5</v>
          </cell>
          <cell r="AE165">
            <v>2011.25</v>
          </cell>
          <cell r="AF165">
            <v>2011.25</v>
          </cell>
          <cell r="AG165">
            <v>2010.5</v>
          </cell>
          <cell r="AH165">
            <v>2011.25</v>
          </cell>
          <cell r="AI165">
            <v>2011.25</v>
          </cell>
          <cell r="AJ165">
            <v>2011.25</v>
          </cell>
          <cell r="AK165">
            <v>2010.5</v>
          </cell>
        </row>
        <row r="166">
          <cell r="C166" t="str">
            <v>Perindopril + Indapamide4+1.25mg</v>
          </cell>
          <cell r="D166" t="str">
            <v>Perindopril + Indapamide</v>
          </cell>
          <cell r="E166" t="str">
            <v>4+1.25mg</v>
          </cell>
          <cell r="F166" t="str">
            <v>Y</v>
          </cell>
          <cell r="G166">
            <v>2011.25</v>
          </cell>
          <cell r="H166">
            <v>2010.5</v>
          </cell>
          <cell r="I166">
            <v>2011.25</v>
          </cell>
          <cell r="J166">
            <v>2010.25</v>
          </cell>
          <cell r="K166">
            <v>2011.25</v>
          </cell>
          <cell r="L166">
            <v>2010.5</v>
          </cell>
          <cell r="M166">
            <v>2010.5</v>
          </cell>
          <cell r="N166">
            <v>2010.5</v>
          </cell>
          <cell r="O166">
            <v>2011.25</v>
          </cell>
          <cell r="P166">
            <v>2011.25</v>
          </cell>
          <cell r="Q166">
            <v>0</v>
          </cell>
          <cell r="R166">
            <v>2010.5</v>
          </cell>
          <cell r="S166">
            <v>2011.25</v>
          </cell>
          <cell r="T166">
            <v>2011.25</v>
          </cell>
          <cell r="U166">
            <v>2011.25</v>
          </cell>
          <cell r="V166">
            <v>2011.25</v>
          </cell>
          <cell r="W166">
            <v>2010.5</v>
          </cell>
          <cell r="X166">
            <v>2011.25</v>
          </cell>
          <cell r="Y166">
            <v>2011.25</v>
          </cell>
          <cell r="Z166">
            <v>2011.25</v>
          </cell>
          <cell r="AA166">
            <v>2010.5</v>
          </cell>
          <cell r="AB166">
            <v>2011.25</v>
          </cell>
          <cell r="AC166">
            <v>0</v>
          </cell>
          <cell r="AD166">
            <v>2011.25</v>
          </cell>
          <cell r="AE166">
            <v>2011.25</v>
          </cell>
          <cell r="AF166">
            <v>2011.25</v>
          </cell>
          <cell r="AG166">
            <v>2011.25</v>
          </cell>
          <cell r="AH166">
            <v>2011.25</v>
          </cell>
          <cell r="AI166">
            <v>2010.5</v>
          </cell>
          <cell r="AJ166">
            <v>2010.5</v>
          </cell>
          <cell r="AK166">
            <v>2010.25</v>
          </cell>
        </row>
        <row r="167">
          <cell r="C167" t="str">
            <v>Ramipril + HCTZ5+12.5mg</v>
          </cell>
          <cell r="D167" t="str">
            <v>Ramipril + HCTZ</v>
          </cell>
          <cell r="E167" t="str">
            <v>5+12.5mg</v>
          </cell>
          <cell r="F167" t="str">
            <v>Y</v>
          </cell>
          <cell r="G167">
            <v>2011.25</v>
          </cell>
          <cell r="H167">
            <v>2010.5</v>
          </cell>
          <cell r="I167">
            <v>2011.25</v>
          </cell>
          <cell r="J167">
            <v>2010.25</v>
          </cell>
          <cell r="K167">
            <v>2011.25</v>
          </cell>
          <cell r="L167">
            <v>2010.5</v>
          </cell>
          <cell r="M167">
            <v>2010.5</v>
          </cell>
          <cell r="N167">
            <v>2010.5</v>
          </cell>
          <cell r="O167">
            <v>2011.25</v>
          </cell>
          <cell r="P167">
            <v>2011.25</v>
          </cell>
          <cell r="Q167">
            <v>0</v>
          </cell>
          <cell r="R167">
            <v>2010.5</v>
          </cell>
          <cell r="S167">
            <v>2011.25</v>
          </cell>
          <cell r="T167">
            <v>2011.25</v>
          </cell>
          <cell r="U167">
            <v>2011.25</v>
          </cell>
          <cell r="V167">
            <v>2011.25</v>
          </cell>
          <cell r="W167">
            <v>2010.5</v>
          </cell>
          <cell r="X167">
            <v>2011.25</v>
          </cell>
          <cell r="Y167">
            <v>2011.25</v>
          </cell>
          <cell r="Z167">
            <v>2011.25</v>
          </cell>
          <cell r="AA167">
            <v>2010.5</v>
          </cell>
          <cell r="AB167">
            <v>2011.25</v>
          </cell>
          <cell r="AC167">
            <v>0</v>
          </cell>
          <cell r="AD167">
            <v>2011.25</v>
          </cell>
          <cell r="AE167">
            <v>2011.25</v>
          </cell>
          <cell r="AF167">
            <v>2011.25</v>
          </cell>
          <cell r="AG167">
            <v>2011.25</v>
          </cell>
          <cell r="AH167">
            <v>2011.25</v>
          </cell>
          <cell r="AI167">
            <v>2010.5</v>
          </cell>
          <cell r="AJ167">
            <v>2010.5</v>
          </cell>
          <cell r="AK167">
            <v>2010.25</v>
          </cell>
        </row>
        <row r="168">
          <cell r="C168" t="str">
            <v>Gabapentin300mg</v>
          </cell>
          <cell r="D168" t="str">
            <v>Gabapentin</v>
          </cell>
          <cell r="E168" t="str">
            <v>300mg</v>
          </cell>
          <cell r="F168" t="str">
            <v>Y</v>
          </cell>
          <cell r="G168">
            <v>2011.25</v>
          </cell>
          <cell r="H168">
            <v>2010.5</v>
          </cell>
          <cell r="I168">
            <v>2011.25</v>
          </cell>
          <cell r="J168">
            <v>2010.25</v>
          </cell>
          <cell r="K168">
            <v>2011.25</v>
          </cell>
          <cell r="L168">
            <v>2010.5</v>
          </cell>
          <cell r="M168">
            <v>2010.5</v>
          </cell>
          <cell r="N168">
            <v>2010.5</v>
          </cell>
          <cell r="O168">
            <v>2011.25</v>
          </cell>
          <cell r="P168">
            <v>2011.25</v>
          </cell>
          <cell r="Q168">
            <v>0</v>
          </cell>
          <cell r="R168">
            <v>2010.5</v>
          </cell>
          <cell r="S168">
            <v>2011.25</v>
          </cell>
          <cell r="T168">
            <v>2011.25</v>
          </cell>
          <cell r="U168">
            <v>2011.25</v>
          </cell>
          <cell r="V168">
            <v>2011.25</v>
          </cell>
          <cell r="W168">
            <v>2010.5</v>
          </cell>
          <cell r="X168">
            <v>2011.25</v>
          </cell>
          <cell r="Y168">
            <v>2011.25</v>
          </cell>
          <cell r="Z168">
            <v>2011.25</v>
          </cell>
          <cell r="AA168">
            <v>2010.5</v>
          </cell>
          <cell r="AB168">
            <v>2011.25</v>
          </cell>
          <cell r="AC168">
            <v>0</v>
          </cell>
          <cell r="AD168">
            <v>2011.25</v>
          </cell>
          <cell r="AE168">
            <v>2011.25</v>
          </cell>
          <cell r="AF168">
            <v>2011.25</v>
          </cell>
          <cell r="AG168">
            <v>2011.25</v>
          </cell>
          <cell r="AH168">
            <v>2011.25</v>
          </cell>
          <cell r="AI168">
            <v>2010.5</v>
          </cell>
          <cell r="AJ168">
            <v>2010.5</v>
          </cell>
          <cell r="AK168">
            <v>2010.25</v>
          </cell>
        </row>
        <row r="169">
          <cell r="C169" t="str">
            <v>Gabapentin400mg</v>
          </cell>
          <cell r="D169" t="str">
            <v>Gabapentin</v>
          </cell>
          <cell r="E169" t="str">
            <v>400mg</v>
          </cell>
          <cell r="F169" t="str">
            <v>Y</v>
          </cell>
          <cell r="G169">
            <v>2011.25</v>
          </cell>
          <cell r="H169">
            <v>2010.5</v>
          </cell>
          <cell r="I169">
            <v>2011.25</v>
          </cell>
          <cell r="J169">
            <v>2010.25</v>
          </cell>
          <cell r="K169">
            <v>2011.25</v>
          </cell>
          <cell r="L169">
            <v>2010.5</v>
          </cell>
          <cell r="M169">
            <v>2010.5</v>
          </cell>
          <cell r="N169">
            <v>2010.5</v>
          </cell>
          <cell r="O169">
            <v>2011.25</v>
          </cell>
          <cell r="P169">
            <v>2011.25</v>
          </cell>
          <cell r="Q169">
            <v>0</v>
          </cell>
          <cell r="R169">
            <v>2010.5</v>
          </cell>
          <cell r="S169">
            <v>2011.25</v>
          </cell>
          <cell r="T169">
            <v>2011.25</v>
          </cell>
          <cell r="U169">
            <v>2011.25</v>
          </cell>
          <cell r="V169">
            <v>2011.25</v>
          </cell>
          <cell r="W169">
            <v>2010.5</v>
          </cell>
          <cell r="X169">
            <v>2011.25</v>
          </cell>
          <cell r="Y169">
            <v>2011.25</v>
          </cell>
          <cell r="Z169">
            <v>2011.25</v>
          </cell>
          <cell r="AA169">
            <v>2010.5</v>
          </cell>
          <cell r="AB169">
            <v>2011.25</v>
          </cell>
          <cell r="AC169">
            <v>0</v>
          </cell>
          <cell r="AD169">
            <v>2011.25</v>
          </cell>
          <cell r="AE169">
            <v>2011.25</v>
          </cell>
          <cell r="AF169">
            <v>2011.25</v>
          </cell>
          <cell r="AG169">
            <v>2011.25</v>
          </cell>
          <cell r="AH169">
            <v>2011.25</v>
          </cell>
          <cell r="AI169">
            <v>2010.5</v>
          </cell>
          <cell r="AJ169">
            <v>2010.5</v>
          </cell>
          <cell r="AK169">
            <v>2010.25</v>
          </cell>
        </row>
        <row r="170">
          <cell r="C170" t="str">
            <v>Gabapentin600mg</v>
          </cell>
          <cell r="D170" t="str">
            <v>Gabapentin</v>
          </cell>
          <cell r="E170" t="str">
            <v>600mg</v>
          </cell>
          <cell r="F170" t="str">
            <v>Y</v>
          </cell>
          <cell r="G170">
            <v>2011.25</v>
          </cell>
          <cell r="H170">
            <v>2010.5</v>
          </cell>
          <cell r="I170">
            <v>2011.25</v>
          </cell>
          <cell r="J170">
            <v>2010.25</v>
          </cell>
          <cell r="K170">
            <v>2011.25</v>
          </cell>
          <cell r="L170">
            <v>2010.5</v>
          </cell>
          <cell r="M170">
            <v>2010.5</v>
          </cell>
          <cell r="N170">
            <v>2010.5</v>
          </cell>
          <cell r="O170">
            <v>2011.25</v>
          </cell>
          <cell r="P170">
            <v>2011.25</v>
          </cell>
          <cell r="Q170">
            <v>0</v>
          </cell>
          <cell r="R170">
            <v>2010.5</v>
          </cell>
          <cell r="S170">
            <v>2011.25</v>
          </cell>
          <cell r="T170">
            <v>2011.25</v>
          </cell>
          <cell r="U170">
            <v>2011.25</v>
          </cell>
          <cell r="V170">
            <v>2011.25</v>
          </cell>
          <cell r="W170">
            <v>2010.5</v>
          </cell>
          <cell r="X170">
            <v>2011.25</v>
          </cell>
          <cell r="Y170">
            <v>2011.25</v>
          </cell>
          <cell r="Z170">
            <v>2011.25</v>
          </cell>
          <cell r="AA170">
            <v>2010.5</v>
          </cell>
          <cell r="AB170">
            <v>2011.25</v>
          </cell>
          <cell r="AC170">
            <v>0</v>
          </cell>
          <cell r="AD170">
            <v>2011.25</v>
          </cell>
          <cell r="AE170">
            <v>2011.25</v>
          </cell>
          <cell r="AF170">
            <v>2011.25</v>
          </cell>
          <cell r="AG170">
            <v>2011.25</v>
          </cell>
          <cell r="AH170">
            <v>2011.25</v>
          </cell>
          <cell r="AI170">
            <v>2010.5</v>
          </cell>
          <cell r="AJ170">
            <v>2010.5</v>
          </cell>
          <cell r="AK170">
            <v>2010.25</v>
          </cell>
        </row>
        <row r="171">
          <cell r="C171" t="str">
            <v>Atorvastatin + Amlodipine10+5mg</v>
          </cell>
          <cell r="D171" t="str">
            <v>Atorvastatin + Amlodipine</v>
          </cell>
          <cell r="E171" t="str">
            <v>10+5mg</v>
          </cell>
          <cell r="F171" t="str">
            <v>Y</v>
          </cell>
          <cell r="G171">
            <v>2012</v>
          </cell>
          <cell r="H171">
            <v>2012</v>
          </cell>
          <cell r="I171">
            <v>2012.5</v>
          </cell>
          <cell r="J171">
            <v>2011.75</v>
          </cell>
          <cell r="K171">
            <v>2012</v>
          </cell>
          <cell r="L171">
            <v>2012</v>
          </cell>
          <cell r="M171">
            <v>2012</v>
          </cell>
          <cell r="N171">
            <v>2012</v>
          </cell>
          <cell r="O171">
            <v>2012</v>
          </cell>
          <cell r="P171">
            <v>2012</v>
          </cell>
          <cell r="Q171">
            <v>0</v>
          </cell>
          <cell r="R171">
            <v>2012</v>
          </cell>
          <cell r="S171">
            <v>2012</v>
          </cell>
          <cell r="T171">
            <v>2012.5</v>
          </cell>
          <cell r="U171">
            <v>2012.5</v>
          </cell>
          <cell r="V171">
            <v>2012.5</v>
          </cell>
          <cell r="W171">
            <v>2012</v>
          </cell>
          <cell r="X171">
            <v>2012.5</v>
          </cell>
          <cell r="Y171">
            <v>2012</v>
          </cell>
          <cell r="Z171">
            <v>2012</v>
          </cell>
          <cell r="AA171">
            <v>2012</v>
          </cell>
          <cell r="AB171">
            <v>2012.5</v>
          </cell>
          <cell r="AC171">
            <v>0</v>
          </cell>
          <cell r="AD171">
            <v>2012</v>
          </cell>
          <cell r="AE171">
            <v>2012.5</v>
          </cell>
          <cell r="AF171">
            <v>2012.5</v>
          </cell>
          <cell r="AG171">
            <v>2012</v>
          </cell>
          <cell r="AH171">
            <v>2012.5</v>
          </cell>
          <cell r="AI171">
            <v>2012</v>
          </cell>
          <cell r="AJ171">
            <v>2012</v>
          </cell>
          <cell r="AK171">
            <v>2011.75</v>
          </cell>
        </row>
        <row r="172">
          <cell r="C172" t="str">
            <v>Atorvastatin + Amlodipine10+10mg</v>
          </cell>
          <cell r="D172" t="str">
            <v>Atorvastatin + Amlodipine</v>
          </cell>
          <cell r="E172" t="str">
            <v>10+10mg</v>
          </cell>
          <cell r="F172" t="str">
            <v>Y</v>
          </cell>
          <cell r="G172">
            <v>2012</v>
          </cell>
          <cell r="H172">
            <v>2012</v>
          </cell>
          <cell r="I172">
            <v>2012.5</v>
          </cell>
          <cell r="J172">
            <v>2011.75</v>
          </cell>
          <cell r="K172">
            <v>2012</v>
          </cell>
          <cell r="L172">
            <v>2012</v>
          </cell>
          <cell r="M172">
            <v>2012</v>
          </cell>
          <cell r="N172">
            <v>2012</v>
          </cell>
          <cell r="O172">
            <v>2012</v>
          </cell>
          <cell r="P172">
            <v>2012</v>
          </cell>
          <cell r="Q172">
            <v>0</v>
          </cell>
          <cell r="R172">
            <v>2012</v>
          </cell>
          <cell r="S172">
            <v>2012</v>
          </cell>
          <cell r="T172">
            <v>2012.5</v>
          </cell>
          <cell r="U172">
            <v>2012.5</v>
          </cell>
          <cell r="V172">
            <v>2012.5</v>
          </cell>
          <cell r="W172">
            <v>2012</v>
          </cell>
          <cell r="X172">
            <v>2012.5</v>
          </cell>
          <cell r="Y172">
            <v>2012</v>
          </cell>
          <cell r="Z172">
            <v>2012</v>
          </cell>
          <cell r="AA172">
            <v>2012</v>
          </cell>
          <cell r="AB172">
            <v>2012.5</v>
          </cell>
          <cell r="AC172">
            <v>0</v>
          </cell>
          <cell r="AD172">
            <v>2012</v>
          </cell>
          <cell r="AE172">
            <v>2012.5</v>
          </cell>
          <cell r="AF172">
            <v>2012.5</v>
          </cell>
          <cell r="AG172">
            <v>2012</v>
          </cell>
          <cell r="AH172">
            <v>2012.5</v>
          </cell>
          <cell r="AI172">
            <v>2012</v>
          </cell>
          <cell r="AJ172">
            <v>2012</v>
          </cell>
          <cell r="AK172">
            <v>2011.75</v>
          </cell>
        </row>
        <row r="173">
          <cell r="C173" t="str">
            <v>Atorvastatin + Amlodipine20+5mg</v>
          </cell>
          <cell r="D173" t="str">
            <v>Atorvastatin + Amlodipine</v>
          </cell>
          <cell r="E173" t="str">
            <v>20+5mg</v>
          </cell>
          <cell r="F173" t="str">
            <v>Y</v>
          </cell>
          <cell r="G173">
            <v>2012.5</v>
          </cell>
          <cell r="H173">
            <v>2012</v>
          </cell>
          <cell r="I173">
            <v>2012.5</v>
          </cell>
          <cell r="J173">
            <v>2011.75</v>
          </cell>
          <cell r="K173">
            <v>2012.5</v>
          </cell>
          <cell r="L173">
            <v>2012</v>
          </cell>
          <cell r="M173">
            <v>2012</v>
          </cell>
          <cell r="N173">
            <v>2012</v>
          </cell>
          <cell r="O173">
            <v>2012.5</v>
          </cell>
          <cell r="P173">
            <v>2012.5</v>
          </cell>
          <cell r="Q173">
            <v>0</v>
          </cell>
          <cell r="R173">
            <v>2012</v>
          </cell>
          <cell r="S173">
            <v>2012.5</v>
          </cell>
          <cell r="T173">
            <v>2012.5</v>
          </cell>
          <cell r="U173">
            <v>2012.5</v>
          </cell>
          <cell r="V173">
            <v>2012.5</v>
          </cell>
          <cell r="W173">
            <v>2012</v>
          </cell>
          <cell r="X173">
            <v>2012.5</v>
          </cell>
          <cell r="Y173">
            <v>2012.5</v>
          </cell>
          <cell r="Z173">
            <v>2012.5</v>
          </cell>
          <cell r="AA173">
            <v>2012</v>
          </cell>
          <cell r="AB173">
            <v>2012.5</v>
          </cell>
          <cell r="AC173">
            <v>0</v>
          </cell>
          <cell r="AD173">
            <v>2012.5</v>
          </cell>
          <cell r="AE173">
            <v>2012.5</v>
          </cell>
          <cell r="AF173">
            <v>2012.5</v>
          </cell>
          <cell r="AG173">
            <v>2012.5</v>
          </cell>
          <cell r="AH173">
            <v>2012.5</v>
          </cell>
          <cell r="AI173">
            <v>2012</v>
          </cell>
          <cell r="AJ173">
            <v>2012</v>
          </cell>
          <cell r="AK173">
            <v>2011.75</v>
          </cell>
        </row>
        <row r="174">
          <cell r="C174" t="str">
            <v>Atorvastatin + Amlodipine20+10mg</v>
          </cell>
          <cell r="D174" t="str">
            <v>Atorvastatin + Amlodipine</v>
          </cell>
          <cell r="E174" t="str">
            <v>20+10mg</v>
          </cell>
          <cell r="F174" t="str">
            <v>Y</v>
          </cell>
          <cell r="G174">
            <v>2012.5</v>
          </cell>
          <cell r="H174">
            <v>2012</v>
          </cell>
          <cell r="I174">
            <v>2012.5</v>
          </cell>
          <cell r="J174">
            <v>2011.75</v>
          </cell>
          <cell r="K174">
            <v>2012.5</v>
          </cell>
          <cell r="L174">
            <v>2012</v>
          </cell>
          <cell r="M174">
            <v>2012</v>
          </cell>
          <cell r="N174">
            <v>2012</v>
          </cell>
          <cell r="O174">
            <v>2012.5</v>
          </cell>
          <cell r="P174">
            <v>2012.5</v>
          </cell>
          <cell r="Q174">
            <v>0</v>
          </cell>
          <cell r="R174">
            <v>2012</v>
          </cell>
          <cell r="S174">
            <v>2012.5</v>
          </cell>
          <cell r="T174">
            <v>2012.5</v>
          </cell>
          <cell r="U174">
            <v>2012.5</v>
          </cell>
          <cell r="V174">
            <v>2012.5</v>
          </cell>
          <cell r="W174">
            <v>2012</v>
          </cell>
          <cell r="X174">
            <v>2012.5</v>
          </cell>
          <cell r="Y174">
            <v>2012.5</v>
          </cell>
          <cell r="Z174">
            <v>2012.5</v>
          </cell>
          <cell r="AA174">
            <v>2012</v>
          </cell>
          <cell r="AB174">
            <v>2012.5</v>
          </cell>
          <cell r="AC174">
            <v>0</v>
          </cell>
          <cell r="AD174">
            <v>2012.5</v>
          </cell>
          <cell r="AE174">
            <v>2012.5</v>
          </cell>
          <cell r="AF174">
            <v>2012.5</v>
          </cell>
          <cell r="AG174">
            <v>2012.5</v>
          </cell>
          <cell r="AH174">
            <v>2012.5</v>
          </cell>
          <cell r="AI174">
            <v>2012</v>
          </cell>
          <cell r="AJ174">
            <v>2012</v>
          </cell>
          <cell r="AK174">
            <v>2011.75</v>
          </cell>
        </row>
        <row r="175">
          <cell r="C175" t="str">
            <v>Atorvastatin + Amlodipine10+2.5mg</v>
          </cell>
          <cell r="D175" t="str">
            <v>Atorvastatin + Amlodipine</v>
          </cell>
          <cell r="E175" t="str">
            <v>10+2.5mg</v>
          </cell>
          <cell r="F175" t="str">
            <v>Y</v>
          </cell>
          <cell r="G175">
            <v>2012.5</v>
          </cell>
          <cell r="H175">
            <v>2012.5</v>
          </cell>
          <cell r="I175">
            <v>2012.5</v>
          </cell>
          <cell r="J175">
            <v>2012.5</v>
          </cell>
          <cell r="K175">
            <v>2012.5</v>
          </cell>
          <cell r="L175">
            <v>2012.5</v>
          </cell>
          <cell r="M175">
            <v>2012.5</v>
          </cell>
          <cell r="N175">
            <v>2012.5</v>
          </cell>
          <cell r="O175">
            <v>2012.5</v>
          </cell>
          <cell r="P175">
            <v>2012.5</v>
          </cell>
          <cell r="Q175">
            <v>0</v>
          </cell>
          <cell r="R175">
            <v>2012.5</v>
          </cell>
          <cell r="S175">
            <v>2012.5</v>
          </cell>
          <cell r="T175">
            <v>2012.5</v>
          </cell>
          <cell r="U175">
            <v>2012.5</v>
          </cell>
          <cell r="V175">
            <v>2012.5</v>
          </cell>
          <cell r="W175">
            <v>2012.5</v>
          </cell>
          <cell r="X175">
            <v>2012.5</v>
          </cell>
          <cell r="Y175">
            <v>2012.5</v>
          </cell>
          <cell r="Z175">
            <v>2012.5</v>
          </cell>
          <cell r="AA175">
            <v>2012.5</v>
          </cell>
          <cell r="AB175">
            <v>2012.5</v>
          </cell>
          <cell r="AC175">
            <v>0</v>
          </cell>
          <cell r="AD175">
            <v>2012.5</v>
          </cell>
          <cell r="AE175">
            <v>2012.5</v>
          </cell>
          <cell r="AF175">
            <v>2012.5</v>
          </cell>
          <cell r="AG175">
            <v>2012.5</v>
          </cell>
          <cell r="AH175">
            <v>2012.5</v>
          </cell>
          <cell r="AI175">
            <v>2012.5</v>
          </cell>
          <cell r="AJ175">
            <v>2012.5</v>
          </cell>
          <cell r="AK175">
            <v>2012.5</v>
          </cell>
        </row>
        <row r="176">
          <cell r="C176" t="str">
            <v>Atorvastatin + Amlodipine20+2.5mg</v>
          </cell>
          <cell r="D176" t="str">
            <v>Atorvastatin + Amlodipine</v>
          </cell>
          <cell r="E176" t="str">
            <v>20+2.5mg</v>
          </cell>
          <cell r="F176" t="str">
            <v>Y</v>
          </cell>
          <cell r="G176">
            <v>2012.5</v>
          </cell>
          <cell r="H176">
            <v>2012.5</v>
          </cell>
          <cell r="I176">
            <v>2012.5</v>
          </cell>
          <cell r="J176">
            <v>2012.5</v>
          </cell>
          <cell r="K176">
            <v>2012.5</v>
          </cell>
          <cell r="L176">
            <v>2012.5</v>
          </cell>
          <cell r="M176">
            <v>2012.5</v>
          </cell>
          <cell r="N176">
            <v>2012.5</v>
          </cell>
          <cell r="O176">
            <v>2012.5</v>
          </cell>
          <cell r="P176">
            <v>2012.5</v>
          </cell>
          <cell r="Q176">
            <v>0</v>
          </cell>
          <cell r="R176">
            <v>2012.5</v>
          </cell>
          <cell r="S176">
            <v>2012.5</v>
          </cell>
          <cell r="T176">
            <v>2012.5</v>
          </cell>
          <cell r="U176">
            <v>2012.5</v>
          </cell>
          <cell r="V176">
            <v>2012.5</v>
          </cell>
          <cell r="W176">
            <v>2012.5</v>
          </cell>
          <cell r="X176">
            <v>2012.5</v>
          </cell>
          <cell r="Y176">
            <v>2012.5</v>
          </cell>
          <cell r="Z176">
            <v>2012.5</v>
          </cell>
          <cell r="AA176">
            <v>2012.5</v>
          </cell>
          <cell r="AB176">
            <v>2012.5</v>
          </cell>
          <cell r="AC176">
            <v>0</v>
          </cell>
          <cell r="AD176">
            <v>2012.5</v>
          </cell>
          <cell r="AE176">
            <v>2012.5</v>
          </cell>
          <cell r="AF176">
            <v>2012.5</v>
          </cell>
          <cell r="AG176">
            <v>2012.5</v>
          </cell>
          <cell r="AH176">
            <v>2012.5</v>
          </cell>
          <cell r="AI176">
            <v>2012.5</v>
          </cell>
          <cell r="AJ176">
            <v>2012.5</v>
          </cell>
          <cell r="AK176">
            <v>2012.5</v>
          </cell>
        </row>
        <row r="177">
          <cell r="C177" t="str">
            <v>Atorvastatin + Amlodipine40+2.5mg</v>
          </cell>
          <cell r="D177" t="str">
            <v>Atorvastatin + Amlodipine</v>
          </cell>
          <cell r="E177" t="str">
            <v>40+2.5mg</v>
          </cell>
          <cell r="F177" t="str">
            <v>Y</v>
          </cell>
          <cell r="G177">
            <v>2012.5</v>
          </cell>
          <cell r="H177">
            <v>2012.5</v>
          </cell>
          <cell r="I177">
            <v>2012.5</v>
          </cell>
          <cell r="J177">
            <v>2012.5</v>
          </cell>
          <cell r="K177">
            <v>2012.5</v>
          </cell>
          <cell r="L177">
            <v>2012.5</v>
          </cell>
          <cell r="M177">
            <v>2012.5</v>
          </cell>
          <cell r="N177">
            <v>2012.5</v>
          </cell>
          <cell r="O177">
            <v>2012.5</v>
          </cell>
          <cell r="P177">
            <v>2012.5</v>
          </cell>
          <cell r="Q177">
            <v>0</v>
          </cell>
          <cell r="R177">
            <v>2012.5</v>
          </cell>
          <cell r="S177">
            <v>2012.5</v>
          </cell>
          <cell r="T177">
            <v>2012.5</v>
          </cell>
          <cell r="U177">
            <v>2012.5</v>
          </cell>
          <cell r="V177">
            <v>2012.5</v>
          </cell>
          <cell r="W177">
            <v>2012.5</v>
          </cell>
          <cell r="X177">
            <v>2012.5</v>
          </cell>
          <cell r="Y177">
            <v>2012.5</v>
          </cell>
          <cell r="Z177">
            <v>2012.5</v>
          </cell>
          <cell r="AA177">
            <v>2012.5</v>
          </cell>
          <cell r="AB177">
            <v>2012.5</v>
          </cell>
          <cell r="AC177">
            <v>0</v>
          </cell>
          <cell r="AD177">
            <v>2012.5</v>
          </cell>
          <cell r="AE177">
            <v>2012.5</v>
          </cell>
          <cell r="AF177">
            <v>2012.5</v>
          </cell>
          <cell r="AG177">
            <v>2012.5</v>
          </cell>
          <cell r="AH177">
            <v>2012.5</v>
          </cell>
          <cell r="AI177">
            <v>2012.5</v>
          </cell>
          <cell r="AJ177">
            <v>2012.5</v>
          </cell>
          <cell r="AK177">
            <v>2012.5</v>
          </cell>
        </row>
        <row r="178">
          <cell r="C178" t="str">
            <v>Atorvastatin + Amlodipine40+5mg</v>
          </cell>
          <cell r="D178" t="str">
            <v>Atorvastatin + Amlodipine</v>
          </cell>
          <cell r="E178" t="str">
            <v>40+5mg</v>
          </cell>
          <cell r="F178" t="str">
            <v>Y</v>
          </cell>
          <cell r="G178">
            <v>2012.5</v>
          </cell>
          <cell r="H178">
            <v>2012.5</v>
          </cell>
          <cell r="I178">
            <v>2012.5</v>
          </cell>
          <cell r="J178">
            <v>2012.5</v>
          </cell>
          <cell r="K178">
            <v>2012.5</v>
          </cell>
          <cell r="L178">
            <v>2012.5</v>
          </cell>
          <cell r="M178">
            <v>2012.5</v>
          </cell>
          <cell r="N178">
            <v>2012.5</v>
          </cell>
          <cell r="O178">
            <v>2012.5</v>
          </cell>
          <cell r="P178">
            <v>2012.5</v>
          </cell>
          <cell r="Q178">
            <v>0</v>
          </cell>
          <cell r="R178">
            <v>2012.5</v>
          </cell>
          <cell r="S178">
            <v>2012.5</v>
          </cell>
          <cell r="T178">
            <v>2012.5</v>
          </cell>
          <cell r="U178">
            <v>2012.5</v>
          </cell>
          <cell r="V178">
            <v>2012.5</v>
          </cell>
          <cell r="W178">
            <v>2012.5</v>
          </cell>
          <cell r="X178">
            <v>2012.5</v>
          </cell>
          <cell r="Y178">
            <v>2012.5</v>
          </cell>
          <cell r="Z178">
            <v>2012.5</v>
          </cell>
          <cell r="AA178">
            <v>2012.5</v>
          </cell>
          <cell r="AB178">
            <v>2012.5</v>
          </cell>
          <cell r="AC178">
            <v>0</v>
          </cell>
          <cell r="AD178">
            <v>2012.5</v>
          </cell>
          <cell r="AE178">
            <v>2012.5</v>
          </cell>
          <cell r="AF178">
            <v>2012.5</v>
          </cell>
          <cell r="AG178">
            <v>2012.5</v>
          </cell>
          <cell r="AH178">
            <v>2012.5</v>
          </cell>
          <cell r="AI178">
            <v>2012.5</v>
          </cell>
          <cell r="AJ178">
            <v>2012.5</v>
          </cell>
          <cell r="AK178">
            <v>2012.5</v>
          </cell>
        </row>
        <row r="179">
          <cell r="C179" t="str">
            <v>Atorvastatin + Amlodipine80+5mg</v>
          </cell>
          <cell r="D179" t="str">
            <v>Atorvastatin + Amlodipine</v>
          </cell>
          <cell r="E179" t="str">
            <v>80+5mg</v>
          </cell>
          <cell r="F179" t="str">
            <v>Y</v>
          </cell>
          <cell r="G179">
            <v>2012.5</v>
          </cell>
          <cell r="H179">
            <v>2012.5</v>
          </cell>
          <cell r="I179">
            <v>2012.5</v>
          </cell>
          <cell r="J179">
            <v>2012.5</v>
          </cell>
          <cell r="K179">
            <v>2012.5</v>
          </cell>
          <cell r="L179">
            <v>2012.5</v>
          </cell>
          <cell r="M179">
            <v>2012.5</v>
          </cell>
          <cell r="N179">
            <v>2012.5</v>
          </cell>
          <cell r="O179">
            <v>2012.5</v>
          </cell>
          <cell r="P179">
            <v>2012.5</v>
          </cell>
          <cell r="Q179">
            <v>0</v>
          </cell>
          <cell r="R179">
            <v>2012.5</v>
          </cell>
          <cell r="S179">
            <v>2012.5</v>
          </cell>
          <cell r="T179">
            <v>2012.5</v>
          </cell>
          <cell r="U179">
            <v>2012.5</v>
          </cell>
          <cell r="V179">
            <v>2012.5</v>
          </cell>
          <cell r="W179">
            <v>2012.5</v>
          </cell>
          <cell r="X179">
            <v>2012.5</v>
          </cell>
          <cell r="Y179">
            <v>2012.5</v>
          </cell>
          <cell r="Z179">
            <v>2012.5</v>
          </cell>
          <cell r="AA179">
            <v>2012.5</v>
          </cell>
          <cell r="AB179">
            <v>2012.5</v>
          </cell>
          <cell r="AC179">
            <v>0</v>
          </cell>
          <cell r="AD179">
            <v>2012.5</v>
          </cell>
          <cell r="AE179">
            <v>2012.5</v>
          </cell>
          <cell r="AF179">
            <v>2012.5</v>
          </cell>
          <cell r="AG179">
            <v>2012.5</v>
          </cell>
          <cell r="AH179">
            <v>2012.5</v>
          </cell>
          <cell r="AI179">
            <v>2012.5</v>
          </cell>
          <cell r="AJ179">
            <v>2012.5</v>
          </cell>
          <cell r="AK179">
            <v>2012.5</v>
          </cell>
        </row>
        <row r="180">
          <cell r="C180" t="str">
            <v>Atorvastatin + Amlodipine40+10mg</v>
          </cell>
          <cell r="D180" t="str">
            <v>Atorvastatin + Amlodipine</v>
          </cell>
          <cell r="E180" t="str">
            <v>40+10mg</v>
          </cell>
          <cell r="F180" t="str">
            <v>Y</v>
          </cell>
          <cell r="G180">
            <v>2012.5</v>
          </cell>
          <cell r="H180">
            <v>2012.5</v>
          </cell>
          <cell r="I180">
            <v>2012.5</v>
          </cell>
          <cell r="J180">
            <v>2012.5</v>
          </cell>
          <cell r="K180">
            <v>2012.5</v>
          </cell>
          <cell r="L180">
            <v>2012.5</v>
          </cell>
          <cell r="M180">
            <v>2012.5</v>
          </cell>
          <cell r="N180">
            <v>2012.5</v>
          </cell>
          <cell r="O180">
            <v>2012.5</v>
          </cell>
          <cell r="P180">
            <v>2012.5</v>
          </cell>
          <cell r="Q180">
            <v>0</v>
          </cell>
          <cell r="R180">
            <v>2012.5</v>
          </cell>
          <cell r="S180">
            <v>2012.5</v>
          </cell>
          <cell r="T180">
            <v>2012.5</v>
          </cell>
          <cell r="U180">
            <v>2012.5</v>
          </cell>
          <cell r="V180">
            <v>2012.5</v>
          </cell>
          <cell r="W180">
            <v>2012.5</v>
          </cell>
          <cell r="X180">
            <v>2012.5</v>
          </cell>
          <cell r="Y180">
            <v>2012.5</v>
          </cell>
          <cell r="Z180">
            <v>2012.5</v>
          </cell>
          <cell r="AA180">
            <v>2012.5</v>
          </cell>
          <cell r="AB180">
            <v>2012.5</v>
          </cell>
          <cell r="AC180">
            <v>0</v>
          </cell>
          <cell r="AD180">
            <v>2012.5</v>
          </cell>
          <cell r="AE180">
            <v>2012.5</v>
          </cell>
          <cell r="AF180">
            <v>2012.5</v>
          </cell>
          <cell r="AG180">
            <v>2012.5</v>
          </cell>
          <cell r="AH180">
            <v>2012.5</v>
          </cell>
          <cell r="AI180">
            <v>2012.5</v>
          </cell>
          <cell r="AJ180">
            <v>2012.5</v>
          </cell>
          <cell r="AK180">
            <v>2012.5</v>
          </cell>
        </row>
        <row r="181">
          <cell r="C181" t="str">
            <v>Atorvastatin + Amlodipine80+10mg</v>
          </cell>
          <cell r="D181" t="str">
            <v>Atorvastatin + Amlodipine</v>
          </cell>
          <cell r="E181" t="str">
            <v>80+10mg</v>
          </cell>
          <cell r="F181" t="str">
            <v>Y</v>
          </cell>
          <cell r="G181">
            <v>2012.5</v>
          </cell>
          <cell r="H181">
            <v>2012.5</v>
          </cell>
          <cell r="I181">
            <v>2012.5</v>
          </cell>
          <cell r="J181">
            <v>2012.5</v>
          </cell>
          <cell r="K181">
            <v>2012.5</v>
          </cell>
          <cell r="L181">
            <v>2012.5</v>
          </cell>
          <cell r="M181">
            <v>2012.5</v>
          </cell>
          <cell r="N181">
            <v>2012.5</v>
          </cell>
          <cell r="O181">
            <v>2012.5</v>
          </cell>
          <cell r="P181">
            <v>2012.5</v>
          </cell>
          <cell r="Q181">
            <v>0</v>
          </cell>
          <cell r="R181">
            <v>2012.5</v>
          </cell>
          <cell r="S181">
            <v>2012.5</v>
          </cell>
          <cell r="T181">
            <v>2012.5</v>
          </cell>
          <cell r="U181">
            <v>2012.5</v>
          </cell>
          <cell r="V181">
            <v>2012.5</v>
          </cell>
          <cell r="W181">
            <v>2012.5</v>
          </cell>
          <cell r="X181">
            <v>2012.5</v>
          </cell>
          <cell r="Y181">
            <v>2012.5</v>
          </cell>
          <cell r="Z181">
            <v>2012.5</v>
          </cell>
          <cell r="AA181">
            <v>2012.5</v>
          </cell>
          <cell r="AB181">
            <v>2012.5</v>
          </cell>
          <cell r="AC181">
            <v>0</v>
          </cell>
          <cell r="AD181">
            <v>2012.5</v>
          </cell>
          <cell r="AE181">
            <v>2012.5</v>
          </cell>
          <cell r="AF181">
            <v>2012.5</v>
          </cell>
          <cell r="AG181">
            <v>2012.5</v>
          </cell>
          <cell r="AH181">
            <v>2012.5</v>
          </cell>
          <cell r="AI181">
            <v>2012.5</v>
          </cell>
          <cell r="AJ181">
            <v>2012.5</v>
          </cell>
          <cell r="AK181">
            <v>2012.5</v>
          </cell>
        </row>
        <row r="182">
          <cell r="C182" t="str">
            <v>Bisoprolol1.25mg</v>
          </cell>
          <cell r="D182" t="str">
            <v>Bisoprolol</v>
          </cell>
          <cell r="E182" t="str">
            <v>1.25mg</v>
          </cell>
          <cell r="F182" t="str">
            <v>Y</v>
          </cell>
          <cell r="G182">
            <v>2012</v>
          </cell>
          <cell r="H182">
            <v>2011.25</v>
          </cell>
          <cell r="I182">
            <v>2012</v>
          </cell>
          <cell r="J182">
            <v>2011</v>
          </cell>
          <cell r="K182">
            <v>2012</v>
          </cell>
          <cell r="L182">
            <v>2011.25</v>
          </cell>
          <cell r="M182">
            <v>2011.25</v>
          </cell>
          <cell r="N182">
            <v>2011.25</v>
          </cell>
          <cell r="O182">
            <v>2012</v>
          </cell>
          <cell r="P182">
            <v>2012</v>
          </cell>
          <cell r="Q182">
            <v>0</v>
          </cell>
          <cell r="R182">
            <v>2011.25</v>
          </cell>
          <cell r="S182">
            <v>2012</v>
          </cell>
          <cell r="T182">
            <v>2012</v>
          </cell>
          <cell r="U182">
            <v>2012</v>
          </cell>
          <cell r="V182">
            <v>2012</v>
          </cell>
          <cell r="W182">
            <v>2011.25</v>
          </cell>
          <cell r="X182">
            <v>2012</v>
          </cell>
          <cell r="Y182">
            <v>2012</v>
          </cell>
          <cell r="Z182">
            <v>2012</v>
          </cell>
          <cell r="AA182">
            <v>2011.25</v>
          </cell>
          <cell r="AB182">
            <v>2012</v>
          </cell>
          <cell r="AC182">
            <v>0</v>
          </cell>
          <cell r="AD182">
            <v>2012</v>
          </cell>
          <cell r="AE182">
            <v>2012</v>
          </cell>
          <cell r="AF182">
            <v>2012</v>
          </cell>
          <cell r="AG182">
            <v>2012</v>
          </cell>
          <cell r="AH182">
            <v>2012</v>
          </cell>
          <cell r="AI182">
            <v>2011.25</v>
          </cell>
          <cell r="AJ182">
            <v>2011.25</v>
          </cell>
          <cell r="AK182">
            <v>2011</v>
          </cell>
        </row>
        <row r="183">
          <cell r="C183" t="str">
            <v>Bisoprolol2.5mg</v>
          </cell>
          <cell r="D183" t="str">
            <v>Bisoprolol</v>
          </cell>
          <cell r="E183" t="str">
            <v>2.5mg</v>
          </cell>
          <cell r="F183" t="str">
            <v>Y</v>
          </cell>
          <cell r="G183">
            <v>2012</v>
          </cell>
          <cell r="H183">
            <v>2011.25</v>
          </cell>
          <cell r="I183">
            <v>2012</v>
          </cell>
          <cell r="J183">
            <v>2011</v>
          </cell>
          <cell r="K183">
            <v>2012</v>
          </cell>
          <cell r="L183">
            <v>2011.25</v>
          </cell>
          <cell r="M183">
            <v>2011.25</v>
          </cell>
          <cell r="N183">
            <v>2011.25</v>
          </cell>
          <cell r="O183">
            <v>2012</v>
          </cell>
          <cell r="P183">
            <v>2012</v>
          </cell>
          <cell r="Q183">
            <v>0</v>
          </cell>
          <cell r="R183">
            <v>2011.25</v>
          </cell>
          <cell r="S183">
            <v>2012</v>
          </cell>
          <cell r="T183">
            <v>2012</v>
          </cell>
          <cell r="U183">
            <v>2012</v>
          </cell>
          <cell r="V183">
            <v>2012</v>
          </cell>
          <cell r="W183">
            <v>2011.25</v>
          </cell>
          <cell r="X183">
            <v>2012</v>
          </cell>
          <cell r="Y183">
            <v>2012</v>
          </cell>
          <cell r="Z183">
            <v>2012</v>
          </cell>
          <cell r="AA183">
            <v>2011.25</v>
          </cell>
          <cell r="AB183">
            <v>2012</v>
          </cell>
          <cell r="AC183">
            <v>0</v>
          </cell>
          <cell r="AD183">
            <v>2012</v>
          </cell>
          <cell r="AE183">
            <v>2012</v>
          </cell>
          <cell r="AF183">
            <v>2012</v>
          </cell>
          <cell r="AG183">
            <v>2012</v>
          </cell>
          <cell r="AH183">
            <v>2012</v>
          </cell>
          <cell r="AI183">
            <v>2011.25</v>
          </cell>
          <cell r="AJ183">
            <v>2011.25</v>
          </cell>
          <cell r="AK183">
            <v>2011</v>
          </cell>
        </row>
        <row r="184">
          <cell r="C184" t="str">
            <v>Bisoprolol5mg</v>
          </cell>
          <cell r="D184" t="str">
            <v>Bisoprolol</v>
          </cell>
          <cell r="E184" t="str">
            <v>5mg</v>
          </cell>
          <cell r="F184" t="str">
            <v>Y</v>
          </cell>
          <cell r="G184">
            <v>2010.5</v>
          </cell>
          <cell r="H184">
            <v>2011.25</v>
          </cell>
          <cell r="I184">
            <v>2011.25</v>
          </cell>
          <cell r="J184">
            <v>2011</v>
          </cell>
          <cell r="K184">
            <v>2010.5</v>
          </cell>
          <cell r="L184">
            <v>2011.25</v>
          </cell>
          <cell r="M184">
            <v>2011.25</v>
          </cell>
          <cell r="N184">
            <v>2011.25</v>
          </cell>
          <cell r="O184">
            <v>2010.5</v>
          </cell>
          <cell r="P184">
            <v>2010.5</v>
          </cell>
          <cell r="Q184">
            <v>0</v>
          </cell>
          <cell r="R184">
            <v>2011.25</v>
          </cell>
          <cell r="S184">
            <v>2010.5</v>
          </cell>
          <cell r="T184">
            <v>2011.25</v>
          </cell>
          <cell r="U184">
            <v>2011.25</v>
          </cell>
          <cell r="V184">
            <v>2011.25</v>
          </cell>
          <cell r="W184">
            <v>2011.25</v>
          </cell>
          <cell r="X184">
            <v>2011.25</v>
          </cell>
          <cell r="Y184">
            <v>2010.5</v>
          </cell>
          <cell r="Z184">
            <v>2010.5</v>
          </cell>
          <cell r="AA184">
            <v>2011.25</v>
          </cell>
          <cell r="AB184">
            <v>2011.25</v>
          </cell>
          <cell r="AC184">
            <v>0</v>
          </cell>
          <cell r="AD184">
            <v>2010.5</v>
          </cell>
          <cell r="AE184">
            <v>2011.25</v>
          </cell>
          <cell r="AF184">
            <v>2011.25</v>
          </cell>
          <cell r="AG184">
            <v>2010.5</v>
          </cell>
          <cell r="AH184">
            <v>2011.25</v>
          </cell>
          <cell r="AI184">
            <v>2011.25</v>
          </cell>
          <cell r="AJ184">
            <v>2011.25</v>
          </cell>
          <cell r="AK184">
            <v>2010.5</v>
          </cell>
        </row>
        <row r="185">
          <cell r="C185" t="str">
            <v>Bisoprolol10mg</v>
          </cell>
          <cell r="D185" t="str">
            <v>Bisoprolol</v>
          </cell>
          <cell r="E185" t="str">
            <v>10mg</v>
          </cell>
          <cell r="F185" t="str">
            <v>Y</v>
          </cell>
          <cell r="G185">
            <v>2010.5</v>
          </cell>
          <cell r="H185">
            <v>2011.25</v>
          </cell>
          <cell r="I185">
            <v>2011.25</v>
          </cell>
          <cell r="J185">
            <v>2011</v>
          </cell>
          <cell r="K185">
            <v>2010.5</v>
          </cell>
          <cell r="L185">
            <v>2011.25</v>
          </cell>
          <cell r="M185">
            <v>2011.25</v>
          </cell>
          <cell r="N185">
            <v>2011.25</v>
          </cell>
          <cell r="O185">
            <v>2010.5</v>
          </cell>
          <cell r="P185">
            <v>2010.5</v>
          </cell>
          <cell r="Q185">
            <v>0</v>
          </cell>
          <cell r="R185">
            <v>2011.25</v>
          </cell>
          <cell r="S185">
            <v>2010.5</v>
          </cell>
          <cell r="T185">
            <v>2011.25</v>
          </cell>
          <cell r="U185">
            <v>2011.25</v>
          </cell>
          <cell r="V185">
            <v>2011.25</v>
          </cell>
          <cell r="W185">
            <v>2011.25</v>
          </cell>
          <cell r="X185">
            <v>2011.25</v>
          </cell>
          <cell r="Y185">
            <v>2010.5</v>
          </cell>
          <cell r="Z185">
            <v>2010.5</v>
          </cell>
          <cell r="AA185">
            <v>2011.25</v>
          </cell>
          <cell r="AB185">
            <v>2011.25</v>
          </cell>
          <cell r="AC185">
            <v>0</v>
          </cell>
          <cell r="AD185">
            <v>2010.5</v>
          </cell>
          <cell r="AE185">
            <v>2011.25</v>
          </cell>
          <cell r="AF185">
            <v>2011.25</v>
          </cell>
          <cell r="AG185">
            <v>2010.5</v>
          </cell>
          <cell r="AH185">
            <v>2011.25</v>
          </cell>
          <cell r="AI185">
            <v>2011.25</v>
          </cell>
          <cell r="AJ185">
            <v>2011.25</v>
          </cell>
          <cell r="AK185">
            <v>2010.5</v>
          </cell>
        </row>
        <row r="186">
          <cell r="C186" t="str">
            <v>Bupropion SR150mg</v>
          </cell>
          <cell r="D186" t="str">
            <v>Bupropion SR</v>
          </cell>
          <cell r="E186" t="str">
            <v>150mg</v>
          </cell>
          <cell r="F186" t="str">
            <v>Y</v>
          </cell>
          <cell r="G186">
            <v>2012.5</v>
          </cell>
          <cell r="H186">
            <v>2012</v>
          </cell>
          <cell r="I186">
            <v>2012.5</v>
          </cell>
          <cell r="J186">
            <v>2011.75</v>
          </cell>
          <cell r="K186">
            <v>2012.5</v>
          </cell>
          <cell r="L186">
            <v>2012</v>
          </cell>
          <cell r="M186">
            <v>2012</v>
          </cell>
          <cell r="N186">
            <v>2012</v>
          </cell>
          <cell r="O186">
            <v>2012.5</v>
          </cell>
          <cell r="P186">
            <v>2012.5</v>
          </cell>
          <cell r="Q186">
            <v>0</v>
          </cell>
          <cell r="R186">
            <v>2012</v>
          </cell>
          <cell r="S186">
            <v>2012.5</v>
          </cell>
          <cell r="T186">
            <v>2012.5</v>
          </cell>
          <cell r="U186">
            <v>2012.5</v>
          </cell>
          <cell r="V186">
            <v>2012.5</v>
          </cell>
          <cell r="W186">
            <v>2012</v>
          </cell>
          <cell r="X186">
            <v>2012.5</v>
          </cell>
          <cell r="Y186">
            <v>2012.5</v>
          </cell>
          <cell r="Z186">
            <v>2012.5</v>
          </cell>
          <cell r="AA186">
            <v>2012</v>
          </cell>
          <cell r="AB186">
            <v>2012.5</v>
          </cell>
          <cell r="AC186">
            <v>0</v>
          </cell>
          <cell r="AD186">
            <v>2012.5</v>
          </cell>
          <cell r="AE186">
            <v>2012.5</v>
          </cell>
          <cell r="AF186">
            <v>2012.5</v>
          </cell>
          <cell r="AG186">
            <v>2012.5</v>
          </cell>
          <cell r="AH186">
            <v>2012.5</v>
          </cell>
          <cell r="AI186">
            <v>2012</v>
          </cell>
          <cell r="AJ186">
            <v>2012</v>
          </cell>
          <cell r="AK186">
            <v>2011.75</v>
          </cell>
        </row>
        <row r="187">
          <cell r="C187" t="str">
            <v>Bupropion SR100mg</v>
          </cell>
          <cell r="D187" t="str">
            <v>Bupropion SR</v>
          </cell>
          <cell r="E187" t="str">
            <v>100mg</v>
          </cell>
          <cell r="F187" t="str">
            <v>Y</v>
          </cell>
          <cell r="G187">
            <v>2012.5</v>
          </cell>
          <cell r="H187">
            <v>2012.5</v>
          </cell>
          <cell r="I187">
            <v>2012.5</v>
          </cell>
          <cell r="J187">
            <v>2012.5</v>
          </cell>
          <cell r="K187">
            <v>2012.5</v>
          </cell>
          <cell r="L187">
            <v>2012.5</v>
          </cell>
          <cell r="M187">
            <v>2012.5</v>
          </cell>
          <cell r="N187">
            <v>2012.5</v>
          </cell>
          <cell r="O187">
            <v>2012.5</v>
          </cell>
          <cell r="P187">
            <v>2012.5</v>
          </cell>
          <cell r="Q187">
            <v>0</v>
          </cell>
          <cell r="R187">
            <v>2012.5</v>
          </cell>
          <cell r="S187">
            <v>2012.5</v>
          </cell>
          <cell r="T187">
            <v>2012.5</v>
          </cell>
          <cell r="U187">
            <v>2012.5</v>
          </cell>
          <cell r="V187">
            <v>2012.5</v>
          </cell>
          <cell r="W187">
            <v>2012.5</v>
          </cell>
          <cell r="X187">
            <v>2012.5</v>
          </cell>
          <cell r="Y187">
            <v>2012.5</v>
          </cell>
          <cell r="Z187">
            <v>2012.5</v>
          </cell>
          <cell r="AA187">
            <v>2012.5</v>
          </cell>
          <cell r="AB187">
            <v>2012.5</v>
          </cell>
          <cell r="AC187">
            <v>0</v>
          </cell>
          <cell r="AD187">
            <v>2012.5</v>
          </cell>
          <cell r="AE187">
            <v>2012.5</v>
          </cell>
          <cell r="AF187">
            <v>2012.5</v>
          </cell>
          <cell r="AG187">
            <v>2012.5</v>
          </cell>
          <cell r="AH187">
            <v>2012.5</v>
          </cell>
          <cell r="AI187">
            <v>2012.5</v>
          </cell>
          <cell r="AJ187">
            <v>2012.5</v>
          </cell>
          <cell r="AK187">
            <v>2012.5</v>
          </cell>
        </row>
        <row r="188">
          <cell r="C188" t="str">
            <v>Bupropion SR200mg</v>
          </cell>
          <cell r="D188" t="str">
            <v>Bupropion SR</v>
          </cell>
          <cell r="E188" t="str">
            <v>200mg</v>
          </cell>
          <cell r="F188" t="str">
            <v>Y</v>
          </cell>
          <cell r="G188">
            <v>2012.5</v>
          </cell>
          <cell r="H188">
            <v>2012.5</v>
          </cell>
          <cell r="I188">
            <v>2012.5</v>
          </cell>
          <cell r="J188">
            <v>2012.5</v>
          </cell>
          <cell r="K188">
            <v>2012.5</v>
          </cell>
          <cell r="L188">
            <v>2012.5</v>
          </cell>
          <cell r="M188">
            <v>2012.5</v>
          </cell>
          <cell r="N188">
            <v>2012.5</v>
          </cell>
          <cell r="O188">
            <v>2012.5</v>
          </cell>
          <cell r="P188">
            <v>2012.5</v>
          </cell>
          <cell r="Q188">
            <v>0</v>
          </cell>
          <cell r="R188">
            <v>2012.5</v>
          </cell>
          <cell r="S188">
            <v>2012.5</v>
          </cell>
          <cell r="T188">
            <v>2012.5</v>
          </cell>
          <cell r="U188">
            <v>2012.5</v>
          </cell>
          <cell r="V188">
            <v>2012.5</v>
          </cell>
          <cell r="W188">
            <v>2012.5</v>
          </cell>
          <cell r="X188">
            <v>2012.5</v>
          </cell>
          <cell r="Y188">
            <v>2012.5</v>
          </cell>
          <cell r="Z188">
            <v>2012.5</v>
          </cell>
          <cell r="AA188">
            <v>2012.5</v>
          </cell>
          <cell r="AB188">
            <v>2012.5</v>
          </cell>
          <cell r="AC188">
            <v>0</v>
          </cell>
          <cell r="AD188">
            <v>2012.5</v>
          </cell>
          <cell r="AE188">
            <v>2012.5</v>
          </cell>
          <cell r="AF188">
            <v>2012.5</v>
          </cell>
          <cell r="AG188">
            <v>2012.5</v>
          </cell>
          <cell r="AH188">
            <v>2012.5</v>
          </cell>
          <cell r="AI188">
            <v>2012.5</v>
          </cell>
          <cell r="AJ188">
            <v>2012.5</v>
          </cell>
          <cell r="AK188">
            <v>2012.5</v>
          </cell>
        </row>
        <row r="189">
          <cell r="C189" t="str">
            <v>Candesartan2mg</v>
          </cell>
          <cell r="D189" t="str">
            <v>Candesartan</v>
          </cell>
          <cell r="E189" t="str">
            <v>2mg</v>
          </cell>
          <cell r="F189" t="str">
            <v>Y</v>
          </cell>
          <cell r="G189">
            <v>2011.5</v>
          </cell>
          <cell r="H189">
            <v>2012.25</v>
          </cell>
          <cell r="I189">
            <v>2012.25</v>
          </cell>
          <cell r="J189">
            <v>2012.25</v>
          </cell>
          <cell r="K189">
            <v>2011.5</v>
          </cell>
          <cell r="L189">
            <v>2012.25</v>
          </cell>
          <cell r="M189">
            <v>2012.25</v>
          </cell>
          <cell r="N189">
            <v>2012.25</v>
          </cell>
          <cell r="O189">
            <v>2011.5</v>
          </cell>
          <cell r="P189">
            <v>2011.5</v>
          </cell>
          <cell r="Q189">
            <v>0</v>
          </cell>
          <cell r="R189">
            <v>2012.25</v>
          </cell>
          <cell r="S189">
            <v>2011.5</v>
          </cell>
          <cell r="T189">
            <v>2012.25</v>
          </cell>
          <cell r="U189">
            <v>2012.25</v>
          </cell>
          <cell r="V189">
            <v>2012.25</v>
          </cell>
          <cell r="W189">
            <v>2012.25</v>
          </cell>
          <cell r="X189">
            <v>2012.25</v>
          </cell>
          <cell r="Y189">
            <v>2011.5</v>
          </cell>
          <cell r="Z189">
            <v>2011.5</v>
          </cell>
          <cell r="AA189">
            <v>2012.25</v>
          </cell>
          <cell r="AB189">
            <v>2012.25</v>
          </cell>
          <cell r="AC189">
            <v>0</v>
          </cell>
          <cell r="AD189">
            <v>2011.5</v>
          </cell>
          <cell r="AE189">
            <v>2012.25</v>
          </cell>
          <cell r="AF189">
            <v>2012.25</v>
          </cell>
          <cell r="AG189">
            <v>2011.5</v>
          </cell>
          <cell r="AH189">
            <v>2012.25</v>
          </cell>
          <cell r="AI189">
            <v>2012.25</v>
          </cell>
          <cell r="AJ189">
            <v>2012.25</v>
          </cell>
          <cell r="AK189">
            <v>2011.5</v>
          </cell>
        </row>
        <row r="190">
          <cell r="C190" t="str">
            <v>Candesartan4mg</v>
          </cell>
          <cell r="D190" t="str">
            <v>Candesartan</v>
          </cell>
          <cell r="E190" t="str">
            <v>4mg</v>
          </cell>
          <cell r="F190" t="str">
            <v>Y</v>
          </cell>
          <cell r="G190">
            <v>2011.5</v>
          </cell>
          <cell r="H190">
            <v>2012.25</v>
          </cell>
          <cell r="I190">
            <v>2012.25</v>
          </cell>
          <cell r="J190">
            <v>2012.25</v>
          </cell>
          <cell r="K190">
            <v>2011.5</v>
          </cell>
          <cell r="L190">
            <v>2012.25</v>
          </cell>
          <cell r="M190">
            <v>2012.25</v>
          </cell>
          <cell r="N190">
            <v>2012.25</v>
          </cell>
          <cell r="O190">
            <v>2011.5</v>
          </cell>
          <cell r="P190">
            <v>2011.5</v>
          </cell>
          <cell r="Q190">
            <v>0</v>
          </cell>
          <cell r="R190">
            <v>2012.25</v>
          </cell>
          <cell r="S190">
            <v>2011.5</v>
          </cell>
          <cell r="T190">
            <v>2012.25</v>
          </cell>
          <cell r="U190">
            <v>2012.25</v>
          </cell>
          <cell r="V190">
            <v>2012.25</v>
          </cell>
          <cell r="W190">
            <v>2012.25</v>
          </cell>
          <cell r="X190">
            <v>2012.25</v>
          </cell>
          <cell r="Y190">
            <v>2011.5</v>
          </cell>
          <cell r="Z190">
            <v>2011.5</v>
          </cell>
          <cell r="AA190">
            <v>2012.25</v>
          </cell>
          <cell r="AB190">
            <v>2012.25</v>
          </cell>
          <cell r="AC190">
            <v>0</v>
          </cell>
          <cell r="AD190">
            <v>2011.5</v>
          </cell>
          <cell r="AE190">
            <v>2012.25</v>
          </cell>
          <cell r="AF190">
            <v>2012.25</v>
          </cell>
          <cell r="AG190">
            <v>2011.5</v>
          </cell>
          <cell r="AH190">
            <v>2012.25</v>
          </cell>
          <cell r="AI190">
            <v>2012.25</v>
          </cell>
          <cell r="AJ190">
            <v>2012.25</v>
          </cell>
          <cell r="AK190">
            <v>2011.5</v>
          </cell>
        </row>
        <row r="191">
          <cell r="C191" t="str">
            <v>Candesartan32mg</v>
          </cell>
          <cell r="D191" t="str">
            <v>Candesartan</v>
          </cell>
          <cell r="E191" t="str">
            <v>32mg</v>
          </cell>
          <cell r="F191" t="str">
            <v>Y</v>
          </cell>
          <cell r="G191">
            <v>2011.5</v>
          </cell>
          <cell r="H191">
            <v>2012.25</v>
          </cell>
          <cell r="I191">
            <v>2012.25</v>
          </cell>
          <cell r="J191">
            <v>2012.25</v>
          </cell>
          <cell r="K191">
            <v>2011.5</v>
          </cell>
          <cell r="L191">
            <v>2012.25</v>
          </cell>
          <cell r="M191">
            <v>2012.25</v>
          </cell>
          <cell r="N191">
            <v>2012.25</v>
          </cell>
          <cell r="O191">
            <v>2011.5</v>
          </cell>
          <cell r="P191">
            <v>2011.5</v>
          </cell>
          <cell r="Q191">
            <v>0</v>
          </cell>
          <cell r="R191">
            <v>2012.25</v>
          </cell>
          <cell r="S191">
            <v>2011.5</v>
          </cell>
          <cell r="T191">
            <v>2012.25</v>
          </cell>
          <cell r="U191">
            <v>2012.25</v>
          </cell>
          <cell r="V191">
            <v>2012.25</v>
          </cell>
          <cell r="W191">
            <v>2012.25</v>
          </cell>
          <cell r="X191">
            <v>2012.25</v>
          </cell>
          <cell r="Y191">
            <v>2011.5</v>
          </cell>
          <cell r="Z191">
            <v>2011.5</v>
          </cell>
          <cell r="AA191">
            <v>2012.25</v>
          </cell>
          <cell r="AB191">
            <v>2012.25</v>
          </cell>
          <cell r="AC191">
            <v>0</v>
          </cell>
          <cell r="AD191">
            <v>2011.5</v>
          </cell>
          <cell r="AE191">
            <v>2012.25</v>
          </cell>
          <cell r="AF191">
            <v>2012.25</v>
          </cell>
          <cell r="AG191">
            <v>2011.5</v>
          </cell>
          <cell r="AH191">
            <v>2012.25</v>
          </cell>
          <cell r="AI191">
            <v>2012.25</v>
          </cell>
          <cell r="AJ191">
            <v>2012.25</v>
          </cell>
          <cell r="AK191">
            <v>2011.5</v>
          </cell>
        </row>
        <row r="192">
          <cell r="C192" t="str">
            <v>Candesartan8mg</v>
          </cell>
          <cell r="D192" t="str">
            <v>Candesartan</v>
          </cell>
          <cell r="E192" t="str">
            <v>8mg</v>
          </cell>
          <cell r="F192" t="str">
            <v>Y</v>
          </cell>
          <cell r="G192">
            <v>2011.5</v>
          </cell>
          <cell r="H192">
            <v>2011.5</v>
          </cell>
          <cell r="I192">
            <v>2012.25</v>
          </cell>
          <cell r="J192">
            <v>2011.25</v>
          </cell>
          <cell r="K192">
            <v>2011.5</v>
          </cell>
          <cell r="L192">
            <v>2011.5</v>
          </cell>
          <cell r="M192">
            <v>2011.5</v>
          </cell>
          <cell r="N192">
            <v>2011.5</v>
          </cell>
          <cell r="O192">
            <v>2011.5</v>
          </cell>
          <cell r="P192">
            <v>2011.5</v>
          </cell>
          <cell r="Q192">
            <v>0</v>
          </cell>
          <cell r="R192">
            <v>2011.5</v>
          </cell>
          <cell r="S192">
            <v>2011.5</v>
          </cell>
          <cell r="T192">
            <v>2012.25</v>
          </cell>
          <cell r="U192">
            <v>2012.25</v>
          </cell>
          <cell r="V192">
            <v>2012.25</v>
          </cell>
          <cell r="W192">
            <v>2011.5</v>
          </cell>
          <cell r="X192">
            <v>2012.25</v>
          </cell>
          <cell r="Y192">
            <v>2011.5</v>
          </cell>
          <cell r="Z192">
            <v>2011.5</v>
          </cell>
          <cell r="AA192">
            <v>2011.5</v>
          </cell>
          <cell r="AB192">
            <v>2012.25</v>
          </cell>
          <cell r="AC192">
            <v>0</v>
          </cell>
          <cell r="AD192">
            <v>2011.5</v>
          </cell>
          <cell r="AE192">
            <v>2012.25</v>
          </cell>
          <cell r="AF192">
            <v>2012.25</v>
          </cell>
          <cell r="AG192">
            <v>2011.5</v>
          </cell>
          <cell r="AH192">
            <v>2012.25</v>
          </cell>
          <cell r="AI192">
            <v>2011.5</v>
          </cell>
          <cell r="AJ192">
            <v>2011.5</v>
          </cell>
          <cell r="AK192">
            <v>2011.25</v>
          </cell>
        </row>
        <row r="193">
          <cell r="C193" t="str">
            <v>Candesartan16mg</v>
          </cell>
          <cell r="D193" t="str">
            <v>Candesartan</v>
          </cell>
          <cell r="E193" t="str">
            <v>16mg</v>
          </cell>
          <cell r="F193" t="str">
            <v>Y</v>
          </cell>
          <cell r="G193">
            <v>2011.5</v>
          </cell>
          <cell r="H193">
            <v>2011.5</v>
          </cell>
          <cell r="I193">
            <v>2012.25</v>
          </cell>
          <cell r="J193">
            <v>2011.25</v>
          </cell>
          <cell r="K193">
            <v>2011.5</v>
          </cell>
          <cell r="L193">
            <v>2011.5</v>
          </cell>
          <cell r="M193">
            <v>2011.5</v>
          </cell>
          <cell r="N193">
            <v>2011.5</v>
          </cell>
          <cell r="O193">
            <v>2011.5</v>
          </cell>
          <cell r="P193">
            <v>2011.5</v>
          </cell>
          <cell r="Q193">
            <v>0</v>
          </cell>
          <cell r="R193">
            <v>2011.5</v>
          </cell>
          <cell r="S193">
            <v>2011.5</v>
          </cell>
          <cell r="T193">
            <v>2012.25</v>
          </cell>
          <cell r="U193">
            <v>2012.25</v>
          </cell>
          <cell r="V193">
            <v>2012.25</v>
          </cell>
          <cell r="W193">
            <v>2011.5</v>
          </cell>
          <cell r="X193">
            <v>2012.25</v>
          </cell>
          <cell r="Y193">
            <v>2011.5</v>
          </cell>
          <cell r="Z193">
            <v>2011.5</v>
          </cell>
          <cell r="AA193">
            <v>2011.5</v>
          </cell>
          <cell r="AB193">
            <v>2012.25</v>
          </cell>
          <cell r="AC193">
            <v>0</v>
          </cell>
          <cell r="AD193">
            <v>2011.5</v>
          </cell>
          <cell r="AE193">
            <v>2012.25</v>
          </cell>
          <cell r="AF193">
            <v>2012.25</v>
          </cell>
          <cell r="AG193">
            <v>2011.5</v>
          </cell>
          <cell r="AH193">
            <v>2012.25</v>
          </cell>
          <cell r="AI193">
            <v>2011.5</v>
          </cell>
          <cell r="AJ193">
            <v>2011.5</v>
          </cell>
          <cell r="AK193">
            <v>2011.25</v>
          </cell>
        </row>
        <row r="194">
          <cell r="C194" t="str">
            <v>Candesartan + HCTZ8+12.5mg</v>
          </cell>
          <cell r="D194" t="str">
            <v>Candesartan + HCTZ</v>
          </cell>
          <cell r="E194" t="str">
            <v>8+12.5mg</v>
          </cell>
          <cell r="F194" t="str">
            <v>Y</v>
          </cell>
          <cell r="G194">
            <v>2011.5</v>
          </cell>
          <cell r="H194">
            <v>2011.5</v>
          </cell>
          <cell r="I194">
            <v>2012.25</v>
          </cell>
          <cell r="J194">
            <v>2011.25</v>
          </cell>
          <cell r="K194">
            <v>2011.5</v>
          </cell>
          <cell r="L194">
            <v>2011.5</v>
          </cell>
          <cell r="M194">
            <v>2011.5</v>
          </cell>
          <cell r="N194">
            <v>2011.5</v>
          </cell>
          <cell r="O194">
            <v>2011.5</v>
          </cell>
          <cell r="P194">
            <v>2011.5</v>
          </cell>
          <cell r="Q194">
            <v>0</v>
          </cell>
          <cell r="R194">
            <v>2011.5</v>
          </cell>
          <cell r="S194">
            <v>2011.5</v>
          </cell>
          <cell r="T194">
            <v>2012.25</v>
          </cell>
          <cell r="U194">
            <v>2012.25</v>
          </cell>
          <cell r="V194">
            <v>2012.25</v>
          </cell>
          <cell r="W194">
            <v>2011.5</v>
          </cell>
          <cell r="X194">
            <v>2012.25</v>
          </cell>
          <cell r="Y194">
            <v>2011.5</v>
          </cell>
          <cell r="Z194">
            <v>2011.5</v>
          </cell>
          <cell r="AA194">
            <v>2011.5</v>
          </cell>
          <cell r="AB194">
            <v>2012.25</v>
          </cell>
          <cell r="AC194">
            <v>0</v>
          </cell>
          <cell r="AD194">
            <v>2011.5</v>
          </cell>
          <cell r="AE194">
            <v>2012.25</v>
          </cell>
          <cell r="AF194">
            <v>2012.25</v>
          </cell>
          <cell r="AG194">
            <v>2011.5</v>
          </cell>
          <cell r="AH194">
            <v>2012.25</v>
          </cell>
          <cell r="AI194">
            <v>2011.5</v>
          </cell>
          <cell r="AJ194">
            <v>2011.5</v>
          </cell>
          <cell r="AK194">
            <v>2011.25</v>
          </cell>
        </row>
        <row r="195">
          <cell r="C195" t="str">
            <v>Candesartan + HCTZ16+12.5mg</v>
          </cell>
          <cell r="D195" t="str">
            <v>Candesartan + HCTZ</v>
          </cell>
          <cell r="E195" t="str">
            <v>16+12.5mg</v>
          </cell>
          <cell r="F195" t="str">
            <v>Y</v>
          </cell>
          <cell r="G195">
            <v>2011.5</v>
          </cell>
          <cell r="H195">
            <v>2011.5</v>
          </cell>
          <cell r="I195">
            <v>2012.25</v>
          </cell>
          <cell r="J195">
            <v>2011.25</v>
          </cell>
          <cell r="K195">
            <v>2011.5</v>
          </cell>
          <cell r="L195">
            <v>2011.5</v>
          </cell>
          <cell r="M195">
            <v>2011.5</v>
          </cell>
          <cell r="N195">
            <v>2011.5</v>
          </cell>
          <cell r="O195">
            <v>2011.5</v>
          </cell>
          <cell r="P195">
            <v>2011.5</v>
          </cell>
          <cell r="Q195">
            <v>0</v>
          </cell>
          <cell r="R195">
            <v>2011.5</v>
          </cell>
          <cell r="S195">
            <v>2011.5</v>
          </cell>
          <cell r="T195">
            <v>2012.25</v>
          </cell>
          <cell r="U195">
            <v>2012.25</v>
          </cell>
          <cell r="V195">
            <v>2012.25</v>
          </cell>
          <cell r="W195">
            <v>2011.5</v>
          </cell>
          <cell r="X195">
            <v>2012.25</v>
          </cell>
          <cell r="Y195">
            <v>2011.5</v>
          </cell>
          <cell r="Z195">
            <v>2011.5</v>
          </cell>
          <cell r="AA195">
            <v>2011.5</v>
          </cell>
          <cell r="AB195">
            <v>2012.25</v>
          </cell>
          <cell r="AC195">
            <v>0</v>
          </cell>
          <cell r="AD195">
            <v>2011.5</v>
          </cell>
          <cell r="AE195">
            <v>2012.25</v>
          </cell>
          <cell r="AF195">
            <v>2012.25</v>
          </cell>
          <cell r="AG195">
            <v>2011.5</v>
          </cell>
          <cell r="AH195">
            <v>2012.25</v>
          </cell>
          <cell r="AI195">
            <v>2011.5</v>
          </cell>
          <cell r="AJ195">
            <v>2011.5</v>
          </cell>
          <cell r="AK195">
            <v>2011.25</v>
          </cell>
        </row>
        <row r="196">
          <cell r="C196" t="str">
            <v>Candesartan + HCTZ32+12.5mg</v>
          </cell>
          <cell r="D196" t="str">
            <v>Candesartan + HCTZ</v>
          </cell>
          <cell r="E196" t="str">
            <v>32+12.5mg</v>
          </cell>
          <cell r="F196" t="str">
            <v>Y</v>
          </cell>
          <cell r="G196">
            <v>2012.25</v>
          </cell>
          <cell r="H196">
            <v>2012.25</v>
          </cell>
          <cell r="I196">
            <v>2012.25</v>
          </cell>
          <cell r="J196">
            <v>2012.25</v>
          </cell>
          <cell r="K196">
            <v>2012.25</v>
          </cell>
          <cell r="L196">
            <v>2012.25</v>
          </cell>
          <cell r="M196">
            <v>2012.25</v>
          </cell>
          <cell r="N196">
            <v>2012.25</v>
          </cell>
          <cell r="O196">
            <v>2012.25</v>
          </cell>
          <cell r="P196">
            <v>2012.25</v>
          </cell>
          <cell r="Q196">
            <v>0</v>
          </cell>
          <cell r="R196">
            <v>2012.25</v>
          </cell>
          <cell r="S196">
            <v>2012.25</v>
          </cell>
          <cell r="T196">
            <v>2012.25</v>
          </cell>
          <cell r="U196">
            <v>2012.25</v>
          </cell>
          <cell r="V196">
            <v>2012.25</v>
          </cell>
          <cell r="W196">
            <v>2012.25</v>
          </cell>
          <cell r="X196">
            <v>2012.25</v>
          </cell>
          <cell r="Y196">
            <v>2012.25</v>
          </cell>
          <cell r="Z196">
            <v>2012.25</v>
          </cell>
          <cell r="AA196">
            <v>2012.25</v>
          </cell>
          <cell r="AB196">
            <v>2012.25</v>
          </cell>
          <cell r="AC196">
            <v>0</v>
          </cell>
          <cell r="AD196">
            <v>2012.25</v>
          </cell>
          <cell r="AE196">
            <v>2012.25</v>
          </cell>
          <cell r="AF196">
            <v>2012.25</v>
          </cell>
          <cell r="AG196">
            <v>2012.25</v>
          </cell>
          <cell r="AH196">
            <v>2012.25</v>
          </cell>
          <cell r="AI196">
            <v>2012.25</v>
          </cell>
          <cell r="AJ196">
            <v>2012.25</v>
          </cell>
          <cell r="AK196">
            <v>2012.25</v>
          </cell>
        </row>
        <row r="197">
          <cell r="C197" t="str">
            <v>Candesartan + HCTZ32+25mg</v>
          </cell>
          <cell r="D197" t="str">
            <v>Candesartan + HCTZ</v>
          </cell>
          <cell r="E197" t="str">
            <v>32+25mg</v>
          </cell>
          <cell r="F197" t="str">
            <v>Y</v>
          </cell>
          <cell r="G197">
            <v>2012.25</v>
          </cell>
          <cell r="H197">
            <v>2012.25</v>
          </cell>
          <cell r="I197">
            <v>2012.25</v>
          </cell>
          <cell r="J197">
            <v>2012.25</v>
          </cell>
          <cell r="K197">
            <v>2012.25</v>
          </cell>
          <cell r="L197">
            <v>2012.25</v>
          </cell>
          <cell r="M197">
            <v>2012.25</v>
          </cell>
          <cell r="N197">
            <v>2012.25</v>
          </cell>
          <cell r="O197">
            <v>2012.25</v>
          </cell>
          <cell r="P197">
            <v>2012.25</v>
          </cell>
          <cell r="Q197">
            <v>0</v>
          </cell>
          <cell r="R197">
            <v>2012.25</v>
          </cell>
          <cell r="S197">
            <v>2012.25</v>
          </cell>
          <cell r="T197">
            <v>2012.25</v>
          </cell>
          <cell r="U197">
            <v>2012.25</v>
          </cell>
          <cell r="V197">
            <v>2012.25</v>
          </cell>
          <cell r="W197">
            <v>2012.25</v>
          </cell>
          <cell r="X197">
            <v>2012.25</v>
          </cell>
          <cell r="Y197">
            <v>2012.25</v>
          </cell>
          <cell r="Z197">
            <v>2012.25</v>
          </cell>
          <cell r="AA197">
            <v>2012.25</v>
          </cell>
          <cell r="AB197">
            <v>2012.25</v>
          </cell>
          <cell r="AC197">
            <v>0</v>
          </cell>
          <cell r="AD197">
            <v>2012.25</v>
          </cell>
          <cell r="AE197">
            <v>2012.25</v>
          </cell>
          <cell r="AF197">
            <v>2012.25</v>
          </cell>
          <cell r="AG197">
            <v>2012.25</v>
          </cell>
          <cell r="AH197">
            <v>2012.25</v>
          </cell>
          <cell r="AI197">
            <v>2012.25</v>
          </cell>
          <cell r="AJ197">
            <v>2012.25</v>
          </cell>
          <cell r="AK197">
            <v>2012.25</v>
          </cell>
        </row>
        <row r="198">
          <cell r="C198" t="str">
            <v>Ezetimbe + Simvastatin10+10mg</v>
          </cell>
          <cell r="D198" t="str">
            <v>Ezetimbe + Simvastatin</v>
          </cell>
          <cell r="E198" t="str">
            <v>10+10mg</v>
          </cell>
          <cell r="F198" t="str">
            <v>Y</v>
          </cell>
          <cell r="G198">
            <v>2012.5</v>
          </cell>
          <cell r="H198">
            <v>2012</v>
          </cell>
          <cell r="I198">
            <v>2012.5</v>
          </cell>
          <cell r="J198">
            <v>2011.75</v>
          </cell>
          <cell r="K198">
            <v>2012.5</v>
          </cell>
          <cell r="L198">
            <v>2012</v>
          </cell>
          <cell r="M198">
            <v>2012</v>
          </cell>
          <cell r="N198">
            <v>2012</v>
          </cell>
          <cell r="O198">
            <v>2012.5</v>
          </cell>
          <cell r="P198">
            <v>2012.5</v>
          </cell>
          <cell r="Q198">
            <v>0</v>
          </cell>
          <cell r="R198">
            <v>2012</v>
          </cell>
          <cell r="S198">
            <v>2012.5</v>
          </cell>
          <cell r="T198">
            <v>2012.5</v>
          </cell>
          <cell r="U198">
            <v>2012.5</v>
          </cell>
          <cell r="V198">
            <v>2012.5</v>
          </cell>
          <cell r="W198">
            <v>2012</v>
          </cell>
          <cell r="X198">
            <v>2012.5</v>
          </cell>
          <cell r="Y198">
            <v>2012.5</v>
          </cell>
          <cell r="Z198">
            <v>2012.5</v>
          </cell>
          <cell r="AA198">
            <v>2012</v>
          </cell>
          <cell r="AB198">
            <v>2012.5</v>
          </cell>
          <cell r="AC198">
            <v>0</v>
          </cell>
          <cell r="AD198">
            <v>2012.5</v>
          </cell>
          <cell r="AE198">
            <v>2012.5</v>
          </cell>
          <cell r="AF198">
            <v>2012.5</v>
          </cell>
          <cell r="AG198">
            <v>2012.5</v>
          </cell>
          <cell r="AH198">
            <v>2012.5</v>
          </cell>
          <cell r="AI198">
            <v>2012</v>
          </cell>
          <cell r="AJ198">
            <v>2012</v>
          </cell>
          <cell r="AK198">
            <v>2011.75</v>
          </cell>
        </row>
        <row r="199">
          <cell r="C199" t="str">
            <v>Ezetimbe + Simvastatin10+20mg</v>
          </cell>
          <cell r="D199" t="str">
            <v>Ezetimbe + Simvastatin</v>
          </cell>
          <cell r="E199" t="str">
            <v>10+20mg</v>
          </cell>
          <cell r="F199" t="str">
            <v>Y</v>
          </cell>
          <cell r="G199">
            <v>2012.5</v>
          </cell>
          <cell r="H199">
            <v>2012</v>
          </cell>
          <cell r="I199">
            <v>2012.5</v>
          </cell>
          <cell r="J199">
            <v>2011.75</v>
          </cell>
          <cell r="K199">
            <v>2012.5</v>
          </cell>
          <cell r="L199">
            <v>2012</v>
          </cell>
          <cell r="M199">
            <v>2012</v>
          </cell>
          <cell r="N199">
            <v>2012</v>
          </cell>
          <cell r="O199">
            <v>2012.5</v>
          </cell>
          <cell r="P199">
            <v>2012.5</v>
          </cell>
          <cell r="Q199">
            <v>0</v>
          </cell>
          <cell r="R199">
            <v>2012</v>
          </cell>
          <cell r="S199">
            <v>2012.5</v>
          </cell>
          <cell r="T199">
            <v>2012.5</v>
          </cell>
          <cell r="U199">
            <v>2012.5</v>
          </cell>
          <cell r="V199">
            <v>2012.5</v>
          </cell>
          <cell r="W199">
            <v>2012</v>
          </cell>
          <cell r="X199">
            <v>2012.5</v>
          </cell>
          <cell r="Y199">
            <v>2012.5</v>
          </cell>
          <cell r="Z199">
            <v>2012.5</v>
          </cell>
          <cell r="AA199">
            <v>2012</v>
          </cell>
          <cell r="AB199">
            <v>2012.5</v>
          </cell>
          <cell r="AC199">
            <v>0</v>
          </cell>
          <cell r="AD199">
            <v>2012.5</v>
          </cell>
          <cell r="AE199">
            <v>2012.5</v>
          </cell>
          <cell r="AF199">
            <v>2012.5</v>
          </cell>
          <cell r="AG199">
            <v>2012.5</v>
          </cell>
          <cell r="AH199">
            <v>2012.5</v>
          </cell>
          <cell r="AI199">
            <v>2012</v>
          </cell>
          <cell r="AJ199">
            <v>2012</v>
          </cell>
          <cell r="AK199">
            <v>2011.75</v>
          </cell>
        </row>
        <row r="200">
          <cell r="C200" t="str">
            <v>Ezetimbe + Simvastatin10+40mg</v>
          </cell>
          <cell r="D200" t="str">
            <v>Ezetimbe + Simvastatin</v>
          </cell>
          <cell r="E200" t="str">
            <v>10+40mg</v>
          </cell>
          <cell r="F200" t="str">
            <v>Y</v>
          </cell>
          <cell r="G200">
            <v>2012.5</v>
          </cell>
          <cell r="H200">
            <v>2012</v>
          </cell>
          <cell r="I200">
            <v>2012.5</v>
          </cell>
          <cell r="J200">
            <v>2011.75</v>
          </cell>
          <cell r="K200">
            <v>2012.5</v>
          </cell>
          <cell r="L200">
            <v>2012</v>
          </cell>
          <cell r="M200">
            <v>2012</v>
          </cell>
          <cell r="N200">
            <v>2012</v>
          </cell>
          <cell r="O200">
            <v>2012.5</v>
          </cell>
          <cell r="P200">
            <v>2012.5</v>
          </cell>
          <cell r="Q200">
            <v>0</v>
          </cell>
          <cell r="R200">
            <v>2012</v>
          </cell>
          <cell r="S200">
            <v>2012.5</v>
          </cell>
          <cell r="T200">
            <v>2012.5</v>
          </cell>
          <cell r="U200">
            <v>2012.5</v>
          </cell>
          <cell r="V200">
            <v>2012.5</v>
          </cell>
          <cell r="W200">
            <v>2012</v>
          </cell>
          <cell r="X200">
            <v>2012.5</v>
          </cell>
          <cell r="Y200">
            <v>2012.5</v>
          </cell>
          <cell r="Z200">
            <v>2012.5</v>
          </cell>
          <cell r="AA200">
            <v>2012</v>
          </cell>
          <cell r="AB200">
            <v>2012.5</v>
          </cell>
          <cell r="AC200">
            <v>0</v>
          </cell>
          <cell r="AD200">
            <v>2012.5</v>
          </cell>
          <cell r="AE200">
            <v>2012.5</v>
          </cell>
          <cell r="AF200">
            <v>2012.5</v>
          </cell>
          <cell r="AG200">
            <v>2012.5</v>
          </cell>
          <cell r="AH200">
            <v>2012.5</v>
          </cell>
          <cell r="AI200">
            <v>2012</v>
          </cell>
          <cell r="AJ200">
            <v>2012</v>
          </cell>
          <cell r="AK200">
            <v>2011.75</v>
          </cell>
        </row>
        <row r="201">
          <cell r="C201" t="str">
            <v>Ezetimbe + Simvastatin10+80mg</v>
          </cell>
          <cell r="D201" t="str">
            <v>Ezetimbe + Simvastatin</v>
          </cell>
          <cell r="E201" t="str">
            <v>10+80mg</v>
          </cell>
          <cell r="F201" t="str">
            <v>Y</v>
          </cell>
          <cell r="G201">
            <v>2012.5</v>
          </cell>
          <cell r="H201">
            <v>2012</v>
          </cell>
          <cell r="I201">
            <v>2012.5</v>
          </cell>
          <cell r="J201">
            <v>2011.75</v>
          </cell>
          <cell r="K201">
            <v>2012.5</v>
          </cell>
          <cell r="L201">
            <v>2012</v>
          </cell>
          <cell r="M201">
            <v>2012</v>
          </cell>
          <cell r="N201">
            <v>2012</v>
          </cell>
          <cell r="O201">
            <v>2012.5</v>
          </cell>
          <cell r="P201">
            <v>2012.5</v>
          </cell>
          <cell r="Q201">
            <v>0</v>
          </cell>
          <cell r="R201">
            <v>2012</v>
          </cell>
          <cell r="S201">
            <v>2012.5</v>
          </cell>
          <cell r="T201">
            <v>2012.5</v>
          </cell>
          <cell r="U201">
            <v>2012.5</v>
          </cell>
          <cell r="V201">
            <v>2012.5</v>
          </cell>
          <cell r="W201">
            <v>2012</v>
          </cell>
          <cell r="X201">
            <v>2012.5</v>
          </cell>
          <cell r="Y201">
            <v>2012.5</v>
          </cell>
          <cell r="Z201">
            <v>2012.5</v>
          </cell>
          <cell r="AA201">
            <v>2012</v>
          </cell>
          <cell r="AB201">
            <v>2012.5</v>
          </cell>
          <cell r="AC201">
            <v>0</v>
          </cell>
          <cell r="AD201">
            <v>2012.5</v>
          </cell>
          <cell r="AE201">
            <v>2012.5</v>
          </cell>
          <cell r="AF201">
            <v>2012.5</v>
          </cell>
          <cell r="AG201">
            <v>2012.5</v>
          </cell>
          <cell r="AH201">
            <v>2012.5</v>
          </cell>
          <cell r="AI201">
            <v>2012</v>
          </cell>
          <cell r="AJ201">
            <v>2012</v>
          </cell>
          <cell r="AK201">
            <v>2011.75</v>
          </cell>
        </row>
        <row r="202">
          <cell r="C202" t="str">
            <v>Nebivolol5mg</v>
          </cell>
          <cell r="D202" t="str">
            <v>Nebivolol</v>
          </cell>
          <cell r="E202" t="str">
            <v>5mg</v>
          </cell>
          <cell r="F202" t="str">
            <v>Y</v>
          </cell>
          <cell r="G202">
            <v>2010.5</v>
          </cell>
          <cell r="H202">
            <v>2011.25</v>
          </cell>
          <cell r="I202">
            <v>2011.25</v>
          </cell>
          <cell r="J202">
            <v>2011</v>
          </cell>
          <cell r="K202">
            <v>2010.5</v>
          </cell>
          <cell r="L202">
            <v>2011.25</v>
          </cell>
          <cell r="M202">
            <v>2011.25</v>
          </cell>
          <cell r="N202">
            <v>2011.25</v>
          </cell>
          <cell r="O202">
            <v>2010.5</v>
          </cell>
          <cell r="P202">
            <v>2010.5</v>
          </cell>
          <cell r="Q202">
            <v>0</v>
          </cell>
          <cell r="R202">
            <v>2011.25</v>
          </cell>
          <cell r="S202">
            <v>2010.5</v>
          </cell>
          <cell r="T202">
            <v>2011.25</v>
          </cell>
          <cell r="U202">
            <v>2011.25</v>
          </cell>
          <cell r="V202">
            <v>2011.25</v>
          </cell>
          <cell r="W202">
            <v>2011.25</v>
          </cell>
          <cell r="X202">
            <v>2011.25</v>
          </cell>
          <cell r="Y202">
            <v>2010.5</v>
          </cell>
          <cell r="Z202">
            <v>2010.5</v>
          </cell>
          <cell r="AA202">
            <v>2011.25</v>
          </cell>
          <cell r="AB202">
            <v>2011.25</v>
          </cell>
          <cell r="AC202">
            <v>0</v>
          </cell>
          <cell r="AD202">
            <v>2010.5</v>
          </cell>
          <cell r="AE202">
            <v>2011.25</v>
          </cell>
          <cell r="AF202">
            <v>2011.25</v>
          </cell>
          <cell r="AG202">
            <v>2010.5</v>
          </cell>
          <cell r="AH202">
            <v>2011.25</v>
          </cell>
          <cell r="AI202">
            <v>2011.25</v>
          </cell>
          <cell r="AJ202">
            <v>2011.25</v>
          </cell>
          <cell r="AK202">
            <v>2010.5</v>
          </cell>
        </row>
        <row r="203">
          <cell r="C203" t="str">
            <v>Olmesartan5mg</v>
          </cell>
          <cell r="D203" t="str">
            <v>Olmesartan</v>
          </cell>
          <cell r="E203" t="str">
            <v>5mg</v>
          </cell>
          <cell r="F203" t="str">
            <v>Y</v>
          </cell>
          <cell r="G203">
            <v>2011.5</v>
          </cell>
          <cell r="H203">
            <v>2011.5</v>
          </cell>
          <cell r="I203">
            <v>2011.5</v>
          </cell>
          <cell r="J203">
            <v>2011.5</v>
          </cell>
          <cell r="K203">
            <v>2011.5</v>
          </cell>
          <cell r="L203">
            <v>2011.5</v>
          </cell>
          <cell r="M203">
            <v>2011.5</v>
          </cell>
          <cell r="N203">
            <v>2011.5</v>
          </cell>
          <cell r="O203">
            <v>2011.5</v>
          </cell>
          <cell r="P203">
            <v>2011.5</v>
          </cell>
          <cell r="Q203">
            <v>0</v>
          </cell>
          <cell r="R203">
            <v>2011.5</v>
          </cell>
          <cell r="S203">
            <v>2011.5</v>
          </cell>
          <cell r="T203">
            <v>2011.5</v>
          </cell>
          <cell r="U203">
            <v>2011.5</v>
          </cell>
          <cell r="V203">
            <v>2011.5</v>
          </cell>
          <cell r="W203">
            <v>2011.5</v>
          </cell>
          <cell r="X203">
            <v>2011.5</v>
          </cell>
          <cell r="Y203">
            <v>2011.5</v>
          </cell>
          <cell r="Z203">
            <v>2011.5</v>
          </cell>
          <cell r="AA203">
            <v>2011.5</v>
          </cell>
          <cell r="AB203">
            <v>2011.5</v>
          </cell>
          <cell r="AC203">
            <v>0</v>
          </cell>
          <cell r="AD203">
            <v>2011.5</v>
          </cell>
          <cell r="AE203">
            <v>2011.5</v>
          </cell>
          <cell r="AF203">
            <v>2011.5</v>
          </cell>
          <cell r="AG203">
            <v>2011.5</v>
          </cell>
          <cell r="AH203">
            <v>2011.5</v>
          </cell>
          <cell r="AI203">
            <v>2011.5</v>
          </cell>
          <cell r="AJ203">
            <v>2011.5</v>
          </cell>
          <cell r="AK203">
            <v>2011.5</v>
          </cell>
        </row>
        <row r="204">
          <cell r="C204" t="str">
            <v>Olmesartan10mg</v>
          </cell>
          <cell r="D204" t="str">
            <v>Olmesartan</v>
          </cell>
          <cell r="E204" t="str">
            <v>10mg</v>
          </cell>
          <cell r="F204" t="str">
            <v>Y</v>
          </cell>
          <cell r="G204">
            <v>2012</v>
          </cell>
          <cell r="H204">
            <v>2012.75</v>
          </cell>
          <cell r="I204">
            <v>2012.75</v>
          </cell>
          <cell r="J204">
            <v>2012.75</v>
          </cell>
          <cell r="K204">
            <v>2012</v>
          </cell>
          <cell r="L204">
            <v>2012.75</v>
          </cell>
          <cell r="M204">
            <v>2012.75</v>
          </cell>
          <cell r="N204">
            <v>2012.75</v>
          </cell>
          <cell r="O204">
            <v>2012</v>
          </cell>
          <cell r="P204">
            <v>2012</v>
          </cell>
          <cell r="Q204">
            <v>0</v>
          </cell>
          <cell r="R204">
            <v>2012.75</v>
          </cell>
          <cell r="S204">
            <v>2012</v>
          </cell>
          <cell r="T204">
            <v>2012.75</v>
          </cell>
          <cell r="U204">
            <v>2012.75</v>
          </cell>
          <cell r="V204">
            <v>2012.75</v>
          </cell>
          <cell r="W204">
            <v>2012.75</v>
          </cell>
          <cell r="X204">
            <v>2012.75</v>
          </cell>
          <cell r="Y204">
            <v>2012</v>
          </cell>
          <cell r="Z204">
            <v>2012</v>
          </cell>
          <cell r="AA204">
            <v>2012.75</v>
          </cell>
          <cell r="AB204">
            <v>2012.75</v>
          </cell>
          <cell r="AC204">
            <v>0</v>
          </cell>
          <cell r="AD204">
            <v>2012</v>
          </cell>
          <cell r="AE204">
            <v>2012.75</v>
          </cell>
          <cell r="AF204">
            <v>2012.75</v>
          </cell>
          <cell r="AG204">
            <v>2012</v>
          </cell>
          <cell r="AH204">
            <v>2012.75</v>
          </cell>
          <cell r="AI204">
            <v>2012.75</v>
          </cell>
          <cell r="AJ204">
            <v>2012.75</v>
          </cell>
          <cell r="AK204">
            <v>2012</v>
          </cell>
        </row>
        <row r="205">
          <cell r="C205" t="str">
            <v>Olmesartan20mg</v>
          </cell>
          <cell r="D205" t="str">
            <v>Olmesartan</v>
          </cell>
          <cell r="E205" t="str">
            <v>20mg</v>
          </cell>
          <cell r="F205" t="str">
            <v>Y</v>
          </cell>
          <cell r="G205">
            <v>2011.5</v>
          </cell>
          <cell r="H205">
            <v>2010.75</v>
          </cell>
          <cell r="I205">
            <v>2011.5</v>
          </cell>
          <cell r="J205">
            <v>2010.5</v>
          </cell>
          <cell r="K205">
            <v>2011.5</v>
          </cell>
          <cell r="L205">
            <v>2010.75</v>
          </cell>
          <cell r="M205">
            <v>2010.75</v>
          </cell>
          <cell r="N205">
            <v>2010.75</v>
          </cell>
          <cell r="O205">
            <v>2011.5</v>
          </cell>
          <cell r="P205">
            <v>2011.5</v>
          </cell>
          <cell r="Q205">
            <v>0</v>
          </cell>
          <cell r="R205">
            <v>2010.75</v>
          </cell>
          <cell r="S205">
            <v>2011.5</v>
          </cell>
          <cell r="T205">
            <v>2011.5</v>
          </cell>
          <cell r="U205">
            <v>2011.5</v>
          </cell>
          <cell r="V205">
            <v>2011.5</v>
          </cell>
          <cell r="W205">
            <v>2010.75</v>
          </cell>
          <cell r="X205">
            <v>2011.5</v>
          </cell>
          <cell r="Y205">
            <v>2011.5</v>
          </cell>
          <cell r="Z205">
            <v>2011.5</v>
          </cell>
          <cell r="AA205">
            <v>2010.75</v>
          </cell>
          <cell r="AB205">
            <v>2011.5</v>
          </cell>
          <cell r="AC205">
            <v>0</v>
          </cell>
          <cell r="AD205">
            <v>2011.5</v>
          </cell>
          <cell r="AE205">
            <v>2011.5</v>
          </cell>
          <cell r="AF205">
            <v>2011.5</v>
          </cell>
          <cell r="AG205">
            <v>2011.5</v>
          </cell>
          <cell r="AH205">
            <v>2011.5</v>
          </cell>
          <cell r="AI205">
            <v>2010.75</v>
          </cell>
          <cell r="AJ205">
            <v>2010.75</v>
          </cell>
          <cell r="AK205">
            <v>2010.5</v>
          </cell>
        </row>
        <row r="206">
          <cell r="C206" t="str">
            <v>Olmesartan40mg</v>
          </cell>
          <cell r="D206" t="str">
            <v>Olmesartan</v>
          </cell>
          <cell r="E206" t="str">
            <v>40mg</v>
          </cell>
          <cell r="F206" t="str">
            <v>Y</v>
          </cell>
          <cell r="G206">
            <v>2011.5</v>
          </cell>
          <cell r="H206">
            <v>2010.75</v>
          </cell>
          <cell r="I206">
            <v>2011.5</v>
          </cell>
          <cell r="J206">
            <v>2010.5</v>
          </cell>
          <cell r="K206">
            <v>2011.5</v>
          </cell>
          <cell r="L206">
            <v>2010.75</v>
          </cell>
          <cell r="M206">
            <v>2010.75</v>
          </cell>
          <cell r="N206">
            <v>2010.75</v>
          </cell>
          <cell r="O206">
            <v>2011.5</v>
          </cell>
          <cell r="P206">
            <v>2011.5</v>
          </cell>
          <cell r="Q206">
            <v>0</v>
          </cell>
          <cell r="R206">
            <v>2010.75</v>
          </cell>
          <cell r="S206">
            <v>2011.5</v>
          </cell>
          <cell r="T206">
            <v>2011.5</v>
          </cell>
          <cell r="U206">
            <v>2011.5</v>
          </cell>
          <cell r="V206">
            <v>2011.5</v>
          </cell>
          <cell r="W206">
            <v>2010.75</v>
          </cell>
          <cell r="X206">
            <v>2011.5</v>
          </cell>
          <cell r="Y206">
            <v>2011.5</v>
          </cell>
          <cell r="Z206">
            <v>2011.5</v>
          </cell>
          <cell r="AA206">
            <v>2010.75</v>
          </cell>
          <cell r="AB206">
            <v>2011.5</v>
          </cell>
          <cell r="AC206">
            <v>0</v>
          </cell>
          <cell r="AD206">
            <v>2011.5</v>
          </cell>
          <cell r="AE206">
            <v>2011.5</v>
          </cell>
          <cell r="AF206">
            <v>2011.5</v>
          </cell>
          <cell r="AG206">
            <v>2011.5</v>
          </cell>
          <cell r="AH206">
            <v>2011.5</v>
          </cell>
          <cell r="AI206">
            <v>2010.75</v>
          </cell>
          <cell r="AJ206">
            <v>2010.75</v>
          </cell>
          <cell r="AK206">
            <v>2010.5</v>
          </cell>
        </row>
        <row r="207">
          <cell r="C207" t="str">
            <v>Olmesartan + Amlodipine20+5mg</v>
          </cell>
          <cell r="D207" t="str">
            <v>Olmesartan + Amlodipine</v>
          </cell>
          <cell r="E207" t="str">
            <v>20+5mg</v>
          </cell>
          <cell r="F207" t="str">
            <v>Y</v>
          </cell>
          <cell r="G207">
            <v>2012</v>
          </cell>
          <cell r="H207">
            <v>2011.5</v>
          </cell>
          <cell r="I207">
            <v>2012</v>
          </cell>
          <cell r="J207">
            <v>2011.25</v>
          </cell>
          <cell r="K207">
            <v>2012</v>
          </cell>
          <cell r="L207">
            <v>2011.5</v>
          </cell>
          <cell r="M207">
            <v>2011.5</v>
          </cell>
          <cell r="N207">
            <v>2011.5</v>
          </cell>
          <cell r="O207">
            <v>2012</v>
          </cell>
          <cell r="P207">
            <v>2012</v>
          </cell>
          <cell r="Q207">
            <v>0</v>
          </cell>
          <cell r="R207">
            <v>2011.5</v>
          </cell>
          <cell r="S207">
            <v>2012</v>
          </cell>
          <cell r="T207">
            <v>2012</v>
          </cell>
          <cell r="U207">
            <v>2012</v>
          </cell>
          <cell r="V207">
            <v>2012</v>
          </cell>
          <cell r="W207">
            <v>2011.5</v>
          </cell>
          <cell r="X207">
            <v>2012</v>
          </cell>
          <cell r="Y207">
            <v>2012</v>
          </cell>
          <cell r="Z207">
            <v>2012</v>
          </cell>
          <cell r="AA207">
            <v>2011.5</v>
          </cell>
          <cell r="AB207">
            <v>2012</v>
          </cell>
          <cell r="AC207">
            <v>0</v>
          </cell>
          <cell r="AD207">
            <v>2012</v>
          </cell>
          <cell r="AE207">
            <v>2012</v>
          </cell>
          <cell r="AF207">
            <v>2012</v>
          </cell>
          <cell r="AG207">
            <v>2012</v>
          </cell>
          <cell r="AH207">
            <v>2012</v>
          </cell>
          <cell r="AI207">
            <v>2011.5</v>
          </cell>
          <cell r="AJ207">
            <v>2011.5</v>
          </cell>
          <cell r="AK207">
            <v>2011.25</v>
          </cell>
        </row>
        <row r="208">
          <cell r="C208" t="str">
            <v>Olmesartan + Amlodipine20+10mg</v>
          </cell>
          <cell r="D208" t="str">
            <v>Olmesartan + Amlodipine</v>
          </cell>
          <cell r="E208" t="str">
            <v>20+10mg</v>
          </cell>
          <cell r="F208" t="str">
            <v>Y</v>
          </cell>
          <cell r="G208">
            <v>2012</v>
          </cell>
          <cell r="H208">
            <v>2011.5</v>
          </cell>
          <cell r="I208">
            <v>2012</v>
          </cell>
          <cell r="J208">
            <v>2011.25</v>
          </cell>
          <cell r="K208">
            <v>2012</v>
          </cell>
          <cell r="L208">
            <v>2011.5</v>
          </cell>
          <cell r="M208">
            <v>2011.5</v>
          </cell>
          <cell r="N208">
            <v>2011.5</v>
          </cell>
          <cell r="O208">
            <v>2012</v>
          </cell>
          <cell r="P208">
            <v>2012</v>
          </cell>
          <cell r="Q208">
            <v>0</v>
          </cell>
          <cell r="R208">
            <v>2011.5</v>
          </cell>
          <cell r="S208">
            <v>2012</v>
          </cell>
          <cell r="T208">
            <v>2012</v>
          </cell>
          <cell r="U208">
            <v>2012</v>
          </cell>
          <cell r="V208">
            <v>2012</v>
          </cell>
          <cell r="W208">
            <v>2011.5</v>
          </cell>
          <cell r="X208">
            <v>2012</v>
          </cell>
          <cell r="Y208">
            <v>2012</v>
          </cell>
          <cell r="Z208">
            <v>2012</v>
          </cell>
          <cell r="AA208">
            <v>2011.5</v>
          </cell>
          <cell r="AB208">
            <v>2012</v>
          </cell>
          <cell r="AC208">
            <v>0</v>
          </cell>
          <cell r="AD208">
            <v>2012</v>
          </cell>
          <cell r="AE208">
            <v>2012</v>
          </cell>
          <cell r="AF208">
            <v>2012</v>
          </cell>
          <cell r="AG208">
            <v>2012</v>
          </cell>
          <cell r="AH208">
            <v>2012</v>
          </cell>
          <cell r="AI208">
            <v>2011.5</v>
          </cell>
          <cell r="AJ208">
            <v>2011.5</v>
          </cell>
          <cell r="AK208">
            <v>2011.25</v>
          </cell>
        </row>
        <row r="209">
          <cell r="C209" t="str">
            <v>Olmesartan + Amlodipine40+5mg</v>
          </cell>
          <cell r="D209" t="str">
            <v>Olmesartan + Amlodipine</v>
          </cell>
          <cell r="E209" t="str">
            <v>40+5mg</v>
          </cell>
          <cell r="F209" t="str">
            <v>Y</v>
          </cell>
          <cell r="G209">
            <v>2012</v>
          </cell>
          <cell r="H209">
            <v>2011.5</v>
          </cell>
          <cell r="I209">
            <v>2012</v>
          </cell>
          <cell r="J209">
            <v>2011.25</v>
          </cell>
          <cell r="K209">
            <v>2012</v>
          </cell>
          <cell r="L209">
            <v>2011.5</v>
          </cell>
          <cell r="M209">
            <v>2011.5</v>
          </cell>
          <cell r="N209">
            <v>2011.5</v>
          </cell>
          <cell r="O209">
            <v>2012</v>
          </cell>
          <cell r="P209">
            <v>2012</v>
          </cell>
          <cell r="Q209">
            <v>0</v>
          </cell>
          <cell r="R209">
            <v>2011.5</v>
          </cell>
          <cell r="S209">
            <v>2012</v>
          </cell>
          <cell r="T209">
            <v>2012</v>
          </cell>
          <cell r="U209">
            <v>2012</v>
          </cell>
          <cell r="V209">
            <v>2012</v>
          </cell>
          <cell r="W209">
            <v>2011.5</v>
          </cell>
          <cell r="X209">
            <v>2012</v>
          </cell>
          <cell r="Y209">
            <v>2012</v>
          </cell>
          <cell r="Z209">
            <v>2012</v>
          </cell>
          <cell r="AA209">
            <v>2011.5</v>
          </cell>
          <cell r="AB209">
            <v>2012</v>
          </cell>
          <cell r="AC209">
            <v>0</v>
          </cell>
          <cell r="AD209">
            <v>2012</v>
          </cell>
          <cell r="AE209">
            <v>2012</v>
          </cell>
          <cell r="AF209">
            <v>2012</v>
          </cell>
          <cell r="AG209">
            <v>2012</v>
          </cell>
          <cell r="AH209">
            <v>2012</v>
          </cell>
          <cell r="AI209">
            <v>2011.5</v>
          </cell>
          <cell r="AJ209">
            <v>2011.5</v>
          </cell>
          <cell r="AK209">
            <v>2011.25</v>
          </cell>
        </row>
        <row r="210">
          <cell r="C210" t="str">
            <v>Olmesartan + Amlodipine40+10mg</v>
          </cell>
          <cell r="D210" t="str">
            <v>Olmesartan + Amlodipine</v>
          </cell>
          <cell r="E210" t="str">
            <v>40+10mg</v>
          </cell>
          <cell r="F210" t="str">
            <v>Y</v>
          </cell>
          <cell r="G210">
            <v>2012</v>
          </cell>
          <cell r="H210">
            <v>2011.5</v>
          </cell>
          <cell r="I210">
            <v>2012</v>
          </cell>
          <cell r="J210">
            <v>2011.25</v>
          </cell>
          <cell r="K210">
            <v>2012</v>
          </cell>
          <cell r="L210">
            <v>2011.5</v>
          </cell>
          <cell r="M210">
            <v>2011.5</v>
          </cell>
          <cell r="N210">
            <v>2011.5</v>
          </cell>
          <cell r="O210">
            <v>2012</v>
          </cell>
          <cell r="P210">
            <v>2012</v>
          </cell>
          <cell r="Q210">
            <v>0</v>
          </cell>
          <cell r="R210">
            <v>2011.5</v>
          </cell>
          <cell r="S210">
            <v>2012</v>
          </cell>
          <cell r="T210">
            <v>2012</v>
          </cell>
          <cell r="U210">
            <v>2012</v>
          </cell>
          <cell r="V210">
            <v>2012</v>
          </cell>
          <cell r="W210">
            <v>2011.5</v>
          </cell>
          <cell r="X210">
            <v>2012</v>
          </cell>
          <cell r="Y210">
            <v>2012</v>
          </cell>
          <cell r="Z210">
            <v>2012</v>
          </cell>
          <cell r="AA210">
            <v>2011.5</v>
          </cell>
          <cell r="AB210">
            <v>2012</v>
          </cell>
          <cell r="AC210">
            <v>0</v>
          </cell>
          <cell r="AD210">
            <v>2012</v>
          </cell>
          <cell r="AE210">
            <v>2012</v>
          </cell>
          <cell r="AF210">
            <v>2012</v>
          </cell>
          <cell r="AG210">
            <v>2012</v>
          </cell>
          <cell r="AH210">
            <v>2012</v>
          </cell>
          <cell r="AI210">
            <v>2011.5</v>
          </cell>
          <cell r="AJ210">
            <v>2011.5</v>
          </cell>
          <cell r="AK210">
            <v>2011.25</v>
          </cell>
        </row>
        <row r="211">
          <cell r="C211" t="str">
            <v>Olmesartan + HCTZ20+12.5mg</v>
          </cell>
          <cell r="D211" t="str">
            <v>Olmesartan + HCTZ</v>
          </cell>
          <cell r="E211" t="str">
            <v>20+12.5mg</v>
          </cell>
          <cell r="F211" t="str">
            <v>Y</v>
          </cell>
          <cell r="G211">
            <v>2012</v>
          </cell>
          <cell r="H211">
            <v>2011.5</v>
          </cell>
          <cell r="I211">
            <v>2012</v>
          </cell>
          <cell r="J211">
            <v>2011.25</v>
          </cell>
          <cell r="K211">
            <v>2012</v>
          </cell>
          <cell r="L211">
            <v>2011.5</v>
          </cell>
          <cell r="M211">
            <v>2011.5</v>
          </cell>
          <cell r="N211">
            <v>2011.5</v>
          </cell>
          <cell r="O211">
            <v>2012</v>
          </cell>
          <cell r="P211">
            <v>2012</v>
          </cell>
          <cell r="Q211">
            <v>0</v>
          </cell>
          <cell r="R211">
            <v>2011.5</v>
          </cell>
          <cell r="S211">
            <v>2012</v>
          </cell>
          <cell r="T211">
            <v>2012</v>
          </cell>
          <cell r="U211">
            <v>2012</v>
          </cell>
          <cell r="V211">
            <v>2012</v>
          </cell>
          <cell r="W211">
            <v>2011.5</v>
          </cell>
          <cell r="X211">
            <v>2012</v>
          </cell>
          <cell r="Y211">
            <v>2012</v>
          </cell>
          <cell r="Z211">
            <v>2012</v>
          </cell>
          <cell r="AA211">
            <v>2011.5</v>
          </cell>
          <cell r="AB211">
            <v>2012</v>
          </cell>
          <cell r="AC211">
            <v>0</v>
          </cell>
          <cell r="AD211">
            <v>2012</v>
          </cell>
          <cell r="AE211">
            <v>2012</v>
          </cell>
          <cell r="AF211">
            <v>2012</v>
          </cell>
          <cell r="AG211">
            <v>2012</v>
          </cell>
          <cell r="AH211">
            <v>2012</v>
          </cell>
          <cell r="AI211">
            <v>2011.5</v>
          </cell>
          <cell r="AJ211">
            <v>2011.5</v>
          </cell>
          <cell r="AK211">
            <v>2011.25</v>
          </cell>
        </row>
        <row r="212">
          <cell r="C212" t="str">
            <v>Olmesartan + HCTZ20+25mg</v>
          </cell>
          <cell r="D212" t="str">
            <v>Olmesartan + HCTZ</v>
          </cell>
          <cell r="E212" t="str">
            <v>20+25mg</v>
          </cell>
          <cell r="F212" t="str">
            <v>Y</v>
          </cell>
          <cell r="G212">
            <v>2012.25</v>
          </cell>
          <cell r="H212">
            <v>2013</v>
          </cell>
          <cell r="I212">
            <v>2013</v>
          </cell>
          <cell r="J212">
            <v>2013</v>
          </cell>
          <cell r="K212">
            <v>2012.25</v>
          </cell>
          <cell r="L212">
            <v>2013</v>
          </cell>
          <cell r="M212">
            <v>2013</v>
          </cell>
          <cell r="N212">
            <v>2013</v>
          </cell>
          <cell r="O212">
            <v>2012.25</v>
          </cell>
          <cell r="P212">
            <v>2012.25</v>
          </cell>
          <cell r="Q212">
            <v>0</v>
          </cell>
          <cell r="R212">
            <v>2013</v>
          </cell>
          <cell r="S212">
            <v>2012.25</v>
          </cell>
          <cell r="T212">
            <v>2013</v>
          </cell>
          <cell r="U212">
            <v>2013</v>
          </cell>
          <cell r="V212">
            <v>2013</v>
          </cell>
          <cell r="W212">
            <v>2013</v>
          </cell>
          <cell r="X212">
            <v>2013</v>
          </cell>
          <cell r="Y212">
            <v>2012.25</v>
          </cell>
          <cell r="Z212">
            <v>2012.25</v>
          </cell>
          <cell r="AA212">
            <v>2013</v>
          </cell>
          <cell r="AB212">
            <v>2013</v>
          </cell>
          <cell r="AC212">
            <v>0</v>
          </cell>
          <cell r="AD212">
            <v>2012.25</v>
          </cell>
          <cell r="AE212">
            <v>2013</v>
          </cell>
          <cell r="AF212">
            <v>2013</v>
          </cell>
          <cell r="AG212">
            <v>2012.25</v>
          </cell>
          <cell r="AH212">
            <v>2013</v>
          </cell>
          <cell r="AI212">
            <v>2013</v>
          </cell>
          <cell r="AJ212">
            <v>2013</v>
          </cell>
          <cell r="AK212">
            <v>2012.25</v>
          </cell>
        </row>
        <row r="213">
          <cell r="C213" t="str">
            <v>Olmesartan + HCTZ40+12.5mg</v>
          </cell>
          <cell r="D213" t="str">
            <v>Olmesartan + HCTZ</v>
          </cell>
          <cell r="E213" t="str">
            <v>40+12.5mg</v>
          </cell>
          <cell r="F213" t="str">
            <v>Y</v>
          </cell>
          <cell r="G213">
            <v>2012</v>
          </cell>
          <cell r="H213">
            <v>2011.5</v>
          </cell>
          <cell r="I213">
            <v>2012</v>
          </cell>
          <cell r="J213">
            <v>2011.25</v>
          </cell>
          <cell r="K213">
            <v>2012</v>
          </cell>
          <cell r="L213">
            <v>2011.5</v>
          </cell>
          <cell r="M213">
            <v>2011.5</v>
          </cell>
          <cell r="N213">
            <v>2011.5</v>
          </cell>
          <cell r="O213">
            <v>2012</v>
          </cell>
          <cell r="P213">
            <v>2012</v>
          </cell>
          <cell r="Q213">
            <v>0</v>
          </cell>
          <cell r="R213">
            <v>2011.5</v>
          </cell>
          <cell r="S213">
            <v>2012</v>
          </cell>
          <cell r="T213">
            <v>2012</v>
          </cell>
          <cell r="U213">
            <v>2012</v>
          </cell>
          <cell r="V213">
            <v>2012</v>
          </cell>
          <cell r="W213">
            <v>2011.5</v>
          </cell>
          <cell r="X213">
            <v>2012</v>
          </cell>
          <cell r="Y213">
            <v>2012</v>
          </cell>
          <cell r="Z213">
            <v>2012</v>
          </cell>
          <cell r="AA213">
            <v>2011.5</v>
          </cell>
          <cell r="AB213">
            <v>2012</v>
          </cell>
          <cell r="AC213">
            <v>0</v>
          </cell>
          <cell r="AD213">
            <v>2012</v>
          </cell>
          <cell r="AE213">
            <v>2012</v>
          </cell>
          <cell r="AF213">
            <v>2012</v>
          </cell>
          <cell r="AG213">
            <v>2012</v>
          </cell>
          <cell r="AH213">
            <v>2012</v>
          </cell>
          <cell r="AI213">
            <v>2011.5</v>
          </cell>
          <cell r="AJ213">
            <v>2011.5</v>
          </cell>
          <cell r="AK213">
            <v>2011.25</v>
          </cell>
        </row>
        <row r="214">
          <cell r="C214" t="str">
            <v>Olmesartan + HCTZ40+25mg</v>
          </cell>
          <cell r="D214" t="str">
            <v>Olmesartan + HCTZ</v>
          </cell>
          <cell r="E214" t="str">
            <v>40+25mg</v>
          </cell>
          <cell r="F214" t="str">
            <v>Y</v>
          </cell>
          <cell r="G214">
            <v>2012</v>
          </cell>
          <cell r="H214">
            <v>2011.5</v>
          </cell>
          <cell r="I214">
            <v>2012</v>
          </cell>
          <cell r="J214">
            <v>2011.25</v>
          </cell>
          <cell r="K214">
            <v>2012</v>
          </cell>
          <cell r="L214">
            <v>2011.5</v>
          </cell>
          <cell r="M214">
            <v>2011.5</v>
          </cell>
          <cell r="N214">
            <v>2011.5</v>
          </cell>
          <cell r="O214">
            <v>2012</v>
          </cell>
          <cell r="P214">
            <v>2012</v>
          </cell>
          <cell r="Q214">
            <v>0</v>
          </cell>
          <cell r="R214">
            <v>2011.5</v>
          </cell>
          <cell r="S214">
            <v>2012</v>
          </cell>
          <cell r="T214">
            <v>2012</v>
          </cell>
          <cell r="U214">
            <v>2012</v>
          </cell>
          <cell r="V214">
            <v>2012</v>
          </cell>
          <cell r="W214">
            <v>2011.5</v>
          </cell>
          <cell r="X214">
            <v>2012</v>
          </cell>
          <cell r="Y214">
            <v>2012</v>
          </cell>
          <cell r="Z214">
            <v>2012</v>
          </cell>
          <cell r="AA214">
            <v>2011.5</v>
          </cell>
          <cell r="AB214">
            <v>2012</v>
          </cell>
          <cell r="AC214">
            <v>0</v>
          </cell>
          <cell r="AD214">
            <v>2012</v>
          </cell>
          <cell r="AE214">
            <v>2012</v>
          </cell>
          <cell r="AF214">
            <v>2012</v>
          </cell>
          <cell r="AG214">
            <v>2012</v>
          </cell>
          <cell r="AH214">
            <v>2012</v>
          </cell>
          <cell r="AI214">
            <v>2011.5</v>
          </cell>
          <cell r="AJ214">
            <v>2011.5</v>
          </cell>
          <cell r="AK214">
            <v>2011.25</v>
          </cell>
        </row>
        <row r="215">
          <cell r="C215" t="str">
            <v>Paliperidone ER1.5mg</v>
          </cell>
          <cell r="D215" t="str">
            <v>Paliperidone ER</v>
          </cell>
          <cell r="E215" t="str">
            <v>1.5mg</v>
          </cell>
          <cell r="F215" t="str">
            <v>Y</v>
          </cell>
          <cell r="G215">
            <v>2012</v>
          </cell>
          <cell r="H215">
            <v>2011.75</v>
          </cell>
          <cell r="I215">
            <v>2012</v>
          </cell>
          <cell r="J215">
            <v>2011.5</v>
          </cell>
          <cell r="K215">
            <v>2012</v>
          </cell>
          <cell r="L215">
            <v>2011.75</v>
          </cell>
          <cell r="M215">
            <v>2011.75</v>
          </cell>
          <cell r="N215">
            <v>2011.75</v>
          </cell>
          <cell r="O215">
            <v>2012</v>
          </cell>
          <cell r="P215">
            <v>2012</v>
          </cell>
          <cell r="Q215">
            <v>0</v>
          </cell>
          <cell r="R215">
            <v>2011.75</v>
          </cell>
          <cell r="S215">
            <v>2012</v>
          </cell>
          <cell r="T215">
            <v>2012</v>
          </cell>
          <cell r="U215">
            <v>2012</v>
          </cell>
          <cell r="V215">
            <v>2012</v>
          </cell>
          <cell r="W215">
            <v>2011.75</v>
          </cell>
          <cell r="X215">
            <v>2012</v>
          </cell>
          <cell r="Y215">
            <v>2012</v>
          </cell>
          <cell r="Z215">
            <v>2012</v>
          </cell>
          <cell r="AA215">
            <v>2011.75</v>
          </cell>
          <cell r="AB215">
            <v>2012</v>
          </cell>
          <cell r="AC215">
            <v>0</v>
          </cell>
          <cell r="AD215">
            <v>2012</v>
          </cell>
          <cell r="AE215">
            <v>2012</v>
          </cell>
          <cell r="AF215">
            <v>2012</v>
          </cell>
          <cell r="AG215">
            <v>2012</v>
          </cell>
          <cell r="AH215">
            <v>2012</v>
          </cell>
          <cell r="AI215">
            <v>2011.75</v>
          </cell>
          <cell r="AJ215">
            <v>2011.75</v>
          </cell>
          <cell r="AK215">
            <v>2011.5</v>
          </cell>
        </row>
        <row r="216">
          <cell r="C216" t="str">
            <v>Paliperidone ER3mg</v>
          </cell>
          <cell r="D216" t="str">
            <v>Paliperidone ER</v>
          </cell>
          <cell r="E216" t="str">
            <v>3mg</v>
          </cell>
          <cell r="F216" t="str">
            <v>Y</v>
          </cell>
          <cell r="G216">
            <v>2012</v>
          </cell>
          <cell r="H216">
            <v>2011.75</v>
          </cell>
          <cell r="I216">
            <v>2012</v>
          </cell>
          <cell r="J216">
            <v>2011.5</v>
          </cell>
          <cell r="K216">
            <v>2012</v>
          </cell>
          <cell r="L216">
            <v>2011.75</v>
          </cell>
          <cell r="M216">
            <v>2011.75</v>
          </cell>
          <cell r="N216">
            <v>2011.75</v>
          </cell>
          <cell r="O216">
            <v>2012</v>
          </cell>
          <cell r="P216">
            <v>2012</v>
          </cell>
          <cell r="Q216">
            <v>0</v>
          </cell>
          <cell r="R216">
            <v>2011.75</v>
          </cell>
          <cell r="S216">
            <v>2012</v>
          </cell>
          <cell r="T216">
            <v>2012</v>
          </cell>
          <cell r="U216">
            <v>2012</v>
          </cell>
          <cell r="V216">
            <v>2012</v>
          </cell>
          <cell r="W216">
            <v>2011.75</v>
          </cell>
          <cell r="X216">
            <v>2012</v>
          </cell>
          <cell r="Y216">
            <v>2012</v>
          </cell>
          <cell r="Z216">
            <v>2012</v>
          </cell>
          <cell r="AA216">
            <v>2011.75</v>
          </cell>
          <cell r="AB216">
            <v>2012</v>
          </cell>
          <cell r="AC216">
            <v>0</v>
          </cell>
          <cell r="AD216">
            <v>2012</v>
          </cell>
          <cell r="AE216">
            <v>2012</v>
          </cell>
          <cell r="AF216">
            <v>2012</v>
          </cell>
          <cell r="AG216">
            <v>2012</v>
          </cell>
          <cell r="AH216">
            <v>2012</v>
          </cell>
          <cell r="AI216">
            <v>2011.75</v>
          </cell>
          <cell r="AJ216">
            <v>2011.75</v>
          </cell>
          <cell r="AK216">
            <v>2011.5</v>
          </cell>
        </row>
        <row r="217">
          <cell r="C217" t="str">
            <v>Paliperidone ER6mg</v>
          </cell>
          <cell r="D217" t="str">
            <v>Paliperidone ER</v>
          </cell>
          <cell r="E217" t="str">
            <v>6mg</v>
          </cell>
          <cell r="F217" t="str">
            <v>Y</v>
          </cell>
          <cell r="G217">
            <v>2012</v>
          </cell>
          <cell r="H217">
            <v>2011.75</v>
          </cell>
          <cell r="I217">
            <v>2012</v>
          </cell>
          <cell r="J217">
            <v>2011.5</v>
          </cell>
          <cell r="K217">
            <v>2012</v>
          </cell>
          <cell r="L217">
            <v>2011.75</v>
          </cell>
          <cell r="M217">
            <v>2011.75</v>
          </cell>
          <cell r="N217">
            <v>2011.75</v>
          </cell>
          <cell r="O217">
            <v>2012</v>
          </cell>
          <cell r="P217">
            <v>2012</v>
          </cell>
          <cell r="Q217">
            <v>0</v>
          </cell>
          <cell r="R217">
            <v>2011.75</v>
          </cell>
          <cell r="S217">
            <v>2012</v>
          </cell>
          <cell r="T217">
            <v>2012</v>
          </cell>
          <cell r="U217">
            <v>2012</v>
          </cell>
          <cell r="V217">
            <v>2012</v>
          </cell>
          <cell r="W217">
            <v>2011.75</v>
          </cell>
          <cell r="X217">
            <v>2012</v>
          </cell>
          <cell r="Y217">
            <v>2012</v>
          </cell>
          <cell r="Z217">
            <v>2012</v>
          </cell>
          <cell r="AA217">
            <v>2011.75</v>
          </cell>
          <cell r="AB217">
            <v>2012</v>
          </cell>
          <cell r="AC217">
            <v>0</v>
          </cell>
          <cell r="AD217">
            <v>2012</v>
          </cell>
          <cell r="AE217">
            <v>2012</v>
          </cell>
          <cell r="AF217">
            <v>2012</v>
          </cell>
          <cell r="AG217">
            <v>2012</v>
          </cell>
          <cell r="AH217">
            <v>2012</v>
          </cell>
          <cell r="AI217">
            <v>2011.75</v>
          </cell>
          <cell r="AJ217">
            <v>2011.75</v>
          </cell>
          <cell r="AK217">
            <v>2011.5</v>
          </cell>
        </row>
        <row r="218">
          <cell r="C218" t="str">
            <v>Paliperidone ER9mg</v>
          </cell>
          <cell r="D218" t="str">
            <v>Paliperidone ER</v>
          </cell>
          <cell r="E218" t="str">
            <v>9mg</v>
          </cell>
          <cell r="F218" t="str">
            <v>Y</v>
          </cell>
          <cell r="G218">
            <v>2012</v>
          </cell>
          <cell r="H218">
            <v>2011.75</v>
          </cell>
          <cell r="I218">
            <v>2012</v>
          </cell>
          <cell r="J218">
            <v>2011.5</v>
          </cell>
          <cell r="K218">
            <v>2012</v>
          </cell>
          <cell r="L218">
            <v>2011.75</v>
          </cell>
          <cell r="M218">
            <v>2011.75</v>
          </cell>
          <cell r="N218">
            <v>2011.75</v>
          </cell>
          <cell r="O218">
            <v>2012</v>
          </cell>
          <cell r="P218">
            <v>2012</v>
          </cell>
          <cell r="Q218">
            <v>0</v>
          </cell>
          <cell r="R218">
            <v>2011.75</v>
          </cell>
          <cell r="S218">
            <v>2012</v>
          </cell>
          <cell r="T218">
            <v>2012</v>
          </cell>
          <cell r="U218">
            <v>2012</v>
          </cell>
          <cell r="V218">
            <v>2012</v>
          </cell>
          <cell r="W218">
            <v>2011.75</v>
          </cell>
          <cell r="X218">
            <v>2012</v>
          </cell>
          <cell r="Y218">
            <v>2012</v>
          </cell>
          <cell r="Z218">
            <v>2012</v>
          </cell>
          <cell r="AA218">
            <v>2011.75</v>
          </cell>
          <cell r="AB218">
            <v>2012</v>
          </cell>
          <cell r="AC218">
            <v>0</v>
          </cell>
          <cell r="AD218">
            <v>2012</v>
          </cell>
          <cell r="AE218">
            <v>2012</v>
          </cell>
          <cell r="AF218">
            <v>2012</v>
          </cell>
          <cell r="AG218">
            <v>2012</v>
          </cell>
          <cell r="AH218">
            <v>2012</v>
          </cell>
          <cell r="AI218">
            <v>2011.75</v>
          </cell>
          <cell r="AJ218">
            <v>2011.75</v>
          </cell>
          <cell r="AK218">
            <v>2011.5</v>
          </cell>
        </row>
        <row r="219">
          <cell r="C219" t="str">
            <v>Telmisartan20mg</v>
          </cell>
          <cell r="D219" t="str">
            <v>Telmisartan</v>
          </cell>
          <cell r="E219" t="str">
            <v>20mg</v>
          </cell>
          <cell r="F219" t="str">
            <v>Y</v>
          </cell>
          <cell r="G219">
            <v>2010.5</v>
          </cell>
          <cell r="H219">
            <v>2011.25</v>
          </cell>
          <cell r="I219">
            <v>2011.25</v>
          </cell>
          <cell r="J219">
            <v>2011.25</v>
          </cell>
          <cell r="K219">
            <v>2010.5</v>
          </cell>
          <cell r="L219">
            <v>2011.25</v>
          </cell>
          <cell r="M219">
            <v>2011.25</v>
          </cell>
          <cell r="N219">
            <v>2011.25</v>
          </cell>
          <cell r="O219">
            <v>2010.5</v>
          </cell>
          <cell r="P219">
            <v>2010.5</v>
          </cell>
          <cell r="Q219">
            <v>0</v>
          </cell>
          <cell r="R219">
            <v>2011.25</v>
          </cell>
          <cell r="S219">
            <v>2010.5</v>
          </cell>
          <cell r="T219">
            <v>2011.25</v>
          </cell>
          <cell r="U219">
            <v>2011.25</v>
          </cell>
          <cell r="V219">
            <v>2011.25</v>
          </cell>
          <cell r="W219">
            <v>2011.25</v>
          </cell>
          <cell r="X219">
            <v>2011.25</v>
          </cell>
          <cell r="Y219">
            <v>2010.5</v>
          </cell>
          <cell r="Z219">
            <v>2010.5</v>
          </cell>
          <cell r="AA219">
            <v>2011.25</v>
          </cell>
          <cell r="AB219">
            <v>2011.25</v>
          </cell>
          <cell r="AC219">
            <v>0</v>
          </cell>
          <cell r="AD219">
            <v>2010.5</v>
          </cell>
          <cell r="AE219">
            <v>2011.25</v>
          </cell>
          <cell r="AF219">
            <v>2011.25</v>
          </cell>
          <cell r="AG219">
            <v>2010.5</v>
          </cell>
          <cell r="AH219">
            <v>2011.25</v>
          </cell>
          <cell r="AI219">
            <v>2011.25</v>
          </cell>
          <cell r="AJ219">
            <v>2011.25</v>
          </cell>
          <cell r="AK219">
            <v>2010.5</v>
          </cell>
        </row>
        <row r="220">
          <cell r="C220" t="str">
            <v>Telmisartan40mg</v>
          </cell>
          <cell r="D220" t="str">
            <v>Telmisartan</v>
          </cell>
          <cell r="E220" t="str">
            <v>40mg</v>
          </cell>
          <cell r="F220" t="str">
            <v>Y</v>
          </cell>
          <cell r="G220">
            <v>2010.5</v>
          </cell>
          <cell r="H220">
            <v>2010.75</v>
          </cell>
          <cell r="I220">
            <v>2011.25</v>
          </cell>
          <cell r="J220">
            <v>2010.5</v>
          </cell>
          <cell r="K220">
            <v>2010.5</v>
          </cell>
          <cell r="L220">
            <v>2010.75</v>
          </cell>
          <cell r="M220">
            <v>2010.75</v>
          </cell>
          <cell r="N220">
            <v>2010.75</v>
          </cell>
          <cell r="O220">
            <v>2010.5</v>
          </cell>
          <cell r="P220">
            <v>2010.5</v>
          </cell>
          <cell r="Q220">
            <v>0</v>
          </cell>
          <cell r="R220">
            <v>2010.75</v>
          </cell>
          <cell r="S220">
            <v>2010.5</v>
          </cell>
          <cell r="T220">
            <v>2011.25</v>
          </cell>
          <cell r="U220">
            <v>2011.25</v>
          </cell>
          <cell r="V220">
            <v>2011.25</v>
          </cell>
          <cell r="W220">
            <v>2010.75</v>
          </cell>
          <cell r="X220">
            <v>2011.25</v>
          </cell>
          <cell r="Y220">
            <v>2010.5</v>
          </cell>
          <cell r="Z220">
            <v>2010.5</v>
          </cell>
          <cell r="AA220">
            <v>2010.75</v>
          </cell>
          <cell r="AB220">
            <v>2011.25</v>
          </cell>
          <cell r="AC220">
            <v>0</v>
          </cell>
          <cell r="AD220">
            <v>2010.5</v>
          </cell>
          <cell r="AE220">
            <v>2011.25</v>
          </cell>
          <cell r="AF220">
            <v>2011.25</v>
          </cell>
          <cell r="AG220">
            <v>2010.5</v>
          </cell>
          <cell r="AH220">
            <v>2011.25</v>
          </cell>
          <cell r="AI220">
            <v>2010.75</v>
          </cell>
          <cell r="AJ220">
            <v>2010.75</v>
          </cell>
          <cell r="AK220">
            <v>2010.5</v>
          </cell>
        </row>
        <row r="221">
          <cell r="C221" t="str">
            <v>Telmisartan80mg</v>
          </cell>
          <cell r="D221" t="str">
            <v>Telmisartan</v>
          </cell>
          <cell r="E221" t="str">
            <v>80mg</v>
          </cell>
          <cell r="F221" t="str">
            <v>Y</v>
          </cell>
          <cell r="G221">
            <v>2010.5</v>
          </cell>
          <cell r="H221">
            <v>2010.75</v>
          </cell>
          <cell r="I221">
            <v>2011.25</v>
          </cell>
          <cell r="J221">
            <v>2010.5</v>
          </cell>
          <cell r="K221">
            <v>2010.5</v>
          </cell>
          <cell r="L221">
            <v>2010.75</v>
          </cell>
          <cell r="M221">
            <v>2010.75</v>
          </cell>
          <cell r="N221">
            <v>2010.75</v>
          </cell>
          <cell r="O221">
            <v>2010.5</v>
          </cell>
          <cell r="P221">
            <v>2010.5</v>
          </cell>
          <cell r="Q221">
            <v>0</v>
          </cell>
          <cell r="R221">
            <v>2010.75</v>
          </cell>
          <cell r="S221">
            <v>2010.5</v>
          </cell>
          <cell r="T221">
            <v>2011.25</v>
          </cell>
          <cell r="U221">
            <v>2011.25</v>
          </cell>
          <cell r="V221">
            <v>2011.25</v>
          </cell>
          <cell r="W221">
            <v>2010.75</v>
          </cell>
          <cell r="X221">
            <v>2011.25</v>
          </cell>
          <cell r="Y221">
            <v>2010.5</v>
          </cell>
          <cell r="Z221">
            <v>2010.5</v>
          </cell>
          <cell r="AA221">
            <v>2010.75</v>
          </cell>
          <cell r="AB221">
            <v>2011.25</v>
          </cell>
          <cell r="AC221">
            <v>0</v>
          </cell>
          <cell r="AD221">
            <v>2010.5</v>
          </cell>
          <cell r="AE221">
            <v>2011.25</v>
          </cell>
          <cell r="AF221">
            <v>2011.25</v>
          </cell>
          <cell r="AG221">
            <v>2010.5</v>
          </cell>
          <cell r="AH221">
            <v>2011.25</v>
          </cell>
          <cell r="AI221">
            <v>2010.75</v>
          </cell>
          <cell r="AJ221">
            <v>2010.75</v>
          </cell>
          <cell r="AK221">
            <v>2010.5</v>
          </cell>
        </row>
        <row r="222">
          <cell r="C222" t="str">
            <v>Telmisartan + HCTZ40+12.5mg</v>
          </cell>
          <cell r="D222" t="str">
            <v>Telmisartan + HCTZ</v>
          </cell>
          <cell r="E222" t="str">
            <v>40+12.5mg</v>
          </cell>
          <cell r="F222" t="str">
            <v>Y</v>
          </cell>
          <cell r="G222">
            <v>2011.25</v>
          </cell>
          <cell r="H222">
            <v>2011.25</v>
          </cell>
          <cell r="I222">
            <v>2011.25</v>
          </cell>
          <cell r="J222">
            <v>2011</v>
          </cell>
          <cell r="K222">
            <v>2011.25</v>
          </cell>
          <cell r="L222">
            <v>2011.25</v>
          </cell>
          <cell r="M222">
            <v>2011.25</v>
          </cell>
          <cell r="N222">
            <v>2011.25</v>
          </cell>
          <cell r="O222">
            <v>2011.25</v>
          </cell>
          <cell r="P222">
            <v>2011.25</v>
          </cell>
          <cell r="Q222">
            <v>0</v>
          </cell>
          <cell r="R222">
            <v>2011.25</v>
          </cell>
          <cell r="S222">
            <v>2011.25</v>
          </cell>
          <cell r="T222">
            <v>2011.25</v>
          </cell>
          <cell r="U222">
            <v>2011.25</v>
          </cell>
          <cell r="V222">
            <v>2011.25</v>
          </cell>
          <cell r="W222">
            <v>2011.25</v>
          </cell>
          <cell r="X222">
            <v>2011.25</v>
          </cell>
          <cell r="Y222">
            <v>2011.25</v>
          </cell>
          <cell r="Z222">
            <v>2011.25</v>
          </cell>
          <cell r="AA222">
            <v>2011.25</v>
          </cell>
          <cell r="AB222">
            <v>2011.25</v>
          </cell>
          <cell r="AC222">
            <v>0</v>
          </cell>
          <cell r="AD222">
            <v>2011.25</v>
          </cell>
          <cell r="AE222">
            <v>2011.25</v>
          </cell>
          <cell r="AF222">
            <v>2011.25</v>
          </cell>
          <cell r="AG222">
            <v>2011.25</v>
          </cell>
          <cell r="AH222">
            <v>2011.25</v>
          </cell>
          <cell r="AI222">
            <v>2011.25</v>
          </cell>
          <cell r="AJ222">
            <v>2011.25</v>
          </cell>
          <cell r="AK222">
            <v>2011</v>
          </cell>
        </row>
        <row r="223">
          <cell r="C223" t="str">
            <v>Telmisartan + HCTZ80+12.5mg</v>
          </cell>
          <cell r="D223" t="str">
            <v>Telmisartan + HCTZ</v>
          </cell>
          <cell r="E223" t="str">
            <v>80+12.5mg</v>
          </cell>
          <cell r="F223" t="str">
            <v>Y</v>
          </cell>
          <cell r="G223">
            <v>2011.25</v>
          </cell>
          <cell r="H223">
            <v>2011.25</v>
          </cell>
          <cell r="I223">
            <v>2011.25</v>
          </cell>
          <cell r="J223">
            <v>2011</v>
          </cell>
          <cell r="K223">
            <v>2011.25</v>
          </cell>
          <cell r="L223">
            <v>2011.25</v>
          </cell>
          <cell r="M223">
            <v>2011.25</v>
          </cell>
          <cell r="N223">
            <v>2011.25</v>
          </cell>
          <cell r="O223">
            <v>2011.25</v>
          </cell>
          <cell r="P223">
            <v>2011.25</v>
          </cell>
          <cell r="Q223">
            <v>0</v>
          </cell>
          <cell r="R223">
            <v>2011.25</v>
          </cell>
          <cell r="S223">
            <v>2011.25</v>
          </cell>
          <cell r="T223">
            <v>2011.25</v>
          </cell>
          <cell r="U223">
            <v>2011.25</v>
          </cell>
          <cell r="V223">
            <v>2011.25</v>
          </cell>
          <cell r="W223">
            <v>2011.25</v>
          </cell>
          <cell r="X223">
            <v>2011.25</v>
          </cell>
          <cell r="Y223">
            <v>2011.25</v>
          </cell>
          <cell r="Z223">
            <v>2011.25</v>
          </cell>
          <cell r="AA223">
            <v>2011.25</v>
          </cell>
          <cell r="AB223">
            <v>2011.25</v>
          </cell>
          <cell r="AC223">
            <v>0</v>
          </cell>
          <cell r="AD223">
            <v>2011.25</v>
          </cell>
          <cell r="AE223">
            <v>2011.25</v>
          </cell>
          <cell r="AF223">
            <v>2011.25</v>
          </cell>
          <cell r="AG223">
            <v>2011.25</v>
          </cell>
          <cell r="AH223">
            <v>2011.25</v>
          </cell>
          <cell r="AI223">
            <v>2011.25</v>
          </cell>
          <cell r="AJ223">
            <v>2011.25</v>
          </cell>
          <cell r="AK223">
            <v>2011</v>
          </cell>
        </row>
        <row r="224">
          <cell r="C224" t="str">
            <v>Telmisartan + HCTZ80+25mg</v>
          </cell>
          <cell r="D224" t="str">
            <v>Telmisartan + HCTZ</v>
          </cell>
          <cell r="E224" t="str">
            <v>80+25mg</v>
          </cell>
          <cell r="F224" t="str">
            <v>Y</v>
          </cell>
          <cell r="G224">
            <v>2011.25</v>
          </cell>
          <cell r="H224">
            <v>2011.25</v>
          </cell>
          <cell r="I224">
            <v>2011.25</v>
          </cell>
          <cell r="J224">
            <v>2011</v>
          </cell>
          <cell r="K224">
            <v>2011.25</v>
          </cell>
          <cell r="L224">
            <v>2011.25</v>
          </cell>
          <cell r="M224">
            <v>2011.25</v>
          </cell>
          <cell r="N224">
            <v>2011.25</v>
          </cell>
          <cell r="O224">
            <v>2011.25</v>
          </cell>
          <cell r="P224">
            <v>2011.25</v>
          </cell>
          <cell r="Q224">
            <v>0</v>
          </cell>
          <cell r="R224">
            <v>2011.25</v>
          </cell>
          <cell r="S224">
            <v>2011.25</v>
          </cell>
          <cell r="T224">
            <v>2011.25</v>
          </cell>
          <cell r="U224">
            <v>2011.25</v>
          </cell>
          <cell r="V224">
            <v>2011.25</v>
          </cell>
          <cell r="W224">
            <v>2011.25</v>
          </cell>
          <cell r="X224">
            <v>2011.25</v>
          </cell>
          <cell r="Y224">
            <v>2011.25</v>
          </cell>
          <cell r="Z224">
            <v>2011.25</v>
          </cell>
          <cell r="AA224">
            <v>2011.25</v>
          </cell>
          <cell r="AB224">
            <v>2011.25</v>
          </cell>
          <cell r="AC224">
            <v>0</v>
          </cell>
          <cell r="AD224">
            <v>2011.25</v>
          </cell>
          <cell r="AE224">
            <v>2011.25</v>
          </cell>
          <cell r="AF224">
            <v>2011.25</v>
          </cell>
          <cell r="AG224">
            <v>2011.25</v>
          </cell>
          <cell r="AH224">
            <v>2011.25</v>
          </cell>
          <cell r="AI224">
            <v>2011.25</v>
          </cell>
          <cell r="AJ224">
            <v>2011.25</v>
          </cell>
          <cell r="AK224">
            <v>2011</v>
          </cell>
        </row>
        <row r="225">
          <cell r="C225" t="str">
            <v>Trazodone50mg</v>
          </cell>
          <cell r="D225" t="str">
            <v>Trazodone</v>
          </cell>
          <cell r="E225" t="str">
            <v>50mg</v>
          </cell>
          <cell r="F225" t="str">
            <v>Y</v>
          </cell>
          <cell r="G225">
            <v>2011.5</v>
          </cell>
          <cell r="H225">
            <v>2011.5</v>
          </cell>
          <cell r="I225">
            <v>2011.5</v>
          </cell>
          <cell r="J225">
            <v>2011.25</v>
          </cell>
          <cell r="K225">
            <v>2011.5</v>
          </cell>
          <cell r="L225">
            <v>2011.5</v>
          </cell>
          <cell r="M225">
            <v>2011.5</v>
          </cell>
          <cell r="N225">
            <v>2011.5</v>
          </cell>
          <cell r="O225">
            <v>2011.5</v>
          </cell>
          <cell r="P225">
            <v>2011.5</v>
          </cell>
          <cell r="Q225">
            <v>0</v>
          </cell>
          <cell r="R225">
            <v>2011.5</v>
          </cell>
          <cell r="S225">
            <v>2011.5</v>
          </cell>
          <cell r="T225">
            <v>2011.5</v>
          </cell>
          <cell r="U225">
            <v>2011.5</v>
          </cell>
          <cell r="V225">
            <v>2011.5</v>
          </cell>
          <cell r="W225">
            <v>2011.5</v>
          </cell>
          <cell r="X225">
            <v>2011.5</v>
          </cell>
          <cell r="Y225">
            <v>2011.5</v>
          </cell>
          <cell r="Z225">
            <v>2011.5</v>
          </cell>
          <cell r="AA225">
            <v>2011.5</v>
          </cell>
          <cell r="AB225">
            <v>2011.5</v>
          </cell>
          <cell r="AC225">
            <v>0</v>
          </cell>
          <cell r="AD225">
            <v>2011.5</v>
          </cell>
          <cell r="AE225">
            <v>2011.5</v>
          </cell>
          <cell r="AF225">
            <v>2011.5</v>
          </cell>
          <cell r="AG225">
            <v>2011.5</v>
          </cell>
          <cell r="AH225">
            <v>2011.5</v>
          </cell>
          <cell r="AI225">
            <v>2011.5</v>
          </cell>
          <cell r="AJ225">
            <v>2011.5</v>
          </cell>
          <cell r="AK225">
            <v>2011.25</v>
          </cell>
        </row>
        <row r="226">
          <cell r="C226" t="str">
            <v>Trazodone100mg</v>
          </cell>
          <cell r="D226" t="str">
            <v>Trazodone</v>
          </cell>
          <cell r="E226" t="str">
            <v>100mg</v>
          </cell>
          <cell r="F226" t="str">
            <v>Y</v>
          </cell>
          <cell r="G226">
            <v>2011.5</v>
          </cell>
          <cell r="H226">
            <v>2011.5</v>
          </cell>
          <cell r="I226">
            <v>2011.5</v>
          </cell>
          <cell r="J226">
            <v>2011.25</v>
          </cell>
          <cell r="K226">
            <v>2011.5</v>
          </cell>
          <cell r="L226">
            <v>2011.5</v>
          </cell>
          <cell r="M226">
            <v>2011.5</v>
          </cell>
          <cell r="N226">
            <v>2011.5</v>
          </cell>
          <cell r="O226">
            <v>2011.5</v>
          </cell>
          <cell r="P226">
            <v>2011.5</v>
          </cell>
          <cell r="Q226">
            <v>0</v>
          </cell>
          <cell r="R226">
            <v>2011.5</v>
          </cell>
          <cell r="S226">
            <v>2011.5</v>
          </cell>
          <cell r="T226">
            <v>2011.5</v>
          </cell>
          <cell r="U226">
            <v>2011.5</v>
          </cell>
          <cell r="V226">
            <v>2011.5</v>
          </cell>
          <cell r="W226">
            <v>2011.5</v>
          </cell>
          <cell r="X226">
            <v>2011.5</v>
          </cell>
          <cell r="Y226">
            <v>2011.5</v>
          </cell>
          <cell r="Z226">
            <v>2011.5</v>
          </cell>
          <cell r="AA226">
            <v>2011.5</v>
          </cell>
          <cell r="AB226">
            <v>2011.5</v>
          </cell>
          <cell r="AC226">
            <v>0</v>
          </cell>
          <cell r="AD226">
            <v>2011.5</v>
          </cell>
          <cell r="AE226">
            <v>2011.5</v>
          </cell>
          <cell r="AF226">
            <v>2011.5</v>
          </cell>
          <cell r="AG226">
            <v>2011.5</v>
          </cell>
          <cell r="AH226">
            <v>2011.5</v>
          </cell>
          <cell r="AI226">
            <v>2011.5</v>
          </cell>
          <cell r="AJ226">
            <v>2011.5</v>
          </cell>
          <cell r="AK226">
            <v>2011.25</v>
          </cell>
        </row>
        <row r="227">
          <cell r="C227" t="str">
            <v>Trazodone150mg</v>
          </cell>
          <cell r="D227" t="str">
            <v>Trazodone</v>
          </cell>
          <cell r="E227" t="str">
            <v>150mg</v>
          </cell>
          <cell r="F227" t="str">
            <v>Y</v>
          </cell>
          <cell r="G227">
            <v>2011.5</v>
          </cell>
          <cell r="H227">
            <v>2011.5</v>
          </cell>
          <cell r="I227">
            <v>2011.5</v>
          </cell>
          <cell r="J227">
            <v>2011.5</v>
          </cell>
          <cell r="K227">
            <v>2011.5</v>
          </cell>
          <cell r="L227">
            <v>2011.5</v>
          </cell>
          <cell r="M227">
            <v>2011.5</v>
          </cell>
          <cell r="N227">
            <v>2011.5</v>
          </cell>
          <cell r="O227">
            <v>2011.5</v>
          </cell>
          <cell r="P227">
            <v>2011.5</v>
          </cell>
          <cell r="Q227">
            <v>0</v>
          </cell>
          <cell r="R227">
            <v>2011.5</v>
          </cell>
          <cell r="S227">
            <v>2011.5</v>
          </cell>
          <cell r="T227">
            <v>2011.5</v>
          </cell>
          <cell r="U227">
            <v>2011.5</v>
          </cell>
          <cell r="V227">
            <v>2011.5</v>
          </cell>
          <cell r="W227">
            <v>2011.5</v>
          </cell>
          <cell r="X227">
            <v>2011.5</v>
          </cell>
          <cell r="Y227">
            <v>2011.5</v>
          </cell>
          <cell r="Z227">
            <v>2011.5</v>
          </cell>
          <cell r="AA227">
            <v>2011.5</v>
          </cell>
          <cell r="AB227">
            <v>2011.5</v>
          </cell>
          <cell r="AC227">
            <v>0</v>
          </cell>
          <cell r="AD227">
            <v>2011.5</v>
          </cell>
          <cell r="AE227">
            <v>2011.5</v>
          </cell>
          <cell r="AF227">
            <v>2011.5</v>
          </cell>
          <cell r="AG227">
            <v>2011.5</v>
          </cell>
          <cell r="AH227">
            <v>2011.5</v>
          </cell>
          <cell r="AI227">
            <v>2011.5</v>
          </cell>
          <cell r="AJ227">
            <v>2011.5</v>
          </cell>
          <cell r="AK227">
            <v>2011.5</v>
          </cell>
        </row>
        <row r="228">
          <cell r="C228" t="str">
            <v>Trazodone300mg</v>
          </cell>
          <cell r="D228" t="str">
            <v>Trazodone</v>
          </cell>
          <cell r="E228" t="str">
            <v>300mg</v>
          </cell>
          <cell r="F228" t="str">
            <v>Y</v>
          </cell>
          <cell r="G228">
            <v>2011.5</v>
          </cell>
          <cell r="H228">
            <v>2011.5</v>
          </cell>
          <cell r="I228">
            <v>2011.5</v>
          </cell>
          <cell r="J228">
            <v>2011.5</v>
          </cell>
          <cell r="K228">
            <v>2011.5</v>
          </cell>
          <cell r="L228">
            <v>2011.5</v>
          </cell>
          <cell r="M228">
            <v>2011.5</v>
          </cell>
          <cell r="N228">
            <v>2011.5</v>
          </cell>
          <cell r="O228">
            <v>2011.5</v>
          </cell>
          <cell r="P228">
            <v>2011.5</v>
          </cell>
          <cell r="Q228">
            <v>0</v>
          </cell>
          <cell r="R228">
            <v>2011.5</v>
          </cell>
          <cell r="S228">
            <v>2011.5</v>
          </cell>
          <cell r="T228">
            <v>2011.5</v>
          </cell>
          <cell r="U228">
            <v>2011.5</v>
          </cell>
          <cell r="V228">
            <v>2011.5</v>
          </cell>
          <cell r="W228">
            <v>2011.5</v>
          </cell>
          <cell r="X228">
            <v>2011.5</v>
          </cell>
          <cell r="Y228">
            <v>2011.5</v>
          </cell>
          <cell r="Z228">
            <v>2011.5</v>
          </cell>
          <cell r="AA228">
            <v>2011.5</v>
          </cell>
          <cell r="AB228">
            <v>2011.5</v>
          </cell>
          <cell r="AC228">
            <v>0</v>
          </cell>
          <cell r="AD228">
            <v>2011.5</v>
          </cell>
          <cell r="AE228">
            <v>2011.5</v>
          </cell>
          <cell r="AF228">
            <v>2011.5</v>
          </cell>
          <cell r="AG228">
            <v>2011.5</v>
          </cell>
          <cell r="AH228">
            <v>2011.5</v>
          </cell>
          <cell r="AI228">
            <v>2011.5</v>
          </cell>
          <cell r="AJ228">
            <v>2011.5</v>
          </cell>
          <cell r="AK228">
            <v>2011.5</v>
          </cell>
        </row>
        <row r="229">
          <cell r="C229" t="str">
            <v>Amlodipine + Valsartan + HCTZ160+12.5+10mg</v>
          </cell>
          <cell r="D229" t="str">
            <v>Amlodipine + Valsartan + HCTZ</v>
          </cell>
          <cell r="E229" t="str">
            <v>160+12.5+10mg</v>
          </cell>
          <cell r="F229" t="str">
            <v>Y</v>
          </cell>
          <cell r="G229">
            <v>2011.5</v>
          </cell>
          <cell r="H229">
            <v>2011.5</v>
          </cell>
          <cell r="I229">
            <v>2011.5</v>
          </cell>
          <cell r="J229">
            <v>2012</v>
          </cell>
          <cell r="K229">
            <v>2011.5</v>
          </cell>
          <cell r="L229">
            <v>2011.5</v>
          </cell>
          <cell r="M229">
            <v>2011.5</v>
          </cell>
          <cell r="N229">
            <v>2011.5</v>
          </cell>
          <cell r="O229">
            <v>2011.5</v>
          </cell>
          <cell r="P229">
            <v>2011.5</v>
          </cell>
          <cell r="Q229">
            <v>0</v>
          </cell>
          <cell r="R229">
            <v>2011.5</v>
          </cell>
          <cell r="S229">
            <v>2011.5</v>
          </cell>
          <cell r="T229">
            <v>2011.5</v>
          </cell>
          <cell r="U229">
            <v>2011.5</v>
          </cell>
          <cell r="V229">
            <v>2011.5</v>
          </cell>
          <cell r="W229">
            <v>2011.5</v>
          </cell>
          <cell r="X229">
            <v>2011.5</v>
          </cell>
          <cell r="Y229">
            <v>2011.5</v>
          </cell>
          <cell r="Z229">
            <v>2011.5</v>
          </cell>
          <cell r="AA229">
            <v>2011.5</v>
          </cell>
          <cell r="AB229">
            <v>2011.5</v>
          </cell>
          <cell r="AC229">
            <v>0</v>
          </cell>
          <cell r="AD229">
            <v>2011.5</v>
          </cell>
          <cell r="AE229">
            <v>2011.5</v>
          </cell>
          <cell r="AF229">
            <v>2011.5</v>
          </cell>
          <cell r="AG229">
            <v>2011.5</v>
          </cell>
          <cell r="AH229">
            <v>2011.5</v>
          </cell>
          <cell r="AI229">
            <v>2011.5</v>
          </cell>
          <cell r="AJ229">
            <v>2011.5</v>
          </cell>
          <cell r="AK229">
            <v>2011.5</v>
          </cell>
        </row>
        <row r="230">
          <cell r="C230" t="str">
            <v>Amlodipine + Valsartan + HCTZ160+25+10mg</v>
          </cell>
          <cell r="D230" t="str">
            <v>Amlodipine + Valsartan + HCTZ</v>
          </cell>
          <cell r="E230" t="str">
            <v>160+25+10mg</v>
          </cell>
          <cell r="F230" t="str">
            <v>Y</v>
          </cell>
          <cell r="G230">
            <v>2011.5</v>
          </cell>
          <cell r="H230">
            <v>2011.5</v>
          </cell>
          <cell r="I230">
            <v>2011.5</v>
          </cell>
          <cell r="J230">
            <v>2012</v>
          </cell>
          <cell r="K230">
            <v>2011.5</v>
          </cell>
          <cell r="L230">
            <v>2011.5</v>
          </cell>
          <cell r="M230">
            <v>2011.5</v>
          </cell>
          <cell r="N230">
            <v>2011.5</v>
          </cell>
          <cell r="O230">
            <v>2011.5</v>
          </cell>
          <cell r="P230">
            <v>2011.5</v>
          </cell>
          <cell r="Q230">
            <v>0</v>
          </cell>
          <cell r="R230">
            <v>2011.5</v>
          </cell>
          <cell r="S230">
            <v>2011.5</v>
          </cell>
          <cell r="T230">
            <v>2011.5</v>
          </cell>
          <cell r="U230">
            <v>2011.5</v>
          </cell>
          <cell r="V230">
            <v>2011.5</v>
          </cell>
          <cell r="W230">
            <v>2011.5</v>
          </cell>
          <cell r="X230">
            <v>2011.5</v>
          </cell>
          <cell r="Y230">
            <v>2011.5</v>
          </cell>
          <cell r="Z230">
            <v>2011.5</v>
          </cell>
          <cell r="AA230">
            <v>2011.5</v>
          </cell>
          <cell r="AB230">
            <v>2011.5</v>
          </cell>
          <cell r="AC230">
            <v>0</v>
          </cell>
          <cell r="AD230">
            <v>2011.5</v>
          </cell>
          <cell r="AE230">
            <v>2011.5</v>
          </cell>
          <cell r="AF230">
            <v>2011.5</v>
          </cell>
          <cell r="AG230">
            <v>2011.5</v>
          </cell>
          <cell r="AH230">
            <v>2011.5</v>
          </cell>
          <cell r="AI230">
            <v>2011.5</v>
          </cell>
          <cell r="AJ230">
            <v>2011.5</v>
          </cell>
          <cell r="AK230">
            <v>2011.5</v>
          </cell>
        </row>
        <row r="231">
          <cell r="C231" t="str">
            <v>Amlodipine + Valsartan + HCTZ320+25+10mg</v>
          </cell>
          <cell r="D231" t="str">
            <v>Amlodipine + Valsartan + HCTZ</v>
          </cell>
          <cell r="E231" t="str">
            <v>320+25+10mg</v>
          </cell>
          <cell r="F231" t="str">
            <v>Y</v>
          </cell>
          <cell r="G231">
            <v>2011.5</v>
          </cell>
          <cell r="H231">
            <v>2011.5</v>
          </cell>
          <cell r="I231">
            <v>2011.5</v>
          </cell>
          <cell r="J231">
            <v>2012</v>
          </cell>
          <cell r="K231">
            <v>2011.5</v>
          </cell>
          <cell r="L231">
            <v>2011.5</v>
          </cell>
          <cell r="M231">
            <v>2011.5</v>
          </cell>
          <cell r="N231">
            <v>2011.5</v>
          </cell>
          <cell r="O231">
            <v>2011.5</v>
          </cell>
          <cell r="P231">
            <v>2011.5</v>
          </cell>
          <cell r="Q231">
            <v>0</v>
          </cell>
          <cell r="R231">
            <v>2011.5</v>
          </cell>
          <cell r="S231">
            <v>2011.5</v>
          </cell>
          <cell r="T231">
            <v>2011.5</v>
          </cell>
          <cell r="U231">
            <v>2011.5</v>
          </cell>
          <cell r="V231">
            <v>2011.5</v>
          </cell>
          <cell r="W231">
            <v>2011.5</v>
          </cell>
          <cell r="X231">
            <v>2011.5</v>
          </cell>
          <cell r="Y231">
            <v>2011.5</v>
          </cell>
          <cell r="Z231">
            <v>2011.5</v>
          </cell>
          <cell r="AA231">
            <v>2011.5</v>
          </cell>
          <cell r="AB231">
            <v>2011.5</v>
          </cell>
          <cell r="AC231">
            <v>0</v>
          </cell>
          <cell r="AD231">
            <v>2011.5</v>
          </cell>
          <cell r="AE231">
            <v>2011.5</v>
          </cell>
          <cell r="AF231">
            <v>2011.5</v>
          </cell>
          <cell r="AG231">
            <v>2011.5</v>
          </cell>
          <cell r="AH231">
            <v>2011.5</v>
          </cell>
          <cell r="AI231">
            <v>2011.5</v>
          </cell>
          <cell r="AJ231">
            <v>2011.5</v>
          </cell>
          <cell r="AK231">
            <v>2011.5</v>
          </cell>
        </row>
        <row r="232">
          <cell r="C232" t="str">
            <v>Amlodipine + Valsartan + HCTZ160+12.5+5mg</v>
          </cell>
          <cell r="D232" t="str">
            <v>Amlodipine + Valsartan + HCTZ</v>
          </cell>
          <cell r="E232" t="str">
            <v>160+12.5+5mg</v>
          </cell>
          <cell r="F232" t="str">
            <v>Y</v>
          </cell>
          <cell r="G232">
            <v>2011.5</v>
          </cell>
          <cell r="H232">
            <v>2011.5</v>
          </cell>
          <cell r="I232">
            <v>2011.5</v>
          </cell>
          <cell r="J232">
            <v>2012</v>
          </cell>
          <cell r="K232">
            <v>2011.5</v>
          </cell>
          <cell r="L232">
            <v>2011.5</v>
          </cell>
          <cell r="M232">
            <v>2011.5</v>
          </cell>
          <cell r="N232">
            <v>2011.5</v>
          </cell>
          <cell r="O232">
            <v>2011.5</v>
          </cell>
          <cell r="P232">
            <v>2011.5</v>
          </cell>
          <cell r="Q232">
            <v>0</v>
          </cell>
          <cell r="R232">
            <v>2011.5</v>
          </cell>
          <cell r="S232">
            <v>2011.5</v>
          </cell>
          <cell r="T232">
            <v>2011.5</v>
          </cell>
          <cell r="U232">
            <v>2011.5</v>
          </cell>
          <cell r="V232">
            <v>2011.5</v>
          </cell>
          <cell r="W232">
            <v>2011.5</v>
          </cell>
          <cell r="X232">
            <v>2011.5</v>
          </cell>
          <cell r="Y232">
            <v>2011.5</v>
          </cell>
          <cell r="Z232">
            <v>2011.5</v>
          </cell>
          <cell r="AA232">
            <v>2011.5</v>
          </cell>
          <cell r="AB232">
            <v>2011.5</v>
          </cell>
          <cell r="AC232">
            <v>0</v>
          </cell>
          <cell r="AD232">
            <v>2011.5</v>
          </cell>
          <cell r="AE232">
            <v>2011.5</v>
          </cell>
          <cell r="AF232">
            <v>2011.5</v>
          </cell>
          <cell r="AG232">
            <v>2011.5</v>
          </cell>
          <cell r="AH232">
            <v>2011.5</v>
          </cell>
          <cell r="AI232">
            <v>2011.5</v>
          </cell>
          <cell r="AJ232">
            <v>2011.5</v>
          </cell>
          <cell r="AK232">
            <v>2011.5</v>
          </cell>
        </row>
        <row r="233">
          <cell r="C233" t="str">
            <v>Amlodipine + Valsartan + HCTZ160+25+5mg</v>
          </cell>
          <cell r="D233" t="str">
            <v>Amlodipine + Valsartan + HCTZ</v>
          </cell>
          <cell r="E233" t="str">
            <v>160+25+5mg</v>
          </cell>
          <cell r="F233" t="str">
            <v>Y</v>
          </cell>
          <cell r="G233">
            <v>2011.5</v>
          </cell>
          <cell r="H233">
            <v>2011.5</v>
          </cell>
          <cell r="I233">
            <v>2011.5</v>
          </cell>
          <cell r="J233">
            <v>2012</v>
          </cell>
          <cell r="K233">
            <v>2011.5</v>
          </cell>
          <cell r="L233">
            <v>2011.5</v>
          </cell>
          <cell r="M233">
            <v>2011.5</v>
          </cell>
          <cell r="N233">
            <v>2011.5</v>
          </cell>
          <cell r="O233">
            <v>2011.5</v>
          </cell>
          <cell r="P233">
            <v>2011.5</v>
          </cell>
          <cell r="Q233">
            <v>0</v>
          </cell>
          <cell r="R233">
            <v>2011.5</v>
          </cell>
          <cell r="S233">
            <v>2011.5</v>
          </cell>
          <cell r="T233">
            <v>2011.5</v>
          </cell>
          <cell r="U233">
            <v>2011.5</v>
          </cell>
          <cell r="V233">
            <v>2011.5</v>
          </cell>
          <cell r="W233">
            <v>2011.5</v>
          </cell>
          <cell r="X233">
            <v>2011.5</v>
          </cell>
          <cell r="Y233">
            <v>2011.5</v>
          </cell>
          <cell r="Z233">
            <v>2011.5</v>
          </cell>
          <cell r="AA233">
            <v>2011.5</v>
          </cell>
          <cell r="AB233">
            <v>2011.5</v>
          </cell>
          <cell r="AC233">
            <v>0</v>
          </cell>
          <cell r="AD233">
            <v>2011.5</v>
          </cell>
          <cell r="AE233">
            <v>2011.5</v>
          </cell>
          <cell r="AF233">
            <v>2011.5</v>
          </cell>
          <cell r="AG233">
            <v>2011.5</v>
          </cell>
          <cell r="AH233">
            <v>2011.5</v>
          </cell>
          <cell r="AI233">
            <v>2011.5</v>
          </cell>
          <cell r="AJ233">
            <v>2011.5</v>
          </cell>
          <cell r="AK233">
            <v>2011.5</v>
          </cell>
        </row>
        <row r="234">
          <cell r="C234" t="str">
            <v>Zolpidem5mg</v>
          </cell>
          <cell r="D234" t="str">
            <v>Zolpidem</v>
          </cell>
          <cell r="E234" t="str">
            <v>5mg</v>
          </cell>
          <cell r="F234" t="str">
            <v>Y</v>
          </cell>
          <cell r="G234">
            <v>2011.25</v>
          </cell>
          <cell r="H234">
            <v>2011.25</v>
          </cell>
          <cell r="I234">
            <v>2011.25</v>
          </cell>
          <cell r="J234">
            <v>2011.25</v>
          </cell>
          <cell r="K234">
            <v>2011.25</v>
          </cell>
          <cell r="L234">
            <v>2011.25</v>
          </cell>
          <cell r="M234">
            <v>2011.25</v>
          </cell>
          <cell r="N234">
            <v>2011.25</v>
          </cell>
          <cell r="O234">
            <v>2011.25</v>
          </cell>
          <cell r="P234">
            <v>2011.25</v>
          </cell>
          <cell r="Q234">
            <v>0</v>
          </cell>
          <cell r="R234">
            <v>2011.25</v>
          </cell>
          <cell r="S234">
            <v>2011.25</v>
          </cell>
          <cell r="T234">
            <v>2011.25</v>
          </cell>
          <cell r="U234">
            <v>2011.25</v>
          </cell>
          <cell r="V234">
            <v>2011.25</v>
          </cell>
          <cell r="W234">
            <v>2011.25</v>
          </cell>
          <cell r="X234">
            <v>2011.25</v>
          </cell>
          <cell r="Y234">
            <v>2011.25</v>
          </cell>
          <cell r="Z234">
            <v>2011.25</v>
          </cell>
          <cell r="AA234">
            <v>2011.25</v>
          </cell>
          <cell r="AB234">
            <v>2011.25</v>
          </cell>
          <cell r="AC234">
            <v>0</v>
          </cell>
          <cell r="AD234">
            <v>2011.25</v>
          </cell>
          <cell r="AE234">
            <v>2011.25</v>
          </cell>
          <cell r="AF234">
            <v>2011.25</v>
          </cell>
          <cell r="AG234">
            <v>2011.25</v>
          </cell>
          <cell r="AH234">
            <v>2011.25</v>
          </cell>
          <cell r="AI234">
            <v>2011.25</v>
          </cell>
          <cell r="AJ234">
            <v>2011.25</v>
          </cell>
          <cell r="AK234">
            <v>2011.25</v>
          </cell>
        </row>
        <row r="235">
          <cell r="C235" t="str">
            <v>Zolpidem10mg</v>
          </cell>
          <cell r="D235" t="str">
            <v>Zolpidem</v>
          </cell>
          <cell r="E235" t="str">
            <v>10mg</v>
          </cell>
          <cell r="F235" t="str">
            <v>Y</v>
          </cell>
          <cell r="G235">
            <v>2011.25</v>
          </cell>
          <cell r="H235">
            <v>2010.75</v>
          </cell>
          <cell r="I235">
            <v>2011.25</v>
          </cell>
          <cell r="J235">
            <v>2010.5</v>
          </cell>
          <cell r="K235">
            <v>2011.25</v>
          </cell>
          <cell r="L235">
            <v>2010.75</v>
          </cell>
          <cell r="M235">
            <v>2010.75</v>
          </cell>
          <cell r="N235">
            <v>2010.75</v>
          </cell>
          <cell r="O235">
            <v>2011.25</v>
          </cell>
          <cell r="P235">
            <v>2011.25</v>
          </cell>
          <cell r="Q235">
            <v>0</v>
          </cell>
          <cell r="R235">
            <v>2010.75</v>
          </cell>
          <cell r="S235">
            <v>2011.25</v>
          </cell>
          <cell r="T235">
            <v>2011.25</v>
          </cell>
          <cell r="U235">
            <v>2011.25</v>
          </cell>
          <cell r="V235">
            <v>2011.25</v>
          </cell>
          <cell r="W235">
            <v>2010.75</v>
          </cell>
          <cell r="X235">
            <v>2011.25</v>
          </cell>
          <cell r="Y235">
            <v>2011.25</v>
          </cell>
          <cell r="Z235">
            <v>2011.25</v>
          </cell>
          <cell r="AA235">
            <v>2010.75</v>
          </cell>
          <cell r="AB235">
            <v>2011.25</v>
          </cell>
          <cell r="AC235">
            <v>0</v>
          </cell>
          <cell r="AD235">
            <v>2011.25</v>
          </cell>
          <cell r="AE235">
            <v>2011.25</v>
          </cell>
          <cell r="AF235">
            <v>2011.25</v>
          </cell>
          <cell r="AG235">
            <v>2011.25</v>
          </cell>
          <cell r="AH235">
            <v>2011.25</v>
          </cell>
          <cell r="AI235">
            <v>2010.75</v>
          </cell>
          <cell r="AJ235">
            <v>2010.75</v>
          </cell>
          <cell r="AK235">
            <v>2010.5</v>
          </cell>
        </row>
        <row r="236">
          <cell r="C236" t="str">
            <v>Gliclazide SR30mg</v>
          </cell>
          <cell r="D236" t="str">
            <v>Gliclazide SR</v>
          </cell>
          <cell r="E236" t="str">
            <v>30mg</v>
          </cell>
          <cell r="F236" t="str">
            <v>Y</v>
          </cell>
          <cell r="G236">
            <v>2010.5</v>
          </cell>
          <cell r="H236">
            <v>2011.25</v>
          </cell>
          <cell r="I236">
            <v>2011.25</v>
          </cell>
          <cell r="J236">
            <v>2011.25</v>
          </cell>
          <cell r="K236">
            <v>2010.5</v>
          </cell>
          <cell r="L236">
            <v>2011.25</v>
          </cell>
          <cell r="M236">
            <v>2011.25</v>
          </cell>
          <cell r="N236">
            <v>2011.25</v>
          </cell>
          <cell r="O236">
            <v>2010.5</v>
          </cell>
          <cell r="P236">
            <v>2010.5</v>
          </cell>
          <cell r="Q236">
            <v>0</v>
          </cell>
          <cell r="R236">
            <v>2011.25</v>
          </cell>
          <cell r="S236">
            <v>2010.5</v>
          </cell>
          <cell r="T236">
            <v>2011.25</v>
          </cell>
          <cell r="U236">
            <v>2011.25</v>
          </cell>
          <cell r="V236">
            <v>2011.25</v>
          </cell>
          <cell r="W236">
            <v>2011.25</v>
          </cell>
          <cell r="X236">
            <v>2011.25</v>
          </cell>
          <cell r="Y236">
            <v>2010.5</v>
          </cell>
          <cell r="Z236">
            <v>2010.5</v>
          </cell>
          <cell r="AA236">
            <v>2011.25</v>
          </cell>
          <cell r="AB236">
            <v>2011.25</v>
          </cell>
          <cell r="AC236">
            <v>0</v>
          </cell>
          <cell r="AD236">
            <v>2010.5</v>
          </cell>
          <cell r="AE236">
            <v>2011.25</v>
          </cell>
          <cell r="AF236">
            <v>2011.25</v>
          </cell>
          <cell r="AG236">
            <v>2010.5</v>
          </cell>
          <cell r="AH236">
            <v>2011.25</v>
          </cell>
          <cell r="AI236">
            <v>2011.25</v>
          </cell>
          <cell r="AJ236">
            <v>2011.25</v>
          </cell>
          <cell r="AK236">
            <v>2010.5</v>
          </cell>
        </row>
        <row r="237">
          <cell r="C237" t="str">
            <v>Lercanidipine10mg</v>
          </cell>
          <cell r="D237" t="str">
            <v>Lercanidipine</v>
          </cell>
          <cell r="E237" t="str">
            <v>10mg</v>
          </cell>
          <cell r="F237" t="str">
            <v>Y</v>
          </cell>
          <cell r="G237">
            <v>2010.5</v>
          </cell>
          <cell r="H237">
            <v>2011.25</v>
          </cell>
          <cell r="I237">
            <v>2011.25</v>
          </cell>
          <cell r="J237">
            <v>2011.25</v>
          </cell>
          <cell r="K237">
            <v>2010.5</v>
          </cell>
          <cell r="L237">
            <v>2011.25</v>
          </cell>
          <cell r="M237">
            <v>2011.25</v>
          </cell>
          <cell r="N237">
            <v>2011.25</v>
          </cell>
          <cell r="O237">
            <v>2010.5</v>
          </cell>
          <cell r="P237">
            <v>2010.5</v>
          </cell>
          <cell r="Q237">
            <v>0</v>
          </cell>
          <cell r="R237">
            <v>2011.25</v>
          </cell>
          <cell r="S237">
            <v>2010.5</v>
          </cell>
          <cell r="T237">
            <v>2011.25</v>
          </cell>
          <cell r="U237">
            <v>2011.25</v>
          </cell>
          <cell r="V237">
            <v>2011.25</v>
          </cell>
          <cell r="W237">
            <v>2011.25</v>
          </cell>
          <cell r="X237">
            <v>2011.25</v>
          </cell>
          <cell r="Y237">
            <v>2010.5</v>
          </cell>
          <cell r="Z237">
            <v>2010.5</v>
          </cell>
          <cell r="AA237">
            <v>2011.25</v>
          </cell>
          <cell r="AB237">
            <v>2011.25</v>
          </cell>
          <cell r="AC237">
            <v>0</v>
          </cell>
          <cell r="AD237">
            <v>2010.5</v>
          </cell>
          <cell r="AE237">
            <v>2011.25</v>
          </cell>
          <cell r="AF237">
            <v>2011.25</v>
          </cell>
          <cell r="AG237">
            <v>2010.5</v>
          </cell>
          <cell r="AH237">
            <v>2011.25</v>
          </cell>
          <cell r="AI237">
            <v>2011.25</v>
          </cell>
          <cell r="AJ237">
            <v>2011.25</v>
          </cell>
          <cell r="AK237">
            <v>2010.5</v>
          </cell>
        </row>
        <row r="238">
          <cell r="C238" t="str">
            <v>Lercanidipine20mg</v>
          </cell>
          <cell r="D238" t="str">
            <v>Lercanidipine</v>
          </cell>
          <cell r="E238" t="str">
            <v>20mg</v>
          </cell>
          <cell r="F238" t="str">
            <v>Y</v>
          </cell>
          <cell r="G238">
            <v>2010.5</v>
          </cell>
          <cell r="H238">
            <v>2011.25</v>
          </cell>
          <cell r="I238">
            <v>2011.25</v>
          </cell>
          <cell r="J238">
            <v>2011.25</v>
          </cell>
          <cell r="K238">
            <v>2010.5</v>
          </cell>
          <cell r="L238">
            <v>2011.25</v>
          </cell>
          <cell r="M238">
            <v>2011.25</v>
          </cell>
          <cell r="N238">
            <v>2011.25</v>
          </cell>
          <cell r="O238">
            <v>2010.5</v>
          </cell>
          <cell r="P238">
            <v>2010.5</v>
          </cell>
          <cell r="Q238">
            <v>0</v>
          </cell>
          <cell r="R238">
            <v>2011.25</v>
          </cell>
          <cell r="S238">
            <v>2010.5</v>
          </cell>
          <cell r="T238">
            <v>2011.25</v>
          </cell>
          <cell r="U238">
            <v>2011.25</v>
          </cell>
          <cell r="V238">
            <v>2011.25</v>
          </cell>
          <cell r="W238">
            <v>2011.25</v>
          </cell>
          <cell r="X238">
            <v>2011.25</v>
          </cell>
          <cell r="Y238">
            <v>2010.5</v>
          </cell>
          <cell r="Z238">
            <v>2010.5</v>
          </cell>
          <cell r="AA238">
            <v>2011.25</v>
          </cell>
          <cell r="AB238">
            <v>2011.25</v>
          </cell>
          <cell r="AC238">
            <v>0</v>
          </cell>
          <cell r="AD238">
            <v>2010.5</v>
          </cell>
          <cell r="AE238">
            <v>2011.25</v>
          </cell>
          <cell r="AF238">
            <v>2011.25</v>
          </cell>
          <cell r="AG238">
            <v>2010.5</v>
          </cell>
          <cell r="AH238">
            <v>2011.25</v>
          </cell>
          <cell r="AI238">
            <v>2011.25</v>
          </cell>
          <cell r="AJ238">
            <v>2011.25</v>
          </cell>
          <cell r="AK238">
            <v>2010.5</v>
          </cell>
        </row>
        <row r="239">
          <cell r="C239" t="str">
            <v>Levofloxacin250mg</v>
          </cell>
          <cell r="D239" t="str">
            <v>Levofloxacin</v>
          </cell>
          <cell r="E239" t="str">
            <v>250mg</v>
          </cell>
          <cell r="F239" t="str">
            <v>Y</v>
          </cell>
          <cell r="G239">
            <v>2010.5</v>
          </cell>
          <cell r="H239">
            <v>2011.25</v>
          </cell>
          <cell r="I239">
            <v>2011.25</v>
          </cell>
          <cell r="J239">
            <v>2011.25</v>
          </cell>
          <cell r="K239">
            <v>2010.5</v>
          </cell>
          <cell r="L239">
            <v>2011.25</v>
          </cell>
          <cell r="M239">
            <v>2011.25</v>
          </cell>
          <cell r="N239">
            <v>2011.25</v>
          </cell>
          <cell r="O239">
            <v>2010.5</v>
          </cell>
          <cell r="P239">
            <v>2010.5</v>
          </cell>
          <cell r="Q239">
            <v>0</v>
          </cell>
          <cell r="R239">
            <v>2011.25</v>
          </cell>
          <cell r="S239">
            <v>2010.5</v>
          </cell>
          <cell r="T239">
            <v>2011.25</v>
          </cell>
          <cell r="U239">
            <v>2011.25</v>
          </cell>
          <cell r="V239">
            <v>2011.25</v>
          </cell>
          <cell r="W239">
            <v>2011.25</v>
          </cell>
          <cell r="X239">
            <v>2011.25</v>
          </cell>
          <cell r="Y239">
            <v>2010.5</v>
          </cell>
          <cell r="Z239">
            <v>2010.5</v>
          </cell>
          <cell r="AA239">
            <v>2011.25</v>
          </cell>
          <cell r="AB239">
            <v>2011.25</v>
          </cell>
          <cell r="AC239">
            <v>0</v>
          </cell>
          <cell r="AD239">
            <v>2010.5</v>
          </cell>
          <cell r="AE239">
            <v>2011.25</v>
          </cell>
          <cell r="AF239">
            <v>2011.25</v>
          </cell>
          <cell r="AG239">
            <v>2010.5</v>
          </cell>
          <cell r="AH239">
            <v>2011.25</v>
          </cell>
          <cell r="AI239">
            <v>2011.25</v>
          </cell>
          <cell r="AJ239">
            <v>2011.25</v>
          </cell>
          <cell r="AK239">
            <v>2010.5</v>
          </cell>
        </row>
        <row r="240">
          <cell r="C240" t="str">
            <v>Levofloxacin500mg</v>
          </cell>
          <cell r="D240" t="str">
            <v>Levofloxacin</v>
          </cell>
          <cell r="E240" t="str">
            <v>500mg</v>
          </cell>
          <cell r="F240" t="str">
            <v>Y</v>
          </cell>
          <cell r="G240">
            <v>2010.5</v>
          </cell>
          <cell r="H240">
            <v>2011.25</v>
          </cell>
          <cell r="I240">
            <v>2011.25</v>
          </cell>
          <cell r="J240">
            <v>2011.25</v>
          </cell>
          <cell r="K240">
            <v>2010.5</v>
          </cell>
          <cell r="L240">
            <v>2011.25</v>
          </cell>
          <cell r="M240">
            <v>2011.25</v>
          </cell>
          <cell r="N240">
            <v>2011.25</v>
          </cell>
          <cell r="O240">
            <v>2010.5</v>
          </cell>
          <cell r="P240">
            <v>2010.5</v>
          </cell>
          <cell r="Q240">
            <v>0</v>
          </cell>
          <cell r="R240">
            <v>2011.25</v>
          </cell>
          <cell r="S240">
            <v>2010.5</v>
          </cell>
          <cell r="T240">
            <v>2011.25</v>
          </cell>
          <cell r="U240">
            <v>2011.25</v>
          </cell>
          <cell r="V240">
            <v>2011.25</v>
          </cell>
          <cell r="W240">
            <v>2011.25</v>
          </cell>
          <cell r="X240">
            <v>2011.25</v>
          </cell>
          <cell r="Y240">
            <v>2010.5</v>
          </cell>
          <cell r="Z240">
            <v>2010.5</v>
          </cell>
          <cell r="AA240">
            <v>2011.25</v>
          </cell>
          <cell r="AB240">
            <v>2011.25</v>
          </cell>
          <cell r="AC240">
            <v>0</v>
          </cell>
          <cell r="AD240">
            <v>2010.5</v>
          </cell>
          <cell r="AE240">
            <v>2011.25</v>
          </cell>
          <cell r="AF240">
            <v>2011.25</v>
          </cell>
          <cell r="AG240">
            <v>2010.5</v>
          </cell>
          <cell r="AH240">
            <v>2011.25</v>
          </cell>
          <cell r="AI240">
            <v>2011.25</v>
          </cell>
          <cell r="AJ240">
            <v>2011.25</v>
          </cell>
          <cell r="AK240">
            <v>2010.5</v>
          </cell>
        </row>
        <row r="241">
          <cell r="C241" t="str">
            <v>Levofloxacin750mg</v>
          </cell>
          <cell r="D241" t="str">
            <v>Levofloxacin</v>
          </cell>
          <cell r="E241" t="str">
            <v>750mg</v>
          </cell>
          <cell r="F241" t="str">
            <v>Y</v>
          </cell>
          <cell r="G241">
            <v>2010.5</v>
          </cell>
          <cell r="H241">
            <v>2011.25</v>
          </cell>
          <cell r="I241">
            <v>2011.25</v>
          </cell>
          <cell r="J241">
            <v>2011.25</v>
          </cell>
          <cell r="K241">
            <v>2010.5</v>
          </cell>
          <cell r="L241">
            <v>2011.25</v>
          </cell>
          <cell r="M241">
            <v>2011.25</v>
          </cell>
          <cell r="N241">
            <v>2011.25</v>
          </cell>
          <cell r="O241">
            <v>2010.5</v>
          </cell>
          <cell r="P241">
            <v>2010.5</v>
          </cell>
          <cell r="Q241">
            <v>0</v>
          </cell>
          <cell r="R241">
            <v>2011.25</v>
          </cell>
          <cell r="S241">
            <v>2010.5</v>
          </cell>
          <cell r="T241">
            <v>2011.25</v>
          </cell>
          <cell r="U241">
            <v>2011.25</v>
          </cell>
          <cell r="V241">
            <v>2011.25</v>
          </cell>
          <cell r="W241">
            <v>2011.25</v>
          </cell>
          <cell r="X241">
            <v>2011.25</v>
          </cell>
          <cell r="Y241">
            <v>2010.5</v>
          </cell>
          <cell r="Z241">
            <v>2010.5</v>
          </cell>
          <cell r="AA241">
            <v>2011.25</v>
          </cell>
          <cell r="AB241">
            <v>2011.25</v>
          </cell>
          <cell r="AC241">
            <v>0</v>
          </cell>
          <cell r="AD241">
            <v>2010.5</v>
          </cell>
          <cell r="AE241">
            <v>2011.25</v>
          </cell>
          <cell r="AF241">
            <v>2011.25</v>
          </cell>
          <cell r="AG241">
            <v>2010.5</v>
          </cell>
          <cell r="AH241">
            <v>2011.25</v>
          </cell>
          <cell r="AI241">
            <v>2011.25</v>
          </cell>
          <cell r="AJ241">
            <v>2011.25</v>
          </cell>
          <cell r="AK241">
            <v>2010.5</v>
          </cell>
        </row>
        <row r="242">
          <cell r="C242" t="str">
            <v>Losartan + HCTZ50+12.5mg</v>
          </cell>
          <cell r="D242" t="str">
            <v>Losartan + HCTZ</v>
          </cell>
          <cell r="E242" t="str">
            <v>50+12.5mg</v>
          </cell>
          <cell r="F242" t="str">
            <v>Y</v>
          </cell>
          <cell r="G242">
            <v>2010.5</v>
          </cell>
          <cell r="H242">
            <v>2011.25</v>
          </cell>
          <cell r="I242">
            <v>2011.25</v>
          </cell>
          <cell r="J242">
            <v>2011.25</v>
          </cell>
          <cell r="K242">
            <v>2010.5</v>
          </cell>
          <cell r="L242">
            <v>2011.25</v>
          </cell>
          <cell r="M242">
            <v>2011.25</v>
          </cell>
          <cell r="N242">
            <v>2011.25</v>
          </cell>
          <cell r="O242">
            <v>2010.5</v>
          </cell>
          <cell r="P242">
            <v>2010.5</v>
          </cell>
          <cell r="Q242">
            <v>0</v>
          </cell>
          <cell r="R242">
            <v>2011.25</v>
          </cell>
          <cell r="S242">
            <v>2010.5</v>
          </cell>
          <cell r="T242">
            <v>2011.25</v>
          </cell>
          <cell r="U242">
            <v>2011.25</v>
          </cell>
          <cell r="V242">
            <v>2011.25</v>
          </cell>
          <cell r="W242">
            <v>2011.25</v>
          </cell>
          <cell r="X242">
            <v>2011.25</v>
          </cell>
          <cell r="Y242">
            <v>2010.5</v>
          </cell>
          <cell r="Z242">
            <v>2010.5</v>
          </cell>
          <cell r="AA242">
            <v>2011.25</v>
          </cell>
          <cell r="AB242">
            <v>2011.25</v>
          </cell>
          <cell r="AC242">
            <v>0</v>
          </cell>
          <cell r="AD242">
            <v>2010.5</v>
          </cell>
          <cell r="AE242">
            <v>2011.25</v>
          </cell>
          <cell r="AF242">
            <v>2011.25</v>
          </cell>
          <cell r="AG242">
            <v>2010.5</v>
          </cell>
          <cell r="AH242">
            <v>2011.25</v>
          </cell>
          <cell r="AI242">
            <v>2011.25</v>
          </cell>
          <cell r="AJ242">
            <v>2011.25</v>
          </cell>
          <cell r="AK242">
            <v>2010.5</v>
          </cell>
        </row>
        <row r="243">
          <cell r="C243" t="str">
            <v>Losartan + HCTZ100+25mg</v>
          </cell>
          <cell r="D243" t="str">
            <v>Losartan + HCTZ</v>
          </cell>
          <cell r="E243" t="str">
            <v>100+25mg</v>
          </cell>
          <cell r="F243" t="str">
            <v>Y</v>
          </cell>
          <cell r="G243">
            <v>2010.5</v>
          </cell>
          <cell r="H243">
            <v>2011.25</v>
          </cell>
          <cell r="I243">
            <v>2011.25</v>
          </cell>
          <cell r="J243">
            <v>2011.25</v>
          </cell>
          <cell r="K243">
            <v>2010.5</v>
          </cell>
          <cell r="L243">
            <v>2011.25</v>
          </cell>
          <cell r="M243">
            <v>2011.25</v>
          </cell>
          <cell r="N243">
            <v>2011.25</v>
          </cell>
          <cell r="O243">
            <v>2010.5</v>
          </cell>
          <cell r="P243">
            <v>2010.5</v>
          </cell>
          <cell r="Q243">
            <v>0</v>
          </cell>
          <cell r="R243">
            <v>2011.25</v>
          </cell>
          <cell r="S243">
            <v>2010.5</v>
          </cell>
          <cell r="T243">
            <v>2011.25</v>
          </cell>
          <cell r="U243">
            <v>2011.25</v>
          </cell>
          <cell r="V243">
            <v>2011.25</v>
          </cell>
          <cell r="W243">
            <v>2011.25</v>
          </cell>
          <cell r="X243">
            <v>2011.25</v>
          </cell>
          <cell r="Y243">
            <v>2010.5</v>
          </cell>
          <cell r="Z243">
            <v>2010.5</v>
          </cell>
          <cell r="AA243">
            <v>2011.25</v>
          </cell>
          <cell r="AB243">
            <v>2011.25</v>
          </cell>
          <cell r="AC243">
            <v>0</v>
          </cell>
          <cell r="AD243">
            <v>2010.5</v>
          </cell>
          <cell r="AE243">
            <v>2011.25</v>
          </cell>
          <cell r="AF243">
            <v>2011.25</v>
          </cell>
          <cell r="AG243">
            <v>2010.5</v>
          </cell>
          <cell r="AH243">
            <v>2011.25</v>
          </cell>
          <cell r="AI243">
            <v>2011.25</v>
          </cell>
          <cell r="AJ243">
            <v>2011.25</v>
          </cell>
          <cell r="AK243">
            <v>2010.5</v>
          </cell>
        </row>
        <row r="244">
          <cell r="C244" t="str">
            <v>Losartan + HCTZ100+12.5mg</v>
          </cell>
          <cell r="D244" t="str">
            <v>Losartan + HCTZ</v>
          </cell>
          <cell r="E244" t="str">
            <v>100+12.5mg</v>
          </cell>
          <cell r="F244" t="str">
            <v>Y</v>
          </cell>
          <cell r="G244">
            <v>2011.25</v>
          </cell>
          <cell r="H244">
            <v>2011.25</v>
          </cell>
          <cell r="I244">
            <v>2011.25</v>
          </cell>
          <cell r="J244">
            <v>2011.25</v>
          </cell>
          <cell r="K244">
            <v>2011.25</v>
          </cell>
          <cell r="L244">
            <v>2011.25</v>
          </cell>
          <cell r="M244">
            <v>2011.25</v>
          </cell>
          <cell r="N244">
            <v>2011.25</v>
          </cell>
          <cell r="O244">
            <v>2011.25</v>
          </cell>
          <cell r="P244">
            <v>2011.25</v>
          </cell>
          <cell r="Q244">
            <v>0</v>
          </cell>
          <cell r="R244">
            <v>2011.25</v>
          </cell>
          <cell r="S244">
            <v>2011.25</v>
          </cell>
          <cell r="T244">
            <v>2011.25</v>
          </cell>
          <cell r="U244">
            <v>2011.25</v>
          </cell>
          <cell r="V244">
            <v>2011.25</v>
          </cell>
          <cell r="W244">
            <v>2011.25</v>
          </cell>
          <cell r="X244">
            <v>2011.25</v>
          </cell>
          <cell r="Y244">
            <v>2011.25</v>
          </cell>
          <cell r="Z244">
            <v>2011.25</v>
          </cell>
          <cell r="AA244">
            <v>2011.25</v>
          </cell>
          <cell r="AB244">
            <v>2011.25</v>
          </cell>
          <cell r="AC244">
            <v>0</v>
          </cell>
          <cell r="AD244">
            <v>2011.25</v>
          </cell>
          <cell r="AE244">
            <v>2011.25</v>
          </cell>
          <cell r="AF244">
            <v>2011.25</v>
          </cell>
          <cell r="AG244">
            <v>2011.25</v>
          </cell>
          <cell r="AH244">
            <v>2011.25</v>
          </cell>
          <cell r="AI244">
            <v>2011.25</v>
          </cell>
          <cell r="AJ244">
            <v>2011.25</v>
          </cell>
          <cell r="AK244">
            <v>2011.25</v>
          </cell>
        </row>
        <row r="245">
          <cell r="C245" t="str">
            <v>Pantoprazole20mg</v>
          </cell>
          <cell r="D245" t="str">
            <v>Pantoprazole</v>
          </cell>
          <cell r="E245" t="str">
            <v>20mg</v>
          </cell>
          <cell r="F245" t="str">
            <v>Y</v>
          </cell>
          <cell r="G245">
            <v>2010.5</v>
          </cell>
          <cell r="H245">
            <v>2011.25</v>
          </cell>
          <cell r="I245">
            <v>2011.25</v>
          </cell>
          <cell r="J245">
            <v>2011.25</v>
          </cell>
          <cell r="K245">
            <v>2010.5</v>
          </cell>
          <cell r="L245">
            <v>2011.25</v>
          </cell>
          <cell r="M245">
            <v>2011.25</v>
          </cell>
          <cell r="N245">
            <v>2011.25</v>
          </cell>
          <cell r="O245">
            <v>2010.5</v>
          </cell>
          <cell r="P245">
            <v>2010.5</v>
          </cell>
          <cell r="Q245">
            <v>0</v>
          </cell>
          <cell r="R245">
            <v>2011.25</v>
          </cell>
          <cell r="S245">
            <v>2010.5</v>
          </cell>
          <cell r="T245">
            <v>2011.25</v>
          </cell>
          <cell r="U245">
            <v>2011.25</v>
          </cell>
          <cell r="V245">
            <v>2011.25</v>
          </cell>
          <cell r="W245">
            <v>2011.25</v>
          </cell>
          <cell r="X245">
            <v>2011.25</v>
          </cell>
          <cell r="Y245">
            <v>2010.5</v>
          </cell>
          <cell r="Z245">
            <v>2010.5</v>
          </cell>
          <cell r="AA245">
            <v>2011.25</v>
          </cell>
          <cell r="AB245">
            <v>2011.25</v>
          </cell>
          <cell r="AC245">
            <v>0</v>
          </cell>
          <cell r="AD245">
            <v>2010.5</v>
          </cell>
          <cell r="AE245">
            <v>2011.25</v>
          </cell>
          <cell r="AF245">
            <v>2011.25</v>
          </cell>
          <cell r="AG245">
            <v>2010.5</v>
          </cell>
          <cell r="AH245">
            <v>2011.25</v>
          </cell>
          <cell r="AI245">
            <v>2011.25</v>
          </cell>
          <cell r="AJ245">
            <v>2011.25</v>
          </cell>
          <cell r="AK245">
            <v>2010.5</v>
          </cell>
        </row>
        <row r="246">
          <cell r="C246" t="str">
            <v>Pantoprazole40mg</v>
          </cell>
          <cell r="D246" t="str">
            <v>Pantoprazole</v>
          </cell>
          <cell r="E246" t="str">
            <v>40mg</v>
          </cell>
          <cell r="F246" t="str">
            <v>Y</v>
          </cell>
          <cell r="G246">
            <v>2010.5</v>
          </cell>
          <cell r="H246">
            <v>2011.25</v>
          </cell>
          <cell r="I246">
            <v>2011.25</v>
          </cell>
          <cell r="J246">
            <v>2011.25</v>
          </cell>
          <cell r="K246">
            <v>2010.5</v>
          </cell>
          <cell r="L246">
            <v>2011.25</v>
          </cell>
          <cell r="M246">
            <v>2011.25</v>
          </cell>
          <cell r="N246">
            <v>2011.25</v>
          </cell>
          <cell r="O246">
            <v>2010.5</v>
          </cell>
          <cell r="P246">
            <v>2010.5</v>
          </cell>
          <cell r="Q246">
            <v>0</v>
          </cell>
          <cell r="R246">
            <v>2011.25</v>
          </cell>
          <cell r="S246">
            <v>2010.5</v>
          </cell>
          <cell r="T246">
            <v>2011.25</v>
          </cell>
          <cell r="U246">
            <v>2011.25</v>
          </cell>
          <cell r="V246">
            <v>2011.25</v>
          </cell>
          <cell r="W246">
            <v>2011.25</v>
          </cell>
          <cell r="X246">
            <v>2011.25</v>
          </cell>
          <cell r="Y246">
            <v>2010.5</v>
          </cell>
          <cell r="Z246">
            <v>2010.5</v>
          </cell>
          <cell r="AA246">
            <v>2011.25</v>
          </cell>
          <cell r="AB246">
            <v>2011.25</v>
          </cell>
          <cell r="AC246">
            <v>0</v>
          </cell>
          <cell r="AD246">
            <v>2010.5</v>
          </cell>
          <cell r="AE246">
            <v>2011.25</v>
          </cell>
          <cell r="AF246">
            <v>2011.25</v>
          </cell>
          <cell r="AG246">
            <v>2010.5</v>
          </cell>
          <cell r="AH246">
            <v>2011.25</v>
          </cell>
          <cell r="AI246">
            <v>2011.25</v>
          </cell>
          <cell r="AJ246">
            <v>2011.25</v>
          </cell>
          <cell r="AK246">
            <v>2010.5</v>
          </cell>
        </row>
        <row r="247">
          <cell r="C247" t="str">
            <v>Rabeprazole10mg</v>
          </cell>
          <cell r="D247" t="str">
            <v>Rabeprazole</v>
          </cell>
          <cell r="E247" t="str">
            <v>10mg</v>
          </cell>
          <cell r="F247" t="str">
            <v>Y</v>
          </cell>
          <cell r="G247">
            <v>2010.5</v>
          </cell>
          <cell r="H247">
            <v>2011.25</v>
          </cell>
          <cell r="I247">
            <v>2011.25</v>
          </cell>
          <cell r="J247">
            <v>2011.25</v>
          </cell>
          <cell r="K247">
            <v>2010.5</v>
          </cell>
          <cell r="L247">
            <v>2011.25</v>
          </cell>
          <cell r="M247">
            <v>2011.25</v>
          </cell>
          <cell r="N247">
            <v>2011.25</v>
          </cell>
          <cell r="O247">
            <v>2010.5</v>
          </cell>
          <cell r="P247">
            <v>2010.5</v>
          </cell>
          <cell r="Q247">
            <v>0</v>
          </cell>
          <cell r="R247">
            <v>2011.25</v>
          </cell>
          <cell r="S247">
            <v>2010.5</v>
          </cell>
          <cell r="T247">
            <v>2011.25</v>
          </cell>
          <cell r="U247">
            <v>2011.25</v>
          </cell>
          <cell r="V247">
            <v>2011.25</v>
          </cell>
          <cell r="W247">
            <v>2011.25</v>
          </cell>
          <cell r="X247">
            <v>2011.25</v>
          </cell>
          <cell r="Y247">
            <v>2010.5</v>
          </cell>
          <cell r="Z247">
            <v>2010.5</v>
          </cell>
          <cell r="AA247">
            <v>2011.25</v>
          </cell>
          <cell r="AB247">
            <v>2011.25</v>
          </cell>
          <cell r="AC247">
            <v>0</v>
          </cell>
          <cell r="AD247">
            <v>2010.5</v>
          </cell>
          <cell r="AE247">
            <v>2011.25</v>
          </cell>
          <cell r="AF247">
            <v>2011.25</v>
          </cell>
          <cell r="AG247">
            <v>2010.5</v>
          </cell>
          <cell r="AH247">
            <v>2011.25</v>
          </cell>
          <cell r="AI247">
            <v>2011.25</v>
          </cell>
          <cell r="AJ247">
            <v>2011.25</v>
          </cell>
          <cell r="AK247">
            <v>2010.5</v>
          </cell>
        </row>
        <row r="248">
          <cell r="C248" t="str">
            <v>Rabeprazole20mg</v>
          </cell>
          <cell r="D248" t="str">
            <v>Rabeprazole</v>
          </cell>
          <cell r="E248" t="str">
            <v>20mg</v>
          </cell>
          <cell r="F248" t="str">
            <v>Y</v>
          </cell>
          <cell r="G248">
            <v>2010.5</v>
          </cell>
          <cell r="H248">
            <v>2011.25</v>
          </cell>
          <cell r="I248">
            <v>2011.25</v>
          </cell>
          <cell r="J248">
            <v>2011.25</v>
          </cell>
          <cell r="K248">
            <v>2010.5</v>
          </cell>
          <cell r="L248">
            <v>2011.25</v>
          </cell>
          <cell r="M248">
            <v>2011.25</v>
          </cell>
          <cell r="N248">
            <v>2011.25</v>
          </cell>
          <cell r="O248">
            <v>2010.5</v>
          </cell>
          <cell r="P248">
            <v>2010.5</v>
          </cell>
          <cell r="Q248">
            <v>0</v>
          </cell>
          <cell r="R248">
            <v>2011.25</v>
          </cell>
          <cell r="S248">
            <v>2010.5</v>
          </cell>
          <cell r="T248">
            <v>2011.25</v>
          </cell>
          <cell r="U248">
            <v>2011.25</v>
          </cell>
          <cell r="V248">
            <v>2011.25</v>
          </cell>
          <cell r="W248">
            <v>2011.25</v>
          </cell>
          <cell r="X248">
            <v>2011.25</v>
          </cell>
          <cell r="Y248">
            <v>2010.5</v>
          </cell>
          <cell r="Z248">
            <v>2010.5</v>
          </cell>
          <cell r="AA248">
            <v>2011.25</v>
          </cell>
          <cell r="AB248">
            <v>2011.25</v>
          </cell>
          <cell r="AC248">
            <v>0</v>
          </cell>
          <cell r="AD248">
            <v>2010.5</v>
          </cell>
          <cell r="AE248">
            <v>2011.25</v>
          </cell>
          <cell r="AF248">
            <v>2011.25</v>
          </cell>
          <cell r="AG248">
            <v>2010.5</v>
          </cell>
          <cell r="AH248">
            <v>2011.25</v>
          </cell>
          <cell r="AI248">
            <v>2011.25</v>
          </cell>
          <cell r="AJ248">
            <v>2011.25</v>
          </cell>
          <cell r="AK248">
            <v>2010.5</v>
          </cell>
        </row>
        <row r="249">
          <cell r="C249" t="str">
            <v>Ropinirole0.25mg</v>
          </cell>
          <cell r="D249" t="str">
            <v>Ropinirole</v>
          </cell>
          <cell r="E249" t="str">
            <v>0.25mg</v>
          </cell>
          <cell r="F249" t="str">
            <v>Y</v>
          </cell>
          <cell r="G249">
            <v>2010.5</v>
          </cell>
          <cell r="H249">
            <v>2011.25</v>
          </cell>
          <cell r="I249">
            <v>2011.25</v>
          </cell>
          <cell r="J249">
            <v>2011.25</v>
          </cell>
          <cell r="K249">
            <v>2010.5</v>
          </cell>
          <cell r="L249">
            <v>2011.25</v>
          </cell>
          <cell r="M249">
            <v>2011.25</v>
          </cell>
          <cell r="N249">
            <v>2011.25</v>
          </cell>
          <cell r="O249">
            <v>2010.5</v>
          </cell>
          <cell r="P249">
            <v>2010.5</v>
          </cell>
          <cell r="Q249">
            <v>0</v>
          </cell>
          <cell r="R249">
            <v>2011.25</v>
          </cell>
          <cell r="S249">
            <v>2010.5</v>
          </cell>
          <cell r="T249">
            <v>2011.25</v>
          </cell>
          <cell r="U249">
            <v>2011.25</v>
          </cell>
          <cell r="V249">
            <v>2011.25</v>
          </cell>
          <cell r="W249">
            <v>2011.25</v>
          </cell>
          <cell r="X249">
            <v>2011.25</v>
          </cell>
          <cell r="Y249">
            <v>2010.5</v>
          </cell>
          <cell r="Z249">
            <v>2010.5</v>
          </cell>
          <cell r="AA249">
            <v>2011.25</v>
          </cell>
          <cell r="AB249">
            <v>2011.25</v>
          </cell>
          <cell r="AC249">
            <v>0</v>
          </cell>
          <cell r="AD249">
            <v>2010.5</v>
          </cell>
          <cell r="AE249">
            <v>2011.25</v>
          </cell>
          <cell r="AF249">
            <v>2011.25</v>
          </cell>
          <cell r="AG249">
            <v>2010.5</v>
          </cell>
          <cell r="AH249">
            <v>2011.25</v>
          </cell>
          <cell r="AI249">
            <v>2011.25</v>
          </cell>
          <cell r="AJ249">
            <v>2011.25</v>
          </cell>
          <cell r="AK249">
            <v>2010.5</v>
          </cell>
        </row>
        <row r="250">
          <cell r="C250" t="str">
            <v>Ropinirole0.5mg</v>
          </cell>
          <cell r="D250" t="str">
            <v>Ropinirole</v>
          </cell>
          <cell r="E250" t="str">
            <v>0.5mg</v>
          </cell>
          <cell r="F250" t="str">
            <v>Y</v>
          </cell>
          <cell r="G250">
            <v>2010.5</v>
          </cell>
          <cell r="H250">
            <v>2011.25</v>
          </cell>
          <cell r="I250">
            <v>2011.25</v>
          </cell>
          <cell r="J250">
            <v>2011.25</v>
          </cell>
          <cell r="K250">
            <v>2010.5</v>
          </cell>
          <cell r="L250">
            <v>2011.25</v>
          </cell>
          <cell r="M250">
            <v>2011.25</v>
          </cell>
          <cell r="N250">
            <v>2011.25</v>
          </cell>
          <cell r="O250">
            <v>2010.5</v>
          </cell>
          <cell r="P250">
            <v>2010.5</v>
          </cell>
          <cell r="Q250">
            <v>0</v>
          </cell>
          <cell r="R250">
            <v>2011.25</v>
          </cell>
          <cell r="S250">
            <v>2010.5</v>
          </cell>
          <cell r="T250">
            <v>2011.25</v>
          </cell>
          <cell r="U250">
            <v>2011.25</v>
          </cell>
          <cell r="V250">
            <v>2011.25</v>
          </cell>
          <cell r="W250">
            <v>2011.25</v>
          </cell>
          <cell r="X250">
            <v>2011.25</v>
          </cell>
          <cell r="Y250">
            <v>2010.5</v>
          </cell>
          <cell r="Z250">
            <v>2010.5</v>
          </cell>
          <cell r="AA250">
            <v>2011.25</v>
          </cell>
          <cell r="AB250">
            <v>2011.25</v>
          </cell>
          <cell r="AC250">
            <v>0</v>
          </cell>
          <cell r="AD250">
            <v>2010.5</v>
          </cell>
          <cell r="AE250">
            <v>2011.25</v>
          </cell>
          <cell r="AF250">
            <v>2011.25</v>
          </cell>
          <cell r="AG250">
            <v>2010.5</v>
          </cell>
          <cell r="AH250">
            <v>2011.25</v>
          </cell>
          <cell r="AI250">
            <v>2011.25</v>
          </cell>
          <cell r="AJ250">
            <v>2011.25</v>
          </cell>
          <cell r="AK250">
            <v>2010.5</v>
          </cell>
        </row>
        <row r="251">
          <cell r="C251" t="str">
            <v>Ropinirole1mg</v>
          </cell>
          <cell r="D251" t="str">
            <v>Ropinirole</v>
          </cell>
          <cell r="E251" t="str">
            <v>1mg</v>
          </cell>
          <cell r="F251" t="str">
            <v>Y</v>
          </cell>
          <cell r="G251">
            <v>2010.5</v>
          </cell>
          <cell r="H251">
            <v>2011.25</v>
          </cell>
          <cell r="I251">
            <v>2011.25</v>
          </cell>
          <cell r="J251">
            <v>2011.25</v>
          </cell>
          <cell r="K251">
            <v>2010.5</v>
          </cell>
          <cell r="L251">
            <v>2011.25</v>
          </cell>
          <cell r="M251">
            <v>2011.25</v>
          </cell>
          <cell r="N251">
            <v>2011.25</v>
          </cell>
          <cell r="O251">
            <v>2010.5</v>
          </cell>
          <cell r="P251">
            <v>2010.5</v>
          </cell>
          <cell r="Q251">
            <v>0</v>
          </cell>
          <cell r="R251">
            <v>2011.25</v>
          </cell>
          <cell r="S251">
            <v>2010.5</v>
          </cell>
          <cell r="T251">
            <v>2011.25</v>
          </cell>
          <cell r="U251">
            <v>2011.25</v>
          </cell>
          <cell r="V251">
            <v>2011.25</v>
          </cell>
          <cell r="W251">
            <v>2011.25</v>
          </cell>
          <cell r="X251">
            <v>2011.25</v>
          </cell>
          <cell r="Y251">
            <v>2010.5</v>
          </cell>
          <cell r="Z251">
            <v>2010.5</v>
          </cell>
          <cell r="AA251">
            <v>2011.25</v>
          </cell>
          <cell r="AB251">
            <v>2011.25</v>
          </cell>
          <cell r="AC251">
            <v>0</v>
          </cell>
          <cell r="AD251">
            <v>2010.5</v>
          </cell>
          <cell r="AE251">
            <v>2011.25</v>
          </cell>
          <cell r="AF251">
            <v>2011.25</v>
          </cell>
          <cell r="AG251">
            <v>2010.5</v>
          </cell>
          <cell r="AH251">
            <v>2011.25</v>
          </cell>
          <cell r="AI251">
            <v>2011.25</v>
          </cell>
          <cell r="AJ251">
            <v>2011.25</v>
          </cell>
          <cell r="AK251">
            <v>2010.5</v>
          </cell>
        </row>
        <row r="252">
          <cell r="C252" t="str">
            <v>Ropinirole2mg</v>
          </cell>
          <cell r="D252" t="str">
            <v>Ropinirole</v>
          </cell>
          <cell r="E252" t="str">
            <v>2mg</v>
          </cell>
          <cell r="F252" t="str">
            <v>Y</v>
          </cell>
          <cell r="G252">
            <v>2010.5</v>
          </cell>
          <cell r="H252">
            <v>2011.25</v>
          </cell>
          <cell r="I252">
            <v>2011.25</v>
          </cell>
          <cell r="J252">
            <v>2011.25</v>
          </cell>
          <cell r="K252">
            <v>2010.5</v>
          </cell>
          <cell r="L252">
            <v>2011.25</v>
          </cell>
          <cell r="M252">
            <v>2011.25</v>
          </cell>
          <cell r="N252">
            <v>2011.25</v>
          </cell>
          <cell r="O252">
            <v>2010.5</v>
          </cell>
          <cell r="P252">
            <v>2010.5</v>
          </cell>
          <cell r="Q252">
            <v>0</v>
          </cell>
          <cell r="R252">
            <v>2011.25</v>
          </cell>
          <cell r="S252">
            <v>2010.5</v>
          </cell>
          <cell r="T252">
            <v>2011.25</v>
          </cell>
          <cell r="U252">
            <v>2011.25</v>
          </cell>
          <cell r="V252">
            <v>2011.25</v>
          </cell>
          <cell r="W252">
            <v>2011.25</v>
          </cell>
          <cell r="X252">
            <v>2011.25</v>
          </cell>
          <cell r="Y252">
            <v>2010.5</v>
          </cell>
          <cell r="Z252">
            <v>2010.5</v>
          </cell>
          <cell r="AA252">
            <v>2011.25</v>
          </cell>
          <cell r="AB252">
            <v>2011.25</v>
          </cell>
          <cell r="AC252">
            <v>0</v>
          </cell>
          <cell r="AD252">
            <v>2010.5</v>
          </cell>
          <cell r="AE252">
            <v>2011.25</v>
          </cell>
          <cell r="AF252">
            <v>2011.25</v>
          </cell>
          <cell r="AG252">
            <v>2010.5</v>
          </cell>
          <cell r="AH252">
            <v>2011.25</v>
          </cell>
          <cell r="AI252">
            <v>2011.25</v>
          </cell>
          <cell r="AJ252">
            <v>2011.25</v>
          </cell>
          <cell r="AK252">
            <v>2010.5</v>
          </cell>
        </row>
        <row r="253">
          <cell r="C253" t="str">
            <v>Ropinirole5mg</v>
          </cell>
          <cell r="D253" t="str">
            <v>Ropinirole</v>
          </cell>
          <cell r="E253" t="str">
            <v>5mg</v>
          </cell>
          <cell r="F253" t="str">
            <v>Y</v>
          </cell>
          <cell r="G253">
            <v>2010.5</v>
          </cell>
          <cell r="H253">
            <v>2011.25</v>
          </cell>
          <cell r="I253">
            <v>2011.25</v>
          </cell>
          <cell r="J253">
            <v>2011.25</v>
          </cell>
          <cell r="K253">
            <v>2010.5</v>
          </cell>
          <cell r="L253">
            <v>2011.25</v>
          </cell>
          <cell r="M253">
            <v>2011.25</v>
          </cell>
          <cell r="N253">
            <v>2011.25</v>
          </cell>
          <cell r="O253">
            <v>2010.5</v>
          </cell>
          <cell r="P253">
            <v>2010.5</v>
          </cell>
          <cell r="Q253">
            <v>0</v>
          </cell>
          <cell r="R253">
            <v>2011.25</v>
          </cell>
          <cell r="S253">
            <v>2010.5</v>
          </cell>
          <cell r="T253">
            <v>2011.25</v>
          </cell>
          <cell r="U253">
            <v>2011.25</v>
          </cell>
          <cell r="V253">
            <v>2011.25</v>
          </cell>
          <cell r="W253">
            <v>2011.25</v>
          </cell>
          <cell r="X253">
            <v>2011.25</v>
          </cell>
          <cell r="Y253">
            <v>2010.5</v>
          </cell>
          <cell r="Z253">
            <v>2010.5</v>
          </cell>
          <cell r="AA253">
            <v>2011.25</v>
          </cell>
          <cell r="AB253">
            <v>2011.25</v>
          </cell>
          <cell r="AC253">
            <v>0</v>
          </cell>
          <cell r="AD253">
            <v>2010.5</v>
          </cell>
          <cell r="AE253">
            <v>2011.25</v>
          </cell>
          <cell r="AF253">
            <v>2011.25</v>
          </cell>
          <cell r="AG253">
            <v>2010.5</v>
          </cell>
          <cell r="AH253">
            <v>2011.25</v>
          </cell>
          <cell r="AI253">
            <v>2011.25</v>
          </cell>
          <cell r="AJ253">
            <v>2011.25</v>
          </cell>
          <cell r="AK253">
            <v>2010.5</v>
          </cell>
        </row>
        <row r="254">
          <cell r="C254" t="str">
            <v>Sildenafil20mg</v>
          </cell>
          <cell r="D254" t="str">
            <v>Sildenafil</v>
          </cell>
          <cell r="E254" t="str">
            <v>20mg</v>
          </cell>
          <cell r="F254" t="str">
            <v>Y</v>
          </cell>
          <cell r="G254">
            <v>2011.25</v>
          </cell>
          <cell r="H254">
            <v>2011.25</v>
          </cell>
          <cell r="I254">
            <v>2011.25</v>
          </cell>
          <cell r="J254">
            <v>2011.25</v>
          </cell>
          <cell r="K254">
            <v>2011.25</v>
          </cell>
          <cell r="L254">
            <v>2011.25</v>
          </cell>
          <cell r="M254">
            <v>2011.25</v>
          </cell>
          <cell r="N254">
            <v>2011.25</v>
          </cell>
          <cell r="O254">
            <v>2011.25</v>
          </cell>
          <cell r="P254">
            <v>2011.25</v>
          </cell>
          <cell r="Q254">
            <v>0</v>
          </cell>
          <cell r="R254">
            <v>2011.25</v>
          </cell>
          <cell r="S254">
            <v>2011.25</v>
          </cell>
          <cell r="T254">
            <v>2011.25</v>
          </cell>
          <cell r="U254">
            <v>2011.25</v>
          </cell>
          <cell r="V254">
            <v>2011.25</v>
          </cell>
          <cell r="W254">
            <v>2011.25</v>
          </cell>
          <cell r="X254">
            <v>2011.25</v>
          </cell>
          <cell r="Y254">
            <v>2011.25</v>
          </cell>
          <cell r="Z254">
            <v>2011.25</v>
          </cell>
          <cell r="AA254">
            <v>2011.25</v>
          </cell>
          <cell r="AB254">
            <v>2011.25</v>
          </cell>
          <cell r="AC254">
            <v>0</v>
          </cell>
          <cell r="AD254">
            <v>2011.25</v>
          </cell>
          <cell r="AE254">
            <v>2011.25</v>
          </cell>
          <cell r="AF254">
            <v>2011.25</v>
          </cell>
          <cell r="AG254">
            <v>2011.25</v>
          </cell>
          <cell r="AH254">
            <v>2011.25</v>
          </cell>
          <cell r="AI254">
            <v>2011.25</v>
          </cell>
          <cell r="AJ254">
            <v>2011.25</v>
          </cell>
          <cell r="AK254">
            <v>2011.25</v>
          </cell>
        </row>
        <row r="255">
          <cell r="C255" t="str">
            <v>Sildenafil25mg</v>
          </cell>
          <cell r="D255" t="str">
            <v>Sildenafil</v>
          </cell>
          <cell r="E255" t="str">
            <v>25mg</v>
          </cell>
          <cell r="F255" t="str">
            <v>Y</v>
          </cell>
          <cell r="G255">
            <v>2010.5</v>
          </cell>
          <cell r="H255">
            <v>2011.25</v>
          </cell>
          <cell r="I255">
            <v>2011.25</v>
          </cell>
          <cell r="J255">
            <v>2011.25</v>
          </cell>
          <cell r="K255">
            <v>2010.5</v>
          </cell>
          <cell r="L255">
            <v>2011.25</v>
          </cell>
          <cell r="M255">
            <v>2011.25</v>
          </cell>
          <cell r="N255">
            <v>2011.25</v>
          </cell>
          <cell r="O255">
            <v>2010.5</v>
          </cell>
          <cell r="P255">
            <v>2010.5</v>
          </cell>
          <cell r="Q255">
            <v>0</v>
          </cell>
          <cell r="R255">
            <v>2011.25</v>
          </cell>
          <cell r="S255">
            <v>2010.5</v>
          </cell>
          <cell r="T255">
            <v>2011.25</v>
          </cell>
          <cell r="U255">
            <v>2011.25</v>
          </cell>
          <cell r="V255">
            <v>2011.25</v>
          </cell>
          <cell r="W255">
            <v>2011.25</v>
          </cell>
          <cell r="X255">
            <v>2011.25</v>
          </cell>
          <cell r="Y255">
            <v>2010.5</v>
          </cell>
          <cell r="Z255">
            <v>2010.5</v>
          </cell>
          <cell r="AA255">
            <v>2011.25</v>
          </cell>
          <cell r="AB255">
            <v>2011.25</v>
          </cell>
          <cell r="AC255">
            <v>0</v>
          </cell>
          <cell r="AD255">
            <v>2010.5</v>
          </cell>
          <cell r="AE255">
            <v>2011.25</v>
          </cell>
          <cell r="AF255">
            <v>2011.25</v>
          </cell>
          <cell r="AG255">
            <v>2010.5</v>
          </cell>
          <cell r="AH255">
            <v>2011.25</v>
          </cell>
          <cell r="AI255">
            <v>2011.25</v>
          </cell>
          <cell r="AJ255">
            <v>2011.25</v>
          </cell>
          <cell r="AK255">
            <v>2010.5</v>
          </cell>
        </row>
        <row r="256">
          <cell r="C256" t="str">
            <v>Sildenafil50mg</v>
          </cell>
          <cell r="D256" t="str">
            <v>Sildenafil</v>
          </cell>
          <cell r="E256" t="str">
            <v>50mg</v>
          </cell>
          <cell r="F256" t="str">
            <v>Y</v>
          </cell>
          <cell r="G256">
            <v>2010.5</v>
          </cell>
          <cell r="H256">
            <v>2011.25</v>
          </cell>
          <cell r="I256">
            <v>2011.25</v>
          </cell>
          <cell r="J256">
            <v>2011.25</v>
          </cell>
          <cell r="K256">
            <v>2010.5</v>
          </cell>
          <cell r="L256">
            <v>2011.25</v>
          </cell>
          <cell r="M256">
            <v>2011.25</v>
          </cell>
          <cell r="N256">
            <v>2011.25</v>
          </cell>
          <cell r="O256">
            <v>2010.5</v>
          </cell>
          <cell r="P256">
            <v>2010.5</v>
          </cell>
          <cell r="Q256">
            <v>0</v>
          </cell>
          <cell r="R256">
            <v>2011.25</v>
          </cell>
          <cell r="S256">
            <v>2010.5</v>
          </cell>
          <cell r="T256">
            <v>2011.25</v>
          </cell>
          <cell r="U256">
            <v>2011.25</v>
          </cell>
          <cell r="V256">
            <v>2011.25</v>
          </cell>
          <cell r="W256">
            <v>2011.25</v>
          </cell>
          <cell r="X256">
            <v>2011.25</v>
          </cell>
          <cell r="Y256">
            <v>2010.5</v>
          </cell>
          <cell r="Z256">
            <v>2010.5</v>
          </cell>
          <cell r="AA256">
            <v>2011.25</v>
          </cell>
          <cell r="AB256">
            <v>2011.25</v>
          </cell>
          <cell r="AC256">
            <v>0</v>
          </cell>
          <cell r="AD256">
            <v>2010.5</v>
          </cell>
          <cell r="AE256">
            <v>2011.25</v>
          </cell>
          <cell r="AF256">
            <v>2011.25</v>
          </cell>
          <cell r="AG256">
            <v>2010.5</v>
          </cell>
          <cell r="AH256">
            <v>2011.25</v>
          </cell>
          <cell r="AI256">
            <v>2011.25</v>
          </cell>
          <cell r="AJ256">
            <v>2011.25</v>
          </cell>
          <cell r="AK256">
            <v>2010.5</v>
          </cell>
        </row>
        <row r="257">
          <cell r="C257" t="str">
            <v>Sildenafil100mg</v>
          </cell>
          <cell r="D257" t="str">
            <v>Sildenafil</v>
          </cell>
          <cell r="E257" t="str">
            <v>100mg</v>
          </cell>
          <cell r="F257" t="str">
            <v>Y</v>
          </cell>
          <cell r="G257">
            <v>2010.5</v>
          </cell>
          <cell r="H257">
            <v>2011.25</v>
          </cell>
          <cell r="I257">
            <v>2011.25</v>
          </cell>
          <cell r="J257">
            <v>2011.25</v>
          </cell>
          <cell r="K257">
            <v>2010.5</v>
          </cell>
          <cell r="L257">
            <v>2011.25</v>
          </cell>
          <cell r="M257">
            <v>2011.25</v>
          </cell>
          <cell r="N257">
            <v>2011.25</v>
          </cell>
          <cell r="O257">
            <v>2010.5</v>
          </cell>
          <cell r="P257">
            <v>2010.5</v>
          </cell>
          <cell r="Q257">
            <v>0</v>
          </cell>
          <cell r="R257">
            <v>2011.25</v>
          </cell>
          <cell r="S257">
            <v>2010.5</v>
          </cell>
          <cell r="T257">
            <v>2011.25</v>
          </cell>
          <cell r="U257">
            <v>2011.25</v>
          </cell>
          <cell r="V257">
            <v>2011.25</v>
          </cell>
          <cell r="W257">
            <v>2011.25</v>
          </cell>
          <cell r="X257">
            <v>2011.25</v>
          </cell>
          <cell r="Y257">
            <v>2010.5</v>
          </cell>
          <cell r="Z257">
            <v>2010.5</v>
          </cell>
          <cell r="AA257">
            <v>2011.25</v>
          </cell>
          <cell r="AB257">
            <v>2011.25</v>
          </cell>
          <cell r="AC257">
            <v>0</v>
          </cell>
          <cell r="AD257">
            <v>2010.5</v>
          </cell>
          <cell r="AE257">
            <v>2011.25</v>
          </cell>
          <cell r="AF257">
            <v>2011.25</v>
          </cell>
          <cell r="AG257">
            <v>2010.5</v>
          </cell>
          <cell r="AH257">
            <v>2011.25</v>
          </cell>
          <cell r="AI257">
            <v>2011.25</v>
          </cell>
          <cell r="AJ257">
            <v>2011.25</v>
          </cell>
          <cell r="AK257">
            <v>2010.5</v>
          </cell>
        </row>
        <row r="258">
          <cell r="C258" t="str">
            <v>Indapamide SR1.5mg</v>
          </cell>
          <cell r="D258" t="str">
            <v>Indapamide SR</v>
          </cell>
          <cell r="E258" t="str">
            <v>1.5mg</v>
          </cell>
          <cell r="F258" t="str">
            <v>Y</v>
          </cell>
          <cell r="G258">
            <v>2010.5</v>
          </cell>
          <cell r="H258">
            <v>2011.25</v>
          </cell>
          <cell r="I258">
            <v>2011.25</v>
          </cell>
          <cell r="J258">
            <v>2011.25</v>
          </cell>
          <cell r="K258">
            <v>2010.5</v>
          </cell>
          <cell r="L258">
            <v>2011.25</v>
          </cell>
          <cell r="M258">
            <v>2011.25</v>
          </cell>
          <cell r="N258">
            <v>2011.25</v>
          </cell>
          <cell r="O258">
            <v>2010.5</v>
          </cell>
          <cell r="P258">
            <v>2010.5</v>
          </cell>
          <cell r="Q258">
            <v>0</v>
          </cell>
          <cell r="R258">
            <v>2011.25</v>
          </cell>
          <cell r="S258">
            <v>2010.5</v>
          </cell>
          <cell r="T258">
            <v>2011.25</v>
          </cell>
          <cell r="U258">
            <v>2011.25</v>
          </cell>
          <cell r="V258">
            <v>2011.25</v>
          </cell>
          <cell r="W258">
            <v>2011.25</v>
          </cell>
          <cell r="X258">
            <v>2011.25</v>
          </cell>
          <cell r="Y258">
            <v>2010.5</v>
          </cell>
          <cell r="Z258">
            <v>2010.5</v>
          </cell>
          <cell r="AA258">
            <v>2011.25</v>
          </cell>
          <cell r="AB258">
            <v>2011.25</v>
          </cell>
          <cell r="AC258">
            <v>0</v>
          </cell>
          <cell r="AD258">
            <v>2010.5</v>
          </cell>
          <cell r="AE258">
            <v>2011.25</v>
          </cell>
          <cell r="AF258">
            <v>2011.25</v>
          </cell>
          <cell r="AG258">
            <v>2010.5</v>
          </cell>
          <cell r="AH258">
            <v>2011.25</v>
          </cell>
          <cell r="AI258">
            <v>2011.25</v>
          </cell>
          <cell r="AJ258">
            <v>2011.25</v>
          </cell>
          <cell r="AK258">
            <v>2010.5</v>
          </cell>
        </row>
        <row r="259">
          <cell r="C259" t="str">
            <v>Lamotrigine XR25mg</v>
          </cell>
          <cell r="D259" t="str">
            <v>Lamotrigine XR</v>
          </cell>
          <cell r="E259" t="str">
            <v>25mg</v>
          </cell>
          <cell r="F259" t="str">
            <v>Y</v>
          </cell>
          <cell r="G259">
            <v>2012.25</v>
          </cell>
          <cell r="H259">
            <v>2012.25</v>
          </cell>
          <cell r="I259">
            <v>2012.25</v>
          </cell>
          <cell r="J259">
            <v>2012.25</v>
          </cell>
          <cell r="K259">
            <v>2012.25</v>
          </cell>
          <cell r="L259">
            <v>2012.25</v>
          </cell>
          <cell r="M259">
            <v>2012.25</v>
          </cell>
          <cell r="N259">
            <v>2012.25</v>
          </cell>
          <cell r="O259">
            <v>2012.25</v>
          </cell>
          <cell r="P259">
            <v>2012.25</v>
          </cell>
          <cell r="Q259">
            <v>0</v>
          </cell>
          <cell r="R259">
            <v>2012.25</v>
          </cell>
          <cell r="S259">
            <v>2012.25</v>
          </cell>
          <cell r="T259">
            <v>2012.25</v>
          </cell>
          <cell r="U259">
            <v>2012.25</v>
          </cell>
          <cell r="V259">
            <v>2012.25</v>
          </cell>
          <cell r="W259">
            <v>2012.25</v>
          </cell>
          <cell r="X259">
            <v>2012.25</v>
          </cell>
          <cell r="Y259">
            <v>2012.25</v>
          </cell>
          <cell r="Z259">
            <v>2012.25</v>
          </cell>
          <cell r="AA259">
            <v>2012.25</v>
          </cell>
          <cell r="AB259">
            <v>2012.25</v>
          </cell>
          <cell r="AC259">
            <v>0</v>
          </cell>
          <cell r="AD259">
            <v>2012.25</v>
          </cell>
          <cell r="AE259">
            <v>2012.25</v>
          </cell>
          <cell r="AF259">
            <v>2012.25</v>
          </cell>
          <cell r="AG259">
            <v>2012.25</v>
          </cell>
          <cell r="AH259">
            <v>2012.25</v>
          </cell>
          <cell r="AI259">
            <v>2012.25</v>
          </cell>
          <cell r="AJ259">
            <v>2012.25</v>
          </cell>
          <cell r="AK259">
            <v>2012.25</v>
          </cell>
        </row>
        <row r="260">
          <cell r="C260" t="str">
            <v>Lamotrigine XR50mg</v>
          </cell>
          <cell r="D260" t="str">
            <v>Lamotrigine XR</v>
          </cell>
          <cell r="E260" t="str">
            <v>50mg</v>
          </cell>
          <cell r="F260" t="str">
            <v>Y</v>
          </cell>
          <cell r="G260">
            <v>2011.5</v>
          </cell>
          <cell r="H260">
            <v>2010.75</v>
          </cell>
          <cell r="I260">
            <v>2011.5</v>
          </cell>
          <cell r="J260">
            <v>2010.5</v>
          </cell>
          <cell r="K260">
            <v>2011.5</v>
          </cell>
          <cell r="L260">
            <v>2010.75</v>
          </cell>
          <cell r="M260">
            <v>2010.75</v>
          </cell>
          <cell r="N260">
            <v>2010.75</v>
          </cell>
          <cell r="O260">
            <v>2011.5</v>
          </cell>
          <cell r="P260">
            <v>2011.5</v>
          </cell>
          <cell r="Q260">
            <v>0</v>
          </cell>
          <cell r="R260">
            <v>2010.75</v>
          </cell>
          <cell r="S260">
            <v>2011.5</v>
          </cell>
          <cell r="T260">
            <v>2011.5</v>
          </cell>
          <cell r="U260">
            <v>2011.5</v>
          </cell>
          <cell r="V260">
            <v>2011.5</v>
          </cell>
          <cell r="W260">
            <v>2010.75</v>
          </cell>
          <cell r="X260">
            <v>2011.5</v>
          </cell>
          <cell r="Y260">
            <v>2011.5</v>
          </cell>
          <cell r="Z260">
            <v>2011.5</v>
          </cell>
          <cell r="AA260">
            <v>2010.75</v>
          </cell>
          <cell r="AB260">
            <v>2011.5</v>
          </cell>
          <cell r="AC260">
            <v>0</v>
          </cell>
          <cell r="AD260">
            <v>2011.5</v>
          </cell>
          <cell r="AE260">
            <v>2011.5</v>
          </cell>
          <cell r="AF260">
            <v>2011.5</v>
          </cell>
          <cell r="AG260">
            <v>2011.5</v>
          </cell>
          <cell r="AH260">
            <v>2011.5</v>
          </cell>
          <cell r="AI260">
            <v>2010.75</v>
          </cell>
          <cell r="AJ260">
            <v>2010.75</v>
          </cell>
          <cell r="AK260">
            <v>2010.5</v>
          </cell>
        </row>
        <row r="261">
          <cell r="C261" t="str">
            <v>Lamotrigine XR100mg</v>
          </cell>
          <cell r="D261" t="str">
            <v>Lamotrigine XR</v>
          </cell>
          <cell r="E261" t="str">
            <v>100mg</v>
          </cell>
          <cell r="F261" t="str">
            <v>Y</v>
          </cell>
          <cell r="G261">
            <v>2011.5</v>
          </cell>
          <cell r="H261">
            <v>2010.75</v>
          </cell>
          <cell r="I261">
            <v>2011.5</v>
          </cell>
          <cell r="J261">
            <v>2010.5</v>
          </cell>
          <cell r="K261">
            <v>2011.5</v>
          </cell>
          <cell r="L261">
            <v>2010.75</v>
          </cell>
          <cell r="M261">
            <v>2010.75</v>
          </cell>
          <cell r="N261">
            <v>2010.75</v>
          </cell>
          <cell r="O261">
            <v>2011.5</v>
          </cell>
          <cell r="P261">
            <v>2011.5</v>
          </cell>
          <cell r="Q261">
            <v>0</v>
          </cell>
          <cell r="R261">
            <v>2010.75</v>
          </cell>
          <cell r="S261">
            <v>2011.5</v>
          </cell>
          <cell r="T261">
            <v>2011.5</v>
          </cell>
          <cell r="U261">
            <v>2011.5</v>
          </cell>
          <cell r="V261">
            <v>2011.5</v>
          </cell>
          <cell r="W261">
            <v>2010.75</v>
          </cell>
          <cell r="X261">
            <v>2011.5</v>
          </cell>
          <cell r="Y261">
            <v>2011.5</v>
          </cell>
          <cell r="Z261">
            <v>2011.5</v>
          </cell>
          <cell r="AA261">
            <v>2010.75</v>
          </cell>
          <cell r="AB261">
            <v>2011.5</v>
          </cell>
          <cell r="AC261">
            <v>0</v>
          </cell>
          <cell r="AD261">
            <v>2011.5</v>
          </cell>
          <cell r="AE261">
            <v>2011.5</v>
          </cell>
          <cell r="AF261">
            <v>2011.5</v>
          </cell>
          <cell r="AG261">
            <v>2011.5</v>
          </cell>
          <cell r="AH261">
            <v>2011.5</v>
          </cell>
          <cell r="AI261">
            <v>2010.75</v>
          </cell>
          <cell r="AJ261">
            <v>2010.75</v>
          </cell>
          <cell r="AK261">
            <v>2010.5</v>
          </cell>
        </row>
        <row r="262">
          <cell r="C262" t="str">
            <v>Lamotrigine XR200mg</v>
          </cell>
          <cell r="D262" t="str">
            <v>Lamotrigine XR</v>
          </cell>
          <cell r="E262" t="str">
            <v>200mg</v>
          </cell>
          <cell r="F262" t="str">
            <v>Y</v>
          </cell>
          <cell r="G262">
            <v>2011.5</v>
          </cell>
          <cell r="H262">
            <v>2010.75</v>
          </cell>
          <cell r="I262">
            <v>2011.5</v>
          </cell>
          <cell r="J262">
            <v>2010.5</v>
          </cell>
          <cell r="K262">
            <v>2011.5</v>
          </cell>
          <cell r="L262">
            <v>2010.75</v>
          </cell>
          <cell r="M262">
            <v>2010.75</v>
          </cell>
          <cell r="N262">
            <v>2010.75</v>
          </cell>
          <cell r="O262">
            <v>2011.5</v>
          </cell>
          <cell r="P262">
            <v>2011.5</v>
          </cell>
          <cell r="Q262">
            <v>0</v>
          </cell>
          <cell r="R262">
            <v>2010.75</v>
          </cell>
          <cell r="S262">
            <v>2011.5</v>
          </cell>
          <cell r="T262">
            <v>2011.5</v>
          </cell>
          <cell r="U262">
            <v>2011.5</v>
          </cell>
          <cell r="V262">
            <v>2011.5</v>
          </cell>
          <cell r="W262">
            <v>2010.75</v>
          </cell>
          <cell r="X262">
            <v>2011.5</v>
          </cell>
          <cell r="Y262">
            <v>2011.5</v>
          </cell>
          <cell r="Z262">
            <v>2011.5</v>
          </cell>
          <cell r="AA262">
            <v>2010.75</v>
          </cell>
          <cell r="AB262">
            <v>2011.5</v>
          </cell>
          <cell r="AC262">
            <v>0</v>
          </cell>
          <cell r="AD262">
            <v>2011.5</v>
          </cell>
          <cell r="AE262">
            <v>2011.5</v>
          </cell>
          <cell r="AF262">
            <v>2011.5</v>
          </cell>
          <cell r="AG262">
            <v>2011.5</v>
          </cell>
          <cell r="AH262">
            <v>2011.5</v>
          </cell>
          <cell r="AI262">
            <v>2010.75</v>
          </cell>
          <cell r="AJ262">
            <v>2010.75</v>
          </cell>
          <cell r="AK262">
            <v>2010.5</v>
          </cell>
        </row>
        <row r="263">
          <cell r="C263" t="str">
            <v>Lamotrigine25mg</v>
          </cell>
          <cell r="D263" t="str">
            <v>Lamotrigine</v>
          </cell>
          <cell r="E263" t="str">
            <v>25mg</v>
          </cell>
          <cell r="F263" t="str">
            <v>Y</v>
          </cell>
          <cell r="G263">
            <v>2010.5</v>
          </cell>
          <cell r="H263">
            <v>2011.25</v>
          </cell>
          <cell r="I263">
            <v>2011.25</v>
          </cell>
          <cell r="J263">
            <v>2011.25</v>
          </cell>
          <cell r="K263">
            <v>2010.5</v>
          </cell>
          <cell r="L263">
            <v>2011.25</v>
          </cell>
          <cell r="M263">
            <v>2011.25</v>
          </cell>
          <cell r="N263">
            <v>2011.25</v>
          </cell>
          <cell r="O263">
            <v>2010.5</v>
          </cell>
          <cell r="P263">
            <v>2010.5</v>
          </cell>
          <cell r="Q263">
            <v>0</v>
          </cell>
          <cell r="R263">
            <v>2011.25</v>
          </cell>
          <cell r="S263">
            <v>2010.5</v>
          </cell>
          <cell r="T263">
            <v>2011.25</v>
          </cell>
          <cell r="U263">
            <v>2011.25</v>
          </cell>
          <cell r="V263">
            <v>2011.25</v>
          </cell>
          <cell r="W263">
            <v>2011.25</v>
          </cell>
          <cell r="X263">
            <v>2011.25</v>
          </cell>
          <cell r="Y263">
            <v>2010.5</v>
          </cell>
          <cell r="Z263">
            <v>2010.5</v>
          </cell>
          <cell r="AA263">
            <v>2011.25</v>
          </cell>
          <cell r="AB263">
            <v>2011.25</v>
          </cell>
          <cell r="AC263">
            <v>0</v>
          </cell>
          <cell r="AD263">
            <v>2010.5</v>
          </cell>
          <cell r="AE263">
            <v>2011.25</v>
          </cell>
          <cell r="AF263">
            <v>2011.25</v>
          </cell>
          <cell r="AG263">
            <v>2010.5</v>
          </cell>
          <cell r="AH263">
            <v>2011.25</v>
          </cell>
          <cell r="AI263">
            <v>2011.25</v>
          </cell>
          <cell r="AJ263">
            <v>2011.25</v>
          </cell>
          <cell r="AK263">
            <v>2010.5</v>
          </cell>
        </row>
        <row r="264">
          <cell r="C264" t="str">
            <v>Lamotrigine100mg</v>
          </cell>
          <cell r="D264" t="str">
            <v>Lamotrigine</v>
          </cell>
          <cell r="E264" t="str">
            <v>100mg</v>
          </cell>
          <cell r="F264" t="str">
            <v>Y</v>
          </cell>
          <cell r="G264">
            <v>2010.5</v>
          </cell>
          <cell r="H264">
            <v>2011.25</v>
          </cell>
          <cell r="I264">
            <v>2011.25</v>
          </cell>
          <cell r="J264">
            <v>2011.25</v>
          </cell>
          <cell r="K264">
            <v>2010.5</v>
          </cell>
          <cell r="L264">
            <v>2011.25</v>
          </cell>
          <cell r="M264">
            <v>2011.25</v>
          </cell>
          <cell r="N264">
            <v>2011.25</v>
          </cell>
          <cell r="O264">
            <v>2010.5</v>
          </cell>
          <cell r="P264">
            <v>2010.5</v>
          </cell>
          <cell r="Q264">
            <v>0</v>
          </cell>
          <cell r="R264">
            <v>2011.25</v>
          </cell>
          <cell r="S264">
            <v>2010.5</v>
          </cell>
          <cell r="T264">
            <v>2011.25</v>
          </cell>
          <cell r="U264">
            <v>2011.25</v>
          </cell>
          <cell r="V264">
            <v>2011.25</v>
          </cell>
          <cell r="W264">
            <v>2011.25</v>
          </cell>
          <cell r="X264">
            <v>2011.25</v>
          </cell>
          <cell r="Y264">
            <v>2010.5</v>
          </cell>
          <cell r="Z264">
            <v>2010.5</v>
          </cell>
          <cell r="AA264">
            <v>2011.25</v>
          </cell>
          <cell r="AB264">
            <v>2011.25</v>
          </cell>
          <cell r="AC264">
            <v>0</v>
          </cell>
          <cell r="AD264">
            <v>2010.5</v>
          </cell>
          <cell r="AE264">
            <v>2011.25</v>
          </cell>
          <cell r="AF264">
            <v>2011.25</v>
          </cell>
          <cell r="AG264">
            <v>2010.5</v>
          </cell>
          <cell r="AH264">
            <v>2011.25</v>
          </cell>
          <cell r="AI264">
            <v>2011.25</v>
          </cell>
          <cell r="AJ264">
            <v>2011.25</v>
          </cell>
          <cell r="AK264">
            <v>2010.5</v>
          </cell>
        </row>
        <row r="265">
          <cell r="C265" t="str">
            <v>Lamotrigine200mg</v>
          </cell>
          <cell r="D265" t="str">
            <v>Lamotrigine</v>
          </cell>
          <cell r="E265" t="str">
            <v>200mg</v>
          </cell>
          <cell r="F265" t="str">
            <v>Y</v>
          </cell>
          <cell r="G265">
            <v>2010.5</v>
          </cell>
          <cell r="H265">
            <v>2011.25</v>
          </cell>
          <cell r="I265">
            <v>2011.25</v>
          </cell>
          <cell r="J265">
            <v>2011.25</v>
          </cell>
          <cell r="K265">
            <v>2010.5</v>
          </cell>
          <cell r="L265">
            <v>2011.25</v>
          </cell>
          <cell r="M265">
            <v>2011.25</v>
          </cell>
          <cell r="N265">
            <v>2011.25</v>
          </cell>
          <cell r="O265">
            <v>2010.5</v>
          </cell>
          <cell r="P265">
            <v>2010.5</v>
          </cell>
          <cell r="Q265">
            <v>0</v>
          </cell>
          <cell r="R265">
            <v>2011.25</v>
          </cell>
          <cell r="S265">
            <v>2010.5</v>
          </cell>
          <cell r="T265">
            <v>2011.25</v>
          </cell>
          <cell r="U265">
            <v>2011.25</v>
          </cell>
          <cell r="V265">
            <v>2011.25</v>
          </cell>
          <cell r="W265">
            <v>2011.25</v>
          </cell>
          <cell r="X265">
            <v>2011.25</v>
          </cell>
          <cell r="Y265">
            <v>2010.5</v>
          </cell>
          <cell r="Z265">
            <v>2010.5</v>
          </cell>
          <cell r="AA265">
            <v>2011.25</v>
          </cell>
          <cell r="AB265">
            <v>2011.25</v>
          </cell>
          <cell r="AC265">
            <v>0</v>
          </cell>
          <cell r="AD265">
            <v>2010.5</v>
          </cell>
          <cell r="AE265">
            <v>2011.25</v>
          </cell>
          <cell r="AF265">
            <v>2011.25</v>
          </cell>
          <cell r="AG265">
            <v>2010.5</v>
          </cell>
          <cell r="AH265">
            <v>2011.25</v>
          </cell>
          <cell r="AI265">
            <v>2011.25</v>
          </cell>
          <cell r="AJ265">
            <v>2011.25</v>
          </cell>
          <cell r="AK265">
            <v>2010.5</v>
          </cell>
        </row>
        <row r="266">
          <cell r="C266" t="str">
            <v>Lamotrigine50mg</v>
          </cell>
          <cell r="D266" t="str">
            <v>Lamotrigine</v>
          </cell>
          <cell r="E266" t="str">
            <v>50mg</v>
          </cell>
          <cell r="F266" t="str">
            <v>Y</v>
          </cell>
          <cell r="G266">
            <v>2010.5</v>
          </cell>
          <cell r="H266">
            <v>2011.25</v>
          </cell>
          <cell r="I266">
            <v>2011.25</v>
          </cell>
          <cell r="J266">
            <v>2011.25</v>
          </cell>
          <cell r="K266">
            <v>2010.5</v>
          </cell>
          <cell r="L266">
            <v>2011.25</v>
          </cell>
          <cell r="M266">
            <v>2011.25</v>
          </cell>
          <cell r="N266">
            <v>2011.25</v>
          </cell>
          <cell r="O266">
            <v>2010.5</v>
          </cell>
          <cell r="P266">
            <v>2010.5</v>
          </cell>
          <cell r="Q266">
            <v>0</v>
          </cell>
          <cell r="R266">
            <v>2011.25</v>
          </cell>
          <cell r="S266">
            <v>2010.5</v>
          </cell>
          <cell r="T266">
            <v>2011.25</v>
          </cell>
          <cell r="U266">
            <v>2011.25</v>
          </cell>
          <cell r="V266">
            <v>2011.25</v>
          </cell>
          <cell r="W266">
            <v>2011.25</v>
          </cell>
          <cell r="X266">
            <v>2011.25</v>
          </cell>
          <cell r="Y266">
            <v>2010.5</v>
          </cell>
          <cell r="Z266">
            <v>2010.5</v>
          </cell>
          <cell r="AA266">
            <v>2011.25</v>
          </cell>
          <cell r="AB266">
            <v>2011.25</v>
          </cell>
          <cell r="AC266">
            <v>0</v>
          </cell>
          <cell r="AD266">
            <v>2010.5</v>
          </cell>
          <cell r="AE266">
            <v>2011.25</v>
          </cell>
          <cell r="AF266">
            <v>2011.25</v>
          </cell>
          <cell r="AG266">
            <v>2010.5</v>
          </cell>
          <cell r="AH266">
            <v>2011.25</v>
          </cell>
          <cell r="AI266">
            <v>2011.25</v>
          </cell>
          <cell r="AJ266">
            <v>2011.25</v>
          </cell>
          <cell r="AK266">
            <v>2010.5</v>
          </cell>
        </row>
        <row r="267">
          <cell r="C267" t="str">
            <v>Lamotrigine150mg</v>
          </cell>
          <cell r="D267" t="str">
            <v>Lamotrigine</v>
          </cell>
          <cell r="E267" t="str">
            <v>150mg</v>
          </cell>
          <cell r="F267" t="str">
            <v>Y</v>
          </cell>
          <cell r="G267">
            <v>2011.25</v>
          </cell>
          <cell r="H267">
            <v>2011.25</v>
          </cell>
          <cell r="I267">
            <v>2011.25</v>
          </cell>
          <cell r="J267">
            <v>2011.25</v>
          </cell>
          <cell r="K267">
            <v>2011.25</v>
          </cell>
          <cell r="L267">
            <v>2011.25</v>
          </cell>
          <cell r="M267">
            <v>2011.25</v>
          </cell>
          <cell r="N267">
            <v>2011.25</v>
          </cell>
          <cell r="O267">
            <v>2011.25</v>
          </cell>
          <cell r="P267">
            <v>2011.25</v>
          </cell>
          <cell r="Q267">
            <v>0</v>
          </cell>
          <cell r="R267">
            <v>2011.25</v>
          </cell>
          <cell r="S267">
            <v>2011.25</v>
          </cell>
          <cell r="T267">
            <v>2011.25</v>
          </cell>
          <cell r="U267">
            <v>2011.25</v>
          </cell>
          <cell r="V267">
            <v>2011.25</v>
          </cell>
          <cell r="W267">
            <v>2011.25</v>
          </cell>
          <cell r="X267">
            <v>2011.25</v>
          </cell>
          <cell r="Y267">
            <v>2011.25</v>
          </cell>
          <cell r="Z267">
            <v>2011.25</v>
          </cell>
          <cell r="AA267">
            <v>2011.25</v>
          </cell>
          <cell r="AB267">
            <v>2011.25</v>
          </cell>
          <cell r="AC267">
            <v>0</v>
          </cell>
          <cell r="AD267">
            <v>2011.25</v>
          </cell>
          <cell r="AE267">
            <v>2011.25</v>
          </cell>
          <cell r="AF267">
            <v>2011.25</v>
          </cell>
          <cell r="AG267">
            <v>2011.25</v>
          </cell>
          <cell r="AH267">
            <v>2011.25</v>
          </cell>
          <cell r="AI267">
            <v>2011.25</v>
          </cell>
          <cell r="AJ267">
            <v>2011.25</v>
          </cell>
          <cell r="AK267">
            <v>2011.25</v>
          </cell>
        </row>
        <row r="268">
          <cell r="C268" t="str">
            <v>Aripiprazole2mg</v>
          </cell>
          <cell r="D268" t="str">
            <v>Aripiprazole</v>
          </cell>
          <cell r="E268" t="str">
            <v>2mg</v>
          </cell>
          <cell r="F268" t="str">
            <v>Y</v>
          </cell>
          <cell r="G268">
            <v>2011.5</v>
          </cell>
          <cell r="H268">
            <v>2011.5</v>
          </cell>
          <cell r="I268">
            <v>2011.5</v>
          </cell>
          <cell r="J268">
            <v>2011.5</v>
          </cell>
          <cell r="K268">
            <v>2011.5</v>
          </cell>
          <cell r="L268">
            <v>2011.5</v>
          </cell>
          <cell r="M268">
            <v>2011.5</v>
          </cell>
          <cell r="N268">
            <v>2011.5</v>
          </cell>
          <cell r="O268">
            <v>2011.5</v>
          </cell>
          <cell r="P268">
            <v>2011.5</v>
          </cell>
          <cell r="Q268">
            <v>0</v>
          </cell>
          <cell r="R268">
            <v>2011.5</v>
          </cell>
          <cell r="S268">
            <v>2011.5</v>
          </cell>
          <cell r="T268">
            <v>2011.5</v>
          </cell>
          <cell r="U268">
            <v>2011.5</v>
          </cell>
          <cell r="V268">
            <v>2011.5</v>
          </cell>
          <cell r="W268">
            <v>2011.5</v>
          </cell>
          <cell r="X268">
            <v>2011.5</v>
          </cell>
          <cell r="Y268">
            <v>2011.5</v>
          </cell>
          <cell r="Z268">
            <v>2011.5</v>
          </cell>
          <cell r="AA268">
            <v>2011.5</v>
          </cell>
          <cell r="AB268">
            <v>2011.5</v>
          </cell>
          <cell r="AC268">
            <v>0</v>
          </cell>
          <cell r="AD268">
            <v>2011.5</v>
          </cell>
          <cell r="AE268">
            <v>2011.5</v>
          </cell>
          <cell r="AF268">
            <v>2011.5</v>
          </cell>
          <cell r="AG268">
            <v>2011.5</v>
          </cell>
          <cell r="AH268">
            <v>2011.5</v>
          </cell>
          <cell r="AI268">
            <v>2011.5</v>
          </cell>
          <cell r="AJ268">
            <v>2011.5</v>
          </cell>
          <cell r="AK268">
            <v>2011.5</v>
          </cell>
        </row>
        <row r="269">
          <cell r="C269" t="str">
            <v>Aripiprazole5mg</v>
          </cell>
          <cell r="D269" t="str">
            <v>Aripiprazole</v>
          </cell>
          <cell r="E269" t="str">
            <v>5mg</v>
          </cell>
          <cell r="F269" t="str">
            <v>Y</v>
          </cell>
          <cell r="G269">
            <v>2011.25</v>
          </cell>
          <cell r="H269">
            <v>2011.5</v>
          </cell>
          <cell r="I269">
            <v>2011.5</v>
          </cell>
          <cell r="J269">
            <v>2011.5</v>
          </cell>
          <cell r="K269">
            <v>2011.25</v>
          </cell>
          <cell r="L269">
            <v>2011.5</v>
          </cell>
          <cell r="M269">
            <v>2011.5</v>
          </cell>
          <cell r="N269">
            <v>2011.5</v>
          </cell>
          <cell r="O269">
            <v>2011.25</v>
          </cell>
          <cell r="P269">
            <v>2011.25</v>
          </cell>
          <cell r="Q269">
            <v>0</v>
          </cell>
          <cell r="R269">
            <v>2011.5</v>
          </cell>
          <cell r="S269">
            <v>2011.25</v>
          </cell>
          <cell r="T269">
            <v>2011.5</v>
          </cell>
          <cell r="U269">
            <v>2011.5</v>
          </cell>
          <cell r="V269">
            <v>2011.5</v>
          </cell>
          <cell r="W269">
            <v>2011.5</v>
          </cell>
          <cell r="X269">
            <v>2011.5</v>
          </cell>
          <cell r="Y269">
            <v>2011.25</v>
          </cell>
          <cell r="Z269">
            <v>2011.25</v>
          </cell>
          <cell r="AA269">
            <v>2011.5</v>
          </cell>
          <cell r="AB269">
            <v>2011.5</v>
          </cell>
          <cell r="AC269">
            <v>0</v>
          </cell>
          <cell r="AD269">
            <v>2011.25</v>
          </cell>
          <cell r="AE269">
            <v>2011.5</v>
          </cell>
          <cell r="AF269">
            <v>2011.5</v>
          </cell>
          <cell r="AG269">
            <v>2011.25</v>
          </cell>
          <cell r="AH269">
            <v>2011.5</v>
          </cell>
          <cell r="AI269">
            <v>2011.5</v>
          </cell>
          <cell r="AJ269">
            <v>2011.5</v>
          </cell>
          <cell r="AK269">
            <v>2011.25</v>
          </cell>
        </row>
        <row r="270">
          <cell r="C270" t="str">
            <v>Aripiprazole10mg</v>
          </cell>
          <cell r="D270" t="str">
            <v>Aripiprazole</v>
          </cell>
          <cell r="E270" t="str">
            <v>10mg</v>
          </cell>
          <cell r="F270" t="str">
            <v>Y</v>
          </cell>
          <cell r="G270">
            <v>2011.25</v>
          </cell>
          <cell r="H270">
            <v>2011.25</v>
          </cell>
          <cell r="I270">
            <v>2011.25</v>
          </cell>
          <cell r="J270">
            <v>2011.25</v>
          </cell>
          <cell r="K270">
            <v>2011.25</v>
          </cell>
          <cell r="L270">
            <v>2011.25</v>
          </cell>
          <cell r="M270">
            <v>2011.25</v>
          </cell>
          <cell r="N270">
            <v>2011.25</v>
          </cell>
          <cell r="O270">
            <v>2011.25</v>
          </cell>
          <cell r="P270">
            <v>2011.25</v>
          </cell>
          <cell r="Q270">
            <v>0</v>
          </cell>
          <cell r="R270">
            <v>2011.25</v>
          </cell>
          <cell r="S270">
            <v>2011.25</v>
          </cell>
          <cell r="T270">
            <v>2011.25</v>
          </cell>
          <cell r="U270">
            <v>2011.25</v>
          </cell>
          <cell r="V270">
            <v>2011.25</v>
          </cell>
          <cell r="W270">
            <v>2011.25</v>
          </cell>
          <cell r="X270">
            <v>2011.25</v>
          </cell>
          <cell r="Y270">
            <v>2011.25</v>
          </cell>
          <cell r="Z270">
            <v>2011.25</v>
          </cell>
          <cell r="AA270">
            <v>2011.25</v>
          </cell>
          <cell r="AB270">
            <v>2011.25</v>
          </cell>
          <cell r="AC270">
            <v>0</v>
          </cell>
          <cell r="AD270">
            <v>2011.25</v>
          </cell>
          <cell r="AE270">
            <v>2011.25</v>
          </cell>
          <cell r="AF270">
            <v>2011.25</v>
          </cell>
          <cell r="AG270">
            <v>2011.25</v>
          </cell>
          <cell r="AH270">
            <v>2011.25</v>
          </cell>
          <cell r="AI270">
            <v>2011.25</v>
          </cell>
          <cell r="AJ270">
            <v>2011.25</v>
          </cell>
          <cell r="AK270">
            <v>2011.25</v>
          </cell>
        </row>
        <row r="271">
          <cell r="C271" t="str">
            <v>Aripiprazole15mg</v>
          </cell>
          <cell r="D271" t="str">
            <v>Aripiprazole</v>
          </cell>
          <cell r="E271" t="str">
            <v>15mg</v>
          </cell>
          <cell r="F271" t="str">
            <v>Y</v>
          </cell>
          <cell r="G271">
            <v>2011.25</v>
          </cell>
          <cell r="H271">
            <v>2011.25</v>
          </cell>
          <cell r="I271">
            <v>2011.25</v>
          </cell>
          <cell r="J271">
            <v>2011.25</v>
          </cell>
          <cell r="K271">
            <v>2011.25</v>
          </cell>
          <cell r="L271">
            <v>2011.25</v>
          </cell>
          <cell r="M271">
            <v>2011.25</v>
          </cell>
          <cell r="N271">
            <v>2011.25</v>
          </cell>
          <cell r="O271">
            <v>2011.25</v>
          </cell>
          <cell r="P271">
            <v>2011.25</v>
          </cell>
          <cell r="Q271">
            <v>0</v>
          </cell>
          <cell r="R271">
            <v>2011.25</v>
          </cell>
          <cell r="S271">
            <v>2011.25</v>
          </cell>
          <cell r="T271">
            <v>2011.25</v>
          </cell>
          <cell r="U271">
            <v>2011.25</v>
          </cell>
          <cell r="V271">
            <v>2011.25</v>
          </cell>
          <cell r="W271">
            <v>2011.25</v>
          </cell>
          <cell r="X271">
            <v>2011.25</v>
          </cell>
          <cell r="Y271">
            <v>2011.25</v>
          </cell>
          <cell r="Z271">
            <v>2011.25</v>
          </cell>
          <cell r="AA271">
            <v>2011.25</v>
          </cell>
          <cell r="AB271">
            <v>2011.25</v>
          </cell>
          <cell r="AC271">
            <v>0</v>
          </cell>
          <cell r="AD271">
            <v>2011.25</v>
          </cell>
          <cell r="AE271">
            <v>2011.25</v>
          </cell>
          <cell r="AF271">
            <v>2011.25</v>
          </cell>
          <cell r="AG271">
            <v>2011.25</v>
          </cell>
          <cell r="AH271">
            <v>2011.25</v>
          </cell>
          <cell r="AI271">
            <v>2011.25</v>
          </cell>
          <cell r="AJ271">
            <v>2011.25</v>
          </cell>
          <cell r="AK271">
            <v>2011.25</v>
          </cell>
        </row>
        <row r="272">
          <cell r="C272" t="str">
            <v>Aripiprazole20mg</v>
          </cell>
          <cell r="D272" t="str">
            <v>Aripiprazole</v>
          </cell>
          <cell r="E272" t="str">
            <v>20mg</v>
          </cell>
          <cell r="F272" t="str">
            <v>Y</v>
          </cell>
          <cell r="G272">
            <v>2011.25</v>
          </cell>
          <cell r="H272">
            <v>2011.25</v>
          </cell>
          <cell r="I272">
            <v>2011.25</v>
          </cell>
          <cell r="J272">
            <v>2011.25</v>
          </cell>
          <cell r="K272">
            <v>2011.25</v>
          </cell>
          <cell r="L272">
            <v>2011.25</v>
          </cell>
          <cell r="M272">
            <v>2011.25</v>
          </cell>
          <cell r="N272">
            <v>2011.25</v>
          </cell>
          <cell r="O272">
            <v>2011.25</v>
          </cell>
          <cell r="P272">
            <v>2011.25</v>
          </cell>
          <cell r="Q272">
            <v>0</v>
          </cell>
          <cell r="R272">
            <v>2011.25</v>
          </cell>
          <cell r="S272">
            <v>2011.25</v>
          </cell>
          <cell r="T272">
            <v>2011.25</v>
          </cell>
          <cell r="U272">
            <v>2011.25</v>
          </cell>
          <cell r="V272">
            <v>2011.25</v>
          </cell>
          <cell r="W272">
            <v>2011.25</v>
          </cell>
          <cell r="X272">
            <v>2011.25</v>
          </cell>
          <cell r="Y272">
            <v>2011.25</v>
          </cell>
          <cell r="Z272">
            <v>2011.25</v>
          </cell>
          <cell r="AA272">
            <v>2011.25</v>
          </cell>
          <cell r="AB272">
            <v>2011.25</v>
          </cell>
          <cell r="AC272">
            <v>0</v>
          </cell>
          <cell r="AD272">
            <v>2011.25</v>
          </cell>
          <cell r="AE272">
            <v>2011.25</v>
          </cell>
          <cell r="AF272">
            <v>2011.25</v>
          </cell>
          <cell r="AG272">
            <v>2011.25</v>
          </cell>
          <cell r="AH272">
            <v>2011.25</v>
          </cell>
          <cell r="AI272">
            <v>2011.25</v>
          </cell>
          <cell r="AJ272">
            <v>2011.25</v>
          </cell>
          <cell r="AK272">
            <v>2011.25</v>
          </cell>
        </row>
        <row r="273">
          <cell r="C273" t="str">
            <v>Aripiprazole30mg</v>
          </cell>
          <cell r="D273" t="str">
            <v>Aripiprazole</v>
          </cell>
          <cell r="E273" t="str">
            <v>30mg</v>
          </cell>
          <cell r="F273" t="str">
            <v>Y</v>
          </cell>
          <cell r="G273">
            <v>2011.25</v>
          </cell>
          <cell r="H273">
            <v>2011.25</v>
          </cell>
          <cell r="I273">
            <v>2011.25</v>
          </cell>
          <cell r="J273">
            <v>2011.25</v>
          </cell>
          <cell r="K273">
            <v>2011.25</v>
          </cell>
          <cell r="L273">
            <v>2011.25</v>
          </cell>
          <cell r="M273">
            <v>2011.25</v>
          </cell>
          <cell r="N273">
            <v>2011.25</v>
          </cell>
          <cell r="O273">
            <v>2011.25</v>
          </cell>
          <cell r="P273">
            <v>2011.25</v>
          </cell>
          <cell r="Q273">
            <v>0</v>
          </cell>
          <cell r="R273">
            <v>2011.25</v>
          </cell>
          <cell r="S273">
            <v>2011.25</v>
          </cell>
          <cell r="T273">
            <v>2011.25</v>
          </cell>
          <cell r="U273">
            <v>2011.25</v>
          </cell>
          <cell r="V273">
            <v>2011.25</v>
          </cell>
          <cell r="W273">
            <v>2011.25</v>
          </cell>
          <cell r="X273">
            <v>2011.25</v>
          </cell>
          <cell r="Y273">
            <v>2011.25</v>
          </cell>
          <cell r="Z273">
            <v>2011.25</v>
          </cell>
          <cell r="AA273">
            <v>2011.25</v>
          </cell>
          <cell r="AB273">
            <v>2011.25</v>
          </cell>
          <cell r="AC273">
            <v>0</v>
          </cell>
          <cell r="AD273">
            <v>2011.25</v>
          </cell>
          <cell r="AE273">
            <v>2011.25</v>
          </cell>
          <cell r="AF273">
            <v>2011.25</v>
          </cell>
          <cell r="AG273">
            <v>2011.25</v>
          </cell>
          <cell r="AH273">
            <v>2011.25</v>
          </cell>
          <cell r="AI273">
            <v>2011.25</v>
          </cell>
          <cell r="AJ273">
            <v>2011.25</v>
          </cell>
          <cell r="AK273">
            <v>2011.25</v>
          </cell>
        </row>
        <row r="274">
          <cell r="C274" t="str">
            <v>Aripiprazole ODT5mg</v>
          </cell>
          <cell r="D274" t="str">
            <v>Aripiprazole ODT</v>
          </cell>
          <cell r="E274" t="str">
            <v>5mg</v>
          </cell>
          <cell r="F274" t="str">
            <v>Y</v>
          </cell>
          <cell r="G274">
            <v>2011.25</v>
          </cell>
          <cell r="H274">
            <v>2012</v>
          </cell>
          <cell r="I274">
            <v>2012</v>
          </cell>
          <cell r="J274">
            <v>2012</v>
          </cell>
          <cell r="K274">
            <v>2011.25</v>
          </cell>
          <cell r="L274">
            <v>2012</v>
          </cell>
          <cell r="M274">
            <v>2012</v>
          </cell>
          <cell r="N274">
            <v>2012</v>
          </cell>
          <cell r="O274">
            <v>2011.25</v>
          </cell>
          <cell r="P274">
            <v>2011.25</v>
          </cell>
          <cell r="Q274">
            <v>0</v>
          </cell>
          <cell r="R274">
            <v>2012</v>
          </cell>
          <cell r="S274">
            <v>2011.25</v>
          </cell>
          <cell r="T274">
            <v>2012</v>
          </cell>
          <cell r="U274">
            <v>2012</v>
          </cell>
          <cell r="V274">
            <v>2012</v>
          </cell>
          <cell r="W274">
            <v>2012</v>
          </cell>
          <cell r="X274">
            <v>2012</v>
          </cell>
          <cell r="Y274">
            <v>2011.25</v>
          </cell>
          <cell r="Z274">
            <v>2011.25</v>
          </cell>
          <cell r="AA274">
            <v>2012</v>
          </cell>
          <cell r="AB274">
            <v>2012</v>
          </cell>
          <cell r="AC274">
            <v>0</v>
          </cell>
          <cell r="AD274">
            <v>2011.25</v>
          </cell>
          <cell r="AE274">
            <v>2012</v>
          </cell>
          <cell r="AF274">
            <v>2012</v>
          </cell>
          <cell r="AG274">
            <v>2011.25</v>
          </cell>
          <cell r="AH274">
            <v>2012</v>
          </cell>
          <cell r="AI274">
            <v>2012</v>
          </cell>
          <cell r="AJ274">
            <v>2012</v>
          </cell>
          <cell r="AK274">
            <v>2011.25</v>
          </cell>
        </row>
        <row r="275">
          <cell r="C275" t="str">
            <v>Aripiprazole ODT10mg</v>
          </cell>
          <cell r="D275" t="str">
            <v>Aripiprazole ODT</v>
          </cell>
          <cell r="E275" t="str">
            <v>10mg</v>
          </cell>
          <cell r="F275" t="str">
            <v>Y</v>
          </cell>
          <cell r="G275">
            <v>2011.25</v>
          </cell>
          <cell r="H275">
            <v>2012</v>
          </cell>
          <cell r="I275">
            <v>2012</v>
          </cell>
          <cell r="J275">
            <v>2012</v>
          </cell>
          <cell r="K275">
            <v>2011.25</v>
          </cell>
          <cell r="L275">
            <v>2012</v>
          </cell>
          <cell r="M275">
            <v>2012</v>
          </cell>
          <cell r="N275">
            <v>2012</v>
          </cell>
          <cell r="O275">
            <v>2011.25</v>
          </cell>
          <cell r="P275">
            <v>2011.25</v>
          </cell>
          <cell r="Q275">
            <v>0</v>
          </cell>
          <cell r="R275">
            <v>2012</v>
          </cell>
          <cell r="S275">
            <v>2011.25</v>
          </cell>
          <cell r="T275">
            <v>2012</v>
          </cell>
          <cell r="U275">
            <v>2012</v>
          </cell>
          <cell r="V275">
            <v>2012</v>
          </cell>
          <cell r="W275">
            <v>2012</v>
          </cell>
          <cell r="X275">
            <v>2012</v>
          </cell>
          <cell r="Y275">
            <v>2011.25</v>
          </cell>
          <cell r="Z275">
            <v>2011.25</v>
          </cell>
          <cell r="AA275">
            <v>2012</v>
          </cell>
          <cell r="AB275">
            <v>2012</v>
          </cell>
          <cell r="AC275">
            <v>0</v>
          </cell>
          <cell r="AD275">
            <v>2011.25</v>
          </cell>
          <cell r="AE275">
            <v>2012</v>
          </cell>
          <cell r="AF275">
            <v>2012</v>
          </cell>
          <cell r="AG275">
            <v>2011.25</v>
          </cell>
          <cell r="AH275">
            <v>2012</v>
          </cell>
          <cell r="AI275">
            <v>2012</v>
          </cell>
          <cell r="AJ275">
            <v>2012</v>
          </cell>
          <cell r="AK275">
            <v>2011.25</v>
          </cell>
        </row>
        <row r="276">
          <cell r="C276" t="str">
            <v>Aripiprazole ODT15mg</v>
          </cell>
          <cell r="D276" t="str">
            <v>Aripiprazole ODT</v>
          </cell>
          <cell r="E276" t="str">
            <v>15mg</v>
          </cell>
          <cell r="F276" t="str">
            <v>Y</v>
          </cell>
          <cell r="G276">
            <v>2011.25</v>
          </cell>
          <cell r="H276">
            <v>2012</v>
          </cell>
          <cell r="I276">
            <v>2012</v>
          </cell>
          <cell r="J276">
            <v>2012</v>
          </cell>
          <cell r="K276">
            <v>2011.25</v>
          </cell>
          <cell r="L276">
            <v>2012</v>
          </cell>
          <cell r="M276">
            <v>2012</v>
          </cell>
          <cell r="N276">
            <v>2012</v>
          </cell>
          <cell r="O276">
            <v>2011.25</v>
          </cell>
          <cell r="P276">
            <v>2011.25</v>
          </cell>
          <cell r="Q276">
            <v>0</v>
          </cell>
          <cell r="R276">
            <v>2012</v>
          </cell>
          <cell r="S276">
            <v>2011.25</v>
          </cell>
          <cell r="T276">
            <v>2012</v>
          </cell>
          <cell r="U276">
            <v>2012</v>
          </cell>
          <cell r="V276">
            <v>2012</v>
          </cell>
          <cell r="W276">
            <v>2012</v>
          </cell>
          <cell r="X276">
            <v>2012</v>
          </cell>
          <cell r="Y276">
            <v>2011.25</v>
          </cell>
          <cell r="Z276">
            <v>2011.25</v>
          </cell>
          <cell r="AA276">
            <v>2012</v>
          </cell>
          <cell r="AB276">
            <v>2012</v>
          </cell>
          <cell r="AC276">
            <v>0</v>
          </cell>
          <cell r="AD276">
            <v>2011.25</v>
          </cell>
          <cell r="AE276">
            <v>2012</v>
          </cell>
          <cell r="AF276">
            <v>2012</v>
          </cell>
          <cell r="AG276">
            <v>2011.25</v>
          </cell>
          <cell r="AH276">
            <v>2012</v>
          </cell>
          <cell r="AI276">
            <v>2012</v>
          </cell>
          <cell r="AJ276">
            <v>2012</v>
          </cell>
          <cell r="AK276">
            <v>2011.25</v>
          </cell>
        </row>
        <row r="277">
          <cell r="C277" t="str">
            <v>Aripiprazole ODT20mg</v>
          </cell>
          <cell r="D277" t="str">
            <v>Aripiprazole ODT</v>
          </cell>
          <cell r="E277" t="str">
            <v>20mg</v>
          </cell>
          <cell r="F277" t="str">
            <v>Y</v>
          </cell>
          <cell r="G277">
            <v>2011.25</v>
          </cell>
          <cell r="H277">
            <v>2012</v>
          </cell>
          <cell r="I277">
            <v>2012</v>
          </cell>
          <cell r="J277">
            <v>2012</v>
          </cell>
          <cell r="K277">
            <v>2011.25</v>
          </cell>
          <cell r="L277">
            <v>2012</v>
          </cell>
          <cell r="M277">
            <v>2012</v>
          </cell>
          <cell r="N277">
            <v>2012</v>
          </cell>
          <cell r="O277">
            <v>2011.25</v>
          </cell>
          <cell r="P277">
            <v>2011.25</v>
          </cell>
          <cell r="Q277">
            <v>0</v>
          </cell>
          <cell r="R277">
            <v>2012</v>
          </cell>
          <cell r="S277">
            <v>2011.25</v>
          </cell>
          <cell r="T277">
            <v>2012</v>
          </cell>
          <cell r="U277">
            <v>2012</v>
          </cell>
          <cell r="V277">
            <v>2012</v>
          </cell>
          <cell r="W277">
            <v>2012</v>
          </cell>
          <cell r="X277">
            <v>2012</v>
          </cell>
          <cell r="Y277">
            <v>2011.25</v>
          </cell>
          <cell r="Z277">
            <v>2011.25</v>
          </cell>
          <cell r="AA277">
            <v>2012</v>
          </cell>
          <cell r="AB277">
            <v>2012</v>
          </cell>
          <cell r="AC277">
            <v>0</v>
          </cell>
          <cell r="AD277">
            <v>2011.25</v>
          </cell>
          <cell r="AE277">
            <v>2012</v>
          </cell>
          <cell r="AF277">
            <v>2012</v>
          </cell>
          <cell r="AG277">
            <v>2011.25</v>
          </cell>
          <cell r="AH277">
            <v>2012</v>
          </cell>
          <cell r="AI277">
            <v>2012</v>
          </cell>
          <cell r="AJ277">
            <v>2012</v>
          </cell>
          <cell r="AK277">
            <v>2011.25</v>
          </cell>
        </row>
        <row r="278">
          <cell r="C278" t="str">
            <v>Aripiprazole ODT30mg</v>
          </cell>
          <cell r="D278" t="str">
            <v>Aripiprazole ODT</v>
          </cell>
          <cell r="E278" t="str">
            <v>30mg</v>
          </cell>
          <cell r="F278" t="str">
            <v>Y</v>
          </cell>
          <cell r="G278">
            <v>2011.25</v>
          </cell>
          <cell r="H278">
            <v>2012</v>
          </cell>
          <cell r="I278">
            <v>2012</v>
          </cell>
          <cell r="J278">
            <v>2012</v>
          </cell>
          <cell r="K278">
            <v>2011.25</v>
          </cell>
          <cell r="L278">
            <v>2012</v>
          </cell>
          <cell r="M278">
            <v>2012</v>
          </cell>
          <cell r="N278">
            <v>2012</v>
          </cell>
          <cell r="O278">
            <v>2011.25</v>
          </cell>
          <cell r="P278">
            <v>2011.25</v>
          </cell>
          <cell r="Q278">
            <v>0</v>
          </cell>
          <cell r="R278">
            <v>2012</v>
          </cell>
          <cell r="S278">
            <v>2011.25</v>
          </cell>
          <cell r="T278">
            <v>2012</v>
          </cell>
          <cell r="U278">
            <v>2012</v>
          </cell>
          <cell r="V278">
            <v>2012</v>
          </cell>
          <cell r="W278">
            <v>2012</v>
          </cell>
          <cell r="X278">
            <v>2012</v>
          </cell>
          <cell r="Y278">
            <v>2011.25</v>
          </cell>
          <cell r="Z278">
            <v>2011.25</v>
          </cell>
          <cell r="AA278">
            <v>2012</v>
          </cell>
          <cell r="AB278">
            <v>2012</v>
          </cell>
          <cell r="AC278">
            <v>0</v>
          </cell>
          <cell r="AD278">
            <v>2011.25</v>
          </cell>
          <cell r="AE278">
            <v>2012</v>
          </cell>
          <cell r="AF278">
            <v>2012</v>
          </cell>
          <cell r="AG278">
            <v>2011.25</v>
          </cell>
          <cell r="AH278">
            <v>2012</v>
          </cell>
          <cell r="AI278">
            <v>2012</v>
          </cell>
          <cell r="AJ278">
            <v>2012</v>
          </cell>
          <cell r="AK278">
            <v>2011.25</v>
          </cell>
        </row>
        <row r="279">
          <cell r="C279" t="str">
            <v>Atorvastatin10mg</v>
          </cell>
          <cell r="D279" t="str">
            <v>Atorvastatin</v>
          </cell>
          <cell r="E279" t="str">
            <v>10mg</v>
          </cell>
          <cell r="F279" t="str">
            <v>Y</v>
          </cell>
          <cell r="G279">
            <v>2011.75</v>
          </cell>
          <cell r="H279">
            <v>2012.5</v>
          </cell>
          <cell r="I279">
            <v>2012.5</v>
          </cell>
          <cell r="J279">
            <v>2012.5</v>
          </cell>
          <cell r="K279">
            <v>2011.75</v>
          </cell>
          <cell r="L279">
            <v>2012.5</v>
          </cell>
          <cell r="M279">
            <v>2012.5</v>
          </cell>
          <cell r="N279">
            <v>2012.5</v>
          </cell>
          <cell r="O279">
            <v>2011.75</v>
          </cell>
          <cell r="P279">
            <v>2011.75</v>
          </cell>
          <cell r="Q279">
            <v>0</v>
          </cell>
          <cell r="R279">
            <v>2012.5</v>
          </cell>
          <cell r="S279">
            <v>2011.75</v>
          </cell>
          <cell r="T279">
            <v>2012.5</v>
          </cell>
          <cell r="U279">
            <v>2012.5</v>
          </cell>
          <cell r="V279">
            <v>2012.5</v>
          </cell>
          <cell r="W279">
            <v>2012.5</v>
          </cell>
          <cell r="X279">
            <v>2012.5</v>
          </cell>
          <cell r="Y279">
            <v>2011.75</v>
          </cell>
          <cell r="Z279">
            <v>2011.75</v>
          </cell>
          <cell r="AA279">
            <v>2012.5</v>
          </cell>
          <cell r="AB279">
            <v>2012.5</v>
          </cell>
          <cell r="AC279">
            <v>0</v>
          </cell>
          <cell r="AD279">
            <v>2011.75</v>
          </cell>
          <cell r="AE279">
            <v>2012.5</v>
          </cell>
          <cell r="AF279">
            <v>2012.5</v>
          </cell>
          <cell r="AG279">
            <v>2011.75</v>
          </cell>
          <cell r="AH279">
            <v>2012.5</v>
          </cell>
          <cell r="AI279">
            <v>2012.5</v>
          </cell>
          <cell r="AJ279">
            <v>2012.5</v>
          </cell>
          <cell r="AK279">
            <v>2011.75</v>
          </cell>
        </row>
        <row r="280">
          <cell r="C280" t="str">
            <v>Atorvastatin20mg</v>
          </cell>
          <cell r="D280" t="str">
            <v>Atorvastatin</v>
          </cell>
          <cell r="E280" t="str">
            <v>20mg</v>
          </cell>
          <cell r="F280" t="str">
            <v>Y</v>
          </cell>
          <cell r="G280">
            <v>2011.75</v>
          </cell>
          <cell r="H280">
            <v>2012.5</v>
          </cell>
          <cell r="I280">
            <v>2012.5</v>
          </cell>
          <cell r="J280">
            <v>2012.5</v>
          </cell>
          <cell r="K280">
            <v>2011.75</v>
          </cell>
          <cell r="L280">
            <v>2012.5</v>
          </cell>
          <cell r="M280">
            <v>2012.5</v>
          </cell>
          <cell r="N280">
            <v>2012.5</v>
          </cell>
          <cell r="O280">
            <v>2011.75</v>
          </cell>
          <cell r="P280">
            <v>2011.75</v>
          </cell>
          <cell r="Q280">
            <v>0</v>
          </cell>
          <cell r="R280">
            <v>2012.5</v>
          </cell>
          <cell r="S280">
            <v>2011.75</v>
          </cell>
          <cell r="T280">
            <v>2012.5</v>
          </cell>
          <cell r="U280">
            <v>2012.5</v>
          </cell>
          <cell r="V280">
            <v>2012.5</v>
          </cell>
          <cell r="W280">
            <v>2012.5</v>
          </cell>
          <cell r="X280">
            <v>2012.5</v>
          </cell>
          <cell r="Y280">
            <v>2011.75</v>
          </cell>
          <cell r="Z280">
            <v>2011.75</v>
          </cell>
          <cell r="AA280">
            <v>2012.5</v>
          </cell>
          <cell r="AB280">
            <v>2012.5</v>
          </cell>
          <cell r="AC280">
            <v>0</v>
          </cell>
          <cell r="AD280">
            <v>2011.75</v>
          </cell>
          <cell r="AE280">
            <v>2012.5</v>
          </cell>
          <cell r="AF280">
            <v>2012.5</v>
          </cell>
          <cell r="AG280">
            <v>2011.75</v>
          </cell>
          <cell r="AH280">
            <v>2012.5</v>
          </cell>
          <cell r="AI280">
            <v>2012.5</v>
          </cell>
          <cell r="AJ280">
            <v>2012.5</v>
          </cell>
          <cell r="AK280">
            <v>2011.75</v>
          </cell>
        </row>
        <row r="281">
          <cell r="C281" t="str">
            <v>Atorvastatin40mg</v>
          </cell>
          <cell r="D281" t="str">
            <v>Atorvastatin</v>
          </cell>
          <cell r="E281" t="str">
            <v>40mg</v>
          </cell>
          <cell r="F281" t="str">
            <v>Y</v>
          </cell>
          <cell r="G281">
            <v>2011.75</v>
          </cell>
          <cell r="H281">
            <v>2012.5</v>
          </cell>
          <cell r="I281">
            <v>2012.5</v>
          </cell>
          <cell r="J281">
            <v>2012.5</v>
          </cell>
          <cell r="K281">
            <v>2011.75</v>
          </cell>
          <cell r="L281">
            <v>2012.5</v>
          </cell>
          <cell r="M281">
            <v>2012.5</v>
          </cell>
          <cell r="N281">
            <v>2012.5</v>
          </cell>
          <cell r="O281">
            <v>2011.75</v>
          </cell>
          <cell r="P281">
            <v>2011.75</v>
          </cell>
          <cell r="Q281">
            <v>0</v>
          </cell>
          <cell r="R281">
            <v>2012.5</v>
          </cell>
          <cell r="S281">
            <v>2011.75</v>
          </cell>
          <cell r="T281">
            <v>2012.5</v>
          </cell>
          <cell r="U281">
            <v>2012.5</v>
          </cell>
          <cell r="V281">
            <v>2012.5</v>
          </cell>
          <cell r="W281">
            <v>2012.5</v>
          </cell>
          <cell r="X281">
            <v>2012.5</v>
          </cell>
          <cell r="Y281">
            <v>2011.75</v>
          </cell>
          <cell r="Z281">
            <v>2011.75</v>
          </cell>
          <cell r="AA281">
            <v>2012.5</v>
          </cell>
          <cell r="AB281">
            <v>2012.5</v>
          </cell>
          <cell r="AC281">
            <v>0</v>
          </cell>
          <cell r="AD281">
            <v>2011.75</v>
          </cell>
          <cell r="AE281">
            <v>2012.5</v>
          </cell>
          <cell r="AF281">
            <v>2012.5</v>
          </cell>
          <cell r="AG281">
            <v>2011.75</v>
          </cell>
          <cell r="AH281">
            <v>2012.5</v>
          </cell>
          <cell r="AI281">
            <v>2012.5</v>
          </cell>
          <cell r="AJ281">
            <v>2012.5</v>
          </cell>
          <cell r="AK281">
            <v>2011.75</v>
          </cell>
        </row>
        <row r="282">
          <cell r="C282" t="str">
            <v>Atorvastatin80mg</v>
          </cell>
          <cell r="D282" t="str">
            <v>Atorvastatin</v>
          </cell>
          <cell r="E282" t="str">
            <v>80mg</v>
          </cell>
          <cell r="F282" t="str">
            <v>Y</v>
          </cell>
          <cell r="G282">
            <v>2011.75</v>
          </cell>
          <cell r="H282">
            <v>2012.5</v>
          </cell>
          <cell r="I282">
            <v>2012.5</v>
          </cell>
          <cell r="J282">
            <v>2012.5</v>
          </cell>
          <cell r="K282">
            <v>2011.75</v>
          </cell>
          <cell r="L282">
            <v>2012.5</v>
          </cell>
          <cell r="M282">
            <v>2012.5</v>
          </cell>
          <cell r="N282">
            <v>2012.5</v>
          </cell>
          <cell r="O282">
            <v>2011.75</v>
          </cell>
          <cell r="P282">
            <v>2011.75</v>
          </cell>
          <cell r="Q282">
            <v>0</v>
          </cell>
          <cell r="R282">
            <v>2012.5</v>
          </cell>
          <cell r="S282">
            <v>2011.75</v>
          </cell>
          <cell r="T282">
            <v>2012.5</v>
          </cell>
          <cell r="U282">
            <v>2012.5</v>
          </cell>
          <cell r="V282">
            <v>2012.5</v>
          </cell>
          <cell r="W282">
            <v>2012.5</v>
          </cell>
          <cell r="X282">
            <v>2012.5</v>
          </cell>
          <cell r="Y282">
            <v>2011.75</v>
          </cell>
          <cell r="Z282">
            <v>2011.75</v>
          </cell>
          <cell r="AA282">
            <v>2012.5</v>
          </cell>
          <cell r="AB282">
            <v>2012.5</v>
          </cell>
          <cell r="AC282">
            <v>0</v>
          </cell>
          <cell r="AD282">
            <v>2011.75</v>
          </cell>
          <cell r="AE282">
            <v>2012.5</v>
          </cell>
          <cell r="AF282">
            <v>2012.5</v>
          </cell>
          <cell r="AG282">
            <v>2011.75</v>
          </cell>
          <cell r="AH282">
            <v>2012.5</v>
          </cell>
          <cell r="AI282">
            <v>2012.5</v>
          </cell>
          <cell r="AJ282">
            <v>2012.5</v>
          </cell>
          <cell r="AK282">
            <v>2011.75</v>
          </cell>
        </row>
        <row r="283">
          <cell r="C283" t="str">
            <v>Celecoxib50mg</v>
          </cell>
          <cell r="D283" t="str">
            <v>Celecoxib</v>
          </cell>
          <cell r="E283" t="str">
            <v>50mg</v>
          </cell>
          <cell r="F283" t="str">
            <v>Y</v>
          </cell>
          <cell r="G283">
            <v>2012.75</v>
          </cell>
          <cell r="H283">
            <v>2012.75</v>
          </cell>
          <cell r="I283">
            <v>2012.75</v>
          </cell>
          <cell r="J283">
            <v>2012.75</v>
          </cell>
          <cell r="K283">
            <v>2012.75</v>
          </cell>
          <cell r="L283">
            <v>2012.75</v>
          </cell>
          <cell r="M283">
            <v>2012.75</v>
          </cell>
          <cell r="N283">
            <v>2012.75</v>
          </cell>
          <cell r="O283">
            <v>2012.75</v>
          </cell>
          <cell r="P283">
            <v>2012.75</v>
          </cell>
          <cell r="Q283">
            <v>0</v>
          </cell>
          <cell r="R283">
            <v>2012.75</v>
          </cell>
          <cell r="S283">
            <v>2012.75</v>
          </cell>
          <cell r="T283">
            <v>2012.75</v>
          </cell>
          <cell r="U283">
            <v>2012.75</v>
          </cell>
          <cell r="V283">
            <v>2012.75</v>
          </cell>
          <cell r="W283">
            <v>2012.75</v>
          </cell>
          <cell r="X283">
            <v>2012.75</v>
          </cell>
          <cell r="Y283">
            <v>2012.75</v>
          </cell>
          <cell r="Z283">
            <v>2012.75</v>
          </cell>
          <cell r="AA283">
            <v>2012.75</v>
          </cell>
          <cell r="AB283">
            <v>2012.75</v>
          </cell>
          <cell r="AC283">
            <v>0</v>
          </cell>
          <cell r="AD283">
            <v>2012.75</v>
          </cell>
          <cell r="AE283">
            <v>2012.75</v>
          </cell>
          <cell r="AF283">
            <v>2012.75</v>
          </cell>
          <cell r="AG283">
            <v>2012.75</v>
          </cell>
          <cell r="AH283">
            <v>2012.75</v>
          </cell>
          <cell r="AI283">
            <v>2012.75</v>
          </cell>
          <cell r="AJ283">
            <v>2012.75</v>
          </cell>
          <cell r="AK283">
            <v>2012.75</v>
          </cell>
        </row>
        <row r="284">
          <cell r="C284" t="str">
            <v>Celecoxib400mg</v>
          </cell>
          <cell r="D284" t="str">
            <v>Celecoxib</v>
          </cell>
          <cell r="E284" t="str">
            <v>400mg</v>
          </cell>
          <cell r="F284" t="str">
            <v>Y</v>
          </cell>
          <cell r="G284">
            <v>2012.75</v>
          </cell>
          <cell r="H284">
            <v>2012.75</v>
          </cell>
          <cell r="I284">
            <v>2012.75</v>
          </cell>
          <cell r="J284">
            <v>2012.75</v>
          </cell>
          <cell r="K284">
            <v>2012.75</v>
          </cell>
          <cell r="L284">
            <v>2012.75</v>
          </cell>
          <cell r="M284">
            <v>2012.75</v>
          </cell>
          <cell r="N284">
            <v>2012.75</v>
          </cell>
          <cell r="O284">
            <v>2012.75</v>
          </cell>
          <cell r="P284">
            <v>2012.75</v>
          </cell>
          <cell r="Q284">
            <v>0</v>
          </cell>
          <cell r="R284">
            <v>2012.75</v>
          </cell>
          <cell r="S284">
            <v>2012.75</v>
          </cell>
          <cell r="T284">
            <v>2012.75</v>
          </cell>
          <cell r="U284">
            <v>2012.75</v>
          </cell>
          <cell r="V284">
            <v>2012.75</v>
          </cell>
          <cell r="W284">
            <v>2012.75</v>
          </cell>
          <cell r="X284">
            <v>2012.75</v>
          </cell>
          <cell r="Y284">
            <v>2012.75</v>
          </cell>
          <cell r="Z284">
            <v>2012.75</v>
          </cell>
          <cell r="AA284">
            <v>2012.75</v>
          </cell>
          <cell r="AB284">
            <v>2012.75</v>
          </cell>
          <cell r="AC284">
            <v>0</v>
          </cell>
          <cell r="AD284">
            <v>2012.75</v>
          </cell>
          <cell r="AE284">
            <v>2012.75</v>
          </cell>
          <cell r="AF284">
            <v>2012.75</v>
          </cell>
          <cell r="AG284">
            <v>2012.75</v>
          </cell>
          <cell r="AH284">
            <v>2012.75</v>
          </cell>
          <cell r="AI284">
            <v>2012.75</v>
          </cell>
          <cell r="AJ284">
            <v>2012.75</v>
          </cell>
          <cell r="AK284">
            <v>2012.75</v>
          </cell>
        </row>
        <row r="285">
          <cell r="C285" t="str">
            <v>Celecoxib100mg</v>
          </cell>
          <cell r="D285" t="str">
            <v>Celecoxib</v>
          </cell>
          <cell r="E285" t="str">
            <v>100mg</v>
          </cell>
          <cell r="F285" t="str">
            <v>Y</v>
          </cell>
          <cell r="G285">
            <v>2012</v>
          </cell>
          <cell r="H285">
            <v>2012.75</v>
          </cell>
          <cell r="I285">
            <v>2012.75</v>
          </cell>
          <cell r="J285">
            <v>2012.75</v>
          </cell>
          <cell r="K285">
            <v>2012</v>
          </cell>
          <cell r="L285">
            <v>2012.75</v>
          </cell>
          <cell r="M285">
            <v>2012.75</v>
          </cell>
          <cell r="N285">
            <v>2012.75</v>
          </cell>
          <cell r="O285">
            <v>2012</v>
          </cell>
          <cell r="P285">
            <v>2012</v>
          </cell>
          <cell r="Q285">
            <v>0</v>
          </cell>
          <cell r="R285">
            <v>2012.75</v>
          </cell>
          <cell r="S285">
            <v>2012</v>
          </cell>
          <cell r="T285">
            <v>2012.75</v>
          </cell>
          <cell r="U285">
            <v>2012.75</v>
          </cell>
          <cell r="V285">
            <v>2012.75</v>
          </cell>
          <cell r="W285">
            <v>2012.75</v>
          </cell>
          <cell r="X285">
            <v>2012.75</v>
          </cell>
          <cell r="Y285">
            <v>2012</v>
          </cell>
          <cell r="Z285">
            <v>2012</v>
          </cell>
          <cell r="AA285">
            <v>2012.75</v>
          </cell>
          <cell r="AB285">
            <v>2012.75</v>
          </cell>
          <cell r="AC285">
            <v>0</v>
          </cell>
          <cell r="AD285">
            <v>2012</v>
          </cell>
          <cell r="AE285">
            <v>2012.75</v>
          </cell>
          <cell r="AF285">
            <v>2012.75</v>
          </cell>
          <cell r="AG285">
            <v>2012</v>
          </cell>
          <cell r="AH285">
            <v>2012.75</v>
          </cell>
          <cell r="AI285">
            <v>2012.75</v>
          </cell>
          <cell r="AJ285">
            <v>2012.75</v>
          </cell>
          <cell r="AK285">
            <v>2012</v>
          </cell>
        </row>
        <row r="286">
          <cell r="C286" t="str">
            <v>Celecoxib200mg</v>
          </cell>
          <cell r="D286" t="str">
            <v>Celecoxib</v>
          </cell>
          <cell r="E286" t="str">
            <v>200mg</v>
          </cell>
          <cell r="F286" t="str">
            <v>Y</v>
          </cell>
          <cell r="G286">
            <v>2012</v>
          </cell>
          <cell r="H286">
            <v>2012.75</v>
          </cell>
          <cell r="I286">
            <v>2012.75</v>
          </cell>
          <cell r="J286">
            <v>2012.75</v>
          </cell>
          <cell r="K286">
            <v>2012</v>
          </cell>
          <cell r="L286">
            <v>2012.75</v>
          </cell>
          <cell r="M286">
            <v>2012.75</v>
          </cell>
          <cell r="N286">
            <v>2012.75</v>
          </cell>
          <cell r="O286">
            <v>2012</v>
          </cell>
          <cell r="P286">
            <v>2012</v>
          </cell>
          <cell r="Q286">
            <v>0</v>
          </cell>
          <cell r="R286">
            <v>2012.75</v>
          </cell>
          <cell r="S286">
            <v>2012</v>
          </cell>
          <cell r="T286">
            <v>2012.75</v>
          </cell>
          <cell r="U286">
            <v>2012.75</v>
          </cell>
          <cell r="V286">
            <v>2012.75</v>
          </cell>
          <cell r="W286">
            <v>2012.75</v>
          </cell>
          <cell r="X286">
            <v>2012.75</v>
          </cell>
          <cell r="Y286">
            <v>2012</v>
          </cell>
          <cell r="Z286">
            <v>2012</v>
          </cell>
          <cell r="AA286">
            <v>2012.75</v>
          </cell>
          <cell r="AB286">
            <v>2012.75</v>
          </cell>
          <cell r="AC286">
            <v>0</v>
          </cell>
          <cell r="AD286">
            <v>2012</v>
          </cell>
          <cell r="AE286">
            <v>2012.75</v>
          </cell>
          <cell r="AF286">
            <v>2012.75</v>
          </cell>
          <cell r="AG286">
            <v>2012</v>
          </cell>
          <cell r="AH286">
            <v>2012.75</v>
          </cell>
          <cell r="AI286">
            <v>2012.75</v>
          </cell>
          <cell r="AJ286">
            <v>2012.75</v>
          </cell>
          <cell r="AK286">
            <v>2012</v>
          </cell>
        </row>
        <row r="287">
          <cell r="C287" t="str">
            <v>Darifenacin7.5mg</v>
          </cell>
          <cell r="D287" t="str">
            <v>Darifenacin</v>
          </cell>
          <cell r="E287" t="str">
            <v>7.5mg</v>
          </cell>
          <cell r="F287" t="str">
            <v>Y</v>
          </cell>
          <cell r="G287">
            <v>2012.5</v>
          </cell>
          <cell r="H287">
            <v>2013</v>
          </cell>
          <cell r="I287">
            <v>2013</v>
          </cell>
          <cell r="J287">
            <v>2013</v>
          </cell>
          <cell r="K287">
            <v>2012.5</v>
          </cell>
          <cell r="L287">
            <v>2013</v>
          </cell>
          <cell r="M287">
            <v>2013</v>
          </cell>
          <cell r="N287">
            <v>2013</v>
          </cell>
          <cell r="O287">
            <v>2012.5</v>
          </cell>
          <cell r="P287">
            <v>2012.5</v>
          </cell>
          <cell r="Q287">
            <v>0</v>
          </cell>
          <cell r="R287">
            <v>2013</v>
          </cell>
          <cell r="S287">
            <v>2012.5</v>
          </cell>
          <cell r="T287">
            <v>2013</v>
          </cell>
          <cell r="U287">
            <v>2013</v>
          </cell>
          <cell r="V287">
            <v>2013</v>
          </cell>
          <cell r="W287">
            <v>2013</v>
          </cell>
          <cell r="X287">
            <v>2013</v>
          </cell>
          <cell r="Y287">
            <v>2012.5</v>
          </cell>
          <cell r="Z287">
            <v>2012.5</v>
          </cell>
          <cell r="AA287">
            <v>2013</v>
          </cell>
          <cell r="AB287">
            <v>2013</v>
          </cell>
          <cell r="AC287">
            <v>0</v>
          </cell>
          <cell r="AD287">
            <v>2012.5</v>
          </cell>
          <cell r="AE287">
            <v>2013</v>
          </cell>
          <cell r="AF287">
            <v>2013</v>
          </cell>
          <cell r="AG287">
            <v>2012.5</v>
          </cell>
          <cell r="AH287">
            <v>2013</v>
          </cell>
          <cell r="AI287">
            <v>2013</v>
          </cell>
          <cell r="AJ287">
            <v>2013</v>
          </cell>
          <cell r="AK287">
            <v>2012.5</v>
          </cell>
        </row>
        <row r="288">
          <cell r="C288" t="str">
            <v>Darifenacin15mg</v>
          </cell>
          <cell r="D288" t="str">
            <v>Darifenacin</v>
          </cell>
          <cell r="E288" t="str">
            <v>15mg</v>
          </cell>
          <cell r="F288" t="str">
            <v>Y</v>
          </cell>
          <cell r="G288">
            <v>2012.5</v>
          </cell>
          <cell r="H288">
            <v>2013</v>
          </cell>
          <cell r="I288">
            <v>2013</v>
          </cell>
          <cell r="J288">
            <v>2013</v>
          </cell>
          <cell r="K288">
            <v>2012.5</v>
          </cell>
          <cell r="L288">
            <v>2013</v>
          </cell>
          <cell r="M288">
            <v>2013</v>
          </cell>
          <cell r="N288">
            <v>2013</v>
          </cell>
          <cell r="O288">
            <v>2012.5</v>
          </cell>
          <cell r="P288">
            <v>2012.5</v>
          </cell>
          <cell r="Q288">
            <v>0</v>
          </cell>
          <cell r="R288">
            <v>2013</v>
          </cell>
          <cell r="S288">
            <v>2012.5</v>
          </cell>
          <cell r="T288">
            <v>2013</v>
          </cell>
          <cell r="U288">
            <v>2013</v>
          </cell>
          <cell r="V288">
            <v>2013</v>
          </cell>
          <cell r="W288">
            <v>2013</v>
          </cell>
          <cell r="X288">
            <v>2013</v>
          </cell>
          <cell r="Y288">
            <v>2012.5</v>
          </cell>
          <cell r="Z288">
            <v>2012.5</v>
          </cell>
          <cell r="AA288">
            <v>2013</v>
          </cell>
          <cell r="AB288">
            <v>2013</v>
          </cell>
          <cell r="AC288">
            <v>0</v>
          </cell>
          <cell r="AD288">
            <v>2012.5</v>
          </cell>
          <cell r="AE288">
            <v>2013</v>
          </cell>
          <cell r="AF288">
            <v>2013</v>
          </cell>
          <cell r="AG288">
            <v>2012.5</v>
          </cell>
          <cell r="AH288">
            <v>2013</v>
          </cell>
          <cell r="AI288">
            <v>2013</v>
          </cell>
          <cell r="AJ288">
            <v>2013</v>
          </cell>
          <cell r="AK288">
            <v>2012.5</v>
          </cell>
        </row>
        <row r="289">
          <cell r="C289" t="str">
            <v>Lopinavir + Ritonavir50+200mg</v>
          </cell>
          <cell r="D289" t="str">
            <v>Lopinavir + Ritonavir</v>
          </cell>
          <cell r="E289" t="str">
            <v>50+200mg</v>
          </cell>
          <cell r="F289" t="str">
            <v>Y</v>
          </cell>
          <cell r="G289">
            <v>2012</v>
          </cell>
          <cell r="H289">
            <v>2012.75</v>
          </cell>
          <cell r="I289">
            <v>2012.75</v>
          </cell>
          <cell r="J289">
            <v>2012.75</v>
          </cell>
          <cell r="K289">
            <v>2012</v>
          </cell>
          <cell r="L289">
            <v>2012.75</v>
          </cell>
          <cell r="M289">
            <v>2012.75</v>
          </cell>
          <cell r="N289">
            <v>2012.75</v>
          </cell>
          <cell r="O289">
            <v>2012</v>
          </cell>
          <cell r="P289">
            <v>2012</v>
          </cell>
          <cell r="Q289">
            <v>0</v>
          </cell>
          <cell r="R289">
            <v>2012.75</v>
          </cell>
          <cell r="S289">
            <v>2012</v>
          </cell>
          <cell r="T289">
            <v>2012.75</v>
          </cell>
          <cell r="U289">
            <v>2012.75</v>
          </cell>
          <cell r="V289">
            <v>2012.75</v>
          </cell>
          <cell r="W289">
            <v>2012.75</v>
          </cell>
          <cell r="X289">
            <v>2012.75</v>
          </cell>
          <cell r="Y289">
            <v>2012</v>
          </cell>
          <cell r="Z289">
            <v>2012</v>
          </cell>
          <cell r="AA289">
            <v>2012.75</v>
          </cell>
          <cell r="AB289">
            <v>2012.75</v>
          </cell>
          <cell r="AC289">
            <v>0</v>
          </cell>
          <cell r="AD289">
            <v>2012</v>
          </cell>
          <cell r="AE289">
            <v>2012.75</v>
          </cell>
          <cell r="AF289">
            <v>2012.75</v>
          </cell>
          <cell r="AG289">
            <v>2012</v>
          </cell>
          <cell r="AH289">
            <v>2012.75</v>
          </cell>
          <cell r="AI289">
            <v>2012.75</v>
          </cell>
          <cell r="AJ289">
            <v>2012.75</v>
          </cell>
          <cell r="AK289">
            <v>2012</v>
          </cell>
        </row>
        <row r="290">
          <cell r="C290" t="str">
            <v>Lopinavir + Ritonavir25+100mg</v>
          </cell>
          <cell r="D290" t="str">
            <v>Lopinavir + Ritonavir</v>
          </cell>
          <cell r="E290" t="str">
            <v>25+100mg</v>
          </cell>
          <cell r="F290" t="str">
            <v>Y</v>
          </cell>
          <cell r="G290">
            <v>2012</v>
          </cell>
          <cell r="H290">
            <v>2012.75</v>
          </cell>
          <cell r="I290">
            <v>2012.75</v>
          </cell>
          <cell r="J290">
            <v>2012.75</v>
          </cell>
          <cell r="K290">
            <v>2012</v>
          </cell>
          <cell r="L290">
            <v>2012.75</v>
          </cell>
          <cell r="M290">
            <v>2012.75</v>
          </cell>
          <cell r="N290">
            <v>2012.75</v>
          </cell>
          <cell r="O290">
            <v>2012</v>
          </cell>
          <cell r="P290">
            <v>2012</v>
          </cell>
          <cell r="Q290">
            <v>0</v>
          </cell>
          <cell r="R290">
            <v>2012.75</v>
          </cell>
          <cell r="S290">
            <v>2012</v>
          </cell>
          <cell r="T290">
            <v>2012.75</v>
          </cell>
          <cell r="U290">
            <v>2012.75</v>
          </cell>
          <cell r="V290">
            <v>2012.75</v>
          </cell>
          <cell r="W290">
            <v>2012.75</v>
          </cell>
          <cell r="X290">
            <v>2012.75</v>
          </cell>
          <cell r="Y290">
            <v>2012</v>
          </cell>
          <cell r="Z290">
            <v>2012</v>
          </cell>
          <cell r="AA290">
            <v>2012.75</v>
          </cell>
          <cell r="AB290">
            <v>2012.75</v>
          </cell>
          <cell r="AC290">
            <v>0</v>
          </cell>
          <cell r="AD290">
            <v>2012</v>
          </cell>
          <cell r="AE290">
            <v>2012.75</v>
          </cell>
          <cell r="AF290">
            <v>2012.75</v>
          </cell>
          <cell r="AG290">
            <v>2012</v>
          </cell>
          <cell r="AH290">
            <v>2012.75</v>
          </cell>
          <cell r="AI290">
            <v>2012.75</v>
          </cell>
          <cell r="AJ290">
            <v>2012.75</v>
          </cell>
          <cell r="AK290">
            <v>2012</v>
          </cell>
        </row>
        <row r="291">
          <cell r="C291" t="str">
            <v>Pioglitazone + Metformin15+500mg</v>
          </cell>
          <cell r="D291" t="str">
            <v>Pioglitazone + Metformin</v>
          </cell>
          <cell r="E291" t="str">
            <v>15+500mg</v>
          </cell>
          <cell r="F291" t="str">
            <v>Y</v>
          </cell>
          <cell r="G291">
            <v>2010.75</v>
          </cell>
          <cell r="H291">
            <v>2011.5</v>
          </cell>
          <cell r="I291">
            <v>2011.5</v>
          </cell>
          <cell r="J291">
            <v>2011.5</v>
          </cell>
          <cell r="K291">
            <v>2010.75</v>
          </cell>
          <cell r="L291">
            <v>2011.5</v>
          </cell>
          <cell r="M291">
            <v>2011.5</v>
          </cell>
          <cell r="N291">
            <v>2011.5</v>
          </cell>
          <cell r="O291">
            <v>2010.75</v>
          </cell>
          <cell r="P291">
            <v>2010.75</v>
          </cell>
          <cell r="Q291">
            <v>0</v>
          </cell>
          <cell r="R291">
            <v>2011.5</v>
          </cell>
          <cell r="S291">
            <v>2010.75</v>
          </cell>
          <cell r="T291">
            <v>2011.5</v>
          </cell>
          <cell r="U291">
            <v>2011.5</v>
          </cell>
          <cell r="V291">
            <v>2011.5</v>
          </cell>
          <cell r="W291">
            <v>2011.5</v>
          </cell>
          <cell r="X291">
            <v>2011.5</v>
          </cell>
          <cell r="Y291">
            <v>2010.75</v>
          </cell>
          <cell r="Z291">
            <v>2010.75</v>
          </cell>
          <cell r="AA291">
            <v>2011.5</v>
          </cell>
          <cell r="AB291">
            <v>2011.5</v>
          </cell>
          <cell r="AC291">
            <v>0</v>
          </cell>
          <cell r="AD291">
            <v>2010.75</v>
          </cell>
          <cell r="AE291">
            <v>2011.5</v>
          </cell>
          <cell r="AF291">
            <v>2011.5</v>
          </cell>
          <cell r="AG291">
            <v>2010.75</v>
          </cell>
          <cell r="AH291">
            <v>2011.5</v>
          </cell>
          <cell r="AI291">
            <v>2011.5</v>
          </cell>
          <cell r="AJ291">
            <v>2011.5</v>
          </cell>
          <cell r="AK291">
            <v>2010.75</v>
          </cell>
        </row>
        <row r="292">
          <cell r="C292" t="str">
            <v>Pioglitazone + Metformin15+850mg</v>
          </cell>
          <cell r="D292" t="str">
            <v>Pioglitazone + Metformin</v>
          </cell>
          <cell r="E292" t="str">
            <v>15+850mg</v>
          </cell>
          <cell r="F292" t="str">
            <v>Y</v>
          </cell>
          <cell r="G292">
            <v>2010.75</v>
          </cell>
          <cell r="H292">
            <v>2011.5</v>
          </cell>
          <cell r="I292">
            <v>2011.5</v>
          </cell>
          <cell r="J292">
            <v>2011.5</v>
          </cell>
          <cell r="K292">
            <v>2010.75</v>
          </cell>
          <cell r="L292">
            <v>2011.5</v>
          </cell>
          <cell r="M292">
            <v>2011.5</v>
          </cell>
          <cell r="N292">
            <v>2011.5</v>
          </cell>
          <cell r="O292">
            <v>2010.75</v>
          </cell>
          <cell r="P292">
            <v>2010.75</v>
          </cell>
          <cell r="Q292">
            <v>0</v>
          </cell>
          <cell r="R292">
            <v>2011.5</v>
          </cell>
          <cell r="S292">
            <v>2010.75</v>
          </cell>
          <cell r="T292">
            <v>2011.5</v>
          </cell>
          <cell r="U292">
            <v>2011.5</v>
          </cell>
          <cell r="V292">
            <v>2011.5</v>
          </cell>
          <cell r="W292">
            <v>2011.5</v>
          </cell>
          <cell r="X292">
            <v>2011.5</v>
          </cell>
          <cell r="Y292">
            <v>2010.75</v>
          </cell>
          <cell r="Z292">
            <v>2010.75</v>
          </cell>
          <cell r="AA292">
            <v>2011.5</v>
          </cell>
          <cell r="AB292">
            <v>2011.5</v>
          </cell>
          <cell r="AC292">
            <v>0</v>
          </cell>
          <cell r="AD292">
            <v>2010.75</v>
          </cell>
          <cell r="AE292">
            <v>2011.5</v>
          </cell>
          <cell r="AF292">
            <v>2011.5</v>
          </cell>
          <cell r="AG292">
            <v>2010.75</v>
          </cell>
          <cell r="AH292">
            <v>2011.5</v>
          </cell>
          <cell r="AI292">
            <v>2011.5</v>
          </cell>
          <cell r="AJ292">
            <v>2011.5</v>
          </cell>
          <cell r="AK292">
            <v>2010.75</v>
          </cell>
        </row>
        <row r="293">
          <cell r="C293" t="str">
            <v>Tolterodine SR2mg</v>
          </cell>
          <cell r="D293" t="str">
            <v>Tolterodine SR</v>
          </cell>
          <cell r="E293" t="str">
            <v>2mg</v>
          </cell>
          <cell r="F293" t="str">
            <v>Y</v>
          </cell>
          <cell r="G293">
            <v>2010.75</v>
          </cell>
          <cell r="H293">
            <v>2011.5</v>
          </cell>
          <cell r="I293">
            <v>2011.5</v>
          </cell>
          <cell r="J293">
            <v>2011.5</v>
          </cell>
          <cell r="K293">
            <v>2010.75</v>
          </cell>
          <cell r="L293">
            <v>2011.5</v>
          </cell>
          <cell r="M293">
            <v>2011.5</v>
          </cell>
          <cell r="N293">
            <v>2011.5</v>
          </cell>
          <cell r="O293">
            <v>2010.75</v>
          </cell>
          <cell r="P293">
            <v>2010.75</v>
          </cell>
          <cell r="Q293">
            <v>0</v>
          </cell>
          <cell r="R293">
            <v>2011.5</v>
          </cell>
          <cell r="S293">
            <v>2010.75</v>
          </cell>
          <cell r="T293">
            <v>2011.5</v>
          </cell>
          <cell r="U293">
            <v>2011.5</v>
          </cell>
          <cell r="V293">
            <v>2011.5</v>
          </cell>
          <cell r="W293">
            <v>2011.5</v>
          </cell>
          <cell r="X293">
            <v>2011.5</v>
          </cell>
          <cell r="Y293">
            <v>2010.75</v>
          </cell>
          <cell r="Z293">
            <v>2010.75</v>
          </cell>
          <cell r="AA293">
            <v>2011.5</v>
          </cell>
          <cell r="AB293">
            <v>2011.5</v>
          </cell>
          <cell r="AC293">
            <v>0</v>
          </cell>
          <cell r="AD293">
            <v>2010.75</v>
          </cell>
          <cell r="AE293">
            <v>2011.5</v>
          </cell>
          <cell r="AF293">
            <v>2011.5</v>
          </cell>
          <cell r="AG293">
            <v>2010.75</v>
          </cell>
          <cell r="AH293">
            <v>2011.5</v>
          </cell>
          <cell r="AI293">
            <v>2011.5</v>
          </cell>
          <cell r="AJ293">
            <v>2011.5</v>
          </cell>
          <cell r="AK293">
            <v>2010.75</v>
          </cell>
        </row>
        <row r="294">
          <cell r="C294" t="str">
            <v>Tolterodine SR4mg</v>
          </cell>
          <cell r="D294" t="str">
            <v>Tolterodine SR</v>
          </cell>
          <cell r="E294" t="str">
            <v>4mg</v>
          </cell>
          <cell r="F294" t="str">
            <v>Y</v>
          </cell>
          <cell r="G294">
            <v>2010.75</v>
          </cell>
          <cell r="H294">
            <v>2011.5</v>
          </cell>
          <cell r="I294">
            <v>2011.5</v>
          </cell>
          <cell r="J294">
            <v>2011.5</v>
          </cell>
          <cell r="K294">
            <v>2010.75</v>
          </cell>
          <cell r="L294">
            <v>2011.5</v>
          </cell>
          <cell r="M294">
            <v>2011.5</v>
          </cell>
          <cell r="N294">
            <v>2011.5</v>
          </cell>
          <cell r="O294">
            <v>2010.75</v>
          </cell>
          <cell r="P294">
            <v>2010.75</v>
          </cell>
          <cell r="Q294">
            <v>0</v>
          </cell>
          <cell r="R294">
            <v>2011.5</v>
          </cell>
          <cell r="S294">
            <v>2010.75</v>
          </cell>
          <cell r="T294">
            <v>2011.5</v>
          </cell>
          <cell r="U294">
            <v>2011.5</v>
          </cell>
          <cell r="V294">
            <v>2011.5</v>
          </cell>
          <cell r="W294">
            <v>2011.5</v>
          </cell>
          <cell r="X294">
            <v>2011.5</v>
          </cell>
          <cell r="Y294">
            <v>2010.75</v>
          </cell>
          <cell r="Z294">
            <v>2010.75</v>
          </cell>
          <cell r="AA294">
            <v>2011.5</v>
          </cell>
          <cell r="AB294">
            <v>2011.5</v>
          </cell>
          <cell r="AC294">
            <v>0</v>
          </cell>
          <cell r="AD294">
            <v>2010.75</v>
          </cell>
          <cell r="AE294">
            <v>2011.5</v>
          </cell>
          <cell r="AF294">
            <v>2011.5</v>
          </cell>
          <cell r="AG294">
            <v>2010.75</v>
          </cell>
          <cell r="AH294">
            <v>2011.5</v>
          </cell>
          <cell r="AI294">
            <v>2011.5</v>
          </cell>
          <cell r="AJ294">
            <v>2011.5</v>
          </cell>
          <cell r="AK294">
            <v>2010.75</v>
          </cell>
        </row>
        <row r="295">
          <cell r="C295" t="str">
            <v>Ropinirole XL2mg</v>
          </cell>
          <cell r="D295" t="str">
            <v>Ropinirole XL</v>
          </cell>
          <cell r="E295" t="str">
            <v>2mg</v>
          </cell>
          <cell r="F295" t="str">
            <v>Y</v>
          </cell>
          <cell r="G295">
            <v>2011.25</v>
          </cell>
          <cell r="H295">
            <v>2011.25</v>
          </cell>
          <cell r="I295">
            <v>2011.25</v>
          </cell>
          <cell r="J295">
            <v>2011.25</v>
          </cell>
          <cell r="K295">
            <v>2011.25</v>
          </cell>
          <cell r="L295">
            <v>2011.25</v>
          </cell>
          <cell r="M295">
            <v>2011.25</v>
          </cell>
          <cell r="N295">
            <v>2011.25</v>
          </cell>
          <cell r="O295">
            <v>2011.25</v>
          </cell>
          <cell r="P295">
            <v>2011.25</v>
          </cell>
          <cell r="Q295">
            <v>0</v>
          </cell>
          <cell r="R295">
            <v>2011.25</v>
          </cell>
          <cell r="S295">
            <v>2011.25</v>
          </cell>
          <cell r="T295">
            <v>2011.25</v>
          </cell>
          <cell r="U295">
            <v>2011.25</v>
          </cell>
          <cell r="V295">
            <v>2011.25</v>
          </cell>
          <cell r="W295">
            <v>2011.25</v>
          </cell>
          <cell r="X295">
            <v>2011.25</v>
          </cell>
          <cell r="Y295">
            <v>2011.25</v>
          </cell>
          <cell r="Z295">
            <v>2011.25</v>
          </cell>
          <cell r="AA295">
            <v>2011.25</v>
          </cell>
          <cell r="AB295">
            <v>2011.25</v>
          </cell>
          <cell r="AC295">
            <v>0</v>
          </cell>
          <cell r="AD295">
            <v>2011.25</v>
          </cell>
          <cell r="AE295">
            <v>2011.25</v>
          </cell>
          <cell r="AF295">
            <v>2011.25</v>
          </cell>
          <cell r="AG295">
            <v>2011.25</v>
          </cell>
          <cell r="AH295">
            <v>2011.25</v>
          </cell>
          <cell r="AI295">
            <v>2011.25</v>
          </cell>
          <cell r="AJ295">
            <v>2011.25</v>
          </cell>
          <cell r="AK295">
            <v>2011.25</v>
          </cell>
        </row>
        <row r="296">
          <cell r="C296" t="str">
            <v>Ropinirole XL4mg</v>
          </cell>
          <cell r="D296" t="str">
            <v>Ropinirole XL</v>
          </cell>
          <cell r="E296" t="str">
            <v>4mg</v>
          </cell>
          <cell r="F296" t="str">
            <v>Y</v>
          </cell>
          <cell r="G296">
            <v>2011.25</v>
          </cell>
          <cell r="H296">
            <v>2011.25</v>
          </cell>
          <cell r="I296">
            <v>2011.25</v>
          </cell>
          <cell r="J296">
            <v>2011.25</v>
          </cell>
          <cell r="K296">
            <v>2011.25</v>
          </cell>
          <cell r="L296">
            <v>2011.25</v>
          </cell>
          <cell r="M296">
            <v>2011.25</v>
          </cell>
          <cell r="N296">
            <v>2011.25</v>
          </cell>
          <cell r="O296">
            <v>2011.25</v>
          </cell>
          <cell r="P296">
            <v>2011.25</v>
          </cell>
          <cell r="Q296">
            <v>0</v>
          </cell>
          <cell r="R296">
            <v>2011.25</v>
          </cell>
          <cell r="S296">
            <v>2011.25</v>
          </cell>
          <cell r="T296">
            <v>2011.25</v>
          </cell>
          <cell r="U296">
            <v>2011.25</v>
          </cell>
          <cell r="V296">
            <v>2011.25</v>
          </cell>
          <cell r="W296">
            <v>2011.25</v>
          </cell>
          <cell r="X296">
            <v>2011.25</v>
          </cell>
          <cell r="Y296">
            <v>2011.25</v>
          </cell>
          <cell r="Z296">
            <v>2011.25</v>
          </cell>
          <cell r="AA296">
            <v>2011.25</v>
          </cell>
          <cell r="AB296">
            <v>2011.25</v>
          </cell>
          <cell r="AC296">
            <v>0</v>
          </cell>
          <cell r="AD296">
            <v>2011.25</v>
          </cell>
          <cell r="AE296">
            <v>2011.25</v>
          </cell>
          <cell r="AF296">
            <v>2011.25</v>
          </cell>
          <cell r="AG296">
            <v>2011.25</v>
          </cell>
          <cell r="AH296">
            <v>2011.25</v>
          </cell>
          <cell r="AI296">
            <v>2011.25</v>
          </cell>
          <cell r="AJ296">
            <v>2011.25</v>
          </cell>
          <cell r="AK296">
            <v>2011.25</v>
          </cell>
        </row>
        <row r="297">
          <cell r="C297" t="str">
            <v>Ropinirole XL8mg</v>
          </cell>
          <cell r="D297" t="str">
            <v>Ropinirole XL</v>
          </cell>
          <cell r="E297" t="str">
            <v>8mg</v>
          </cell>
          <cell r="F297" t="str">
            <v>Y</v>
          </cell>
          <cell r="G297">
            <v>2011.25</v>
          </cell>
          <cell r="H297">
            <v>2011.25</v>
          </cell>
          <cell r="I297">
            <v>2011.25</v>
          </cell>
          <cell r="J297">
            <v>2011.25</v>
          </cell>
          <cell r="K297">
            <v>2011.25</v>
          </cell>
          <cell r="L297">
            <v>2011.25</v>
          </cell>
          <cell r="M297">
            <v>2011.25</v>
          </cell>
          <cell r="N297">
            <v>2011.25</v>
          </cell>
          <cell r="O297">
            <v>2011.25</v>
          </cell>
          <cell r="P297">
            <v>2011.25</v>
          </cell>
          <cell r="Q297">
            <v>0</v>
          </cell>
          <cell r="R297">
            <v>2011.25</v>
          </cell>
          <cell r="S297">
            <v>2011.25</v>
          </cell>
          <cell r="T297">
            <v>2011.25</v>
          </cell>
          <cell r="U297">
            <v>2011.25</v>
          </cell>
          <cell r="V297">
            <v>2011.25</v>
          </cell>
          <cell r="W297">
            <v>2011.25</v>
          </cell>
          <cell r="X297">
            <v>2011.25</v>
          </cell>
          <cell r="Y297">
            <v>2011.25</v>
          </cell>
          <cell r="Z297">
            <v>2011.25</v>
          </cell>
          <cell r="AA297">
            <v>2011.25</v>
          </cell>
          <cell r="AB297">
            <v>2011.25</v>
          </cell>
          <cell r="AC297">
            <v>0</v>
          </cell>
          <cell r="AD297">
            <v>2011.25</v>
          </cell>
          <cell r="AE297">
            <v>2011.25</v>
          </cell>
          <cell r="AF297">
            <v>2011.25</v>
          </cell>
          <cell r="AG297">
            <v>2011.25</v>
          </cell>
          <cell r="AH297">
            <v>2011.25</v>
          </cell>
          <cell r="AI297">
            <v>2011.25</v>
          </cell>
          <cell r="AJ297">
            <v>2011.25</v>
          </cell>
          <cell r="AK297">
            <v>2011.25</v>
          </cell>
        </row>
        <row r="298">
          <cell r="C298" t="str">
            <v>Ropinirole XL3mg</v>
          </cell>
          <cell r="D298" t="str">
            <v>Ropinirole XL</v>
          </cell>
          <cell r="E298" t="str">
            <v>3mg</v>
          </cell>
          <cell r="F298" t="str">
            <v>Y</v>
          </cell>
          <cell r="G298">
            <v>2011.25</v>
          </cell>
          <cell r="H298">
            <v>2011.25</v>
          </cell>
          <cell r="I298">
            <v>2011.25</v>
          </cell>
          <cell r="J298">
            <v>2011.25</v>
          </cell>
          <cell r="K298">
            <v>2011.25</v>
          </cell>
          <cell r="L298">
            <v>2011.25</v>
          </cell>
          <cell r="M298">
            <v>2011.25</v>
          </cell>
          <cell r="N298">
            <v>2011.25</v>
          </cell>
          <cell r="O298">
            <v>2011.25</v>
          </cell>
          <cell r="P298">
            <v>2011.25</v>
          </cell>
          <cell r="Q298">
            <v>0</v>
          </cell>
          <cell r="R298">
            <v>2011.25</v>
          </cell>
          <cell r="S298">
            <v>2011.25</v>
          </cell>
          <cell r="T298">
            <v>2011.25</v>
          </cell>
          <cell r="U298">
            <v>2011.25</v>
          </cell>
          <cell r="V298">
            <v>2011.25</v>
          </cell>
          <cell r="W298">
            <v>2011.25</v>
          </cell>
          <cell r="X298">
            <v>2011.25</v>
          </cell>
          <cell r="Y298">
            <v>2011.25</v>
          </cell>
          <cell r="Z298">
            <v>2011.25</v>
          </cell>
          <cell r="AA298">
            <v>2011.25</v>
          </cell>
          <cell r="AB298">
            <v>2011.25</v>
          </cell>
          <cell r="AC298">
            <v>0</v>
          </cell>
          <cell r="AD298">
            <v>2011.25</v>
          </cell>
          <cell r="AE298">
            <v>2011.25</v>
          </cell>
          <cell r="AF298">
            <v>2011.25</v>
          </cell>
          <cell r="AG298">
            <v>2011.25</v>
          </cell>
          <cell r="AH298">
            <v>2011.25</v>
          </cell>
          <cell r="AI298">
            <v>2011.25</v>
          </cell>
          <cell r="AJ298">
            <v>2011.25</v>
          </cell>
          <cell r="AK298">
            <v>2011.25</v>
          </cell>
        </row>
        <row r="299">
          <cell r="C299" t="str">
            <v>Ropinirole XL6mg</v>
          </cell>
          <cell r="D299" t="str">
            <v>Ropinirole XL</v>
          </cell>
          <cell r="E299" t="str">
            <v>6mg</v>
          </cell>
          <cell r="F299" t="str">
            <v>Y</v>
          </cell>
          <cell r="G299">
            <v>2011.25</v>
          </cell>
          <cell r="H299">
            <v>2011.25</v>
          </cell>
          <cell r="I299">
            <v>2011.25</v>
          </cell>
          <cell r="J299">
            <v>2011.25</v>
          </cell>
          <cell r="K299">
            <v>2011.25</v>
          </cell>
          <cell r="L299">
            <v>2011.25</v>
          </cell>
          <cell r="M299">
            <v>2011.25</v>
          </cell>
          <cell r="N299">
            <v>2011.25</v>
          </cell>
          <cell r="O299">
            <v>2011.25</v>
          </cell>
          <cell r="P299">
            <v>2011.25</v>
          </cell>
          <cell r="Q299">
            <v>0</v>
          </cell>
          <cell r="R299">
            <v>2011.25</v>
          </cell>
          <cell r="S299">
            <v>2011.25</v>
          </cell>
          <cell r="T299">
            <v>2011.25</v>
          </cell>
          <cell r="U299">
            <v>2011.25</v>
          </cell>
          <cell r="V299">
            <v>2011.25</v>
          </cell>
          <cell r="W299">
            <v>2011.25</v>
          </cell>
          <cell r="X299">
            <v>2011.25</v>
          </cell>
          <cell r="Y299">
            <v>2011.25</v>
          </cell>
          <cell r="Z299">
            <v>2011.25</v>
          </cell>
          <cell r="AA299">
            <v>2011.25</v>
          </cell>
          <cell r="AB299">
            <v>2011.25</v>
          </cell>
          <cell r="AC299">
            <v>0</v>
          </cell>
          <cell r="AD299">
            <v>2011.25</v>
          </cell>
          <cell r="AE299">
            <v>2011.25</v>
          </cell>
          <cell r="AF299">
            <v>2011.25</v>
          </cell>
          <cell r="AG299">
            <v>2011.25</v>
          </cell>
          <cell r="AH299">
            <v>2011.25</v>
          </cell>
          <cell r="AI299">
            <v>2011.25</v>
          </cell>
          <cell r="AJ299">
            <v>2011.25</v>
          </cell>
          <cell r="AK299">
            <v>2011.25</v>
          </cell>
        </row>
        <row r="300">
          <cell r="C300" t="str">
            <v>Ropinirole XL12mg</v>
          </cell>
          <cell r="D300" t="str">
            <v>Ropinirole XL</v>
          </cell>
          <cell r="E300" t="str">
            <v>12mg</v>
          </cell>
          <cell r="F300" t="str">
            <v>Y</v>
          </cell>
          <cell r="G300">
            <v>2011.25</v>
          </cell>
          <cell r="H300">
            <v>2011.25</v>
          </cell>
          <cell r="I300">
            <v>2011.25</v>
          </cell>
          <cell r="J300">
            <v>2011.25</v>
          </cell>
          <cell r="K300">
            <v>2011.25</v>
          </cell>
          <cell r="L300">
            <v>2011.25</v>
          </cell>
          <cell r="M300">
            <v>2011.25</v>
          </cell>
          <cell r="N300">
            <v>2011.25</v>
          </cell>
          <cell r="O300">
            <v>2011.25</v>
          </cell>
          <cell r="P300">
            <v>2011.25</v>
          </cell>
          <cell r="Q300">
            <v>0</v>
          </cell>
          <cell r="R300">
            <v>2011.25</v>
          </cell>
          <cell r="S300">
            <v>2011.25</v>
          </cell>
          <cell r="T300">
            <v>2011.25</v>
          </cell>
          <cell r="U300">
            <v>2011.25</v>
          </cell>
          <cell r="V300">
            <v>2011.25</v>
          </cell>
          <cell r="W300">
            <v>2011.25</v>
          </cell>
          <cell r="X300">
            <v>2011.25</v>
          </cell>
          <cell r="Y300">
            <v>2011.25</v>
          </cell>
          <cell r="Z300">
            <v>2011.25</v>
          </cell>
          <cell r="AA300">
            <v>2011.25</v>
          </cell>
          <cell r="AB300">
            <v>2011.25</v>
          </cell>
          <cell r="AC300">
            <v>0</v>
          </cell>
          <cell r="AD300">
            <v>2011.25</v>
          </cell>
          <cell r="AE300">
            <v>2011.25</v>
          </cell>
          <cell r="AF300">
            <v>2011.25</v>
          </cell>
          <cell r="AG300">
            <v>2011.25</v>
          </cell>
          <cell r="AH300">
            <v>2011.25</v>
          </cell>
          <cell r="AI300">
            <v>2011.25</v>
          </cell>
          <cell r="AJ300">
            <v>2011.25</v>
          </cell>
          <cell r="AK300">
            <v>2011.25</v>
          </cell>
        </row>
        <row r="301">
          <cell r="C301" t="str">
            <v>Sevelamer800mg</v>
          </cell>
          <cell r="D301" t="str">
            <v>Sevelamer</v>
          </cell>
          <cell r="E301" t="str">
            <v>800mg</v>
          </cell>
          <cell r="F301" t="str">
            <v>Y</v>
          </cell>
          <cell r="G301">
            <v>2011.75</v>
          </cell>
          <cell r="H301">
            <v>2012.25</v>
          </cell>
          <cell r="I301">
            <v>2012.25</v>
          </cell>
          <cell r="J301">
            <v>2012.25</v>
          </cell>
          <cell r="K301">
            <v>2011.75</v>
          </cell>
          <cell r="L301">
            <v>2012.25</v>
          </cell>
          <cell r="M301">
            <v>2012.25</v>
          </cell>
          <cell r="N301">
            <v>2012.25</v>
          </cell>
          <cell r="O301">
            <v>2011.75</v>
          </cell>
          <cell r="P301">
            <v>2011.75</v>
          </cell>
          <cell r="Q301">
            <v>0</v>
          </cell>
          <cell r="R301">
            <v>2012.25</v>
          </cell>
          <cell r="S301">
            <v>2011.75</v>
          </cell>
          <cell r="T301">
            <v>2012.25</v>
          </cell>
          <cell r="U301">
            <v>2012.25</v>
          </cell>
          <cell r="V301">
            <v>2012.25</v>
          </cell>
          <cell r="W301">
            <v>2012.25</v>
          </cell>
          <cell r="X301">
            <v>2012.25</v>
          </cell>
          <cell r="Y301">
            <v>2011.75</v>
          </cell>
          <cell r="Z301">
            <v>2011.75</v>
          </cell>
          <cell r="AA301">
            <v>2012.25</v>
          </cell>
          <cell r="AB301">
            <v>2012.25</v>
          </cell>
          <cell r="AC301">
            <v>0</v>
          </cell>
          <cell r="AD301">
            <v>2011.75</v>
          </cell>
          <cell r="AE301">
            <v>2012.25</v>
          </cell>
          <cell r="AF301">
            <v>2012.25</v>
          </cell>
          <cell r="AG301">
            <v>2011.75</v>
          </cell>
          <cell r="AH301">
            <v>2012.25</v>
          </cell>
          <cell r="AI301">
            <v>2012.25</v>
          </cell>
          <cell r="AJ301">
            <v>2012.25</v>
          </cell>
          <cell r="AK301">
            <v>2011.75</v>
          </cell>
        </row>
        <row r="302">
          <cell r="C302" t="str">
            <v>Alfuzosin10mg</v>
          </cell>
          <cell r="D302" t="str">
            <v>Alfuzosin</v>
          </cell>
          <cell r="E302" t="str">
            <v>10mg</v>
          </cell>
          <cell r="F302" t="str">
            <v>Y</v>
          </cell>
          <cell r="G302">
            <v>2011.25</v>
          </cell>
          <cell r="H302">
            <v>2011.25</v>
          </cell>
          <cell r="I302">
            <v>2011.25</v>
          </cell>
          <cell r="J302">
            <v>2011.25</v>
          </cell>
          <cell r="K302">
            <v>2011.25</v>
          </cell>
          <cell r="L302">
            <v>2011.25</v>
          </cell>
          <cell r="M302">
            <v>2011.25</v>
          </cell>
          <cell r="N302">
            <v>2011.25</v>
          </cell>
          <cell r="O302">
            <v>2011.25</v>
          </cell>
          <cell r="P302">
            <v>2011.25</v>
          </cell>
          <cell r="Q302">
            <v>0</v>
          </cell>
          <cell r="R302">
            <v>2011.25</v>
          </cell>
          <cell r="S302">
            <v>2011.25</v>
          </cell>
          <cell r="T302">
            <v>2011.25</v>
          </cell>
          <cell r="U302">
            <v>2011.25</v>
          </cell>
          <cell r="V302">
            <v>2011.25</v>
          </cell>
          <cell r="W302">
            <v>2011.25</v>
          </cell>
          <cell r="X302">
            <v>2011.25</v>
          </cell>
          <cell r="Y302">
            <v>2011.25</v>
          </cell>
          <cell r="Z302">
            <v>2011.25</v>
          </cell>
          <cell r="AA302">
            <v>2011.25</v>
          </cell>
          <cell r="AB302">
            <v>2011.25</v>
          </cell>
          <cell r="AC302">
            <v>0</v>
          </cell>
          <cell r="AD302">
            <v>2011.25</v>
          </cell>
          <cell r="AE302">
            <v>2011.25</v>
          </cell>
          <cell r="AF302">
            <v>2011.25</v>
          </cell>
          <cell r="AG302">
            <v>2011.25</v>
          </cell>
          <cell r="AH302">
            <v>2011.25</v>
          </cell>
          <cell r="AI302">
            <v>2011.25</v>
          </cell>
          <cell r="AJ302">
            <v>2011.25</v>
          </cell>
          <cell r="AK302">
            <v>2011.25</v>
          </cell>
        </row>
        <row r="303">
          <cell r="C303" t="str">
            <v>Cetirizine5mg</v>
          </cell>
          <cell r="D303" t="str">
            <v>Cetirizine</v>
          </cell>
          <cell r="E303" t="str">
            <v>5mg</v>
          </cell>
          <cell r="F303" t="str">
            <v>Y</v>
          </cell>
          <cell r="G303">
            <v>2011.25</v>
          </cell>
          <cell r="H303">
            <v>2011.25</v>
          </cell>
          <cell r="I303">
            <v>2011.25</v>
          </cell>
          <cell r="J303">
            <v>2011.25</v>
          </cell>
          <cell r="K303">
            <v>2011.25</v>
          </cell>
          <cell r="L303">
            <v>2011.25</v>
          </cell>
          <cell r="M303">
            <v>2011.25</v>
          </cell>
          <cell r="N303">
            <v>2011.25</v>
          </cell>
          <cell r="O303">
            <v>2011.25</v>
          </cell>
          <cell r="P303">
            <v>2011.25</v>
          </cell>
          <cell r="Q303">
            <v>0</v>
          </cell>
          <cell r="R303">
            <v>2011.25</v>
          </cell>
          <cell r="S303">
            <v>2011.25</v>
          </cell>
          <cell r="T303">
            <v>2011.25</v>
          </cell>
          <cell r="U303">
            <v>2011.25</v>
          </cell>
          <cell r="V303">
            <v>2011.25</v>
          </cell>
          <cell r="W303">
            <v>2011.25</v>
          </cell>
          <cell r="X303">
            <v>2011.25</v>
          </cell>
          <cell r="Y303">
            <v>2011.25</v>
          </cell>
          <cell r="Z303">
            <v>2011.25</v>
          </cell>
          <cell r="AA303">
            <v>2011.25</v>
          </cell>
          <cell r="AB303">
            <v>2011.25</v>
          </cell>
          <cell r="AC303">
            <v>0</v>
          </cell>
          <cell r="AD303">
            <v>2011.25</v>
          </cell>
          <cell r="AE303">
            <v>2011.25</v>
          </cell>
          <cell r="AF303">
            <v>2011.25</v>
          </cell>
          <cell r="AG303">
            <v>2011.25</v>
          </cell>
          <cell r="AH303">
            <v>2011.25</v>
          </cell>
          <cell r="AI303">
            <v>2011.25</v>
          </cell>
          <cell r="AJ303">
            <v>2011.25</v>
          </cell>
          <cell r="AK303">
            <v>2011.25</v>
          </cell>
        </row>
        <row r="304">
          <cell r="C304" t="str">
            <v>Cetirizine10mg</v>
          </cell>
          <cell r="D304" t="str">
            <v>Cetirizine</v>
          </cell>
          <cell r="E304" t="str">
            <v>10mg</v>
          </cell>
          <cell r="F304" t="str">
            <v>Y</v>
          </cell>
          <cell r="G304">
            <v>2011.25</v>
          </cell>
          <cell r="H304">
            <v>2011.25</v>
          </cell>
          <cell r="I304">
            <v>2011.25</v>
          </cell>
          <cell r="J304">
            <v>2011.25</v>
          </cell>
          <cell r="K304">
            <v>2011.25</v>
          </cell>
          <cell r="L304">
            <v>2011.25</v>
          </cell>
          <cell r="M304">
            <v>2011.25</v>
          </cell>
          <cell r="N304">
            <v>2011.25</v>
          </cell>
          <cell r="O304">
            <v>2011.25</v>
          </cell>
          <cell r="P304">
            <v>2011.25</v>
          </cell>
          <cell r="Q304">
            <v>0</v>
          </cell>
          <cell r="R304">
            <v>2011.25</v>
          </cell>
          <cell r="S304">
            <v>2011.25</v>
          </cell>
          <cell r="T304">
            <v>2011.25</v>
          </cell>
          <cell r="U304">
            <v>2011.25</v>
          </cell>
          <cell r="V304">
            <v>2011.25</v>
          </cell>
          <cell r="W304">
            <v>2011.25</v>
          </cell>
          <cell r="X304">
            <v>2011.25</v>
          </cell>
          <cell r="Y304">
            <v>2011.25</v>
          </cell>
          <cell r="Z304">
            <v>2011.25</v>
          </cell>
          <cell r="AA304">
            <v>2011.25</v>
          </cell>
          <cell r="AB304">
            <v>2011.25</v>
          </cell>
          <cell r="AC304">
            <v>0</v>
          </cell>
          <cell r="AD304">
            <v>2011.25</v>
          </cell>
          <cell r="AE304">
            <v>2011.25</v>
          </cell>
          <cell r="AF304">
            <v>2011.25</v>
          </cell>
          <cell r="AG304">
            <v>2011.25</v>
          </cell>
          <cell r="AH304">
            <v>2011.25</v>
          </cell>
          <cell r="AI304">
            <v>2011.25</v>
          </cell>
          <cell r="AJ304">
            <v>2011.25</v>
          </cell>
          <cell r="AK304">
            <v>2011.25</v>
          </cell>
        </row>
        <row r="305">
          <cell r="C305" t="str">
            <v>Levetiracetam XR500mg</v>
          </cell>
          <cell r="D305" t="str">
            <v>Levetiracetam XR</v>
          </cell>
          <cell r="E305" t="str">
            <v>500mg</v>
          </cell>
          <cell r="F305" t="str">
            <v>Y</v>
          </cell>
          <cell r="G305">
            <v>2011.25</v>
          </cell>
          <cell r="H305">
            <v>2011.25</v>
          </cell>
          <cell r="I305">
            <v>2011.25</v>
          </cell>
          <cell r="J305">
            <v>2011.25</v>
          </cell>
          <cell r="K305">
            <v>2011.25</v>
          </cell>
          <cell r="L305">
            <v>2011.25</v>
          </cell>
          <cell r="M305">
            <v>2011.25</v>
          </cell>
          <cell r="N305">
            <v>2011.25</v>
          </cell>
          <cell r="O305">
            <v>2011.25</v>
          </cell>
          <cell r="P305">
            <v>2011.25</v>
          </cell>
          <cell r="Q305">
            <v>0</v>
          </cell>
          <cell r="R305">
            <v>2011.25</v>
          </cell>
          <cell r="S305">
            <v>2011.25</v>
          </cell>
          <cell r="T305">
            <v>2011.25</v>
          </cell>
          <cell r="U305">
            <v>2011.25</v>
          </cell>
          <cell r="V305">
            <v>2011.25</v>
          </cell>
          <cell r="W305">
            <v>2011.25</v>
          </cell>
          <cell r="X305">
            <v>2011.25</v>
          </cell>
          <cell r="Y305">
            <v>2011.25</v>
          </cell>
          <cell r="Z305">
            <v>2011.25</v>
          </cell>
          <cell r="AA305">
            <v>2011.25</v>
          </cell>
          <cell r="AB305">
            <v>2011.25</v>
          </cell>
          <cell r="AC305">
            <v>0</v>
          </cell>
          <cell r="AD305">
            <v>2011.25</v>
          </cell>
          <cell r="AE305">
            <v>2011.25</v>
          </cell>
          <cell r="AF305">
            <v>2011.25</v>
          </cell>
          <cell r="AG305">
            <v>2011.25</v>
          </cell>
          <cell r="AH305">
            <v>2011.25</v>
          </cell>
          <cell r="AI305">
            <v>2011.25</v>
          </cell>
          <cell r="AJ305">
            <v>2011.25</v>
          </cell>
          <cell r="AK305">
            <v>2011.25</v>
          </cell>
        </row>
        <row r="306">
          <cell r="C306" t="str">
            <v>Levetiracetam XR750mg</v>
          </cell>
          <cell r="D306" t="str">
            <v>Levetiracetam XR</v>
          </cell>
          <cell r="E306" t="str">
            <v>750mg</v>
          </cell>
          <cell r="F306" t="str">
            <v>Y</v>
          </cell>
          <cell r="G306">
            <v>2011.25</v>
          </cell>
          <cell r="H306">
            <v>2011.25</v>
          </cell>
          <cell r="I306">
            <v>2011.25</v>
          </cell>
          <cell r="J306">
            <v>2011.25</v>
          </cell>
          <cell r="K306">
            <v>2011.25</v>
          </cell>
          <cell r="L306">
            <v>2011.25</v>
          </cell>
          <cell r="M306">
            <v>2011.25</v>
          </cell>
          <cell r="N306">
            <v>2011.25</v>
          </cell>
          <cell r="O306">
            <v>2011.25</v>
          </cell>
          <cell r="P306">
            <v>2011.25</v>
          </cell>
          <cell r="Q306">
            <v>0</v>
          </cell>
          <cell r="R306">
            <v>2011.25</v>
          </cell>
          <cell r="S306">
            <v>2011.25</v>
          </cell>
          <cell r="T306">
            <v>2011.25</v>
          </cell>
          <cell r="U306">
            <v>2011.25</v>
          </cell>
          <cell r="V306">
            <v>2011.25</v>
          </cell>
          <cell r="W306">
            <v>2011.25</v>
          </cell>
          <cell r="X306">
            <v>2011.25</v>
          </cell>
          <cell r="Y306">
            <v>2011.25</v>
          </cell>
          <cell r="Z306">
            <v>2011.25</v>
          </cell>
          <cell r="AA306">
            <v>2011.25</v>
          </cell>
          <cell r="AB306">
            <v>2011.25</v>
          </cell>
          <cell r="AC306">
            <v>0</v>
          </cell>
          <cell r="AD306">
            <v>2011.25</v>
          </cell>
          <cell r="AE306">
            <v>2011.25</v>
          </cell>
          <cell r="AF306">
            <v>2011.25</v>
          </cell>
          <cell r="AG306">
            <v>2011.25</v>
          </cell>
          <cell r="AH306">
            <v>2011.25</v>
          </cell>
          <cell r="AI306">
            <v>2011.25</v>
          </cell>
          <cell r="AJ306">
            <v>2011.25</v>
          </cell>
          <cell r="AK306">
            <v>2011.25</v>
          </cell>
        </row>
        <row r="307">
          <cell r="C307" t="str">
            <v>Moxifloxacin400mg</v>
          </cell>
          <cell r="D307" t="str">
            <v>Moxifloxacin</v>
          </cell>
          <cell r="E307" t="str">
            <v>400mg</v>
          </cell>
          <cell r="F307" t="str">
            <v>Y</v>
          </cell>
          <cell r="G307">
            <v>2011.25</v>
          </cell>
          <cell r="H307">
            <v>2011.25</v>
          </cell>
          <cell r="I307">
            <v>2011.25</v>
          </cell>
          <cell r="J307">
            <v>2011.25</v>
          </cell>
          <cell r="K307">
            <v>2011.25</v>
          </cell>
          <cell r="L307">
            <v>2011.25</v>
          </cell>
          <cell r="M307">
            <v>2011.25</v>
          </cell>
          <cell r="N307">
            <v>2011.25</v>
          </cell>
          <cell r="O307">
            <v>2011.25</v>
          </cell>
          <cell r="P307">
            <v>2011.25</v>
          </cell>
          <cell r="Q307">
            <v>0</v>
          </cell>
          <cell r="R307">
            <v>2011.25</v>
          </cell>
          <cell r="S307">
            <v>2011.25</v>
          </cell>
          <cell r="T307">
            <v>2011.25</v>
          </cell>
          <cell r="U307">
            <v>2011.25</v>
          </cell>
          <cell r="V307">
            <v>2011.25</v>
          </cell>
          <cell r="W307">
            <v>2011.25</v>
          </cell>
          <cell r="X307">
            <v>2011.25</v>
          </cell>
          <cell r="Y307">
            <v>2011.25</v>
          </cell>
          <cell r="Z307">
            <v>2011.25</v>
          </cell>
          <cell r="AA307">
            <v>2011.25</v>
          </cell>
          <cell r="AB307">
            <v>2011.25</v>
          </cell>
          <cell r="AC307">
            <v>0</v>
          </cell>
          <cell r="AD307">
            <v>2011.25</v>
          </cell>
          <cell r="AE307">
            <v>2011.25</v>
          </cell>
          <cell r="AF307">
            <v>2011.25</v>
          </cell>
          <cell r="AG307">
            <v>2011.25</v>
          </cell>
          <cell r="AH307">
            <v>2011.25</v>
          </cell>
          <cell r="AI307">
            <v>2011.25</v>
          </cell>
          <cell r="AJ307">
            <v>2011.25</v>
          </cell>
          <cell r="AK307">
            <v>2011.25</v>
          </cell>
        </row>
        <row r="308">
          <cell r="C308" t="str">
            <v>Olanzapine2.5mg</v>
          </cell>
          <cell r="D308" t="str">
            <v>Olanzapine</v>
          </cell>
          <cell r="E308" t="str">
            <v>2.5mg</v>
          </cell>
          <cell r="F308" t="str">
            <v>Y</v>
          </cell>
          <cell r="G308">
            <v>2011.25</v>
          </cell>
          <cell r="H308">
            <v>2011.25</v>
          </cell>
          <cell r="I308">
            <v>2011.25</v>
          </cell>
          <cell r="J308">
            <v>2011.25</v>
          </cell>
          <cell r="K308">
            <v>2011.25</v>
          </cell>
          <cell r="L308">
            <v>2011.25</v>
          </cell>
          <cell r="M308">
            <v>2011.25</v>
          </cell>
          <cell r="N308">
            <v>2011.25</v>
          </cell>
          <cell r="O308">
            <v>2011.25</v>
          </cell>
          <cell r="P308">
            <v>2011.25</v>
          </cell>
          <cell r="Q308">
            <v>0</v>
          </cell>
          <cell r="R308">
            <v>2011.25</v>
          </cell>
          <cell r="S308">
            <v>2011.25</v>
          </cell>
          <cell r="T308">
            <v>2011.25</v>
          </cell>
          <cell r="U308">
            <v>2011.25</v>
          </cell>
          <cell r="V308">
            <v>2011.25</v>
          </cell>
          <cell r="W308">
            <v>2011.25</v>
          </cell>
          <cell r="X308">
            <v>2011.25</v>
          </cell>
          <cell r="Y308">
            <v>2011.25</v>
          </cell>
          <cell r="Z308">
            <v>2011.25</v>
          </cell>
          <cell r="AA308">
            <v>2011.25</v>
          </cell>
          <cell r="AB308">
            <v>2011.25</v>
          </cell>
          <cell r="AC308">
            <v>0</v>
          </cell>
          <cell r="AD308">
            <v>2011.25</v>
          </cell>
          <cell r="AE308">
            <v>2011.25</v>
          </cell>
          <cell r="AF308">
            <v>2011.25</v>
          </cell>
          <cell r="AG308">
            <v>2011.25</v>
          </cell>
          <cell r="AH308">
            <v>2011.25</v>
          </cell>
          <cell r="AI308">
            <v>2011.25</v>
          </cell>
          <cell r="AJ308">
            <v>2011.25</v>
          </cell>
          <cell r="AK308">
            <v>2011.25</v>
          </cell>
        </row>
        <row r="309">
          <cell r="C309" t="str">
            <v>Olanzapine5mg</v>
          </cell>
          <cell r="D309" t="str">
            <v>Olanzapine</v>
          </cell>
          <cell r="E309" t="str">
            <v>5mg</v>
          </cell>
          <cell r="F309" t="str">
            <v>Y</v>
          </cell>
          <cell r="G309">
            <v>2011.25</v>
          </cell>
          <cell r="H309">
            <v>2011.25</v>
          </cell>
          <cell r="I309">
            <v>2011.25</v>
          </cell>
          <cell r="J309">
            <v>2011.25</v>
          </cell>
          <cell r="K309">
            <v>2011.25</v>
          </cell>
          <cell r="L309">
            <v>2011.25</v>
          </cell>
          <cell r="M309">
            <v>2011.25</v>
          </cell>
          <cell r="N309">
            <v>2011.25</v>
          </cell>
          <cell r="O309">
            <v>2011.25</v>
          </cell>
          <cell r="P309">
            <v>2011.25</v>
          </cell>
          <cell r="Q309">
            <v>0</v>
          </cell>
          <cell r="R309">
            <v>2011.25</v>
          </cell>
          <cell r="S309">
            <v>2011.25</v>
          </cell>
          <cell r="T309">
            <v>2011.25</v>
          </cell>
          <cell r="U309">
            <v>2011.25</v>
          </cell>
          <cell r="V309">
            <v>2011.25</v>
          </cell>
          <cell r="W309">
            <v>2011.25</v>
          </cell>
          <cell r="X309">
            <v>2011.25</v>
          </cell>
          <cell r="Y309">
            <v>2011.25</v>
          </cell>
          <cell r="Z309">
            <v>2011.25</v>
          </cell>
          <cell r="AA309">
            <v>2011.25</v>
          </cell>
          <cell r="AB309">
            <v>2011.25</v>
          </cell>
          <cell r="AC309">
            <v>0</v>
          </cell>
          <cell r="AD309">
            <v>2011.25</v>
          </cell>
          <cell r="AE309">
            <v>2011.25</v>
          </cell>
          <cell r="AF309">
            <v>2011.25</v>
          </cell>
          <cell r="AG309">
            <v>2011.25</v>
          </cell>
          <cell r="AH309">
            <v>2011.25</v>
          </cell>
          <cell r="AI309">
            <v>2011.25</v>
          </cell>
          <cell r="AJ309">
            <v>2011.25</v>
          </cell>
          <cell r="AK309">
            <v>2011.25</v>
          </cell>
        </row>
        <row r="310">
          <cell r="C310" t="str">
            <v>Olanzapine7.5mg</v>
          </cell>
          <cell r="D310" t="str">
            <v>Olanzapine</v>
          </cell>
          <cell r="E310" t="str">
            <v>7.5mg</v>
          </cell>
          <cell r="F310" t="str">
            <v>Y</v>
          </cell>
          <cell r="G310">
            <v>2011.25</v>
          </cell>
          <cell r="H310">
            <v>2011.25</v>
          </cell>
          <cell r="I310">
            <v>2011.25</v>
          </cell>
          <cell r="J310">
            <v>2011.25</v>
          </cell>
          <cell r="K310">
            <v>2011.25</v>
          </cell>
          <cell r="L310">
            <v>2011.25</v>
          </cell>
          <cell r="M310">
            <v>2011.25</v>
          </cell>
          <cell r="N310">
            <v>2011.25</v>
          </cell>
          <cell r="O310">
            <v>2011.25</v>
          </cell>
          <cell r="P310">
            <v>2011.25</v>
          </cell>
          <cell r="Q310">
            <v>0</v>
          </cell>
          <cell r="R310">
            <v>2011.25</v>
          </cell>
          <cell r="S310">
            <v>2011.25</v>
          </cell>
          <cell r="T310">
            <v>2011.25</v>
          </cell>
          <cell r="U310">
            <v>2011.25</v>
          </cell>
          <cell r="V310">
            <v>2011.25</v>
          </cell>
          <cell r="W310">
            <v>2011.25</v>
          </cell>
          <cell r="X310">
            <v>2011.25</v>
          </cell>
          <cell r="Y310">
            <v>2011.25</v>
          </cell>
          <cell r="Z310">
            <v>2011.25</v>
          </cell>
          <cell r="AA310">
            <v>2011.25</v>
          </cell>
          <cell r="AB310">
            <v>2011.25</v>
          </cell>
          <cell r="AC310">
            <v>0</v>
          </cell>
          <cell r="AD310">
            <v>2011.25</v>
          </cell>
          <cell r="AE310">
            <v>2011.25</v>
          </cell>
          <cell r="AF310">
            <v>2011.25</v>
          </cell>
          <cell r="AG310">
            <v>2011.25</v>
          </cell>
          <cell r="AH310">
            <v>2011.25</v>
          </cell>
          <cell r="AI310">
            <v>2011.25</v>
          </cell>
          <cell r="AJ310">
            <v>2011.25</v>
          </cell>
          <cell r="AK310">
            <v>2011.25</v>
          </cell>
        </row>
        <row r="311">
          <cell r="C311" t="str">
            <v>Olanzapine10mg</v>
          </cell>
          <cell r="D311" t="str">
            <v>Olanzapine</v>
          </cell>
          <cell r="E311" t="str">
            <v>10mg</v>
          </cell>
          <cell r="F311" t="str">
            <v>Y</v>
          </cell>
          <cell r="G311">
            <v>2011.25</v>
          </cell>
          <cell r="H311">
            <v>2011.25</v>
          </cell>
          <cell r="I311">
            <v>2011.25</v>
          </cell>
          <cell r="J311">
            <v>2011.25</v>
          </cell>
          <cell r="K311">
            <v>2011.25</v>
          </cell>
          <cell r="L311">
            <v>2011.25</v>
          </cell>
          <cell r="M311">
            <v>2011.25</v>
          </cell>
          <cell r="N311">
            <v>2011.25</v>
          </cell>
          <cell r="O311">
            <v>2011.25</v>
          </cell>
          <cell r="P311">
            <v>2011.25</v>
          </cell>
          <cell r="Q311">
            <v>0</v>
          </cell>
          <cell r="R311">
            <v>2011.25</v>
          </cell>
          <cell r="S311">
            <v>2011.25</v>
          </cell>
          <cell r="T311">
            <v>2011.25</v>
          </cell>
          <cell r="U311">
            <v>2011.25</v>
          </cell>
          <cell r="V311">
            <v>2011.25</v>
          </cell>
          <cell r="W311">
            <v>2011.25</v>
          </cell>
          <cell r="X311">
            <v>2011.25</v>
          </cell>
          <cell r="Y311">
            <v>2011.25</v>
          </cell>
          <cell r="Z311">
            <v>2011.25</v>
          </cell>
          <cell r="AA311">
            <v>2011.25</v>
          </cell>
          <cell r="AB311">
            <v>2011.25</v>
          </cell>
          <cell r="AC311">
            <v>0</v>
          </cell>
          <cell r="AD311">
            <v>2011.25</v>
          </cell>
          <cell r="AE311">
            <v>2011.25</v>
          </cell>
          <cell r="AF311">
            <v>2011.25</v>
          </cell>
          <cell r="AG311">
            <v>2011.25</v>
          </cell>
          <cell r="AH311">
            <v>2011.25</v>
          </cell>
          <cell r="AI311">
            <v>2011.25</v>
          </cell>
          <cell r="AJ311">
            <v>2011.25</v>
          </cell>
          <cell r="AK311">
            <v>2011.25</v>
          </cell>
        </row>
        <row r="312">
          <cell r="C312" t="str">
            <v>Olanzapine15mg</v>
          </cell>
          <cell r="D312" t="str">
            <v>Olanzapine</v>
          </cell>
          <cell r="E312" t="str">
            <v>15mg</v>
          </cell>
          <cell r="F312" t="str">
            <v>Y</v>
          </cell>
          <cell r="G312">
            <v>2011.25</v>
          </cell>
          <cell r="H312">
            <v>2011.25</v>
          </cell>
          <cell r="I312">
            <v>2011.25</v>
          </cell>
          <cell r="J312">
            <v>2011.25</v>
          </cell>
          <cell r="K312">
            <v>2011.25</v>
          </cell>
          <cell r="L312">
            <v>2011.25</v>
          </cell>
          <cell r="M312">
            <v>2011.25</v>
          </cell>
          <cell r="N312">
            <v>2011.25</v>
          </cell>
          <cell r="O312">
            <v>2011.25</v>
          </cell>
          <cell r="P312">
            <v>2011.25</v>
          </cell>
          <cell r="Q312">
            <v>0</v>
          </cell>
          <cell r="R312">
            <v>2011.25</v>
          </cell>
          <cell r="S312">
            <v>2011.25</v>
          </cell>
          <cell r="T312">
            <v>2011.25</v>
          </cell>
          <cell r="U312">
            <v>2011.25</v>
          </cell>
          <cell r="V312">
            <v>2011.25</v>
          </cell>
          <cell r="W312">
            <v>2011.25</v>
          </cell>
          <cell r="X312">
            <v>2011.25</v>
          </cell>
          <cell r="Y312">
            <v>2011.25</v>
          </cell>
          <cell r="Z312">
            <v>2011.25</v>
          </cell>
          <cell r="AA312">
            <v>2011.25</v>
          </cell>
          <cell r="AB312">
            <v>2011.25</v>
          </cell>
          <cell r="AC312">
            <v>0</v>
          </cell>
          <cell r="AD312">
            <v>2011.25</v>
          </cell>
          <cell r="AE312">
            <v>2011.25</v>
          </cell>
          <cell r="AF312">
            <v>2011.25</v>
          </cell>
          <cell r="AG312">
            <v>2011.25</v>
          </cell>
          <cell r="AH312">
            <v>2011.25</v>
          </cell>
          <cell r="AI312">
            <v>2011.25</v>
          </cell>
          <cell r="AJ312">
            <v>2011.25</v>
          </cell>
          <cell r="AK312">
            <v>2011.25</v>
          </cell>
        </row>
        <row r="313">
          <cell r="C313" t="str">
            <v>Olanzapine20mg</v>
          </cell>
          <cell r="D313" t="str">
            <v>Olanzapine</v>
          </cell>
          <cell r="E313" t="str">
            <v>20mg</v>
          </cell>
          <cell r="F313" t="str">
            <v>Y</v>
          </cell>
          <cell r="G313">
            <v>2011.25</v>
          </cell>
          <cell r="H313">
            <v>2011.25</v>
          </cell>
          <cell r="I313">
            <v>2011.25</v>
          </cell>
          <cell r="J313">
            <v>2011.25</v>
          </cell>
          <cell r="K313">
            <v>2011.25</v>
          </cell>
          <cell r="L313">
            <v>2011.25</v>
          </cell>
          <cell r="M313">
            <v>2011.25</v>
          </cell>
          <cell r="N313">
            <v>2011.25</v>
          </cell>
          <cell r="O313">
            <v>2011.25</v>
          </cell>
          <cell r="P313">
            <v>2011.25</v>
          </cell>
          <cell r="Q313">
            <v>0</v>
          </cell>
          <cell r="R313">
            <v>2011.25</v>
          </cell>
          <cell r="S313">
            <v>2011.25</v>
          </cell>
          <cell r="T313">
            <v>2011.25</v>
          </cell>
          <cell r="U313">
            <v>2011.25</v>
          </cell>
          <cell r="V313">
            <v>2011.25</v>
          </cell>
          <cell r="W313">
            <v>2011.25</v>
          </cell>
          <cell r="X313">
            <v>2011.25</v>
          </cell>
          <cell r="Y313">
            <v>2011.25</v>
          </cell>
          <cell r="Z313">
            <v>2011.25</v>
          </cell>
          <cell r="AA313">
            <v>2011.25</v>
          </cell>
          <cell r="AB313">
            <v>2011.25</v>
          </cell>
          <cell r="AC313">
            <v>0</v>
          </cell>
          <cell r="AD313">
            <v>2011.25</v>
          </cell>
          <cell r="AE313">
            <v>2011.25</v>
          </cell>
          <cell r="AF313">
            <v>2011.25</v>
          </cell>
          <cell r="AG313">
            <v>2011.25</v>
          </cell>
          <cell r="AH313">
            <v>2011.25</v>
          </cell>
          <cell r="AI313">
            <v>2011.25</v>
          </cell>
          <cell r="AJ313">
            <v>2011.25</v>
          </cell>
          <cell r="AK313">
            <v>2011.25</v>
          </cell>
        </row>
        <row r="314">
          <cell r="C314" t="str">
            <v>Fluvoxamine ER100mg</v>
          </cell>
          <cell r="D314" t="str">
            <v>Fluvoxamine ER</v>
          </cell>
          <cell r="E314" t="str">
            <v>100mg</v>
          </cell>
          <cell r="F314" t="str">
            <v>Y</v>
          </cell>
          <cell r="G314">
            <v>2011.5</v>
          </cell>
          <cell r="H314">
            <v>2011.5</v>
          </cell>
          <cell r="I314">
            <v>2011.5</v>
          </cell>
          <cell r="J314">
            <v>2011.5</v>
          </cell>
          <cell r="K314">
            <v>2011.5</v>
          </cell>
          <cell r="L314">
            <v>2011.5</v>
          </cell>
          <cell r="M314">
            <v>2011.5</v>
          </cell>
          <cell r="N314">
            <v>2011.5</v>
          </cell>
          <cell r="O314">
            <v>2011.5</v>
          </cell>
          <cell r="P314">
            <v>2011.5</v>
          </cell>
          <cell r="Q314">
            <v>0</v>
          </cell>
          <cell r="R314">
            <v>2011.5</v>
          </cell>
          <cell r="S314">
            <v>2011.5</v>
          </cell>
          <cell r="T314">
            <v>2011.5</v>
          </cell>
          <cell r="U314">
            <v>2011.5</v>
          </cell>
          <cell r="V314">
            <v>2011.5</v>
          </cell>
          <cell r="W314">
            <v>2011.5</v>
          </cell>
          <cell r="X314">
            <v>2011.5</v>
          </cell>
          <cell r="Y314">
            <v>2011.5</v>
          </cell>
          <cell r="Z314">
            <v>2011.5</v>
          </cell>
          <cell r="AA314">
            <v>2011.5</v>
          </cell>
          <cell r="AB314">
            <v>2011.5</v>
          </cell>
          <cell r="AC314">
            <v>0</v>
          </cell>
          <cell r="AD314">
            <v>2011.5</v>
          </cell>
          <cell r="AE314">
            <v>2011.5</v>
          </cell>
          <cell r="AF314">
            <v>2011.5</v>
          </cell>
          <cell r="AG314">
            <v>2011.5</v>
          </cell>
          <cell r="AH314">
            <v>2011.5</v>
          </cell>
          <cell r="AI314">
            <v>2011.5</v>
          </cell>
          <cell r="AJ314">
            <v>2011.5</v>
          </cell>
          <cell r="AK314">
            <v>2011.5</v>
          </cell>
        </row>
        <row r="315">
          <cell r="C315" t="str">
            <v>Fluvoxamine ER150mg</v>
          </cell>
          <cell r="D315" t="str">
            <v>Fluvoxamine ER</v>
          </cell>
          <cell r="E315" t="str">
            <v>150mg</v>
          </cell>
          <cell r="F315" t="str">
            <v>Y</v>
          </cell>
          <cell r="G315">
            <v>2011.5</v>
          </cell>
          <cell r="H315">
            <v>2011.5</v>
          </cell>
          <cell r="I315">
            <v>2011.5</v>
          </cell>
          <cell r="J315">
            <v>2011.5</v>
          </cell>
          <cell r="K315">
            <v>2011.5</v>
          </cell>
          <cell r="L315">
            <v>2011.5</v>
          </cell>
          <cell r="M315">
            <v>2011.5</v>
          </cell>
          <cell r="N315">
            <v>2011.5</v>
          </cell>
          <cell r="O315">
            <v>2011.5</v>
          </cell>
          <cell r="P315">
            <v>2011.5</v>
          </cell>
          <cell r="Q315">
            <v>0</v>
          </cell>
          <cell r="R315">
            <v>2011.5</v>
          </cell>
          <cell r="S315">
            <v>2011.5</v>
          </cell>
          <cell r="T315">
            <v>2011.5</v>
          </cell>
          <cell r="U315">
            <v>2011.5</v>
          </cell>
          <cell r="V315">
            <v>2011.5</v>
          </cell>
          <cell r="W315">
            <v>2011.5</v>
          </cell>
          <cell r="X315">
            <v>2011.5</v>
          </cell>
          <cell r="Y315">
            <v>2011.5</v>
          </cell>
          <cell r="Z315">
            <v>2011.5</v>
          </cell>
          <cell r="AA315">
            <v>2011.5</v>
          </cell>
          <cell r="AB315">
            <v>2011.5</v>
          </cell>
          <cell r="AC315">
            <v>0</v>
          </cell>
          <cell r="AD315">
            <v>2011.5</v>
          </cell>
          <cell r="AE315">
            <v>2011.5</v>
          </cell>
          <cell r="AF315">
            <v>2011.5</v>
          </cell>
          <cell r="AG315">
            <v>2011.5</v>
          </cell>
          <cell r="AH315">
            <v>2011.5</v>
          </cell>
          <cell r="AI315">
            <v>2011.5</v>
          </cell>
          <cell r="AJ315">
            <v>2011.5</v>
          </cell>
          <cell r="AK315">
            <v>2011.5</v>
          </cell>
        </row>
        <row r="316">
          <cell r="C316" t="str">
            <v>Pioglitazone+Glimiperide30+2mg</v>
          </cell>
          <cell r="D316" t="str">
            <v>Pioglitazone+Glimiperide</v>
          </cell>
          <cell r="E316" t="str">
            <v>30+2mg</v>
          </cell>
          <cell r="F316" t="str">
            <v>Y</v>
          </cell>
          <cell r="G316">
            <v>2012.25</v>
          </cell>
          <cell r="H316">
            <v>2012.25</v>
          </cell>
          <cell r="I316">
            <v>2012.25</v>
          </cell>
          <cell r="J316">
            <v>2012.25</v>
          </cell>
          <cell r="K316">
            <v>2012.25</v>
          </cell>
          <cell r="L316">
            <v>2012.25</v>
          </cell>
          <cell r="M316">
            <v>2012.25</v>
          </cell>
          <cell r="N316">
            <v>2012.25</v>
          </cell>
          <cell r="O316">
            <v>2012.25</v>
          </cell>
          <cell r="P316">
            <v>2012.25</v>
          </cell>
          <cell r="Q316">
            <v>0</v>
          </cell>
          <cell r="R316">
            <v>2012.25</v>
          </cell>
          <cell r="S316">
            <v>2012.25</v>
          </cell>
          <cell r="T316">
            <v>2012.25</v>
          </cell>
          <cell r="U316">
            <v>2012.25</v>
          </cell>
          <cell r="V316">
            <v>2012.25</v>
          </cell>
          <cell r="W316">
            <v>2012.25</v>
          </cell>
          <cell r="X316">
            <v>2012.25</v>
          </cell>
          <cell r="Y316">
            <v>2012.25</v>
          </cell>
          <cell r="Z316">
            <v>2012.25</v>
          </cell>
          <cell r="AA316">
            <v>2012.25</v>
          </cell>
          <cell r="AB316">
            <v>2012.25</v>
          </cell>
          <cell r="AC316">
            <v>0</v>
          </cell>
          <cell r="AD316">
            <v>2012.25</v>
          </cell>
          <cell r="AE316">
            <v>2012.25</v>
          </cell>
          <cell r="AF316">
            <v>2012.25</v>
          </cell>
          <cell r="AG316">
            <v>2012.25</v>
          </cell>
          <cell r="AH316">
            <v>2012.25</v>
          </cell>
          <cell r="AI316">
            <v>2012.25</v>
          </cell>
          <cell r="AJ316">
            <v>2012.25</v>
          </cell>
          <cell r="AK316">
            <v>2012.25</v>
          </cell>
        </row>
        <row r="317">
          <cell r="C317" t="str">
            <v>Pioglitazone+Glimiperide30+4mg</v>
          </cell>
          <cell r="D317" t="str">
            <v>Pioglitazone+Glimiperide</v>
          </cell>
          <cell r="E317" t="str">
            <v>30+4mg</v>
          </cell>
          <cell r="F317" t="str">
            <v>Y</v>
          </cell>
          <cell r="G317">
            <v>2012.25</v>
          </cell>
          <cell r="H317">
            <v>2012.25</v>
          </cell>
          <cell r="I317">
            <v>2012.25</v>
          </cell>
          <cell r="J317">
            <v>2012.25</v>
          </cell>
          <cell r="K317">
            <v>2012.25</v>
          </cell>
          <cell r="L317">
            <v>2012.25</v>
          </cell>
          <cell r="M317">
            <v>2012.25</v>
          </cell>
          <cell r="N317">
            <v>2012.25</v>
          </cell>
          <cell r="O317">
            <v>2012.25</v>
          </cell>
          <cell r="P317">
            <v>2012.25</v>
          </cell>
          <cell r="Q317">
            <v>0</v>
          </cell>
          <cell r="R317">
            <v>2012.25</v>
          </cell>
          <cell r="S317">
            <v>2012.25</v>
          </cell>
          <cell r="T317">
            <v>2012.25</v>
          </cell>
          <cell r="U317">
            <v>2012.25</v>
          </cell>
          <cell r="V317">
            <v>2012.25</v>
          </cell>
          <cell r="W317">
            <v>2012.25</v>
          </cell>
          <cell r="X317">
            <v>2012.25</v>
          </cell>
          <cell r="Y317">
            <v>2012.25</v>
          </cell>
          <cell r="Z317">
            <v>2012.25</v>
          </cell>
          <cell r="AA317">
            <v>2012.25</v>
          </cell>
          <cell r="AB317">
            <v>2012.25</v>
          </cell>
          <cell r="AC317">
            <v>0</v>
          </cell>
          <cell r="AD317">
            <v>2012.25</v>
          </cell>
          <cell r="AE317">
            <v>2012.25</v>
          </cell>
          <cell r="AF317">
            <v>2012.25</v>
          </cell>
          <cell r="AG317">
            <v>2012.25</v>
          </cell>
          <cell r="AH317">
            <v>2012.25</v>
          </cell>
          <cell r="AI317">
            <v>2012.25</v>
          </cell>
          <cell r="AJ317">
            <v>2012.25</v>
          </cell>
          <cell r="AK317">
            <v>2012.25</v>
          </cell>
        </row>
        <row r="318">
          <cell r="C318" t="str">
            <v>Telmisartan + Amlodipine80+10mg</v>
          </cell>
          <cell r="D318" t="str">
            <v>Telmisartan + Amlodipine</v>
          </cell>
          <cell r="E318" t="str">
            <v>80+10mg</v>
          </cell>
          <cell r="F318" t="str">
            <v>Y</v>
          </cell>
          <cell r="G318">
            <v>2012.25</v>
          </cell>
          <cell r="H318">
            <v>2012.25</v>
          </cell>
          <cell r="I318">
            <v>2012.25</v>
          </cell>
          <cell r="J318">
            <v>2012.25</v>
          </cell>
          <cell r="K318">
            <v>2012.25</v>
          </cell>
          <cell r="L318">
            <v>2012.25</v>
          </cell>
          <cell r="M318">
            <v>2012.25</v>
          </cell>
          <cell r="N318">
            <v>2012.25</v>
          </cell>
          <cell r="O318">
            <v>2012.25</v>
          </cell>
          <cell r="P318">
            <v>2012.25</v>
          </cell>
          <cell r="Q318">
            <v>0</v>
          </cell>
          <cell r="R318">
            <v>2012.25</v>
          </cell>
          <cell r="S318">
            <v>2012.25</v>
          </cell>
          <cell r="T318">
            <v>2012.25</v>
          </cell>
          <cell r="U318">
            <v>2012.25</v>
          </cell>
          <cell r="V318">
            <v>2012.25</v>
          </cell>
          <cell r="W318">
            <v>2012.25</v>
          </cell>
          <cell r="X318">
            <v>2012.25</v>
          </cell>
          <cell r="Y318">
            <v>2012.25</v>
          </cell>
          <cell r="Z318">
            <v>2012.25</v>
          </cell>
          <cell r="AA318">
            <v>2012.25</v>
          </cell>
          <cell r="AB318">
            <v>2012.25</v>
          </cell>
          <cell r="AC318">
            <v>0</v>
          </cell>
          <cell r="AD318">
            <v>2012.25</v>
          </cell>
          <cell r="AE318">
            <v>2012.25</v>
          </cell>
          <cell r="AF318">
            <v>2012.25</v>
          </cell>
          <cell r="AG318">
            <v>2012.25</v>
          </cell>
          <cell r="AH318">
            <v>2012.25</v>
          </cell>
          <cell r="AI318">
            <v>2012.25</v>
          </cell>
          <cell r="AJ318">
            <v>2012.25</v>
          </cell>
          <cell r="AK318">
            <v>2012.25</v>
          </cell>
        </row>
        <row r="319">
          <cell r="C319" t="str">
            <v>Telmisartan + Amlodipine80+5mg</v>
          </cell>
          <cell r="D319" t="str">
            <v>Telmisartan + Amlodipine</v>
          </cell>
          <cell r="E319" t="str">
            <v>80+5mg</v>
          </cell>
          <cell r="F319" t="str">
            <v>Y</v>
          </cell>
          <cell r="G319">
            <v>2012.25</v>
          </cell>
          <cell r="H319">
            <v>2012.25</v>
          </cell>
          <cell r="I319">
            <v>2012.25</v>
          </cell>
          <cell r="J319">
            <v>2012.25</v>
          </cell>
          <cell r="K319">
            <v>2012.25</v>
          </cell>
          <cell r="L319">
            <v>2012.25</v>
          </cell>
          <cell r="M319">
            <v>2012.25</v>
          </cell>
          <cell r="N319">
            <v>2012.25</v>
          </cell>
          <cell r="O319">
            <v>2012.25</v>
          </cell>
          <cell r="P319">
            <v>2012.25</v>
          </cell>
          <cell r="Q319">
            <v>0</v>
          </cell>
          <cell r="R319">
            <v>2012.25</v>
          </cell>
          <cell r="S319">
            <v>2012.25</v>
          </cell>
          <cell r="T319">
            <v>2012.25</v>
          </cell>
          <cell r="U319">
            <v>2012.25</v>
          </cell>
          <cell r="V319">
            <v>2012.25</v>
          </cell>
          <cell r="W319">
            <v>2012.25</v>
          </cell>
          <cell r="X319">
            <v>2012.25</v>
          </cell>
          <cell r="Y319">
            <v>2012.25</v>
          </cell>
          <cell r="Z319">
            <v>2012.25</v>
          </cell>
          <cell r="AA319">
            <v>2012.25</v>
          </cell>
          <cell r="AB319">
            <v>2012.25</v>
          </cell>
          <cell r="AC319">
            <v>0</v>
          </cell>
          <cell r="AD319">
            <v>2012.25</v>
          </cell>
          <cell r="AE319">
            <v>2012.25</v>
          </cell>
          <cell r="AF319">
            <v>2012.25</v>
          </cell>
          <cell r="AG319">
            <v>2012.25</v>
          </cell>
          <cell r="AH319">
            <v>2012.25</v>
          </cell>
          <cell r="AI319">
            <v>2012.25</v>
          </cell>
          <cell r="AJ319">
            <v>2012.25</v>
          </cell>
          <cell r="AK319">
            <v>2012.25</v>
          </cell>
        </row>
        <row r="320">
          <cell r="C320" t="str">
            <v>Telmisartan + Amlodipine40+10mg</v>
          </cell>
          <cell r="D320" t="str">
            <v>Telmisartan + Amlodipine</v>
          </cell>
          <cell r="E320" t="str">
            <v>40+10mg</v>
          </cell>
          <cell r="F320" t="str">
            <v>Y</v>
          </cell>
          <cell r="G320">
            <v>2012.25</v>
          </cell>
          <cell r="H320">
            <v>2012.25</v>
          </cell>
          <cell r="I320">
            <v>2012.25</v>
          </cell>
          <cell r="J320">
            <v>2012.25</v>
          </cell>
          <cell r="K320">
            <v>2012.25</v>
          </cell>
          <cell r="L320">
            <v>2012.25</v>
          </cell>
          <cell r="M320">
            <v>2012.25</v>
          </cell>
          <cell r="N320">
            <v>2012.25</v>
          </cell>
          <cell r="O320">
            <v>2012.25</v>
          </cell>
          <cell r="P320">
            <v>2012.25</v>
          </cell>
          <cell r="Q320">
            <v>0</v>
          </cell>
          <cell r="R320">
            <v>2012.25</v>
          </cell>
          <cell r="S320">
            <v>2012.25</v>
          </cell>
          <cell r="T320">
            <v>2012.25</v>
          </cell>
          <cell r="U320">
            <v>2012.25</v>
          </cell>
          <cell r="V320">
            <v>2012.25</v>
          </cell>
          <cell r="W320">
            <v>2012.25</v>
          </cell>
          <cell r="X320">
            <v>2012.25</v>
          </cell>
          <cell r="Y320">
            <v>2012.25</v>
          </cell>
          <cell r="Z320">
            <v>2012.25</v>
          </cell>
          <cell r="AA320">
            <v>2012.25</v>
          </cell>
          <cell r="AB320">
            <v>2012.25</v>
          </cell>
          <cell r="AC320">
            <v>0</v>
          </cell>
          <cell r="AD320">
            <v>2012.25</v>
          </cell>
          <cell r="AE320">
            <v>2012.25</v>
          </cell>
          <cell r="AF320">
            <v>2012.25</v>
          </cell>
          <cell r="AG320">
            <v>2012.25</v>
          </cell>
          <cell r="AH320">
            <v>2012.25</v>
          </cell>
          <cell r="AI320">
            <v>2012.25</v>
          </cell>
          <cell r="AJ320">
            <v>2012.25</v>
          </cell>
          <cell r="AK320">
            <v>2012.25</v>
          </cell>
        </row>
        <row r="321">
          <cell r="C321" t="str">
            <v>Telmisartan + Amlodipine40+5mg</v>
          </cell>
          <cell r="D321" t="str">
            <v>Telmisartan + Amlodipine</v>
          </cell>
          <cell r="E321" t="str">
            <v>40+5mg</v>
          </cell>
          <cell r="F321" t="str">
            <v>Y</v>
          </cell>
          <cell r="G321">
            <v>2012.25</v>
          </cell>
          <cell r="H321">
            <v>2012.25</v>
          </cell>
          <cell r="I321">
            <v>2012.25</v>
          </cell>
          <cell r="J321">
            <v>2012.25</v>
          </cell>
          <cell r="K321">
            <v>2012.25</v>
          </cell>
          <cell r="L321">
            <v>2012.25</v>
          </cell>
          <cell r="M321">
            <v>2012.25</v>
          </cell>
          <cell r="N321">
            <v>2012.25</v>
          </cell>
          <cell r="O321">
            <v>2012.25</v>
          </cell>
          <cell r="P321">
            <v>2012.25</v>
          </cell>
          <cell r="Q321">
            <v>0</v>
          </cell>
          <cell r="R321">
            <v>2012.25</v>
          </cell>
          <cell r="S321">
            <v>2012.25</v>
          </cell>
          <cell r="T321">
            <v>2012.25</v>
          </cell>
          <cell r="U321">
            <v>2012.25</v>
          </cell>
          <cell r="V321">
            <v>2012.25</v>
          </cell>
          <cell r="W321">
            <v>2012.25</v>
          </cell>
          <cell r="X321">
            <v>2012.25</v>
          </cell>
          <cell r="Y321">
            <v>2012.25</v>
          </cell>
          <cell r="Z321">
            <v>2012.25</v>
          </cell>
          <cell r="AA321">
            <v>2012.25</v>
          </cell>
          <cell r="AB321">
            <v>2012.25</v>
          </cell>
          <cell r="AC321">
            <v>0</v>
          </cell>
          <cell r="AD321">
            <v>2012.25</v>
          </cell>
          <cell r="AE321">
            <v>2012.25</v>
          </cell>
          <cell r="AF321">
            <v>2012.25</v>
          </cell>
          <cell r="AG321">
            <v>2012.25</v>
          </cell>
          <cell r="AH321">
            <v>2012.25</v>
          </cell>
          <cell r="AI321">
            <v>2012.25</v>
          </cell>
          <cell r="AJ321">
            <v>2012.25</v>
          </cell>
          <cell r="AK321">
            <v>2012.25</v>
          </cell>
        </row>
      </sheetData>
      <sheetData sheetId="16"/>
      <sheetData sheetId="17">
        <row r="5">
          <cell r="D5" t="str">
            <v>Molecule</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Amlodipine + Valsartan</v>
          </cell>
          <cell r="D6" t="str">
            <v>Amlodipine + Valsartan</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row>
        <row r="7">
          <cell r="C7" t="str">
            <v>Clopidogrel75mg</v>
          </cell>
          <cell r="D7" t="str">
            <v>Clopidogrel</v>
          </cell>
          <cell r="E7" t="str">
            <v>75mg</v>
          </cell>
          <cell r="F7" t="str">
            <v>Y</v>
          </cell>
          <cell r="G7">
            <v>2012</v>
          </cell>
          <cell r="H7">
            <v>0</v>
          </cell>
          <cell r="I7">
            <v>0</v>
          </cell>
          <cell r="J7">
            <v>0</v>
          </cell>
          <cell r="K7">
            <v>2012.75</v>
          </cell>
          <cell r="L7">
            <v>0</v>
          </cell>
          <cell r="M7">
            <v>0</v>
          </cell>
          <cell r="N7">
            <v>0</v>
          </cell>
          <cell r="O7">
            <v>0</v>
          </cell>
          <cell r="P7">
            <v>2012.75</v>
          </cell>
          <cell r="Q7">
            <v>0</v>
          </cell>
          <cell r="R7">
            <v>0</v>
          </cell>
          <cell r="S7">
            <v>2012.75</v>
          </cell>
          <cell r="T7">
            <v>0</v>
          </cell>
          <cell r="U7">
            <v>0</v>
          </cell>
          <cell r="V7">
            <v>0</v>
          </cell>
          <cell r="W7">
            <v>0</v>
          </cell>
          <cell r="X7">
            <v>0</v>
          </cell>
          <cell r="Y7">
            <v>2012.5</v>
          </cell>
          <cell r="Z7">
            <v>2012.75</v>
          </cell>
          <cell r="AA7">
            <v>0</v>
          </cell>
          <cell r="AB7">
            <v>0</v>
          </cell>
          <cell r="AC7">
            <v>0</v>
          </cell>
          <cell r="AD7">
            <v>2012.75</v>
          </cell>
          <cell r="AE7">
            <v>0</v>
          </cell>
          <cell r="AF7">
            <v>0</v>
          </cell>
          <cell r="AG7">
            <v>0</v>
          </cell>
          <cell r="AH7">
            <v>0</v>
          </cell>
          <cell r="AI7">
            <v>0</v>
          </cell>
          <cell r="AJ7">
            <v>0</v>
          </cell>
          <cell r="AK7">
            <v>2012</v>
          </cell>
        </row>
        <row r="8">
          <cell r="C8" t="str">
            <v>Duloxetine60mg</v>
          </cell>
          <cell r="D8" t="str">
            <v>Duloxetine</v>
          </cell>
          <cell r="E8" t="str">
            <v>60mg</v>
          </cell>
          <cell r="F8" t="str">
            <v>Y</v>
          </cell>
          <cell r="G8">
            <v>0</v>
          </cell>
          <cell r="H8">
            <v>0</v>
          </cell>
          <cell r="I8">
            <v>0</v>
          </cell>
          <cell r="J8">
            <v>0</v>
          </cell>
          <cell r="K8">
            <v>2016.75</v>
          </cell>
          <cell r="L8">
            <v>0</v>
          </cell>
          <cell r="M8">
            <v>0</v>
          </cell>
          <cell r="N8">
            <v>0</v>
          </cell>
          <cell r="O8">
            <v>0</v>
          </cell>
          <cell r="P8">
            <v>0</v>
          </cell>
          <cell r="Q8">
            <v>0</v>
          </cell>
          <cell r="R8">
            <v>0</v>
          </cell>
          <cell r="S8">
            <v>2016.75</v>
          </cell>
          <cell r="T8">
            <v>0</v>
          </cell>
          <cell r="U8">
            <v>0</v>
          </cell>
          <cell r="V8">
            <v>0</v>
          </cell>
          <cell r="W8">
            <v>0</v>
          </cell>
          <cell r="X8">
            <v>0</v>
          </cell>
          <cell r="Y8">
            <v>0</v>
          </cell>
          <cell r="Z8">
            <v>2016.75</v>
          </cell>
          <cell r="AA8">
            <v>0</v>
          </cell>
          <cell r="AB8">
            <v>0</v>
          </cell>
          <cell r="AC8">
            <v>0</v>
          </cell>
          <cell r="AD8">
            <v>2016.75</v>
          </cell>
          <cell r="AE8">
            <v>0</v>
          </cell>
          <cell r="AF8">
            <v>0</v>
          </cell>
          <cell r="AG8">
            <v>0</v>
          </cell>
          <cell r="AH8">
            <v>0</v>
          </cell>
          <cell r="AI8">
            <v>0</v>
          </cell>
          <cell r="AJ8">
            <v>0</v>
          </cell>
          <cell r="AK8">
            <v>2016.75</v>
          </cell>
        </row>
        <row r="9">
          <cell r="C9" t="str">
            <v>Escitalopram20mg</v>
          </cell>
          <cell r="D9" t="str">
            <v>Escitalopram</v>
          </cell>
          <cell r="E9" t="str">
            <v>20mg</v>
          </cell>
          <cell r="F9" t="str">
            <v>Y</v>
          </cell>
          <cell r="G9">
            <v>2013.5</v>
          </cell>
          <cell r="H9">
            <v>0</v>
          </cell>
          <cell r="I9">
            <v>0</v>
          </cell>
          <cell r="J9">
            <v>0</v>
          </cell>
          <cell r="K9">
            <v>2014</v>
          </cell>
          <cell r="L9">
            <v>0</v>
          </cell>
          <cell r="M9">
            <v>0</v>
          </cell>
          <cell r="N9">
            <v>0</v>
          </cell>
          <cell r="O9">
            <v>0</v>
          </cell>
          <cell r="P9">
            <v>2013.5</v>
          </cell>
          <cell r="Q9">
            <v>0</v>
          </cell>
          <cell r="R9">
            <v>0</v>
          </cell>
          <cell r="S9">
            <v>2014.25</v>
          </cell>
          <cell r="T9">
            <v>0</v>
          </cell>
          <cell r="U9">
            <v>0</v>
          </cell>
          <cell r="V9">
            <v>0</v>
          </cell>
          <cell r="W9">
            <v>0</v>
          </cell>
          <cell r="X9">
            <v>0</v>
          </cell>
          <cell r="Y9">
            <v>2014.25</v>
          </cell>
          <cell r="Z9">
            <v>2014</v>
          </cell>
          <cell r="AA9">
            <v>0</v>
          </cell>
          <cell r="AB9">
            <v>0</v>
          </cell>
          <cell r="AC9">
            <v>0</v>
          </cell>
          <cell r="AD9">
            <v>2014</v>
          </cell>
          <cell r="AE9">
            <v>0</v>
          </cell>
          <cell r="AF9">
            <v>0</v>
          </cell>
          <cell r="AG9">
            <v>0</v>
          </cell>
          <cell r="AH9">
            <v>0</v>
          </cell>
          <cell r="AI9">
            <v>0</v>
          </cell>
          <cell r="AJ9">
            <v>0</v>
          </cell>
          <cell r="AK9">
            <v>2013.5</v>
          </cell>
        </row>
        <row r="10">
          <cell r="C10" t="str">
            <v>Gliclazide</v>
          </cell>
          <cell r="D10" t="str">
            <v>Gliclazide</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row>
        <row r="11">
          <cell r="C11" t="str">
            <v>Glimepiride</v>
          </cell>
          <cell r="D11" t="str">
            <v>Glimepiride</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row>
        <row r="12">
          <cell r="C12" t="str">
            <v>Levetiracetam1000mg</v>
          </cell>
          <cell r="D12" t="str">
            <v>Levetiracetam</v>
          </cell>
          <cell r="E12" t="str">
            <v>1000mg</v>
          </cell>
          <cell r="F12" t="str">
            <v>Y</v>
          </cell>
          <cell r="G12">
            <v>2012.75</v>
          </cell>
          <cell r="H12">
            <v>0</v>
          </cell>
          <cell r="I12">
            <v>0</v>
          </cell>
          <cell r="J12">
            <v>0</v>
          </cell>
          <cell r="K12">
            <v>2013</v>
          </cell>
          <cell r="L12">
            <v>0</v>
          </cell>
          <cell r="M12">
            <v>0</v>
          </cell>
          <cell r="N12">
            <v>0</v>
          </cell>
          <cell r="O12">
            <v>0</v>
          </cell>
          <cell r="P12">
            <v>2013</v>
          </cell>
          <cell r="Q12">
            <v>0</v>
          </cell>
          <cell r="R12">
            <v>0</v>
          </cell>
          <cell r="S12">
            <v>2013</v>
          </cell>
          <cell r="T12">
            <v>0</v>
          </cell>
          <cell r="U12">
            <v>0</v>
          </cell>
          <cell r="V12">
            <v>0</v>
          </cell>
          <cell r="W12">
            <v>0</v>
          </cell>
          <cell r="X12">
            <v>0</v>
          </cell>
          <cell r="Y12">
            <v>2013.5</v>
          </cell>
          <cell r="Z12">
            <v>2013</v>
          </cell>
          <cell r="AA12">
            <v>0</v>
          </cell>
          <cell r="AB12">
            <v>0</v>
          </cell>
          <cell r="AC12">
            <v>0</v>
          </cell>
          <cell r="AD12">
            <v>2013</v>
          </cell>
          <cell r="AE12">
            <v>0</v>
          </cell>
          <cell r="AF12">
            <v>0</v>
          </cell>
          <cell r="AG12">
            <v>0</v>
          </cell>
          <cell r="AH12">
            <v>0</v>
          </cell>
          <cell r="AI12">
            <v>0</v>
          </cell>
          <cell r="AJ12">
            <v>0</v>
          </cell>
          <cell r="AK12">
            <v>2012.75</v>
          </cell>
        </row>
        <row r="13">
          <cell r="C13" t="str">
            <v>Memantine</v>
          </cell>
          <cell r="D13" t="str">
            <v>Memantine</v>
          </cell>
          <cell r="E13">
            <v>0</v>
          </cell>
          <cell r="F13" t="str">
            <v>Y</v>
          </cell>
          <cell r="G13">
            <v>2014</v>
          </cell>
          <cell r="H13">
            <v>0</v>
          </cell>
          <cell r="I13">
            <v>0</v>
          </cell>
          <cell r="J13">
            <v>0</v>
          </cell>
          <cell r="K13">
            <v>2014.75</v>
          </cell>
          <cell r="L13">
            <v>0</v>
          </cell>
          <cell r="M13">
            <v>0</v>
          </cell>
          <cell r="N13">
            <v>0</v>
          </cell>
          <cell r="O13">
            <v>0</v>
          </cell>
          <cell r="P13">
            <v>2014.75</v>
          </cell>
          <cell r="Q13">
            <v>0</v>
          </cell>
          <cell r="R13">
            <v>0</v>
          </cell>
          <cell r="S13">
            <v>2014.5</v>
          </cell>
          <cell r="T13">
            <v>0</v>
          </cell>
          <cell r="U13">
            <v>0</v>
          </cell>
          <cell r="V13">
            <v>0</v>
          </cell>
          <cell r="W13">
            <v>0</v>
          </cell>
          <cell r="X13">
            <v>0</v>
          </cell>
          <cell r="Y13">
            <v>2014.75</v>
          </cell>
          <cell r="Z13">
            <v>2014.5</v>
          </cell>
          <cell r="AA13">
            <v>0</v>
          </cell>
          <cell r="AB13">
            <v>0</v>
          </cell>
          <cell r="AC13">
            <v>0</v>
          </cell>
          <cell r="AD13">
            <v>2014.5</v>
          </cell>
          <cell r="AE13">
            <v>0</v>
          </cell>
          <cell r="AF13">
            <v>0</v>
          </cell>
          <cell r="AG13">
            <v>0</v>
          </cell>
          <cell r="AH13">
            <v>0</v>
          </cell>
          <cell r="AI13">
            <v>0</v>
          </cell>
          <cell r="AJ13">
            <v>0</v>
          </cell>
          <cell r="AK13">
            <v>2014</v>
          </cell>
        </row>
        <row r="14">
          <cell r="C14" t="str">
            <v>Memantine500mg</v>
          </cell>
          <cell r="D14" t="str">
            <v>Memantine</v>
          </cell>
          <cell r="E14" t="str">
            <v>500mg</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Memantine750mg</v>
          </cell>
          <cell r="D15" t="str">
            <v>Memantine</v>
          </cell>
          <cell r="E15" t="str">
            <v>750mg</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row>
        <row r="16">
          <cell r="C16" t="str">
            <v>Metformin XR850mg</v>
          </cell>
          <cell r="D16" t="str">
            <v>Metformin XR</v>
          </cell>
          <cell r="E16" t="str">
            <v>850mg</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row>
        <row r="17">
          <cell r="C17" t="str">
            <v>Metformin XR1000mg</v>
          </cell>
          <cell r="D17" t="str">
            <v>Metformin XR</v>
          </cell>
          <cell r="E17" t="str">
            <v>1000mg</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row>
        <row r="18">
          <cell r="C18" t="str">
            <v>Montelukast4mg</v>
          </cell>
          <cell r="D18" t="str">
            <v>Montelukast</v>
          </cell>
          <cell r="E18" t="str">
            <v>4mg</v>
          </cell>
          <cell r="F18" t="str">
            <v>Y</v>
          </cell>
          <cell r="G18">
            <v>2010.5</v>
          </cell>
          <cell r="H18">
            <v>0</v>
          </cell>
          <cell r="I18">
            <v>0</v>
          </cell>
          <cell r="J18">
            <v>0</v>
          </cell>
          <cell r="K18">
            <v>2011.75</v>
          </cell>
          <cell r="L18">
            <v>0</v>
          </cell>
          <cell r="M18">
            <v>0</v>
          </cell>
          <cell r="N18">
            <v>0</v>
          </cell>
          <cell r="O18">
            <v>0</v>
          </cell>
          <cell r="P18">
            <v>2011.75</v>
          </cell>
          <cell r="Q18">
            <v>0</v>
          </cell>
          <cell r="R18">
            <v>0</v>
          </cell>
          <cell r="S18">
            <v>2011.75</v>
          </cell>
          <cell r="T18">
            <v>0</v>
          </cell>
          <cell r="U18">
            <v>0</v>
          </cell>
          <cell r="V18">
            <v>0</v>
          </cell>
          <cell r="W18">
            <v>0</v>
          </cell>
          <cell r="X18">
            <v>0</v>
          </cell>
          <cell r="Y18">
            <v>2011</v>
          </cell>
          <cell r="Z18">
            <v>2011.75</v>
          </cell>
          <cell r="AA18">
            <v>0</v>
          </cell>
          <cell r="AB18">
            <v>0</v>
          </cell>
          <cell r="AC18">
            <v>0</v>
          </cell>
          <cell r="AD18">
            <v>2011.75</v>
          </cell>
          <cell r="AE18">
            <v>0</v>
          </cell>
          <cell r="AF18">
            <v>0</v>
          </cell>
          <cell r="AG18">
            <v>0</v>
          </cell>
          <cell r="AH18">
            <v>0</v>
          </cell>
          <cell r="AI18">
            <v>0</v>
          </cell>
          <cell r="AJ18">
            <v>0</v>
          </cell>
          <cell r="AK18">
            <v>2010.5</v>
          </cell>
        </row>
        <row r="19">
          <cell r="C19" t="str">
            <v>Montelukast5mg</v>
          </cell>
          <cell r="D19" t="str">
            <v>Montelukast</v>
          </cell>
          <cell r="E19" t="str">
            <v>5mg</v>
          </cell>
          <cell r="F19" t="str">
            <v>Y</v>
          </cell>
          <cell r="G19">
            <v>2010.5</v>
          </cell>
          <cell r="H19">
            <v>0</v>
          </cell>
          <cell r="I19">
            <v>0</v>
          </cell>
          <cell r="J19">
            <v>0</v>
          </cell>
          <cell r="K19">
            <v>2011.75</v>
          </cell>
          <cell r="L19">
            <v>0</v>
          </cell>
          <cell r="M19">
            <v>0</v>
          </cell>
          <cell r="N19">
            <v>0</v>
          </cell>
          <cell r="O19">
            <v>0</v>
          </cell>
          <cell r="P19">
            <v>2011.75</v>
          </cell>
          <cell r="Q19">
            <v>0</v>
          </cell>
          <cell r="R19">
            <v>0</v>
          </cell>
          <cell r="S19">
            <v>2011.75</v>
          </cell>
          <cell r="T19">
            <v>0</v>
          </cell>
          <cell r="U19">
            <v>0</v>
          </cell>
          <cell r="V19">
            <v>0</v>
          </cell>
          <cell r="W19">
            <v>0</v>
          </cell>
          <cell r="X19">
            <v>0</v>
          </cell>
          <cell r="Y19">
            <v>2011</v>
          </cell>
          <cell r="Z19">
            <v>2011.75</v>
          </cell>
          <cell r="AA19">
            <v>0</v>
          </cell>
          <cell r="AB19">
            <v>0</v>
          </cell>
          <cell r="AC19">
            <v>0</v>
          </cell>
          <cell r="AD19">
            <v>2011.75</v>
          </cell>
          <cell r="AE19">
            <v>0</v>
          </cell>
          <cell r="AF19">
            <v>0</v>
          </cell>
          <cell r="AG19">
            <v>0</v>
          </cell>
          <cell r="AH19">
            <v>0</v>
          </cell>
          <cell r="AI19">
            <v>0</v>
          </cell>
          <cell r="AJ19">
            <v>0</v>
          </cell>
          <cell r="AK19">
            <v>2010.5</v>
          </cell>
        </row>
        <row r="20">
          <cell r="C20" t="str">
            <v>Montelukast10mg</v>
          </cell>
          <cell r="D20" t="str">
            <v>Montelukast</v>
          </cell>
          <cell r="E20" t="str">
            <v>10mg</v>
          </cell>
          <cell r="F20" t="str">
            <v>Y</v>
          </cell>
          <cell r="G20">
            <v>2010.5</v>
          </cell>
          <cell r="H20">
            <v>0</v>
          </cell>
          <cell r="I20">
            <v>0</v>
          </cell>
          <cell r="J20">
            <v>0</v>
          </cell>
          <cell r="K20">
            <v>2011.75</v>
          </cell>
          <cell r="L20">
            <v>0</v>
          </cell>
          <cell r="M20">
            <v>0</v>
          </cell>
          <cell r="N20">
            <v>0</v>
          </cell>
          <cell r="O20">
            <v>0</v>
          </cell>
          <cell r="P20">
            <v>2011.75</v>
          </cell>
          <cell r="Q20">
            <v>0</v>
          </cell>
          <cell r="R20">
            <v>0</v>
          </cell>
          <cell r="S20">
            <v>2011.75</v>
          </cell>
          <cell r="T20">
            <v>0</v>
          </cell>
          <cell r="U20">
            <v>0</v>
          </cell>
          <cell r="V20">
            <v>0</v>
          </cell>
          <cell r="W20">
            <v>0</v>
          </cell>
          <cell r="X20">
            <v>0</v>
          </cell>
          <cell r="Y20">
            <v>2011</v>
          </cell>
          <cell r="Z20">
            <v>2011.75</v>
          </cell>
          <cell r="AA20">
            <v>0</v>
          </cell>
          <cell r="AB20">
            <v>0</v>
          </cell>
          <cell r="AC20">
            <v>0</v>
          </cell>
          <cell r="AD20">
            <v>2011.75</v>
          </cell>
          <cell r="AE20">
            <v>0</v>
          </cell>
          <cell r="AF20">
            <v>0</v>
          </cell>
          <cell r="AG20">
            <v>0</v>
          </cell>
          <cell r="AH20">
            <v>0</v>
          </cell>
          <cell r="AI20">
            <v>0</v>
          </cell>
          <cell r="AJ20">
            <v>0</v>
          </cell>
          <cell r="AK20">
            <v>2010.5</v>
          </cell>
        </row>
        <row r="21">
          <cell r="C21" t="str">
            <v>Oxcarbazepine</v>
          </cell>
          <cell r="D21" t="str">
            <v>Oxcarbazepine</v>
          </cell>
          <cell r="E21">
            <v>0</v>
          </cell>
          <cell r="F21" t="str">
            <v>Y</v>
          </cell>
          <cell r="G21">
            <v>0</v>
          </cell>
          <cell r="H21">
            <v>0</v>
          </cell>
          <cell r="I21">
            <v>0</v>
          </cell>
          <cell r="J21">
            <v>0</v>
          </cell>
          <cell r="K21">
            <v>2013.5</v>
          </cell>
          <cell r="L21">
            <v>0</v>
          </cell>
          <cell r="M21">
            <v>0</v>
          </cell>
          <cell r="N21">
            <v>0</v>
          </cell>
          <cell r="O21">
            <v>0</v>
          </cell>
          <cell r="P21">
            <v>2013.5</v>
          </cell>
          <cell r="Q21">
            <v>0</v>
          </cell>
          <cell r="R21">
            <v>0</v>
          </cell>
          <cell r="S21">
            <v>2013.5</v>
          </cell>
          <cell r="T21">
            <v>0</v>
          </cell>
          <cell r="U21">
            <v>0</v>
          </cell>
          <cell r="V21">
            <v>0</v>
          </cell>
          <cell r="W21">
            <v>0</v>
          </cell>
          <cell r="X21">
            <v>0</v>
          </cell>
          <cell r="Y21">
            <v>2013.5</v>
          </cell>
          <cell r="Z21">
            <v>0</v>
          </cell>
          <cell r="AA21">
            <v>0</v>
          </cell>
          <cell r="AB21">
            <v>0</v>
          </cell>
          <cell r="AC21">
            <v>0</v>
          </cell>
          <cell r="AD21">
            <v>0</v>
          </cell>
          <cell r="AE21">
            <v>0</v>
          </cell>
          <cell r="AF21">
            <v>0</v>
          </cell>
          <cell r="AG21">
            <v>0</v>
          </cell>
          <cell r="AH21">
            <v>0</v>
          </cell>
          <cell r="AI21">
            <v>0</v>
          </cell>
          <cell r="AJ21">
            <v>0</v>
          </cell>
          <cell r="AK21">
            <v>2013.5</v>
          </cell>
        </row>
        <row r="22">
          <cell r="C22" t="str">
            <v>Pioglitazone15mg</v>
          </cell>
          <cell r="D22" t="str">
            <v>Pioglitazone</v>
          </cell>
          <cell r="E22" t="str">
            <v>15mg</v>
          </cell>
          <cell r="F22" t="str">
            <v>Y</v>
          </cell>
          <cell r="G22">
            <v>2012.5</v>
          </cell>
          <cell r="H22">
            <v>0</v>
          </cell>
          <cell r="I22">
            <v>0</v>
          </cell>
          <cell r="J22">
            <v>0</v>
          </cell>
          <cell r="K22">
            <v>2013.25</v>
          </cell>
          <cell r="L22">
            <v>0</v>
          </cell>
          <cell r="M22">
            <v>0</v>
          </cell>
          <cell r="N22">
            <v>0</v>
          </cell>
          <cell r="O22">
            <v>0</v>
          </cell>
          <cell r="P22">
            <v>2013.25</v>
          </cell>
          <cell r="Q22">
            <v>0</v>
          </cell>
          <cell r="R22">
            <v>0</v>
          </cell>
          <cell r="S22">
            <v>2013.25</v>
          </cell>
          <cell r="T22">
            <v>0</v>
          </cell>
          <cell r="U22">
            <v>0</v>
          </cell>
          <cell r="V22">
            <v>0</v>
          </cell>
          <cell r="W22">
            <v>0</v>
          </cell>
          <cell r="X22">
            <v>0</v>
          </cell>
          <cell r="Y22">
            <v>2013.25</v>
          </cell>
          <cell r="Z22">
            <v>2013.25</v>
          </cell>
          <cell r="AA22">
            <v>0</v>
          </cell>
          <cell r="AB22">
            <v>0</v>
          </cell>
          <cell r="AC22">
            <v>0</v>
          </cell>
          <cell r="AD22">
            <v>2013.25</v>
          </cell>
          <cell r="AE22">
            <v>0</v>
          </cell>
          <cell r="AF22">
            <v>0</v>
          </cell>
          <cell r="AG22">
            <v>0</v>
          </cell>
          <cell r="AH22">
            <v>0</v>
          </cell>
          <cell r="AI22">
            <v>0</v>
          </cell>
          <cell r="AJ22">
            <v>0</v>
          </cell>
          <cell r="AK22">
            <v>2012.5</v>
          </cell>
        </row>
        <row r="23">
          <cell r="C23" t="str">
            <v>Pioglitazone30mg</v>
          </cell>
          <cell r="D23" t="str">
            <v>Pioglitazone</v>
          </cell>
          <cell r="E23" t="str">
            <v>30mg</v>
          </cell>
          <cell r="F23" t="str">
            <v>Y</v>
          </cell>
          <cell r="G23">
            <v>2012.5</v>
          </cell>
          <cell r="H23">
            <v>0</v>
          </cell>
          <cell r="I23">
            <v>0</v>
          </cell>
          <cell r="J23">
            <v>0</v>
          </cell>
          <cell r="K23">
            <v>2013.25</v>
          </cell>
          <cell r="L23">
            <v>0</v>
          </cell>
          <cell r="M23">
            <v>0</v>
          </cell>
          <cell r="N23">
            <v>0</v>
          </cell>
          <cell r="O23">
            <v>0</v>
          </cell>
          <cell r="P23">
            <v>2013.25</v>
          </cell>
          <cell r="Q23">
            <v>0</v>
          </cell>
          <cell r="R23">
            <v>0</v>
          </cell>
          <cell r="S23">
            <v>2013.25</v>
          </cell>
          <cell r="T23">
            <v>0</v>
          </cell>
          <cell r="U23">
            <v>0</v>
          </cell>
          <cell r="V23">
            <v>0</v>
          </cell>
          <cell r="W23">
            <v>0</v>
          </cell>
          <cell r="X23">
            <v>0</v>
          </cell>
          <cell r="Y23">
            <v>2013.25</v>
          </cell>
          <cell r="Z23">
            <v>2013.25</v>
          </cell>
          <cell r="AA23">
            <v>0</v>
          </cell>
          <cell r="AB23">
            <v>0</v>
          </cell>
          <cell r="AC23">
            <v>0</v>
          </cell>
          <cell r="AD23">
            <v>2013.25</v>
          </cell>
          <cell r="AE23">
            <v>0</v>
          </cell>
          <cell r="AF23">
            <v>0</v>
          </cell>
          <cell r="AG23">
            <v>0</v>
          </cell>
          <cell r="AH23">
            <v>0</v>
          </cell>
          <cell r="AI23">
            <v>0</v>
          </cell>
          <cell r="AJ23">
            <v>0</v>
          </cell>
          <cell r="AK23">
            <v>2012.5</v>
          </cell>
        </row>
        <row r="24">
          <cell r="C24" t="str">
            <v>Pioglitazone45mg</v>
          </cell>
          <cell r="D24" t="str">
            <v>Pioglitazone</v>
          </cell>
          <cell r="E24" t="str">
            <v>45mg</v>
          </cell>
          <cell r="F24" t="str">
            <v>Y</v>
          </cell>
          <cell r="G24">
            <v>2012.5</v>
          </cell>
          <cell r="H24">
            <v>0</v>
          </cell>
          <cell r="I24">
            <v>0</v>
          </cell>
          <cell r="J24">
            <v>0</v>
          </cell>
          <cell r="K24">
            <v>2013.25</v>
          </cell>
          <cell r="L24">
            <v>0</v>
          </cell>
          <cell r="M24">
            <v>0</v>
          </cell>
          <cell r="N24">
            <v>0</v>
          </cell>
          <cell r="O24">
            <v>0</v>
          </cell>
          <cell r="P24">
            <v>2013.25</v>
          </cell>
          <cell r="Q24">
            <v>0</v>
          </cell>
          <cell r="R24">
            <v>0</v>
          </cell>
          <cell r="S24">
            <v>2013.25</v>
          </cell>
          <cell r="T24">
            <v>0</v>
          </cell>
          <cell r="U24">
            <v>0</v>
          </cell>
          <cell r="V24">
            <v>0</v>
          </cell>
          <cell r="W24">
            <v>0</v>
          </cell>
          <cell r="X24">
            <v>0</v>
          </cell>
          <cell r="Y24">
            <v>2013.25</v>
          </cell>
          <cell r="Z24">
            <v>2013.25</v>
          </cell>
          <cell r="AA24">
            <v>0</v>
          </cell>
          <cell r="AB24">
            <v>0</v>
          </cell>
          <cell r="AC24">
            <v>0</v>
          </cell>
          <cell r="AD24">
            <v>2013.25</v>
          </cell>
          <cell r="AE24">
            <v>0</v>
          </cell>
          <cell r="AF24">
            <v>0</v>
          </cell>
          <cell r="AG24">
            <v>0</v>
          </cell>
          <cell r="AH24">
            <v>0</v>
          </cell>
          <cell r="AI24">
            <v>0</v>
          </cell>
          <cell r="AJ24">
            <v>0</v>
          </cell>
          <cell r="AK24">
            <v>2012.5</v>
          </cell>
        </row>
        <row r="25">
          <cell r="C25" t="str">
            <v>Pramipexole0.088mg</v>
          </cell>
          <cell r="D25" t="str">
            <v>Pramipexole</v>
          </cell>
          <cell r="E25" t="str">
            <v>0.088mg</v>
          </cell>
          <cell r="F25" t="str">
            <v>Y</v>
          </cell>
          <cell r="G25">
            <v>2011.5</v>
          </cell>
          <cell r="H25">
            <v>0</v>
          </cell>
          <cell r="I25">
            <v>0</v>
          </cell>
          <cell r="J25">
            <v>0</v>
          </cell>
          <cell r="K25">
            <v>2012.25</v>
          </cell>
          <cell r="L25">
            <v>0</v>
          </cell>
          <cell r="M25">
            <v>0</v>
          </cell>
          <cell r="N25">
            <v>0</v>
          </cell>
          <cell r="O25">
            <v>0</v>
          </cell>
          <cell r="P25">
            <v>2012.25</v>
          </cell>
          <cell r="Q25">
            <v>0</v>
          </cell>
          <cell r="R25">
            <v>0</v>
          </cell>
          <cell r="S25">
            <v>2012.5</v>
          </cell>
          <cell r="T25">
            <v>0</v>
          </cell>
          <cell r="U25">
            <v>0</v>
          </cell>
          <cell r="V25">
            <v>0</v>
          </cell>
          <cell r="W25">
            <v>0</v>
          </cell>
          <cell r="X25">
            <v>0</v>
          </cell>
          <cell r="Y25">
            <v>2012.25</v>
          </cell>
          <cell r="Z25">
            <v>2012.5</v>
          </cell>
          <cell r="AA25">
            <v>0</v>
          </cell>
          <cell r="AB25">
            <v>0</v>
          </cell>
          <cell r="AC25">
            <v>0</v>
          </cell>
          <cell r="AD25">
            <v>2012.25</v>
          </cell>
          <cell r="AE25">
            <v>0</v>
          </cell>
          <cell r="AF25">
            <v>0</v>
          </cell>
          <cell r="AG25">
            <v>0</v>
          </cell>
          <cell r="AH25">
            <v>0</v>
          </cell>
          <cell r="AI25">
            <v>0</v>
          </cell>
          <cell r="AJ25">
            <v>0</v>
          </cell>
          <cell r="AK25">
            <v>2011.5</v>
          </cell>
        </row>
        <row r="26">
          <cell r="C26" t="str">
            <v>Pramipexole0.18mg</v>
          </cell>
          <cell r="D26" t="str">
            <v>Pramipexole</v>
          </cell>
          <cell r="E26" t="str">
            <v>0.18mg</v>
          </cell>
          <cell r="F26" t="str">
            <v>Y</v>
          </cell>
          <cell r="G26">
            <v>2011.5</v>
          </cell>
          <cell r="H26">
            <v>0</v>
          </cell>
          <cell r="I26">
            <v>0</v>
          </cell>
          <cell r="J26">
            <v>0</v>
          </cell>
          <cell r="K26">
            <v>2012.25</v>
          </cell>
          <cell r="L26">
            <v>0</v>
          </cell>
          <cell r="M26">
            <v>0</v>
          </cell>
          <cell r="N26">
            <v>0</v>
          </cell>
          <cell r="O26">
            <v>0</v>
          </cell>
          <cell r="P26">
            <v>2012.25</v>
          </cell>
          <cell r="Q26">
            <v>0</v>
          </cell>
          <cell r="R26">
            <v>0</v>
          </cell>
          <cell r="S26">
            <v>2012.5</v>
          </cell>
          <cell r="T26">
            <v>0</v>
          </cell>
          <cell r="U26">
            <v>0</v>
          </cell>
          <cell r="V26">
            <v>0</v>
          </cell>
          <cell r="W26">
            <v>0</v>
          </cell>
          <cell r="X26">
            <v>0</v>
          </cell>
          <cell r="Y26">
            <v>2012.25</v>
          </cell>
          <cell r="Z26">
            <v>2012.5</v>
          </cell>
          <cell r="AA26">
            <v>0</v>
          </cell>
          <cell r="AB26">
            <v>0</v>
          </cell>
          <cell r="AC26">
            <v>0</v>
          </cell>
          <cell r="AD26">
            <v>2012.25</v>
          </cell>
          <cell r="AE26">
            <v>0</v>
          </cell>
          <cell r="AF26">
            <v>0</v>
          </cell>
          <cell r="AG26">
            <v>0</v>
          </cell>
          <cell r="AH26">
            <v>0</v>
          </cell>
          <cell r="AI26">
            <v>0</v>
          </cell>
          <cell r="AJ26">
            <v>0</v>
          </cell>
          <cell r="AK26">
            <v>2011.5</v>
          </cell>
        </row>
        <row r="27">
          <cell r="C27" t="str">
            <v>Pramipexole0.7mg</v>
          </cell>
          <cell r="D27" t="str">
            <v>Pramipexole</v>
          </cell>
          <cell r="E27" t="str">
            <v>0.7mg</v>
          </cell>
          <cell r="F27" t="str">
            <v>Y</v>
          </cell>
          <cell r="G27">
            <v>2011.5</v>
          </cell>
          <cell r="H27">
            <v>0</v>
          </cell>
          <cell r="I27">
            <v>0</v>
          </cell>
          <cell r="J27">
            <v>0</v>
          </cell>
          <cell r="K27">
            <v>2012.25</v>
          </cell>
          <cell r="L27">
            <v>0</v>
          </cell>
          <cell r="M27">
            <v>0</v>
          </cell>
          <cell r="N27">
            <v>0</v>
          </cell>
          <cell r="O27">
            <v>0</v>
          </cell>
          <cell r="P27">
            <v>2012.25</v>
          </cell>
          <cell r="Q27">
            <v>0</v>
          </cell>
          <cell r="R27">
            <v>0</v>
          </cell>
          <cell r="S27">
            <v>2012.5</v>
          </cell>
          <cell r="T27">
            <v>0</v>
          </cell>
          <cell r="U27">
            <v>0</v>
          </cell>
          <cell r="V27">
            <v>0</v>
          </cell>
          <cell r="W27">
            <v>0</v>
          </cell>
          <cell r="X27">
            <v>0</v>
          </cell>
          <cell r="Y27">
            <v>2012.25</v>
          </cell>
          <cell r="Z27">
            <v>2012.5</v>
          </cell>
          <cell r="AA27">
            <v>0</v>
          </cell>
          <cell r="AB27">
            <v>0</v>
          </cell>
          <cell r="AC27">
            <v>0</v>
          </cell>
          <cell r="AD27">
            <v>2012.25</v>
          </cell>
          <cell r="AE27">
            <v>0</v>
          </cell>
          <cell r="AF27">
            <v>0</v>
          </cell>
          <cell r="AG27">
            <v>0</v>
          </cell>
          <cell r="AH27">
            <v>0</v>
          </cell>
          <cell r="AI27">
            <v>0</v>
          </cell>
          <cell r="AJ27">
            <v>0</v>
          </cell>
          <cell r="AK27">
            <v>2011.5</v>
          </cell>
        </row>
        <row r="28">
          <cell r="C28" t="str">
            <v>Pramipexole0.125mg</v>
          </cell>
          <cell r="D28" t="str">
            <v>Pramipexole</v>
          </cell>
          <cell r="E28" t="str">
            <v>0.125mg</v>
          </cell>
          <cell r="F28" t="str">
            <v>Y</v>
          </cell>
          <cell r="G28">
            <v>2011.5</v>
          </cell>
          <cell r="H28">
            <v>0</v>
          </cell>
          <cell r="I28">
            <v>0</v>
          </cell>
          <cell r="J28">
            <v>0</v>
          </cell>
          <cell r="K28">
            <v>2012.25</v>
          </cell>
          <cell r="L28">
            <v>0</v>
          </cell>
          <cell r="M28">
            <v>0</v>
          </cell>
          <cell r="N28">
            <v>0</v>
          </cell>
          <cell r="O28">
            <v>0</v>
          </cell>
          <cell r="P28">
            <v>2012.25</v>
          </cell>
          <cell r="Q28">
            <v>0</v>
          </cell>
          <cell r="R28">
            <v>0</v>
          </cell>
          <cell r="S28">
            <v>2012.5</v>
          </cell>
          <cell r="T28">
            <v>0</v>
          </cell>
          <cell r="U28">
            <v>0</v>
          </cell>
          <cell r="V28">
            <v>0</v>
          </cell>
          <cell r="W28">
            <v>0</v>
          </cell>
          <cell r="X28">
            <v>0</v>
          </cell>
          <cell r="Y28">
            <v>2012.25</v>
          </cell>
          <cell r="Z28">
            <v>2012.5</v>
          </cell>
          <cell r="AA28">
            <v>0</v>
          </cell>
          <cell r="AB28">
            <v>0</v>
          </cell>
          <cell r="AC28">
            <v>0</v>
          </cell>
          <cell r="AD28">
            <v>2012.25</v>
          </cell>
          <cell r="AE28">
            <v>0</v>
          </cell>
          <cell r="AF28">
            <v>0</v>
          </cell>
          <cell r="AG28">
            <v>0</v>
          </cell>
          <cell r="AH28">
            <v>0</v>
          </cell>
          <cell r="AI28">
            <v>0</v>
          </cell>
          <cell r="AJ28">
            <v>0</v>
          </cell>
          <cell r="AK28">
            <v>2011.5</v>
          </cell>
        </row>
        <row r="29">
          <cell r="C29" t="str">
            <v>Pramipexole0.25mg</v>
          </cell>
          <cell r="D29" t="str">
            <v>Pramipexole</v>
          </cell>
          <cell r="E29" t="str">
            <v>0.25mg</v>
          </cell>
          <cell r="F29" t="str">
            <v>Y</v>
          </cell>
          <cell r="G29">
            <v>2011.5</v>
          </cell>
          <cell r="H29">
            <v>0</v>
          </cell>
          <cell r="I29">
            <v>0</v>
          </cell>
          <cell r="J29">
            <v>0</v>
          </cell>
          <cell r="K29">
            <v>2012.25</v>
          </cell>
          <cell r="L29">
            <v>0</v>
          </cell>
          <cell r="M29">
            <v>0</v>
          </cell>
          <cell r="N29">
            <v>0</v>
          </cell>
          <cell r="O29">
            <v>0</v>
          </cell>
          <cell r="P29">
            <v>2012.25</v>
          </cell>
          <cell r="Q29">
            <v>0</v>
          </cell>
          <cell r="R29">
            <v>0</v>
          </cell>
          <cell r="S29">
            <v>2012.5</v>
          </cell>
          <cell r="T29">
            <v>0</v>
          </cell>
          <cell r="U29">
            <v>0</v>
          </cell>
          <cell r="V29">
            <v>0</v>
          </cell>
          <cell r="W29">
            <v>0</v>
          </cell>
          <cell r="X29">
            <v>0</v>
          </cell>
          <cell r="Y29">
            <v>2012.25</v>
          </cell>
          <cell r="Z29">
            <v>2012.5</v>
          </cell>
          <cell r="AA29">
            <v>0</v>
          </cell>
          <cell r="AB29">
            <v>0</v>
          </cell>
          <cell r="AC29">
            <v>0</v>
          </cell>
          <cell r="AD29">
            <v>2012.25</v>
          </cell>
          <cell r="AE29">
            <v>0</v>
          </cell>
          <cell r="AF29">
            <v>0</v>
          </cell>
          <cell r="AG29">
            <v>0</v>
          </cell>
          <cell r="AH29">
            <v>0</v>
          </cell>
          <cell r="AI29">
            <v>0</v>
          </cell>
          <cell r="AJ29">
            <v>0</v>
          </cell>
          <cell r="AK29">
            <v>2011.5</v>
          </cell>
        </row>
        <row r="30">
          <cell r="C30" t="str">
            <v>Pramipexole0.5mg</v>
          </cell>
          <cell r="D30" t="str">
            <v>Pramipexole</v>
          </cell>
          <cell r="E30" t="str">
            <v>0.5mg</v>
          </cell>
          <cell r="F30" t="str">
            <v>Y</v>
          </cell>
          <cell r="G30">
            <v>2011.5</v>
          </cell>
          <cell r="H30">
            <v>0</v>
          </cell>
          <cell r="I30">
            <v>0</v>
          </cell>
          <cell r="J30">
            <v>0</v>
          </cell>
          <cell r="K30">
            <v>2012.25</v>
          </cell>
          <cell r="L30">
            <v>0</v>
          </cell>
          <cell r="M30">
            <v>0</v>
          </cell>
          <cell r="N30">
            <v>0</v>
          </cell>
          <cell r="O30">
            <v>0</v>
          </cell>
          <cell r="P30">
            <v>2012.25</v>
          </cell>
          <cell r="Q30">
            <v>0</v>
          </cell>
          <cell r="R30">
            <v>0</v>
          </cell>
          <cell r="S30">
            <v>2012.5</v>
          </cell>
          <cell r="T30">
            <v>0</v>
          </cell>
          <cell r="U30">
            <v>0</v>
          </cell>
          <cell r="V30">
            <v>0</v>
          </cell>
          <cell r="W30">
            <v>0</v>
          </cell>
          <cell r="X30">
            <v>0</v>
          </cell>
          <cell r="Y30">
            <v>2012.25</v>
          </cell>
          <cell r="Z30">
            <v>2012.5</v>
          </cell>
          <cell r="AA30">
            <v>0</v>
          </cell>
          <cell r="AB30">
            <v>0</v>
          </cell>
          <cell r="AC30">
            <v>0</v>
          </cell>
          <cell r="AD30">
            <v>2012.25</v>
          </cell>
          <cell r="AE30">
            <v>0</v>
          </cell>
          <cell r="AF30">
            <v>0</v>
          </cell>
          <cell r="AG30">
            <v>0</v>
          </cell>
          <cell r="AH30">
            <v>0</v>
          </cell>
          <cell r="AI30">
            <v>0</v>
          </cell>
          <cell r="AJ30">
            <v>0</v>
          </cell>
          <cell r="AK30">
            <v>2011.5</v>
          </cell>
        </row>
        <row r="31">
          <cell r="C31" t="str">
            <v>Pramipexole0.75mg</v>
          </cell>
          <cell r="D31" t="str">
            <v>Pramipexole</v>
          </cell>
          <cell r="E31" t="str">
            <v>0.75mg</v>
          </cell>
          <cell r="F31" t="str">
            <v>Y</v>
          </cell>
          <cell r="G31">
            <v>2011.5</v>
          </cell>
          <cell r="H31">
            <v>0</v>
          </cell>
          <cell r="I31">
            <v>0</v>
          </cell>
          <cell r="J31">
            <v>0</v>
          </cell>
          <cell r="K31">
            <v>2012.25</v>
          </cell>
          <cell r="L31">
            <v>0</v>
          </cell>
          <cell r="M31">
            <v>0</v>
          </cell>
          <cell r="N31">
            <v>0</v>
          </cell>
          <cell r="O31">
            <v>0</v>
          </cell>
          <cell r="P31">
            <v>2012.25</v>
          </cell>
          <cell r="Q31">
            <v>0</v>
          </cell>
          <cell r="R31">
            <v>0</v>
          </cell>
          <cell r="S31">
            <v>2012.5</v>
          </cell>
          <cell r="T31">
            <v>0</v>
          </cell>
          <cell r="U31">
            <v>0</v>
          </cell>
          <cell r="V31">
            <v>0</v>
          </cell>
          <cell r="W31">
            <v>0</v>
          </cell>
          <cell r="X31">
            <v>0</v>
          </cell>
          <cell r="Y31">
            <v>2012.25</v>
          </cell>
          <cell r="Z31">
            <v>2012.5</v>
          </cell>
          <cell r="AA31">
            <v>0</v>
          </cell>
          <cell r="AB31">
            <v>0</v>
          </cell>
          <cell r="AC31">
            <v>0</v>
          </cell>
          <cell r="AD31">
            <v>2012.25</v>
          </cell>
          <cell r="AE31">
            <v>0</v>
          </cell>
          <cell r="AF31">
            <v>0</v>
          </cell>
          <cell r="AG31">
            <v>0</v>
          </cell>
          <cell r="AH31">
            <v>0</v>
          </cell>
          <cell r="AI31">
            <v>0</v>
          </cell>
          <cell r="AJ31">
            <v>0</v>
          </cell>
          <cell r="AK31">
            <v>2011.5</v>
          </cell>
        </row>
        <row r="32">
          <cell r="C32" t="str">
            <v>Pramipexole1mg</v>
          </cell>
          <cell r="D32" t="str">
            <v>Pramipexole</v>
          </cell>
          <cell r="E32" t="str">
            <v>1mg</v>
          </cell>
          <cell r="F32" t="str">
            <v>Y</v>
          </cell>
          <cell r="G32">
            <v>2011.5</v>
          </cell>
          <cell r="H32">
            <v>0</v>
          </cell>
          <cell r="I32">
            <v>0</v>
          </cell>
          <cell r="J32">
            <v>0</v>
          </cell>
          <cell r="K32">
            <v>2012.25</v>
          </cell>
          <cell r="L32">
            <v>0</v>
          </cell>
          <cell r="M32">
            <v>0</v>
          </cell>
          <cell r="N32">
            <v>0</v>
          </cell>
          <cell r="O32">
            <v>0</v>
          </cell>
          <cell r="P32">
            <v>2012.25</v>
          </cell>
          <cell r="Q32">
            <v>0</v>
          </cell>
          <cell r="R32">
            <v>0</v>
          </cell>
          <cell r="S32">
            <v>2012.5</v>
          </cell>
          <cell r="T32">
            <v>0</v>
          </cell>
          <cell r="U32">
            <v>0</v>
          </cell>
          <cell r="V32">
            <v>0</v>
          </cell>
          <cell r="W32">
            <v>0</v>
          </cell>
          <cell r="X32">
            <v>0</v>
          </cell>
          <cell r="Y32">
            <v>2012.25</v>
          </cell>
          <cell r="Z32">
            <v>2012.5</v>
          </cell>
          <cell r="AA32">
            <v>0</v>
          </cell>
          <cell r="AB32">
            <v>0</v>
          </cell>
          <cell r="AC32">
            <v>0</v>
          </cell>
          <cell r="AD32">
            <v>2012.25</v>
          </cell>
          <cell r="AE32">
            <v>0</v>
          </cell>
          <cell r="AF32">
            <v>0</v>
          </cell>
          <cell r="AG32">
            <v>0</v>
          </cell>
          <cell r="AH32">
            <v>0</v>
          </cell>
          <cell r="AI32">
            <v>0</v>
          </cell>
          <cell r="AJ32">
            <v>0</v>
          </cell>
          <cell r="AK32">
            <v>2011.5</v>
          </cell>
        </row>
        <row r="33">
          <cell r="C33" t="str">
            <v>Pramipexole1.5mg</v>
          </cell>
          <cell r="D33" t="str">
            <v>Pramipexole</v>
          </cell>
          <cell r="E33" t="str">
            <v>1.5mg</v>
          </cell>
          <cell r="F33" t="str">
            <v>Y</v>
          </cell>
          <cell r="G33">
            <v>2011.5</v>
          </cell>
          <cell r="H33">
            <v>0</v>
          </cell>
          <cell r="I33">
            <v>0</v>
          </cell>
          <cell r="J33">
            <v>0</v>
          </cell>
          <cell r="K33">
            <v>2012.25</v>
          </cell>
          <cell r="L33">
            <v>0</v>
          </cell>
          <cell r="M33">
            <v>0</v>
          </cell>
          <cell r="N33">
            <v>0</v>
          </cell>
          <cell r="O33">
            <v>0</v>
          </cell>
          <cell r="P33">
            <v>2012.25</v>
          </cell>
          <cell r="Q33">
            <v>0</v>
          </cell>
          <cell r="R33">
            <v>0</v>
          </cell>
          <cell r="S33">
            <v>2012.5</v>
          </cell>
          <cell r="T33">
            <v>0</v>
          </cell>
          <cell r="U33">
            <v>0</v>
          </cell>
          <cell r="V33">
            <v>0</v>
          </cell>
          <cell r="W33">
            <v>0</v>
          </cell>
          <cell r="X33">
            <v>0</v>
          </cell>
          <cell r="Y33">
            <v>2012.25</v>
          </cell>
          <cell r="Z33">
            <v>2012.5</v>
          </cell>
          <cell r="AA33">
            <v>0</v>
          </cell>
          <cell r="AB33">
            <v>0</v>
          </cell>
          <cell r="AC33">
            <v>0</v>
          </cell>
          <cell r="AD33">
            <v>2012.25</v>
          </cell>
          <cell r="AE33">
            <v>0</v>
          </cell>
          <cell r="AF33">
            <v>0</v>
          </cell>
          <cell r="AG33">
            <v>0</v>
          </cell>
          <cell r="AH33">
            <v>0</v>
          </cell>
          <cell r="AI33">
            <v>0</v>
          </cell>
          <cell r="AJ33">
            <v>0</v>
          </cell>
          <cell r="AK33">
            <v>2011.5</v>
          </cell>
        </row>
        <row r="34">
          <cell r="C34" t="str">
            <v>Rivastigmine</v>
          </cell>
          <cell r="D34" t="str">
            <v>Rivastigmine</v>
          </cell>
          <cell r="E34">
            <v>0</v>
          </cell>
          <cell r="F34" t="str">
            <v>Y</v>
          </cell>
          <cell r="G34">
            <v>2010.25</v>
          </cell>
          <cell r="H34">
            <v>0</v>
          </cell>
          <cell r="I34">
            <v>0</v>
          </cell>
          <cell r="J34">
            <v>0</v>
          </cell>
          <cell r="K34">
            <v>2011</v>
          </cell>
          <cell r="L34">
            <v>0</v>
          </cell>
          <cell r="M34">
            <v>0</v>
          </cell>
          <cell r="N34">
            <v>0</v>
          </cell>
          <cell r="O34">
            <v>0</v>
          </cell>
          <cell r="P34">
            <v>2011</v>
          </cell>
          <cell r="Q34">
            <v>0</v>
          </cell>
          <cell r="R34">
            <v>0</v>
          </cell>
          <cell r="S34">
            <v>2011</v>
          </cell>
          <cell r="T34">
            <v>0</v>
          </cell>
          <cell r="U34">
            <v>0</v>
          </cell>
          <cell r="V34">
            <v>0</v>
          </cell>
          <cell r="W34">
            <v>0</v>
          </cell>
          <cell r="X34">
            <v>0</v>
          </cell>
          <cell r="Y34">
            <v>2010.5</v>
          </cell>
          <cell r="Z34">
            <v>2011</v>
          </cell>
          <cell r="AA34">
            <v>0</v>
          </cell>
          <cell r="AB34">
            <v>0</v>
          </cell>
          <cell r="AC34">
            <v>0</v>
          </cell>
          <cell r="AD34">
            <v>2011</v>
          </cell>
          <cell r="AE34">
            <v>0</v>
          </cell>
          <cell r="AF34">
            <v>0</v>
          </cell>
          <cell r="AG34">
            <v>0</v>
          </cell>
          <cell r="AH34">
            <v>0</v>
          </cell>
          <cell r="AI34">
            <v>0</v>
          </cell>
          <cell r="AJ34">
            <v>0</v>
          </cell>
          <cell r="AK34">
            <v>2010.25</v>
          </cell>
        </row>
        <row r="35">
          <cell r="C35" t="str">
            <v>Topiramate25mg</v>
          </cell>
          <cell r="D35" t="str">
            <v>Topiramate</v>
          </cell>
          <cell r="E35" t="str">
            <v>25mg</v>
          </cell>
          <cell r="F35" t="str">
            <v>Y</v>
          </cell>
          <cell r="G35">
            <v>2011.5</v>
          </cell>
          <cell r="H35">
            <v>0</v>
          </cell>
          <cell r="I35">
            <v>0</v>
          </cell>
          <cell r="J35">
            <v>0</v>
          </cell>
          <cell r="K35">
            <v>2012.25</v>
          </cell>
          <cell r="L35">
            <v>0</v>
          </cell>
          <cell r="M35">
            <v>0</v>
          </cell>
          <cell r="N35">
            <v>0</v>
          </cell>
          <cell r="O35">
            <v>0</v>
          </cell>
          <cell r="P35">
            <v>2012.25</v>
          </cell>
          <cell r="Q35">
            <v>0</v>
          </cell>
          <cell r="R35">
            <v>0</v>
          </cell>
          <cell r="S35">
            <v>2012.25</v>
          </cell>
          <cell r="T35">
            <v>0</v>
          </cell>
          <cell r="U35">
            <v>0</v>
          </cell>
          <cell r="V35">
            <v>0</v>
          </cell>
          <cell r="W35">
            <v>0</v>
          </cell>
          <cell r="X35">
            <v>0</v>
          </cell>
          <cell r="Y35">
            <v>2011.5</v>
          </cell>
          <cell r="Z35">
            <v>2012.25</v>
          </cell>
          <cell r="AA35">
            <v>0</v>
          </cell>
          <cell r="AB35">
            <v>0</v>
          </cell>
          <cell r="AC35">
            <v>0</v>
          </cell>
          <cell r="AD35">
            <v>2012.25</v>
          </cell>
          <cell r="AE35">
            <v>0</v>
          </cell>
          <cell r="AF35">
            <v>0</v>
          </cell>
          <cell r="AG35">
            <v>0</v>
          </cell>
          <cell r="AH35">
            <v>0</v>
          </cell>
          <cell r="AI35">
            <v>0</v>
          </cell>
          <cell r="AJ35">
            <v>0</v>
          </cell>
          <cell r="AK35">
            <v>2011.5</v>
          </cell>
        </row>
        <row r="36">
          <cell r="C36" t="str">
            <v>Topiramate50mg</v>
          </cell>
          <cell r="D36" t="str">
            <v>Topiramate</v>
          </cell>
          <cell r="E36" t="str">
            <v>50mg</v>
          </cell>
          <cell r="F36" t="str">
            <v>Y</v>
          </cell>
          <cell r="G36">
            <v>2011.5</v>
          </cell>
          <cell r="H36">
            <v>0</v>
          </cell>
          <cell r="I36">
            <v>0</v>
          </cell>
          <cell r="J36">
            <v>0</v>
          </cell>
          <cell r="K36">
            <v>2012.25</v>
          </cell>
          <cell r="L36">
            <v>0</v>
          </cell>
          <cell r="M36">
            <v>0</v>
          </cell>
          <cell r="N36">
            <v>0</v>
          </cell>
          <cell r="O36">
            <v>0</v>
          </cell>
          <cell r="P36">
            <v>2012.25</v>
          </cell>
          <cell r="Q36">
            <v>0</v>
          </cell>
          <cell r="R36">
            <v>0</v>
          </cell>
          <cell r="S36">
            <v>2012.25</v>
          </cell>
          <cell r="T36">
            <v>0</v>
          </cell>
          <cell r="U36">
            <v>0</v>
          </cell>
          <cell r="V36">
            <v>0</v>
          </cell>
          <cell r="W36">
            <v>0</v>
          </cell>
          <cell r="X36">
            <v>0</v>
          </cell>
          <cell r="Y36">
            <v>2011.5</v>
          </cell>
          <cell r="Z36">
            <v>2012.25</v>
          </cell>
          <cell r="AA36">
            <v>0</v>
          </cell>
          <cell r="AB36">
            <v>0</v>
          </cell>
          <cell r="AC36">
            <v>0</v>
          </cell>
          <cell r="AD36">
            <v>2012.25</v>
          </cell>
          <cell r="AE36">
            <v>0</v>
          </cell>
          <cell r="AF36">
            <v>0</v>
          </cell>
          <cell r="AG36">
            <v>0</v>
          </cell>
          <cell r="AH36">
            <v>0</v>
          </cell>
          <cell r="AI36">
            <v>0</v>
          </cell>
          <cell r="AJ36">
            <v>0</v>
          </cell>
          <cell r="AK36">
            <v>2011.5</v>
          </cell>
        </row>
        <row r="37">
          <cell r="C37" t="str">
            <v>Topiramate100mg</v>
          </cell>
          <cell r="D37" t="str">
            <v>Topiramate</v>
          </cell>
          <cell r="E37" t="str">
            <v>100mg</v>
          </cell>
          <cell r="F37" t="str">
            <v>Y</v>
          </cell>
          <cell r="G37">
            <v>2011.5</v>
          </cell>
          <cell r="H37">
            <v>0</v>
          </cell>
          <cell r="I37">
            <v>0</v>
          </cell>
          <cell r="J37">
            <v>0</v>
          </cell>
          <cell r="K37">
            <v>2012.25</v>
          </cell>
          <cell r="L37">
            <v>0</v>
          </cell>
          <cell r="M37">
            <v>0</v>
          </cell>
          <cell r="N37">
            <v>0</v>
          </cell>
          <cell r="O37">
            <v>0</v>
          </cell>
          <cell r="P37">
            <v>2012.25</v>
          </cell>
          <cell r="Q37">
            <v>0</v>
          </cell>
          <cell r="R37">
            <v>0</v>
          </cell>
          <cell r="S37">
            <v>2012.25</v>
          </cell>
          <cell r="T37">
            <v>0</v>
          </cell>
          <cell r="U37">
            <v>0</v>
          </cell>
          <cell r="V37">
            <v>0</v>
          </cell>
          <cell r="W37">
            <v>0</v>
          </cell>
          <cell r="X37">
            <v>0</v>
          </cell>
          <cell r="Y37">
            <v>2011.5</v>
          </cell>
          <cell r="Z37">
            <v>2012.25</v>
          </cell>
          <cell r="AA37">
            <v>0</v>
          </cell>
          <cell r="AB37">
            <v>0</v>
          </cell>
          <cell r="AC37">
            <v>0</v>
          </cell>
          <cell r="AD37">
            <v>2012.25</v>
          </cell>
          <cell r="AE37">
            <v>0</v>
          </cell>
          <cell r="AF37">
            <v>0</v>
          </cell>
          <cell r="AG37">
            <v>0</v>
          </cell>
          <cell r="AH37">
            <v>0</v>
          </cell>
          <cell r="AI37">
            <v>0</v>
          </cell>
          <cell r="AJ37">
            <v>0</v>
          </cell>
          <cell r="AK37">
            <v>2011.5</v>
          </cell>
        </row>
        <row r="38">
          <cell r="C38" t="str">
            <v>Topiramate200mg</v>
          </cell>
          <cell r="D38" t="str">
            <v>Topiramate</v>
          </cell>
          <cell r="E38" t="str">
            <v>200mg</v>
          </cell>
          <cell r="F38" t="str">
            <v>Y</v>
          </cell>
          <cell r="G38">
            <v>2011.5</v>
          </cell>
          <cell r="H38">
            <v>0</v>
          </cell>
          <cell r="I38">
            <v>0</v>
          </cell>
          <cell r="J38">
            <v>0</v>
          </cell>
          <cell r="K38">
            <v>2012.25</v>
          </cell>
          <cell r="L38">
            <v>0</v>
          </cell>
          <cell r="M38">
            <v>0</v>
          </cell>
          <cell r="N38">
            <v>0</v>
          </cell>
          <cell r="O38">
            <v>0</v>
          </cell>
          <cell r="P38">
            <v>2012.25</v>
          </cell>
          <cell r="Q38">
            <v>0</v>
          </cell>
          <cell r="R38">
            <v>0</v>
          </cell>
          <cell r="S38">
            <v>2012.25</v>
          </cell>
          <cell r="T38">
            <v>0</v>
          </cell>
          <cell r="U38">
            <v>0</v>
          </cell>
          <cell r="V38">
            <v>0</v>
          </cell>
          <cell r="W38">
            <v>0</v>
          </cell>
          <cell r="X38">
            <v>0</v>
          </cell>
          <cell r="Y38">
            <v>2011.5</v>
          </cell>
          <cell r="Z38">
            <v>2012.25</v>
          </cell>
          <cell r="AA38">
            <v>0</v>
          </cell>
          <cell r="AB38">
            <v>0</v>
          </cell>
          <cell r="AC38">
            <v>0</v>
          </cell>
          <cell r="AD38">
            <v>2012.25</v>
          </cell>
          <cell r="AE38">
            <v>0</v>
          </cell>
          <cell r="AF38">
            <v>0</v>
          </cell>
          <cell r="AG38">
            <v>0</v>
          </cell>
          <cell r="AH38">
            <v>0</v>
          </cell>
          <cell r="AI38">
            <v>0</v>
          </cell>
          <cell r="AJ38">
            <v>0</v>
          </cell>
          <cell r="AK38">
            <v>2011.5</v>
          </cell>
        </row>
        <row r="39">
          <cell r="C39" t="str">
            <v>Valsartan + HCTZ160+12.5mg</v>
          </cell>
          <cell r="D39" t="str">
            <v>Valsartan + HCTZ</v>
          </cell>
          <cell r="E39" t="str">
            <v>160+12.5mg</v>
          </cell>
          <cell r="F39" t="str">
            <v>Y</v>
          </cell>
          <cell r="G39">
            <v>2011.5</v>
          </cell>
          <cell r="H39">
            <v>0</v>
          </cell>
          <cell r="I39">
            <v>0</v>
          </cell>
          <cell r="J39">
            <v>0</v>
          </cell>
          <cell r="K39">
            <v>2012.25</v>
          </cell>
          <cell r="L39">
            <v>0</v>
          </cell>
          <cell r="M39">
            <v>0</v>
          </cell>
          <cell r="N39">
            <v>0</v>
          </cell>
          <cell r="O39">
            <v>0</v>
          </cell>
          <cell r="P39">
            <v>2012.25</v>
          </cell>
          <cell r="Q39">
            <v>0</v>
          </cell>
          <cell r="R39">
            <v>0</v>
          </cell>
          <cell r="S39">
            <v>2012.25</v>
          </cell>
          <cell r="T39">
            <v>0</v>
          </cell>
          <cell r="U39">
            <v>0</v>
          </cell>
          <cell r="V39">
            <v>0</v>
          </cell>
          <cell r="W39">
            <v>0</v>
          </cell>
          <cell r="X39">
            <v>0</v>
          </cell>
          <cell r="Y39">
            <v>2012.25</v>
          </cell>
          <cell r="Z39">
            <v>2012.25</v>
          </cell>
          <cell r="AA39">
            <v>0</v>
          </cell>
          <cell r="AB39">
            <v>0</v>
          </cell>
          <cell r="AC39">
            <v>0</v>
          </cell>
          <cell r="AD39">
            <v>2012.25</v>
          </cell>
          <cell r="AE39">
            <v>0</v>
          </cell>
          <cell r="AF39">
            <v>0</v>
          </cell>
          <cell r="AG39">
            <v>0</v>
          </cell>
          <cell r="AH39">
            <v>0</v>
          </cell>
          <cell r="AI39">
            <v>0</v>
          </cell>
          <cell r="AJ39">
            <v>0</v>
          </cell>
          <cell r="AK39">
            <v>2011.5</v>
          </cell>
        </row>
        <row r="40">
          <cell r="C40" t="str">
            <v>Valsartan + HCTZ320+12.5mg</v>
          </cell>
          <cell r="D40" t="str">
            <v>Valsartan + HCTZ</v>
          </cell>
          <cell r="E40" t="str">
            <v>320+12.5mg</v>
          </cell>
          <cell r="F40" t="str">
            <v>Y</v>
          </cell>
          <cell r="G40">
            <v>2011.5</v>
          </cell>
          <cell r="H40">
            <v>0</v>
          </cell>
          <cell r="I40">
            <v>0</v>
          </cell>
          <cell r="J40">
            <v>0</v>
          </cell>
          <cell r="K40">
            <v>2012.25</v>
          </cell>
          <cell r="L40">
            <v>0</v>
          </cell>
          <cell r="M40">
            <v>0</v>
          </cell>
          <cell r="N40">
            <v>0</v>
          </cell>
          <cell r="O40">
            <v>0</v>
          </cell>
          <cell r="P40">
            <v>2012.25</v>
          </cell>
          <cell r="Q40">
            <v>0</v>
          </cell>
          <cell r="R40">
            <v>0</v>
          </cell>
          <cell r="S40">
            <v>2012.25</v>
          </cell>
          <cell r="T40">
            <v>0</v>
          </cell>
          <cell r="U40">
            <v>0</v>
          </cell>
          <cell r="V40">
            <v>0</v>
          </cell>
          <cell r="W40">
            <v>0</v>
          </cell>
          <cell r="X40">
            <v>0</v>
          </cell>
          <cell r="Y40">
            <v>2012.25</v>
          </cell>
          <cell r="Z40">
            <v>2012.25</v>
          </cell>
          <cell r="AA40">
            <v>0</v>
          </cell>
          <cell r="AB40">
            <v>0</v>
          </cell>
          <cell r="AC40">
            <v>0</v>
          </cell>
          <cell r="AD40">
            <v>2012.25</v>
          </cell>
          <cell r="AE40">
            <v>0</v>
          </cell>
          <cell r="AF40">
            <v>0</v>
          </cell>
          <cell r="AG40">
            <v>0</v>
          </cell>
          <cell r="AH40">
            <v>0</v>
          </cell>
          <cell r="AI40">
            <v>0</v>
          </cell>
          <cell r="AJ40">
            <v>0</v>
          </cell>
          <cell r="AK40">
            <v>2011.5</v>
          </cell>
        </row>
        <row r="41">
          <cell r="C41" t="str">
            <v>Valsartan + HCTZ80+12.5mg</v>
          </cell>
          <cell r="D41" t="str">
            <v>Valsartan + HCTZ</v>
          </cell>
          <cell r="E41" t="str">
            <v>80+12.5mg</v>
          </cell>
          <cell r="F41" t="str">
            <v>Y</v>
          </cell>
          <cell r="G41">
            <v>2011.5</v>
          </cell>
          <cell r="H41">
            <v>0</v>
          </cell>
          <cell r="I41">
            <v>0</v>
          </cell>
          <cell r="J41">
            <v>0</v>
          </cell>
          <cell r="K41">
            <v>2012.25</v>
          </cell>
          <cell r="L41">
            <v>0</v>
          </cell>
          <cell r="M41">
            <v>0</v>
          </cell>
          <cell r="N41">
            <v>0</v>
          </cell>
          <cell r="O41">
            <v>0</v>
          </cell>
          <cell r="P41">
            <v>2012.25</v>
          </cell>
          <cell r="Q41">
            <v>0</v>
          </cell>
          <cell r="R41">
            <v>0</v>
          </cell>
          <cell r="S41">
            <v>2012.25</v>
          </cell>
          <cell r="T41">
            <v>0</v>
          </cell>
          <cell r="U41">
            <v>0</v>
          </cell>
          <cell r="V41">
            <v>0</v>
          </cell>
          <cell r="W41">
            <v>0</v>
          </cell>
          <cell r="X41">
            <v>0</v>
          </cell>
          <cell r="Y41">
            <v>2012.25</v>
          </cell>
          <cell r="Z41">
            <v>2012.25</v>
          </cell>
          <cell r="AA41">
            <v>0</v>
          </cell>
          <cell r="AB41">
            <v>0</v>
          </cell>
          <cell r="AC41">
            <v>0</v>
          </cell>
          <cell r="AD41">
            <v>2012.25</v>
          </cell>
          <cell r="AE41">
            <v>0</v>
          </cell>
          <cell r="AF41">
            <v>0</v>
          </cell>
          <cell r="AG41">
            <v>0</v>
          </cell>
          <cell r="AH41">
            <v>0</v>
          </cell>
          <cell r="AI41">
            <v>0</v>
          </cell>
          <cell r="AJ41">
            <v>0</v>
          </cell>
          <cell r="AK41">
            <v>2011.5</v>
          </cell>
        </row>
        <row r="42">
          <cell r="C42" t="str">
            <v>Valsartan + HCTZ320+25mg</v>
          </cell>
          <cell r="D42" t="str">
            <v>Valsartan + HCTZ</v>
          </cell>
          <cell r="E42" t="str">
            <v>320+25mg</v>
          </cell>
          <cell r="F42" t="str">
            <v>Y</v>
          </cell>
          <cell r="G42">
            <v>2011.5</v>
          </cell>
          <cell r="H42">
            <v>0</v>
          </cell>
          <cell r="I42">
            <v>0</v>
          </cell>
          <cell r="J42">
            <v>0</v>
          </cell>
          <cell r="K42">
            <v>2012.25</v>
          </cell>
          <cell r="L42">
            <v>0</v>
          </cell>
          <cell r="M42">
            <v>0</v>
          </cell>
          <cell r="N42">
            <v>0</v>
          </cell>
          <cell r="O42">
            <v>0</v>
          </cell>
          <cell r="P42">
            <v>2012.25</v>
          </cell>
          <cell r="Q42">
            <v>0</v>
          </cell>
          <cell r="R42">
            <v>0</v>
          </cell>
          <cell r="S42">
            <v>2012.25</v>
          </cell>
          <cell r="T42">
            <v>0</v>
          </cell>
          <cell r="U42">
            <v>0</v>
          </cell>
          <cell r="V42">
            <v>0</v>
          </cell>
          <cell r="W42">
            <v>0</v>
          </cell>
          <cell r="X42">
            <v>0</v>
          </cell>
          <cell r="Y42">
            <v>2012.25</v>
          </cell>
          <cell r="Z42">
            <v>2012.25</v>
          </cell>
          <cell r="AA42">
            <v>0</v>
          </cell>
          <cell r="AB42">
            <v>0</v>
          </cell>
          <cell r="AC42">
            <v>0</v>
          </cell>
          <cell r="AD42">
            <v>2012.25</v>
          </cell>
          <cell r="AE42">
            <v>0</v>
          </cell>
          <cell r="AF42">
            <v>0</v>
          </cell>
          <cell r="AG42">
            <v>0</v>
          </cell>
          <cell r="AH42">
            <v>0</v>
          </cell>
          <cell r="AI42">
            <v>0</v>
          </cell>
          <cell r="AJ42">
            <v>0</v>
          </cell>
          <cell r="AK42">
            <v>2011.5</v>
          </cell>
        </row>
        <row r="43">
          <cell r="C43" t="str">
            <v>Valsartan40mg</v>
          </cell>
          <cell r="D43" t="str">
            <v>Valsartan</v>
          </cell>
          <cell r="E43" t="str">
            <v>40mg</v>
          </cell>
          <cell r="F43" t="str">
            <v>Y</v>
          </cell>
          <cell r="G43">
            <v>2011.5</v>
          </cell>
          <cell r="H43">
            <v>0</v>
          </cell>
          <cell r="I43">
            <v>0</v>
          </cell>
          <cell r="J43">
            <v>0</v>
          </cell>
          <cell r="K43">
            <v>2012.25</v>
          </cell>
          <cell r="L43">
            <v>0</v>
          </cell>
          <cell r="M43">
            <v>0</v>
          </cell>
          <cell r="N43">
            <v>0</v>
          </cell>
          <cell r="O43">
            <v>0</v>
          </cell>
          <cell r="P43">
            <v>2012.25</v>
          </cell>
          <cell r="Q43">
            <v>0</v>
          </cell>
          <cell r="R43">
            <v>0</v>
          </cell>
          <cell r="S43">
            <v>2012.25</v>
          </cell>
          <cell r="T43">
            <v>0</v>
          </cell>
          <cell r="U43">
            <v>0</v>
          </cell>
          <cell r="V43">
            <v>0</v>
          </cell>
          <cell r="W43">
            <v>0</v>
          </cell>
          <cell r="X43">
            <v>0</v>
          </cell>
          <cell r="Y43">
            <v>2012.25</v>
          </cell>
          <cell r="Z43">
            <v>2012.25</v>
          </cell>
          <cell r="AA43">
            <v>0</v>
          </cell>
          <cell r="AB43">
            <v>0</v>
          </cell>
          <cell r="AC43">
            <v>0</v>
          </cell>
          <cell r="AD43">
            <v>2012.25</v>
          </cell>
          <cell r="AE43">
            <v>0</v>
          </cell>
          <cell r="AF43">
            <v>0</v>
          </cell>
          <cell r="AG43">
            <v>0</v>
          </cell>
          <cell r="AH43">
            <v>0</v>
          </cell>
          <cell r="AI43">
            <v>0</v>
          </cell>
          <cell r="AJ43">
            <v>0</v>
          </cell>
          <cell r="AK43">
            <v>2011.5</v>
          </cell>
        </row>
        <row r="44">
          <cell r="C44" t="str">
            <v>Valsartan80mg</v>
          </cell>
          <cell r="D44" t="str">
            <v>Valsartan</v>
          </cell>
          <cell r="E44" t="str">
            <v>80mg</v>
          </cell>
          <cell r="F44" t="str">
            <v>Y</v>
          </cell>
          <cell r="G44">
            <v>2011.5</v>
          </cell>
          <cell r="H44">
            <v>0</v>
          </cell>
          <cell r="I44">
            <v>0</v>
          </cell>
          <cell r="J44">
            <v>0</v>
          </cell>
          <cell r="K44">
            <v>2012.25</v>
          </cell>
          <cell r="L44">
            <v>0</v>
          </cell>
          <cell r="M44">
            <v>0</v>
          </cell>
          <cell r="N44">
            <v>0</v>
          </cell>
          <cell r="O44">
            <v>0</v>
          </cell>
          <cell r="P44">
            <v>2012.25</v>
          </cell>
          <cell r="Q44">
            <v>0</v>
          </cell>
          <cell r="R44">
            <v>0</v>
          </cell>
          <cell r="S44">
            <v>2012.25</v>
          </cell>
          <cell r="T44">
            <v>0</v>
          </cell>
          <cell r="U44">
            <v>0</v>
          </cell>
          <cell r="V44">
            <v>0</v>
          </cell>
          <cell r="W44">
            <v>0</v>
          </cell>
          <cell r="X44">
            <v>0</v>
          </cell>
          <cell r="Y44">
            <v>2012.25</v>
          </cell>
          <cell r="Z44">
            <v>2012.25</v>
          </cell>
          <cell r="AA44">
            <v>0</v>
          </cell>
          <cell r="AB44">
            <v>0</v>
          </cell>
          <cell r="AC44">
            <v>0</v>
          </cell>
          <cell r="AD44">
            <v>2012.25</v>
          </cell>
          <cell r="AE44">
            <v>0</v>
          </cell>
          <cell r="AF44">
            <v>0</v>
          </cell>
          <cell r="AG44">
            <v>0</v>
          </cell>
          <cell r="AH44">
            <v>0</v>
          </cell>
          <cell r="AI44">
            <v>0</v>
          </cell>
          <cell r="AJ44">
            <v>0</v>
          </cell>
          <cell r="AK44">
            <v>2011.5</v>
          </cell>
        </row>
        <row r="45">
          <cell r="C45" t="str">
            <v>Valsartan160mg</v>
          </cell>
          <cell r="D45" t="str">
            <v>Valsartan</v>
          </cell>
          <cell r="E45" t="str">
            <v>160mg</v>
          </cell>
          <cell r="F45" t="str">
            <v>Y</v>
          </cell>
          <cell r="G45">
            <v>2011.5</v>
          </cell>
          <cell r="H45">
            <v>0</v>
          </cell>
          <cell r="I45">
            <v>0</v>
          </cell>
          <cell r="J45">
            <v>0</v>
          </cell>
          <cell r="K45">
            <v>2012.25</v>
          </cell>
          <cell r="L45">
            <v>0</v>
          </cell>
          <cell r="M45">
            <v>0</v>
          </cell>
          <cell r="N45">
            <v>0</v>
          </cell>
          <cell r="O45">
            <v>0</v>
          </cell>
          <cell r="P45">
            <v>2012.25</v>
          </cell>
          <cell r="Q45">
            <v>0</v>
          </cell>
          <cell r="R45">
            <v>0</v>
          </cell>
          <cell r="S45">
            <v>2012.25</v>
          </cell>
          <cell r="T45">
            <v>0</v>
          </cell>
          <cell r="U45">
            <v>0</v>
          </cell>
          <cell r="V45">
            <v>0</v>
          </cell>
          <cell r="W45">
            <v>0</v>
          </cell>
          <cell r="X45">
            <v>0</v>
          </cell>
          <cell r="Y45">
            <v>2012.25</v>
          </cell>
          <cell r="Z45">
            <v>2012.25</v>
          </cell>
          <cell r="AA45">
            <v>0</v>
          </cell>
          <cell r="AB45">
            <v>0</v>
          </cell>
          <cell r="AC45">
            <v>0</v>
          </cell>
          <cell r="AD45">
            <v>2012.25</v>
          </cell>
          <cell r="AE45">
            <v>0</v>
          </cell>
          <cell r="AF45">
            <v>0</v>
          </cell>
          <cell r="AG45">
            <v>0</v>
          </cell>
          <cell r="AH45">
            <v>0</v>
          </cell>
          <cell r="AI45">
            <v>0</v>
          </cell>
          <cell r="AJ45">
            <v>0</v>
          </cell>
          <cell r="AK45">
            <v>2011.5</v>
          </cell>
        </row>
        <row r="46">
          <cell r="C46" t="str">
            <v>Valsartan320mg</v>
          </cell>
          <cell r="D46" t="str">
            <v>Valsartan</v>
          </cell>
          <cell r="E46" t="str">
            <v>320mg</v>
          </cell>
          <cell r="F46" t="str">
            <v>Y</v>
          </cell>
          <cell r="G46">
            <v>2011.5</v>
          </cell>
          <cell r="H46">
            <v>0</v>
          </cell>
          <cell r="I46">
            <v>0</v>
          </cell>
          <cell r="J46">
            <v>0</v>
          </cell>
          <cell r="K46">
            <v>2012.25</v>
          </cell>
          <cell r="L46">
            <v>0</v>
          </cell>
          <cell r="M46">
            <v>0</v>
          </cell>
          <cell r="N46">
            <v>0</v>
          </cell>
          <cell r="O46">
            <v>0</v>
          </cell>
          <cell r="P46">
            <v>2012.25</v>
          </cell>
          <cell r="Q46">
            <v>0</v>
          </cell>
          <cell r="R46">
            <v>0</v>
          </cell>
          <cell r="S46">
            <v>2012.25</v>
          </cell>
          <cell r="T46">
            <v>0</v>
          </cell>
          <cell r="U46">
            <v>0</v>
          </cell>
          <cell r="V46">
            <v>0</v>
          </cell>
          <cell r="W46">
            <v>0</v>
          </cell>
          <cell r="X46">
            <v>0</v>
          </cell>
          <cell r="Y46">
            <v>2012.25</v>
          </cell>
          <cell r="Z46">
            <v>2012.25</v>
          </cell>
          <cell r="AA46">
            <v>0</v>
          </cell>
          <cell r="AB46">
            <v>0</v>
          </cell>
          <cell r="AC46">
            <v>0</v>
          </cell>
          <cell r="AD46">
            <v>2012.25</v>
          </cell>
          <cell r="AE46">
            <v>0</v>
          </cell>
          <cell r="AF46">
            <v>0</v>
          </cell>
          <cell r="AG46">
            <v>0</v>
          </cell>
          <cell r="AH46">
            <v>0</v>
          </cell>
          <cell r="AI46">
            <v>0</v>
          </cell>
          <cell r="AJ46">
            <v>0</v>
          </cell>
          <cell r="AK46">
            <v>2011.5</v>
          </cell>
        </row>
        <row r="47">
          <cell r="C47" t="str">
            <v>Venlafaxine XR</v>
          </cell>
          <cell r="D47" t="str">
            <v>Venlafaxine XR</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row>
        <row r="49">
          <cell r="C49" t="str">
            <v>Amoxicillin + Clarithromycin + Esomeprazole</v>
          </cell>
          <cell r="D49" t="str">
            <v>Amoxicillin + Clarithromycin + Esomeprazole</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row>
        <row r="50">
          <cell r="C50" t="str">
            <v>Metformin + Glimepiride</v>
          </cell>
          <cell r="D50" t="str">
            <v>Metformin + Glimepiride</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row>
        <row r="51">
          <cell r="C51" t="str">
            <v>Tiotropium Bromide</v>
          </cell>
          <cell r="D51" t="str">
            <v>Tiotropium Bromide</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row>
        <row r="52">
          <cell r="C52" t="str">
            <v>Enoxaparin Sodium</v>
          </cell>
          <cell r="D52" t="str">
            <v>Enoxaparin Sodium</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row>
        <row r="53">
          <cell r="C53" t="str">
            <v>Felodipine + Candesartan</v>
          </cell>
          <cell r="D53" t="str">
            <v>Felodipine + Candesartan</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row>
        <row r="54">
          <cell r="C54" t="str">
            <v>Pregabalin</v>
          </cell>
          <cell r="D54" t="str">
            <v>Pregabalin</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row>
        <row r="55">
          <cell r="C55" t="str">
            <v>Zoledronic Acid</v>
          </cell>
          <cell r="D55" t="str">
            <v>Zoledronic Acid</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row>
        <row r="56">
          <cell r="C56" t="str">
            <v>Chondroitinsulfuric Acid + Glucosamine</v>
          </cell>
          <cell r="D56" t="str">
            <v>Chondroitinsulfuric Acid + Glucosamine</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row>
        <row r="57">
          <cell r="C57" t="str">
            <v>Diclofenac + Vitamin B</v>
          </cell>
          <cell r="D57" t="str">
            <v>Diclofenac + Vitamin B</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row>
        <row r="58">
          <cell r="C58" t="str">
            <v>Ketorolac + Tramadol</v>
          </cell>
          <cell r="D58" t="str">
            <v>Ketorolac + Tramadol</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row>
        <row r="59">
          <cell r="C59" t="str">
            <v>Fenofibrate</v>
          </cell>
          <cell r="D59" t="str">
            <v>Fenofibrate</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row>
        <row r="60">
          <cell r="C60" t="str">
            <v>Ethinylestradiol + Gestoden</v>
          </cell>
          <cell r="D60" t="str">
            <v>Ethinylestradiol + Gestoden</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row>
        <row r="61">
          <cell r="C61" t="str">
            <v>Levocetirizine</v>
          </cell>
          <cell r="D61" t="str">
            <v>Levocetirizine</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row>
        <row r="62">
          <cell r="C62" t="str">
            <v>Desloratidine</v>
          </cell>
          <cell r="D62" t="str">
            <v>Desloratidine</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row>
        <row r="63">
          <cell r="C63" t="str">
            <v>Diosmin + Hesperidine</v>
          </cell>
          <cell r="D63" t="str">
            <v>Diosmin + Hesperidine</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row>
        <row r="64">
          <cell r="C64" t="str">
            <v>Dexketoprofen Trometamol</v>
          </cell>
          <cell r="D64" t="str">
            <v>Dexketoprofen Trometamol</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row>
        <row r="65">
          <cell r="C65" t="str">
            <v>Betamethasone + Loratadine</v>
          </cell>
          <cell r="D65" t="str">
            <v>Betamethasone + Loratadine</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row>
        <row r="66">
          <cell r="C66" t="str">
            <v>Perindopril</v>
          </cell>
          <cell r="D66" t="str">
            <v>Perindopril</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row>
        <row r="67">
          <cell r="C67" t="str">
            <v>Trimetazidine</v>
          </cell>
          <cell r="D67" t="str">
            <v>Trimetazidine</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row>
        <row r="68">
          <cell r="C68" t="str">
            <v>Valproic Acid</v>
          </cell>
          <cell r="D68" t="str">
            <v>Valproic Acid</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row>
        <row r="69">
          <cell r="C69" t="str">
            <v>Valproate semisodium</v>
          </cell>
          <cell r="D69" t="str">
            <v>Valproate semisodium</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row>
        <row r="70">
          <cell r="C70" t="str">
            <v>Ipratropium Bromide + Fenoterol</v>
          </cell>
          <cell r="D70" t="str">
            <v>Ipratropium Bromide + Fenoterol</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Voriconazole</v>
          </cell>
          <cell r="D71" t="str">
            <v>Voriconazole</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row>
        <row r="72">
          <cell r="C72" t="str">
            <v>Colistin</v>
          </cell>
          <cell r="D72" t="str">
            <v>Colistin</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Nimesulide + Paracetamol</v>
          </cell>
          <cell r="D73" t="str">
            <v>Nimesulide + Paracetamol</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Orlistat</v>
          </cell>
          <cell r="D74" t="str">
            <v>Orlistat</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row>
        <row r="75">
          <cell r="C75" t="str">
            <v>Desogestrel + Ethinylestradiol</v>
          </cell>
          <cell r="D75" t="str">
            <v>Desogestrel + Ethinylestradiol</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row>
        <row r="76">
          <cell r="C76" t="str">
            <v>Ketorolac</v>
          </cell>
          <cell r="D76" t="str">
            <v>Ketorolac</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row>
        <row r="77">
          <cell r="C77" t="str">
            <v>Tianeptine</v>
          </cell>
          <cell r="D77" t="str">
            <v>Tianeptine</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row>
        <row r="78">
          <cell r="C78" t="str">
            <v>Trimebutine</v>
          </cell>
          <cell r="D78" t="str">
            <v>Trimebutine</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row>
        <row r="79">
          <cell r="C79" t="str">
            <v>Nimesulide Betadex</v>
          </cell>
          <cell r="D79" t="str">
            <v>Nimesulide Betadex</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row>
        <row r="80">
          <cell r="C80" t="str">
            <v>Ipratropium Bromide + Salbutamol</v>
          </cell>
          <cell r="D80" t="str">
            <v>Ipratropium Bromide + Salbutamol</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row>
        <row r="81">
          <cell r="C81" t="str">
            <v>Nitazoxanide</v>
          </cell>
          <cell r="D81" t="str">
            <v>Nitazoxanide</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Acetylsalicylic acid</v>
          </cell>
          <cell r="D82" t="str">
            <v>Acetylsalicylic acid</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row>
        <row r="83">
          <cell r="C83" t="str">
            <v>Clopidogrel + Acetylsalicylic acid</v>
          </cell>
          <cell r="D83" t="str">
            <v>Clopidogrel + Acetylsalicylic acid</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row>
        <row r="84">
          <cell r="C84" t="str">
            <v>Levodopa + Carbidopa + Entacapone</v>
          </cell>
          <cell r="D84" t="str">
            <v>Levodopa + Carbidopa + Entacapone</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Pinaverium Bromide + Dimethicone</v>
          </cell>
          <cell r="D85" t="str">
            <v>Pinaverium Bromide + Dimethicone</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row>
        <row r="86">
          <cell r="C86" t="str">
            <v>Pravastatin sodium</v>
          </cell>
          <cell r="D86" t="str">
            <v>Pravastatin sodium</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Ertapenem</v>
          </cell>
          <cell r="D87" t="str">
            <v>Ertapenem</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row>
        <row r="88">
          <cell r="C88" t="str">
            <v>Interferon Beta-1B</v>
          </cell>
          <cell r="D88" t="str">
            <v>Interferon Beta-1B</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row>
        <row r="89">
          <cell r="C89" t="str">
            <v>Betamethasone Sodium Phosphate + Betamethasone Dipropionate</v>
          </cell>
          <cell r="D89" t="str">
            <v>Betamethasone Sodium Phosphate + Betamethasone Dipropionate</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row>
        <row r="90">
          <cell r="C90" t="str">
            <v>Domperidone</v>
          </cell>
          <cell r="D90" t="str">
            <v>Domperidone</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row>
        <row r="91">
          <cell r="C91" t="str">
            <v>Desloratidine + Pseudoephedrine</v>
          </cell>
          <cell r="D91" t="str">
            <v>Desloratidine + Pseudoephedrine</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Buprenorphine</v>
          </cell>
          <cell r="D92" t="str">
            <v>Buprenorphine</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row>
        <row r="93">
          <cell r="C93" t="str">
            <v>Amisulpride</v>
          </cell>
          <cell r="D93" t="str">
            <v>Amisulpride</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row>
        <row r="94">
          <cell r="C94" t="str">
            <v>Atenolol</v>
          </cell>
          <cell r="D94" t="str">
            <v>Atenolol</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row>
        <row r="95">
          <cell r="C95" t="str">
            <v>Metoclopramide + Omeprazole</v>
          </cell>
          <cell r="D95" t="str">
            <v>Metoclopramide + Omeprazole</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row>
        <row r="96">
          <cell r="C96" t="str">
            <v>Rivastigmine + Memantine</v>
          </cell>
          <cell r="D96" t="str">
            <v>Rivastigmine + Memantine</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row>
        <row r="97">
          <cell r="C97" t="str">
            <v>Paracetamol + Codeine</v>
          </cell>
          <cell r="D97" t="str">
            <v>Paracetamol + Codeine</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row>
        <row r="98">
          <cell r="C98" t="str">
            <v>Glibenclamide</v>
          </cell>
          <cell r="D98" t="str">
            <v>Glibenclamide</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row>
        <row r="99">
          <cell r="C99" t="str">
            <v>Mebeverine</v>
          </cell>
          <cell r="D99" t="str">
            <v>Mebeverine</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row>
        <row r="100">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row>
        <row r="101">
          <cell r="C101" t="str">
            <v>Amlodipine</v>
          </cell>
          <cell r="D101" t="str">
            <v>Amlodipine</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t="str">
            <v>Ademetionine</v>
          </cell>
          <cell r="D102" t="str">
            <v>Ademetionine</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row>
        <row r="103">
          <cell r="C103" t="str">
            <v xml:space="preserve">Carbidopa + levodopa </v>
          </cell>
          <cell r="D103" t="str">
            <v xml:space="preserve">Carbidopa + levodopa </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row>
        <row r="104">
          <cell r="C104" t="str">
            <v xml:space="preserve">Carvedilol </v>
          </cell>
          <cell r="D104" t="str">
            <v xml:space="preserve">Carvedilol </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row>
        <row r="105">
          <cell r="C105" t="str">
            <v xml:space="preserve">Citalopram </v>
          </cell>
          <cell r="D105" t="str">
            <v xml:space="preserve">Citalopram </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row>
        <row r="106">
          <cell r="C106" t="str">
            <v>Lamotrigine (DT)</v>
          </cell>
          <cell r="D106" t="str">
            <v>Lamotrigine (DT)</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row>
        <row r="107">
          <cell r="C107" t="str">
            <v xml:space="preserve">Losartan + amlodipine </v>
          </cell>
          <cell r="D107" t="str">
            <v xml:space="preserve">Losartan + amlodipine </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row>
        <row r="108">
          <cell r="C108" t="str">
            <v xml:space="preserve">Mirtazapine </v>
          </cell>
          <cell r="D108" t="str">
            <v xml:space="preserve">Mirtazapine </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row>
        <row r="109">
          <cell r="C109" t="str">
            <v xml:space="preserve">Risperidone </v>
          </cell>
          <cell r="D109" t="str">
            <v xml:space="preserve">Risperidone </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row>
        <row r="110">
          <cell r="C110" t="str">
            <v xml:space="preserve">Sertraline </v>
          </cell>
          <cell r="D110" t="str">
            <v xml:space="preserve">Sertraline </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row>
        <row r="111">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row>
        <row r="112">
          <cell r="C112" t="str">
            <v>Donepezil5mg</v>
          </cell>
          <cell r="D112" t="str">
            <v>Donepezil</v>
          </cell>
          <cell r="E112" t="str">
            <v>5mg</v>
          </cell>
          <cell r="F112" t="str">
            <v>Y</v>
          </cell>
          <cell r="G112">
            <v>2012</v>
          </cell>
          <cell r="H112">
            <v>0</v>
          </cell>
          <cell r="I112">
            <v>0</v>
          </cell>
          <cell r="J112">
            <v>0</v>
          </cell>
          <cell r="K112">
            <v>2012.75</v>
          </cell>
          <cell r="L112">
            <v>0</v>
          </cell>
          <cell r="M112">
            <v>0</v>
          </cell>
          <cell r="N112">
            <v>0</v>
          </cell>
          <cell r="O112">
            <v>0</v>
          </cell>
          <cell r="P112">
            <v>2012.75</v>
          </cell>
          <cell r="Q112">
            <v>0</v>
          </cell>
          <cell r="R112">
            <v>0</v>
          </cell>
          <cell r="S112">
            <v>2012.75</v>
          </cell>
          <cell r="T112">
            <v>0</v>
          </cell>
          <cell r="U112">
            <v>0</v>
          </cell>
          <cell r="V112">
            <v>0</v>
          </cell>
          <cell r="W112">
            <v>0</v>
          </cell>
          <cell r="X112">
            <v>0</v>
          </cell>
          <cell r="Y112">
            <v>2012.75</v>
          </cell>
          <cell r="Z112">
            <v>2012.75</v>
          </cell>
          <cell r="AA112">
            <v>0</v>
          </cell>
          <cell r="AB112">
            <v>0</v>
          </cell>
          <cell r="AC112">
            <v>0</v>
          </cell>
          <cell r="AD112">
            <v>2012.75</v>
          </cell>
          <cell r="AE112">
            <v>0</v>
          </cell>
          <cell r="AF112">
            <v>0</v>
          </cell>
          <cell r="AG112">
            <v>0</v>
          </cell>
          <cell r="AH112">
            <v>0</v>
          </cell>
          <cell r="AI112">
            <v>0</v>
          </cell>
          <cell r="AJ112">
            <v>0</v>
          </cell>
          <cell r="AK112">
            <v>2012</v>
          </cell>
        </row>
        <row r="113">
          <cell r="C113" t="str">
            <v>Donepezil10mg</v>
          </cell>
          <cell r="D113" t="str">
            <v>Donepezil</v>
          </cell>
          <cell r="E113" t="str">
            <v>10mg</v>
          </cell>
          <cell r="F113" t="str">
            <v>Y</v>
          </cell>
          <cell r="G113">
            <v>2012</v>
          </cell>
          <cell r="H113">
            <v>0</v>
          </cell>
          <cell r="I113">
            <v>0</v>
          </cell>
          <cell r="J113">
            <v>0</v>
          </cell>
          <cell r="K113">
            <v>2012.75</v>
          </cell>
          <cell r="L113">
            <v>0</v>
          </cell>
          <cell r="M113">
            <v>0</v>
          </cell>
          <cell r="N113">
            <v>0</v>
          </cell>
          <cell r="O113">
            <v>0</v>
          </cell>
          <cell r="P113">
            <v>2012.75</v>
          </cell>
          <cell r="Q113">
            <v>0</v>
          </cell>
          <cell r="R113">
            <v>0</v>
          </cell>
          <cell r="S113">
            <v>2012.75</v>
          </cell>
          <cell r="T113">
            <v>0</v>
          </cell>
          <cell r="U113">
            <v>0</v>
          </cell>
          <cell r="V113">
            <v>0</v>
          </cell>
          <cell r="W113">
            <v>0</v>
          </cell>
          <cell r="X113">
            <v>0</v>
          </cell>
          <cell r="Y113">
            <v>2012.75</v>
          </cell>
          <cell r="Z113">
            <v>2012.75</v>
          </cell>
          <cell r="AA113">
            <v>0</v>
          </cell>
          <cell r="AB113">
            <v>0</v>
          </cell>
          <cell r="AC113">
            <v>0</v>
          </cell>
          <cell r="AD113">
            <v>2012.75</v>
          </cell>
          <cell r="AE113">
            <v>0</v>
          </cell>
          <cell r="AF113">
            <v>0</v>
          </cell>
          <cell r="AG113">
            <v>0</v>
          </cell>
          <cell r="AH113">
            <v>0</v>
          </cell>
          <cell r="AI113">
            <v>0</v>
          </cell>
          <cell r="AJ113">
            <v>0</v>
          </cell>
          <cell r="AK113">
            <v>2012</v>
          </cell>
        </row>
        <row r="114">
          <cell r="C114" t="str">
            <v>Indapamide SR1.5mg</v>
          </cell>
          <cell r="D114" t="str">
            <v>Indapamide SR</v>
          </cell>
          <cell r="E114" t="str">
            <v>1.5mg</v>
          </cell>
          <cell r="F114" t="str">
            <v>Y</v>
          </cell>
          <cell r="G114">
            <v>2010.25</v>
          </cell>
          <cell r="H114">
            <v>0</v>
          </cell>
          <cell r="I114">
            <v>0</v>
          </cell>
          <cell r="J114">
            <v>0</v>
          </cell>
          <cell r="K114">
            <v>2011</v>
          </cell>
          <cell r="L114">
            <v>0</v>
          </cell>
          <cell r="M114">
            <v>0</v>
          </cell>
          <cell r="N114">
            <v>0</v>
          </cell>
          <cell r="O114">
            <v>0</v>
          </cell>
          <cell r="P114">
            <v>2011</v>
          </cell>
          <cell r="Q114">
            <v>0</v>
          </cell>
          <cell r="R114">
            <v>0</v>
          </cell>
          <cell r="S114">
            <v>2011</v>
          </cell>
          <cell r="T114">
            <v>0</v>
          </cell>
          <cell r="U114">
            <v>0</v>
          </cell>
          <cell r="V114">
            <v>0</v>
          </cell>
          <cell r="W114">
            <v>0</v>
          </cell>
          <cell r="X114">
            <v>0</v>
          </cell>
          <cell r="Y114">
            <v>2011</v>
          </cell>
          <cell r="Z114">
            <v>2011</v>
          </cell>
          <cell r="AA114">
            <v>0</v>
          </cell>
          <cell r="AB114">
            <v>0</v>
          </cell>
          <cell r="AC114">
            <v>0</v>
          </cell>
          <cell r="AD114">
            <v>2011</v>
          </cell>
          <cell r="AE114">
            <v>0</v>
          </cell>
          <cell r="AF114">
            <v>0</v>
          </cell>
          <cell r="AG114">
            <v>0</v>
          </cell>
          <cell r="AH114">
            <v>0</v>
          </cell>
          <cell r="AI114">
            <v>0</v>
          </cell>
          <cell r="AJ114">
            <v>0</v>
          </cell>
          <cell r="AK114">
            <v>2010.25</v>
          </cell>
        </row>
        <row r="115">
          <cell r="C115" t="str">
            <v>Lamotrigine25mg</v>
          </cell>
          <cell r="D115" t="str">
            <v>Lamotrigine</v>
          </cell>
          <cell r="E115" t="str">
            <v>25mg</v>
          </cell>
          <cell r="F115" t="str">
            <v>Y</v>
          </cell>
          <cell r="G115">
            <v>2010.25</v>
          </cell>
          <cell r="H115">
            <v>0</v>
          </cell>
          <cell r="I115">
            <v>0</v>
          </cell>
          <cell r="J115">
            <v>0</v>
          </cell>
          <cell r="K115">
            <v>2011</v>
          </cell>
          <cell r="L115">
            <v>0</v>
          </cell>
          <cell r="M115">
            <v>0</v>
          </cell>
          <cell r="N115">
            <v>0</v>
          </cell>
          <cell r="O115">
            <v>0</v>
          </cell>
          <cell r="P115">
            <v>2011</v>
          </cell>
          <cell r="Q115">
            <v>0</v>
          </cell>
          <cell r="R115">
            <v>0</v>
          </cell>
          <cell r="S115">
            <v>2011</v>
          </cell>
          <cell r="T115">
            <v>0</v>
          </cell>
          <cell r="U115">
            <v>0</v>
          </cell>
          <cell r="V115">
            <v>0</v>
          </cell>
          <cell r="W115">
            <v>0</v>
          </cell>
          <cell r="X115">
            <v>0</v>
          </cell>
          <cell r="Y115">
            <v>2011</v>
          </cell>
          <cell r="Z115">
            <v>2011</v>
          </cell>
          <cell r="AA115">
            <v>0</v>
          </cell>
          <cell r="AB115">
            <v>0</v>
          </cell>
          <cell r="AC115">
            <v>0</v>
          </cell>
          <cell r="AD115">
            <v>2011</v>
          </cell>
          <cell r="AE115">
            <v>0</v>
          </cell>
          <cell r="AF115">
            <v>0</v>
          </cell>
          <cell r="AG115">
            <v>0</v>
          </cell>
          <cell r="AH115">
            <v>0</v>
          </cell>
          <cell r="AI115">
            <v>0</v>
          </cell>
          <cell r="AJ115">
            <v>0</v>
          </cell>
          <cell r="AK115">
            <v>2010.25</v>
          </cell>
        </row>
        <row r="116">
          <cell r="C116" t="str">
            <v>Lamotrigine50mg</v>
          </cell>
          <cell r="D116" t="str">
            <v>Lamotrigine</v>
          </cell>
          <cell r="E116" t="str">
            <v>50mg</v>
          </cell>
          <cell r="F116" t="str">
            <v>Y</v>
          </cell>
          <cell r="G116">
            <v>2010.25</v>
          </cell>
          <cell r="H116">
            <v>0</v>
          </cell>
          <cell r="I116">
            <v>0</v>
          </cell>
          <cell r="J116">
            <v>0</v>
          </cell>
          <cell r="K116">
            <v>2011</v>
          </cell>
          <cell r="L116">
            <v>0</v>
          </cell>
          <cell r="M116">
            <v>0</v>
          </cell>
          <cell r="N116">
            <v>0</v>
          </cell>
          <cell r="O116">
            <v>0</v>
          </cell>
          <cell r="P116">
            <v>2011</v>
          </cell>
          <cell r="Q116">
            <v>0</v>
          </cell>
          <cell r="R116">
            <v>0</v>
          </cell>
          <cell r="S116">
            <v>2011</v>
          </cell>
          <cell r="T116">
            <v>0</v>
          </cell>
          <cell r="U116">
            <v>0</v>
          </cell>
          <cell r="V116">
            <v>0</v>
          </cell>
          <cell r="W116">
            <v>0</v>
          </cell>
          <cell r="X116">
            <v>0</v>
          </cell>
          <cell r="Y116">
            <v>2011</v>
          </cell>
          <cell r="Z116">
            <v>2011</v>
          </cell>
          <cell r="AA116">
            <v>0</v>
          </cell>
          <cell r="AB116">
            <v>0</v>
          </cell>
          <cell r="AC116">
            <v>0</v>
          </cell>
          <cell r="AD116">
            <v>2011</v>
          </cell>
          <cell r="AE116">
            <v>0</v>
          </cell>
          <cell r="AF116">
            <v>0</v>
          </cell>
          <cell r="AG116">
            <v>0</v>
          </cell>
          <cell r="AH116">
            <v>0</v>
          </cell>
          <cell r="AI116">
            <v>0</v>
          </cell>
          <cell r="AJ116">
            <v>0</v>
          </cell>
          <cell r="AK116">
            <v>2010.25</v>
          </cell>
        </row>
        <row r="117">
          <cell r="C117" t="str">
            <v>Lamotrigine100mg</v>
          </cell>
          <cell r="D117" t="str">
            <v>Lamotrigine</v>
          </cell>
          <cell r="E117" t="str">
            <v>100mg</v>
          </cell>
          <cell r="F117" t="str">
            <v>Y</v>
          </cell>
          <cell r="G117">
            <v>2010.25</v>
          </cell>
          <cell r="H117">
            <v>0</v>
          </cell>
          <cell r="I117">
            <v>0</v>
          </cell>
          <cell r="J117">
            <v>0</v>
          </cell>
          <cell r="K117">
            <v>2011</v>
          </cell>
          <cell r="L117">
            <v>0</v>
          </cell>
          <cell r="M117">
            <v>0</v>
          </cell>
          <cell r="N117">
            <v>0</v>
          </cell>
          <cell r="O117">
            <v>0</v>
          </cell>
          <cell r="P117">
            <v>2011</v>
          </cell>
          <cell r="Q117">
            <v>0</v>
          </cell>
          <cell r="R117">
            <v>0</v>
          </cell>
          <cell r="S117">
            <v>2011</v>
          </cell>
          <cell r="T117">
            <v>0</v>
          </cell>
          <cell r="U117">
            <v>0</v>
          </cell>
          <cell r="V117">
            <v>0</v>
          </cell>
          <cell r="W117">
            <v>0</v>
          </cell>
          <cell r="X117">
            <v>0</v>
          </cell>
          <cell r="Y117">
            <v>2011</v>
          </cell>
          <cell r="Z117">
            <v>2011</v>
          </cell>
          <cell r="AA117">
            <v>0</v>
          </cell>
          <cell r="AB117">
            <v>0</v>
          </cell>
          <cell r="AC117">
            <v>0</v>
          </cell>
          <cell r="AD117">
            <v>2011</v>
          </cell>
          <cell r="AE117">
            <v>0</v>
          </cell>
          <cell r="AF117">
            <v>0</v>
          </cell>
          <cell r="AG117">
            <v>0</v>
          </cell>
          <cell r="AH117">
            <v>0</v>
          </cell>
          <cell r="AI117">
            <v>0</v>
          </cell>
          <cell r="AJ117">
            <v>0</v>
          </cell>
          <cell r="AK117">
            <v>2010.25</v>
          </cell>
        </row>
        <row r="118">
          <cell r="C118" t="str">
            <v>Lamotrigine200mg</v>
          </cell>
          <cell r="D118" t="str">
            <v>Lamotrigine</v>
          </cell>
          <cell r="E118" t="str">
            <v>200mg</v>
          </cell>
          <cell r="F118" t="str">
            <v>Y</v>
          </cell>
          <cell r="G118">
            <v>2010.25</v>
          </cell>
          <cell r="H118">
            <v>0</v>
          </cell>
          <cell r="I118">
            <v>0</v>
          </cell>
          <cell r="J118">
            <v>0</v>
          </cell>
          <cell r="K118">
            <v>2011</v>
          </cell>
          <cell r="L118">
            <v>0</v>
          </cell>
          <cell r="M118">
            <v>0</v>
          </cell>
          <cell r="N118">
            <v>0</v>
          </cell>
          <cell r="O118">
            <v>0</v>
          </cell>
          <cell r="P118">
            <v>2011</v>
          </cell>
          <cell r="Q118">
            <v>0</v>
          </cell>
          <cell r="R118">
            <v>0</v>
          </cell>
          <cell r="S118">
            <v>2011</v>
          </cell>
          <cell r="T118">
            <v>0</v>
          </cell>
          <cell r="U118">
            <v>0</v>
          </cell>
          <cell r="V118">
            <v>0</v>
          </cell>
          <cell r="W118">
            <v>0</v>
          </cell>
          <cell r="X118">
            <v>0</v>
          </cell>
          <cell r="Y118">
            <v>2011</v>
          </cell>
          <cell r="Z118">
            <v>2011</v>
          </cell>
          <cell r="AA118">
            <v>0</v>
          </cell>
          <cell r="AB118">
            <v>0</v>
          </cell>
          <cell r="AC118">
            <v>0</v>
          </cell>
          <cell r="AD118">
            <v>2011</v>
          </cell>
          <cell r="AE118">
            <v>0</v>
          </cell>
          <cell r="AF118">
            <v>0</v>
          </cell>
          <cell r="AG118">
            <v>0</v>
          </cell>
          <cell r="AH118">
            <v>0</v>
          </cell>
          <cell r="AI118">
            <v>0</v>
          </cell>
          <cell r="AJ118">
            <v>0</v>
          </cell>
          <cell r="AK118">
            <v>2010.25</v>
          </cell>
        </row>
        <row r="119">
          <cell r="C119" t="str">
            <v>Lercanidipine10mg</v>
          </cell>
          <cell r="D119" t="str">
            <v>Lercanidipine</v>
          </cell>
          <cell r="E119" t="str">
            <v>10mg</v>
          </cell>
          <cell r="F119" t="str">
            <v>Y</v>
          </cell>
          <cell r="G119">
            <v>2010.25</v>
          </cell>
          <cell r="H119">
            <v>0</v>
          </cell>
          <cell r="I119">
            <v>0</v>
          </cell>
          <cell r="J119">
            <v>0</v>
          </cell>
          <cell r="K119">
            <v>2011</v>
          </cell>
          <cell r="L119">
            <v>0</v>
          </cell>
          <cell r="M119">
            <v>0</v>
          </cell>
          <cell r="N119">
            <v>0</v>
          </cell>
          <cell r="O119">
            <v>0</v>
          </cell>
          <cell r="P119">
            <v>2011</v>
          </cell>
          <cell r="Q119">
            <v>0</v>
          </cell>
          <cell r="R119">
            <v>0</v>
          </cell>
          <cell r="S119">
            <v>2011</v>
          </cell>
          <cell r="T119">
            <v>0</v>
          </cell>
          <cell r="U119">
            <v>0</v>
          </cell>
          <cell r="V119">
            <v>0</v>
          </cell>
          <cell r="W119">
            <v>0</v>
          </cell>
          <cell r="X119">
            <v>0</v>
          </cell>
          <cell r="Y119">
            <v>2010.25</v>
          </cell>
          <cell r="Z119">
            <v>2011</v>
          </cell>
          <cell r="AA119">
            <v>0</v>
          </cell>
          <cell r="AB119">
            <v>0</v>
          </cell>
          <cell r="AC119">
            <v>0</v>
          </cell>
          <cell r="AD119">
            <v>2011</v>
          </cell>
          <cell r="AE119">
            <v>0</v>
          </cell>
          <cell r="AF119">
            <v>0</v>
          </cell>
          <cell r="AG119">
            <v>0</v>
          </cell>
          <cell r="AH119">
            <v>0</v>
          </cell>
          <cell r="AI119">
            <v>0</v>
          </cell>
          <cell r="AJ119">
            <v>0</v>
          </cell>
          <cell r="AK119">
            <v>2010.25</v>
          </cell>
        </row>
        <row r="120">
          <cell r="C120" t="str">
            <v>Lercanidipine20mg</v>
          </cell>
          <cell r="D120" t="str">
            <v>Lercanidipine</v>
          </cell>
          <cell r="E120" t="str">
            <v>20mg</v>
          </cell>
          <cell r="F120" t="str">
            <v>Y</v>
          </cell>
          <cell r="G120">
            <v>2010.25</v>
          </cell>
          <cell r="H120">
            <v>0</v>
          </cell>
          <cell r="I120">
            <v>0</v>
          </cell>
          <cell r="J120">
            <v>0</v>
          </cell>
          <cell r="K120">
            <v>2011</v>
          </cell>
          <cell r="L120">
            <v>0</v>
          </cell>
          <cell r="M120">
            <v>0</v>
          </cell>
          <cell r="N120">
            <v>0</v>
          </cell>
          <cell r="O120">
            <v>0</v>
          </cell>
          <cell r="P120">
            <v>2011</v>
          </cell>
          <cell r="Q120">
            <v>0</v>
          </cell>
          <cell r="R120">
            <v>0</v>
          </cell>
          <cell r="S120">
            <v>2011</v>
          </cell>
          <cell r="T120">
            <v>0</v>
          </cell>
          <cell r="U120">
            <v>0</v>
          </cell>
          <cell r="V120">
            <v>0</v>
          </cell>
          <cell r="W120">
            <v>0</v>
          </cell>
          <cell r="X120">
            <v>0</v>
          </cell>
          <cell r="Y120">
            <v>2010.25</v>
          </cell>
          <cell r="Z120">
            <v>2011</v>
          </cell>
          <cell r="AA120">
            <v>0</v>
          </cell>
          <cell r="AB120">
            <v>0</v>
          </cell>
          <cell r="AC120">
            <v>0</v>
          </cell>
          <cell r="AD120">
            <v>2011</v>
          </cell>
          <cell r="AE120">
            <v>0</v>
          </cell>
          <cell r="AF120">
            <v>0</v>
          </cell>
          <cell r="AG120">
            <v>0</v>
          </cell>
          <cell r="AH120">
            <v>0</v>
          </cell>
          <cell r="AI120">
            <v>0</v>
          </cell>
          <cell r="AJ120">
            <v>0</v>
          </cell>
          <cell r="AK120">
            <v>2010.25</v>
          </cell>
        </row>
        <row r="121">
          <cell r="C121" t="str">
            <v>Levofloxacin250mg</v>
          </cell>
          <cell r="D121" t="str">
            <v>Levofloxacin</v>
          </cell>
          <cell r="E121" t="str">
            <v>250mg</v>
          </cell>
          <cell r="F121" t="str">
            <v>Y</v>
          </cell>
          <cell r="G121">
            <v>2011.5</v>
          </cell>
          <cell r="H121">
            <v>0</v>
          </cell>
          <cell r="I121">
            <v>0</v>
          </cell>
          <cell r="J121">
            <v>0</v>
          </cell>
          <cell r="K121">
            <v>2012.25</v>
          </cell>
          <cell r="L121">
            <v>0</v>
          </cell>
          <cell r="M121">
            <v>0</v>
          </cell>
          <cell r="N121">
            <v>0</v>
          </cell>
          <cell r="O121">
            <v>0</v>
          </cell>
          <cell r="P121">
            <v>2012.25</v>
          </cell>
          <cell r="Q121">
            <v>0</v>
          </cell>
          <cell r="R121">
            <v>0</v>
          </cell>
          <cell r="S121">
            <v>2012.25</v>
          </cell>
          <cell r="T121">
            <v>0</v>
          </cell>
          <cell r="U121">
            <v>0</v>
          </cell>
          <cell r="V121">
            <v>0</v>
          </cell>
          <cell r="W121">
            <v>0</v>
          </cell>
          <cell r="X121">
            <v>0</v>
          </cell>
          <cell r="Y121">
            <v>2012.25</v>
          </cell>
          <cell r="Z121">
            <v>2012.25</v>
          </cell>
          <cell r="AA121">
            <v>0</v>
          </cell>
          <cell r="AB121">
            <v>0</v>
          </cell>
          <cell r="AC121">
            <v>0</v>
          </cell>
          <cell r="AD121">
            <v>2012.25</v>
          </cell>
          <cell r="AE121">
            <v>0</v>
          </cell>
          <cell r="AF121">
            <v>0</v>
          </cell>
          <cell r="AG121">
            <v>0</v>
          </cell>
          <cell r="AH121">
            <v>0</v>
          </cell>
          <cell r="AI121">
            <v>0</v>
          </cell>
          <cell r="AJ121">
            <v>0</v>
          </cell>
          <cell r="AK121">
            <v>2011.5</v>
          </cell>
        </row>
        <row r="122">
          <cell r="C122" t="str">
            <v>Levofloxacin500mg</v>
          </cell>
          <cell r="D122" t="str">
            <v>Levofloxacin</v>
          </cell>
          <cell r="E122" t="str">
            <v>500mg</v>
          </cell>
          <cell r="F122" t="str">
            <v>Y</v>
          </cell>
          <cell r="G122">
            <v>2011.5</v>
          </cell>
          <cell r="H122">
            <v>0</v>
          </cell>
          <cell r="I122">
            <v>0</v>
          </cell>
          <cell r="J122">
            <v>0</v>
          </cell>
          <cell r="K122">
            <v>2012.25</v>
          </cell>
          <cell r="L122">
            <v>0</v>
          </cell>
          <cell r="M122">
            <v>0</v>
          </cell>
          <cell r="N122">
            <v>0</v>
          </cell>
          <cell r="O122">
            <v>0</v>
          </cell>
          <cell r="P122">
            <v>2012.25</v>
          </cell>
          <cell r="Q122">
            <v>0</v>
          </cell>
          <cell r="R122">
            <v>0</v>
          </cell>
          <cell r="S122">
            <v>2012.25</v>
          </cell>
          <cell r="T122">
            <v>0</v>
          </cell>
          <cell r="U122">
            <v>0</v>
          </cell>
          <cell r="V122">
            <v>0</v>
          </cell>
          <cell r="W122">
            <v>0</v>
          </cell>
          <cell r="X122">
            <v>0</v>
          </cell>
          <cell r="Y122">
            <v>2012.25</v>
          </cell>
          <cell r="Z122">
            <v>2012.25</v>
          </cell>
          <cell r="AA122">
            <v>0</v>
          </cell>
          <cell r="AB122">
            <v>0</v>
          </cell>
          <cell r="AC122">
            <v>0</v>
          </cell>
          <cell r="AD122">
            <v>2012.25</v>
          </cell>
          <cell r="AE122">
            <v>0</v>
          </cell>
          <cell r="AF122">
            <v>0</v>
          </cell>
          <cell r="AG122">
            <v>0</v>
          </cell>
          <cell r="AH122">
            <v>0</v>
          </cell>
          <cell r="AI122">
            <v>0</v>
          </cell>
          <cell r="AJ122">
            <v>0</v>
          </cell>
          <cell r="AK122">
            <v>2011.5</v>
          </cell>
        </row>
        <row r="123">
          <cell r="C123" t="str">
            <v>Levofloxacin750mg</v>
          </cell>
          <cell r="D123" t="str">
            <v>Levofloxacin</v>
          </cell>
          <cell r="E123" t="str">
            <v>750mg</v>
          </cell>
          <cell r="F123" t="str">
            <v>Y</v>
          </cell>
          <cell r="G123">
            <v>2011.5</v>
          </cell>
          <cell r="H123">
            <v>0</v>
          </cell>
          <cell r="I123">
            <v>0</v>
          </cell>
          <cell r="J123">
            <v>0</v>
          </cell>
          <cell r="K123">
            <v>2012.25</v>
          </cell>
          <cell r="L123">
            <v>0</v>
          </cell>
          <cell r="M123">
            <v>0</v>
          </cell>
          <cell r="N123">
            <v>0</v>
          </cell>
          <cell r="O123">
            <v>0</v>
          </cell>
          <cell r="P123">
            <v>2012.25</v>
          </cell>
          <cell r="Q123">
            <v>0</v>
          </cell>
          <cell r="R123">
            <v>0</v>
          </cell>
          <cell r="S123">
            <v>2012.25</v>
          </cell>
          <cell r="T123">
            <v>0</v>
          </cell>
          <cell r="U123">
            <v>0</v>
          </cell>
          <cell r="V123">
            <v>0</v>
          </cell>
          <cell r="W123">
            <v>0</v>
          </cell>
          <cell r="X123">
            <v>0</v>
          </cell>
          <cell r="Y123">
            <v>2012.25</v>
          </cell>
          <cell r="Z123">
            <v>2012.25</v>
          </cell>
          <cell r="AA123">
            <v>0</v>
          </cell>
          <cell r="AB123">
            <v>0</v>
          </cell>
          <cell r="AC123">
            <v>0</v>
          </cell>
          <cell r="AD123">
            <v>2012.25</v>
          </cell>
          <cell r="AE123">
            <v>0</v>
          </cell>
          <cell r="AF123">
            <v>0</v>
          </cell>
          <cell r="AG123">
            <v>0</v>
          </cell>
          <cell r="AH123">
            <v>0</v>
          </cell>
          <cell r="AI123">
            <v>0</v>
          </cell>
          <cell r="AJ123">
            <v>0</v>
          </cell>
          <cell r="AK123">
            <v>2011.5</v>
          </cell>
        </row>
        <row r="124">
          <cell r="C124" t="str">
            <v>Nebivolol5mg</v>
          </cell>
          <cell r="D124" t="str">
            <v>Nebivolol</v>
          </cell>
          <cell r="E124" t="str">
            <v>5mg</v>
          </cell>
          <cell r="F124" t="str">
            <v>Y</v>
          </cell>
          <cell r="G124">
            <v>2010.25</v>
          </cell>
          <cell r="H124">
            <v>0</v>
          </cell>
          <cell r="I124">
            <v>0</v>
          </cell>
          <cell r="J124">
            <v>0</v>
          </cell>
          <cell r="K124">
            <v>2011</v>
          </cell>
          <cell r="L124">
            <v>0</v>
          </cell>
          <cell r="M124">
            <v>0</v>
          </cell>
          <cell r="N124">
            <v>0</v>
          </cell>
          <cell r="O124">
            <v>0</v>
          </cell>
          <cell r="P124">
            <v>2010.25</v>
          </cell>
          <cell r="Q124">
            <v>0</v>
          </cell>
          <cell r="R124">
            <v>0</v>
          </cell>
          <cell r="S124">
            <v>2010.25</v>
          </cell>
          <cell r="T124">
            <v>0</v>
          </cell>
          <cell r="U124">
            <v>0</v>
          </cell>
          <cell r="V124">
            <v>0</v>
          </cell>
          <cell r="W124">
            <v>0</v>
          </cell>
          <cell r="X124">
            <v>0</v>
          </cell>
          <cell r="Y124">
            <v>2010.25</v>
          </cell>
          <cell r="Z124">
            <v>2011</v>
          </cell>
          <cell r="AA124">
            <v>0</v>
          </cell>
          <cell r="AB124">
            <v>0</v>
          </cell>
          <cell r="AC124">
            <v>0</v>
          </cell>
          <cell r="AD124">
            <v>2010.25</v>
          </cell>
          <cell r="AE124">
            <v>0</v>
          </cell>
          <cell r="AF124">
            <v>0</v>
          </cell>
          <cell r="AG124">
            <v>0</v>
          </cell>
          <cell r="AH124">
            <v>0</v>
          </cell>
          <cell r="AI124">
            <v>0</v>
          </cell>
          <cell r="AJ124">
            <v>0</v>
          </cell>
          <cell r="AK124">
            <v>2010.25</v>
          </cell>
        </row>
        <row r="125">
          <cell r="C125" t="str">
            <v>Olanzapine ODT2.5mg</v>
          </cell>
          <cell r="D125" t="str">
            <v>Olanzapine ODT</v>
          </cell>
          <cell r="E125" t="str">
            <v>2.5mg</v>
          </cell>
          <cell r="F125" t="str">
            <v>Y</v>
          </cell>
          <cell r="G125">
            <v>2011.5</v>
          </cell>
          <cell r="H125">
            <v>0</v>
          </cell>
          <cell r="I125">
            <v>0</v>
          </cell>
          <cell r="J125">
            <v>0</v>
          </cell>
          <cell r="K125">
            <v>2012.25</v>
          </cell>
          <cell r="L125">
            <v>0</v>
          </cell>
          <cell r="M125">
            <v>0</v>
          </cell>
          <cell r="N125">
            <v>0</v>
          </cell>
          <cell r="O125">
            <v>0</v>
          </cell>
          <cell r="P125">
            <v>2012.25</v>
          </cell>
          <cell r="Q125">
            <v>0</v>
          </cell>
          <cell r="R125">
            <v>0</v>
          </cell>
          <cell r="S125">
            <v>2012.25</v>
          </cell>
          <cell r="T125">
            <v>0</v>
          </cell>
          <cell r="U125">
            <v>0</v>
          </cell>
          <cell r="V125">
            <v>0</v>
          </cell>
          <cell r="W125">
            <v>0</v>
          </cell>
          <cell r="X125">
            <v>0</v>
          </cell>
          <cell r="Y125">
            <v>2011.5</v>
          </cell>
          <cell r="Z125">
            <v>2012.25</v>
          </cell>
          <cell r="AA125">
            <v>0</v>
          </cell>
          <cell r="AB125">
            <v>0</v>
          </cell>
          <cell r="AC125">
            <v>0</v>
          </cell>
          <cell r="AD125">
            <v>2012.25</v>
          </cell>
          <cell r="AE125">
            <v>0</v>
          </cell>
          <cell r="AF125">
            <v>0</v>
          </cell>
          <cell r="AG125">
            <v>0</v>
          </cell>
          <cell r="AH125">
            <v>0</v>
          </cell>
          <cell r="AI125">
            <v>0</v>
          </cell>
          <cell r="AJ125">
            <v>0</v>
          </cell>
          <cell r="AK125">
            <v>2011.5</v>
          </cell>
        </row>
        <row r="126">
          <cell r="C126" t="str">
            <v>Olanzapine ODT5mg</v>
          </cell>
          <cell r="D126" t="str">
            <v>Olanzapine ODT</v>
          </cell>
          <cell r="E126" t="str">
            <v>5mg</v>
          </cell>
          <cell r="F126" t="str">
            <v>Y</v>
          </cell>
          <cell r="G126">
            <v>2011.5</v>
          </cell>
          <cell r="H126">
            <v>0</v>
          </cell>
          <cell r="I126">
            <v>0</v>
          </cell>
          <cell r="J126">
            <v>0</v>
          </cell>
          <cell r="K126">
            <v>2012.25</v>
          </cell>
          <cell r="L126">
            <v>0</v>
          </cell>
          <cell r="M126">
            <v>0</v>
          </cell>
          <cell r="N126">
            <v>0</v>
          </cell>
          <cell r="O126">
            <v>0</v>
          </cell>
          <cell r="P126">
            <v>2012.25</v>
          </cell>
          <cell r="Q126">
            <v>0</v>
          </cell>
          <cell r="R126">
            <v>0</v>
          </cell>
          <cell r="S126">
            <v>2012.25</v>
          </cell>
          <cell r="T126">
            <v>0</v>
          </cell>
          <cell r="U126">
            <v>0</v>
          </cell>
          <cell r="V126">
            <v>0</v>
          </cell>
          <cell r="W126">
            <v>0</v>
          </cell>
          <cell r="X126">
            <v>0</v>
          </cell>
          <cell r="Y126">
            <v>2011.5</v>
          </cell>
          <cell r="Z126">
            <v>2012.25</v>
          </cell>
          <cell r="AA126">
            <v>0</v>
          </cell>
          <cell r="AB126">
            <v>0</v>
          </cell>
          <cell r="AC126">
            <v>0</v>
          </cell>
          <cell r="AD126">
            <v>2012.25</v>
          </cell>
          <cell r="AE126">
            <v>0</v>
          </cell>
          <cell r="AF126">
            <v>0</v>
          </cell>
          <cell r="AG126">
            <v>0</v>
          </cell>
          <cell r="AH126">
            <v>0</v>
          </cell>
          <cell r="AI126">
            <v>0</v>
          </cell>
          <cell r="AJ126">
            <v>0</v>
          </cell>
          <cell r="AK126">
            <v>2011.5</v>
          </cell>
        </row>
        <row r="127">
          <cell r="C127" t="str">
            <v>Olanzapine ODT7.5mg</v>
          </cell>
          <cell r="D127" t="str">
            <v>Olanzapine ODT</v>
          </cell>
          <cell r="E127" t="str">
            <v>7.5mg</v>
          </cell>
          <cell r="F127" t="str">
            <v>Y</v>
          </cell>
          <cell r="G127">
            <v>2011.5</v>
          </cell>
          <cell r="H127">
            <v>0</v>
          </cell>
          <cell r="I127">
            <v>0</v>
          </cell>
          <cell r="J127">
            <v>0</v>
          </cell>
          <cell r="K127">
            <v>2012.25</v>
          </cell>
          <cell r="L127">
            <v>0</v>
          </cell>
          <cell r="M127">
            <v>0</v>
          </cell>
          <cell r="N127">
            <v>0</v>
          </cell>
          <cell r="O127">
            <v>0</v>
          </cell>
          <cell r="P127">
            <v>2012.25</v>
          </cell>
          <cell r="Q127">
            <v>0</v>
          </cell>
          <cell r="R127">
            <v>0</v>
          </cell>
          <cell r="S127">
            <v>2012.25</v>
          </cell>
          <cell r="T127">
            <v>0</v>
          </cell>
          <cell r="U127">
            <v>0</v>
          </cell>
          <cell r="V127">
            <v>0</v>
          </cell>
          <cell r="W127">
            <v>0</v>
          </cell>
          <cell r="X127">
            <v>0</v>
          </cell>
          <cell r="Y127">
            <v>2011.5</v>
          </cell>
          <cell r="Z127">
            <v>2012.25</v>
          </cell>
          <cell r="AA127">
            <v>0</v>
          </cell>
          <cell r="AB127">
            <v>0</v>
          </cell>
          <cell r="AC127">
            <v>0</v>
          </cell>
          <cell r="AD127">
            <v>2012.25</v>
          </cell>
          <cell r="AE127">
            <v>0</v>
          </cell>
          <cell r="AF127">
            <v>0</v>
          </cell>
          <cell r="AG127">
            <v>0</v>
          </cell>
          <cell r="AH127">
            <v>0</v>
          </cell>
          <cell r="AI127">
            <v>0</v>
          </cell>
          <cell r="AJ127">
            <v>0</v>
          </cell>
          <cell r="AK127">
            <v>2011.5</v>
          </cell>
        </row>
        <row r="128">
          <cell r="C128" t="str">
            <v>Olanzapine ODT10mg</v>
          </cell>
          <cell r="D128" t="str">
            <v>Olanzapine ODT</v>
          </cell>
          <cell r="E128" t="str">
            <v>10mg</v>
          </cell>
          <cell r="F128" t="str">
            <v>Y</v>
          </cell>
          <cell r="G128">
            <v>2011.5</v>
          </cell>
          <cell r="H128">
            <v>0</v>
          </cell>
          <cell r="I128">
            <v>0</v>
          </cell>
          <cell r="J128">
            <v>0</v>
          </cell>
          <cell r="K128">
            <v>2012.25</v>
          </cell>
          <cell r="L128">
            <v>0</v>
          </cell>
          <cell r="M128">
            <v>0</v>
          </cell>
          <cell r="N128">
            <v>0</v>
          </cell>
          <cell r="O128">
            <v>0</v>
          </cell>
          <cell r="P128">
            <v>2012.25</v>
          </cell>
          <cell r="Q128">
            <v>0</v>
          </cell>
          <cell r="R128">
            <v>0</v>
          </cell>
          <cell r="S128">
            <v>2012.25</v>
          </cell>
          <cell r="T128">
            <v>0</v>
          </cell>
          <cell r="U128">
            <v>0</v>
          </cell>
          <cell r="V128">
            <v>0</v>
          </cell>
          <cell r="W128">
            <v>0</v>
          </cell>
          <cell r="X128">
            <v>0</v>
          </cell>
          <cell r="Y128">
            <v>2011.5</v>
          </cell>
          <cell r="Z128">
            <v>2012.25</v>
          </cell>
          <cell r="AA128">
            <v>0</v>
          </cell>
          <cell r="AB128">
            <v>0</v>
          </cell>
          <cell r="AC128">
            <v>0</v>
          </cell>
          <cell r="AD128">
            <v>2012.25</v>
          </cell>
          <cell r="AE128">
            <v>0</v>
          </cell>
          <cell r="AF128">
            <v>0</v>
          </cell>
          <cell r="AG128">
            <v>0</v>
          </cell>
          <cell r="AH128">
            <v>0</v>
          </cell>
          <cell r="AI128">
            <v>0</v>
          </cell>
          <cell r="AJ128">
            <v>0</v>
          </cell>
          <cell r="AK128">
            <v>2011.5</v>
          </cell>
        </row>
        <row r="129">
          <cell r="C129" t="str">
            <v>Olanzapine ODT15mg</v>
          </cell>
          <cell r="D129" t="str">
            <v>Olanzapine ODT</v>
          </cell>
          <cell r="E129" t="str">
            <v>15mg</v>
          </cell>
          <cell r="F129" t="str">
            <v>Y</v>
          </cell>
          <cell r="G129">
            <v>2011.5</v>
          </cell>
          <cell r="H129">
            <v>0</v>
          </cell>
          <cell r="I129">
            <v>0</v>
          </cell>
          <cell r="J129">
            <v>0</v>
          </cell>
          <cell r="K129">
            <v>2012.25</v>
          </cell>
          <cell r="L129">
            <v>0</v>
          </cell>
          <cell r="M129">
            <v>0</v>
          </cell>
          <cell r="N129">
            <v>0</v>
          </cell>
          <cell r="O129">
            <v>0</v>
          </cell>
          <cell r="P129">
            <v>2012.25</v>
          </cell>
          <cell r="Q129">
            <v>0</v>
          </cell>
          <cell r="R129">
            <v>0</v>
          </cell>
          <cell r="S129">
            <v>2012.25</v>
          </cell>
          <cell r="T129">
            <v>0</v>
          </cell>
          <cell r="U129">
            <v>0</v>
          </cell>
          <cell r="V129">
            <v>0</v>
          </cell>
          <cell r="W129">
            <v>0</v>
          </cell>
          <cell r="X129">
            <v>0</v>
          </cell>
          <cell r="Y129">
            <v>2011.5</v>
          </cell>
          <cell r="Z129">
            <v>2012.25</v>
          </cell>
          <cell r="AA129">
            <v>0</v>
          </cell>
          <cell r="AB129">
            <v>0</v>
          </cell>
          <cell r="AC129">
            <v>0</v>
          </cell>
          <cell r="AD129">
            <v>2012.25</v>
          </cell>
          <cell r="AE129">
            <v>0</v>
          </cell>
          <cell r="AF129">
            <v>0</v>
          </cell>
          <cell r="AG129">
            <v>0</v>
          </cell>
          <cell r="AH129">
            <v>0</v>
          </cell>
          <cell r="AI129">
            <v>0</v>
          </cell>
          <cell r="AJ129">
            <v>0</v>
          </cell>
          <cell r="AK129">
            <v>2011.5</v>
          </cell>
        </row>
        <row r="130">
          <cell r="C130" t="str">
            <v>Olanzapine ODT20mg</v>
          </cell>
          <cell r="D130" t="str">
            <v>Olanzapine ODT</v>
          </cell>
          <cell r="E130" t="str">
            <v>20mg</v>
          </cell>
          <cell r="F130" t="str">
            <v>Y</v>
          </cell>
          <cell r="G130">
            <v>2011.5</v>
          </cell>
          <cell r="H130">
            <v>0</v>
          </cell>
          <cell r="I130">
            <v>0</v>
          </cell>
          <cell r="J130">
            <v>0</v>
          </cell>
          <cell r="K130">
            <v>2012.25</v>
          </cell>
          <cell r="L130">
            <v>0</v>
          </cell>
          <cell r="M130">
            <v>0</v>
          </cell>
          <cell r="N130">
            <v>0</v>
          </cell>
          <cell r="O130">
            <v>0</v>
          </cell>
          <cell r="P130">
            <v>2012.25</v>
          </cell>
          <cell r="Q130">
            <v>0</v>
          </cell>
          <cell r="R130">
            <v>0</v>
          </cell>
          <cell r="S130">
            <v>2012.25</v>
          </cell>
          <cell r="T130">
            <v>0</v>
          </cell>
          <cell r="U130">
            <v>0</v>
          </cell>
          <cell r="V130">
            <v>0</v>
          </cell>
          <cell r="W130">
            <v>0</v>
          </cell>
          <cell r="X130">
            <v>0</v>
          </cell>
          <cell r="Y130">
            <v>2011.5</v>
          </cell>
          <cell r="Z130">
            <v>2012.25</v>
          </cell>
          <cell r="AA130">
            <v>0</v>
          </cell>
          <cell r="AB130">
            <v>0</v>
          </cell>
          <cell r="AC130">
            <v>0</v>
          </cell>
          <cell r="AD130">
            <v>2012.25</v>
          </cell>
          <cell r="AE130">
            <v>0</v>
          </cell>
          <cell r="AF130">
            <v>0</v>
          </cell>
          <cell r="AG130">
            <v>0</v>
          </cell>
          <cell r="AH130">
            <v>0</v>
          </cell>
          <cell r="AI130">
            <v>0</v>
          </cell>
          <cell r="AJ130">
            <v>0</v>
          </cell>
          <cell r="AK130">
            <v>2011.5</v>
          </cell>
        </row>
        <row r="131">
          <cell r="C131" t="str">
            <v>Pantoprazole20mg</v>
          </cell>
          <cell r="D131" t="str">
            <v>Pantoprazole</v>
          </cell>
          <cell r="E131" t="str">
            <v>20mg</v>
          </cell>
          <cell r="F131" t="str">
            <v>Y</v>
          </cell>
          <cell r="G131">
            <v>2011.5</v>
          </cell>
          <cell r="H131">
            <v>0</v>
          </cell>
          <cell r="I131">
            <v>0</v>
          </cell>
          <cell r="J131">
            <v>0</v>
          </cell>
          <cell r="K131">
            <v>2012.25</v>
          </cell>
          <cell r="L131">
            <v>0</v>
          </cell>
          <cell r="M131">
            <v>0</v>
          </cell>
          <cell r="N131">
            <v>0</v>
          </cell>
          <cell r="O131">
            <v>0</v>
          </cell>
          <cell r="P131">
            <v>2012.25</v>
          </cell>
          <cell r="Q131">
            <v>0</v>
          </cell>
          <cell r="R131">
            <v>0</v>
          </cell>
          <cell r="S131">
            <v>2012.25</v>
          </cell>
          <cell r="T131">
            <v>0</v>
          </cell>
          <cell r="U131">
            <v>0</v>
          </cell>
          <cell r="V131">
            <v>0</v>
          </cell>
          <cell r="W131">
            <v>0</v>
          </cell>
          <cell r="X131">
            <v>0</v>
          </cell>
          <cell r="Y131">
            <v>2012.25</v>
          </cell>
          <cell r="Z131">
            <v>2012.25</v>
          </cell>
          <cell r="AA131">
            <v>0</v>
          </cell>
          <cell r="AB131">
            <v>0</v>
          </cell>
          <cell r="AC131">
            <v>0</v>
          </cell>
          <cell r="AD131">
            <v>2012.25</v>
          </cell>
          <cell r="AE131">
            <v>0</v>
          </cell>
          <cell r="AF131">
            <v>0</v>
          </cell>
          <cell r="AG131">
            <v>0</v>
          </cell>
          <cell r="AH131">
            <v>0</v>
          </cell>
          <cell r="AI131">
            <v>0</v>
          </cell>
          <cell r="AJ131">
            <v>0</v>
          </cell>
          <cell r="AK131">
            <v>2011.5</v>
          </cell>
        </row>
        <row r="132">
          <cell r="C132" t="str">
            <v>Pantoprazole40mg</v>
          </cell>
          <cell r="D132" t="str">
            <v>Pantoprazole</v>
          </cell>
          <cell r="E132" t="str">
            <v>40mg</v>
          </cell>
          <cell r="F132" t="str">
            <v>Y</v>
          </cell>
          <cell r="G132">
            <v>2011.5</v>
          </cell>
          <cell r="H132">
            <v>0</v>
          </cell>
          <cell r="I132">
            <v>0</v>
          </cell>
          <cell r="J132">
            <v>0</v>
          </cell>
          <cell r="K132">
            <v>2012.25</v>
          </cell>
          <cell r="L132">
            <v>0</v>
          </cell>
          <cell r="M132">
            <v>0</v>
          </cell>
          <cell r="N132">
            <v>0</v>
          </cell>
          <cell r="O132">
            <v>0</v>
          </cell>
          <cell r="P132">
            <v>2012.25</v>
          </cell>
          <cell r="Q132">
            <v>0</v>
          </cell>
          <cell r="R132">
            <v>0</v>
          </cell>
          <cell r="S132">
            <v>2012.25</v>
          </cell>
          <cell r="T132">
            <v>0</v>
          </cell>
          <cell r="U132">
            <v>0</v>
          </cell>
          <cell r="V132">
            <v>0</v>
          </cell>
          <cell r="W132">
            <v>0</v>
          </cell>
          <cell r="X132">
            <v>0</v>
          </cell>
          <cell r="Y132">
            <v>2012.25</v>
          </cell>
          <cell r="Z132">
            <v>2012.25</v>
          </cell>
          <cell r="AA132">
            <v>0</v>
          </cell>
          <cell r="AB132">
            <v>0</v>
          </cell>
          <cell r="AC132">
            <v>0</v>
          </cell>
          <cell r="AD132">
            <v>2012.25</v>
          </cell>
          <cell r="AE132">
            <v>0</v>
          </cell>
          <cell r="AF132">
            <v>0</v>
          </cell>
          <cell r="AG132">
            <v>0</v>
          </cell>
          <cell r="AH132">
            <v>0</v>
          </cell>
          <cell r="AI132">
            <v>0</v>
          </cell>
          <cell r="AJ132">
            <v>0</v>
          </cell>
          <cell r="AK132">
            <v>2011.5</v>
          </cell>
        </row>
        <row r="133">
          <cell r="C133" t="str">
            <v>Rabeprazole10mg</v>
          </cell>
          <cell r="D133" t="str">
            <v>Rabeprazole</v>
          </cell>
          <cell r="E133" t="str">
            <v>10mg</v>
          </cell>
          <cell r="F133" t="str">
            <v>Y</v>
          </cell>
          <cell r="G133">
            <v>2011.5</v>
          </cell>
          <cell r="H133">
            <v>0</v>
          </cell>
          <cell r="I133">
            <v>0</v>
          </cell>
          <cell r="J133">
            <v>0</v>
          </cell>
          <cell r="K133">
            <v>2012.25</v>
          </cell>
          <cell r="L133">
            <v>0</v>
          </cell>
          <cell r="M133">
            <v>0</v>
          </cell>
          <cell r="N133">
            <v>0</v>
          </cell>
          <cell r="O133">
            <v>0</v>
          </cell>
          <cell r="P133">
            <v>2012.25</v>
          </cell>
          <cell r="Q133">
            <v>0</v>
          </cell>
          <cell r="R133">
            <v>0</v>
          </cell>
          <cell r="S133">
            <v>2012.25</v>
          </cell>
          <cell r="T133">
            <v>0</v>
          </cell>
          <cell r="U133">
            <v>0</v>
          </cell>
          <cell r="V133">
            <v>0</v>
          </cell>
          <cell r="W133">
            <v>0</v>
          </cell>
          <cell r="X133">
            <v>0</v>
          </cell>
          <cell r="Y133">
            <v>2012.25</v>
          </cell>
          <cell r="Z133">
            <v>2012.25</v>
          </cell>
          <cell r="AA133">
            <v>0</v>
          </cell>
          <cell r="AB133">
            <v>0</v>
          </cell>
          <cell r="AC133">
            <v>0</v>
          </cell>
          <cell r="AD133">
            <v>2012.25</v>
          </cell>
          <cell r="AE133">
            <v>0</v>
          </cell>
          <cell r="AF133">
            <v>0</v>
          </cell>
          <cell r="AG133">
            <v>0</v>
          </cell>
          <cell r="AH133">
            <v>0</v>
          </cell>
          <cell r="AI133">
            <v>0</v>
          </cell>
          <cell r="AJ133">
            <v>0</v>
          </cell>
          <cell r="AK133">
            <v>2011.5</v>
          </cell>
        </row>
        <row r="134">
          <cell r="C134" t="str">
            <v>Rabeprazole20mg</v>
          </cell>
          <cell r="D134" t="str">
            <v>Rabeprazole</v>
          </cell>
          <cell r="E134" t="str">
            <v>20mg</v>
          </cell>
          <cell r="F134" t="str">
            <v>Y</v>
          </cell>
          <cell r="G134">
            <v>2011.5</v>
          </cell>
          <cell r="H134">
            <v>0</v>
          </cell>
          <cell r="I134">
            <v>0</v>
          </cell>
          <cell r="J134">
            <v>0</v>
          </cell>
          <cell r="K134">
            <v>2012.25</v>
          </cell>
          <cell r="L134">
            <v>0</v>
          </cell>
          <cell r="M134">
            <v>0</v>
          </cell>
          <cell r="N134">
            <v>0</v>
          </cell>
          <cell r="O134">
            <v>0</v>
          </cell>
          <cell r="P134">
            <v>2012.25</v>
          </cell>
          <cell r="Q134">
            <v>0</v>
          </cell>
          <cell r="R134">
            <v>0</v>
          </cell>
          <cell r="S134">
            <v>2012.25</v>
          </cell>
          <cell r="T134">
            <v>0</v>
          </cell>
          <cell r="U134">
            <v>0</v>
          </cell>
          <cell r="V134">
            <v>0</v>
          </cell>
          <cell r="W134">
            <v>0</v>
          </cell>
          <cell r="X134">
            <v>0</v>
          </cell>
          <cell r="Y134">
            <v>2012.25</v>
          </cell>
          <cell r="Z134">
            <v>2012.25</v>
          </cell>
          <cell r="AA134">
            <v>0</v>
          </cell>
          <cell r="AB134">
            <v>0</v>
          </cell>
          <cell r="AC134">
            <v>0</v>
          </cell>
          <cell r="AD134">
            <v>2012.25</v>
          </cell>
          <cell r="AE134">
            <v>0</v>
          </cell>
          <cell r="AF134">
            <v>0</v>
          </cell>
          <cell r="AG134">
            <v>0</v>
          </cell>
          <cell r="AH134">
            <v>0</v>
          </cell>
          <cell r="AI134">
            <v>0</v>
          </cell>
          <cell r="AJ134">
            <v>0</v>
          </cell>
          <cell r="AK134">
            <v>2011.5</v>
          </cell>
        </row>
        <row r="135">
          <cell r="C135" t="str">
            <v>Ropinirole0.25mg</v>
          </cell>
          <cell r="D135" t="str">
            <v>Ropinirole</v>
          </cell>
          <cell r="E135" t="str">
            <v>0.25mg</v>
          </cell>
          <cell r="F135" t="str">
            <v>Y</v>
          </cell>
          <cell r="G135">
            <v>2010.25</v>
          </cell>
          <cell r="H135">
            <v>0</v>
          </cell>
          <cell r="I135">
            <v>0</v>
          </cell>
          <cell r="J135">
            <v>0</v>
          </cell>
          <cell r="K135">
            <v>2011</v>
          </cell>
          <cell r="L135">
            <v>0</v>
          </cell>
          <cell r="M135">
            <v>0</v>
          </cell>
          <cell r="N135">
            <v>0</v>
          </cell>
          <cell r="O135">
            <v>0</v>
          </cell>
          <cell r="P135">
            <v>2010.25</v>
          </cell>
          <cell r="Q135">
            <v>0</v>
          </cell>
          <cell r="R135">
            <v>0</v>
          </cell>
          <cell r="S135">
            <v>2011</v>
          </cell>
          <cell r="T135">
            <v>0</v>
          </cell>
          <cell r="U135">
            <v>0</v>
          </cell>
          <cell r="V135">
            <v>0</v>
          </cell>
          <cell r="W135">
            <v>0</v>
          </cell>
          <cell r="X135">
            <v>0</v>
          </cell>
          <cell r="Y135">
            <v>2010.25</v>
          </cell>
          <cell r="Z135">
            <v>2011</v>
          </cell>
          <cell r="AA135">
            <v>0</v>
          </cell>
          <cell r="AB135">
            <v>0</v>
          </cell>
          <cell r="AC135">
            <v>0</v>
          </cell>
          <cell r="AD135">
            <v>2010.25</v>
          </cell>
          <cell r="AE135">
            <v>0</v>
          </cell>
          <cell r="AF135">
            <v>0</v>
          </cell>
          <cell r="AG135">
            <v>0</v>
          </cell>
          <cell r="AH135">
            <v>0</v>
          </cell>
          <cell r="AI135">
            <v>0</v>
          </cell>
          <cell r="AJ135">
            <v>0</v>
          </cell>
          <cell r="AK135">
            <v>2010.25</v>
          </cell>
        </row>
        <row r="136">
          <cell r="C136" t="str">
            <v>Ropinirole0.5mg</v>
          </cell>
          <cell r="D136" t="str">
            <v>Ropinirole</v>
          </cell>
          <cell r="E136" t="str">
            <v>0.5mg</v>
          </cell>
          <cell r="F136" t="str">
            <v>Y</v>
          </cell>
          <cell r="G136">
            <v>2010.25</v>
          </cell>
          <cell r="H136">
            <v>0</v>
          </cell>
          <cell r="I136">
            <v>0</v>
          </cell>
          <cell r="J136">
            <v>0</v>
          </cell>
          <cell r="K136">
            <v>2011</v>
          </cell>
          <cell r="L136">
            <v>0</v>
          </cell>
          <cell r="M136">
            <v>0</v>
          </cell>
          <cell r="N136">
            <v>0</v>
          </cell>
          <cell r="O136">
            <v>0</v>
          </cell>
          <cell r="P136">
            <v>2010.25</v>
          </cell>
          <cell r="Q136">
            <v>0</v>
          </cell>
          <cell r="R136">
            <v>0</v>
          </cell>
          <cell r="S136">
            <v>2011</v>
          </cell>
          <cell r="T136">
            <v>0</v>
          </cell>
          <cell r="U136">
            <v>0</v>
          </cell>
          <cell r="V136">
            <v>0</v>
          </cell>
          <cell r="W136">
            <v>0</v>
          </cell>
          <cell r="X136">
            <v>0</v>
          </cell>
          <cell r="Y136">
            <v>2010.25</v>
          </cell>
          <cell r="Z136">
            <v>2011</v>
          </cell>
          <cell r="AA136">
            <v>0</v>
          </cell>
          <cell r="AB136">
            <v>0</v>
          </cell>
          <cell r="AC136">
            <v>0</v>
          </cell>
          <cell r="AD136">
            <v>2010.25</v>
          </cell>
          <cell r="AE136">
            <v>0</v>
          </cell>
          <cell r="AF136">
            <v>0</v>
          </cell>
          <cell r="AG136">
            <v>0</v>
          </cell>
          <cell r="AH136">
            <v>0</v>
          </cell>
          <cell r="AI136">
            <v>0</v>
          </cell>
          <cell r="AJ136">
            <v>0</v>
          </cell>
          <cell r="AK136">
            <v>2010.25</v>
          </cell>
        </row>
        <row r="137">
          <cell r="C137" t="str">
            <v>Ropinirole1mg</v>
          </cell>
          <cell r="D137" t="str">
            <v>Ropinirole</v>
          </cell>
          <cell r="E137" t="str">
            <v>1mg</v>
          </cell>
          <cell r="F137" t="str">
            <v>Y</v>
          </cell>
          <cell r="G137">
            <v>2010.25</v>
          </cell>
          <cell r="H137">
            <v>0</v>
          </cell>
          <cell r="I137">
            <v>0</v>
          </cell>
          <cell r="J137">
            <v>0</v>
          </cell>
          <cell r="K137">
            <v>2011</v>
          </cell>
          <cell r="L137">
            <v>0</v>
          </cell>
          <cell r="M137">
            <v>0</v>
          </cell>
          <cell r="N137">
            <v>0</v>
          </cell>
          <cell r="O137">
            <v>0</v>
          </cell>
          <cell r="P137">
            <v>2010.25</v>
          </cell>
          <cell r="Q137">
            <v>0</v>
          </cell>
          <cell r="R137">
            <v>0</v>
          </cell>
          <cell r="S137">
            <v>2011</v>
          </cell>
          <cell r="T137">
            <v>0</v>
          </cell>
          <cell r="U137">
            <v>0</v>
          </cell>
          <cell r="V137">
            <v>0</v>
          </cell>
          <cell r="W137">
            <v>0</v>
          </cell>
          <cell r="X137">
            <v>0</v>
          </cell>
          <cell r="Y137">
            <v>2010.25</v>
          </cell>
          <cell r="Z137">
            <v>2011</v>
          </cell>
          <cell r="AA137">
            <v>0</v>
          </cell>
          <cell r="AB137">
            <v>0</v>
          </cell>
          <cell r="AC137">
            <v>0</v>
          </cell>
          <cell r="AD137">
            <v>2010.25</v>
          </cell>
          <cell r="AE137">
            <v>0</v>
          </cell>
          <cell r="AF137">
            <v>0</v>
          </cell>
          <cell r="AG137">
            <v>0</v>
          </cell>
          <cell r="AH137">
            <v>0</v>
          </cell>
          <cell r="AI137">
            <v>0</v>
          </cell>
          <cell r="AJ137">
            <v>0</v>
          </cell>
          <cell r="AK137">
            <v>2010.25</v>
          </cell>
        </row>
        <row r="138">
          <cell r="C138" t="str">
            <v>Ropinirole2mg</v>
          </cell>
          <cell r="D138" t="str">
            <v>Ropinirole</v>
          </cell>
          <cell r="E138" t="str">
            <v>2mg</v>
          </cell>
          <cell r="F138" t="str">
            <v>Y</v>
          </cell>
          <cell r="G138">
            <v>2010.25</v>
          </cell>
          <cell r="H138">
            <v>0</v>
          </cell>
          <cell r="I138">
            <v>0</v>
          </cell>
          <cell r="J138">
            <v>0</v>
          </cell>
          <cell r="K138">
            <v>2011</v>
          </cell>
          <cell r="L138">
            <v>0</v>
          </cell>
          <cell r="M138">
            <v>0</v>
          </cell>
          <cell r="N138">
            <v>0</v>
          </cell>
          <cell r="O138">
            <v>0</v>
          </cell>
          <cell r="P138">
            <v>2010.25</v>
          </cell>
          <cell r="Q138">
            <v>0</v>
          </cell>
          <cell r="R138">
            <v>0</v>
          </cell>
          <cell r="S138">
            <v>2011</v>
          </cell>
          <cell r="T138">
            <v>0</v>
          </cell>
          <cell r="U138">
            <v>0</v>
          </cell>
          <cell r="V138">
            <v>0</v>
          </cell>
          <cell r="W138">
            <v>0</v>
          </cell>
          <cell r="X138">
            <v>0</v>
          </cell>
          <cell r="Y138">
            <v>2010.25</v>
          </cell>
          <cell r="Z138">
            <v>2011</v>
          </cell>
          <cell r="AA138">
            <v>0</v>
          </cell>
          <cell r="AB138">
            <v>0</v>
          </cell>
          <cell r="AC138">
            <v>0</v>
          </cell>
          <cell r="AD138">
            <v>2010.25</v>
          </cell>
          <cell r="AE138">
            <v>0</v>
          </cell>
          <cell r="AF138">
            <v>0</v>
          </cell>
          <cell r="AG138">
            <v>0</v>
          </cell>
          <cell r="AH138">
            <v>0</v>
          </cell>
          <cell r="AI138">
            <v>0</v>
          </cell>
          <cell r="AJ138">
            <v>0</v>
          </cell>
          <cell r="AK138">
            <v>2010.25</v>
          </cell>
        </row>
        <row r="139">
          <cell r="C139" t="str">
            <v>Ropinirole5mg</v>
          </cell>
          <cell r="D139" t="str">
            <v>Ropinirole</v>
          </cell>
          <cell r="E139" t="str">
            <v>5mg</v>
          </cell>
          <cell r="F139" t="str">
            <v>Y</v>
          </cell>
          <cell r="G139">
            <v>2010.25</v>
          </cell>
          <cell r="H139">
            <v>0</v>
          </cell>
          <cell r="I139">
            <v>0</v>
          </cell>
          <cell r="J139">
            <v>0</v>
          </cell>
          <cell r="K139">
            <v>2011</v>
          </cell>
          <cell r="L139">
            <v>0</v>
          </cell>
          <cell r="M139">
            <v>0</v>
          </cell>
          <cell r="N139">
            <v>0</v>
          </cell>
          <cell r="O139">
            <v>0</v>
          </cell>
          <cell r="P139">
            <v>2010.25</v>
          </cell>
          <cell r="Q139">
            <v>0</v>
          </cell>
          <cell r="R139">
            <v>0</v>
          </cell>
          <cell r="S139">
            <v>2011</v>
          </cell>
          <cell r="T139">
            <v>0</v>
          </cell>
          <cell r="U139">
            <v>0</v>
          </cell>
          <cell r="V139">
            <v>0</v>
          </cell>
          <cell r="W139">
            <v>0</v>
          </cell>
          <cell r="X139">
            <v>0</v>
          </cell>
          <cell r="Y139">
            <v>2010.25</v>
          </cell>
          <cell r="Z139">
            <v>2011</v>
          </cell>
          <cell r="AA139">
            <v>0</v>
          </cell>
          <cell r="AB139">
            <v>0</v>
          </cell>
          <cell r="AC139">
            <v>0</v>
          </cell>
          <cell r="AD139">
            <v>2010.25</v>
          </cell>
          <cell r="AE139">
            <v>0</v>
          </cell>
          <cell r="AF139">
            <v>0</v>
          </cell>
          <cell r="AG139">
            <v>0</v>
          </cell>
          <cell r="AH139">
            <v>0</v>
          </cell>
          <cell r="AI139">
            <v>0</v>
          </cell>
          <cell r="AJ139">
            <v>0</v>
          </cell>
          <cell r="AK139">
            <v>2010.25</v>
          </cell>
        </row>
        <row r="140">
          <cell r="C140" t="str">
            <v>Sildenafil20mg</v>
          </cell>
          <cell r="D140" t="str">
            <v>Sildenafil</v>
          </cell>
          <cell r="E140" t="str">
            <v>20mg</v>
          </cell>
          <cell r="F140" t="str">
            <v>Y</v>
          </cell>
          <cell r="G140">
            <v>2012.75</v>
          </cell>
          <cell r="H140">
            <v>0</v>
          </cell>
          <cell r="I140">
            <v>0</v>
          </cell>
          <cell r="J140">
            <v>0</v>
          </cell>
          <cell r="K140">
            <v>2013.5</v>
          </cell>
          <cell r="L140">
            <v>0</v>
          </cell>
          <cell r="M140">
            <v>0</v>
          </cell>
          <cell r="N140">
            <v>0</v>
          </cell>
          <cell r="O140">
            <v>0</v>
          </cell>
          <cell r="P140">
            <v>2013.5</v>
          </cell>
          <cell r="Q140">
            <v>0</v>
          </cell>
          <cell r="R140">
            <v>0</v>
          </cell>
          <cell r="S140">
            <v>2013.5</v>
          </cell>
          <cell r="T140">
            <v>0</v>
          </cell>
          <cell r="U140">
            <v>0</v>
          </cell>
          <cell r="V140">
            <v>0</v>
          </cell>
          <cell r="W140">
            <v>0</v>
          </cell>
          <cell r="X140">
            <v>0</v>
          </cell>
          <cell r="Y140">
            <v>2013.5</v>
          </cell>
          <cell r="Z140">
            <v>2013.5</v>
          </cell>
          <cell r="AA140">
            <v>0</v>
          </cell>
          <cell r="AB140">
            <v>0</v>
          </cell>
          <cell r="AC140">
            <v>0</v>
          </cell>
          <cell r="AD140">
            <v>2013.5</v>
          </cell>
          <cell r="AE140">
            <v>0</v>
          </cell>
          <cell r="AF140">
            <v>0</v>
          </cell>
          <cell r="AG140">
            <v>0</v>
          </cell>
          <cell r="AH140">
            <v>0</v>
          </cell>
          <cell r="AI140">
            <v>0</v>
          </cell>
          <cell r="AJ140">
            <v>0</v>
          </cell>
          <cell r="AK140">
            <v>2012.75</v>
          </cell>
        </row>
        <row r="141">
          <cell r="C141" t="str">
            <v>Sildenafil25mg</v>
          </cell>
          <cell r="D141" t="str">
            <v>Sildenafil</v>
          </cell>
          <cell r="E141" t="str">
            <v>25mg</v>
          </cell>
          <cell r="F141" t="str">
            <v>Y</v>
          </cell>
          <cell r="G141">
            <v>2012.75</v>
          </cell>
          <cell r="H141">
            <v>0</v>
          </cell>
          <cell r="I141">
            <v>0</v>
          </cell>
          <cell r="J141">
            <v>0</v>
          </cell>
          <cell r="K141">
            <v>2013.5</v>
          </cell>
          <cell r="L141">
            <v>0</v>
          </cell>
          <cell r="M141">
            <v>0</v>
          </cell>
          <cell r="N141">
            <v>0</v>
          </cell>
          <cell r="O141">
            <v>0</v>
          </cell>
          <cell r="P141">
            <v>2013.5</v>
          </cell>
          <cell r="Q141">
            <v>0</v>
          </cell>
          <cell r="R141">
            <v>0</v>
          </cell>
          <cell r="S141">
            <v>2013.5</v>
          </cell>
          <cell r="T141">
            <v>0</v>
          </cell>
          <cell r="U141">
            <v>0</v>
          </cell>
          <cell r="V141">
            <v>0</v>
          </cell>
          <cell r="W141">
            <v>0</v>
          </cell>
          <cell r="X141">
            <v>0</v>
          </cell>
          <cell r="Y141">
            <v>2013.5</v>
          </cell>
          <cell r="Z141">
            <v>2013.5</v>
          </cell>
          <cell r="AA141">
            <v>0</v>
          </cell>
          <cell r="AB141">
            <v>0</v>
          </cell>
          <cell r="AC141">
            <v>0</v>
          </cell>
          <cell r="AD141">
            <v>2013.5</v>
          </cell>
          <cell r="AE141">
            <v>0</v>
          </cell>
          <cell r="AF141">
            <v>0</v>
          </cell>
          <cell r="AG141">
            <v>0</v>
          </cell>
          <cell r="AH141">
            <v>0</v>
          </cell>
          <cell r="AI141">
            <v>0</v>
          </cell>
          <cell r="AJ141">
            <v>0</v>
          </cell>
          <cell r="AK141">
            <v>2012.75</v>
          </cell>
        </row>
        <row r="142">
          <cell r="C142" t="str">
            <v>Sildenafil50mg</v>
          </cell>
          <cell r="D142" t="str">
            <v>Sildenafil</v>
          </cell>
          <cell r="E142" t="str">
            <v>50mg</v>
          </cell>
          <cell r="F142" t="str">
            <v>Y</v>
          </cell>
          <cell r="G142">
            <v>2012.75</v>
          </cell>
          <cell r="H142">
            <v>0</v>
          </cell>
          <cell r="I142">
            <v>0</v>
          </cell>
          <cell r="J142">
            <v>0</v>
          </cell>
          <cell r="K142">
            <v>2013.5</v>
          </cell>
          <cell r="L142">
            <v>0</v>
          </cell>
          <cell r="M142">
            <v>0</v>
          </cell>
          <cell r="N142">
            <v>0</v>
          </cell>
          <cell r="O142">
            <v>0</v>
          </cell>
          <cell r="P142">
            <v>2013.5</v>
          </cell>
          <cell r="Q142">
            <v>0</v>
          </cell>
          <cell r="R142">
            <v>0</v>
          </cell>
          <cell r="S142">
            <v>2013.5</v>
          </cell>
          <cell r="T142">
            <v>0</v>
          </cell>
          <cell r="U142">
            <v>0</v>
          </cell>
          <cell r="V142">
            <v>0</v>
          </cell>
          <cell r="W142">
            <v>0</v>
          </cell>
          <cell r="X142">
            <v>0</v>
          </cell>
          <cell r="Y142">
            <v>2013.5</v>
          </cell>
          <cell r="Z142">
            <v>2013.5</v>
          </cell>
          <cell r="AA142">
            <v>0</v>
          </cell>
          <cell r="AB142">
            <v>0</v>
          </cell>
          <cell r="AC142">
            <v>0</v>
          </cell>
          <cell r="AD142">
            <v>2013.5</v>
          </cell>
          <cell r="AE142">
            <v>0</v>
          </cell>
          <cell r="AF142">
            <v>0</v>
          </cell>
          <cell r="AG142">
            <v>0</v>
          </cell>
          <cell r="AH142">
            <v>0</v>
          </cell>
          <cell r="AI142">
            <v>0</v>
          </cell>
          <cell r="AJ142">
            <v>0</v>
          </cell>
          <cell r="AK142">
            <v>2012.75</v>
          </cell>
        </row>
        <row r="143">
          <cell r="C143" t="str">
            <v>Sildenafil100mg</v>
          </cell>
          <cell r="D143" t="str">
            <v>Sildenafil</v>
          </cell>
          <cell r="E143" t="str">
            <v>100mg</v>
          </cell>
          <cell r="F143" t="str">
            <v>Y</v>
          </cell>
          <cell r="G143">
            <v>2012.75</v>
          </cell>
          <cell r="H143">
            <v>0</v>
          </cell>
          <cell r="I143">
            <v>0</v>
          </cell>
          <cell r="J143">
            <v>0</v>
          </cell>
          <cell r="K143">
            <v>2013.5</v>
          </cell>
          <cell r="L143">
            <v>0</v>
          </cell>
          <cell r="M143">
            <v>0</v>
          </cell>
          <cell r="N143">
            <v>0</v>
          </cell>
          <cell r="O143">
            <v>0</v>
          </cell>
          <cell r="P143">
            <v>2013.5</v>
          </cell>
          <cell r="Q143">
            <v>0</v>
          </cell>
          <cell r="R143">
            <v>0</v>
          </cell>
          <cell r="S143">
            <v>2013.5</v>
          </cell>
          <cell r="T143">
            <v>0</v>
          </cell>
          <cell r="U143">
            <v>0</v>
          </cell>
          <cell r="V143">
            <v>0</v>
          </cell>
          <cell r="W143">
            <v>0</v>
          </cell>
          <cell r="X143">
            <v>0</v>
          </cell>
          <cell r="Y143">
            <v>2013.5</v>
          </cell>
          <cell r="Z143">
            <v>2013.5</v>
          </cell>
          <cell r="AA143">
            <v>0</v>
          </cell>
          <cell r="AB143">
            <v>0</v>
          </cell>
          <cell r="AC143">
            <v>0</v>
          </cell>
          <cell r="AD143">
            <v>2013.5</v>
          </cell>
          <cell r="AE143">
            <v>0</v>
          </cell>
          <cell r="AF143">
            <v>0</v>
          </cell>
          <cell r="AG143">
            <v>0</v>
          </cell>
          <cell r="AH143">
            <v>0</v>
          </cell>
          <cell r="AI143">
            <v>0</v>
          </cell>
          <cell r="AJ143">
            <v>0</v>
          </cell>
          <cell r="AK143">
            <v>2012.75</v>
          </cell>
        </row>
        <row r="144">
          <cell r="C144" t="str">
            <v>Tolterodine SR2mg</v>
          </cell>
          <cell r="D144" t="str">
            <v>Tolterodine SR</v>
          </cell>
          <cell r="E144" t="str">
            <v>2mg</v>
          </cell>
          <cell r="F144" t="str">
            <v>Y</v>
          </cell>
          <cell r="G144">
            <v>2012.25</v>
          </cell>
          <cell r="H144">
            <v>0</v>
          </cell>
          <cell r="I144">
            <v>0</v>
          </cell>
          <cell r="J144">
            <v>0</v>
          </cell>
          <cell r="K144">
            <v>2013</v>
          </cell>
          <cell r="L144">
            <v>0</v>
          </cell>
          <cell r="M144">
            <v>0</v>
          </cell>
          <cell r="N144">
            <v>0</v>
          </cell>
          <cell r="O144">
            <v>0</v>
          </cell>
          <cell r="P144">
            <v>2013</v>
          </cell>
          <cell r="Q144">
            <v>0</v>
          </cell>
          <cell r="R144">
            <v>0</v>
          </cell>
          <cell r="S144">
            <v>2013</v>
          </cell>
          <cell r="T144">
            <v>0</v>
          </cell>
          <cell r="U144">
            <v>0</v>
          </cell>
          <cell r="V144">
            <v>0</v>
          </cell>
          <cell r="W144">
            <v>0</v>
          </cell>
          <cell r="X144">
            <v>0</v>
          </cell>
          <cell r="Y144">
            <v>2013</v>
          </cell>
          <cell r="Z144">
            <v>2012.25</v>
          </cell>
          <cell r="AA144">
            <v>0</v>
          </cell>
          <cell r="AB144">
            <v>0</v>
          </cell>
          <cell r="AC144">
            <v>0</v>
          </cell>
          <cell r="AD144">
            <v>2013</v>
          </cell>
          <cell r="AE144">
            <v>0</v>
          </cell>
          <cell r="AF144">
            <v>0</v>
          </cell>
          <cell r="AG144">
            <v>0</v>
          </cell>
          <cell r="AH144">
            <v>0</v>
          </cell>
          <cell r="AI144">
            <v>0</v>
          </cell>
          <cell r="AJ144">
            <v>0</v>
          </cell>
          <cell r="AK144">
            <v>2012.25</v>
          </cell>
        </row>
        <row r="145">
          <cell r="C145" t="str">
            <v>Tolterodine SR4mg</v>
          </cell>
          <cell r="D145" t="str">
            <v>Tolterodine SR</v>
          </cell>
          <cell r="E145" t="str">
            <v>4mg</v>
          </cell>
          <cell r="F145" t="str">
            <v>Y</v>
          </cell>
          <cell r="G145">
            <v>2012.25</v>
          </cell>
          <cell r="H145">
            <v>0</v>
          </cell>
          <cell r="I145">
            <v>0</v>
          </cell>
          <cell r="J145">
            <v>0</v>
          </cell>
          <cell r="K145">
            <v>2013</v>
          </cell>
          <cell r="L145">
            <v>0</v>
          </cell>
          <cell r="M145">
            <v>0</v>
          </cell>
          <cell r="N145">
            <v>0</v>
          </cell>
          <cell r="O145">
            <v>0</v>
          </cell>
          <cell r="P145">
            <v>2013</v>
          </cell>
          <cell r="Q145">
            <v>0</v>
          </cell>
          <cell r="R145">
            <v>0</v>
          </cell>
          <cell r="S145">
            <v>2013</v>
          </cell>
          <cell r="T145">
            <v>0</v>
          </cell>
          <cell r="U145">
            <v>0</v>
          </cell>
          <cell r="V145">
            <v>0</v>
          </cell>
          <cell r="W145">
            <v>0</v>
          </cell>
          <cell r="X145">
            <v>0</v>
          </cell>
          <cell r="Y145">
            <v>2013</v>
          </cell>
          <cell r="Z145">
            <v>2012.25</v>
          </cell>
          <cell r="AA145">
            <v>0</v>
          </cell>
          <cell r="AB145">
            <v>0</v>
          </cell>
          <cell r="AC145">
            <v>0</v>
          </cell>
          <cell r="AD145">
            <v>2013</v>
          </cell>
          <cell r="AE145">
            <v>0</v>
          </cell>
          <cell r="AF145">
            <v>0</v>
          </cell>
          <cell r="AG145">
            <v>0</v>
          </cell>
          <cell r="AH145">
            <v>0</v>
          </cell>
          <cell r="AI145">
            <v>0</v>
          </cell>
          <cell r="AJ145">
            <v>0</v>
          </cell>
          <cell r="AK145">
            <v>2012.25</v>
          </cell>
        </row>
        <row r="146">
          <cell r="C146" t="str">
            <v>Atorvastatin10mg</v>
          </cell>
          <cell r="D146" t="str">
            <v>Atorvastatin</v>
          </cell>
          <cell r="E146" t="str">
            <v>10mg</v>
          </cell>
          <cell r="F146" t="str">
            <v>Y</v>
          </cell>
          <cell r="G146">
            <v>2012</v>
          </cell>
          <cell r="H146">
            <v>0</v>
          </cell>
          <cell r="I146">
            <v>0</v>
          </cell>
          <cell r="J146">
            <v>0</v>
          </cell>
          <cell r="K146">
            <v>2012.75</v>
          </cell>
          <cell r="L146">
            <v>0</v>
          </cell>
          <cell r="M146">
            <v>0</v>
          </cell>
          <cell r="N146">
            <v>0</v>
          </cell>
          <cell r="O146">
            <v>0</v>
          </cell>
          <cell r="P146">
            <v>2012.75</v>
          </cell>
          <cell r="Q146">
            <v>0</v>
          </cell>
          <cell r="R146">
            <v>0</v>
          </cell>
          <cell r="S146">
            <v>2012.75</v>
          </cell>
          <cell r="T146">
            <v>0</v>
          </cell>
          <cell r="U146">
            <v>0</v>
          </cell>
          <cell r="V146">
            <v>0</v>
          </cell>
          <cell r="W146">
            <v>0</v>
          </cell>
          <cell r="X146">
            <v>0</v>
          </cell>
          <cell r="Y146">
            <v>2012.75</v>
          </cell>
          <cell r="Z146">
            <v>2012.75</v>
          </cell>
          <cell r="AA146">
            <v>0</v>
          </cell>
          <cell r="AB146">
            <v>0</v>
          </cell>
          <cell r="AC146">
            <v>0</v>
          </cell>
          <cell r="AD146">
            <v>2012.75</v>
          </cell>
          <cell r="AE146">
            <v>0</v>
          </cell>
          <cell r="AF146">
            <v>0</v>
          </cell>
          <cell r="AG146">
            <v>0</v>
          </cell>
          <cell r="AH146">
            <v>0</v>
          </cell>
          <cell r="AI146">
            <v>0</v>
          </cell>
          <cell r="AJ146">
            <v>0</v>
          </cell>
          <cell r="AK146">
            <v>2012</v>
          </cell>
        </row>
        <row r="147">
          <cell r="C147" t="str">
            <v>Atorvastatin20mg</v>
          </cell>
          <cell r="D147" t="str">
            <v>Atorvastatin</v>
          </cell>
          <cell r="E147" t="str">
            <v>20mg</v>
          </cell>
          <cell r="F147" t="str">
            <v>Y</v>
          </cell>
          <cell r="G147">
            <v>2012</v>
          </cell>
          <cell r="H147">
            <v>0</v>
          </cell>
          <cell r="I147">
            <v>0</v>
          </cell>
          <cell r="J147">
            <v>0</v>
          </cell>
          <cell r="K147">
            <v>2012.75</v>
          </cell>
          <cell r="L147">
            <v>0</v>
          </cell>
          <cell r="M147">
            <v>0</v>
          </cell>
          <cell r="N147">
            <v>0</v>
          </cell>
          <cell r="O147">
            <v>0</v>
          </cell>
          <cell r="P147">
            <v>2012.75</v>
          </cell>
          <cell r="Q147">
            <v>0</v>
          </cell>
          <cell r="R147">
            <v>0</v>
          </cell>
          <cell r="S147">
            <v>2012.75</v>
          </cell>
          <cell r="T147">
            <v>0</v>
          </cell>
          <cell r="U147">
            <v>0</v>
          </cell>
          <cell r="V147">
            <v>0</v>
          </cell>
          <cell r="W147">
            <v>0</v>
          </cell>
          <cell r="X147">
            <v>0</v>
          </cell>
          <cell r="Y147">
            <v>2012.75</v>
          </cell>
          <cell r="Z147">
            <v>2012.75</v>
          </cell>
          <cell r="AA147">
            <v>0</v>
          </cell>
          <cell r="AB147">
            <v>0</v>
          </cell>
          <cell r="AC147">
            <v>0</v>
          </cell>
          <cell r="AD147">
            <v>2012.75</v>
          </cell>
          <cell r="AE147">
            <v>0</v>
          </cell>
          <cell r="AF147">
            <v>0</v>
          </cell>
          <cell r="AG147">
            <v>0</v>
          </cell>
          <cell r="AH147">
            <v>0</v>
          </cell>
          <cell r="AI147">
            <v>0</v>
          </cell>
          <cell r="AJ147">
            <v>0</v>
          </cell>
          <cell r="AK147">
            <v>2012</v>
          </cell>
        </row>
        <row r="148">
          <cell r="C148" t="str">
            <v>Atorvastatin40mg</v>
          </cell>
          <cell r="D148" t="str">
            <v>Atorvastatin</v>
          </cell>
          <cell r="E148" t="str">
            <v>40mg</v>
          </cell>
          <cell r="F148" t="str">
            <v>Y</v>
          </cell>
          <cell r="G148">
            <v>2012</v>
          </cell>
          <cell r="H148">
            <v>0</v>
          </cell>
          <cell r="I148">
            <v>0</v>
          </cell>
          <cell r="J148">
            <v>0</v>
          </cell>
          <cell r="K148">
            <v>2012.75</v>
          </cell>
          <cell r="L148">
            <v>0</v>
          </cell>
          <cell r="M148">
            <v>0</v>
          </cell>
          <cell r="N148">
            <v>0</v>
          </cell>
          <cell r="O148">
            <v>0</v>
          </cell>
          <cell r="P148">
            <v>2012.75</v>
          </cell>
          <cell r="Q148">
            <v>0</v>
          </cell>
          <cell r="R148">
            <v>0</v>
          </cell>
          <cell r="S148">
            <v>2012.75</v>
          </cell>
          <cell r="T148">
            <v>0</v>
          </cell>
          <cell r="U148">
            <v>0</v>
          </cell>
          <cell r="V148">
            <v>0</v>
          </cell>
          <cell r="W148">
            <v>0</v>
          </cell>
          <cell r="X148">
            <v>0</v>
          </cell>
          <cell r="Y148">
            <v>2012.75</v>
          </cell>
          <cell r="Z148">
            <v>2012.75</v>
          </cell>
          <cell r="AA148">
            <v>0</v>
          </cell>
          <cell r="AB148">
            <v>0</v>
          </cell>
          <cell r="AC148">
            <v>0</v>
          </cell>
          <cell r="AD148">
            <v>2012.75</v>
          </cell>
          <cell r="AE148">
            <v>0</v>
          </cell>
          <cell r="AF148">
            <v>0</v>
          </cell>
          <cell r="AG148">
            <v>0</v>
          </cell>
          <cell r="AH148">
            <v>0</v>
          </cell>
          <cell r="AI148">
            <v>0</v>
          </cell>
          <cell r="AJ148">
            <v>0</v>
          </cell>
          <cell r="AK148">
            <v>2012</v>
          </cell>
        </row>
        <row r="149">
          <cell r="C149" t="str">
            <v>Atorvastatin80mg</v>
          </cell>
          <cell r="D149" t="str">
            <v>Atorvastatin</v>
          </cell>
          <cell r="E149" t="str">
            <v>80mg</v>
          </cell>
          <cell r="F149" t="str">
            <v>Y</v>
          </cell>
          <cell r="G149">
            <v>2012</v>
          </cell>
          <cell r="H149">
            <v>0</v>
          </cell>
          <cell r="I149">
            <v>0</v>
          </cell>
          <cell r="J149">
            <v>0</v>
          </cell>
          <cell r="K149">
            <v>2012.75</v>
          </cell>
          <cell r="L149">
            <v>0</v>
          </cell>
          <cell r="M149">
            <v>0</v>
          </cell>
          <cell r="N149">
            <v>0</v>
          </cell>
          <cell r="O149">
            <v>0</v>
          </cell>
          <cell r="P149">
            <v>2012.75</v>
          </cell>
          <cell r="Q149">
            <v>0</v>
          </cell>
          <cell r="R149">
            <v>0</v>
          </cell>
          <cell r="S149">
            <v>2012.75</v>
          </cell>
          <cell r="T149">
            <v>0</v>
          </cell>
          <cell r="U149">
            <v>0</v>
          </cell>
          <cell r="V149">
            <v>0</v>
          </cell>
          <cell r="W149">
            <v>0</v>
          </cell>
          <cell r="X149">
            <v>0</v>
          </cell>
          <cell r="Y149">
            <v>2012.75</v>
          </cell>
          <cell r="Z149">
            <v>2012.75</v>
          </cell>
          <cell r="AA149">
            <v>0</v>
          </cell>
          <cell r="AB149">
            <v>0</v>
          </cell>
          <cell r="AC149">
            <v>0</v>
          </cell>
          <cell r="AD149">
            <v>2012.75</v>
          </cell>
          <cell r="AE149">
            <v>0</v>
          </cell>
          <cell r="AF149">
            <v>0</v>
          </cell>
          <cell r="AG149">
            <v>0</v>
          </cell>
          <cell r="AH149">
            <v>0</v>
          </cell>
          <cell r="AI149">
            <v>0</v>
          </cell>
          <cell r="AJ149">
            <v>0</v>
          </cell>
          <cell r="AK149">
            <v>2012</v>
          </cell>
        </row>
        <row r="150">
          <cell r="C150">
            <v>0</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row>
        <row r="151">
          <cell r="C151">
            <v>0</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row>
        <row r="152">
          <cell r="C152">
            <v>0</v>
          </cell>
          <cell r="D152">
            <v>0</v>
          </cell>
          <cell r="E152">
            <v>0</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row>
        <row r="153">
          <cell r="C153">
            <v>0</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row>
        <row r="154">
          <cell r="C154">
            <v>0</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row>
        <row r="155">
          <cell r="C155">
            <v>0</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row>
        <row r="156">
          <cell r="C156">
            <v>0</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row>
        <row r="157">
          <cell r="C157">
            <v>0</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row>
        <row r="158">
          <cell r="C158">
            <v>0</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row>
        <row r="159">
          <cell r="C159">
            <v>0</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row>
      </sheetData>
      <sheetData sheetId="18"/>
      <sheetData sheetId="19">
        <row r="2">
          <cell r="C2">
            <v>0</v>
          </cell>
        </row>
        <row r="3">
          <cell r="C3">
            <v>0.75</v>
          </cell>
        </row>
        <row r="5">
          <cell r="C5">
            <v>1.5</v>
          </cell>
        </row>
        <row r="6">
          <cell r="C6">
            <v>1.75</v>
          </cell>
        </row>
      </sheetData>
      <sheetData sheetId="20">
        <row r="5">
          <cell r="D5" t="str">
            <v>Molecule</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Acetylsalicylic acid</v>
          </cell>
          <cell r="D6" t="str">
            <v>Acetylsalicylic acid</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row>
        <row r="7">
          <cell r="C7" t="str">
            <v>Amisulpride</v>
          </cell>
          <cell r="D7" t="str">
            <v>Amisulpride</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row>
        <row r="8">
          <cell r="C8" t="str">
            <v>Amlodipine + Valsartan</v>
          </cell>
          <cell r="D8" t="str">
            <v>Amlodipine + Valsartan</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row>
        <row r="9">
          <cell r="C9" t="str">
            <v>Amoxicillin + Clarithromycin + Esomeprazole</v>
          </cell>
          <cell r="D9" t="str">
            <v>Amoxicillin + Clarithromycin + Esomeprazole</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row>
        <row r="10">
          <cell r="C10" t="str">
            <v>Atenolol</v>
          </cell>
          <cell r="D10" t="str">
            <v>Atenolol</v>
          </cell>
          <cell r="F10" t="str">
            <v>Y</v>
          </cell>
          <cell r="G10">
            <v>0</v>
          </cell>
          <cell r="H10">
            <v>0</v>
          </cell>
          <cell r="I10">
            <v>0</v>
          </cell>
          <cell r="J10">
            <v>2010.25</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2010.25</v>
          </cell>
        </row>
        <row r="11">
          <cell r="C11" t="str">
            <v>Betamethasone + Loratadine</v>
          </cell>
          <cell r="D11" t="str">
            <v>Betamethasone + Loratadine</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row>
        <row r="12">
          <cell r="C12" t="str">
            <v>Betamethasone Sodium Phosphate + Betamethasone Dipropionate</v>
          </cell>
          <cell r="D12" t="str">
            <v>Betamethasone Sodium Phosphate + Betamethasone Dipropionate</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row>
        <row r="13">
          <cell r="C13" t="str">
            <v>Buprenorphine</v>
          </cell>
          <cell r="D13" t="str">
            <v>Buprenorphine</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row>
        <row r="14">
          <cell r="C14" t="str">
            <v>Buprenorphine</v>
          </cell>
          <cell r="D14" t="str">
            <v>Buprenorphine</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Buprenorphine75mg</v>
          </cell>
          <cell r="D15" t="str">
            <v>Buprenorphine</v>
          </cell>
          <cell r="E15" t="str">
            <v>75mg</v>
          </cell>
          <cell r="F15" t="str">
            <v>Y</v>
          </cell>
          <cell r="G15">
            <v>2010.25</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2010.25</v>
          </cell>
        </row>
        <row r="16">
          <cell r="C16" t="str">
            <v>Clopidogrel + Acetylsalicylic acid</v>
          </cell>
          <cell r="D16" t="str">
            <v>Clopidogrel + Acetylsalicylic acid</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row>
        <row r="17">
          <cell r="C17" t="str">
            <v>Colistin</v>
          </cell>
          <cell r="D17" t="str">
            <v>Colistin</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row>
        <row r="18">
          <cell r="C18" t="str">
            <v>Desloratidine</v>
          </cell>
          <cell r="D18" t="str">
            <v>Desloratidine</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row>
        <row r="19">
          <cell r="C19" t="str">
            <v>Desloratidine + Pseudoephedrine</v>
          </cell>
          <cell r="D19" t="str">
            <v>Desloratidine + Pseudoephedrine</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row>
        <row r="20">
          <cell r="C20" t="str">
            <v>Desogestrel + Ethinylestradiol</v>
          </cell>
          <cell r="D20" t="str">
            <v>Desogestrel + Ethinylestradiol</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row>
        <row r="21">
          <cell r="C21" t="str">
            <v>Dexketoprofen Trometamol</v>
          </cell>
          <cell r="D21" t="str">
            <v>Dexketoprofen Trometamol</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row>
        <row r="22">
          <cell r="C22" t="str">
            <v>Diclofenac + Vitamin B</v>
          </cell>
          <cell r="D22" t="str">
            <v>Diclofenac + Vitamin B</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row>
        <row r="23">
          <cell r="C23" t="str">
            <v>Diosmin + Hesperidine</v>
          </cell>
          <cell r="D23" t="str">
            <v>Diosmin + Hesperidine</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row>
        <row r="24">
          <cell r="C24" t="str">
            <v>Domperidone</v>
          </cell>
          <cell r="D24" t="str">
            <v>Domperidone</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row>
        <row r="25">
          <cell r="C25" t="str">
            <v>Duloxetine</v>
          </cell>
          <cell r="D25" t="str">
            <v>Duloxetine</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row>
        <row r="26">
          <cell r="C26" t="str">
            <v>Enoxaparin Sodium</v>
          </cell>
          <cell r="D26" t="str">
            <v>Enoxaparin Sodium</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row>
        <row r="27">
          <cell r="C27" t="str">
            <v>Ertapenem</v>
          </cell>
          <cell r="D27" t="str">
            <v>Ertapenem</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row>
        <row r="28">
          <cell r="C28" t="str">
            <v>Escitalopram10mg</v>
          </cell>
          <cell r="D28" t="str">
            <v>Escitalopram</v>
          </cell>
          <cell r="E28" t="str">
            <v>10mg</v>
          </cell>
          <cell r="F28" t="str">
            <v>Y</v>
          </cell>
          <cell r="G28">
            <v>2010.25</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2010.25</v>
          </cell>
        </row>
        <row r="29">
          <cell r="C29" t="str">
            <v>Escitalopram20mg</v>
          </cell>
          <cell r="D29" t="str">
            <v>Escitalopram</v>
          </cell>
          <cell r="E29" t="str">
            <v>20mg</v>
          </cell>
          <cell r="F29" t="str">
            <v>Y</v>
          </cell>
          <cell r="G29">
            <v>2010.25</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2010.25</v>
          </cell>
        </row>
        <row r="30">
          <cell r="C30" t="str">
            <v>Escitalopram40mg</v>
          </cell>
          <cell r="D30" t="str">
            <v>Escitalopram</v>
          </cell>
          <cell r="E30" t="str">
            <v>40mg</v>
          </cell>
          <cell r="F30" t="str">
            <v>Y</v>
          </cell>
          <cell r="G30">
            <v>2010.25</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2010.25</v>
          </cell>
        </row>
        <row r="31">
          <cell r="C31" t="str">
            <v>Ethinylestradiol + Gestoden</v>
          </cell>
          <cell r="D31" t="str">
            <v>Ethinylestradiol + Gestoden</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row>
        <row r="32">
          <cell r="C32" t="str">
            <v>Felodipine + Candesartan</v>
          </cell>
          <cell r="D32" t="str">
            <v>Felodipine + Candesartan</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row>
        <row r="33">
          <cell r="C33" t="str">
            <v>Fenofibrate</v>
          </cell>
          <cell r="D33" t="str">
            <v>Fenofibrate</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row>
        <row r="34">
          <cell r="C34" t="str">
            <v>Glibenclamide</v>
          </cell>
          <cell r="D34" t="str">
            <v>Glibenclamide</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row>
        <row r="35">
          <cell r="C35" t="str">
            <v>Gliclazide SR</v>
          </cell>
          <cell r="D35" t="str">
            <v>Gliclazide SR</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row>
        <row r="36">
          <cell r="C36" t="str">
            <v>Glimepiride1mg</v>
          </cell>
          <cell r="D36" t="str">
            <v>Glimepiride</v>
          </cell>
          <cell r="E36" t="str">
            <v>1mg</v>
          </cell>
          <cell r="F36" t="str">
            <v>Y</v>
          </cell>
          <cell r="G36">
            <v>2010.25</v>
          </cell>
          <cell r="H36">
            <v>0</v>
          </cell>
          <cell r="I36">
            <v>0</v>
          </cell>
          <cell r="J36">
            <v>2010.25</v>
          </cell>
          <cell r="K36">
            <v>0</v>
          </cell>
          <cell r="L36">
            <v>0</v>
          </cell>
          <cell r="M36">
            <v>0</v>
          </cell>
          <cell r="N36">
            <v>0</v>
          </cell>
          <cell r="O36">
            <v>0</v>
          </cell>
          <cell r="P36">
            <v>0</v>
          </cell>
          <cell r="Q36">
            <v>0</v>
          </cell>
          <cell r="R36">
            <v>0</v>
          </cell>
          <cell r="S36">
            <v>0</v>
          </cell>
          <cell r="T36">
            <v>0</v>
          </cell>
          <cell r="U36">
            <v>0</v>
          </cell>
          <cell r="V36">
            <v>2010.25</v>
          </cell>
          <cell r="W36">
            <v>0</v>
          </cell>
          <cell r="X36">
            <v>0</v>
          </cell>
          <cell r="Y36">
            <v>0</v>
          </cell>
          <cell r="Z36">
            <v>0</v>
          </cell>
          <cell r="AA36">
            <v>0</v>
          </cell>
          <cell r="AB36">
            <v>0</v>
          </cell>
          <cell r="AC36">
            <v>0</v>
          </cell>
          <cell r="AD36">
            <v>0</v>
          </cell>
          <cell r="AE36">
            <v>0</v>
          </cell>
          <cell r="AF36">
            <v>0</v>
          </cell>
          <cell r="AG36">
            <v>0</v>
          </cell>
          <cell r="AH36">
            <v>0</v>
          </cell>
          <cell r="AI36">
            <v>2010.25</v>
          </cell>
          <cell r="AJ36">
            <v>0</v>
          </cell>
          <cell r="AK36">
            <v>2010.25</v>
          </cell>
        </row>
        <row r="37">
          <cell r="C37" t="str">
            <v>Glimepiride2mg</v>
          </cell>
          <cell r="D37" t="str">
            <v>Glimepiride</v>
          </cell>
          <cell r="E37" t="str">
            <v>2mg</v>
          </cell>
          <cell r="F37" t="str">
            <v>Y</v>
          </cell>
          <cell r="G37">
            <v>2010.25</v>
          </cell>
          <cell r="H37">
            <v>0</v>
          </cell>
          <cell r="I37">
            <v>0</v>
          </cell>
          <cell r="J37">
            <v>2010.25</v>
          </cell>
          <cell r="K37">
            <v>0</v>
          </cell>
          <cell r="L37">
            <v>0</v>
          </cell>
          <cell r="M37">
            <v>0</v>
          </cell>
          <cell r="N37">
            <v>0</v>
          </cell>
          <cell r="O37">
            <v>0</v>
          </cell>
          <cell r="P37">
            <v>0</v>
          </cell>
          <cell r="Q37">
            <v>0</v>
          </cell>
          <cell r="R37">
            <v>0</v>
          </cell>
          <cell r="S37">
            <v>0</v>
          </cell>
          <cell r="T37">
            <v>0</v>
          </cell>
          <cell r="U37">
            <v>0</v>
          </cell>
          <cell r="V37">
            <v>2010.25</v>
          </cell>
          <cell r="W37">
            <v>0</v>
          </cell>
          <cell r="X37">
            <v>0</v>
          </cell>
          <cell r="Y37">
            <v>0</v>
          </cell>
          <cell r="Z37">
            <v>0</v>
          </cell>
          <cell r="AA37">
            <v>0</v>
          </cell>
          <cell r="AB37">
            <v>0</v>
          </cell>
          <cell r="AC37">
            <v>0</v>
          </cell>
          <cell r="AD37">
            <v>0</v>
          </cell>
          <cell r="AE37">
            <v>0</v>
          </cell>
          <cell r="AF37">
            <v>0</v>
          </cell>
          <cell r="AG37">
            <v>0</v>
          </cell>
          <cell r="AH37">
            <v>0</v>
          </cell>
          <cell r="AI37">
            <v>2010.25</v>
          </cell>
          <cell r="AJ37">
            <v>0</v>
          </cell>
          <cell r="AK37">
            <v>2010.25</v>
          </cell>
        </row>
        <row r="38">
          <cell r="C38" t="str">
            <v>Glimepiride4mg</v>
          </cell>
          <cell r="D38" t="str">
            <v>Glimepiride</v>
          </cell>
          <cell r="E38" t="str">
            <v>4mg</v>
          </cell>
          <cell r="F38" t="str">
            <v>Y</v>
          </cell>
          <cell r="G38">
            <v>2010.25</v>
          </cell>
          <cell r="H38">
            <v>0</v>
          </cell>
          <cell r="I38">
            <v>0</v>
          </cell>
          <cell r="J38">
            <v>2010.25</v>
          </cell>
          <cell r="K38">
            <v>0</v>
          </cell>
          <cell r="L38">
            <v>0</v>
          </cell>
          <cell r="M38">
            <v>0</v>
          </cell>
          <cell r="N38">
            <v>0</v>
          </cell>
          <cell r="O38">
            <v>0</v>
          </cell>
          <cell r="P38">
            <v>0</v>
          </cell>
          <cell r="Q38">
            <v>0</v>
          </cell>
          <cell r="R38">
            <v>0</v>
          </cell>
          <cell r="S38">
            <v>0</v>
          </cell>
          <cell r="T38">
            <v>0</v>
          </cell>
          <cell r="U38">
            <v>0</v>
          </cell>
          <cell r="V38">
            <v>2010.25</v>
          </cell>
          <cell r="W38">
            <v>0</v>
          </cell>
          <cell r="X38">
            <v>0</v>
          </cell>
          <cell r="Y38">
            <v>0</v>
          </cell>
          <cell r="Z38">
            <v>0</v>
          </cell>
          <cell r="AA38">
            <v>0</v>
          </cell>
          <cell r="AB38">
            <v>0</v>
          </cell>
          <cell r="AC38">
            <v>0</v>
          </cell>
          <cell r="AD38">
            <v>0</v>
          </cell>
          <cell r="AE38">
            <v>0</v>
          </cell>
          <cell r="AF38">
            <v>0</v>
          </cell>
          <cell r="AG38">
            <v>0</v>
          </cell>
          <cell r="AH38">
            <v>0</v>
          </cell>
          <cell r="AI38">
            <v>2010.25</v>
          </cell>
          <cell r="AJ38">
            <v>0</v>
          </cell>
          <cell r="AK38">
            <v>2010.25</v>
          </cell>
        </row>
        <row r="39">
          <cell r="C39" t="str">
            <v>Glimepiride3mg</v>
          </cell>
          <cell r="D39" t="str">
            <v>Glimepiride</v>
          </cell>
          <cell r="E39" t="str">
            <v>3mg</v>
          </cell>
          <cell r="F39" t="str">
            <v>Y</v>
          </cell>
          <cell r="G39">
            <v>2010.25</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2010.25</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2010.25</v>
          </cell>
        </row>
        <row r="40">
          <cell r="C40" t="str">
            <v>Interferon Beta-1B</v>
          </cell>
          <cell r="D40" t="str">
            <v>Interferon Beta-1B</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row>
        <row r="41">
          <cell r="C41" t="str">
            <v>Ipratropium Bromide + Fenoterol</v>
          </cell>
          <cell r="D41" t="str">
            <v>Ipratropium Bromide + Fenoterol</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row>
        <row r="42">
          <cell r="C42" t="str">
            <v>Ipratropium Bromide + Salbutamol</v>
          </cell>
          <cell r="D42" t="str">
            <v>Ipratropium Bromide + Salbutamol</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row>
        <row r="43">
          <cell r="C43" t="str">
            <v>Ketorolac</v>
          </cell>
          <cell r="D43" t="str">
            <v>Ketorolac</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row>
        <row r="44">
          <cell r="C44" t="str">
            <v>Ketorolac + Tramadol</v>
          </cell>
          <cell r="D44" t="str">
            <v>Ketorolac + Tramadol</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row>
        <row r="45">
          <cell r="C45" t="str">
            <v>Levetiracetam250mg</v>
          </cell>
          <cell r="D45" t="str">
            <v>Levetiracetam</v>
          </cell>
          <cell r="E45" t="str">
            <v>250mg</v>
          </cell>
          <cell r="F45" t="str">
            <v>Y</v>
          </cell>
          <cell r="G45">
            <v>2010.25</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2010.25</v>
          </cell>
        </row>
        <row r="46">
          <cell r="C46" t="str">
            <v>Levetiracetam500mg</v>
          </cell>
          <cell r="D46" t="str">
            <v>Levetiracetam</v>
          </cell>
          <cell r="E46" t="str">
            <v>500mg</v>
          </cell>
          <cell r="F46" t="str">
            <v>Y</v>
          </cell>
          <cell r="G46">
            <v>2010.25</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2010.25</v>
          </cell>
        </row>
        <row r="47">
          <cell r="C47" t="str">
            <v>Levetiracetam750mg</v>
          </cell>
          <cell r="D47" t="str">
            <v>Levetiracetam</v>
          </cell>
          <cell r="E47" t="str">
            <v>750mg</v>
          </cell>
          <cell r="F47" t="str">
            <v>Y</v>
          </cell>
          <cell r="G47">
            <v>2010.25</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2010.25</v>
          </cell>
        </row>
        <row r="48">
          <cell r="C48" t="str">
            <v>Levocetirizine</v>
          </cell>
          <cell r="D48" t="str">
            <v>Levocetirizine</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row>
        <row r="49">
          <cell r="C49" t="str">
            <v>Levodopa + Carbidopa + Entacapone</v>
          </cell>
          <cell r="D49" t="str">
            <v>Levodopa + Carbidopa + Entacapone</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row>
        <row r="50">
          <cell r="C50" t="str">
            <v>Mebeverine</v>
          </cell>
          <cell r="D50" t="str">
            <v>Mebeverine</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row>
        <row r="51">
          <cell r="C51" t="str">
            <v>Memantine</v>
          </cell>
          <cell r="D51" t="str">
            <v>Memantine</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row>
        <row r="52">
          <cell r="C52" t="str">
            <v>Metformin + Glimepiride</v>
          </cell>
          <cell r="D52" t="str">
            <v>Metformin + Glimepiride</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row>
        <row r="53">
          <cell r="C53" t="str">
            <v>Metformin XR</v>
          </cell>
          <cell r="D53" t="str">
            <v>Metformin XR</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row>
        <row r="54">
          <cell r="C54" t="str">
            <v>Metformin XR</v>
          </cell>
          <cell r="D54" t="str">
            <v>Metformin XR</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row>
        <row r="55">
          <cell r="C55" t="str">
            <v>Metoclopramide + Omeprazole</v>
          </cell>
          <cell r="D55" t="str">
            <v>Metoclopramide + Omeprazole</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row>
        <row r="56">
          <cell r="C56" t="str">
            <v>Montelukast4mg</v>
          </cell>
          <cell r="D56" t="str">
            <v>Montelukast</v>
          </cell>
          <cell r="E56" t="str">
            <v>4mg</v>
          </cell>
          <cell r="F56" t="str">
            <v>Y</v>
          </cell>
          <cell r="G56">
            <v>2010.25</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2010.25</v>
          </cell>
        </row>
        <row r="57">
          <cell r="C57" t="str">
            <v>Montelukast5mg</v>
          </cell>
          <cell r="D57" t="str">
            <v>Montelukast</v>
          </cell>
          <cell r="E57" t="str">
            <v>5mg</v>
          </cell>
          <cell r="F57" t="str">
            <v>Y</v>
          </cell>
          <cell r="G57">
            <v>2010.25</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2010.25</v>
          </cell>
        </row>
        <row r="58">
          <cell r="C58" t="str">
            <v>Montelukast10mg</v>
          </cell>
          <cell r="D58" t="str">
            <v>Montelukast</v>
          </cell>
          <cell r="E58" t="str">
            <v>10mg</v>
          </cell>
          <cell r="F58" t="str">
            <v>Y</v>
          </cell>
          <cell r="G58">
            <v>2010.5</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2010.5</v>
          </cell>
        </row>
        <row r="59">
          <cell r="C59" t="str">
            <v>Nimesulide + Paracetamol</v>
          </cell>
          <cell r="D59" t="str">
            <v>Nimesulide + Paracetamol</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row>
        <row r="60">
          <cell r="C60" t="str">
            <v>Nimesulide Betadex</v>
          </cell>
          <cell r="D60" t="str">
            <v>Nimesulide Betadex</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row>
        <row r="61">
          <cell r="C61" t="str">
            <v>Nitazoxanide</v>
          </cell>
          <cell r="D61" t="str">
            <v>Nitazoxanide</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row>
        <row r="62">
          <cell r="C62" t="str">
            <v>Orlistat</v>
          </cell>
          <cell r="D62" t="str">
            <v>Orlistat</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row>
        <row r="63">
          <cell r="C63" t="str">
            <v>Oxcarbazepine</v>
          </cell>
          <cell r="D63" t="str">
            <v>Oxcarbazepine</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row>
        <row r="64">
          <cell r="C64" t="str">
            <v>Paracetamol + Codeine</v>
          </cell>
          <cell r="D64" t="str">
            <v>Paracetamol + Codeine</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row>
        <row r="65">
          <cell r="C65" t="str">
            <v>Perindopril</v>
          </cell>
          <cell r="D65" t="str">
            <v>Perindopril</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row>
        <row r="66">
          <cell r="C66" t="str">
            <v>Pinaverium Bromide + Dimethicone</v>
          </cell>
          <cell r="D66" t="str">
            <v>Pinaverium Bromide + Dimethicone</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row>
        <row r="67">
          <cell r="C67" t="str">
            <v>Pioglitazone15mg</v>
          </cell>
          <cell r="D67" t="str">
            <v>Pioglitazone</v>
          </cell>
          <cell r="E67" t="str">
            <v>15mg</v>
          </cell>
          <cell r="F67" t="str">
            <v>Y</v>
          </cell>
          <cell r="G67">
            <v>2010.25</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2010.25</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2010.25</v>
          </cell>
        </row>
        <row r="68">
          <cell r="C68" t="str">
            <v>Pioglitazone50mg</v>
          </cell>
          <cell r="D68" t="str">
            <v>Pioglitazone</v>
          </cell>
          <cell r="E68" t="str">
            <v>50mg</v>
          </cell>
          <cell r="F68" t="str">
            <v>Y</v>
          </cell>
          <cell r="G68">
            <v>2010.25</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2010.25</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2010.25</v>
          </cell>
        </row>
        <row r="69">
          <cell r="C69" t="str">
            <v>Pioglitazone45mg</v>
          </cell>
          <cell r="D69" t="str">
            <v>Pioglitazone</v>
          </cell>
          <cell r="E69" t="str">
            <v>45mg</v>
          </cell>
          <cell r="F69" t="str">
            <v>Y</v>
          </cell>
          <cell r="G69">
            <v>2010.25</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2010.25</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2010.25</v>
          </cell>
        </row>
        <row r="70">
          <cell r="C70" t="str">
            <v>Pramipexole</v>
          </cell>
          <cell r="D70" t="str">
            <v>Pramipexole</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Pravastatin sodium</v>
          </cell>
          <cell r="D71" t="str">
            <v>Pravastatin sodium</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row>
        <row r="72">
          <cell r="C72" t="str">
            <v>Pregabalin</v>
          </cell>
          <cell r="D72" t="str">
            <v>Pregabalin</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Rivastigmine</v>
          </cell>
          <cell r="D73" t="str">
            <v>Rivastigmine</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Rivastigmine + Memantine</v>
          </cell>
          <cell r="D74" t="str">
            <v>Rivastigmine + Memantine</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row>
        <row r="75">
          <cell r="C75" t="str">
            <v>Tianeptine</v>
          </cell>
          <cell r="D75" t="str">
            <v>Tianeptine</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row>
        <row r="76">
          <cell r="C76" t="str">
            <v>Tiotropium Bromide</v>
          </cell>
          <cell r="D76" t="str">
            <v>Tiotropium Bromide</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row>
        <row r="77">
          <cell r="C77" t="str">
            <v>Topiramate25mg</v>
          </cell>
          <cell r="D77" t="str">
            <v>Topiramate</v>
          </cell>
          <cell r="E77" t="str">
            <v>25mg</v>
          </cell>
          <cell r="F77" t="str">
            <v>Y</v>
          </cell>
          <cell r="G77">
            <v>2010.25</v>
          </cell>
          <cell r="H77">
            <v>0</v>
          </cell>
          <cell r="I77">
            <v>0</v>
          </cell>
          <cell r="J77">
            <v>2010.25</v>
          </cell>
          <cell r="K77">
            <v>0</v>
          </cell>
          <cell r="L77">
            <v>0</v>
          </cell>
          <cell r="M77">
            <v>0</v>
          </cell>
          <cell r="N77">
            <v>0</v>
          </cell>
          <cell r="O77">
            <v>0</v>
          </cell>
          <cell r="P77">
            <v>0</v>
          </cell>
          <cell r="Q77">
            <v>0</v>
          </cell>
          <cell r="R77">
            <v>0</v>
          </cell>
          <cell r="S77">
            <v>0</v>
          </cell>
          <cell r="T77">
            <v>0</v>
          </cell>
          <cell r="U77">
            <v>0</v>
          </cell>
          <cell r="V77">
            <v>2010.25</v>
          </cell>
          <cell r="W77">
            <v>0</v>
          </cell>
          <cell r="X77">
            <v>0</v>
          </cell>
          <cell r="Y77">
            <v>0</v>
          </cell>
          <cell r="Z77">
            <v>0</v>
          </cell>
          <cell r="AA77">
            <v>0</v>
          </cell>
          <cell r="AB77">
            <v>0</v>
          </cell>
          <cell r="AC77">
            <v>0</v>
          </cell>
          <cell r="AD77">
            <v>0</v>
          </cell>
          <cell r="AE77">
            <v>0</v>
          </cell>
          <cell r="AF77">
            <v>0</v>
          </cell>
          <cell r="AG77">
            <v>0</v>
          </cell>
          <cell r="AH77">
            <v>0</v>
          </cell>
          <cell r="AI77">
            <v>2010.25</v>
          </cell>
          <cell r="AJ77">
            <v>0</v>
          </cell>
          <cell r="AK77">
            <v>2010.25</v>
          </cell>
        </row>
        <row r="78">
          <cell r="C78" t="str">
            <v>Topiramate50mg</v>
          </cell>
          <cell r="D78" t="str">
            <v>Topiramate</v>
          </cell>
          <cell r="E78" t="str">
            <v>50mg</v>
          </cell>
          <cell r="F78" t="str">
            <v>Y</v>
          </cell>
          <cell r="G78">
            <v>2010.25</v>
          </cell>
          <cell r="H78">
            <v>0</v>
          </cell>
          <cell r="I78">
            <v>0</v>
          </cell>
          <cell r="J78">
            <v>2010.25</v>
          </cell>
          <cell r="K78">
            <v>0</v>
          </cell>
          <cell r="L78">
            <v>0</v>
          </cell>
          <cell r="M78">
            <v>0</v>
          </cell>
          <cell r="N78">
            <v>0</v>
          </cell>
          <cell r="O78">
            <v>0</v>
          </cell>
          <cell r="P78">
            <v>0</v>
          </cell>
          <cell r="Q78">
            <v>0</v>
          </cell>
          <cell r="R78">
            <v>0</v>
          </cell>
          <cell r="S78">
            <v>0</v>
          </cell>
          <cell r="T78">
            <v>0</v>
          </cell>
          <cell r="U78">
            <v>0</v>
          </cell>
          <cell r="V78">
            <v>2010.25</v>
          </cell>
          <cell r="W78">
            <v>0</v>
          </cell>
          <cell r="X78">
            <v>0</v>
          </cell>
          <cell r="Y78">
            <v>0</v>
          </cell>
          <cell r="Z78">
            <v>0</v>
          </cell>
          <cell r="AA78">
            <v>0</v>
          </cell>
          <cell r="AB78">
            <v>0</v>
          </cell>
          <cell r="AC78">
            <v>0</v>
          </cell>
          <cell r="AD78">
            <v>0</v>
          </cell>
          <cell r="AE78">
            <v>0</v>
          </cell>
          <cell r="AF78">
            <v>0</v>
          </cell>
          <cell r="AG78">
            <v>0</v>
          </cell>
          <cell r="AH78">
            <v>0</v>
          </cell>
          <cell r="AI78">
            <v>2010.25</v>
          </cell>
          <cell r="AJ78">
            <v>0</v>
          </cell>
          <cell r="AK78">
            <v>2010.25</v>
          </cell>
        </row>
        <row r="79">
          <cell r="C79" t="str">
            <v>Topiramate100mg</v>
          </cell>
          <cell r="D79" t="str">
            <v>Topiramate</v>
          </cell>
          <cell r="E79" t="str">
            <v>100mg</v>
          </cell>
          <cell r="F79" t="str">
            <v>Y</v>
          </cell>
          <cell r="G79">
            <v>2010.25</v>
          </cell>
          <cell r="H79">
            <v>0</v>
          </cell>
          <cell r="I79">
            <v>0</v>
          </cell>
          <cell r="J79">
            <v>2010.25</v>
          </cell>
          <cell r="K79">
            <v>0</v>
          </cell>
          <cell r="L79">
            <v>0</v>
          </cell>
          <cell r="M79">
            <v>0</v>
          </cell>
          <cell r="N79">
            <v>0</v>
          </cell>
          <cell r="O79">
            <v>0</v>
          </cell>
          <cell r="P79">
            <v>0</v>
          </cell>
          <cell r="Q79">
            <v>0</v>
          </cell>
          <cell r="R79">
            <v>0</v>
          </cell>
          <cell r="S79">
            <v>0</v>
          </cell>
          <cell r="T79">
            <v>0</v>
          </cell>
          <cell r="U79">
            <v>0</v>
          </cell>
          <cell r="V79">
            <v>2010.25</v>
          </cell>
          <cell r="W79">
            <v>0</v>
          </cell>
          <cell r="X79">
            <v>0</v>
          </cell>
          <cell r="Y79">
            <v>0</v>
          </cell>
          <cell r="Z79">
            <v>0</v>
          </cell>
          <cell r="AA79">
            <v>0</v>
          </cell>
          <cell r="AB79">
            <v>0</v>
          </cell>
          <cell r="AC79">
            <v>0</v>
          </cell>
          <cell r="AD79">
            <v>0</v>
          </cell>
          <cell r="AE79">
            <v>0</v>
          </cell>
          <cell r="AF79">
            <v>0</v>
          </cell>
          <cell r="AG79">
            <v>0</v>
          </cell>
          <cell r="AH79">
            <v>0</v>
          </cell>
          <cell r="AI79">
            <v>2010.25</v>
          </cell>
          <cell r="AJ79">
            <v>0</v>
          </cell>
          <cell r="AK79">
            <v>2010.25</v>
          </cell>
        </row>
        <row r="80">
          <cell r="C80" t="str">
            <v>Topiramate200mg</v>
          </cell>
          <cell r="D80" t="str">
            <v>Topiramate</v>
          </cell>
          <cell r="E80" t="str">
            <v>200mg</v>
          </cell>
          <cell r="F80" t="str">
            <v>Y</v>
          </cell>
          <cell r="G80">
            <v>2010.25</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2010.25</v>
          </cell>
        </row>
        <row r="81">
          <cell r="C81" t="str">
            <v>Trimebutine</v>
          </cell>
          <cell r="D81" t="str">
            <v>Trimebutine</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Trimetazidine</v>
          </cell>
          <cell r="D82" t="str">
            <v>Trimetazidine</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row>
        <row r="83">
          <cell r="C83" t="str">
            <v>Valproate semisodium</v>
          </cell>
          <cell r="D83" t="str">
            <v>Valproate semisodium</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row>
        <row r="84">
          <cell r="C84" t="str">
            <v>Valproic Acid</v>
          </cell>
          <cell r="D84" t="str">
            <v>Valproic Acid</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Valsartan</v>
          </cell>
          <cell r="D85" t="str">
            <v>Valsartan</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row>
        <row r="86">
          <cell r="C86" t="str">
            <v>Valsartan + HCTZ</v>
          </cell>
          <cell r="D86" t="str">
            <v>Valsartan + HCTZ</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Venlafaxine XR</v>
          </cell>
          <cell r="D87" t="str">
            <v>Venlafaxine XR</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row>
        <row r="88">
          <cell r="C88" t="str">
            <v>Voriconazole50mg</v>
          </cell>
          <cell r="D88" t="str">
            <v>Voriconazole</v>
          </cell>
          <cell r="E88" t="str">
            <v>50mg</v>
          </cell>
          <cell r="F88" t="str">
            <v>Y</v>
          </cell>
          <cell r="G88">
            <v>2010.5</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2010.5</v>
          </cell>
        </row>
        <row r="89">
          <cell r="C89" t="str">
            <v>Voriconazole200mg</v>
          </cell>
          <cell r="D89" t="str">
            <v>Voriconazole</v>
          </cell>
          <cell r="E89" t="str">
            <v>200mg</v>
          </cell>
          <cell r="F89" t="str">
            <v>Y</v>
          </cell>
          <cell r="G89">
            <v>2010.5</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2010.5</v>
          </cell>
        </row>
        <row r="90">
          <cell r="C90" t="str">
            <v>Zoledronic Acid</v>
          </cell>
          <cell r="D90" t="str">
            <v>Zoledronic Acid</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row>
        <row r="91">
          <cell r="C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Amlodipine5mg</v>
          </cell>
          <cell r="D92" t="str">
            <v>Amlodipine</v>
          </cell>
          <cell r="E92" t="str">
            <v>5mg</v>
          </cell>
          <cell r="F92" t="str">
            <v>Y</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2010.25</v>
          </cell>
          <cell r="W92">
            <v>0</v>
          </cell>
          <cell r="X92">
            <v>0</v>
          </cell>
          <cell r="Y92">
            <v>0</v>
          </cell>
          <cell r="Z92">
            <v>0</v>
          </cell>
          <cell r="AA92">
            <v>0</v>
          </cell>
          <cell r="AB92">
            <v>0</v>
          </cell>
          <cell r="AC92">
            <v>0</v>
          </cell>
          <cell r="AD92">
            <v>0</v>
          </cell>
          <cell r="AE92">
            <v>0</v>
          </cell>
          <cell r="AF92">
            <v>0</v>
          </cell>
          <cell r="AG92">
            <v>0</v>
          </cell>
          <cell r="AH92">
            <v>0</v>
          </cell>
          <cell r="AI92">
            <v>2010.25</v>
          </cell>
          <cell r="AJ92">
            <v>0</v>
          </cell>
          <cell r="AK92">
            <v>2010.25</v>
          </cell>
        </row>
        <row r="93">
          <cell r="C93" t="str">
            <v>Amlodipine10mg</v>
          </cell>
          <cell r="D93" t="str">
            <v>Amlodipine</v>
          </cell>
          <cell r="E93" t="str">
            <v>10mg</v>
          </cell>
          <cell r="F93" t="str">
            <v>Y</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2010.25</v>
          </cell>
          <cell r="W93">
            <v>0</v>
          </cell>
          <cell r="X93">
            <v>0</v>
          </cell>
          <cell r="Y93">
            <v>0</v>
          </cell>
          <cell r="Z93">
            <v>0</v>
          </cell>
          <cell r="AA93">
            <v>0</v>
          </cell>
          <cell r="AB93">
            <v>0</v>
          </cell>
          <cell r="AC93">
            <v>0</v>
          </cell>
          <cell r="AD93">
            <v>0</v>
          </cell>
          <cell r="AE93">
            <v>0</v>
          </cell>
          <cell r="AF93">
            <v>0</v>
          </cell>
          <cell r="AG93">
            <v>0</v>
          </cell>
          <cell r="AH93">
            <v>0</v>
          </cell>
          <cell r="AI93">
            <v>2010.25</v>
          </cell>
          <cell r="AJ93">
            <v>0</v>
          </cell>
          <cell r="AK93">
            <v>2010.25</v>
          </cell>
        </row>
        <row r="94">
          <cell r="C94" t="str">
            <v>Ademetionine</v>
          </cell>
          <cell r="D94" t="str">
            <v>Ademetionine</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row>
        <row r="95">
          <cell r="C95" t="str">
            <v>Carbidopa + levodopa 25+100mg</v>
          </cell>
          <cell r="D95" t="str">
            <v xml:space="preserve">Carbidopa + levodopa </v>
          </cell>
          <cell r="E95" t="str">
            <v>25+100mg</v>
          </cell>
          <cell r="F95" t="str">
            <v>Y</v>
          </cell>
          <cell r="G95">
            <v>2010.75</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2010.75</v>
          </cell>
        </row>
        <row r="96">
          <cell r="C96" t="str">
            <v>Carbidopa + levodopa 50+200mg</v>
          </cell>
          <cell r="D96" t="str">
            <v xml:space="preserve">Carbidopa + levodopa </v>
          </cell>
          <cell r="E96" t="str">
            <v>50+200mg</v>
          </cell>
          <cell r="F96" t="str">
            <v>Y</v>
          </cell>
          <cell r="G96">
            <v>2010.75</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2010.75</v>
          </cell>
        </row>
        <row r="97">
          <cell r="C97" t="str">
            <v>Carvedilol 3.125mg</v>
          </cell>
          <cell r="D97" t="str">
            <v xml:space="preserve">Carvedilol </v>
          </cell>
          <cell r="E97" t="str">
            <v>3.125mg</v>
          </cell>
          <cell r="F97" t="str">
            <v>Y</v>
          </cell>
          <cell r="G97">
            <v>0</v>
          </cell>
          <cell r="H97">
            <v>0</v>
          </cell>
          <cell r="I97">
            <v>0</v>
          </cell>
          <cell r="J97">
            <v>2010.25</v>
          </cell>
          <cell r="K97">
            <v>0</v>
          </cell>
          <cell r="L97">
            <v>0</v>
          </cell>
          <cell r="M97">
            <v>0</v>
          </cell>
          <cell r="N97">
            <v>0</v>
          </cell>
          <cell r="O97">
            <v>0</v>
          </cell>
          <cell r="P97">
            <v>0</v>
          </cell>
          <cell r="Q97">
            <v>0</v>
          </cell>
          <cell r="R97">
            <v>0</v>
          </cell>
          <cell r="S97">
            <v>0</v>
          </cell>
          <cell r="T97">
            <v>0</v>
          </cell>
          <cell r="U97">
            <v>0</v>
          </cell>
          <cell r="V97">
            <v>2010.25</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2010.25</v>
          </cell>
        </row>
        <row r="98">
          <cell r="C98" t="str">
            <v>Carvedilol 6.25mg</v>
          </cell>
          <cell r="D98" t="str">
            <v xml:space="preserve">Carvedilol </v>
          </cell>
          <cell r="E98" t="str">
            <v>6.25mg</v>
          </cell>
          <cell r="F98" t="str">
            <v>Y</v>
          </cell>
          <cell r="G98">
            <v>0</v>
          </cell>
          <cell r="H98">
            <v>0</v>
          </cell>
          <cell r="I98">
            <v>0</v>
          </cell>
          <cell r="J98">
            <v>2010.25</v>
          </cell>
          <cell r="K98">
            <v>0</v>
          </cell>
          <cell r="L98">
            <v>0</v>
          </cell>
          <cell r="M98">
            <v>0</v>
          </cell>
          <cell r="N98">
            <v>0</v>
          </cell>
          <cell r="O98">
            <v>0</v>
          </cell>
          <cell r="P98">
            <v>0</v>
          </cell>
          <cell r="Q98">
            <v>0</v>
          </cell>
          <cell r="R98">
            <v>0</v>
          </cell>
          <cell r="S98">
            <v>0</v>
          </cell>
          <cell r="T98">
            <v>0</v>
          </cell>
          <cell r="U98">
            <v>0</v>
          </cell>
          <cell r="V98">
            <v>2010.25</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2010.25</v>
          </cell>
        </row>
        <row r="99">
          <cell r="C99" t="str">
            <v>Carvedilol 12.5mg</v>
          </cell>
          <cell r="D99" t="str">
            <v xml:space="preserve">Carvedilol </v>
          </cell>
          <cell r="E99" t="str">
            <v>12.5mg</v>
          </cell>
          <cell r="F99" t="str">
            <v>Y</v>
          </cell>
          <cell r="G99">
            <v>0</v>
          </cell>
          <cell r="H99">
            <v>0</v>
          </cell>
          <cell r="I99">
            <v>0</v>
          </cell>
          <cell r="J99">
            <v>2010.25</v>
          </cell>
          <cell r="K99">
            <v>0</v>
          </cell>
          <cell r="L99">
            <v>0</v>
          </cell>
          <cell r="M99">
            <v>0</v>
          </cell>
          <cell r="N99">
            <v>0</v>
          </cell>
          <cell r="O99">
            <v>0</v>
          </cell>
          <cell r="P99">
            <v>0</v>
          </cell>
          <cell r="Q99">
            <v>0</v>
          </cell>
          <cell r="R99">
            <v>0</v>
          </cell>
          <cell r="S99">
            <v>0</v>
          </cell>
          <cell r="T99">
            <v>0</v>
          </cell>
          <cell r="U99">
            <v>0</v>
          </cell>
          <cell r="V99">
            <v>2010.25</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2010.25</v>
          </cell>
        </row>
        <row r="100">
          <cell r="C100" t="str">
            <v>Carvedilol 25mg</v>
          </cell>
          <cell r="D100" t="str">
            <v xml:space="preserve">Carvedilol </v>
          </cell>
          <cell r="E100" t="str">
            <v>25mg</v>
          </cell>
          <cell r="F100" t="str">
            <v>Y</v>
          </cell>
          <cell r="G100">
            <v>0</v>
          </cell>
          <cell r="H100">
            <v>0</v>
          </cell>
          <cell r="I100">
            <v>0</v>
          </cell>
          <cell r="J100">
            <v>2010.25</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2010.25</v>
          </cell>
        </row>
        <row r="101">
          <cell r="C101" t="str">
            <v xml:space="preserve">Citalopram </v>
          </cell>
          <cell r="D101" t="str">
            <v xml:space="preserve">Citalopram </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t="str">
            <v>Lamotrigine (DT)</v>
          </cell>
          <cell r="D102" t="str">
            <v>Lamotrigine (DT)</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row>
        <row r="103">
          <cell r="C103" t="str">
            <v xml:space="preserve">Losartan + amlodipine </v>
          </cell>
          <cell r="D103" t="str">
            <v xml:space="preserve">Losartan + amlodipine </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row>
        <row r="104">
          <cell r="C104" t="str">
            <v xml:space="preserve">Mirtazapine </v>
          </cell>
          <cell r="D104" t="str">
            <v xml:space="preserve">Mirtazapine </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row>
        <row r="105">
          <cell r="C105" t="str">
            <v>Risperidone0.5mg</v>
          </cell>
          <cell r="D105" t="str">
            <v>Risperidone</v>
          </cell>
          <cell r="E105" t="str">
            <v>0.5mg</v>
          </cell>
          <cell r="F105" t="str">
            <v>Y</v>
          </cell>
          <cell r="G105">
            <v>2010.25</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2010.25</v>
          </cell>
        </row>
        <row r="106">
          <cell r="C106" t="str">
            <v>Risperidone4mg</v>
          </cell>
          <cell r="D106" t="str">
            <v>Risperidone</v>
          </cell>
          <cell r="E106" t="str">
            <v>4mg</v>
          </cell>
          <cell r="F106" t="str">
            <v>Y</v>
          </cell>
          <cell r="G106">
            <v>2010.25</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2010.25</v>
          </cell>
        </row>
        <row r="107">
          <cell r="C107" t="str">
            <v>Risperidone6mg</v>
          </cell>
          <cell r="D107" t="str">
            <v>Risperidone</v>
          </cell>
          <cell r="E107" t="str">
            <v>6mg</v>
          </cell>
          <cell r="F107" t="str">
            <v>Y</v>
          </cell>
          <cell r="G107">
            <v>2010.25</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2010.25</v>
          </cell>
        </row>
        <row r="108">
          <cell r="C108" t="str">
            <v>Risperidone1mg</v>
          </cell>
          <cell r="D108" t="str">
            <v>Risperidone</v>
          </cell>
          <cell r="E108" t="str">
            <v>1mg</v>
          </cell>
          <cell r="F108" t="str">
            <v>Y</v>
          </cell>
          <cell r="G108">
            <v>2010.25</v>
          </cell>
          <cell r="H108">
            <v>0</v>
          </cell>
          <cell r="I108">
            <v>0</v>
          </cell>
          <cell r="J108">
            <v>2010.25</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2010.25</v>
          </cell>
          <cell r="AJ108">
            <v>0</v>
          </cell>
          <cell r="AK108">
            <v>2010.25</v>
          </cell>
        </row>
        <row r="109">
          <cell r="C109" t="str">
            <v>Risperidone2mg</v>
          </cell>
          <cell r="D109" t="str">
            <v>Risperidone</v>
          </cell>
          <cell r="E109" t="str">
            <v>2mg</v>
          </cell>
          <cell r="F109" t="str">
            <v>Y</v>
          </cell>
          <cell r="G109">
            <v>2010.25</v>
          </cell>
          <cell r="H109">
            <v>0</v>
          </cell>
          <cell r="I109">
            <v>0</v>
          </cell>
          <cell r="J109">
            <v>2010.25</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2010.25</v>
          </cell>
          <cell r="AJ109">
            <v>0</v>
          </cell>
          <cell r="AK109">
            <v>2010.25</v>
          </cell>
        </row>
        <row r="110">
          <cell r="C110" t="str">
            <v>Risperidone3mg</v>
          </cell>
          <cell r="D110" t="str">
            <v>Risperidone</v>
          </cell>
          <cell r="E110" t="str">
            <v>3mg</v>
          </cell>
          <cell r="F110" t="str">
            <v>Y</v>
          </cell>
          <cell r="G110">
            <v>2010.25</v>
          </cell>
          <cell r="H110">
            <v>0</v>
          </cell>
          <cell r="I110">
            <v>0</v>
          </cell>
          <cell r="J110">
            <v>2010.25</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2010.25</v>
          </cell>
          <cell r="AJ110">
            <v>0</v>
          </cell>
          <cell r="AK110">
            <v>2010.25</v>
          </cell>
        </row>
        <row r="111">
          <cell r="C111" t="str">
            <v>Sertraline 50mg</v>
          </cell>
          <cell r="D111" t="str">
            <v xml:space="preserve">Sertraline </v>
          </cell>
          <cell r="E111" t="str">
            <v>50mg</v>
          </cell>
          <cell r="F111" t="str">
            <v>Y</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2010.25</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2010.25</v>
          </cell>
        </row>
        <row r="112">
          <cell r="C112" t="str">
            <v>Aceclofenac100mg</v>
          </cell>
          <cell r="D112" t="str">
            <v>Aceclofenac</v>
          </cell>
          <cell r="E112" t="str">
            <v>100mg</v>
          </cell>
          <cell r="F112" t="str">
            <v>Y</v>
          </cell>
          <cell r="G112">
            <v>2010.25</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2010.25</v>
          </cell>
        </row>
        <row r="113">
          <cell r="C113" t="str">
            <v>Alendronate sodium5mg</v>
          </cell>
          <cell r="D113" t="str">
            <v>Alendronate sodium</v>
          </cell>
          <cell r="E113" t="str">
            <v>5mg</v>
          </cell>
          <cell r="F113" t="str">
            <v>Y</v>
          </cell>
          <cell r="G113">
            <v>2010.25</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2010.25</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2010.25</v>
          </cell>
        </row>
        <row r="114">
          <cell r="C114" t="str">
            <v>Alendronate sodium10mg</v>
          </cell>
          <cell r="D114" t="str">
            <v>Alendronate sodium</v>
          </cell>
          <cell r="E114" t="str">
            <v>10mg</v>
          </cell>
          <cell r="F114" t="str">
            <v>Y</v>
          </cell>
          <cell r="G114">
            <v>2010.25</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2010.25</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2010.25</v>
          </cell>
        </row>
        <row r="115">
          <cell r="C115" t="str">
            <v>Alendronate sodium70mg</v>
          </cell>
          <cell r="D115" t="str">
            <v>Alendronate sodium</v>
          </cell>
          <cell r="E115" t="str">
            <v>70mg</v>
          </cell>
          <cell r="F115" t="str">
            <v>Y</v>
          </cell>
          <cell r="G115">
            <v>2010.25</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2010.25</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2010.25</v>
          </cell>
        </row>
        <row r="116">
          <cell r="C116" t="str">
            <v>Calcium carbonate500mg</v>
          </cell>
          <cell r="D116" t="str">
            <v>Calcium carbonate</v>
          </cell>
          <cell r="E116" t="str">
            <v>500mg</v>
          </cell>
          <cell r="F116" t="str">
            <v>Y</v>
          </cell>
          <cell r="G116">
            <v>2010.25</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2010.25</v>
          </cell>
        </row>
        <row r="117">
          <cell r="C117" t="str">
            <v>Carboplatin50mg</v>
          </cell>
          <cell r="D117" t="str">
            <v>Carboplatin</v>
          </cell>
          <cell r="E117" t="str">
            <v>50mg</v>
          </cell>
          <cell r="F117" t="str">
            <v>Y</v>
          </cell>
          <cell r="G117">
            <v>2010.25</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2010.25</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2010.25</v>
          </cell>
        </row>
        <row r="118">
          <cell r="C118" t="str">
            <v>Carboplatin150mg</v>
          </cell>
          <cell r="D118" t="str">
            <v>Carboplatin</v>
          </cell>
          <cell r="E118" t="str">
            <v>150mg</v>
          </cell>
          <cell r="F118" t="str">
            <v>Y</v>
          </cell>
          <cell r="G118">
            <v>2010.25</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2010.25</v>
          </cell>
          <cell r="W118">
            <v>0</v>
          </cell>
          <cell r="X118">
            <v>0</v>
          </cell>
          <cell r="Y118">
            <v>0</v>
          </cell>
          <cell r="Z118">
            <v>0</v>
          </cell>
          <cell r="AA118">
            <v>0</v>
          </cell>
          <cell r="AB118">
            <v>0</v>
          </cell>
          <cell r="AC118">
            <v>0</v>
          </cell>
          <cell r="AD118">
            <v>0</v>
          </cell>
          <cell r="AE118">
            <v>0</v>
          </cell>
          <cell r="AF118">
            <v>0</v>
          </cell>
          <cell r="AG118">
            <v>0</v>
          </cell>
          <cell r="AH118">
            <v>0</v>
          </cell>
          <cell r="AI118">
            <v>2010.25</v>
          </cell>
          <cell r="AJ118">
            <v>0</v>
          </cell>
          <cell r="AK118">
            <v>2010.25</v>
          </cell>
        </row>
        <row r="119">
          <cell r="C119" t="str">
            <v>Carboplatin450mg</v>
          </cell>
          <cell r="D119" t="str">
            <v>Carboplatin</v>
          </cell>
          <cell r="E119" t="str">
            <v>450mg</v>
          </cell>
          <cell r="F119" t="str">
            <v>Y</v>
          </cell>
          <cell r="G119">
            <v>2010.25</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2010.25</v>
          </cell>
          <cell r="W119">
            <v>0</v>
          </cell>
          <cell r="X119">
            <v>0</v>
          </cell>
          <cell r="Y119">
            <v>0</v>
          </cell>
          <cell r="Z119">
            <v>0</v>
          </cell>
          <cell r="AA119">
            <v>0</v>
          </cell>
          <cell r="AB119">
            <v>0</v>
          </cell>
          <cell r="AC119">
            <v>0</v>
          </cell>
          <cell r="AD119">
            <v>0</v>
          </cell>
          <cell r="AE119">
            <v>0</v>
          </cell>
          <cell r="AF119">
            <v>0</v>
          </cell>
          <cell r="AG119">
            <v>0</v>
          </cell>
          <cell r="AH119">
            <v>0</v>
          </cell>
          <cell r="AI119">
            <v>2010.25</v>
          </cell>
          <cell r="AJ119">
            <v>0</v>
          </cell>
          <cell r="AK119">
            <v>2010.25</v>
          </cell>
        </row>
        <row r="120">
          <cell r="C120" t="str">
            <v>Carboplatin600mg</v>
          </cell>
          <cell r="D120" t="str">
            <v>Carboplatin</v>
          </cell>
          <cell r="E120" t="str">
            <v>600mg</v>
          </cell>
          <cell r="F120" t="str">
            <v>Y</v>
          </cell>
          <cell r="G120">
            <v>2010.25</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2010.25</v>
          </cell>
        </row>
        <row r="121">
          <cell r="C121" t="str">
            <v>Cisplatin10mg</v>
          </cell>
          <cell r="D121" t="str">
            <v>Cisplatin</v>
          </cell>
          <cell r="E121" t="str">
            <v>10mg</v>
          </cell>
          <cell r="F121" t="str">
            <v>Y</v>
          </cell>
          <cell r="G121">
            <v>2010.25</v>
          </cell>
          <cell r="H121">
            <v>0</v>
          </cell>
          <cell r="I121">
            <v>0</v>
          </cell>
          <cell r="J121">
            <v>2010.25</v>
          </cell>
          <cell r="K121">
            <v>0</v>
          </cell>
          <cell r="L121">
            <v>0</v>
          </cell>
          <cell r="M121">
            <v>0</v>
          </cell>
          <cell r="N121">
            <v>0</v>
          </cell>
          <cell r="O121">
            <v>0</v>
          </cell>
          <cell r="P121">
            <v>0</v>
          </cell>
          <cell r="Q121">
            <v>0</v>
          </cell>
          <cell r="R121">
            <v>0</v>
          </cell>
          <cell r="S121">
            <v>0</v>
          </cell>
          <cell r="T121">
            <v>0</v>
          </cell>
          <cell r="U121">
            <v>0</v>
          </cell>
          <cell r="V121">
            <v>2010.25</v>
          </cell>
          <cell r="W121">
            <v>0</v>
          </cell>
          <cell r="X121">
            <v>0</v>
          </cell>
          <cell r="Y121">
            <v>0</v>
          </cell>
          <cell r="Z121">
            <v>0</v>
          </cell>
          <cell r="AA121">
            <v>0</v>
          </cell>
          <cell r="AB121">
            <v>0</v>
          </cell>
          <cell r="AC121">
            <v>0</v>
          </cell>
          <cell r="AD121">
            <v>0</v>
          </cell>
          <cell r="AE121">
            <v>0</v>
          </cell>
          <cell r="AF121">
            <v>0</v>
          </cell>
          <cell r="AG121">
            <v>0</v>
          </cell>
          <cell r="AH121">
            <v>0</v>
          </cell>
          <cell r="AI121">
            <v>2010.25</v>
          </cell>
          <cell r="AJ121">
            <v>0</v>
          </cell>
          <cell r="AK121">
            <v>2010.25</v>
          </cell>
        </row>
        <row r="122">
          <cell r="C122" t="str">
            <v>Cisplatin25mg</v>
          </cell>
          <cell r="D122" t="str">
            <v>Cisplatin</v>
          </cell>
          <cell r="E122" t="str">
            <v>25mg</v>
          </cell>
          <cell r="F122" t="str">
            <v>Y</v>
          </cell>
          <cell r="G122">
            <v>2010.25</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2010.25</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2010.25</v>
          </cell>
        </row>
        <row r="123">
          <cell r="C123" t="str">
            <v>Cisplatin50mg</v>
          </cell>
          <cell r="D123" t="str">
            <v>Cisplatin</v>
          </cell>
          <cell r="E123" t="str">
            <v>50mg</v>
          </cell>
          <cell r="F123" t="str">
            <v>Y</v>
          </cell>
          <cell r="G123">
            <v>2010.25</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2010.25</v>
          </cell>
          <cell r="W123">
            <v>0</v>
          </cell>
          <cell r="X123">
            <v>0</v>
          </cell>
          <cell r="Y123">
            <v>0</v>
          </cell>
          <cell r="Z123">
            <v>0</v>
          </cell>
          <cell r="AA123">
            <v>0</v>
          </cell>
          <cell r="AB123">
            <v>0</v>
          </cell>
          <cell r="AC123">
            <v>0</v>
          </cell>
          <cell r="AD123">
            <v>0</v>
          </cell>
          <cell r="AE123">
            <v>0</v>
          </cell>
          <cell r="AF123">
            <v>0</v>
          </cell>
          <cell r="AG123">
            <v>0</v>
          </cell>
          <cell r="AH123">
            <v>0</v>
          </cell>
          <cell r="AI123">
            <v>2010.25</v>
          </cell>
          <cell r="AJ123">
            <v>0</v>
          </cell>
          <cell r="AK123">
            <v>2010.25</v>
          </cell>
        </row>
        <row r="124">
          <cell r="C124" t="str">
            <v>Cisplatin100mg</v>
          </cell>
          <cell r="D124" t="str">
            <v>Cisplatin</v>
          </cell>
          <cell r="E124" t="str">
            <v>100mg</v>
          </cell>
          <cell r="F124" t="str">
            <v>Y</v>
          </cell>
          <cell r="G124">
            <v>2010.25</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2010.25</v>
          </cell>
        </row>
        <row r="125">
          <cell r="C125" t="str">
            <v>Cytarabine100mg</v>
          </cell>
          <cell r="D125" t="str">
            <v>Cytarabine</v>
          </cell>
          <cell r="E125" t="str">
            <v>100mg</v>
          </cell>
          <cell r="F125" t="str">
            <v>Y</v>
          </cell>
          <cell r="G125">
            <v>2010.25</v>
          </cell>
          <cell r="H125">
            <v>0</v>
          </cell>
          <cell r="I125">
            <v>0</v>
          </cell>
          <cell r="J125">
            <v>2010.25</v>
          </cell>
          <cell r="K125">
            <v>0</v>
          </cell>
          <cell r="L125">
            <v>0</v>
          </cell>
          <cell r="M125">
            <v>0</v>
          </cell>
          <cell r="N125">
            <v>0</v>
          </cell>
          <cell r="O125">
            <v>0</v>
          </cell>
          <cell r="P125">
            <v>0</v>
          </cell>
          <cell r="Q125">
            <v>0</v>
          </cell>
          <cell r="R125">
            <v>0</v>
          </cell>
          <cell r="S125">
            <v>0</v>
          </cell>
          <cell r="T125">
            <v>0</v>
          </cell>
          <cell r="U125">
            <v>0</v>
          </cell>
          <cell r="V125">
            <v>2010.25</v>
          </cell>
          <cell r="W125">
            <v>0</v>
          </cell>
          <cell r="X125">
            <v>0</v>
          </cell>
          <cell r="Y125">
            <v>0</v>
          </cell>
          <cell r="Z125">
            <v>0</v>
          </cell>
          <cell r="AA125">
            <v>0</v>
          </cell>
          <cell r="AB125">
            <v>0</v>
          </cell>
          <cell r="AC125">
            <v>0</v>
          </cell>
          <cell r="AD125">
            <v>0</v>
          </cell>
          <cell r="AE125">
            <v>0</v>
          </cell>
          <cell r="AF125">
            <v>0</v>
          </cell>
          <cell r="AG125">
            <v>0</v>
          </cell>
          <cell r="AH125">
            <v>0</v>
          </cell>
          <cell r="AI125">
            <v>2010.25</v>
          </cell>
          <cell r="AJ125">
            <v>0</v>
          </cell>
          <cell r="AK125">
            <v>2010.25</v>
          </cell>
        </row>
        <row r="126">
          <cell r="C126" t="str">
            <v>Cytarabine500mg</v>
          </cell>
          <cell r="D126" t="str">
            <v>Cytarabine</v>
          </cell>
          <cell r="E126" t="str">
            <v>500mg</v>
          </cell>
          <cell r="F126" t="str">
            <v>Y</v>
          </cell>
          <cell r="G126">
            <v>2010.25</v>
          </cell>
          <cell r="H126">
            <v>0</v>
          </cell>
          <cell r="I126">
            <v>0</v>
          </cell>
          <cell r="J126">
            <v>2010.25</v>
          </cell>
          <cell r="K126">
            <v>0</v>
          </cell>
          <cell r="L126">
            <v>0</v>
          </cell>
          <cell r="M126">
            <v>0</v>
          </cell>
          <cell r="N126">
            <v>0</v>
          </cell>
          <cell r="O126">
            <v>0</v>
          </cell>
          <cell r="P126">
            <v>0</v>
          </cell>
          <cell r="Q126">
            <v>0</v>
          </cell>
          <cell r="R126">
            <v>0</v>
          </cell>
          <cell r="S126">
            <v>0</v>
          </cell>
          <cell r="T126">
            <v>0</v>
          </cell>
          <cell r="U126">
            <v>0</v>
          </cell>
          <cell r="V126">
            <v>2010.25</v>
          </cell>
          <cell r="W126">
            <v>0</v>
          </cell>
          <cell r="X126">
            <v>0</v>
          </cell>
          <cell r="Y126">
            <v>0</v>
          </cell>
          <cell r="Z126">
            <v>0</v>
          </cell>
          <cell r="AA126">
            <v>0</v>
          </cell>
          <cell r="AB126">
            <v>0</v>
          </cell>
          <cell r="AC126">
            <v>0</v>
          </cell>
          <cell r="AD126">
            <v>0</v>
          </cell>
          <cell r="AE126">
            <v>0</v>
          </cell>
          <cell r="AF126">
            <v>0</v>
          </cell>
          <cell r="AG126">
            <v>0</v>
          </cell>
          <cell r="AH126">
            <v>0</v>
          </cell>
          <cell r="AI126">
            <v>2010.25</v>
          </cell>
          <cell r="AJ126">
            <v>0</v>
          </cell>
          <cell r="AK126">
            <v>2010.25</v>
          </cell>
        </row>
        <row r="127">
          <cell r="C127" t="str">
            <v>Cytarabine1000mg</v>
          </cell>
          <cell r="D127" t="str">
            <v>Cytarabine</v>
          </cell>
          <cell r="E127" t="str">
            <v>1000mg</v>
          </cell>
          <cell r="F127" t="str">
            <v>Y</v>
          </cell>
          <cell r="G127">
            <v>2010.25</v>
          </cell>
          <cell r="H127">
            <v>0</v>
          </cell>
          <cell r="I127">
            <v>0</v>
          </cell>
          <cell r="J127">
            <v>2010.25</v>
          </cell>
          <cell r="K127">
            <v>0</v>
          </cell>
          <cell r="L127">
            <v>0</v>
          </cell>
          <cell r="M127">
            <v>0</v>
          </cell>
          <cell r="N127">
            <v>0</v>
          </cell>
          <cell r="O127">
            <v>0</v>
          </cell>
          <cell r="P127">
            <v>0</v>
          </cell>
          <cell r="Q127">
            <v>0</v>
          </cell>
          <cell r="R127">
            <v>0</v>
          </cell>
          <cell r="S127">
            <v>0</v>
          </cell>
          <cell r="T127">
            <v>0</v>
          </cell>
          <cell r="U127">
            <v>0</v>
          </cell>
          <cell r="V127">
            <v>2010.25</v>
          </cell>
          <cell r="W127">
            <v>0</v>
          </cell>
          <cell r="X127">
            <v>0</v>
          </cell>
          <cell r="Y127">
            <v>0</v>
          </cell>
          <cell r="Z127">
            <v>0</v>
          </cell>
          <cell r="AA127">
            <v>0</v>
          </cell>
          <cell r="AB127">
            <v>0</v>
          </cell>
          <cell r="AC127">
            <v>0</v>
          </cell>
          <cell r="AD127">
            <v>0</v>
          </cell>
          <cell r="AE127">
            <v>0</v>
          </cell>
          <cell r="AF127">
            <v>0</v>
          </cell>
          <cell r="AG127">
            <v>0</v>
          </cell>
          <cell r="AH127">
            <v>0</v>
          </cell>
          <cell r="AI127">
            <v>2010.25</v>
          </cell>
          <cell r="AJ127">
            <v>0</v>
          </cell>
          <cell r="AK127">
            <v>2010.25</v>
          </cell>
        </row>
        <row r="128">
          <cell r="C128" t="str">
            <v>Docetaxel20mg</v>
          </cell>
          <cell r="D128" t="str">
            <v>Docetaxel</v>
          </cell>
          <cell r="E128" t="str">
            <v>20mg</v>
          </cell>
          <cell r="F128" t="str">
            <v>Y</v>
          </cell>
          <cell r="G128">
            <v>2010.25</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2010.25</v>
          </cell>
        </row>
        <row r="129">
          <cell r="C129" t="str">
            <v>Docetaxel80mg</v>
          </cell>
          <cell r="D129" t="str">
            <v>Docetaxel</v>
          </cell>
          <cell r="E129" t="str">
            <v>80mg</v>
          </cell>
          <cell r="F129" t="str">
            <v>Y</v>
          </cell>
          <cell r="G129">
            <v>2010.25</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2010.25</v>
          </cell>
        </row>
        <row r="130">
          <cell r="C130" t="str">
            <v>Donepezil5mg</v>
          </cell>
          <cell r="D130" t="str">
            <v>Donepezil</v>
          </cell>
          <cell r="E130" t="str">
            <v>5mg</v>
          </cell>
          <cell r="F130" t="str">
            <v>Y</v>
          </cell>
          <cell r="G130">
            <v>2010.25</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2010.25</v>
          </cell>
        </row>
        <row r="131">
          <cell r="C131" t="str">
            <v>Donepezil10mg</v>
          </cell>
          <cell r="D131" t="str">
            <v>Donepezil</v>
          </cell>
          <cell r="E131" t="str">
            <v>10mg</v>
          </cell>
          <cell r="F131" t="str">
            <v>Y</v>
          </cell>
          <cell r="G131">
            <v>2010.25</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2010.25</v>
          </cell>
        </row>
        <row r="132">
          <cell r="C132" t="str">
            <v>Doxorubicin10mg</v>
          </cell>
          <cell r="D132" t="str">
            <v>Doxorubicin</v>
          </cell>
          <cell r="E132" t="str">
            <v>10mg</v>
          </cell>
          <cell r="F132" t="str">
            <v>Y</v>
          </cell>
          <cell r="G132">
            <v>2010.25</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2010.25</v>
          </cell>
        </row>
        <row r="133">
          <cell r="C133" t="str">
            <v>Doxorubicin50mg</v>
          </cell>
          <cell r="D133" t="str">
            <v>Doxorubicin</v>
          </cell>
          <cell r="E133" t="str">
            <v>50mg</v>
          </cell>
          <cell r="F133" t="str">
            <v>Y</v>
          </cell>
          <cell r="G133">
            <v>2010.25</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2010.25</v>
          </cell>
        </row>
        <row r="134">
          <cell r="C134" t="str">
            <v>Doxorubicin200mg</v>
          </cell>
          <cell r="D134" t="str">
            <v>Doxorubicin</v>
          </cell>
          <cell r="E134" t="str">
            <v>200mg</v>
          </cell>
          <cell r="F134" t="str">
            <v>Y</v>
          </cell>
          <cell r="G134">
            <v>2010.25</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2010.25</v>
          </cell>
        </row>
        <row r="135">
          <cell r="C135" t="str">
            <v>Epirubicin10mg</v>
          </cell>
          <cell r="D135" t="str">
            <v>Epirubicin</v>
          </cell>
          <cell r="E135" t="str">
            <v>10mg</v>
          </cell>
          <cell r="F135" t="str">
            <v>Y</v>
          </cell>
          <cell r="G135">
            <v>2010.25</v>
          </cell>
          <cell r="H135">
            <v>0</v>
          </cell>
          <cell r="I135">
            <v>0</v>
          </cell>
          <cell r="J135">
            <v>2010.25</v>
          </cell>
          <cell r="K135">
            <v>0</v>
          </cell>
          <cell r="L135">
            <v>0</v>
          </cell>
          <cell r="M135">
            <v>0</v>
          </cell>
          <cell r="N135">
            <v>0</v>
          </cell>
          <cell r="O135">
            <v>0</v>
          </cell>
          <cell r="P135">
            <v>0</v>
          </cell>
          <cell r="Q135">
            <v>0</v>
          </cell>
          <cell r="R135">
            <v>0</v>
          </cell>
          <cell r="S135">
            <v>0</v>
          </cell>
          <cell r="T135">
            <v>0</v>
          </cell>
          <cell r="U135">
            <v>0</v>
          </cell>
          <cell r="V135">
            <v>2010.25</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2010.25</v>
          </cell>
        </row>
        <row r="136">
          <cell r="C136" t="str">
            <v>Epirubicin50mg</v>
          </cell>
          <cell r="D136" t="str">
            <v>Epirubicin</v>
          </cell>
          <cell r="E136" t="str">
            <v>50mg</v>
          </cell>
          <cell r="F136" t="str">
            <v>Y</v>
          </cell>
          <cell r="G136">
            <v>2010.25</v>
          </cell>
          <cell r="H136">
            <v>0</v>
          </cell>
          <cell r="I136">
            <v>0</v>
          </cell>
          <cell r="J136">
            <v>2010.25</v>
          </cell>
          <cell r="K136">
            <v>0</v>
          </cell>
          <cell r="L136">
            <v>0</v>
          </cell>
          <cell r="M136">
            <v>0</v>
          </cell>
          <cell r="N136">
            <v>0</v>
          </cell>
          <cell r="O136">
            <v>0</v>
          </cell>
          <cell r="P136">
            <v>0</v>
          </cell>
          <cell r="Q136">
            <v>0</v>
          </cell>
          <cell r="R136">
            <v>0</v>
          </cell>
          <cell r="S136">
            <v>0</v>
          </cell>
          <cell r="T136">
            <v>0</v>
          </cell>
          <cell r="U136">
            <v>0</v>
          </cell>
          <cell r="V136">
            <v>2010.25</v>
          </cell>
          <cell r="W136">
            <v>0</v>
          </cell>
          <cell r="X136">
            <v>0</v>
          </cell>
          <cell r="Y136">
            <v>0</v>
          </cell>
          <cell r="Z136">
            <v>0</v>
          </cell>
          <cell r="AA136">
            <v>0</v>
          </cell>
          <cell r="AB136">
            <v>0</v>
          </cell>
          <cell r="AC136">
            <v>0</v>
          </cell>
          <cell r="AD136">
            <v>0</v>
          </cell>
          <cell r="AE136">
            <v>0</v>
          </cell>
          <cell r="AF136">
            <v>0</v>
          </cell>
          <cell r="AG136">
            <v>0</v>
          </cell>
          <cell r="AH136">
            <v>0</v>
          </cell>
          <cell r="AI136">
            <v>2010.25</v>
          </cell>
          <cell r="AJ136">
            <v>0</v>
          </cell>
          <cell r="AK136">
            <v>2010.25</v>
          </cell>
        </row>
        <row r="137">
          <cell r="C137" t="str">
            <v>Epirubicin20mg</v>
          </cell>
          <cell r="D137" t="str">
            <v>Epirubicin</v>
          </cell>
          <cell r="E137" t="str">
            <v>20mg</v>
          </cell>
          <cell r="F137" t="str">
            <v>Y</v>
          </cell>
          <cell r="G137">
            <v>2010.25</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2010.25</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2010.25</v>
          </cell>
        </row>
        <row r="138">
          <cell r="C138" t="str">
            <v>Epirubicin200mg</v>
          </cell>
          <cell r="D138" t="str">
            <v>Epirubicin</v>
          </cell>
          <cell r="E138" t="str">
            <v>200mg</v>
          </cell>
          <cell r="F138" t="str">
            <v>Y</v>
          </cell>
          <cell r="G138">
            <v>2010.25</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2010.25</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2010.25</v>
          </cell>
        </row>
        <row r="139">
          <cell r="C139" t="str">
            <v>Exemestane25mg</v>
          </cell>
          <cell r="D139" t="str">
            <v>Exemestane</v>
          </cell>
          <cell r="E139" t="str">
            <v>25mg</v>
          </cell>
          <cell r="F139" t="str">
            <v>Y</v>
          </cell>
          <cell r="G139">
            <v>2010.25</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2010.25</v>
          </cell>
        </row>
        <row r="140">
          <cell r="C140" t="str">
            <v>Finasteride1mg</v>
          </cell>
          <cell r="D140" t="str">
            <v>Finasteride</v>
          </cell>
          <cell r="E140" t="str">
            <v>1mg</v>
          </cell>
          <cell r="F140" t="str">
            <v>Y</v>
          </cell>
          <cell r="G140">
            <v>2010.25</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2010.25</v>
          </cell>
          <cell r="AL140">
            <v>0</v>
          </cell>
        </row>
        <row r="141">
          <cell r="C141" t="str">
            <v>Finasteride5mg</v>
          </cell>
          <cell r="D141" t="str">
            <v>Finasteride</v>
          </cell>
          <cell r="E141" t="str">
            <v>5mg</v>
          </cell>
          <cell r="F141" t="str">
            <v>Y</v>
          </cell>
          <cell r="G141">
            <v>2010.25</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2010.25</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2010.25</v>
          </cell>
          <cell r="AL141">
            <v>0</v>
          </cell>
        </row>
        <row r="142">
          <cell r="C142" t="str">
            <v>Fluorouracil250mg</v>
          </cell>
          <cell r="D142" t="str">
            <v>Fluorouracil</v>
          </cell>
          <cell r="E142" t="str">
            <v>250mg</v>
          </cell>
          <cell r="F142" t="str">
            <v>Y</v>
          </cell>
          <cell r="G142">
            <v>2010.25</v>
          </cell>
          <cell r="H142">
            <v>0</v>
          </cell>
          <cell r="I142">
            <v>0</v>
          </cell>
          <cell r="J142">
            <v>2010.25</v>
          </cell>
          <cell r="K142">
            <v>0</v>
          </cell>
          <cell r="L142">
            <v>0</v>
          </cell>
          <cell r="M142">
            <v>0</v>
          </cell>
          <cell r="N142">
            <v>0</v>
          </cell>
          <cell r="O142">
            <v>0</v>
          </cell>
          <cell r="P142">
            <v>0</v>
          </cell>
          <cell r="Q142">
            <v>0</v>
          </cell>
          <cell r="R142">
            <v>0</v>
          </cell>
          <cell r="S142">
            <v>0</v>
          </cell>
          <cell r="T142">
            <v>0</v>
          </cell>
          <cell r="U142">
            <v>0</v>
          </cell>
          <cell r="V142">
            <v>2010.25</v>
          </cell>
          <cell r="W142">
            <v>0</v>
          </cell>
          <cell r="X142">
            <v>0</v>
          </cell>
          <cell r="Y142">
            <v>0</v>
          </cell>
          <cell r="Z142">
            <v>0</v>
          </cell>
          <cell r="AA142">
            <v>0</v>
          </cell>
          <cell r="AB142">
            <v>0</v>
          </cell>
          <cell r="AC142">
            <v>0</v>
          </cell>
          <cell r="AD142">
            <v>0</v>
          </cell>
          <cell r="AE142">
            <v>0</v>
          </cell>
          <cell r="AF142">
            <v>0</v>
          </cell>
          <cell r="AG142">
            <v>0</v>
          </cell>
          <cell r="AH142">
            <v>0</v>
          </cell>
          <cell r="AI142">
            <v>2010.25</v>
          </cell>
          <cell r="AJ142">
            <v>0</v>
          </cell>
          <cell r="AK142">
            <v>2010.25</v>
          </cell>
          <cell r="AL142">
            <v>0</v>
          </cell>
        </row>
        <row r="143">
          <cell r="C143" t="str">
            <v>Fluorouracil500mg</v>
          </cell>
          <cell r="D143" t="str">
            <v>Fluorouracil</v>
          </cell>
          <cell r="E143" t="str">
            <v>500mg</v>
          </cell>
          <cell r="F143" t="str">
            <v>Y</v>
          </cell>
          <cell r="G143">
            <v>2010.25</v>
          </cell>
          <cell r="H143">
            <v>0</v>
          </cell>
          <cell r="I143">
            <v>0</v>
          </cell>
          <cell r="J143">
            <v>2010.25</v>
          </cell>
          <cell r="K143">
            <v>0</v>
          </cell>
          <cell r="L143">
            <v>0</v>
          </cell>
          <cell r="M143">
            <v>0</v>
          </cell>
          <cell r="N143">
            <v>0</v>
          </cell>
          <cell r="O143">
            <v>0</v>
          </cell>
          <cell r="P143">
            <v>0</v>
          </cell>
          <cell r="Q143">
            <v>0</v>
          </cell>
          <cell r="R143">
            <v>0</v>
          </cell>
          <cell r="S143">
            <v>0</v>
          </cell>
          <cell r="T143">
            <v>0</v>
          </cell>
          <cell r="U143">
            <v>0</v>
          </cell>
          <cell r="V143">
            <v>2010.25</v>
          </cell>
          <cell r="W143">
            <v>0</v>
          </cell>
          <cell r="X143">
            <v>0</v>
          </cell>
          <cell r="Y143">
            <v>0</v>
          </cell>
          <cell r="Z143">
            <v>0</v>
          </cell>
          <cell r="AA143">
            <v>0</v>
          </cell>
          <cell r="AB143">
            <v>0</v>
          </cell>
          <cell r="AC143">
            <v>0</v>
          </cell>
          <cell r="AD143">
            <v>0</v>
          </cell>
          <cell r="AE143">
            <v>0</v>
          </cell>
          <cell r="AF143">
            <v>0</v>
          </cell>
          <cell r="AG143">
            <v>0</v>
          </cell>
          <cell r="AH143">
            <v>0</v>
          </cell>
          <cell r="AI143">
            <v>2010.25</v>
          </cell>
          <cell r="AJ143">
            <v>0</v>
          </cell>
          <cell r="AK143">
            <v>2010.25</v>
          </cell>
          <cell r="AL143">
            <v>0</v>
          </cell>
        </row>
        <row r="144">
          <cell r="C144" t="str">
            <v>Fluorouracil1000mg</v>
          </cell>
          <cell r="D144" t="str">
            <v>Fluorouracil</v>
          </cell>
          <cell r="E144" t="str">
            <v>1000mg</v>
          </cell>
          <cell r="F144" t="str">
            <v>Y</v>
          </cell>
          <cell r="G144">
            <v>2010.25</v>
          </cell>
          <cell r="H144">
            <v>0</v>
          </cell>
          <cell r="I144">
            <v>0</v>
          </cell>
          <cell r="J144">
            <v>2010.25</v>
          </cell>
          <cell r="K144">
            <v>0</v>
          </cell>
          <cell r="L144">
            <v>0</v>
          </cell>
          <cell r="M144">
            <v>0</v>
          </cell>
          <cell r="N144">
            <v>0</v>
          </cell>
          <cell r="O144">
            <v>0</v>
          </cell>
          <cell r="P144">
            <v>0</v>
          </cell>
          <cell r="Q144">
            <v>0</v>
          </cell>
          <cell r="R144">
            <v>0</v>
          </cell>
          <cell r="S144">
            <v>0</v>
          </cell>
          <cell r="T144">
            <v>0</v>
          </cell>
          <cell r="U144">
            <v>0</v>
          </cell>
          <cell r="V144">
            <v>2010.25</v>
          </cell>
          <cell r="W144">
            <v>0</v>
          </cell>
          <cell r="X144">
            <v>0</v>
          </cell>
          <cell r="Y144">
            <v>0</v>
          </cell>
          <cell r="Z144">
            <v>0</v>
          </cell>
          <cell r="AA144">
            <v>0</v>
          </cell>
          <cell r="AB144">
            <v>0</v>
          </cell>
          <cell r="AC144">
            <v>0</v>
          </cell>
          <cell r="AD144">
            <v>0</v>
          </cell>
          <cell r="AE144">
            <v>0</v>
          </cell>
          <cell r="AF144">
            <v>0</v>
          </cell>
          <cell r="AG144">
            <v>0</v>
          </cell>
          <cell r="AH144">
            <v>0</v>
          </cell>
          <cell r="AI144">
            <v>2010.25</v>
          </cell>
          <cell r="AJ144">
            <v>0</v>
          </cell>
          <cell r="AK144">
            <v>2010.25</v>
          </cell>
          <cell r="AL144">
            <v>0</v>
          </cell>
        </row>
        <row r="145">
          <cell r="C145" t="str">
            <v>Fluorouracil5000mg</v>
          </cell>
          <cell r="D145" t="str">
            <v>Fluorouracil</v>
          </cell>
          <cell r="E145" t="str">
            <v>5000mg</v>
          </cell>
          <cell r="F145" t="str">
            <v>Y</v>
          </cell>
          <cell r="G145">
            <v>2010.25</v>
          </cell>
          <cell r="H145">
            <v>0</v>
          </cell>
          <cell r="I145">
            <v>0</v>
          </cell>
          <cell r="J145">
            <v>2010.25</v>
          </cell>
          <cell r="K145">
            <v>0</v>
          </cell>
          <cell r="L145">
            <v>0</v>
          </cell>
          <cell r="M145">
            <v>0</v>
          </cell>
          <cell r="N145">
            <v>0</v>
          </cell>
          <cell r="O145">
            <v>0</v>
          </cell>
          <cell r="P145">
            <v>0</v>
          </cell>
          <cell r="Q145">
            <v>0</v>
          </cell>
          <cell r="R145">
            <v>0</v>
          </cell>
          <cell r="S145">
            <v>0</v>
          </cell>
          <cell r="T145">
            <v>0</v>
          </cell>
          <cell r="U145">
            <v>0</v>
          </cell>
          <cell r="V145">
            <v>2010.25</v>
          </cell>
          <cell r="W145">
            <v>0</v>
          </cell>
          <cell r="X145">
            <v>0</v>
          </cell>
          <cell r="Y145">
            <v>0</v>
          </cell>
          <cell r="Z145">
            <v>0</v>
          </cell>
          <cell r="AA145">
            <v>0</v>
          </cell>
          <cell r="AB145">
            <v>0</v>
          </cell>
          <cell r="AC145">
            <v>0</v>
          </cell>
          <cell r="AD145">
            <v>0</v>
          </cell>
          <cell r="AE145">
            <v>0</v>
          </cell>
          <cell r="AF145">
            <v>0</v>
          </cell>
          <cell r="AG145">
            <v>0</v>
          </cell>
          <cell r="AH145">
            <v>0</v>
          </cell>
          <cell r="AI145">
            <v>2010.25</v>
          </cell>
          <cell r="AJ145">
            <v>0</v>
          </cell>
          <cell r="AK145">
            <v>2010.25</v>
          </cell>
          <cell r="AL145">
            <v>0</v>
          </cell>
        </row>
        <row r="146">
          <cell r="C146" t="str">
            <v>Gabapentin600mg</v>
          </cell>
          <cell r="D146" t="str">
            <v>Gabapentin</v>
          </cell>
          <cell r="E146" t="str">
            <v>600mg</v>
          </cell>
          <cell r="F146" t="str">
            <v>Y</v>
          </cell>
          <cell r="G146">
            <v>2010.25</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2010.25</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2010.25</v>
          </cell>
          <cell r="AL146">
            <v>0</v>
          </cell>
        </row>
        <row r="147">
          <cell r="C147" t="str">
            <v>Gabapentin800mg</v>
          </cell>
          <cell r="D147" t="str">
            <v>Gabapentin</v>
          </cell>
          <cell r="E147" t="str">
            <v>800mg</v>
          </cell>
          <cell r="F147" t="str">
            <v>Y</v>
          </cell>
          <cell r="G147">
            <v>2010.25</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2010.25</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2010.25</v>
          </cell>
          <cell r="AL147">
            <v>0</v>
          </cell>
        </row>
        <row r="148">
          <cell r="C148" t="str">
            <v>Gemcitabine200mg - Lyophyllized vials</v>
          </cell>
          <cell r="D148" t="str">
            <v>Gemcitabine</v>
          </cell>
          <cell r="E148" t="str">
            <v>200mg - Lyophyllized vials</v>
          </cell>
          <cell r="F148" t="str">
            <v>Y</v>
          </cell>
          <cell r="G148">
            <v>2010.25</v>
          </cell>
          <cell r="H148">
            <v>0</v>
          </cell>
          <cell r="I148">
            <v>0</v>
          </cell>
          <cell r="J148">
            <v>2010.25</v>
          </cell>
          <cell r="K148">
            <v>0</v>
          </cell>
          <cell r="L148">
            <v>0</v>
          </cell>
          <cell r="M148">
            <v>0</v>
          </cell>
          <cell r="N148">
            <v>0</v>
          </cell>
          <cell r="O148">
            <v>0</v>
          </cell>
          <cell r="P148">
            <v>0</v>
          </cell>
          <cell r="Q148">
            <v>0</v>
          </cell>
          <cell r="R148">
            <v>0</v>
          </cell>
          <cell r="S148">
            <v>0</v>
          </cell>
          <cell r="T148">
            <v>0</v>
          </cell>
          <cell r="U148">
            <v>0</v>
          </cell>
          <cell r="V148">
            <v>2010.25</v>
          </cell>
          <cell r="W148">
            <v>0</v>
          </cell>
          <cell r="X148">
            <v>0</v>
          </cell>
          <cell r="Y148">
            <v>0</v>
          </cell>
          <cell r="Z148">
            <v>0</v>
          </cell>
          <cell r="AA148">
            <v>0</v>
          </cell>
          <cell r="AB148">
            <v>0</v>
          </cell>
          <cell r="AC148">
            <v>0</v>
          </cell>
          <cell r="AD148">
            <v>0</v>
          </cell>
          <cell r="AE148">
            <v>0</v>
          </cell>
          <cell r="AF148">
            <v>0</v>
          </cell>
          <cell r="AG148">
            <v>0</v>
          </cell>
          <cell r="AH148">
            <v>0</v>
          </cell>
          <cell r="AI148">
            <v>2010.25</v>
          </cell>
          <cell r="AJ148">
            <v>0</v>
          </cell>
          <cell r="AK148">
            <v>2010.25</v>
          </cell>
          <cell r="AL148" t="str">
            <v>Lyophyllized vials</v>
          </cell>
        </row>
        <row r="149">
          <cell r="C149" t="str">
            <v>Gemcitabine1000mg - Lyophyllized vials</v>
          </cell>
          <cell r="D149" t="str">
            <v>Gemcitabine</v>
          </cell>
          <cell r="E149" t="str">
            <v>1000mg - Lyophyllized vials</v>
          </cell>
          <cell r="F149" t="str">
            <v>Y</v>
          </cell>
          <cell r="G149">
            <v>2010.25</v>
          </cell>
          <cell r="H149">
            <v>0</v>
          </cell>
          <cell r="I149">
            <v>0</v>
          </cell>
          <cell r="J149">
            <v>2010.25</v>
          </cell>
          <cell r="K149">
            <v>0</v>
          </cell>
          <cell r="L149">
            <v>0</v>
          </cell>
          <cell r="M149">
            <v>0</v>
          </cell>
          <cell r="N149">
            <v>0</v>
          </cell>
          <cell r="O149">
            <v>0</v>
          </cell>
          <cell r="P149">
            <v>0</v>
          </cell>
          <cell r="Q149">
            <v>0</v>
          </cell>
          <cell r="R149">
            <v>0</v>
          </cell>
          <cell r="S149">
            <v>0</v>
          </cell>
          <cell r="T149">
            <v>0</v>
          </cell>
          <cell r="U149">
            <v>0</v>
          </cell>
          <cell r="V149">
            <v>2010.25</v>
          </cell>
          <cell r="W149">
            <v>0</v>
          </cell>
          <cell r="X149">
            <v>0</v>
          </cell>
          <cell r="Y149">
            <v>0</v>
          </cell>
          <cell r="Z149">
            <v>0</v>
          </cell>
          <cell r="AA149">
            <v>0</v>
          </cell>
          <cell r="AB149">
            <v>0</v>
          </cell>
          <cell r="AC149">
            <v>0</v>
          </cell>
          <cell r="AD149">
            <v>0</v>
          </cell>
          <cell r="AE149">
            <v>0</v>
          </cell>
          <cell r="AF149">
            <v>0</v>
          </cell>
          <cell r="AG149">
            <v>0</v>
          </cell>
          <cell r="AH149">
            <v>0</v>
          </cell>
          <cell r="AI149">
            <v>2010.25</v>
          </cell>
          <cell r="AJ149">
            <v>0</v>
          </cell>
          <cell r="AK149">
            <v>2010.25</v>
          </cell>
          <cell r="AL149" t="str">
            <v>Lyophyllized vials</v>
          </cell>
        </row>
        <row r="150">
          <cell r="C150" t="str">
            <v>Gemcitabine2000mg - Lyophyllized vials</v>
          </cell>
          <cell r="D150" t="str">
            <v>Gemcitabine</v>
          </cell>
          <cell r="E150" t="str">
            <v>2000mg - Lyophyllized vials</v>
          </cell>
          <cell r="F150" t="str">
            <v>Y</v>
          </cell>
          <cell r="G150">
            <v>2010.25</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2010.25</v>
          </cell>
          <cell r="AL150" t="str">
            <v>Lyophyllized vials</v>
          </cell>
        </row>
        <row r="151">
          <cell r="C151" t="str">
            <v>Gemcitabine200mg - RTU solution</v>
          </cell>
          <cell r="D151" t="str">
            <v>Gemcitabine</v>
          </cell>
          <cell r="E151" t="str">
            <v>200mg - RTU solution</v>
          </cell>
          <cell r="F151" t="str">
            <v>Y</v>
          </cell>
          <cell r="G151">
            <v>2010.25</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2010.25</v>
          </cell>
          <cell r="AL151" t="str">
            <v>RTU solution</v>
          </cell>
        </row>
        <row r="152">
          <cell r="C152" t="str">
            <v>Gemcitabine1000mg - RTU solution</v>
          </cell>
          <cell r="D152" t="str">
            <v>Gemcitabine</v>
          </cell>
          <cell r="E152" t="str">
            <v>1000mg - RTU solution</v>
          </cell>
          <cell r="F152" t="str">
            <v>Y</v>
          </cell>
          <cell r="G152">
            <v>2010.25</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2010.25</v>
          </cell>
          <cell r="AL152" t="str">
            <v>RTU solution</v>
          </cell>
        </row>
        <row r="153">
          <cell r="C153" t="str">
            <v>Gemcitabine1500mg - RTU solution</v>
          </cell>
          <cell r="D153" t="str">
            <v>Gemcitabine</v>
          </cell>
          <cell r="E153" t="str">
            <v>1500mg - RTU solution</v>
          </cell>
          <cell r="F153" t="str">
            <v>Y</v>
          </cell>
          <cell r="G153">
            <v>2010.25</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2010.25</v>
          </cell>
          <cell r="AL153" t="str">
            <v>RTU solution</v>
          </cell>
        </row>
        <row r="154">
          <cell r="C154" t="str">
            <v>Gemcitabine2000mg - RTU solution</v>
          </cell>
          <cell r="D154" t="str">
            <v>Gemcitabine</v>
          </cell>
          <cell r="E154" t="str">
            <v>2000mg - RTU solution</v>
          </cell>
          <cell r="F154" t="str">
            <v>Y</v>
          </cell>
          <cell r="G154">
            <v>2010.25</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2010.25</v>
          </cell>
          <cell r="AL154" t="str">
            <v>RTU solution</v>
          </cell>
        </row>
        <row r="155">
          <cell r="C155" t="str">
            <v>Irbesartan75mg</v>
          </cell>
          <cell r="D155" t="str">
            <v>Irbesartan</v>
          </cell>
          <cell r="E155" t="str">
            <v>75mg</v>
          </cell>
          <cell r="F155" t="str">
            <v>Y</v>
          </cell>
          <cell r="G155">
            <v>2010.25</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2010.25</v>
          </cell>
          <cell r="AL155">
            <v>0</v>
          </cell>
        </row>
        <row r="156">
          <cell r="C156" t="str">
            <v>Irbesartan150mg</v>
          </cell>
          <cell r="D156" t="str">
            <v>Irbesartan</v>
          </cell>
          <cell r="E156" t="str">
            <v>150mg</v>
          </cell>
          <cell r="F156" t="str">
            <v>Y</v>
          </cell>
          <cell r="G156">
            <v>2010.25</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2010.25</v>
          </cell>
          <cell r="AL156">
            <v>0</v>
          </cell>
        </row>
        <row r="157">
          <cell r="C157" t="str">
            <v>Irbesartan300mg</v>
          </cell>
          <cell r="D157" t="str">
            <v>Irbesartan</v>
          </cell>
          <cell r="E157" t="str">
            <v>300mg</v>
          </cell>
          <cell r="F157" t="str">
            <v>Y</v>
          </cell>
          <cell r="G157">
            <v>2010.25</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2010.25</v>
          </cell>
          <cell r="AL157">
            <v>0</v>
          </cell>
        </row>
        <row r="158">
          <cell r="C158" t="str">
            <v>Irinotecan40mg</v>
          </cell>
          <cell r="D158" t="str">
            <v>Irinotecan</v>
          </cell>
          <cell r="E158" t="str">
            <v>40mg</v>
          </cell>
          <cell r="F158" t="str">
            <v>Y</v>
          </cell>
          <cell r="G158">
            <v>2010.25</v>
          </cell>
          <cell r="H158">
            <v>0</v>
          </cell>
          <cell r="I158">
            <v>0</v>
          </cell>
          <cell r="J158">
            <v>2010.25</v>
          </cell>
          <cell r="K158">
            <v>0</v>
          </cell>
          <cell r="L158">
            <v>0</v>
          </cell>
          <cell r="M158">
            <v>0</v>
          </cell>
          <cell r="N158">
            <v>0</v>
          </cell>
          <cell r="O158">
            <v>0</v>
          </cell>
          <cell r="P158">
            <v>0</v>
          </cell>
          <cell r="Q158">
            <v>0</v>
          </cell>
          <cell r="R158">
            <v>0</v>
          </cell>
          <cell r="S158">
            <v>0</v>
          </cell>
          <cell r="T158">
            <v>0</v>
          </cell>
          <cell r="U158">
            <v>0</v>
          </cell>
          <cell r="V158">
            <v>2010.25</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2010.25</v>
          </cell>
          <cell r="AL158">
            <v>0</v>
          </cell>
        </row>
        <row r="159">
          <cell r="C159" t="str">
            <v>Irinotecan100mg</v>
          </cell>
          <cell r="D159" t="str">
            <v>Irinotecan</v>
          </cell>
          <cell r="E159" t="str">
            <v>100mg</v>
          </cell>
          <cell r="F159" t="str">
            <v>Y</v>
          </cell>
          <cell r="G159">
            <v>2010.25</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2010.25</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2010.25</v>
          </cell>
          <cell r="AL159">
            <v>0</v>
          </cell>
        </row>
        <row r="160">
          <cell r="C160" t="str">
            <v>Irinotecan500mg</v>
          </cell>
          <cell r="D160" t="str">
            <v>Irinotecan</v>
          </cell>
          <cell r="E160" t="str">
            <v>500mg</v>
          </cell>
          <cell r="F160" t="str">
            <v>Y</v>
          </cell>
          <cell r="G160">
            <v>2010.25</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2010.25</v>
          </cell>
          <cell r="AL160">
            <v>0</v>
          </cell>
        </row>
        <row r="161">
          <cell r="C161" t="str">
            <v>Letrozole2.5mg</v>
          </cell>
          <cell r="D161" t="str">
            <v>Letrozole</v>
          </cell>
          <cell r="E161" t="str">
            <v>2.5mg</v>
          </cell>
          <cell r="F161" t="str">
            <v>Y</v>
          </cell>
          <cell r="G161">
            <v>2010.25</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2010.25</v>
          </cell>
          <cell r="W161">
            <v>0</v>
          </cell>
          <cell r="X161">
            <v>0</v>
          </cell>
          <cell r="Y161">
            <v>0</v>
          </cell>
          <cell r="Z161">
            <v>0</v>
          </cell>
          <cell r="AA161">
            <v>0</v>
          </cell>
          <cell r="AB161">
            <v>0</v>
          </cell>
          <cell r="AC161">
            <v>0</v>
          </cell>
          <cell r="AD161">
            <v>0</v>
          </cell>
          <cell r="AE161">
            <v>0</v>
          </cell>
          <cell r="AF161">
            <v>0</v>
          </cell>
          <cell r="AG161">
            <v>0</v>
          </cell>
          <cell r="AH161">
            <v>0</v>
          </cell>
          <cell r="AI161">
            <v>2010.25</v>
          </cell>
          <cell r="AJ161">
            <v>0</v>
          </cell>
          <cell r="AK161">
            <v>2010.25</v>
          </cell>
          <cell r="AL161">
            <v>0</v>
          </cell>
        </row>
        <row r="162">
          <cell r="C162" t="str">
            <v>Levofloxacin250mg</v>
          </cell>
          <cell r="D162" t="str">
            <v>Levofloxacin</v>
          </cell>
          <cell r="E162" t="str">
            <v>250mg</v>
          </cell>
          <cell r="F162" t="str">
            <v>Y</v>
          </cell>
          <cell r="G162">
            <v>2010.25</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2010.25</v>
          </cell>
          <cell r="AL162">
            <v>0</v>
          </cell>
        </row>
        <row r="163">
          <cell r="C163" t="str">
            <v>Levofloxacin500mg</v>
          </cell>
          <cell r="D163" t="str">
            <v>Levofloxacin</v>
          </cell>
          <cell r="E163" t="str">
            <v>500mg</v>
          </cell>
          <cell r="F163" t="str">
            <v>Y</v>
          </cell>
          <cell r="G163">
            <v>2010.25</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2010.25</v>
          </cell>
          <cell r="AL163">
            <v>0</v>
          </cell>
        </row>
        <row r="164">
          <cell r="C164" t="str">
            <v>Losartan25mg</v>
          </cell>
          <cell r="D164" t="str">
            <v>Losartan</v>
          </cell>
          <cell r="E164" t="str">
            <v>25mg</v>
          </cell>
          <cell r="F164" t="str">
            <v>Y</v>
          </cell>
          <cell r="G164">
            <v>2010.25</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2010.25</v>
          </cell>
          <cell r="W164">
            <v>0</v>
          </cell>
          <cell r="X164">
            <v>0</v>
          </cell>
          <cell r="Y164">
            <v>0</v>
          </cell>
          <cell r="Z164">
            <v>0</v>
          </cell>
          <cell r="AA164">
            <v>0</v>
          </cell>
          <cell r="AB164">
            <v>0</v>
          </cell>
          <cell r="AC164">
            <v>0</v>
          </cell>
          <cell r="AD164">
            <v>0</v>
          </cell>
          <cell r="AE164">
            <v>0</v>
          </cell>
          <cell r="AF164">
            <v>0</v>
          </cell>
          <cell r="AG164">
            <v>0</v>
          </cell>
          <cell r="AH164">
            <v>0</v>
          </cell>
          <cell r="AI164">
            <v>2010.25</v>
          </cell>
          <cell r="AJ164">
            <v>0</v>
          </cell>
          <cell r="AK164">
            <v>2010.25</v>
          </cell>
          <cell r="AL164">
            <v>0</v>
          </cell>
        </row>
        <row r="165">
          <cell r="C165" t="str">
            <v>Losartan50mg</v>
          </cell>
          <cell r="D165" t="str">
            <v>Losartan</v>
          </cell>
          <cell r="E165" t="str">
            <v>50mg</v>
          </cell>
          <cell r="F165" t="str">
            <v>Y</v>
          </cell>
          <cell r="G165">
            <v>2010.25</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2010.25</v>
          </cell>
          <cell r="W165">
            <v>0</v>
          </cell>
          <cell r="X165">
            <v>0</v>
          </cell>
          <cell r="Y165">
            <v>0</v>
          </cell>
          <cell r="Z165">
            <v>0</v>
          </cell>
          <cell r="AA165">
            <v>0</v>
          </cell>
          <cell r="AB165">
            <v>0</v>
          </cell>
          <cell r="AC165">
            <v>0</v>
          </cell>
          <cell r="AD165">
            <v>0</v>
          </cell>
          <cell r="AE165">
            <v>0</v>
          </cell>
          <cell r="AF165">
            <v>0</v>
          </cell>
          <cell r="AG165">
            <v>0</v>
          </cell>
          <cell r="AH165">
            <v>0</v>
          </cell>
          <cell r="AI165">
            <v>2010.25</v>
          </cell>
          <cell r="AJ165">
            <v>0</v>
          </cell>
          <cell r="AK165">
            <v>2010.25</v>
          </cell>
          <cell r="AL165">
            <v>0</v>
          </cell>
        </row>
        <row r="166">
          <cell r="C166" t="str">
            <v>Losartan100mg</v>
          </cell>
          <cell r="D166" t="str">
            <v>Losartan</v>
          </cell>
          <cell r="E166" t="str">
            <v>100mg</v>
          </cell>
          <cell r="F166" t="str">
            <v>Y</v>
          </cell>
          <cell r="G166">
            <v>2010.25</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2010.25</v>
          </cell>
          <cell r="W166">
            <v>0</v>
          </cell>
          <cell r="X166">
            <v>0</v>
          </cell>
          <cell r="Y166">
            <v>0</v>
          </cell>
          <cell r="Z166">
            <v>0</v>
          </cell>
          <cell r="AA166">
            <v>0</v>
          </cell>
          <cell r="AB166">
            <v>0</v>
          </cell>
          <cell r="AC166">
            <v>0</v>
          </cell>
          <cell r="AD166">
            <v>0</v>
          </cell>
          <cell r="AE166">
            <v>0</v>
          </cell>
          <cell r="AF166">
            <v>0</v>
          </cell>
          <cell r="AG166">
            <v>0</v>
          </cell>
          <cell r="AH166">
            <v>0</v>
          </cell>
          <cell r="AI166">
            <v>2010.25</v>
          </cell>
          <cell r="AJ166">
            <v>0</v>
          </cell>
          <cell r="AK166">
            <v>2010.25</v>
          </cell>
          <cell r="AL166">
            <v>0</v>
          </cell>
        </row>
        <row r="167">
          <cell r="C167" t="str">
            <v>Methotrexate500mg - 100mg/mL</v>
          </cell>
          <cell r="D167" t="str">
            <v>Methotrexate</v>
          </cell>
          <cell r="E167" t="str">
            <v>500mg - 100mg/mL</v>
          </cell>
          <cell r="F167" t="str">
            <v>Y</v>
          </cell>
          <cell r="G167">
            <v>2010.25</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2010.25</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2010.25</v>
          </cell>
          <cell r="AL167" t="str">
            <v>100mg/mL</v>
          </cell>
        </row>
        <row r="168">
          <cell r="C168" t="str">
            <v>Methotrexate1000mg - 100mg/mL</v>
          </cell>
          <cell r="D168" t="str">
            <v>Methotrexate</v>
          </cell>
          <cell r="E168" t="str">
            <v>1000mg - 100mg/mL</v>
          </cell>
          <cell r="F168" t="str">
            <v>Y</v>
          </cell>
          <cell r="G168">
            <v>2010.25</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2010.25</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2010.25</v>
          </cell>
          <cell r="AL168" t="str">
            <v>100mg/mL</v>
          </cell>
        </row>
        <row r="169">
          <cell r="C169" t="str">
            <v>Methotrexate15mg - 5mg/mL</v>
          </cell>
          <cell r="D169" t="str">
            <v>Methotrexate</v>
          </cell>
          <cell r="E169" t="str">
            <v>15mg - 5mg/mL</v>
          </cell>
          <cell r="F169" t="str">
            <v>Y</v>
          </cell>
          <cell r="G169">
            <v>2010.25</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2010.25</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2010.25</v>
          </cell>
          <cell r="AL169" t="str">
            <v>5mg/mL</v>
          </cell>
        </row>
        <row r="170">
          <cell r="C170" t="str">
            <v>Methotrexate50mg - 25mg/mL</v>
          </cell>
          <cell r="D170" t="str">
            <v>Methotrexate</v>
          </cell>
          <cell r="E170" t="str">
            <v>50mg - 25mg/mL</v>
          </cell>
          <cell r="F170" t="str">
            <v>Y</v>
          </cell>
          <cell r="G170">
            <v>2010.25</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2010.25</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2010.25</v>
          </cell>
          <cell r="AL170" t="str">
            <v>25mg/mL</v>
          </cell>
        </row>
        <row r="171">
          <cell r="C171" t="str">
            <v>Methotrexate500mg - 25mg/mL</v>
          </cell>
          <cell r="D171" t="str">
            <v>Methotrexate</v>
          </cell>
          <cell r="E171" t="str">
            <v>500mg - 25mg/mL</v>
          </cell>
          <cell r="F171" t="str">
            <v>Y</v>
          </cell>
          <cell r="G171">
            <v>2010.25</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2010.25</v>
          </cell>
          <cell r="AL171" t="str">
            <v>25mg/mL</v>
          </cell>
        </row>
        <row r="172">
          <cell r="C172" t="str">
            <v>Methotrexate1000mg - 25mg/mL</v>
          </cell>
          <cell r="D172" t="str">
            <v>Methotrexate</v>
          </cell>
          <cell r="E172" t="str">
            <v>1000mg - 25mg/mL</v>
          </cell>
          <cell r="F172" t="str">
            <v>Y</v>
          </cell>
          <cell r="G172">
            <v>2010.25</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2010.25</v>
          </cell>
          <cell r="AL172" t="str">
            <v>25mg/mL</v>
          </cell>
        </row>
        <row r="173">
          <cell r="C173" t="str">
            <v>Midazolam5mg - 5mg/mL</v>
          </cell>
          <cell r="D173" t="str">
            <v>Midazolam</v>
          </cell>
          <cell r="E173" t="str">
            <v>5mg - 5mg/mL</v>
          </cell>
          <cell r="F173" t="str">
            <v>Y</v>
          </cell>
          <cell r="G173">
            <v>2010.25</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2010.25</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2010.25</v>
          </cell>
          <cell r="AL173" t="str">
            <v>5mg/mL</v>
          </cell>
        </row>
        <row r="174">
          <cell r="C174" t="str">
            <v>Midazolam15mg - 5mg/mL</v>
          </cell>
          <cell r="D174" t="str">
            <v>Midazolam</v>
          </cell>
          <cell r="E174" t="str">
            <v>15mg - 5mg/mL</v>
          </cell>
          <cell r="F174" t="str">
            <v>Y</v>
          </cell>
          <cell r="G174">
            <v>2010.25</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2010.25</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2010.25</v>
          </cell>
          <cell r="AL174" t="str">
            <v>5mg/mL</v>
          </cell>
        </row>
        <row r="175">
          <cell r="C175" t="str">
            <v>Midazolam50mg - 5mg/mL</v>
          </cell>
          <cell r="D175" t="str">
            <v>Midazolam</v>
          </cell>
          <cell r="E175" t="str">
            <v>50mg - 5mg/mL</v>
          </cell>
          <cell r="F175" t="str">
            <v>Y</v>
          </cell>
          <cell r="G175">
            <v>2010.25</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2010.25</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2010.25</v>
          </cell>
          <cell r="AL175" t="str">
            <v>5mg/mL</v>
          </cell>
        </row>
        <row r="176">
          <cell r="C176" t="str">
            <v>Midazolam5mg - 1mg/mL</v>
          </cell>
          <cell r="D176" t="str">
            <v>Midazolam</v>
          </cell>
          <cell r="E176" t="str">
            <v>5mg - 1mg/mL</v>
          </cell>
          <cell r="F176" t="str">
            <v>Y</v>
          </cell>
          <cell r="G176">
            <v>2010.25</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2010.25</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2010.25</v>
          </cell>
          <cell r="AL176" t="str">
            <v>1mg/mL</v>
          </cell>
        </row>
        <row r="177">
          <cell r="C177" t="str">
            <v>Mycophenolate Mofetil500mg - Tablets</v>
          </cell>
          <cell r="D177" t="str">
            <v>Mycophenolate Mofetil</v>
          </cell>
          <cell r="E177" t="str">
            <v>500mg - Tablets</v>
          </cell>
          <cell r="F177" t="str">
            <v>Y</v>
          </cell>
          <cell r="G177">
            <v>2010.25</v>
          </cell>
          <cell r="H177">
            <v>0</v>
          </cell>
          <cell r="I177">
            <v>0</v>
          </cell>
          <cell r="J177">
            <v>2010.25</v>
          </cell>
          <cell r="K177">
            <v>0</v>
          </cell>
          <cell r="L177">
            <v>0</v>
          </cell>
          <cell r="M177">
            <v>0</v>
          </cell>
          <cell r="N177">
            <v>0</v>
          </cell>
          <cell r="O177">
            <v>0</v>
          </cell>
          <cell r="P177">
            <v>0</v>
          </cell>
          <cell r="Q177">
            <v>0</v>
          </cell>
          <cell r="R177">
            <v>0</v>
          </cell>
          <cell r="S177">
            <v>0</v>
          </cell>
          <cell r="T177">
            <v>0</v>
          </cell>
          <cell r="U177">
            <v>0</v>
          </cell>
          <cell r="V177">
            <v>2010.25</v>
          </cell>
          <cell r="W177">
            <v>0</v>
          </cell>
          <cell r="X177">
            <v>0</v>
          </cell>
          <cell r="Y177">
            <v>0</v>
          </cell>
          <cell r="Z177">
            <v>0</v>
          </cell>
          <cell r="AA177">
            <v>0</v>
          </cell>
          <cell r="AB177">
            <v>0</v>
          </cell>
          <cell r="AC177">
            <v>0</v>
          </cell>
          <cell r="AD177">
            <v>0</v>
          </cell>
          <cell r="AE177">
            <v>0</v>
          </cell>
          <cell r="AF177">
            <v>0</v>
          </cell>
          <cell r="AG177">
            <v>0</v>
          </cell>
          <cell r="AH177">
            <v>0</v>
          </cell>
          <cell r="AI177">
            <v>2010.25</v>
          </cell>
          <cell r="AJ177">
            <v>0</v>
          </cell>
          <cell r="AK177">
            <v>2010.25</v>
          </cell>
          <cell r="AL177" t="str">
            <v>Tablets</v>
          </cell>
        </row>
        <row r="178">
          <cell r="C178" t="str">
            <v>Mycophenolate Mofetil250mg - Tablets</v>
          </cell>
          <cell r="D178" t="str">
            <v>Mycophenolate Mofetil</v>
          </cell>
          <cell r="E178" t="str">
            <v>250mg - Tablets</v>
          </cell>
          <cell r="F178" t="str">
            <v>Y</v>
          </cell>
          <cell r="G178">
            <v>2010.25</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2010.25</v>
          </cell>
          <cell r="AL178" t="str">
            <v>Tablets</v>
          </cell>
        </row>
        <row r="179">
          <cell r="C179" t="str">
            <v>Mycophenolate Mofetil500mg - Injection</v>
          </cell>
          <cell r="D179" t="str">
            <v>Mycophenolate Mofetil</v>
          </cell>
          <cell r="E179" t="str">
            <v>500mg - Injection</v>
          </cell>
          <cell r="F179" t="str">
            <v>Y</v>
          </cell>
          <cell r="G179">
            <v>2010.25</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2010.25</v>
          </cell>
          <cell r="AL179" t="str">
            <v>Injection</v>
          </cell>
        </row>
        <row r="180">
          <cell r="C180" t="str">
            <v>Naltrexone50mg</v>
          </cell>
          <cell r="D180" t="str">
            <v>Naltrexone</v>
          </cell>
          <cell r="E180" t="str">
            <v>50mg</v>
          </cell>
          <cell r="F180" t="str">
            <v>Y</v>
          </cell>
          <cell r="G180">
            <v>2010.25</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2010.25</v>
          </cell>
          <cell r="AL180">
            <v>0</v>
          </cell>
        </row>
        <row r="181">
          <cell r="C181" t="str">
            <v>Olanzapine2.5mg</v>
          </cell>
          <cell r="D181" t="str">
            <v>Olanzapine</v>
          </cell>
          <cell r="E181" t="str">
            <v>2.5mg</v>
          </cell>
          <cell r="F181" t="str">
            <v>Y</v>
          </cell>
          <cell r="G181">
            <v>2010.25</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2010.25</v>
          </cell>
          <cell r="AL181">
            <v>0</v>
          </cell>
        </row>
        <row r="182">
          <cell r="C182" t="str">
            <v>Olanzapine5mg</v>
          </cell>
          <cell r="D182" t="str">
            <v>Olanzapine</v>
          </cell>
          <cell r="E182" t="str">
            <v>5mg</v>
          </cell>
          <cell r="F182" t="str">
            <v>Y</v>
          </cell>
          <cell r="G182">
            <v>2010.25</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2010.25</v>
          </cell>
          <cell r="AL182">
            <v>0</v>
          </cell>
        </row>
        <row r="183">
          <cell r="C183" t="str">
            <v>Olanzapine7.5mg</v>
          </cell>
          <cell r="D183" t="str">
            <v>Olanzapine</v>
          </cell>
          <cell r="E183" t="str">
            <v>7.5mg</v>
          </cell>
          <cell r="F183" t="str">
            <v>Y</v>
          </cell>
          <cell r="G183">
            <v>2010.25</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2010.25</v>
          </cell>
          <cell r="AL183">
            <v>0</v>
          </cell>
        </row>
        <row r="184">
          <cell r="C184" t="str">
            <v>Olanzapine10mg</v>
          </cell>
          <cell r="D184" t="str">
            <v>Olanzapine</v>
          </cell>
          <cell r="E184" t="str">
            <v>10mg</v>
          </cell>
          <cell r="F184" t="str">
            <v>Y</v>
          </cell>
          <cell r="G184">
            <v>2010.25</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2010.25</v>
          </cell>
          <cell r="AL184">
            <v>0</v>
          </cell>
        </row>
        <row r="185">
          <cell r="C185" t="str">
            <v>Olanzapine15mg</v>
          </cell>
          <cell r="D185" t="str">
            <v>Olanzapine</v>
          </cell>
          <cell r="E185" t="str">
            <v>15mg</v>
          </cell>
          <cell r="F185" t="str">
            <v>Y</v>
          </cell>
          <cell r="G185">
            <v>2010.25</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2010.25</v>
          </cell>
          <cell r="AL185">
            <v>0</v>
          </cell>
        </row>
        <row r="186">
          <cell r="C186" t="str">
            <v>Olanzapine20mg</v>
          </cell>
          <cell r="D186" t="str">
            <v>Olanzapine</v>
          </cell>
          <cell r="E186" t="str">
            <v>20mg</v>
          </cell>
          <cell r="F186" t="str">
            <v>Y</v>
          </cell>
          <cell r="G186">
            <v>2010.25</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2010.25</v>
          </cell>
          <cell r="AL186">
            <v>0</v>
          </cell>
        </row>
        <row r="187">
          <cell r="C187" t="str">
            <v>Ondansetron4mg</v>
          </cell>
          <cell r="D187" t="str">
            <v>Ondansetron</v>
          </cell>
          <cell r="E187" t="str">
            <v>4mg</v>
          </cell>
          <cell r="F187" t="str">
            <v>Y</v>
          </cell>
          <cell r="G187">
            <v>2010.25</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2010.25</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2010.25</v>
          </cell>
          <cell r="AL187">
            <v>0</v>
          </cell>
        </row>
        <row r="188">
          <cell r="C188" t="str">
            <v>Ondansetron8mg</v>
          </cell>
          <cell r="D188" t="str">
            <v>Ondansetron</v>
          </cell>
          <cell r="E188" t="str">
            <v>8mg</v>
          </cell>
          <cell r="F188" t="str">
            <v>Y</v>
          </cell>
          <cell r="G188">
            <v>2010.25</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2010.25</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2010.25</v>
          </cell>
          <cell r="AL188">
            <v>0</v>
          </cell>
        </row>
        <row r="189">
          <cell r="C189" t="str">
            <v>Oxaliplatin50mg - Lyophyllized vials</v>
          </cell>
          <cell r="D189" t="str">
            <v>Oxaliplatin</v>
          </cell>
          <cell r="E189" t="str">
            <v>50mg - Lyophyllized vials</v>
          </cell>
          <cell r="F189" t="str">
            <v>Y</v>
          </cell>
          <cell r="G189">
            <v>2010.25</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2010.25</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2010.25</v>
          </cell>
          <cell r="AL189" t="str">
            <v>Lyophyllized vials</v>
          </cell>
        </row>
        <row r="190">
          <cell r="C190" t="str">
            <v>Oxaliplatin100mg - Lyophyllized vials</v>
          </cell>
          <cell r="D190" t="str">
            <v>Oxaliplatin</v>
          </cell>
          <cell r="E190" t="str">
            <v>100mg - Lyophyllized vials</v>
          </cell>
          <cell r="F190" t="str">
            <v>Y</v>
          </cell>
          <cell r="G190">
            <v>2010.25</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2010.25</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2010.25</v>
          </cell>
          <cell r="AL190" t="str">
            <v>Lyophyllized vials</v>
          </cell>
        </row>
        <row r="191">
          <cell r="C191" t="str">
            <v>Oxaliplatin50mg - RTU solution</v>
          </cell>
          <cell r="D191" t="str">
            <v>Oxaliplatin</v>
          </cell>
          <cell r="E191" t="str">
            <v>50mg - RTU solution</v>
          </cell>
          <cell r="F191" t="str">
            <v>Y</v>
          </cell>
          <cell r="G191">
            <v>2010.25</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2010.25</v>
          </cell>
          <cell r="AL191" t="str">
            <v>RTU solution</v>
          </cell>
        </row>
        <row r="192">
          <cell r="C192" t="str">
            <v>Oxaliplatin100mg - RTU solution</v>
          </cell>
          <cell r="D192" t="str">
            <v>Oxaliplatin</v>
          </cell>
          <cell r="E192" t="str">
            <v>100mg - RTU solution</v>
          </cell>
          <cell r="F192" t="str">
            <v>Y</v>
          </cell>
          <cell r="G192">
            <v>2010.25</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2010.25</v>
          </cell>
          <cell r="AL192" t="str">
            <v>RTU solution</v>
          </cell>
        </row>
        <row r="193">
          <cell r="C193" t="str">
            <v>Oxaliplatin200mg - RTU solution</v>
          </cell>
          <cell r="D193" t="str">
            <v>Oxaliplatin</v>
          </cell>
          <cell r="E193" t="str">
            <v>200mg - RTU solution</v>
          </cell>
          <cell r="F193" t="str">
            <v>Y</v>
          </cell>
          <cell r="G193">
            <v>2010.25</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2010.25</v>
          </cell>
          <cell r="AL193" t="str">
            <v>RTU solution</v>
          </cell>
        </row>
        <row r="194">
          <cell r="C194" t="str">
            <v>Paclitaxel30mg</v>
          </cell>
          <cell r="D194" t="str">
            <v>Paclitaxel</v>
          </cell>
          <cell r="E194" t="str">
            <v>30mg</v>
          </cell>
          <cell r="F194" t="str">
            <v>Y</v>
          </cell>
          <cell r="G194">
            <v>2010.25</v>
          </cell>
          <cell r="H194">
            <v>0</v>
          </cell>
          <cell r="I194">
            <v>0</v>
          </cell>
          <cell r="J194">
            <v>2010.25</v>
          </cell>
          <cell r="K194">
            <v>0</v>
          </cell>
          <cell r="L194">
            <v>0</v>
          </cell>
          <cell r="M194">
            <v>0</v>
          </cell>
          <cell r="N194">
            <v>0</v>
          </cell>
          <cell r="O194">
            <v>0</v>
          </cell>
          <cell r="P194">
            <v>0</v>
          </cell>
          <cell r="Q194">
            <v>0</v>
          </cell>
          <cell r="R194">
            <v>0</v>
          </cell>
          <cell r="S194">
            <v>0</v>
          </cell>
          <cell r="T194">
            <v>0</v>
          </cell>
          <cell r="U194">
            <v>0</v>
          </cell>
          <cell r="V194">
            <v>2010.25</v>
          </cell>
          <cell r="W194">
            <v>0</v>
          </cell>
          <cell r="X194">
            <v>0</v>
          </cell>
          <cell r="Y194">
            <v>0</v>
          </cell>
          <cell r="Z194">
            <v>0</v>
          </cell>
          <cell r="AA194">
            <v>0</v>
          </cell>
          <cell r="AB194">
            <v>0</v>
          </cell>
          <cell r="AC194">
            <v>0</v>
          </cell>
          <cell r="AD194">
            <v>0</v>
          </cell>
          <cell r="AE194">
            <v>0</v>
          </cell>
          <cell r="AF194">
            <v>0</v>
          </cell>
          <cell r="AG194">
            <v>0</v>
          </cell>
          <cell r="AH194">
            <v>0</v>
          </cell>
          <cell r="AI194">
            <v>2010.25</v>
          </cell>
          <cell r="AJ194">
            <v>0</v>
          </cell>
          <cell r="AK194">
            <v>2010.25</v>
          </cell>
          <cell r="AL194">
            <v>0</v>
          </cell>
        </row>
        <row r="195">
          <cell r="C195" t="str">
            <v>Paclitaxel300mg</v>
          </cell>
          <cell r="D195" t="str">
            <v>Paclitaxel</v>
          </cell>
          <cell r="E195" t="str">
            <v>300mg</v>
          </cell>
          <cell r="F195" t="str">
            <v>Y</v>
          </cell>
          <cell r="G195">
            <v>2010.25</v>
          </cell>
          <cell r="H195">
            <v>0</v>
          </cell>
          <cell r="I195">
            <v>0</v>
          </cell>
          <cell r="J195">
            <v>2010.25</v>
          </cell>
          <cell r="K195">
            <v>0</v>
          </cell>
          <cell r="L195">
            <v>0</v>
          </cell>
          <cell r="M195">
            <v>0</v>
          </cell>
          <cell r="N195">
            <v>0</v>
          </cell>
          <cell r="O195">
            <v>0</v>
          </cell>
          <cell r="P195">
            <v>0</v>
          </cell>
          <cell r="Q195">
            <v>0</v>
          </cell>
          <cell r="R195">
            <v>0</v>
          </cell>
          <cell r="S195">
            <v>0</v>
          </cell>
          <cell r="T195">
            <v>0</v>
          </cell>
          <cell r="U195">
            <v>0</v>
          </cell>
          <cell r="V195">
            <v>2010.25</v>
          </cell>
          <cell r="W195">
            <v>0</v>
          </cell>
          <cell r="X195">
            <v>0</v>
          </cell>
          <cell r="Y195">
            <v>0</v>
          </cell>
          <cell r="Z195">
            <v>0</v>
          </cell>
          <cell r="AA195">
            <v>0</v>
          </cell>
          <cell r="AB195">
            <v>0</v>
          </cell>
          <cell r="AC195">
            <v>0</v>
          </cell>
          <cell r="AD195">
            <v>0</v>
          </cell>
          <cell r="AE195">
            <v>0</v>
          </cell>
          <cell r="AF195">
            <v>0</v>
          </cell>
          <cell r="AG195">
            <v>0</v>
          </cell>
          <cell r="AH195">
            <v>0</v>
          </cell>
          <cell r="AI195">
            <v>2010.25</v>
          </cell>
          <cell r="AJ195">
            <v>0</v>
          </cell>
          <cell r="AK195">
            <v>2010.25</v>
          </cell>
          <cell r="AL195">
            <v>0</v>
          </cell>
        </row>
        <row r="196">
          <cell r="C196" t="str">
            <v>Paclitaxel100mg</v>
          </cell>
          <cell r="D196" t="str">
            <v>Paclitaxel</v>
          </cell>
          <cell r="E196" t="str">
            <v>100mg</v>
          </cell>
          <cell r="F196" t="str">
            <v>Y</v>
          </cell>
          <cell r="G196">
            <v>2010.25</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2010.25</v>
          </cell>
          <cell r="W196">
            <v>0</v>
          </cell>
          <cell r="X196">
            <v>0</v>
          </cell>
          <cell r="Y196">
            <v>0</v>
          </cell>
          <cell r="Z196">
            <v>0</v>
          </cell>
          <cell r="AA196">
            <v>0</v>
          </cell>
          <cell r="AB196">
            <v>0</v>
          </cell>
          <cell r="AC196">
            <v>0</v>
          </cell>
          <cell r="AD196">
            <v>0</v>
          </cell>
          <cell r="AE196">
            <v>0</v>
          </cell>
          <cell r="AF196">
            <v>0</v>
          </cell>
          <cell r="AG196">
            <v>0</v>
          </cell>
          <cell r="AH196">
            <v>0</v>
          </cell>
          <cell r="AI196">
            <v>2010.25</v>
          </cell>
          <cell r="AJ196">
            <v>0</v>
          </cell>
          <cell r="AK196">
            <v>2010.25</v>
          </cell>
          <cell r="AL196">
            <v>0</v>
          </cell>
        </row>
        <row r="197">
          <cell r="C197" t="str">
            <v>Paracetamol500mg</v>
          </cell>
          <cell r="D197" t="str">
            <v>Paracetamol</v>
          </cell>
          <cell r="E197" t="str">
            <v>500mg</v>
          </cell>
          <cell r="F197" t="str">
            <v>Y</v>
          </cell>
          <cell r="G197">
            <v>2010.25</v>
          </cell>
          <cell r="H197">
            <v>0</v>
          </cell>
          <cell r="I197">
            <v>0</v>
          </cell>
          <cell r="J197">
            <v>2010.25</v>
          </cell>
          <cell r="K197">
            <v>0</v>
          </cell>
          <cell r="L197">
            <v>0</v>
          </cell>
          <cell r="M197">
            <v>0</v>
          </cell>
          <cell r="N197">
            <v>0</v>
          </cell>
          <cell r="O197">
            <v>0</v>
          </cell>
          <cell r="P197">
            <v>0</v>
          </cell>
          <cell r="Q197">
            <v>0</v>
          </cell>
          <cell r="R197">
            <v>0</v>
          </cell>
          <cell r="S197">
            <v>0</v>
          </cell>
          <cell r="T197">
            <v>0</v>
          </cell>
          <cell r="U197">
            <v>0</v>
          </cell>
          <cell r="V197">
            <v>2010.25</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2010.25</v>
          </cell>
          <cell r="AL197">
            <v>0</v>
          </cell>
        </row>
        <row r="198">
          <cell r="C198" t="str">
            <v>Paracetamol750mg</v>
          </cell>
          <cell r="D198" t="str">
            <v>Paracetamol</v>
          </cell>
          <cell r="E198" t="str">
            <v>750mg</v>
          </cell>
          <cell r="F198" t="str">
            <v>Y</v>
          </cell>
          <cell r="G198">
            <v>2010.25</v>
          </cell>
          <cell r="H198">
            <v>0</v>
          </cell>
          <cell r="I198">
            <v>0</v>
          </cell>
          <cell r="J198">
            <v>2010.25</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2010.25</v>
          </cell>
          <cell r="AL198">
            <v>0</v>
          </cell>
        </row>
        <row r="199">
          <cell r="C199" t="str">
            <v>Paracetamol1000mg</v>
          </cell>
          <cell r="D199" t="str">
            <v>Paracetamol</v>
          </cell>
          <cell r="E199" t="str">
            <v>1000mg</v>
          </cell>
          <cell r="F199" t="str">
            <v>Y</v>
          </cell>
          <cell r="G199">
            <v>2010.25</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2010.25</v>
          </cell>
          <cell r="AL199">
            <v>0</v>
          </cell>
        </row>
        <row r="200">
          <cell r="C200" t="str">
            <v>Pravastatin10mg</v>
          </cell>
          <cell r="D200" t="str">
            <v>Pravastatin</v>
          </cell>
          <cell r="E200" t="str">
            <v>10mg</v>
          </cell>
          <cell r="F200" t="str">
            <v>Y</v>
          </cell>
          <cell r="G200">
            <v>2010.25</v>
          </cell>
          <cell r="H200">
            <v>0</v>
          </cell>
          <cell r="I200">
            <v>0</v>
          </cell>
          <cell r="J200">
            <v>2010.25</v>
          </cell>
          <cell r="K200">
            <v>0</v>
          </cell>
          <cell r="L200">
            <v>0</v>
          </cell>
          <cell r="M200">
            <v>0</v>
          </cell>
          <cell r="N200">
            <v>0</v>
          </cell>
          <cell r="O200">
            <v>0</v>
          </cell>
          <cell r="P200">
            <v>0</v>
          </cell>
          <cell r="Q200">
            <v>0</v>
          </cell>
          <cell r="R200">
            <v>0</v>
          </cell>
          <cell r="S200">
            <v>0</v>
          </cell>
          <cell r="T200">
            <v>0</v>
          </cell>
          <cell r="U200">
            <v>0</v>
          </cell>
          <cell r="V200">
            <v>2010.25</v>
          </cell>
          <cell r="W200">
            <v>0</v>
          </cell>
          <cell r="X200">
            <v>0</v>
          </cell>
          <cell r="Y200">
            <v>0</v>
          </cell>
          <cell r="Z200">
            <v>0</v>
          </cell>
          <cell r="AA200">
            <v>0</v>
          </cell>
          <cell r="AB200">
            <v>0</v>
          </cell>
          <cell r="AC200">
            <v>0</v>
          </cell>
          <cell r="AD200">
            <v>0</v>
          </cell>
          <cell r="AE200">
            <v>0</v>
          </cell>
          <cell r="AF200">
            <v>0</v>
          </cell>
          <cell r="AG200">
            <v>0</v>
          </cell>
          <cell r="AH200">
            <v>0</v>
          </cell>
          <cell r="AI200">
            <v>2010.25</v>
          </cell>
          <cell r="AJ200">
            <v>0</v>
          </cell>
          <cell r="AK200">
            <v>2010.25</v>
          </cell>
          <cell r="AL200">
            <v>0</v>
          </cell>
        </row>
        <row r="201">
          <cell r="C201" t="str">
            <v>Pravastatin20mg</v>
          </cell>
          <cell r="D201" t="str">
            <v>Pravastatin</v>
          </cell>
          <cell r="E201" t="str">
            <v>20mg</v>
          </cell>
          <cell r="F201" t="str">
            <v>Y</v>
          </cell>
          <cell r="G201">
            <v>2010.25</v>
          </cell>
          <cell r="H201">
            <v>0</v>
          </cell>
          <cell r="I201">
            <v>0</v>
          </cell>
          <cell r="J201">
            <v>2010.25</v>
          </cell>
          <cell r="K201">
            <v>0</v>
          </cell>
          <cell r="L201">
            <v>0</v>
          </cell>
          <cell r="M201">
            <v>0</v>
          </cell>
          <cell r="N201">
            <v>0</v>
          </cell>
          <cell r="O201">
            <v>0</v>
          </cell>
          <cell r="P201">
            <v>0</v>
          </cell>
          <cell r="Q201">
            <v>0</v>
          </cell>
          <cell r="R201">
            <v>0</v>
          </cell>
          <cell r="S201">
            <v>0</v>
          </cell>
          <cell r="T201">
            <v>0</v>
          </cell>
          <cell r="U201">
            <v>0</v>
          </cell>
          <cell r="V201">
            <v>2010.25</v>
          </cell>
          <cell r="W201">
            <v>0</v>
          </cell>
          <cell r="X201">
            <v>0</v>
          </cell>
          <cell r="Y201">
            <v>0</v>
          </cell>
          <cell r="Z201">
            <v>0</v>
          </cell>
          <cell r="AA201">
            <v>0</v>
          </cell>
          <cell r="AB201">
            <v>0</v>
          </cell>
          <cell r="AC201">
            <v>0</v>
          </cell>
          <cell r="AD201">
            <v>0</v>
          </cell>
          <cell r="AE201">
            <v>0</v>
          </cell>
          <cell r="AF201">
            <v>0</v>
          </cell>
          <cell r="AG201">
            <v>0</v>
          </cell>
          <cell r="AH201">
            <v>0</v>
          </cell>
          <cell r="AI201">
            <v>2010.25</v>
          </cell>
          <cell r="AJ201">
            <v>0</v>
          </cell>
          <cell r="AK201">
            <v>2010.25</v>
          </cell>
          <cell r="AL201">
            <v>0</v>
          </cell>
        </row>
        <row r="202">
          <cell r="C202" t="str">
            <v>Pravastatin40mg</v>
          </cell>
          <cell r="D202" t="str">
            <v>Pravastatin</v>
          </cell>
          <cell r="E202" t="str">
            <v>40mg</v>
          </cell>
          <cell r="F202" t="str">
            <v>Y</v>
          </cell>
          <cell r="G202">
            <v>2010.25</v>
          </cell>
          <cell r="H202">
            <v>0</v>
          </cell>
          <cell r="I202">
            <v>0</v>
          </cell>
          <cell r="J202">
            <v>2010.25</v>
          </cell>
          <cell r="K202">
            <v>0</v>
          </cell>
          <cell r="L202">
            <v>0</v>
          </cell>
          <cell r="M202">
            <v>0</v>
          </cell>
          <cell r="N202">
            <v>0</v>
          </cell>
          <cell r="O202">
            <v>0</v>
          </cell>
          <cell r="P202">
            <v>0</v>
          </cell>
          <cell r="Q202">
            <v>0</v>
          </cell>
          <cell r="R202">
            <v>0</v>
          </cell>
          <cell r="S202">
            <v>0</v>
          </cell>
          <cell r="T202">
            <v>0</v>
          </cell>
          <cell r="U202">
            <v>0</v>
          </cell>
          <cell r="V202">
            <v>2010.25</v>
          </cell>
          <cell r="W202">
            <v>0</v>
          </cell>
          <cell r="X202">
            <v>0</v>
          </cell>
          <cell r="Y202">
            <v>0</v>
          </cell>
          <cell r="Z202">
            <v>0</v>
          </cell>
          <cell r="AA202">
            <v>0</v>
          </cell>
          <cell r="AB202">
            <v>0</v>
          </cell>
          <cell r="AC202">
            <v>0</v>
          </cell>
          <cell r="AD202">
            <v>0</v>
          </cell>
          <cell r="AE202">
            <v>0</v>
          </cell>
          <cell r="AF202">
            <v>0</v>
          </cell>
          <cell r="AG202">
            <v>0</v>
          </cell>
          <cell r="AH202">
            <v>0</v>
          </cell>
          <cell r="AI202">
            <v>2010.25</v>
          </cell>
          <cell r="AJ202">
            <v>0</v>
          </cell>
          <cell r="AK202">
            <v>2010.25</v>
          </cell>
          <cell r="AL202">
            <v>0</v>
          </cell>
        </row>
        <row r="203">
          <cell r="C203" t="str">
            <v>Quinine sulphate300mg</v>
          </cell>
          <cell r="D203" t="str">
            <v>Quinine sulphate</v>
          </cell>
          <cell r="E203" t="str">
            <v>300mg</v>
          </cell>
          <cell r="F203" t="str">
            <v>Y</v>
          </cell>
          <cell r="G203">
            <v>2010.25</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2010.25</v>
          </cell>
          <cell r="AL203">
            <v>0</v>
          </cell>
        </row>
        <row r="204">
          <cell r="C204" t="str">
            <v>Ranitidine150mg</v>
          </cell>
          <cell r="D204" t="str">
            <v>Ranitidine</v>
          </cell>
          <cell r="E204" t="str">
            <v>150mg</v>
          </cell>
          <cell r="F204" t="str">
            <v>Y</v>
          </cell>
          <cell r="G204">
            <v>2010.25</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2010.25</v>
          </cell>
          <cell r="AL204">
            <v>0</v>
          </cell>
        </row>
        <row r="205">
          <cell r="C205" t="str">
            <v>Ranitidine300mg</v>
          </cell>
          <cell r="D205" t="str">
            <v>Ranitidine</v>
          </cell>
          <cell r="E205" t="str">
            <v>300mg</v>
          </cell>
          <cell r="F205" t="str">
            <v>Y</v>
          </cell>
          <cell r="G205">
            <v>2010.25</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2010.25</v>
          </cell>
          <cell r="AL205">
            <v>0</v>
          </cell>
        </row>
        <row r="206">
          <cell r="C206" t="str">
            <v>Ropinirole0.25mg</v>
          </cell>
          <cell r="D206" t="str">
            <v>Ropinirole</v>
          </cell>
          <cell r="E206" t="str">
            <v>0.25mg</v>
          </cell>
          <cell r="F206" t="str">
            <v>Y</v>
          </cell>
          <cell r="G206">
            <v>2010.25</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2010.25</v>
          </cell>
          <cell r="AL206">
            <v>0</v>
          </cell>
        </row>
        <row r="207">
          <cell r="C207" t="str">
            <v>Ropinirole0.5mg</v>
          </cell>
          <cell r="D207" t="str">
            <v>Ropinirole</v>
          </cell>
          <cell r="E207" t="str">
            <v>0.5mg</v>
          </cell>
          <cell r="F207" t="str">
            <v>Y</v>
          </cell>
          <cell r="G207">
            <v>2010.25</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2010.25</v>
          </cell>
          <cell r="AL207">
            <v>0</v>
          </cell>
        </row>
        <row r="208">
          <cell r="C208" t="str">
            <v>Ropinirole1mg</v>
          </cell>
          <cell r="D208" t="str">
            <v>Ropinirole</v>
          </cell>
          <cell r="E208" t="str">
            <v>1mg</v>
          </cell>
          <cell r="F208" t="str">
            <v>Y</v>
          </cell>
          <cell r="G208">
            <v>2010.25</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2010.25</v>
          </cell>
          <cell r="AL208">
            <v>0</v>
          </cell>
        </row>
        <row r="209">
          <cell r="C209" t="str">
            <v>Ropinirole2mg</v>
          </cell>
          <cell r="D209" t="str">
            <v>Ropinirole</v>
          </cell>
          <cell r="E209" t="str">
            <v>2mg</v>
          </cell>
          <cell r="F209" t="str">
            <v>Y</v>
          </cell>
          <cell r="G209">
            <v>2010.25</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2010.25</v>
          </cell>
          <cell r="AL209">
            <v>0</v>
          </cell>
        </row>
        <row r="210">
          <cell r="C210" t="str">
            <v>Ropinirole5mg</v>
          </cell>
          <cell r="D210" t="str">
            <v>Ropinirole</v>
          </cell>
          <cell r="E210" t="str">
            <v>5mg</v>
          </cell>
          <cell r="F210" t="str">
            <v>Y</v>
          </cell>
          <cell r="G210">
            <v>2010.25</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2010.25</v>
          </cell>
          <cell r="AL210">
            <v>0</v>
          </cell>
        </row>
        <row r="211">
          <cell r="C211" t="str">
            <v>Sildenafil25mg</v>
          </cell>
          <cell r="D211" t="str">
            <v>Sildenafil</v>
          </cell>
          <cell r="E211" t="str">
            <v>25mg</v>
          </cell>
          <cell r="F211" t="str">
            <v>Y</v>
          </cell>
          <cell r="G211">
            <v>2010.25</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2010.25</v>
          </cell>
          <cell r="AL211">
            <v>0</v>
          </cell>
        </row>
        <row r="212">
          <cell r="C212" t="str">
            <v>Sildenafil50mg</v>
          </cell>
          <cell r="D212" t="str">
            <v>Sildenafil</v>
          </cell>
          <cell r="E212" t="str">
            <v>50mg</v>
          </cell>
          <cell r="F212" t="str">
            <v>Y</v>
          </cell>
          <cell r="G212">
            <v>2010.25</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2010.25</v>
          </cell>
          <cell r="AL212">
            <v>0</v>
          </cell>
        </row>
        <row r="213">
          <cell r="C213" t="str">
            <v>Sildenafil100mg</v>
          </cell>
          <cell r="D213" t="str">
            <v>Sildenafil</v>
          </cell>
          <cell r="E213" t="str">
            <v>100mg</v>
          </cell>
          <cell r="F213" t="str">
            <v>Y</v>
          </cell>
          <cell r="G213">
            <v>2010.25</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2010.25</v>
          </cell>
          <cell r="AL213">
            <v>0</v>
          </cell>
        </row>
        <row r="214">
          <cell r="C214" t="str">
            <v>Sumatriptan succinate50mg</v>
          </cell>
          <cell r="D214" t="str">
            <v>Sumatriptan succinate</v>
          </cell>
          <cell r="E214" t="str">
            <v>50mg</v>
          </cell>
          <cell r="F214" t="str">
            <v>Y</v>
          </cell>
          <cell r="G214">
            <v>2010.25</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2010.25</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2010.25</v>
          </cell>
          <cell r="AL214">
            <v>0</v>
          </cell>
        </row>
        <row r="215">
          <cell r="C215" t="str">
            <v>Sumatriptan succinate100mg</v>
          </cell>
          <cell r="D215" t="str">
            <v>Sumatriptan succinate</v>
          </cell>
          <cell r="E215" t="str">
            <v>100mg</v>
          </cell>
          <cell r="F215" t="str">
            <v>Y</v>
          </cell>
          <cell r="G215">
            <v>2010.25</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2010.25</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2010.25</v>
          </cell>
          <cell r="AL215">
            <v>0</v>
          </cell>
        </row>
        <row r="216">
          <cell r="C216" t="str">
            <v>Tacrolimus0.5mg</v>
          </cell>
          <cell r="D216" t="str">
            <v>Tacrolimus</v>
          </cell>
          <cell r="E216" t="str">
            <v>0.5mg</v>
          </cell>
          <cell r="F216" t="str">
            <v>Y</v>
          </cell>
          <cell r="G216">
            <v>2010.25</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2010.25</v>
          </cell>
          <cell r="AL216">
            <v>0</v>
          </cell>
        </row>
        <row r="217">
          <cell r="C217" t="str">
            <v>Tacrolimus1mg</v>
          </cell>
          <cell r="D217" t="str">
            <v>Tacrolimus</v>
          </cell>
          <cell r="E217" t="str">
            <v>1mg</v>
          </cell>
          <cell r="F217" t="str">
            <v>Y</v>
          </cell>
          <cell r="G217">
            <v>2010.25</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2010.25</v>
          </cell>
          <cell r="AL217">
            <v>0</v>
          </cell>
        </row>
        <row r="218">
          <cell r="C218" t="str">
            <v>Tacrolimus5mg</v>
          </cell>
          <cell r="D218" t="str">
            <v>Tacrolimus</v>
          </cell>
          <cell r="E218" t="str">
            <v>5mg</v>
          </cell>
          <cell r="F218" t="str">
            <v>Y</v>
          </cell>
          <cell r="G218">
            <v>2010.25</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2010.25</v>
          </cell>
          <cell r="AL218">
            <v>0</v>
          </cell>
        </row>
        <row r="219">
          <cell r="C219" t="str">
            <v>Temozolomide5mg</v>
          </cell>
          <cell r="D219" t="str">
            <v>Temozolomide</v>
          </cell>
          <cell r="E219" t="str">
            <v>5mg</v>
          </cell>
          <cell r="F219" t="str">
            <v>Y</v>
          </cell>
          <cell r="G219">
            <v>2010.25</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2010.25</v>
          </cell>
          <cell r="AL219">
            <v>0</v>
          </cell>
        </row>
        <row r="220">
          <cell r="C220" t="str">
            <v>Temozolomide20mg</v>
          </cell>
          <cell r="D220" t="str">
            <v>Temozolomide</v>
          </cell>
          <cell r="E220" t="str">
            <v>20mg</v>
          </cell>
          <cell r="F220" t="str">
            <v>Y</v>
          </cell>
          <cell r="G220">
            <v>2010.25</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2010.25</v>
          </cell>
          <cell r="AL220">
            <v>0</v>
          </cell>
        </row>
        <row r="221">
          <cell r="C221" t="str">
            <v>Temozolomide100mg</v>
          </cell>
          <cell r="D221" t="str">
            <v>Temozolomide</v>
          </cell>
          <cell r="E221" t="str">
            <v>100mg</v>
          </cell>
          <cell r="F221" t="str">
            <v>Y</v>
          </cell>
          <cell r="G221">
            <v>2010.25</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2010.25</v>
          </cell>
          <cell r="AL221">
            <v>0</v>
          </cell>
        </row>
        <row r="222">
          <cell r="C222" t="str">
            <v>Temozolomide140mg</v>
          </cell>
          <cell r="D222" t="str">
            <v>Temozolomide</v>
          </cell>
          <cell r="E222" t="str">
            <v>140mg</v>
          </cell>
          <cell r="F222" t="str">
            <v>Y</v>
          </cell>
          <cell r="G222">
            <v>2010.25</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2010.25</v>
          </cell>
          <cell r="AL222">
            <v>0</v>
          </cell>
        </row>
        <row r="223">
          <cell r="C223" t="str">
            <v>Temozolomide180mg</v>
          </cell>
          <cell r="D223" t="str">
            <v>Temozolomide</v>
          </cell>
          <cell r="E223" t="str">
            <v>180mg</v>
          </cell>
          <cell r="F223" t="str">
            <v>Y</v>
          </cell>
          <cell r="G223">
            <v>2010.25</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2010.25</v>
          </cell>
          <cell r="AL223">
            <v>0</v>
          </cell>
        </row>
        <row r="224">
          <cell r="C224" t="str">
            <v>Temozolomide250mg</v>
          </cell>
          <cell r="D224" t="str">
            <v>Temozolomide</v>
          </cell>
          <cell r="E224" t="str">
            <v>250mg</v>
          </cell>
          <cell r="F224" t="str">
            <v>Y</v>
          </cell>
          <cell r="G224">
            <v>2010.25</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2010.25</v>
          </cell>
          <cell r="AL224">
            <v>0</v>
          </cell>
        </row>
        <row r="225">
          <cell r="C225" t="str">
            <v>Terazosin1mg</v>
          </cell>
          <cell r="D225" t="str">
            <v>Terazosin</v>
          </cell>
          <cell r="E225" t="str">
            <v>1mg</v>
          </cell>
          <cell r="F225" t="str">
            <v>Y</v>
          </cell>
          <cell r="G225">
            <v>2010.25</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2010.25</v>
          </cell>
          <cell r="AL225">
            <v>0</v>
          </cell>
        </row>
        <row r="226">
          <cell r="C226" t="str">
            <v>Terazosin2mg</v>
          </cell>
          <cell r="D226" t="str">
            <v>Terazosin</v>
          </cell>
          <cell r="E226" t="str">
            <v>2mg</v>
          </cell>
          <cell r="F226" t="str">
            <v>Y</v>
          </cell>
          <cell r="G226">
            <v>2010.25</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2010.25</v>
          </cell>
          <cell r="AL226">
            <v>0</v>
          </cell>
        </row>
        <row r="227">
          <cell r="C227" t="str">
            <v>Terazosin5mg</v>
          </cell>
          <cell r="D227" t="str">
            <v>Terazosin</v>
          </cell>
          <cell r="E227" t="str">
            <v>5mg</v>
          </cell>
          <cell r="F227" t="str">
            <v>Y</v>
          </cell>
          <cell r="G227">
            <v>2010.25</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2010.25</v>
          </cell>
          <cell r="AL227">
            <v>0</v>
          </cell>
        </row>
        <row r="228">
          <cell r="C228" t="str">
            <v>Terazosin10mg</v>
          </cell>
          <cell r="D228" t="str">
            <v>Terazosin</v>
          </cell>
          <cell r="E228" t="str">
            <v>10mg</v>
          </cell>
          <cell r="F228" t="str">
            <v>Y</v>
          </cell>
          <cell r="G228">
            <v>2010.25</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2010.25</v>
          </cell>
          <cell r="AL228">
            <v>0</v>
          </cell>
        </row>
        <row r="229">
          <cell r="C229" t="str">
            <v>Tolterodine1mg</v>
          </cell>
          <cell r="D229" t="str">
            <v>Tolterodine</v>
          </cell>
          <cell r="E229" t="str">
            <v>1mg</v>
          </cell>
          <cell r="F229" t="str">
            <v>Y</v>
          </cell>
          <cell r="G229">
            <v>2010.25</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2010.25</v>
          </cell>
          <cell r="AL229">
            <v>0</v>
          </cell>
        </row>
        <row r="230">
          <cell r="C230" t="str">
            <v>Tolterodine2mg</v>
          </cell>
          <cell r="D230" t="str">
            <v>Tolterodine</v>
          </cell>
          <cell r="E230" t="str">
            <v>2mg</v>
          </cell>
          <cell r="F230" t="str">
            <v>Y</v>
          </cell>
          <cell r="G230">
            <v>2010.25</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2010.25</v>
          </cell>
          <cell r="AL230">
            <v>0</v>
          </cell>
        </row>
        <row r="231">
          <cell r="C231" t="str">
            <v>Tolterodine SR2mg</v>
          </cell>
          <cell r="D231" t="str">
            <v>Tolterodine SR</v>
          </cell>
          <cell r="E231" t="str">
            <v>2mg</v>
          </cell>
          <cell r="F231" t="str">
            <v>Y</v>
          </cell>
          <cell r="G231">
            <v>2010.75</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2010.75</v>
          </cell>
          <cell r="AL231">
            <v>0</v>
          </cell>
        </row>
        <row r="232">
          <cell r="C232" t="str">
            <v>Tolterodine SR4mg</v>
          </cell>
          <cell r="D232" t="str">
            <v>Tolterodine SR</v>
          </cell>
          <cell r="E232" t="str">
            <v>4mg</v>
          </cell>
          <cell r="F232" t="str">
            <v>Y</v>
          </cell>
          <cell r="G232">
            <v>2010.75</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2010.75</v>
          </cell>
          <cell r="AL232">
            <v>0</v>
          </cell>
        </row>
        <row r="233">
          <cell r="C233" t="str">
            <v>Topotecan4mg</v>
          </cell>
          <cell r="D233" t="str">
            <v>Topotecan</v>
          </cell>
          <cell r="E233" t="str">
            <v>4mg</v>
          </cell>
          <cell r="F233" t="str">
            <v>Y</v>
          </cell>
          <cell r="G233">
            <v>2010.25</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2010.25</v>
          </cell>
          <cell r="AL233">
            <v>0</v>
          </cell>
        </row>
        <row r="234">
          <cell r="C234" t="str">
            <v>Aripiprazole5mg</v>
          </cell>
          <cell r="D234" t="str">
            <v>Aripiprazole</v>
          </cell>
          <cell r="E234" t="str">
            <v>5mg</v>
          </cell>
          <cell r="F234" t="str">
            <v>Y</v>
          </cell>
          <cell r="G234">
            <v>2014.25</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2014.25</v>
          </cell>
          <cell r="AL234">
            <v>0</v>
          </cell>
        </row>
        <row r="235">
          <cell r="C235" t="str">
            <v>Aripiprazole10mg</v>
          </cell>
          <cell r="D235" t="str">
            <v>Aripiprazole</v>
          </cell>
          <cell r="E235" t="str">
            <v>10mg</v>
          </cell>
          <cell r="F235" t="str">
            <v>Y</v>
          </cell>
          <cell r="G235">
            <v>2014.25</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2014.25</v>
          </cell>
          <cell r="AL235">
            <v>0</v>
          </cell>
        </row>
        <row r="236">
          <cell r="C236" t="str">
            <v>Aripiprazole15mg</v>
          </cell>
          <cell r="D236" t="str">
            <v>Aripiprazole</v>
          </cell>
          <cell r="E236" t="str">
            <v>15mg</v>
          </cell>
          <cell r="F236" t="str">
            <v>Y</v>
          </cell>
          <cell r="G236">
            <v>2014.25</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2014.25</v>
          </cell>
          <cell r="AL236">
            <v>0</v>
          </cell>
        </row>
        <row r="237">
          <cell r="C237" t="str">
            <v>Aripiprazole30mg</v>
          </cell>
          <cell r="D237" t="str">
            <v>Aripiprazole</v>
          </cell>
          <cell r="E237" t="str">
            <v>30mg</v>
          </cell>
          <cell r="F237" t="str">
            <v>Y</v>
          </cell>
          <cell r="G237">
            <v>2014.25</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2014.25</v>
          </cell>
          <cell r="AL237">
            <v>0</v>
          </cell>
        </row>
        <row r="238">
          <cell r="C238" t="str">
            <v>Atorvastatin10mg</v>
          </cell>
          <cell r="D238" t="str">
            <v>Atorvastatin</v>
          </cell>
          <cell r="E238" t="str">
            <v>10mg</v>
          </cell>
          <cell r="F238" t="str">
            <v>Y</v>
          </cell>
          <cell r="G238">
            <v>2010.5</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2010.5</v>
          </cell>
          <cell r="AL238">
            <v>0</v>
          </cell>
        </row>
        <row r="239">
          <cell r="C239" t="str">
            <v>Atorvastatin20mg</v>
          </cell>
          <cell r="D239" t="str">
            <v>Atorvastatin</v>
          </cell>
          <cell r="E239" t="str">
            <v>20mg</v>
          </cell>
          <cell r="F239" t="str">
            <v>Y</v>
          </cell>
          <cell r="G239">
            <v>2010.5</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2010.5</v>
          </cell>
          <cell r="AL239">
            <v>0</v>
          </cell>
        </row>
        <row r="240">
          <cell r="C240" t="str">
            <v>Atorvastatin40mg</v>
          </cell>
          <cell r="D240" t="str">
            <v>Atorvastatin</v>
          </cell>
          <cell r="E240" t="str">
            <v>40mg</v>
          </cell>
          <cell r="F240" t="str">
            <v>Y</v>
          </cell>
          <cell r="G240">
            <v>2010.5</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2010.5</v>
          </cell>
          <cell r="AL240">
            <v>0</v>
          </cell>
        </row>
        <row r="241">
          <cell r="C241" t="str">
            <v>Atorvastatin80mg</v>
          </cell>
          <cell r="D241" t="str">
            <v>Atorvastatin</v>
          </cell>
          <cell r="E241" t="str">
            <v>80mg</v>
          </cell>
          <cell r="F241" t="str">
            <v>Y</v>
          </cell>
          <cell r="G241">
            <v>2010.5</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2010.5</v>
          </cell>
          <cell r="AL241">
            <v>0</v>
          </cell>
        </row>
        <row r="242">
          <cell r="C242" t="str">
            <v>Bisoprolol2.5mg</v>
          </cell>
          <cell r="D242" t="str">
            <v>Bisoprolol</v>
          </cell>
          <cell r="E242" t="str">
            <v>2.5mg</v>
          </cell>
          <cell r="F242" t="str">
            <v>Y</v>
          </cell>
          <cell r="G242">
            <v>2010.5</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2010.5</v>
          </cell>
          <cell r="AL242">
            <v>0</v>
          </cell>
        </row>
        <row r="243">
          <cell r="C243" t="str">
            <v>Bisoprolol5mg</v>
          </cell>
          <cell r="D243" t="str">
            <v>Bisoprolol</v>
          </cell>
          <cell r="E243" t="str">
            <v>5mg</v>
          </cell>
          <cell r="F243" t="str">
            <v>Y</v>
          </cell>
          <cell r="G243">
            <v>2010.5</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2010.5</v>
          </cell>
          <cell r="AL243">
            <v>0</v>
          </cell>
        </row>
        <row r="244">
          <cell r="C244" t="str">
            <v>Bisoprolol10mg</v>
          </cell>
          <cell r="D244" t="str">
            <v>Bisoprolol</v>
          </cell>
          <cell r="E244" t="str">
            <v>10mg</v>
          </cell>
          <cell r="F244" t="str">
            <v>Y</v>
          </cell>
          <cell r="G244">
            <v>2010.5</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2010.5</v>
          </cell>
          <cell r="AL244">
            <v>0</v>
          </cell>
        </row>
        <row r="245">
          <cell r="C245" t="str">
            <v>Capecitabine150mg</v>
          </cell>
          <cell r="D245" t="str">
            <v>Capecitabine</v>
          </cell>
          <cell r="E245" t="str">
            <v>150mg</v>
          </cell>
          <cell r="F245" t="str">
            <v>Y</v>
          </cell>
          <cell r="G245">
            <v>2010.5</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2010.5</v>
          </cell>
          <cell r="AL245">
            <v>0</v>
          </cell>
        </row>
        <row r="246">
          <cell r="C246" t="str">
            <v>Capecitabine500mg</v>
          </cell>
          <cell r="D246" t="str">
            <v>Capecitabine</v>
          </cell>
          <cell r="E246" t="str">
            <v>500mg</v>
          </cell>
          <cell r="F246" t="str">
            <v>Y</v>
          </cell>
          <cell r="G246">
            <v>2010.5</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2010.5</v>
          </cell>
          <cell r="AL246">
            <v>0</v>
          </cell>
        </row>
        <row r="247">
          <cell r="C247" t="str">
            <v>Fluvastatin80mg</v>
          </cell>
          <cell r="D247" t="str">
            <v>Fluvastatin</v>
          </cell>
          <cell r="E247" t="str">
            <v>80mg</v>
          </cell>
          <cell r="F247" t="str">
            <v>Y</v>
          </cell>
          <cell r="G247">
            <v>2010.5</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2010.5</v>
          </cell>
          <cell r="AL247">
            <v>0</v>
          </cell>
        </row>
        <row r="248">
          <cell r="C248" t="str">
            <v>Imatinib100mg</v>
          </cell>
          <cell r="D248" t="str">
            <v>Imatinib</v>
          </cell>
          <cell r="E248" t="str">
            <v>100mg</v>
          </cell>
          <cell r="F248" t="str">
            <v>Y</v>
          </cell>
          <cell r="G248">
            <v>2011.75</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2011.75</v>
          </cell>
          <cell r="AL248">
            <v>0</v>
          </cell>
        </row>
        <row r="249">
          <cell r="C249" t="str">
            <v>Imatinib400mg</v>
          </cell>
          <cell r="D249" t="str">
            <v>Imatinib</v>
          </cell>
          <cell r="E249" t="str">
            <v>400mg</v>
          </cell>
          <cell r="F249" t="str">
            <v>Y</v>
          </cell>
          <cell r="G249">
            <v>2011.75</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2011.75</v>
          </cell>
          <cell r="AL249">
            <v>0</v>
          </cell>
        </row>
        <row r="250">
          <cell r="C250" t="str">
            <v>Lansoprazole15mg</v>
          </cell>
          <cell r="D250" t="str">
            <v>Lansoprazole</v>
          </cell>
          <cell r="E250" t="str">
            <v>15mg</v>
          </cell>
          <cell r="F250" t="str">
            <v>Y</v>
          </cell>
          <cell r="G250">
            <v>2010.5</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2010.5</v>
          </cell>
          <cell r="AL250">
            <v>0</v>
          </cell>
        </row>
        <row r="251">
          <cell r="C251" t="str">
            <v>Lansoprazole30mg</v>
          </cell>
          <cell r="D251" t="str">
            <v>Lansoprazole</v>
          </cell>
          <cell r="E251" t="str">
            <v>30mg</v>
          </cell>
          <cell r="F251" t="str">
            <v>Y</v>
          </cell>
          <cell r="G251">
            <v>2010.5</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2010.5</v>
          </cell>
          <cell r="AL251">
            <v>0</v>
          </cell>
        </row>
        <row r="252">
          <cell r="C252" t="str">
            <v>Olmesartan5mg</v>
          </cell>
          <cell r="D252" t="str">
            <v>Olmesartan</v>
          </cell>
          <cell r="E252" t="str">
            <v>5mg</v>
          </cell>
          <cell r="F252" t="str">
            <v>Y</v>
          </cell>
          <cell r="G252">
            <v>2013.75</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2013.75</v>
          </cell>
          <cell r="AL252">
            <v>0</v>
          </cell>
        </row>
        <row r="253">
          <cell r="C253" t="str">
            <v>Olmesartan10mg</v>
          </cell>
          <cell r="D253" t="str">
            <v>Olmesartan</v>
          </cell>
          <cell r="E253" t="str">
            <v>10mg</v>
          </cell>
          <cell r="F253" t="str">
            <v>Y</v>
          </cell>
          <cell r="G253">
            <v>2013.75</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2013.75</v>
          </cell>
          <cell r="AL253">
            <v>0</v>
          </cell>
        </row>
        <row r="254">
          <cell r="C254" t="str">
            <v>Olmesartan20mg</v>
          </cell>
          <cell r="D254" t="str">
            <v>Olmesartan</v>
          </cell>
          <cell r="E254" t="str">
            <v>20mg</v>
          </cell>
          <cell r="F254" t="str">
            <v>Y</v>
          </cell>
          <cell r="G254">
            <v>2013.75</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2013.75</v>
          </cell>
          <cell r="AL254">
            <v>0</v>
          </cell>
        </row>
        <row r="255">
          <cell r="C255" t="str">
            <v>Olmesartan40mg</v>
          </cell>
          <cell r="D255" t="str">
            <v>Olmesartan</v>
          </cell>
          <cell r="E255" t="str">
            <v>40mg</v>
          </cell>
          <cell r="F255" t="str">
            <v>Y</v>
          </cell>
          <cell r="G255">
            <v>2013.75</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2013.75</v>
          </cell>
          <cell r="AL255">
            <v>0</v>
          </cell>
        </row>
        <row r="256">
          <cell r="C256" t="str">
            <v>Pantoprazole20mg</v>
          </cell>
          <cell r="D256" t="str">
            <v>Pantoprazole</v>
          </cell>
          <cell r="E256" t="str">
            <v>20mg</v>
          </cell>
          <cell r="F256" t="str">
            <v>Y</v>
          </cell>
          <cell r="G256">
            <v>2010.5</v>
          </cell>
          <cell r="H256">
            <v>0</v>
          </cell>
          <cell r="I256">
            <v>0</v>
          </cell>
          <cell r="J256">
            <v>2010.25</v>
          </cell>
          <cell r="K256">
            <v>0</v>
          </cell>
          <cell r="L256">
            <v>0</v>
          </cell>
          <cell r="M256">
            <v>0</v>
          </cell>
          <cell r="N256">
            <v>0</v>
          </cell>
          <cell r="O256">
            <v>0</v>
          </cell>
          <cell r="P256">
            <v>0</v>
          </cell>
          <cell r="Q256">
            <v>0</v>
          </cell>
          <cell r="R256">
            <v>0</v>
          </cell>
          <cell r="S256">
            <v>0</v>
          </cell>
          <cell r="T256">
            <v>0</v>
          </cell>
          <cell r="U256">
            <v>0</v>
          </cell>
          <cell r="V256">
            <v>2010.25</v>
          </cell>
          <cell r="W256">
            <v>0</v>
          </cell>
          <cell r="X256">
            <v>0</v>
          </cell>
          <cell r="Y256">
            <v>0</v>
          </cell>
          <cell r="Z256">
            <v>0</v>
          </cell>
          <cell r="AA256">
            <v>0</v>
          </cell>
          <cell r="AB256">
            <v>0</v>
          </cell>
          <cell r="AC256">
            <v>0</v>
          </cell>
          <cell r="AD256">
            <v>0</v>
          </cell>
          <cell r="AE256">
            <v>0</v>
          </cell>
          <cell r="AF256">
            <v>0</v>
          </cell>
          <cell r="AG256">
            <v>0</v>
          </cell>
          <cell r="AH256">
            <v>0</v>
          </cell>
          <cell r="AI256">
            <v>2010.25</v>
          </cell>
          <cell r="AJ256">
            <v>0</v>
          </cell>
          <cell r="AK256">
            <v>2010.25</v>
          </cell>
          <cell r="AL256">
            <v>0</v>
          </cell>
        </row>
        <row r="257">
          <cell r="C257" t="str">
            <v>Pantoprazole40mg</v>
          </cell>
          <cell r="D257" t="str">
            <v>Pantoprazole</v>
          </cell>
          <cell r="E257" t="str">
            <v>40mg</v>
          </cell>
          <cell r="F257" t="str">
            <v>Y</v>
          </cell>
          <cell r="G257">
            <v>2010.5</v>
          </cell>
          <cell r="H257">
            <v>0</v>
          </cell>
          <cell r="I257">
            <v>0</v>
          </cell>
          <cell r="J257">
            <v>2010.25</v>
          </cell>
          <cell r="K257">
            <v>0</v>
          </cell>
          <cell r="L257">
            <v>0</v>
          </cell>
          <cell r="M257">
            <v>0</v>
          </cell>
          <cell r="N257">
            <v>0</v>
          </cell>
          <cell r="O257">
            <v>0</v>
          </cell>
          <cell r="P257">
            <v>0</v>
          </cell>
          <cell r="Q257">
            <v>0</v>
          </cell>
          <cell r="R257">
            <v>0</v>
          </cell>
          <cell r="S257">
            <v>0</v>
          </cell>
          <cell r="T257">
            <v>0</v>
          </cell>
          <cell r="U257">
            <v>0</v>
          </cell>
          <cell r="V257">
            <v>2010.25</v>
          </cell>
          <cell r="W257">
            <v>0</v>
          </cell>
          <cell r="X257">
            <v>0</v>
          </cell>
          <cell r="Y257">
            <v>0</v>
          </cell>
          <cell r="Z257">
            <v>0</v>
          </cell>
          <cell r="AA257">
            <v>0</v>
          </cell>
          <cell r="AB257">
            <v>0</v>
          </cell>
          <cell r="AC257">
            <v>0</v>
          </cell>
          <cell r="AD257">
            <v>0</v>
          </cell>
          <cell r="AE257">
            <v>0</v>
          </cell>
          <cell r="AF257">
            <v>0</v>
          </cell>
          <cell r="AG257">
            <v>0</v>
          </cell>
          <cell r="AH257">
            <v>0</v>
          </cell>
          <cell r="AI257">
            <v>2010.25</v>
          </cell>
          <cell r="AJ257">
            <v>0</v>
          </cell>
          <cell r="AK257">
            <v>2010.25</v>
          </cell>
          <cell r="AL257">
            <v>0</v>
          </cell>
        </row>
        <row r="258">
          <cell r="C258" t="str">
            <v>Pemetrexed100mg</v>
          </cell>
          <cell r="D258" t="str">
            <v>Pemetrexed</v>
          </cell>
          <cell r="E258" t="str">
            <v>100mg</v>
          </cell>
          <cell r="F258" t="str">
            <v>Y</v>
          </cell>
          <cell r="G258">
            <v>2014.5</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2014.5</v>
          </cell>
          <cell r="AL258">
            <v>0</v>
          </cell>
        </row>
        <row r="259">
          <cell r="C259" t="str">
            <v>Pemetrexed500mg</v>
          </cell>
          <cell r="D259" t="str">
            <v>Pemetrexed</v>
          </cell>
          <cell r="E259" t="str">
            <v>500mg</v>
          </cell>
          <cell r="F259" t="str">
            <v>Y</v>
          </cell>
          <cell r="G259">
            <v>2014.5</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2014.5</v>
          </cell>
          <cell r="AL259">
            <v>0</v>
          </cell>
        </row>
        <row r="260">
          <cell r="C260" t="str">
            <v>Rabeprazole10mg</v>
          </cell>
          <cell r="D260" t="str">
            <v>Rabeprazole</v>
          </cell>
          <cell r="E260" t="str">
            <v>10mg</v>
          </cell>
          <cell r="F260" t="str">
            <v>Y</v>
          </cell>
          <cell r="G260">
            <v>2010.5</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2010.5</v>
          </cell>
          <cell r="AL260">
            <v>0</v>
          </cell>
        </row>
        <row r="261">
          <cell r="C261" t="str">
            <v>Rabeprazole20mg</v>
          </cell>
          <cell r="D261" t="str">
            <v>Rabeprazole</v>
          </cell>
          <cell r="E261" t="str">
            <v>20mg</v>
          </cell>
          <cell r="F261" t="str">
            <v>Y</v>
          </cell>
          <cell r="G261">
            <v>2010.5</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2010.5</v>
          </cell>
          <cell r="AL261">
            <v>0</v>
          </cell>
        </row>
        <row r="262">
          <cell r="C262" t="str">
            <v>Ramipril1.25mg</v>
          </cell>
          <cell r="D262" t="str">
            <v>Ramipril</v>
          </cell>
          <cell r="E262" t="str">
            <v>1.25mg</v>
          </cell>
          <cell r="F262" t="str">
            <v>Y</v>
          </cell>
          <cell r="G262">
            <v>2010.25</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2010.25</v>
          </cell>
          <cell r="AL262">
            <v>0</v>
          </cell>
        </row>
        <row r="263">
          <cell r="C263" t="str">
            <v>Ramipril2.5mg</v>
          </cell>
          <cell r="D263" t="str">
            <v>Ramipril</v>
          </cell>
          <cell r="E263" t="str">
            <v>2.5mg</v>
          </cell>
          <cell r="F263" t="str">
            <v>Y</v>
          </cell>
          <cell r="G263">
            <v>2010.25</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2010.25</v>
          </cell>
          <cell r="AL263">
            <v>0</v>
          </cell>
        </row>
        <row r="264">
          <cell r="C264" t="str">
            <v>Ramipril5mg</v>
          </cell>
          <cell r="D264" t="str">
            <v>Ramipril</v>
          </cell>
          <cell r="E264" t="str">
            <v>5mg</v>
          </cell>
          <cell r="F264" t="str">
            <v>Y</v>
          </cell>
          <cell r="G264">
            <v>2010.25</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2010.25</v>
          </cell>
          <cell r="AL264">
            <v>0</v>
          </cell>
        </row>
        <row r="265">
          <cell r="C265" t="str">
            <v>Ramipril10mg</v>
          </cell>
          <cell r="D265" t="str">
            <v>Ramipril</v>
          </cell>
          <cell r="E265" t="str">
            <v>10mg</v>
          </cell>
          <cell r="F265" t="str">
            <v>Y</v>
          </cell>
          <cell r="G265">
            <v>2010.25</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2010.25</v>
          </cell>
          <cell r="AL265">
            <v>0</v>
          </cell>
        </row>
        <row r="266">
          <cell r="C266" t="str">
            <v>Repaglinide0.5mg</v>
          </cell>
          <cell r="D266" t="str">
            <v>Repaglinide</v>
          </cell>
          <cell r="E266" t="str">
            <v>0.5mg</v>
          </cell>
          <cell r="F266" t="str">
            <v>Y</v>
          </cell>
          <cell r="G266">
            <v>2010.75</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2010.75</v>
          </cell>
          <cell r="AL266">
            <v>0</v>
          </cell>
        </row>
        <row r="267">
          <cell r="C267" t="str">
            <v>Repaglinide1mg</v>
          </cell>
          <cell r="D267" t="str">
            <v>Repaglinide</v>
          </cell>
          <cell r="E267" t="str">
            <v>1mg</v>
          </cell>
          <cell r="F267" t="str">
            <v>Y</v>
          </cell>
          <cell r="G267">
            <v>2010.75</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2010.75</v>
          </cell>
          <cell r="AL267">
            <v>0</v>
          </cell>
        </row>
        <row r="268">
          <cell r="C268" t="str">
            <v>Repaglinide2mg</v>
          </cell>
          <cell r="D268" t="str">
            <v>Repaglinide</v>
          </cell>
          <cell r="E268" t="str">
            <v>2mg</v>
          </cell>
          <cell r="F268" t="str">
            <v>Y</v>
          </cell>
          <cell r="G268">
            <v>2010.75</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2010.75</v>
          </cell>
          <cell r="AL268">
            <v>0</v>
          </cell>
        </row>
        <row r="269">
          <cell r="C269" t="str">
            <v>Sirolimus1mg</v>
          </cell>
          <cell r="D269" t="str">
            <v>Sirolimus</v>
          </cell>
          <cell r="E269" t="str">
            <v>1mg</v>
          </cell>
          <cell r="F269" t="str">
            <v>Y</v>
          </cell>
          <cell r="G269">
            <v>2011.25</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2011.25</v>
          </cell>
          <cell r="AL269">
            <v>0</v>
          </cell>
        </row>
        <row r="270">
          <cell r="C270" t="str">
            <v>Sirolimus2mg</v>
          </cell>
          <cell r="D270" t="str">
            <v>Sirolimus</v>
          </cell>
          <cell r="E270" t="str">
            <v>2mg</v>
          </cell>
          <cell r="F270" t="str">
            <v>Y</v>
          </cell>
          <cell r="G270">
            <v>2011.25</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2011.25</v>
          </cell>
          <cell r="AL270">
            <v>0</v>
          </cell>
        </row>
        <row r="271">
          <cell r="C271" t="str">
            <v>Sodium valproate300mg</v>
          </cell>
          <cell r="D271" t="str">
            <v>Sodium valproate</v>
          </cell>
          <cell r="E271" t="str">
            <v>300mg</v>
          </cell>
          <cell r="F271" t="str">
            <v>Y</v>
          </cell>
          <cell r="G271">
            <v>2010.5</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2010.5</v>
          </cell>
          <cell r="AL271">
            <v>0</v>
          </cell>
        </row>
        <row r="272">
          <cell r="C272" t="str">
            <v>Sodium valproate500mg</v>
          </cell>
          <cell r="D272" t="str">
            <v>Sodium valproate</v>
          </cell>
          <cell r="E272" t="str">
            <v>500mg</v>
          </cell>
          <cell r="F272" t="str">
            <v>Y</v>
          </cell>
          <cell r="G272">
            <v>2010.5</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2010.5</v>
          </cell>
          <cell r="AL272">
            <v>0</v>
          </cell>
        </row>
        <row r="273">
          <cell r="C273" t="str">
            <v>Solifenacin succinate5mg</v>
          </cell>
          <cell r="D273" t="str">
            <v>Solifenacin succinate</v>
          </cell>
          <cell r="E273" t="str">
            <v>5mg</v>
          </cell>
          <cell r="F273" t="str">
            <v>Y</v>
          </cell>
          <cell r="G273">
            <v>2013.75</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2013.75</v>
          </cell>
          <cell r="AL273">
            <v>0</v>
          </cell>
        </row>
        <row r="274">
          <cell r="C274" t="str">
            <v>Solifenacin succinate10mg</v>
          </cell>
          <cell r="D274" t="str">
            <v>Solifenacin succinate</v>
          </cell>
          <cell r="E274" t="str">
            <v>10mg</v>
          </cell>
          <cell r="F274" t="str">
            <v>Y</v>
          </cell>
          <cell r="G274">
            <v>2013.75</v>
          </cell>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2013.75</v>
          </cell>
          <cell r="AL274">
            <v>0</v>
          </cell>
        </row>
        <row r="275">
          <cell r="C275" t="str">
            <v>Tadalafil2.5mg</v>
          </cell>
          <cell r="D275" t="str">
            <v>Tadalafil</v>
          </cell>
          <cell r="E275" t="str">
            <v>2.5mg</v>
          </cell>
          <cell r="F275" t="str">
            <v>Y</v>
          </cell>
          <cell r="G275">
            <v>2012.75</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2012.75</v>
          </cell>
          <cell r="AL275">
            <v>0</v>
          </cell>
        </row>
        <row r="276">
          <cell r="C276" t="str">
            <v>Tadalafil5mg</v>
          </cell>
          <cell r="D276" t="str">
            <v>Tadalafil</v>
          </cell>
          <cell r="E276" t="str">
            <v>5mg</v>
          </cell>
          <cell r="F276" t="str">
            <v>Y</v>
          </cell>
          <cell r="G276">
            <v>2012.75</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2012.75</v>
          </cell>
          <cell r="AL276">
            <v>0</v>
          </cell>
        </row>
        <row r="277">
          <cell r="C277" t="str">
            <v>Tadalafil10mg</v>
          </cell>
          <cell r="D277" t="str">
            <v>Tadalafil</v>
          </cell>
          <cell r="E277" t="str">
            <v>10mg</v>
          </cell>
          <cell r="F277" t="str">
            <v>Y</v>
          </cell>
          <cell r="G277">
            <v>2012.75</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2012.75</v>
          </cell>
          <cell r="AL277">
            <v>0</v>
          </cell>
        </row>
        <row r="278">
          <cell r="C278" t="str">
            <v>Tadalafil20mg</v>
          </cell>
          <cell r="D278" t="str">
            <v>Tadalafil</v>
          </cell>
          <cell r="E278" t="str">
            <v>20mg</v>
          </cell>
          <cell r="F278" t="str">
            <v>Y</v>
          </cell>
          <cell r="G278">
            <v>2012.75</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2012.75</v>
          </cell>
          <cell r="AL278">
            <v>0</v>
          </cell>
        </row>
        <row r="279">
          <cell r="C279" t="str">
            <v>Telmisartan20mg</v>
          </cell>
          <cell r="D279" t="str">
            <v>Telmisartan</v>
          </cell>
          <cell r="E279" t="str">
            <v>20mg</v>
          </cell>
          <cell r="F279" t="str">
            <v>Y</v>
          </cell>
          <cell r="G279">
            <v>2012.25</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2012.25</v>
          </cell>
          <cell r="AL279">
            <v>0</v>
          </cell>
        </row>
        <row r="280">
          <cell r="C280" t="str">
            <v>Telmisartan40mg</v>
          </cell>
          <cell r="D280" t="str">
            <v>Telmisartan</v>
          </cell>
          <cell r="E280" t="str">
            <v>40mg</v>
          </cell>
          <cell r="F280" t="str">
            <v>Y</v>
          </cell>
          <cell r="G280">
            <v>2012.25</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2012.25</v>
          </cell>
          <cell r="AL280">
            <v>0</v>
          </cell>
        </row>
        <row r="281">
          <cell r="C281" t="str">
            <v>Telmisartan80mg</v>
          </cell>
          <cell r="D281" t="str">
            <v>Telmisartan</v>
          </cell>
          <cell r="E281" t="str">
            <v>80mg</v>
          </cell>
          <cell r="F281" t="str">
            <v>Y</v>
          </cell>
          <cell r="G281">
            <v>2012.25</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2012.25</v>
          </cell>
          <cell r="AL281">
            <v>0</v>
          </cell>
        </row>
        <row r="282">
          <cell r="C282" t="str">
            <v>Vitamin C500mg</v>
          </cell>
          <cell r="D282" t="str">
            <v>Vitamin C</v>
          </cell>
          <cell r="E282" t="str">
            <v>500mg</v>
          </cell>
          <cell r="F282" t="str">
            <v>Y</v>
          </cell>
          <cell r="G282">
            <v>2010.5</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2010.5</v>
          </cell>
          <cell r="AL282">
            <v>0</v>
          </cell>
        </row>
        <row r="283">
          <cell r="C283" t="str">
            <v>Warfarin1mg</v>
          </cell>
          <cell r="D283" t="str">
            <v>Warfarin</v>
          </cell>
          <cell r="E283" t="str">
            <v>1mg</v>
          </cell>
          <cell r="F283" t="str">
            <v>Y</v>
          </cell>
          <cell r="G283">
            <v>2010.75</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2010.75</v>
          </cell>
          <cell r="AL283">
            <v>0</v>
          </cell>
        </row>
        <row r="284">
          <cell r="C284" t="str">
            <v>Warfarin2mg</v>
          </cell>
          <cell r="D284" t="str">
            <v>Warfarin</v>
          </cell>
          <cell r="E284" t="str">
            <v>2mg</v>
          </cell>
          <cell r="F284" t="str">
            <v>Y</v>
          </cell>
          <cell r="G284">
            <v>2010.75</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2010.75</v>
          </cell>
          <cell r="AL284">
            <v>0</v>
          </cell>
        </row>
        <row r="285">
          <cell r="C285" t="str">
            <v>Warfarin2.5mg</v>
          </cell>
          <cell r="D285" t="str">
            <v>Warfarin</v>
          </cell>
          <cell r="E285" t="str">
            <v>2.5mg</v>
          </cell>
          <cell r="F285" t="str">
            <v>Y</v>
          </cell>
          <cell r="G285">
            <v>2010.75</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2010.75</v>
          </cell>
          <cell r="AL285">
            <v>0</v>
          </cell>
        </row>
        <row r="286">
          <cell r="C286" t="str">
            <v>Warfarin3mg</v>
          </cell>
          <cell r="D286" t="str">
            <v>Warfarin</v>
          </cell>
          <cell r="E286" t="str">
            <v>3mg</v>
          </cell>
          <cell r="F286" t="str">
            <v>Y</v>
          </cell>
          <cell r="G286">
            <v>2010.75</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2010.75</v>
          </cell>
          <cell r="AL286">
            <v>0</v>
          </cell>
        </row>
        <row r="287">
          <cell r="C287" t="str">
            <v>Warfarin4mg</v>
          </cell>
          <cell r="D287" t="str">
            <v>Warfarin</v>
          </cell>
          <cell r="E287" t="str">
            <v>4mg</v>
          </cell>
          <cell r="F287" t="str">
            <v>Y</v>
          </cell>
          <cell r="G287">
            <v>2010.75</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2010.75</v>
          </cell>
          <cell r="AL287">
            <v>0</v>
          </cell>
        </row>
        <row r="288">
          <cell r="C288" t="str">
            <v>Warfarin5mg</v>
          </cell>
          <cell r="D288" t="str">
            <v>Warfarin</v>
          </cell>
          <cell r="E288" t="str">
            <v>5mg</v>
          </cell>
          <cell r="F288" t="str">
            <v>Y</v>
          </cell>
          <cell r="G288">
            <v>2010.75</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2010.75</v>
          </cell>
          <cell r="AL288">
            <v>0</v>
          </cell>
        </row>
        <row r="289">
          <cell r="C289" t="str">
            <v>Warfarin6mg</v>
          </cell>
          <cell r="D289" t="str">
            <v>Warfarin</v>
          </cell>
          <cell r="E289" t="str">
            <v>6mg</v>
          </cell>
          <cell r="F289" t="str">
            <v>Y</v>
          </cell>
          <cell r="G289">
            <v>2010.75</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2010.75</v>
          </cell>
          <cell r="AL289">
            <v>0</v>
          </cell>
        </row>
        <row r="290">
          <cell r="C290" t="str">
            <v>Warfarin7.5mg</v>
          </cell>
          <cell r="D290" t="str">
            <v>Warfarin</v>
          </cell>
          <cell r="E290" t="str">
            <v>7.5mg</v>
          </cell>
          <cell r="F290" t="str">
            <v>Y</v>
          </cell>
          <cell r="G290">
            <v>2010.75</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2010.75</v>
          </cell>
          <cell r="AL290">
            <v>0</v>
          </cell>
        </row>
        <row r="291">
          <cell r="C291" t="str">
            <v>Warfarin10mg</v>
          </cell>
          <cell r="D291" t="str">
            <v>Warfarin</v>
          </cell>
          <cell r="E291" t="str">
            <v>10mg</v>
          </cell>
          <cell r="F291" t="str">
            <v>Y</v>
          </cell>
          <cell r="G291">
            <v>2010.75</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2010.75</v>
          </cell>
          <cell r="AL291">
            <v>0</v>
          </cell>
        </row>
        <row r="292">
          <cell r="C292" t="str">
            <v>Dacrabazine100mg</v>
          </cell>
          <cell r="D292" t="str">
            <v>Dacrabazine</v>
          </cell>
          <cell r="E292" t="str">
            <v>100mg</v>
          </cell>
          <cell r="F292" t="str">
            <v>Y</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2010.25</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2010.25</v>
          </cell>
          <cell r="AL292">
            <v>0</v>
          </cell>
        </row>
        <row r="293">
          <cell r="C293" t="str">
            <v>Dacrabazine200mg</v>
          </cell>
          <cell r="D293" t="str">
            <v>Dacrabazine</v>
          </cell>
          <cell r="E293" t="str">
            <v>200mg</v>
          </cell>
          <cell r="F293" t="str">
            <v>Y</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2010.25</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2010.25</v>
          </cell>
          <cell r="AL293">
            <v>0</v>
          </cell>
        </row>
        <row r="294">
          <cell r="C294" t="str">
            <v>Filgrastim300mcg/mL</v>
          </cell>
          <cell r="D294" t="str">
            <v>Filgrastim</v>
          </cell>
          <cell r="E294" t="str">
            <v>300mcg/mL</v>
          </cell>
          <cell r="F294" t="str">
            <v>Y</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2010.25</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2010.25</v>
          </cell>
          <cell r="AL294">
            <v>0</v>
          </cell>
        </row>
        <row r="295">
          <cell r="C295" t="str">
            <v>Vincristin1mg/mL</v>
          </cell>
          <cell r="D295" t="str">
            <v>Vincristin</v>
          </cell>
          <cell r="E295" t="str">
            <v>1mg/mL</v>
          </cell>
          <cell r="F295" t="str">
            <v>Y</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2010.25</v>
          </cell>
          <cell r="W295">
            <v>0</v>
          </cell>
          <cell r="X295">
            <v>0</v>
          </cell>
          <cell r="Y295">
            <v>0</v>
          </cell>
          <cell r="Z295">
            <v>0</v>
          </cell>
          <cell r="AA295">
            <v>0</v>
          </cell>
          <cell r="AB295">
            <v>0</v>
          </cell>
          <cell r="AC295">
            <v>0</v>
          </cell>
          <cell r="AD295">
            <v>0</v>
          </cell>
          <cell r="AE295">
            <v>0</v>
          </cell>
          <cell r="AF295">
            <v>0</v>
          </cell>
          <cell r="AG295">
            <v>0</v>
          </cell>
          <cell r="AH295">
            <v>0</v>
          </cell>
          <cell r="AI295">
            <v>2010.25</v>
          </cell>
          <cell r="AJ295">
            <v>0</v>
          </cell>
          <cell r="AK295">
            <v>2010.25</v>
          </cell>
          <cell r="AL295">
            <v>0</v>
          </cell>
        </row>
        <row r="296">
          <cell r="C296" t="str">
            <v>Ciprofloxacin250mg</v>
          </cell>
          <cell r="D296" t="str">
            <v>Ciprofloxacin</v>
          </cell>
          <cell r="E296" t="str">
            <v>250mg</v>
          </cell>
          <cell r="F296" t="str">
            <v>Y</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2010.25</v>
          </cell>
          <cell r="W296">
            <v>0</v>
          </cell>
          <cell r="X296">
            <v>0</v>
          </cell>
          <cell r="Y296">
            <v>0</v>
          </cell>
          <cell r="Z296">
            <v>0</v>
          </cell>
          <cell r="AA296">
            <v>0</v>
          </cell>
          <cell r="AB296">
            <v>0</v>
          </cell>
          <cell r="AC296">
            <v>0</v>
          </cell>
          <cell r="AD296">
            <v>0</v>
          </cell>
          <cell r="AE296">
            <v>0</v>
          </cell>
          <cell r="AF296">
            <v>0</v>
          </cell>
          <cell r="AG296">
            <v>0</v>
          </cell>
          <cell r="AH296">
            <v>0</v>
          </cell>
          <cell r="AI296">
            <v>2010.25</v>
          </cell>
          <cell r="AJ296">
            <v>0</v>
          </cell>
          <cell r="AK296">
            <v>2010.25</v>
          </cell>
          <cell r="AL296">
            <v>0</v>
          </cell>
        </row>
        <row r="297">
          <cell r="C297" t="str">
            <v>Ciprofloxacin500mg</v>
          </cell>
          <cell r="D297" t="str">
            <v>Ciprofloxacin</v>
          </cell>
          <cell r="E297" t="str">
            <v>500mg</v>
          </cell>
          <cell r="F297" t="str">
            <v>Y</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2010.25</v>
          </cell>
          <cell r="W297">
            <v>0</v>
          </cell>
          <cell r="X297">
            <v>0</v>
          </cell>
          <cell r="Y297">
            <v>0</v>
          </cell>
          <cell r="Z297">
            <v>0</v>
          </cell>
          <cell r="AA297">
            <v>0</v>
          </cell>
          <cell r="AB297">
            <v>0</v>
          </cell>
          <cell r="AC297">
            <v>0</v>
          </cell>
          <cell r="AD297">
            <v>0</v>
          </cell>
          <cell r="AE297">
            <v>0</v>
          </cell>
          <cell r="AF297">
            <v>0</v>
          </cell>
          <cell r="AG297">
            <v>0</v>
          </cell>
          <cell r="AH297">
            <v>0</v>
          </cell>
          <cell r="AI297">
            <v>2010.25</v>
          </cell>
          <cell r="AJ297">
            <v>0</v>
          </cell>
          <cell r="AK297">
            <v>2010.25</v>
          </cell>
          <cell r="AL297">
            <v>0</v>
          </cell>
        </row>
        <row r="298">
          <cell r="C298" t="str">
            <v>Diclofenac50mg</v>
          </cell>
          <cell r="D298" t="str">
            <v>Diclofenac</v>
          </cell>
          <cell r="E298" t="str">
            <v>50mg</v>
          </cell>
          <cell r="F298" t="str">
            <v>Y</v>
          </cell>
          <cell r="G298">
            <v>0</v>
          </cell>
          <cell r="H298">
            <v>0</v>
          </cell>
          <cell r="I298">
            <v>0</v>
          </cell>
          <cell r="J298">
            <v>2010.25</v>
          </cell>
          <cell r="K298">
            <v>0</v>
          </cell>
          <cell r="L298">
            <v>0</v>
          </cell>
          <cell r="M298">
            <v>0</v>
          </cell>
          <cell r="N298">
            <v>0</v>
          </cell>
          <cell r="O298">
            <v>0</v>
          </cell>
          <cell r="P298">
            <v>0</v>
          </cell>
          <cell r="Q298">
            <v>0</v>
          </cell>
          <cell r="R298">
            <v>0</v>
          </cell>
          <cell r="S298">
            <v>0</v>
          </cell>
          <cell r="T298">
            <v>0</v>
          </cell>
          <cell r="U298">
            <v>0</v>
          </cell>
          <cell r="V298">
            <v>2010.25</v>
          </cell>
          <cell r="W298">
            <v>0</v>
          </cell>
          <cell r="X298">
            <v>0</v>
          </cell>
          <cell r="Y298">
            <v>0</v>
          </cell>
          <cell r="Z298">
            <v>0</v>
          </cell>
          <cell r="AA298">
            <v>0</v>
          </cell>
          <cell r="AB298">
            <v>0</v>
          </cell>
          <cell r="AC298">
            <v>0</v>
          </cell>
          <cell r="AD298">
            <v>0</v>
          </cell>
          <cell r="AE298">
            <v>0</v>
          </cell>
          <cell r="AF298">
            <v>0</v>
          </cell>
          <cell r="AG298">
            <v>0</v>
          </cell>
          <cell r="AH298">
            <v>0</v>
          </cell>
          <cell r="AI298">
            <v>2010.25</v>
          </cell>
          <cell r="AJ298">
            <v>0</v>
          </cell>
          <cell r="AK298">
            <v>2010.25</v>
          </cell>
          <cell r="AL298">
            <v>0</v>
          </cell>
        </row>
        <row r="299">
          <cell r="C299" t="str">
            <v>Lamotrigine25mg</v>
          </cell>
          <cell r="D299" t="str">
            <v>Lamotrigine</v>
          </cell>
          <cell r="E299" t="str">
            <v>25mg</v>
          </cell>
          <cell r="F299" t="str">
            <v>Y</v>
          </cell>
          <cell r="G299">
            <v>0</v>
          </cell>
          <cell r="H299">
            <v>0</v>
          </cell>
          <cell r="I299">
            <v>0</v>
          </cell>
          <cell r="J299">
            <v>2010.25</v>
          </cell>
          <cell r="K299">
            <v>0</v>
          </cell>
          <cell r="L299">
            <v>0</v>
          </cell>
          <cell r="M299">
            <v>0</v>
          </cell>
          <cell r="N299">
            <v>0</v>
          </cell>
          <cell r="O299">
            <v>0</v>
          </cell>
          <cell r="P299">
            <v>0</v>
          </cell>
          <cell r="Q299">
            <v>0</v>
          </cell>
          <cell r="R299">
            <v>0</v>
          </cell>
          <cell r="S299">
            <v>0</v>
          </cell>
          <cell r="T299">
            <v>0</v>
          </cell>
          <cell r="U299">
            <v>0</v>
          </cell>
          <cell r="V299">
            <v>2010.25</v>
          </cell>
          <cell r="W299">
            <v>0</v>
          </cell>
          <cell r="X299">
            <v>0</v>
          </cell>
          <cell r="Y299">
            <v>0</v>
          </cell>
          <cell r="Z299">
            <v>0</v>
          </cell>
          <cell r="AA299">
            <v>0</v>
          </cell>
          <cell r="AB299">
            <v>0</v>
          </cell>
          <cell r="AC299">
            <v>0</v>
          </cell>
          <cell r="AD299">
            <v>0</v>
          </cell>
          <cell r="AE299">
            <v>0</v>
          </cell>
          <cell r="AF299">
            <v>0</v>
          </cell>
          <cell r="AG299">
            <v>0</v>
          </cell>
          <cell r="AH299">
            <v>0</v>
          </cell>
          <cell r="AI299">
            <v>2010.25</v>
          </cell>
          <cell r="AJ299">
            <v>0</v>
          </cell>
          <cell r="AK299">
            <v>2010.25</v>
          </cell>
          <cell r="AL299">
            <v>0</v>
          </cell>
        </row>
        <row r="300">
          <cell r="C300" t="str">
            <v>Lamotrigine50mg</v>
          </cell>
          <cell r="D300" t="str">
            <v>Lamotrigine</v>
          </cell>
          <cell r="E300" t="str">
            <v>50mg</v>
          </cell>
          <cell r="F300" t="str">
            <v>Y</v>
          </cell>
          <cell r="G300">
            <v>0</v>
          </cell>
          <cell r="H300">
            <v>0</v>
          </cell>
          <cell r="I300">
            <v>0</v>
          </cell>
          <cell r="J300">
            <v>2010.25</v>
          </cell>
          <cell r="K300">
            <v>0</v>
          </cell>
          <cell r="L300">
            <v>0</v>
          </cell>
          <cell r="M300">
            <v>0</v>
          </cell>
          <cell r="N300">
            <v>0</v>
          </cell>
          <cell r="O300">
            <v>0</v>
          </cell>
          <cell r="P300">
            <v>0</v>
          </cell>
          <cell r="Q300">
            <v>0</v>
          </cell>
          <cell r="R300">
            <v>0</v>
          </cell>
          <cell r="S300">
            <v>0</v>
          </cell>
          <cell r="T300">
            <v>0</v>
          </cell>
          <cell r="U300">
            <v>0</v>
          </cell>
          <cell r="V300">
            <v>2010.25</v>
          </cell>
          <cell r="W300">
            <v>0</v>
          </cell>
          <cell r="X300">
            <v>0</v>
          </cell>
          <cell r="Y300">
            <v>0</v>
          </cell>
          <cell r="Z300">
            <v>0</v>
          </cell>
          <cell r="AA300">
            <v>0</v>
          </cell>
          <cell r="AB300">
            <v>0</v>
          </cell>
          <cell r="AC300">
            <v>0</v>
          </cell>
          <cell r="AD300">
            <v>0</v>
          </cell>
          <cell r="AE300">
            <v>0</v>
          </cell>
          <cell r="AF300">
            <v>0</v>
          </cell>
          <cell r="AG300">
            <v>0</v>
          </cell>
          <cell r="AH300">
            <v>0</v>
          </cell>
          <cell r="AI300">
            <v>2010.25</v>
          </cell>
          <cell r="AJ300">
            <v>0</v>
          </cell>
          <cell r="AK300">
            <v>2010.25</v>
          </cell>
          <cell r="AL300">
            <v>0</v>
          </cell>
        </row>
        <row r="301">
          <cell r="C301" t="str">
            <v>Lamotrigine100mg</v>
          </cell>
          <cell r="D301" t="str">
            <v>Lamotrigine</v>
          </cell>
          <cell r="E301" t="str">
            <v>100mg</v>
          </cell>
          <cell r="F301" t="str">
            <v>Y</v>
          </cell>
          <cell r="G301">
            <v>0</v>
          </cell>
          <cell r="H301">
            <v>0</v>
          </cell>
          <cell r="I301">
            <v>0</v>
          </cell>
          <cell r="J301">
            <v>2010.25</v>
          </cell>
          <cell r="K301">
            <v>0</v>
          </cell>
          <cell r="L301">
            <v>0</v>
          </cell>
          <cell r="M301">
            <v>0</v>
          </cell>
          <cell r="N301">
            <v>0</v>
          </cell>
          <cell r="O301">
            <v>0</v>
          </cell>
          <cell r="P301">
            <v>0</v>
          </cell>
          <cell r="Q301">
            <v>0</v>
          </cell>
          <cell r="R301">
            <v>0</v>
          </cell>
          <cell r="S301">
            <v>0</v>
          </cell>
          <cell r="T301">
            <v>0</v>
          </cell>
          <cell r="U301">
            <v>0</v>
          </cell>
          <cell r="V301">
            <v>2010.25</v>
          </cell>
          <cell r="W301">
            <v>0</v>
          </cell>
          <cell r="X301">
            <v>0</v>
          </cell>
          <cell r="Y301">
            <v>0</v>
          </cell>
          <cell r="Z301">
            <v>0</v>
          </cell>
          <cell r="AA301">
            <v>0</v>
          </cell>
          <cell r="AB301">
            <v>0</v>
          </cell>
          <cell r="AC301">
            <v>0</v>
          </cell>
          <cell r="AD301">
            <v>0</v>
          </cell>
          <cell r="AE301">
            <v>0</v>
          </cell>
          <cell r="AF301">
            <v>0</v>
          </cell>
          <cell r="AG301">
            <v>0</v>
          </cell>
          <cell r="AH301">
            <v>0</v>
          </cell>
          <cell r="AI301">
            <v>2010.25</v>
          </cell>
          <cell r="AJ301">
            <v>0</v>
          </cell>
          <cell r="AK301">
            <v>2010.25</v>
          </cell>
          <cell r="AL301">
            <v>0</v>
          </cell>
        </row>
        <row r="302">
          <cell r="C302" t="str">
            <v>Hydroxyurea500mg</v>
          </cell>
          <cell r="D302" t="str">
            <v>Hydroxyurea</v>
          </cell>
          <cell r="E302" t="str">
            <v>500mg</v>
          </cell>
          <cell r="F302" t="str">
            <v>Y</v>
          </cell>
          <cell r="G302">
            <v>0</v>
          </cell>
          <cell r="H302">
            <v>0</v>
          </cell>
          <cell r="I302">
            <v>0</v>
          </cell>
          <cell r="J302">
            <v>2010.25</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2010.25</v>
          </cell>
          <cell r="AL302">
            <v>0</v>
          </cell>
        </row>
        <row r="303">
          <cell r="C303" t="str">
            <v>Hydroxyurea1000mg</v>
          </cell>
          <cell r="D303" t="str">
            <v>Hydroxyurea</v>
          </cell>
          <cell r="E303" t="str">
            <v>1000mg</v>
          </cell>
          <cell r="F303" t="str">
            <v>Y</v>
          </cell>
          <cell r="G303">
            <v>0</v>
          </cell>
          <cell r="H303">
            <v>0</v>
          </cell>
          <cell r="I303">
            <v>0</v>
          </cell>
          <cell r="J303">
            <v>2010.25</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2010.25</v>
          </cell>
          <cell r="AL303">
            <v>0</v>
          </cell>
        </row>
        <row r="304">
          <cell r="C304" t="str">
            <v>Metformin (standard)850mg</v>
          </cell>
          <cell r="D304" t="str">
            <v>Metformin (standard)</v>
          </cell>
          <cell r="E304" t="str">
            <v>850mg</v>
          </cell>
          <cell r="F304" t="str">
            <v>Y</v>
          </cell>
          <cell r="G304">
            <v>0</v>
          </cell>
          <cell r="H304">
            <v>0</v>
          </cell>
          <cell r="I304">
            <v>0</v>
          </cell>
          <cell r="J304">
            <v>2010.25</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2010.25</v>
          </cell>
          <cell r="AL304">
            <v>0</v>
          </cell>
        </row>
        <row r="305">
          <cell r="C305" t="str">
            <v>Fexofenadine120mg</v>
          </cell>
          <cell r="D305" t="str">
            <v>Fexofenadine</v>
          </cell>
          <cell r="E305" t="str">
            <v>120mg</v>
          </cell>
          <cell r="F305" t="str">
            <v>Y</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2010.25</v>
          </cell>
          <cell r="AJ305">
            <v>0</v>
          </cell>
          <cell r="AK305">
            <v>2010.25</v>
          </cell>
          <cell r="AL305">
            <v>0</v>
          </cell>
        </row>
        <row r="306">
          <cell r="C306" t="str">
            <v>Sterile Water for Injection USP2mL</v>
          </cell>
          <cell r="D306" t="str">
            <v>Sterile Water for Injection USP</v>
          </cell>
          <cell r="E306" t="str">
            <v>2mL</v>
          </cell>
          <cell r="F306" t="str">
            <v>Y</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2010.25</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2010.25</v>
          </cell>
          <cell r="AL306">
            <v>0</v>
          </cell>
        </row>
        <row r="307">
          <cell r="C307" t="str">
            <v>Sterile Water for Injection USP5mL</v>
          </cell>
          <cell r="D307" t="str">
            <v>Sterile Water for Injection USP</v>
          </cell>
          <cell r="E307" t="str">
            <v>5mL</v>
          </cell>
          <cell r="F307" t="str">
            <v>Y</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2010.25</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2010.25</v>
          </cell>
          <cell r="AL307">
            <v>0</v>
          </cell>
        </row>
        <row r="308">
          <cell r="C308" t="str">
            <v>Erythropoietin2000IU</v>
          </cell>
          <cell r="D308" t="str">
            <v>Erythropoietin</v>
          </cell>
          <cell r="E308" t="str">
            <v>2000IU</v>
          </cell>
          <cell r="F308" t="str">
            <v>Y</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2010.25</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2010.25</v>
          </cell>
          <cell r="AL308">
            <v>0</v>
          </cell>
        </row>
        <row r="309">
          <cell r="C309" t="str">
            <v>Erythropoietin4000IU</v>
          </cell>
          <cell r="D309" t="str">
            <v>Erythropoietin</v>
          </cell>
          <cell r="E309" t="str">
            <v>4000IU</v>
          </cell>
          <cell r="F309" t="str">
            <v>Y</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2010.25</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2010.25</v>
          </cell>
          <cell r="AL309">
            <v>0</v>
          </cell>
        </row>
        <row r="310">
          <cell r="C310" t="str">
            <v>Erythropoietin10000IU</v>
          </cell>
          <cell r="D310" t="str">
            <v>Erythropoietin</v>
          </cell>
          <cell r="E310" t="str">
            <v>10000IU</v>
          </cell>
          <cell r="F310" t="str">
            <v>Y</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2010.25</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2010.25</v>
          </cell>
          <cell r="AL310">
            <v>0</v>
          </cell>
        </row>
      </sheetData>
      <sheetData sheetId="21"/>
      <sheetData sheetId="22">
        <row r="5">
          <cell r="D5" t="str">
            <v>Molecule</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Molecule</v>
          </cell>
        </row>
        <row r="6">
          <cell r="C6" t="str">
            <v>Clopidogrel75mg</v>
          </cell>
          <cell r="D6" t="str">
            <v>Clopidogrel</v>
          </cell>
          <cell r="E6" t="str">
            <v>75mg</v>
          </cell>
          <cell r="F6" t="str">
            <v>Y</v>
          </cell>
          <cell r="G6">
            <v>2011.5</v>
          </cell>
          <cell r="H6">
            <v>0</v>
          </cell>
          <cell r="I6">
            <v>0</v>
          </cell>
          <cell r="J6">
            <v>0</v>
          </cell>
          <cell r="K6">
            <v>2011.5</v>
          </cell>
          <cell r="L6">
            <v>0</v>
          </cell>
          <cell r="M6">
            <v>0</v>
          </cell>
          <cell r="N6">
            <v>0</v>
          </cell>
          <cell r="O6">
            <v>0</v>
          </cell>
          <cell r="P6">
            <v>2011.5</v>
          </cell>
          <cell r="Q6">
            <v>0</v>
          </cell>
          <cell r="R6">
            <v>0</v>
          </cell>
          <cell r="S6">
            <v>2011.5</v>
          </cell>
          <cell r="T6">
            <v>0</v>
          </cell>
          <cell r="U6">
            <v>0</v>
          </cell>
          <cell r="V6">
            <v>0</v>
          </cell>
          <cell r="W6">
            <v>0</v>
          </cell>
          <cell r="X6">
            <v>0</v>
          </cell>
          <cell r="Y6">
            <v>2011.5</v>
          </cell>
          <cell r="Z6">
            <v>2011.5</v>
          </cell>
          <cell r="AA6">
            <v>0</v>
          </cell>
          <cell r="AB6">
            <v>0</v>
          </cell>
          <cell r="AC6">
            <v>0</v>
          </cell>
          <cell r="AD6">
            <v>2011.5</v>
          </cell>
          <cell r="AE6">
            <v>0</v>
          </cell>
          <cell r="AF6">
            <v>0</v>
          </cell>
          <cell r="AG6">
            <v>0</v>
          </cell>
          <cell r="AH6">
            <v>0</v>
          </cell>
          <cell r="AI6">
            <v>0</v>
          </cell>
          <cell r="AJ6">
            <v>0</v>
          </cell>
          <cell r="AK6">
            <v>2011.5</v>
          </cell>
        </row>
        <row r="7">
          <cell r="C7" t="str">
            <v>Levetiracetam250mg</v>
          </cell>
          <cell r="D7" t="str">
            <v>Levetiracetam</v>
          </cell>
          <cell r="E7" t="str">
            <v>250mg</v>
          </cell>
          <cell r="F7" t="str">
            <v>Y</v>
          </cell>
          <cell r="G7">
            <v>2012.5</v>
          </cell>
          <cell r="H7">
            <v>0</v>
          </cell>
          <cell r="I7">
            <v>0</v>
          </cell>
          <cell r="J7">
            <v>0</v>
          </cell>
          <cell r="K7">
            <v>2012.5</v>
          </cell>
          <cell r="L7">
            <v>0</v>
          </cell>
          <cell r="M7">
            <v>0</v>
          </cell>
          <cell r="N7">
            <v>0</v>
          </cell>
          <cell r="O7">
            <v>0</v>
          </cell>
          <cell r="P7">
            <v>2012.5</v>
          </cell>
          <cell r="Q7">
            <v>0</v>
          </cell>
          <cell r="R7">
            <v>0</v>
          </cell>
          <cell r="S7">
            <v>2012.5</v>
          </cell>
          <cell r="T7">
            <v>0</v>
          </cell>
          <cell r="U7">
            <v>0</v>
          </cell>
          <cell r="V7">
            <v>0</v>
          </cell>
          <cell r="W7">
            <v>0</v>
          </cell>
          <cell r="X7">
            <v>0</v>
          </cell>
          <cell r="Y7">
            <v>2012.5</v>
          </cell>
          <cell r="Z7">
            <v>2012.5</v>
          </cell>
          <cell r="AA7">
            <v>0</v>
          </cell>
          <cell r="AB7">
            <v>0</v>
          </cell>
          <cell r="AC7">
            <v>0</v>
          </cell>
          <cell r="AD7">
            <v>2012.5</v>
          </cell>
          <cell r="AE7">
            <v>0</v>
          </cell>
          <cell r="AF7">
            <v>0</v>
          </cell>
          <cell r="AG7">
            <v>0</v>
          </cell>
          <cell r="AH7">
            <v>0</v>
          </cell>
          <cell r="AI7">
            <v>0</v>
          </cell>
          <cell r="AJ7">
            <v>0</v>
          </cell>
          <cell r="AK7">
            <v>2012.5</v>
          </cell>
        </row>
        <row r="8">
          <cell r="C8" t="str">
            <v>Levetiracetam500mg</v>
          </cell>
          <cell r="D8" t="str">
            <v>Levetiracetam</v>
          </cell>
          <cell r="E8" t="str">
            <v>500mg</v>
          </cell>
          <cell r="F8" t="str">
            <v>Y</v>
          </cell>
          <cell r="G8">
            <v>2012.5</v>
          </cell>
          <cell r="H8">
            <v>0</v>
          </cell>
          <cell r="I8">
            <v>0</v>
          </cell>
          <cell r="J8">
            <v>0</v>
          </cell>
          <cell r="K8">
            <v>2012.5</v>
          </cell>
          <cell r="L8">
            <v>0</v>
          </cell>
          <cell r="M8">
            <v>0</v>
          </cell>
          <cell r="N8">
            <v>0</v>
          </cell>
          <cell r="O8">
            <v>0</v>
          </cell>
          <cell r="P8">
            <v>2012.5</v>
          </cell>
          <cell r="Q8">
            <v>0</v>
          </cell>
          <cell r="R8">
            <v>0</v>
          </cell>
          <cell r="S8">
            <v>2012.5</v>
          </cell>
          <cell r="T8">
            <v>0</v>
          </cell>
          <cell r="U8">
            <v>0</v>
          </cell>
          <cell r="V8">
            <v>0</v>
          </cell>
          <cell r="W8">
            <v>0</v>
          </cell>
          <cell r="X8">
            <v>0</v>
          </cell>
          <cell r="Y8">
            <v>2012.5</v>
          </cell>
          <cell r="Z8">
            <v>2012.5</v>
          </cell>
          <cell r="AA8">
            <v>0</v>
          </cell>
          <cell r="AB8">
            <v>0</v>
          </cell>
          <cell r="AC8">
            <v>0</v>
          </cell>
          <cell r="AD8">
            <v>2012.5</v>
          </cell>
          <cell r="AE8">
            <v>0</v>
          </cell>
          <cell r="AF8">
            <v>0</v>
          </cell>
          <cell r="AG8">
            <v>0</v>
          </cell>
          <cell r="AH8">
            <v>0</v>
          </cell>
          <cell r="AI8">
            <v>0</v>
          </cell>
          <cell r="AJ8">
            <v>0</v>
          </cell>
          <cell r="AK8">
            <v>2012.5</v>
          </cell>
        </row>
        <row r="9">
          <cell r="C9" t="str">
            <v>Levetiracetam750mg</v>
          </cell>
          <cell r="D9" t="str">
            <v>Levetiracetam</v>
          </cell>
          <cell r="E9" t="str">
            <v>750mg</v>
          </cell>
          <cell r="F9" t="str">
            <v>Y</v>
          </cell>
          <cell r="G9">
            <v>2012.5</v>
          </cell>
          <cell r="H9">
            <v>0</v>
          </cell>
          <cell r="I9">
            <v>0</v>
          </cell>
          <cell r="J9">
            <v>0</v>
          </cell>
          <cell r="K9">
            <v>2012.5</v>
          </cell>
          <cell r="L9">
            <v>0</v>
          </cell>
          <cell r="M9">
            <v>0</v>
          </cell>
          <cell r="N9">
            <v>0</v>
          </cell>
          <cell r="O9">
            <v>0</v>
          </cell>
          <cell r="P9">
            <v>2012.5</v>
          </cell>
          <cell r="Q9">
            <v>0</v>
          </cell>
          <cell r="R9">
            <v>0</v>
          </cell>
          <cell r="S9">
            <v>2012.5</v>
          </cell>
          <cell r="T9">
            <v>0</v>
          </cell>
          <cell r="U9">
            <v>0</v>
          </cell>
          <cell r="V9">
            <v>0</v>
          </cell>
          <cell r="W9">
            <v>0</v>
          </cell>
          <cell r="X9">
            <v>0</v>
          </cell>
          <cell r="Y9">
            <v>2012.5</v>
          </cell>
          <cell r="Z9">
            <v>2012.5</v>
          </cell>
          <cell r="AA9">
            <v>0</v>
          </cell>
          <cell r="AB9">
            <v>0</v>
          </cell>
          <cell r="AC9">
            <v>0</v>
          </cell>
          <cell r="AD9">
            <v>2012.5</v>
          </cell>
          <cell r="AE9">
            <v>0</v>
          </cell>
          <cell r="AF9">
            <v>0</v>
          </cell>
          <cell r="AG9">
            <v>0</v>
          </cell>
          <cell r="AH9">
            <v>0</v>
          </cell>
          <cell r="AI9">
            <v>0</v>
          </cell>
          <cell r="AJ9">
            <v>0</v>
          </cell>
          <cell r="AK9">
            <v>2012.5</v>
          </cell>
        </row>
        <row r="10">
          <cell r="C10" t="str">
            <v>Levetiracetam1000mg</v>
          </cell>
          <cell r="D10" t="str">
            <v>Levetiracetam</v>
          </cell>
          <cell r="E10" t="str">
            <v>1000mg</v>
          </cell>
          <cell r="F10" t="str">
            <v>Y</v>
          </cell>
          <cell r="G10">
            <v>2012.5</v>
          </cell>
          <cell r="H10">
            <v>0</v>
          </cell>
          <cell r="I10">
            <v>0</v>
          </cell>
          <cell r="J10">
            <v>0</v>
          </cell>
          <cell r="K10">
            <v>2012.5</v>
          </cell>
          <cell r="L10">
            <v>0</v>
          </cell>
          <cell r="M10">
            <v>0</v>
          </cell>
          <cell r="N10">
            <v>0</v>
          </cell>
          <cell r="O10">
            <v>0</v>
          </cell>
          <cell r="P10">
            <v>2012.5</v>
          </cell>
          <cell r="Q10">
            <v>0</v>
          </cell>
          <cell r="R10">
            <v>0</v>
          </cell>
          <cell r="S10">
            <v>2012.5</v>
          </cell>
          <cell r="T10">
            <v>0</v>
          </cell>
          <cell r="U10">
            <v>0</v>
          </cell>
          <cell r="V10">
            <v>0</v>
          </cell>
          <cell r="W10">
            <v>0</v>
          </cell>
          <cell r="X10">
            <v>0</v>
          </cell>
          <cell r="Y10">
            <v>2012.5</v>
          </cell>
          <cell r="Z10">
            <v>2012.5</v>
          </cell>
          <cell r="AA10">
            <v>0</v>
          </cell>
          <cell r="AB10">
            <v>0</v>
          </cell>
          <cell r="AC10">
            <v>0</v>
          </cell>
          <cell r="AD10">
            <v>2012.5</v>
          </cell>
          <cell r="AE10">
            <v>0</v>
          </cell>
          <cell r="AF10">
            <v>0</v>
          </cell>
          <cell r="AG10">
            <v>0</v>
          </cell>
          <cell r="AH10">
            <v>0</v>
          </cell>
          <cell r="AI10">
            <v>0</v>
          </cell>
          <cell r="AJ10">
            <v>0</v>
          </cell>
          <cell r="AK10">
            <v>2012.5</v>
          </cell>
        </row>
        <row r="11">
          <cell r="C11" t="str">
            <v>Montelukast4mg</v>
          </cell>
          <cell r="D11" t="str">
            <v>Montelukast</v>
          </cell>
          <cell r="E11" t="str">
            <v>4mg</v>
          </cell>
          <cell r="F11" t="str">
            <v>Y</v>
          </cell>
          <cell r="G11">
            <v>2011.5</v>
          </cell>
          <cell r="H11">
            <v>0</v>
          </cell>
          <cell r="I11">
            <v>0</v>
          </cell>
          <cell r="J11">
            <v>0</v>
          </cell>
          <cell r="K11">
            <v>2011.5</v>
          </cell>
          <cell r="L11">
            <v>0</v>
          </cell>
          <cell r="M11">
            <v>0</v>
          </cell>
          <cell r="N11">
            <v>0</v>
          </cell>
          <cell r="O11">
            <v>0</v>
          </cell>
          <cell r="P11">
            <v>2011.5</v>
          </cell>
          <cell r="Q11">
            <v>0</v>
          </cell>
          <cell r="R11">
            <v>0</v>
          </cell>
          <cell r="S11">
            <v>2011.5</v>
          </cell>
          <cell r="T11">
            <v>0</v>
          </cell>
          <cell r="U11">
            <v>0</v>
          </cell>
          <cell r="V11">
            <v>0</v>
          </cell>
          <cell r="W11">
            <v>0</v>
          </cell>
          <cell r="X11">
            <v>0</v>
          </cell>
          <cell r="Y11">
            <v>2011.5</v>
          </cell>
          <cell r="Z11">
            <v>2011.5</v>
          </cell>
          <cell r="AA11">
            <v>0</v>
          </cell>
          <cell r="AB11">
            <v>0</v>
          </cell>
          <cell r="AC11">
            <v>0</v>
          </cell>
          <cell r="AD11">
            <v>2011.5</v>
          </cell>
          <cell r="AE11">
            <v>0</v>
          </cell>
          <cell r="AF11">
            <v>0</v>
          </cell>
          <cell r="AG11">
            <v>0</v>
          </cell>
          <cell r="AH11">
            <v>0</v>
          </cell>
          <cell r="AI11">
            <v>0</v>
          </cell>
          <cell r="AJ11">
            <v>0</v>
          </cell>
          <cell r="AK11">
            <v>2011.5</v>
          </cell>
        </row>
        <row r="12">
          <cell r="C12" t="str">
            <v>Montelukast5mg</v>
          </cell>
          <cell r="D12" t="str">
            <v>Montelukast</v>
          </cell>
          <cell r="E12" t="str">
            <v>5mg</v>
          </cell>
          <cell r="F12" t="str">
            <v>Y</v>
          </cell>
          <cell r="G12">
            <v>2011.5</v>
          </cell>
          <cell r="H12">
            <v>0</v>
          </cell>
          <cell r="I12">
            <v>0</v>
          </cell>
          <cell r="J12">
            <v>0</v>
          </cell>
          <cell r="K12">
            <v>2011.5</v>
          </cell>
          <cell r="L12">
            <v>0</v>
          </cell>
          <cell r="M12">
            <v>0</v>
          </cell>
          <cell r="N12">
            <v>0</v>
          </cell>
          <cell r="O12">
            <v>0</v>
          </cell>
          <cell r="P12">
            <v>2011.5</v>
          </cell>
          <cell r="Q12">
            <v>0</v>
          </cell>
          <cell r="R12">
            <v>0</v>
          </cell>
          <cell r="S12">
            <v>2011.5</v>
          </cell>
          <cell r="T12">
            <v>0</v>
          </cell>
          <cell r="U12">
            <v>0</v>
          </cell>
          <cell r="V12">
            <v>0</v>
          </cell>
          <cell r="W12">
            <v>0</v>
          </cell>
          <cell r="X12">
            <v>0</v>
          </cell>
          <cell r="Y12">
            <v>2011.5</v>
          </cell>
          <cell r="Z12">
            <v>2011.5</v>
          </cell>
          <cell r="AA12">
            <v>0</v>
          </cell>
          <cell r="AB12">
            <v>0</v>
          </cell>
          <cell r="AC12">
            <v>0</v>
          </cell>
          <cell r="AD12">
            <v>2011.5</v>
          </cell>
          <cell r="AE12">
            <v>0</v>
          </cell>
          <cell r="AF12">
            <v>0</v>
          </cell>
          <cell r="AG12">
            <v>0</v>
          </cell>
          <cell r="AH12">
            <v>0</v>
          </cell>
          <cell r="AI12">
            <v>0</v>
          </cell>
          <cell r="AJ12">
            <v>0</v>
          </cell>
          <cell r="AK12">
            <v>2011.5</v>
          </cell>
        </row>
        <row r="13">
          <cell r="C13" t="str">
            <v>Montelukast10mg</v>
          </cell>
          <cell r="D13" t="str">
            <v>Montelukast</v>
          </cell>
          <cell r="E13" t="str">
            <v>10mg</v>
          </cell>
          <cell r="F13" t="str">
            <v>Y</v>
          </cell>
          <cell r="G13">
            <v>2012.25</v>
          </cell>
          <cell r="H13">
            <v>0</v>
          </cell>
          <cell r="I13">
            <v>0</v>
          </cell>
          <cell r="J13">
            <v>0</v>
          </cell>
          <cell r="K13">
            <v>2012.25</v>
          </cell>
          <cell r="L13">
            <v>0</v>
          </cell>
          <cell r="M13">
            <v>0</v>
          </cell>
          <cell r="N13">
            <v>0</v>
          </cell>
          <cell r="O13">
            <v>0</v>
          </cell>
          <cell r="P13">
            <v>2012.25</v>
          </cell>
          <cell r="Q13">
            <v>0</v>
          </cell>
          <cell r="R13">
            <v>0</v>
          </cell>
          <cell r="S13">
            <v>2012.25</v>
          </cell>
          <cell r="T13">
            <v>0</v>
          </cell>
          <cell r="U13">
            <v>0</v>
          </cell>
          <cell r="V13">
            <v>0</v>
          </cell>
          <cell r="W13">
            <v>0</v>
          </cell>
          <cell r="X13">
            <v>0</v>
          </cell>
          <cell r="Y13">
            <v>2012.25</v>
          </cell>
          <cell r="Z13">
            <v>2012.25</v>
          </cell>
          <cell r="AA13">
            <v>0</v>
          </cell>
          <cell r="AB13">
            <v>0</v>
          </cell>
          <cell r="AC13">
            <v>0</v>
          </cell>
          <cell r="AD13">
            <v>2012.25</v>
          </cell>
          <cell r="AE13">
            <v>0</v>
          </cell>
          <cell r="AF13">
            <v>0</v>
          </cell>
          <cell r="AG13">
            <v>0</v>
          </cell>
          <cell r="AH13">
            <v>0</v>
          </cell>
          <cell r="AI13">
            <v>0</v>
          </cell>
          <cell r="AJ13">
            <v>0</v>
          </cell>
          <cell r="AK13">
            <v>2012.25</v>
          </cell>
        </row>
        <row r="14">
          <cell r="C14" t="str">
            <v>Montelukast15mg</v>
          </cell>
          <cell r="D14" t="str">
            <v>Montelukast</v>
          </cell>
          <cell r="E14" t="str">
            <v>15mg</v>
          </cell>
          <cell r="F14" t="str">
            <v>Y</v>
          </cell>
          <cell r="G14">
            <v>2012.25</v>
          </cell>
          <cell r="H14">
            <v>0</v>
          </cell>
          <cell r="I14">
            <v>0</v>
          </cell>
          <cell r="J14">
            <v>0</v>
          </cell>
          <cell r="K14">
            <v>2012.25</v>
          </cell>
          <cell r="L14">
            <v>0</v>
          </cell>
          <cell r="M14">
            <v>0</v>
          </cell>
          <cell r="N14">
            <v>0</v>
          </cell>
          <cell r="O14">
            <v>0</v>
          </cell>
          <cell r="P14">
            <v>2012.25</v>
          </cell>
          <cell r="Q14">
            <v>0</v>
          </cell>
          <cell r="R14">
            <v>0</v>
          </cell>
          <cell r="S14">
            <v>2012.25</v>
          </cell>
          <cell r="T14">
            <v>0</v>
          </cell>
          <cell r="U14">
            <v>0</v>
          </cell>
          <cell r="V14">
            <v>0</v>
          </cell>
          <cell r="W14">
            <v>0</v>
          </cell>
          <cell r="X14">
            <v>0</v>
          </cell>
          <cell r="Y14">
            <v>2012.25</v>
          </cell>
          <cell r="Z14">
            <v>2012.25</v>
          </cell>
          <cell r="AA14">
            <v>0</v>
          </cell>
          <cell r="AB14">
            <v>0</v>
          </cell>
          <cell r="AC14">
            <v>0</v>
          </cell>
          <cell r="AD14">
            <v>2012.25</v>
          </cell>
          <cell r="AE14">
            <v>0</v>
          </cell>
          <cell r="AF14">
            <v>0</v>
          </cell>
          <cell r="AG14">
            <v>0</v>
          </cell>
          <cell r="AH14">
            <v>0</v>
          </cell>
          <cell r="AI14">
            <v>0</v>
          </cell>
          <cell r="AJ14">
            <v>0</v>
          </cell>
          <cell r="AK14">
            <v>2012.25</v>
          </cell>
        </row>
        <row r="15">
          <cell r="C15" t="str">
            <v>Montelukast30mg</v>
          </cell>
          <cell r="D15" t="str">
            <v>Montelukast</v>
          </cell>
          <cell r="E15" t="str">
            <v>30mg</v>
          </cell>
          <cell r="F15" t="str">
            <v>Y</v>
          </cell>
          <cell r="G15">
            <v>2012.25</v>
          </cell>
          <cell r="H15">
            <v>0</v>
          </cell>
          <cell r="I15">
            <v>0</v>
          </cell>
          <cell r="J15">
            <v>0</v>
          </cell>
          <cell r="K15">
            <v>2012.25</v>
          </cell>
          <cell r="L15">
            <v>0</v>
          </cell>
          <cell r="M15">
            <v>0</v>
          </cell>
          <cell r="N15">
            <v>0</v>
          </cell>
          <cell r="O15">
            <v>0</v>
          </cell>
          <cell r="P15">
            <v>2012.25</v>
          </cell>
          <cell r="Q15">
            <v>0</v>
          </cell>
          <cell r="R15">
            <v>0</v>
          </cell>
          <cell r="S15">
            <v>2012.25</v>
          </cell>
          <cell r="T15">
            <v>0</v>
          </cell>
          <cell r="U15">
            <v>0</v>
          </cell>
          <cell r="V15">
            <v>0</v>
          </cell>
          <cell r="W15">
            <v>0</v>
          </cell>
          <cell r="X15">
            <v>0</v>
          </cell>
          <cell r="Y15">
            <v>2012.25</v>
          </cell>
          <cell r="Z15">
            <v>2012.25</v>
          </cell>
          <cell r="AA15">
            <v>0</v>
          </cell>
          <cell r="AB15">
            <v>0</v>
          </cell>
          <cell r="AC15">
            <v>0</v>
          </cell>
          <cell r="AD15">
            <v>2012.25</v>
          </cell>
          <cell r="AE15">
            <v>0</v>
          </cell>
          <cell r="AF15">
            <v>0</v>
          </cell>
          <cell r="AG15">
            <v>0</v>
          </cell>
          <cell r="AH15">
            <v>0</v>
          </cell>
          <cell r="AI15">
            <v>0</v>
          </cell>
          <cell r="AJ15">
            <v>0</v>
          </cell>
          <cell r="AK15">
            <v>2012.25</v>
          </cell>
        </row>
        <row r="16">
          <cell r="C16" t="str">
            <v>Pioglitazone45mg</v>
          </cell>
          <cell r="D16" t="str">
            <v>Pioglitazone</v>
          </cell>
          <cell r="E16" t="str">
            <v>45mg</v>
          </cell>
          <cell r="F16" t="str">
            <v>Y</v>
          </cell>
          <cell r="G16">
            <v>2012.25</v>
          </cell>
          <cell r="H16">
            <v>0</v>
          </cell>
          <cell r="I16">
            <v>0</v>
          </cell>
          <cell r="J16">
            <v>0</v>
          </cell>
          <cell r="K16">
            <v>2012.25</v>
          </cell>
          <cell r="L16">
            <v>0</v>
          </cell>
          <cell r="M16">
            <v>0</v>
          </cell>
          <cell r="N16">
            <v>0</v>
          </cell>
          <cell r="O16">
            <v>0</v>
          </cell>
          <cell r="P16">
            <v>2012.25</v>
          </cell>
          <cell r="Q16">
            <v>0</v>
          </cell>
          <cell r="R16">
            <v>0</v>
          </cell>
          <cell r="S16">
            <v>2012.25</v>
          </cell>
          <cell r="T16">
            <v>0</v>
          </cell>
          <cell r="U16">
            <v>0</v>
          </cell>
          <cell r="V16">
            <v>0</v>
          </cell>
          <cell r="W16">
            <v>0</v>
          </cell>
          <cell r="X16">
            <v>0</v>
          </cell>
          <cell r="Y16">
            <v>2012.25</v>
          </cell>
          <cell r="Z16">
            <v>2012.25</v>
          </cell>
          <cell r="AA16">
            <v>0</v>
          </cell>
          <cell r="AB16">
            <v>0</v>
          </cell>
          <cell r="AC16">
            <v>0</v>
          </cell>
          <cell r="AD16">
            <v>2012.25</v>
          </cell>
          <cell r="AE16">
            <v>0</v>
          </cell>
          <cell r="AF16">
            <v>0</v>
          </cell>
          <cell r="AG16">
            <v>0</v>
          </cell>
          <cell r="AH16">
            <v>0</v>
          </cell>
          <cell r="AI16">
            <v>0</v>
          </cell>
          <cell r="AJ16">
            <v>0</v>
          </cell>
          <cell r="AK16">
            <v>2012.25</v>
          </cell>
        </row>
        <row r="17">
          <cell r="C17" t="str">
            <v>Aceclofenac100mg</v>
          </cell>
          <cell r="D17" t="str">
            <v>Aceclofenac</v>
          </cell>
          <cell r="E17" t="str">
            <v>100mg</v>
          </cell>
          <cell r="F17" t="str">
            <v>Y</v>
          </cell>
          <cell r="G17">
            <v>2010.25</v>
          </cell>
          <cell r="H17">
            <v>0</v>
          </cell>
          <cell r="I17">
            <v>0</v>
          </cell>
          <cell r="J17">
            <v>0</v>
          </cell>
          <cell r="K17">
            <v>2011</v>
          </cell>
          <cell r="L17">
            <v>0</v>
          </cell>
          <cell r="M17">
            <v>0</v>
          </cell>
          <cell r="N17">
            <v>0</v>
          </cell>
          <cell r="O17">
            <v>0</v>
          </cell>
          <cell r="P17">
            <v>2011</v>
          </cell>
          <cell r="Q17">
            <v>0</v>
          </cell>
          <cell r="R17">
            <v>0</v>
          </cell>
          <cell r="S17">
            <v>2011</v>
          </cell>
          <cell r="T17">
            <v>0</v>
          </cell>
          <cell r="U17">
            <v>0</v>
          </cell>
          <cell r="V17">
            <v>0</v>
          </cell>
          <cell r="W17">
            <v>0</v>
          </cell>
          <cell r="X17">
            <v>0</v>
          </cell>
          <cell r="Y17">
            <v>2011</v>
          </cell>
          <cell r="Z17">
            <v>2011</v>
          </cell>
          <cell r="AA17">
            <v>0</v>
          </cell>
          <cell r="AB17">
            <v>0</v>
          </cell>
          <cell r="AC17">
            <v>0</v>
          </cell>
          <cell r="AD17">
            <v>2011</v>
          </cell>
          <cell r="AE17">
            <v>0</v>
          </cell>
          <cell r="AF17">
            <v>0</v>
          </cell>
          <cell r="AG17">
            <v>0</v>
          </cell>
          <cell r="AH17">
            <v>0</v>
          </cell>
          <cell r="AI17">
            <v>0</v>
          </cell>
          <cell r="AJ17">
            <v>0</v>
          </cell>
          <cell r="AK17">
            <v>2010.25</v>
          </cell>
        </row>
        <row r="18">
          <cell r="C18" t="str">
            <v>Aripiprazole5mg</v>
          </cell>
          <cell r="D18" t="str">
            <v>Aripiprazole</v>
          </cell>
          <cell r="E18" t="str">
            <v>5mg</v>
          </cell>
          <cell r="F18" t="str">
            <v>Y</v>
          </cell>
          <cell r="G18">
            <v>2016</v>
          </cell>
          <cell r="H18">
            <v>0</v>
          </cell>
          <cell r="I18">
            <v>0</v>
          </cell>
          <cell r="J18">
            <v>0</v>
          </cell>
          <cell r="K18">
            <v>2016</v>
          </cell>
          <cell r="L18">
            <v>0</v>
          </cell>
          <cell r="M18">
            <v>0</v>
          </cell>
          <cell r="N18">
            <v>0</v>
          </cell>
          <cell r="O18">
            <v>0</v>
          </cell>
          <cell r="P18">
            <v>2016</v>
          </cell>
          <cell r="Q18">
            <v>0</v>
          </cell>
          <cell r="R18">
            <v>0</v>
          </cell>
          <cell r="S18">
            <v>2016</v>
          </cell>
          <cell r="T18">
            <v>0</v>
          </cell>
          <cell r="U18">
            <v>0</v>
          </cell>
          <cell r="V18">
            <v>0</v>
          </cell>
          <cell r="W18">
            <v>0</v>
          </cell>
          <cell r="X18">
            <v>0</v>
          </cell>
          <cell r="Y18">
            <v>2016</v>
          </cell>
          <cell r="Z18">
            <v>2016</v>
          </cell>
          <cell r="AA18">
            <v>0</v>
          </cell>
          <cell r="AB18">
            <v>0</v>
          </cell>
          <cell r="AC18">
            <v>0</v>
          </cell>
          <cell r="AD18">
            <v>2016</v>
          </cell>
          <cell r="AE18">
            <v>0</v>
          </cell>
          <cell r="AF18">
            <v>0</v>
          </cell>
          <cell r="AG18">
            <v>0</v>
          </cell>
          <cell r="AH18">
            <v>0</v>
          </cell>
          <cell r="AI18">
            <v>0</v>
          </cell>
          <cell r="AJ18">
            <v>0</v>
          </cell>
          <cell r="AK18">
            <v>2016</v>
          </cell>
        </row>
        <row r="19">
          <cell r="C19" t="str">
            <v>Aripiprazole10mg</v>
          </cell>
          <cell r="D19" t="str">
            <v>Aripiprazole</v>
          </cell>
          <cell r="E19" t="str">
            <v>10mg</v>
          </cell>
          <cell r="F19" t="str">
            <v>Y</v>
          </cell>
          <cell r="G19">
            <v>2016</v>
          </cell>
          <cell r="H19">
            <v>0</v>
          </cell>
          <cell r="I19">
            <v>0</v>
          </cell>
          <cell r="J19">
            <v>0</v>
          </cell>
          <cell r="K19">
            <v>2016</v>
          </cell>
          <cell r="L19">
            <v>0</v>
          </cell>
          <cell r="M19">
            <v>0</v>
          </cell>
          <cell r="N19">
            <v>0</v>
          </cell>
          <cell r="O19">
            <v>0</v>
          </cell>
          <cell r="P19">
            <v>2016</v>
          </cell>
          <cell r="Q19">
            <v>0</v>
          </cell>
          <cell r="R19">
            <v>0</v>
          </cell>
          <cell r="S19">
            <v>2016</v>
          </cell>
          <cell r="T19">
            <v>0</v>
          </cell>
          <cell r="U19">
            <v>0</v>
          </cell>
          <cell r="V19">
            <v>0</v>
          </cell>
          <cell r="W19">
            <v>0</v>
          </cell>
          <cell r="X19">
            <v>0</v>
          </cell>
          <cell r="Y19">
            <v>2016</v>
          </cell>
          <cell r="Z19">
            <v>2016</v>
          </cell>
          <cell r="AA19">
            <v>0</v>
          </cell>
          <cell r="AB19">
            <v>0</v>
          </cell>
          <cell r="AC19">
            <v>0</v>
          </cell>
          <cell r="AD19">
            <v>2016</v>
          </cell>
          <cell r="AE19">
            <v>0</v>
          </cell>
          <cell r="AF19">
            <v>0</v>
          </cell>
          <cell r="AG19">
            <v>0</v>
          </cell>
          <cell r="AH19">
            <v>0</v>
          </cell>
          <cell r="AI19">
            <v>0</v>
          </cell>
          <cell r="AJ19">
            <v>0</v>
          </cell>
          <cell r="AK19">
            <v>2016</v>
          </cell>
        </row>
        <row r="20">
          <cell r="C20" t="str">
            <v>Aripiprazole15mg</v>
          </cell>
          <cell r="D20" t="str">
            <v>Aripiprazole</v>
          </cell>
          <cell r="E20" t="str">
            <v>15mg</v>
          </cell>
          <cell r="F20" t="str">
            <v>Y</v>
          </cell>
          <cell r="G20">
            <v>2016</v>
          </cell>
          <cell r="H20">
            <v>0</v>
          </cell>
          <cell r="I20">
            <v>0</v>
          </cell>
          <cell r="J20">
            <v>0</v>
          </cell>
          <cell r="K20">
            <v>2016</v>
          </cell>
          <cell r="L20">
            <v>0</v>
          </cell>
          <cell r="M20">
            <v>0</v>
          </cell>
          <cell r="N20">
            <v>0</v>
          </cell>
          <cell r="O20">
            <v>0</v>
          </cell>
          <cell r="P20">
            <v>2016</v>
          </cell>
          <cell r="Q20">
            <v>0</v>
          </cell>
          <cell r="R20">
            <v>0</v>
          </cell>
          <cell r="S20">
            <v>2016</v>
          </cell>
          <cell r="T20">
            <v>0</v>
          </cell>
          <cell r="U20">
            <v>0</v>
          </cell>
          <cell r="V20">
            <v>0</v>
          </cell>
          <cell r="W20">
            <v>0</v>
          </cell>
          <cell r="X20">
            <v>0</v>
          </cell>
          <cell r="Y20">
            <v>2016</v>
          </cell>
          <cell r="Z20">
            <v>2016</v>
          </cell>
          <cell r="AA20">
            <v>0</v>
          </cell>
          <cell r="AB20">
            <v>0</v>
          </cell>
          <cell r="AC20">
            <v>0</v>
          </cell>
          <cell r="AD20">
            <v>2016</v>
          </cell>
          <cell r="AE20">
            <v>0</v>
          </cell>
          <cell r="AF20">
            <v>0</v>
          </cell>
          <cell r="AG20">
            <v>0</v>
          </cell>
          <cell r="AH20">
            <v>0</v>
          </cell>
          <cell r="AI20">
            <v>0</v>
          </cell>
          <cell r="AJ20">
            <v>0</v>
          </cell>
          <cell r="AK20">
            <v>2016</v>
          </cell>
        </row>
        <row r="21">
          <cell r="C21" t="str">
            <v>Aripiprazole30mg</v>
          </cell>
          <cell r="D21" t="str">
            <v>Aripiprazole</v>
          </cell>
          <cell r="E21" t="str">
            <v>30mg</v>
          </cell>
          <cell r="F21" t="str">
            <v>Y</v>
          </cell>
          <cell r="G21">
            <v>2016</v>
          </cell>
          <cell r="H21">
            <v>0</v>
          </cell>
          <cell r="I21">
            <v>0</v>
          </cell>
          <cell r="J21">
            <v>0</v>
          </cell>
          <cell r="K21">
            <v>2016</v>
          </cell>
          <cell r="L21">
            <v>0</v>
          </cell>
          <cell r="M21">
            <v>0</v>
          </cell>
          <cell r="N21">
            <v>0</v>
          </cell>
          <cell r="O21">
            <v>0</v>
          </cell>
          <cell r="P21">
            <v>2016</v>
          </cell>
          <cell r="Q21">
            <v>0</v>
          </cell>
          <cell r="R21">
            <v>0</v>
          </cell>
          <cell r="S21">
            <v>2016</v>
          </cell>
          <cell r="T21">
            <v>0</v>
          </cell>
          <cell r="U21">
            <v>0</v>
          </cell>
          <cell r="V21">
            <v>0</v>
          </cell>
          <cell r="W21">
            <v>0</v>
          </cell>
          <cell r="X21">
            <v>0</v>
          </cell>
          <cell r="Y21">
            <v>2016</v>
          </cell>
          <cell r="Z21">
            <v>2016</v>
          </cell>
          <cell r="AA21">
            <v>0</v>
          </cell>
          <cell r="AB21">
            <v>0</v>
          </cell>
          <cell r="AC21">
            <v>0</v>
          </cell>
          <cell r="AD21">
            <v>2016</v>
          </cell>
          <cell r="AE21">
            <v>0</v>
          </cell>
          <cell r="AF21">
            <v>0</v>
          </cell>
          <cell r="AG21">
            <v>0</v>
          </cell>
          <cell r="AH21">
            <v>0</v>
          </cell>
          <cell r="AI21">
            <v>0</v>
          </cell>
          <cell r="AJ21">
            <v>0</v>
          </cell>
          <cell r="AK21">
            <v>2016</v>
          </cell>
        </row>
        <row r="22">
          <cell r="C22" t="str">
            <v>Bisoprolol2.5mg</v>
          </cell>
          <cell r="D22" t="str">
            <v>Bisoprolol</v>
          </cell>
          <cell r="E22" t="str">
            <v>2.5mg</v>
          </cell>
          <cell r="F22" t="str">
            <v>Y</v>
          </cell>
          <cell r="G22">
            <v>2012.5</v>
          </cell>
          <cell r="H22">
            <v>0</v>
          </cell>
          <cell r="I22">
            <v>0</v>
          </cell>
          <cell r="J22">
            <v>0</v>
          </cell>
          <cell r="K22">
            <v>2012.5</v>
          </cell>
          <cell r="L22">
            <v>0</v>
          </cell>
          <cell r="M22">
            <v>0</v>
          </cell>
          <cell r="N22">
            <v>0</v>
          </cell>
          <cell r="O22">
            <v>0</v>
          </cell>
          <cell r="P22">
            <v>2012.5</v>
          </cell>
          <cell r="Q22">
            <v>0</v>
          </cell>
          <cell r="R22">
            <v>0</v>
          </cell>
          <cell r="S22">
            <v>2012.5</v>
          </cell>
          <cell r="T22">
            <v>0</v>
          </cell>
          <cell r="U22">
            <v>0</v>
          </cell>
          <cell r="V22">
            <v>0</v>
          </cell>
          <cell r="W22">
            <v>0</v>
          </cell>
          <cell r="X22">
            <v>0</v>
          </cell>
          <cell r="Y22">
            <v>2012.5</v>
          </cell>
          <cell r="Z22">
            <v>2012.5</v>
          </cell>
          <cell r="AA22">
            <v>0</v>
          </cell>
          <cell r="AB22">
            <v>0</v>
          </cell>
          <cell r="AC22">
            <v>0</v>
          </cell>
          <cell r="AD22">
            <v>2012.5</v>
          </cell>
          <cell r="AE22">
            <v>0</v>
          </cell>
          <cell r="AF22">
            <v>0</v>
          </cell>
          <cell r="AG22">
            <v>0</v>
          </cell>
          <cell r="AH22">
            <v>0</v>
          </cell>
          <cell r="AI22">
            <v>0</v>
          </cell>
          <cell r="AJ22">
            <v>0</v>
          </cell>
          <cell r="AK22">
            <v>2012.5</v>
          </cell>
        </row>
        <row r="23">
          <cell r="C23" t="str">
            <v>Bisoprolol5mg</v>
          </cell>
          <cell r="D23" t="str">
            <v>Bisoprolol</v>
          </cell>
          <cell r="E23" t="str">
            <v>5mg</v>
          </cell>
          <cell r="F23" t="str">
            <v>Y</v>
          </cell>
          <cell r="G23">
            <v>2012.5</v>
          </cell>
          <cell r="H23">
            <v>0</v>
          </cell>
          <cell r="I23">
            <v>0</v>
          </cell>
          <cell r="J23">
            <v>0</v>
          </cell>
          <cell r="K23">
            <v>2012.5</v>
          </cell>
          <cell r="L23">
            <v>0</v>
          </cell>
          <cell r="M23">
            <v>0</v>
          </cell>
          <cell r="N23">
            <v>0</v>
          </cell>
          <cell r="O23">
            <v>0</v>
          </cell>
          <cell r="P23">
            <v>2012.5</v>
          </cell>
          <cell r="Q23">
            <v>0</v>
          </cell>
          <cell r="R23">
            <v>0</v>
          </cell>
          <cell r="S23">
            <v>2012.5</v>
          </cell>
          <cell r="T23">
            <v>0</v>
          </cell>
          <cell r="U23">
            <v>0</v>
          </cell>
          <cell r="V23">
            <v>0</v>
          </cell>
          <cell r="W23">
            <v>0</v>
          </cell>
          <cell r="X23">
            <v>0</v>
          </cell>
          <cell r="Y23">
            <v>2012.5</v>
          </cell>
          <cell r="Z23">
            <v>2012.5</v>
          </cell>
          <cell r="AA23">
            <v>0</v>
          </cell>
          <cell r="AB23">
            <v>0</v>
          </cell>
          <cell r="AC23">
            <v>0</v>
          </cell>
          <cell r="AD23">
            <v>2012.5</v>
          </cell>
          <cell r="AE23">
            <v>0</v>
          </cell>
          <cell r="AF23">
            <v>0</v>
          </cell>
          <cell r="AG23">
            <v>0</v>
          </cell>
          <cell r="AH23">
            <v>0</v>
          </cell>
          <cell r="AI23">
            <v>0</v>
          </cell>
          <cell r="AJ23">
            <v>0</v>
          </cell>
          <cell r="AK23">
            <v>2012.5</v>
          </cell>
        </row>
        <row r="24">
          <cell r="C24" t="str">
            <v>Bisoprolol10mg</v>
          </cell>
          <cell r="D24" t="str">
            <v>Bisoprolol</v>
          </cell>
          <cell r="E24" t="str">
            <v>10mg</v>
          </cell>
          <cell r="F24" t="str">
            <v>Y</v>
          </cell>
          <cell r="G24">
            <v>2012.5</v>
          </cell>
          <cell r="H24">
            <v>0</v>
          </cell>
          <cell r="I24">
            <v>0</v>
          </cell>
          <cell r="J24">
            <v>0</v>
          </cell>
          <cell r="K24">
            <v>2012.5</v>
          </cell>
          <cell r="L24">
            <v>0</v>
          </cell>
          <cell r="M24">
            <v>0</v>
          </cell>
          <cell r="N24">
            <v>0</v>
          </cell>
          <cell r="O24">
            <v>0</v>
          </cell>
          <cell r="P24">
            <v>2012.5</v>
          </cell>
          <cell r="Q24">
            <v>0</v>
          </cell>
          <cell r="R24">
            <v>0</v>
          </cell>
          <cell r="S24">
            <v>2012.5</v>
          </cell>
          <cell r="T24">
            <v>0</v>
          </cell>
          <cell r="U24">
            <v>0</v>
          </cell>
          <cell r="V24">
            <v>0</v>
          </cell>
          <cell r="W24">
            <v>0</v>
          </cell>
          <cell r="X24">
            <v>0</v>
          </cell>
          <cell r="Y24">
            <v>2012.5</v>
          </cell>
          <cell r="Z24">
            <v>2012.5</v>
          </cell>
          <cell r="AA24">
            <v>0</v>
          </cell>
          <cell r="AB24">
            <v>0</v>
          </cell>
          <cell r="AC24">
            <v>0</v>
          </cell>
          <cell r="AD24">
            <v>2012.5</v>
          </cell>
          <cell r="AE24">
            <v>0</v>
          </cell>
          <cell r="AF24">
            <v>0</v>
          </cell>
          <cell r="AG24">
            <v>0</v>
          </cell>
          <cell r="AH24">
            <v>0</v>
          </cell>
          <cell r="AI24">
            <v>0</v>
          </cell>
          <cell r="AJ24">
            <v>0</v>
          </cell>
          <cell r="AK24">
            <v>2012.5</v>
          </cell>
        </row>
        <row r="25">
          <cell r="C25" t="str">
            <v>Calcium Carbonate500mg</v>
          </cell>
          <cell r="D25" t="str">
            <v>Calcium Carbonate</v>
          </cell>
          <cell r="E25" t="str">
            <v>500mg</v>
          </cell>
          <cell r="F25" t="str">
            <v>Y</v>
          </cell>
          <cell r="G25">
            <v>2012.25</v>
          </cell>
          <cell r="H25">
            <v>0</v>
          </cell>
          <cell r="I25">
            <v>0</v>
          </cell>
          <cell r="J25">
            <v>0</v>
          </cell>
          <cell r="K25">
            <v>2012.25</v>
          </cell>
          <cell r="L25">
            <v>0</v>
          </cell>
          <cell r="M25">
            <v>0</v>
          </cell>
          <cell r="N25">
            <v>0</v>
          </cell>
          <cell r="O25">
            <v>0</v>
          </cell>
          <cell r="P25">
            <v>2012.25</v>
          </cell>
          <cell r="Q25">
            <v>0</v>
          </cell>
          <cell r="R25">
            <v>0</v>
          </cell>
          <cell r="S25">
            <v>2012.25</v>
          </cell>
          <cell r="T25">
            <v>0</v>
          </cell>
          <cell r="U25">
            <v>0</v>
          </cell>
          <cell r="V25">
            <v>0</v>
          </cell>
          <cell r="W25">
            <v>0</v>
          </cell>
          <cell r="X25">
            <v>0</v>
          </cell>
          <cell r="Y25">
            <v>2012.25</v>
          </cell>
          <cell r="Z25">
            <v>2012.25</v>
          </cell>
          <cell r="AA25">
            <v>0</v>
          </cell>
          <cell r="AB25">
            <v>0</v>
          </cell>
          <cell r="AC25">
            <v>0</v>
          </cell>
          <cell r="AD25">
            <v>2012.25</v>
          </cell>
          <cell r="AE25">
            <v>0</v>
          </cell>
          <cell r="AF25">
            <v>0</v>
          </cell>
          <cell r="AG25">
            <v>0</v>
          </cell>
          <cell r="AH25">
            <v>0</v>
          </cell>
          <cell r="AI25">
            <v>0</v>
          </cell>
          <cell r="AJ25">
            <v>0</v>
          </cell>
          <cell r="AK25">
            <v>2012.25</v>
          </cell>
        </row>
        <row r="26">
          <cell r="C26" t="str">
            <v>Capecitabine150mg</v>
          </cell>
          <cell r="D26" t="str">
            <v>Capecitabine</v>
          </cell>
          <cell r="E26" t="str">
            <v>150mg</v>
          </cell>
          <cell r="F26" t="str">
            <v>Y</v>
          </cell>
          <cell r="G26">
            <v>2012.75</v>
          </cell>
          <cell r="H26">
            <v>0</v>
          </cell>
          <cell r="I26">
            <v>0</v>
          </cell>
          <cell r="J26">
            <v>0</v>
          </cell>
          <cell r="K26">
            <v>2012.75</v>
          </cell>
          <cell r="L26">
            <v>0</v>
          </cell>
          <cell r="M26">
            <v>0</v>
          </cell>
          <cell r="N26">
            <v>0</v>
          </cell>
          <cell r="O26">
            <v>0</v>
          </cell>
          <cell r="P26">
            <v>2012.75</v>
          </cell>
          <cell r="Q26">
            <v>0</v>
          </cell>
          <cell r="R26">
            <v>0</v>
          </cell>
          <cell r="S26">
            <v>2012.75</v>
          </cell>
          <cell r="T26">
            <v>0</v>
          </cell>
          <cell r="U26">
            <v>0</v>
          </cell>
          <cell r="V26">
            <v>0</v>
          </cell>
          <cell r="W26">
            <v>0</v>
          </cell>
          <cell r="X26">
            <v>0</v>
          </cell>
          <cell r="Y26">
            <v>2012.75</v>
          </cell>
          <cell r="Z26">
            <v>2012.75</v>
          </cell>
          <cell r="AA26">
            <v>0</v>
          </cell>
          <cell r="AB26">
            <v>0</v>
          </cell>
          <cell r="AC26">
            <v>0</v>
          </cell>
          <cell r="AD26">
            <v>2012.75</v>
          </cell>
          <cell r="AE26">
            <v>0</v>
          </cell>
          <cell r="AF26">
            <v>0</v>
          </cell>
          <cell r="AG26">
            <v>0</v>
          </cell>
          <cell r="AH26">
            <v>0</v>
          </cell>
          <cell r="AI26">
            <v>0</v>
          </cell>
          <cell r="AJ26">
            <v>0</v>
          </cell>
          <cell r="AK26">
            <v>2012.75</v>
          </cell>
        </row>
        <row r="27">
          <cell r="C27" t="str">
            <v>Capecitabine500mg</v>
          </cell>
          <cell r="D27" t="str">
            <v>Capecitabine</v>
          </cell>
          <cell r="E27" t="str">
            <v>500mg</v>
          </cell>
          <cell r="F27" t="str">
            <v>Y</v>
          </cell>
          <cell r="G27">
            <v>2012.75</v>
          </cell>
          <cell r="H27">
            <v>0</v>
          </cell>
          <cell r="I27">
            <v>0</v>
          </cell>
          <cell r="J27">
            <v>0</v>
          </cell>
          <cell r="K27">
            <v>2012.75</v>
          </cell>
          <cell r="L27">
            <v>0</v>
          </cell>
          <cell r="M27">
            <v>0</v>
          </cell>
          <cell r="N27">
            <v>0</v>
          </cell>
          <cell r="O27">
            <v>0</v>
          </cell>
          <cell r="P27">
            <v>2012.75</v>
          </cell>
          <cell r="Q27">
            <v>0</v>
          </cell>
          <cell r="R27">
            <v>0</v>
          </cell>
          <cell r="S27">
            <v>2012.75</v>
          </cell>
          <cell r="T27">
            <v>0</v>
          </cell>
          <cell r="U27">
            <v>0</v>
          </cell>
          <cell r="V27">
            <v>0</v>
          </cell>
          <cell r="W27">
            <v>0</v>
          </cell>
          <cell r="X27">
            <v>0</v>
          </cell>
          <cell r="Y27">
            <v>2012.75</v>
          </cell>
          <cell r="Z27">
            <v>2012.75</v>
          </cell>
          <cell r="AA27">
            <v>0</v>
          </cell>
          <cell r="AB27">
            <v>0</v>
          </cell>
          <cell r="AC27">
            <v>0</v>
          </cell>
          <cell r="AD27">
            <v>2012.75</v>
          </cell>
          <cell r="AE27">
            <v>0</v>
          </cell>
          <cell r="AF27">
            <v>0</v>
          </cell>
          <cell r="AG27">
            <v>0</v>
          </cell>
          <cell r="AH27">
            <v>0</v>
          </cell>
          <cell r="AI27">
            <v>0</v>
          </cell>
          <cell r="AJ27">
            <v>0</v>
          </cell>
          <cell r="AK27">
            <v>2012.75</v>
          </cell>
        </row>
        <row r="28">
          <cell r="C28" t="str">
            <v>Carvedilol 3.125mg</v>
          </cell>
          <cell r="D28" t="str">
            <v xml:space="preserve">Carvedilol </v>
          </cell>
          <cell r="E28" t="str">
            <v>3.125mg</v>
          </cell>
          <cell r="F28" t="str">
            <v>Y</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2010.25</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2010.25</v>
          </cell>
        </row>
        <row r="29">
          <cell r="C29" t="str">
            <v>Carvedilol 6.25mg</v>
          </cell>
          <cell r="D29" t="str">
            <v xml:space="preserve">Carvedilol </v>
          </cell>
          <cell r="E29" t="str">
            <v>6.25mg</v>
          </cell>
          <cell r="F29" t="str">
            <v>Y</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2010.25</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2010.25</v>
          </cell>
        </row>
        <row r="30">
          <cell r="C30" t="str">
            <v>Carvedilol 12.5mg</v>
          </cell>
          <cell r="D30" t="str">
            <v xml:space="preserve">Carvedilol </v>
          </cell>
          <cell r="E30" t="str">
            <v>12.5mg</v>
          </cell>
          <cell r="F30" t="str">
            <v>Y</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2010.25</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2010.25</v>
          </cell>
        </row>
        <row r="31">
          <cell r="C31" t="str">
            <v>Dacrabazine100mg</v>
          </cell>
          <cell r="D31" t="str">
            <v>Dacrabazine</v>
          </cell>
          <cell r="E31" t="str">
            <v>100mg</v>
          </cell>
          <cell r="F31" t="str">
            <v>Y</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2010.25</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2010.25</v>
          </cell>
        </row>
        <row r="32">
          <cell r="C32" t="str">
            <v>Dacrabazine200mg</v>
          </cell>
          <cell r="D32" t="str">
            <v>Dacrabazine</v>
          </cell>
          <cell r="E32" t="str">
            <v>200mg</v>
          </cell>
          <cell r="F32" t="str">
            <v>Y</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2010.25</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2010.25</v>
          </cell>
        </row>
        <row r="33">
          <cell r="C33" t="str">
            <v>Docetaxel20mg</v>
          </cell>
          <cell r="D33" t="str">
            <v>Docetaxel</v>
          </cell>
          <cell r="E33" t="str">
            <v>20mg</v>
          </cell>
          <cell r="F33" t="str">
            <v>Y</v>
          </cell>
          <cell r="G33">
            <v>2011.5</v>
          </cell>
          <cell r="H33">
            <v>0</v>
          </cell>
          <cell r="I33">
            <v>0</v>
          </cell>
          <cell r="J33">
            <v>0</v>
          </cell>
          <cell r="K33">
            <v>2011.5</v>
          </cell>
          <cell r="L33">
            <v>0</v>
          </cell>
          <cell r="M33">
            <v>0</v>
          </cell>
          <cell r="N33">
            <v>0</v>
          </cell>
          <cell r="O33">
            <v>0</v>
          </cell>
          <cell r="P33">
            <v>2011.5</v>
          </cell>
          <cell r="Q33">
            <v>0</v>
          </cell>
          <cell r="R33">
            <v>0</v>
          </cell>
          <cell r="S33">
            <v>2011.5</v>
          </cell>
          <cell r="T33">
            <v>0</v>
          </cell>
          <cell r="U33">
            <v>0</v>
          </cell>
          <cell r="V33">
            <v>0</v>
          </cell>
          <cell r="W33">
            <v>0</v>
          </cell>
          <cell r="X33">
            <v>0</v>
          </cell>
          <cell r="Y33">
            <v>2011.5</v>
          </cell>
          <cell r="Z33">
            <v>2011.5</v>
          </cell>
          <cell r="AA33">
            <v>5000</v>
          </cell>
          <cell r="AB33">
            <v>0</v>
          </cell>
          <cell r="AC33">
            <v>0</v>
          </cell>
          <cell r="AD33">
            <v>2011.5</v>
          </cell>
          <cell r="AE33">
            <v>5000</v>
          </cell>
          <cell r="AF33">
            <v>0</v>
          </cell>
          <cell r="AG33">
            <v>5000</v>
          </cell>
          <cell r="AH33">
            <v>0</v>
          </cell>
          <cell r="AI33">
            <v>0</v>
          </cell>
          <cell r="AJ33">
            <v>0</v>
          </cell>
          <cell r="AK33">
            <v>2011.5</v>
          </cell>
        </row>
        <row r="34">
          <cell r="C34" t="str">
            <v>Docetaxel80mg</v>
          </cell>
          <cell r="D34" t="str">
            <v>Docetaxel</v>
          </cell>
          <cell r="E34" t="str">
            <v>80mg</v>
          </cell>
          <cell r="F34" t="str">
            <v>Y</v>
          </cell>
          <cell r="G34">
            <v>2011.5</v>
          </cell>
          <cell r="H34">
            <v>0</v>
          </cell>
          <cell r="I34">
            <v>0</v>
          </cell>
          <cell r="J34">
            <v>0</v>
          </cell>
          <cell r="K34">
            <v>2011.5</v>
          </cell>
          <cell r="L34">
            <v>0</v>
          </cell>
          <cell r="M34">
            <v>0</v>
          </cell>
          <cell r="N34">
            <v>0</v>
          </cell>
          <cell r="O34">
            <v>0</v>
          </cell>
          <cell r="P34">
            <v>2011.5</v>
          </cell>
          <cell r="Q34">
            <v>0</v>
          </cell>
          <cell r="R34">
            <v>0</v>
          </cell>
          <cell r="S34">
            <v>2011.5</v>
          </cell>
          <cell r="T34">
            <v>0</v>
          </cell>
          <cell r="U34">
            <v>0</v>
          </cell>
          <cell r="V34">
            <v>0</v>
          </cell>
          <cell r="W34">
            <v>0</v>
          </cell>
          <cell r="X34">
            <v>0</v>
          </cell>
          <cell r="Y34">
            <v>2011.5</v>
          </cell>
          <cell r="Z34">
            <v>2011.5</v>
          </cell>
          <cell r="AA34">
            <v>5000</v>
          </cell>
          <cell r="AB34">
            <v>0</v>
          </cell>
          <cell r="AC34">
            <v>0</v>
          </cell>
          <cell r="AD34">
            <v>2011.5</v>
          </cell>
          <cell r="AE34">
            <v>5000</v>
          </cell>
          <cell r="AF34">
            <v>0</v>
          </cell>
          <cell r="AG34">
            <v>5000</v>
          </cell>
          <cell r="AH34">
            <v>0</v>
          </cell>
          <cell r="AI34">
            <v>0</v>
          </cell>
          <cell r="AJ34">
            <v>0</v>
          </cell>
          <cell r="AK34">
            <v>2011.5</v>
          </cell>
        </row>
        <row r="35">
          <cell r="C35" t="str">
            <v>Doxorubicin10mg</v>
          </cell>
          <cell r="D35" t="str">
            <v>Doxorubicin</v>
          </cell>
          <cell r="E35" t="str">
            <v>10mg</v>
          </cell>
          <cell r="F35" t="str">
            <v>Y</v>
          </cell>
          <cell r="G35">
            <v>2011.5</v>
          </cell>
          <cell r="H35">
            <v>0</v>
          </cell>
          <cell r="I35">
            <v>0</v>
          </cell>
          <cell r="J35">
            <v>0</v>
          </cell>
          <cell r="K35">
            <v>2011.5</v>
          </cell>
          <cell r="L35">
            <v>0</v>
          </cell>
          <cell r="M35">
            <v>0</v>
          </cell>
          <cell r="N35">
            <v>0</v>
          </cell>
          <cell r="O35">
            <v>0</v>
          </cell>
          <cell r="P35">
            <v>2011.5</v>
          </cell>
          <cell r="Q35">
            <v>0</v>
          </cell>
          <cell r="R35">
            <v>0</v>
          </cell>
          <cell r="S35">
            <v>2011.5</v>
          </cell>
          <cell r="T35">
            <v>0</v>
          </cell>
          <cell r="U35">
            <v>0</v>
          </cell>
          <cell r="V35">
            <v>0</v>
          </cell>
          <cell r="W35">
            <v>0</v>
          </cell>
          <cell r="X35">
            <v>0</v>
          </cell>
          <cell r="Y35">
            <v>2011.5</v>
          </cell>
          <cell r="Z35">
            <v>2011.5</v>
          </cell>
          <cell r="AA35">
            <v>0</v>
          </cell>
          <cell r="AB35">
            <v>0</v>
          </cell>
          <cell r="AC35">
            <v>0</v>
          </cell>
          <cell r="AD35">
            <v>2011.5</v>
          </cell>
          <cell r="AE35">
            <v>0</v>
          </cell>
          <cell r="AF35">
            <v>0</v>
          </cell>
          <cell r="AG35">
            <v>0</v>
          </cell>
          <cell r="AH35">
            <v>0</v>
          </cell>
          <cell r="AI35">
            <v>0</v>
          </cell>
          <cell r="AJ35">
            <v>0</v>
          </cell>
          <cell r="AK35">
            <v>2011.5</v>
          </cell>
        </row>
        <row r="36">
          <cell r="C36" t="str">
            <v>Doxorubicin50mg</v>
          </cell>
          <cell r="D36" t="str">
            <v>Doxorubicin</v>
          </cell>
          <cell r="E36" t="str">
            <v>50mg</v>
          </cell>
          <cell r="F36" t="str">
            <v>Y</v>
          </cell>
          <cell r="G36">
            <v>2011.5</v>
          </cell>
          <cell r="H36">
            <v>0</v>
          </cell>
          <cell r="I36">
            <v>0</v>
          </cell>
          <cell r="J36">
            <v>0</v>
          </cell>
          <cell r="K36">
            <v>2011.5</v>
          </cell>
          <cell r="L36">
            <v>0</v>
          </cell>
          <cell r="M36">
            <v>0</v>
          </cell>
          <cell r="N36">
            <v>0</v>
          </cell>
          <cell r="O36">
            <v>0</v>
          </cell>
          <cell r="P36">
            <v>2011.5</v>
          </cell>
          <cell r="Q36">
            <v>0</v>
          </cell>
          <cell r="R36">
            <v>0</v>
          </cell>
          <cell r="S36">
            <v>2011.5</v>
          </cell>
          <cell r="T36">
            <v>0</v>
          </cell>
          <cell r="U36">
            <v>0</v>
          </cell>
          <cell r="V36">
            <v>0</v>
          </cell>
          <cell r="W36">
            <v>0</v>
          </cell>
          <cell r="X36">
            <v>0</v>
          </cell>
          <cell r="Y36">
            <v>2011.5</v>
          </cell>
          <cell r="Z36">
            <v>2011.5</v>
          </cell>
          <cell r="AA36">
            <v>0</v>
          </cell>
          <cell r="AB36">
            <v>0</v>
          </cell>
          <cell r="AC36">
            <v>0</v>
          </cell>
          <cell r="AD36">
            <v>2011.5</v>
          </cell>
          <cell r="AE36">
            <v>0</v>
          </cell>
          <cell r="AF36">
            <v>0</v>
          </cell>
          <cell r="AG36">
            <v>0</v>
          </cell>
          <cell r="AH36">
            <v>0</v>
          </cell>
          <cell r="AI36">
            <v>0</v>
          </cell>
          <cell r="AJ36">
            <v>0</v>
          </cell>
          <cell r="AK36">
            <v>2011.5</v>
          </cell>
        </row>
        <row r="37">
          <cell r="C37" t="str">
            <v>Doxorubicin200mg</v>
          </cell>
          <cell r="D37" t="str">
            <v>Doxorubicin</v>
          </cell>
          <cell r="E37" t="str">
            <v>200mg</v>
          </cell>
          <cell r="F37" t="str">
            <v>Y</v>
          </cell>
          <cell r="G37">
            <v>2011.5</v>
          </cell>
          <cell r="H37">
            <v>0</v>
          </cell>
          <cell r="I37">
            <v>0</v>
          </cell>
          <cell r="J37">
            <v>0</v>
          </cell>
          <cell r="K37">
            <v>2011.5</v>
          </cell>
          <cell r="L37">
            <v>0</v>
          </cell>
          <cell r="M37">
            <v>0</v>
          </cell>
          <cell r="N37">
            <v>0</v>
          </cell>
          <cell r="O37">
            <v>0</v>
          </cell>
          <cell r="P37">
            <v>2011.5</v>
          </cell>
          <cell r="Q37">
            <v>0</v>
          </cell>
          <cell r="R37">
            <v>0</v>
          </cell>
          <cell r="S37">
            <v>2011.5</v>
          </cell>
          <cell r="T37">
            <v>0</v>
          </cell>
          <cell r="U37">
            <v>0</v>
          </cell>
          <cell r="V37">
            <v>0</v>
          </cell>
          <cell r="W37">
            <v>0</v>
          </cell>
          <cell r="X37">
            <v>0</v>
          </cell>
          <cell r="Y37">
            <v>2011.5</v>
          </cell>
          <cell r="Z37">
            <v>2011.5</v>
          </cell>
          <cell r="AA37">
            <v>0</v>
          </cell>
          <cell r="AB37">
            <v>0</v>
          </cell>
          <cell r="AC37">
            <v>0</v>
          </cell>
          <cell r="AD37">
            <v>2011.5</v>
          </cell>
          <cell r="AE37">
            <v>0</v>
          </cell>
          <cell r="AF37">
            <v>0</v>
          </cell>
          <cell r="AG37">
            <v>0</v>
          </cell>
          <cell r="AH37">
            <v>0</v>
          </cell>
          <cell r="AI37">
            <v>0</v>
          </cell>
          <cell r="AJ37">
            <v>0</v>
          </cell>
          <cell r="AK37">
            <v>2011.5</v>
          </cell>
        </row>
        <row r="38">
          <cell r="C38" t="str">
            <v>Fexofenadine120mg</v>
          </cell>
          <cell r="D38" t="str">
            <v>Fexofenadine</v>
          </cell>
          <cell r="E38" t="str">
            <v>120mg</v>
          </cell>
          <cell r="F38" t="str">
            <v>Y</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2010.25</v>
          </cell>
          <cell r="AJ38">
            <v>0</v>
          </cell>
          <cell r="AK38">
            <v>2010.25</v>
          </cell>
        </row>
        <row r="39">
          <cell r="C39" t="str">
            <v>Filgrastim300mcg/mL</v>
          </cell>
          <cell r="D39" t="str">
            <v>Filgrastim</v>
          </cell>
          <cell r="E39" t="str">
            <v>300mcg/mL</v>
          </cell>
          <cell r="F39" t="str">
            <v>Y</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2010.25</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2010.25</v>
          </cell>
        </row>
        <row r="40">
          <cell r="C40" t="str">
            <v>Finasteride1mg</v>
          </cell>
          <cell r="D40" t="str">
            <v>Finasteride</v>
          </cell>
          <cell r="E40" t="str">
            <v>1mg</v>
          </cell>
          <cell r="F40" t="str">
            <v>Y</v>
          </cell>
          <cell r="G40">
            <v>2010.25</v>
          </cell>
          <cell r="H40">
            <v>0</v>
          </cell>
          <cell r="I40">
            <v>0</v>
          </cell>
          <cell r="J40">
            <v>0</v>
          </cell>
          <cell r="K40">
            <v>2011</v>
          </cell>
          <cell r="L40">
            <v>0</v>
          </cell>
          <cell r="M40">
            <v>0</v>
          </cell>
          <cell r="N40">
            <v>0</v>
          </cell>
          <cell r="O40">
            <v>0</v>
          </cell>
          <cell r="P40">
            <v>2011</v>
          </cell>
          <cell r="Q40">
            <v>0</v>
          </cell>
          <cell r="R40">
            <v>0</v>
          </cell>
          <cell r="S40">
            <v>2011</v>
          </cell>
          <cell r="T40">
            <v>0</v>
          </cell>
          <cell r="U40">
            <v>0</v>
          </cell>
          <cell r="V40">
            <v>0</v>
          </cell>
          <cell r="W40">
            <v>0</v>
          </cell>
          <cell r="X40">
            <v>0</v>
          </cell>
          <cell r="Y40">
            <v>2011</v>
          </cell>
          <cell r="Z40">
            <v>2011</v>
          </cell>
          <cell r="AA40">
            <v>0</v>
          </cell>
          <cell r="AB40">
            <v>0</v>
          </cell>
          <cell r="AC40">
            <v>0</v>
          </cell>
          <cell r="AD40">
            <v>2011</v>
          </cell>
          <cell r="AE40">
            <v>0</v>
          </cell>
          <cell r="AF40">
            <v>0</v>
          </cell>
          <cell r="AG40">
            <v>0</v>
          </cell>
          <cell r="AH40">
            <v>0</v>
          </cell>
          <cell r="AI40">
            <v>0</v>
          </cell>
          <cell r="AJ40">
            <v>0</v>
          </cell>
          <cell r="AK40">
            <v>2010.25</v>
          </cell>
        </row>
        <row r="41">
          <cell r="C41" t="str">
            <v>Fluvastatin80mg</v>
          </cell>
          <cell r="D41" t="str">
            <v>Fluvastatin</v>
          </cell>
          <cell r="E41" t="str">
            <v>80mg</v>
          </cell>
          <cell r="F41" t="str">
            <v>Y</v>
          </cell>
          <cell r="G41">
            <v>2012.5</v>
          </cell>
          <cell r="H41">
            <v>0</v>
          </cell>
          <cell r="I41">
            <v>0</v>
          </cell>
          <cell r="J41">
            <v>0</v>
          </cell>
          <cell r="K41">
            <v>2012.5</v>
          </cell>
          <cell r="L41">
            <v>0</v>
          </cell>
          <cell r="M41">
            <v>0</v>
          </cell>
          <cell r="N41">
            <v>0</v>
          </cell>
          <cell r="O41">
            <v>0</v>
          </cell>
          <cell r="P41">
            <v>2012.5</v>
          </cell>
          <cell r="Q41">
            <v>0</v>
          </cell>
          <cell r="R41">
            <v>0</v>
          </cell>
          <cell r="S41">
            <v>2012.5</v>
          </cell>
          <cell r="T41">
            <v>0</v>
          </cell>
          <cell r="U41">
            <v>0</v>
          </cell>
          <cell r="V41">
            <v>0</v>
          </cell>
          <cell r="W41">
            <v>0</v>
          </cell>
          <cell r="X41">
            <v>0</v>
          </cell>
          <cell r="Y41">
            <v>2012.5</v>
          </cell>
          <cell r="Z41">
            <v>2012.5</v>
          </cell>
          <cell r="AA41">
            <v>0</v>
          </cell>
          <cell r="AB41">
            <v>0</v>
          </cell>
          <cell r="AC41">
            <v>0</v>
          </cell>
          <cell r="AD41">
            <v>2012.5</v>
          </cell>
          <cell r="AE41">
            <v>0</v>
          </cell>
          <cell r="AF41">
            <v>0</v>
          </cell>
          <cell r="AG41">
            <v>0</v>
          </cell>
          <cell r="AH41">
            <v>0</v>
          </cell>
          <cell r="AI41">
            <v>0</v>
          </cell>
          <cell r="AJ41">
            <v>0</v>
          </cell>
          <cell r="AK41">
            <v>2012.5</v>
          </cell>
        </row>
        <row r="42">
          <cell r="C42" t="str">
            <v>Gemcitabine2000mg - Lyophyllized vials</v>
          </cell>
          <cell r="D42" t="str">
            <v>Gemcitabine</v>
          </cell>
          <cell r="E42" t="str">
            <v>2000mg - Lyophyllized vials</v>
          </cell>
          <cell r="F42" t="str">
            <v>Y</v>
          </cell>
          <cell r="G42">
            <v>2012.5</v>
          </cell>
          <cell r="H42">
            <v>0</v>
          </cell>
          <cell r="I42">
            <v>0</v>
          </cell>
          <cell r="J42">
            <v>0</v>
          </cell>
          <cell r="K42">
            <v>2012.5</v>
          </cell>
          <cell r="L42">
            <v>0</v>
          </cell>
          <cell r="M42">
            <v>0</v>
          </cell>
          <cell r="N42">
            <v>0</v>
          </cell>
          <cell r="O42">
            <v>0</v>
          </cell>
          <cell r="P42">
            <v>2012.5</v>
          </cell>
          <cell r="Q42">
            <v>0</v>
          </cell>
          <cell r="R42">
            <v>0</v>
          </cell>
          <cell r="S42">
            <v>2012.5</v>
          </cell>
          <cell r="T42">
            <v>0</v>
          </cell>
          <cell r="U42">
            <v>0</v>
          </cell>
          <cell r="V42">
            <v>0</v>
          </cell>
          <cell r="W42">
            <v>0</v>
          </cell>
          <cell r="X42">
            <v>0</v>
          </cell>
          <cell r="Y42">
            <v>2012.5</v>
          </cell>
          <cell r="Z42">
            <v>2012.5</v>
          </cell>
          <cell r="AA42">
            <v>0</v>
          </cell>
          <cell r="AB42">
            <v>0</v>
          </cell>
          <cell r="AC42">
            <v>0</v>
          </cell>
          <cell r="AD42">
            <v>2012.5</v>
          </cell>
          <cell r="AE42">
            <v>5000</v>
          </cell>
          <cell r="AF42">
            <v>0</v>
          </cell>
          <cell r="AG42">
            <v>5000</v>
          </cell>
          <cell r="AH42">
            <v>0</v>
          </cell>
          <cell r="AI42">
            <v>0</v>
          </cell>
          <cell r="AJ42">
            <v>0</v>
          </cell>
          <cell r="AK42">
            <v>2012.5</v>
          </cell>
        </row>
        <row r="43">
          <cell r="C43" t="str">
            <v>Gemcitabine200mg - RTU solution</v>
          </cell>
          <cell r="D43" t="str">
            <v>Gemcitabine</v>
          </cell>
          <cell r="E43" t="str">
            <v>200mg - RTU solution</v>
          </cell>
          <cell r="F43" t="str">
            <v>Y</v>
          </cell>
          <cell r="G43">
            <v>2012.25</v>
          </cell>
          <cell r="H43">
            <v>0</v>
          </cell>
          <cell r="I43">
            <v>0</v>
          </cell>
          <cell r="J43">
            <v>0</v>
          </cell>
          <cell r="K43">
            <v>2012.25</v>
          </cell>
          <cell r="L43">
            <v>0</v>
          </cell>
          <cell r="M43">
            <v>0</v>
          </cell>
          <cell r="N43">
            <v>0</v>
          </cell>
          <cell r="O43">
            <v>0</v>
          </cell>
          <cell r="P43">
            <v>2012.25</v>
          </cell>
          <cell r="Q43">
            <v>0</v>
          </cell>
          <cell r="R43">
            <v>0</v>
          </cell>
          <cell r="S43">
            <v>2012.25</v>
          </cell>
          <cell r="T43">
            <v>0</v>
          </cell>
          <cell r="U43">
            <v>0</v>
          </cell>
          <cell r="V43">
            <v>0</v>
          </cell>
          <cell r="W43">
            <v>0</v>
          </cell>
          <cell r="X43">
            <v>0</v>
          </cell>
          <cell r="Y43">
            <v>2012.25</v>
          </cell>
          <cell r="Z43">
            <v>2012.25</v>
          </cell>
          <cell r="AA43">
            <v>0</v>
          </cell>
          <cell r="AB43">
            <v>0</v>
          </cell>
          <cell r="AC43">
            <v>0</v>
          </cell>
          <cell r="AD43">
            <v>2012.25</v>
          </cell>
          <cell r="AE43">
            <v>5000</v>
          </cell>
          <cell r="AF43">
            <v>0</v>
          </cell>
          <cell r="AG43">
            <v>5000</v>
          </cell>
          <cell r="AH43">
            <v>0</v>
          </cell>
          <cell r="AI43">
            <v>0</v>
          </cell>
          <cell r="AJ43">
            <v>0</v>
          </cell>
          <cell r="AK43">
            <v>2012.25</v>
          </cell>
        </row>
        <row r="44">
          <cell r="C44" t="str">
            <v>Gemcitabine1000mg - RTU solution</v>
          </cell>
          <cell r="D44" t="str">
            <v>Gemcitabine</v>
          </cell>
          <cell r="E44" t="str">
            <v>1000mg - RTU solution</v>
          </cell>
          <cell r="F44" t="str">
            <v>Y</v>
          </cell>
          <cell r="G44">
            <v>2012.25</v>
          </cell>
          <cell r="H44">
            <v>0</v>
          </cell>
          <cell r="I44">
            <v>0</v>
          </cell>
          <cell r="J44">
            <v>0</v>
          </cell>
          <cell r="K44">
            <v>2012.25</v>
          </cell>
          <cell r="L44">
            <v>0</v>
          </cell>
          <cell r="M44">
            <v>0</v>
          </cell>
          <cell r="N44">
            <v>0</v>
          </cell>
          <cell r="O44">
            <v>0</v>
          </cell>
          <cell r="P44">
            <v>2012.25</v>
          </cell>
          <cell r="Q44">
            <v>0</v>
          </cell>
          <cell r="R44">
            <v>0</v>
          </cell>
          <cell r="S44">
            <v>2012.25</v>
          </cell>
          <cell r="T44">
            <v>0</v>
          </cell>
          <cell r="U44">
            <v>0</v>
          </cell>
          <cell r="V44">
            <v>0</v>
          </cell>
          <cell r="W44">
            <v>0</v>
          </cell>
          <cell r="X44">
            <v>0</v>
          </cell>
          <cell r="Y44">
            <v>2012.25</v>
          </cell>
          <cell r="Z44">
            <v>2012.25</v>
          </cell>
          <cell r="AA44">
            <v>0</v>
          </cell>
          <cell r="AB44">
            <v>0</v>
          </cell>
          <cell r="AC44">
            <v>0</v>
          </cell>
          <cell r="AD44">
            <v>2012.25</v>
          </cell>
          <cell r="AE44">
            <v>5000</v>
          </cell>
          <cell r="AF44">
            <v>0</v>
          </cell>
          <cell r="AG44">
            <v>5000</v>
          </cell>
          <cell r="AH44">
            <v>0</v>
          </cell>
          <cell r="AI44">
            <v>0</v>
          </cell>
          <cell r="AJ44">
            <v>0</v>
          </cell>
          <cell r="AK44">
            <v>2012.25</v>
          </cell>
        </row>
        <row r="45">
          <cell r="C45" t="str">
            <v>Gemcitabine1500mg - RTU solution</v>
          </cell>
          <cell r="D45" t="str">
            <v>Gemcitabine</v>
          </cell>
          <cell r="E45" t="str">
            <v>1500mg - RTU solution</v>
          </cell>
          <cell r="F45" t="str">
            <v>Y</v>
          </cell>
          <cell r="G45">
            <v>2012.25</v>
          </cell>
          <cell r="H45">
            <v>0</v>
          </cell>
          <cell r="I45">
            <v>0</v>
          </cell>
          <cell r="J45">
            <v>0</v>
          </cell>
          <cell r="K45">
            <v>2012.25</v>
          </cell>
          <cell r="L45">
            <v>0</v>
          </cell>
          <cell r="M45">
            <v>0</v>
          </cell>
          <cell r="N45">
            <v>0</v>
          </cell>
          <cell r="O45">
            <v>0</v>
          </cell>
          <cell r="P45">
            <v>2012.25</v>
          </cell>
          <cell r="Q45">
            <v>0</v>
          </cell>
          <cell r="R45">
            <v>0</v>
          </cell>
          <cell r="S45">
            <v>2012.25</v>
          </cell>
          <cell r="T45">
            <v>0</v>
          </cell>
          <cell r="U45">
            <v>0</v>
          </cell>
          <cell r="V45">
            <v>0</v>
          </cell>
          <cell r="W45">
            <v>0</v>
          </cell>
          <cell r="X45">
            <v>0</v>
          </cell>
          <cell r="Y45">
            <v>2012.25</v>
          </cell>
          <cell r="Z45">
            <v>2012.25</v>
          </cell>
          <cell r="AA45">
            <v>0</v>
          </cell>
          <cell r="AB45">
            <v>0</v>
          </cell>
          <cell r="AC45">
            <v>0</v>
          </cell>
          <cell r="AD45">
            <v>2012.25</v>
          </cell>
          <cell r="AE45">
            <v>5000</v>
          </cell>
          <cell r="AF45">
            <v>0</v>
          </cell>
          <cell r="AG45">
            <v>5000</v>
          </cell>
          <cell r="AH45">
            <v>0</v>
          </cell>
          <cell r="AI45">
            <v>0</v>
          </cell>
          <cell r="AJ45">
            <v>0</v>
          </cell>
          <cell r="AK45">
            <v>2012.25</v>
          </cell>
        </row>
        <row r="46">
          <cell r="C46" t="str">
            <v>Gemcitabine2000mg - RTU solution</v>
          </cell>
          <cell r="D46" t="str">
            <v>Gemcitabine</v>
          </cell>
          <cell r="E46" t="str">
            <v>2000mg - RTU solution</v>
          </cell>
          <cell r="F46" t="str">
            <v>Y</v>
          </cell>
          <cell r="G46">
            <v>2012.25</v>
          </cell>
          <cell r="H46">
            <v>0</v>
          </cell>
          <cell r="I46">
            <v>0</v>
          </cell>
          <cell r="J46">
            <v>0</v>
          </cell>
          <cell r="K46">
            <v>2012.25</v>
          </cell>
          <cell r="L46">
            <v>0</v>
          </cell>
          <cell r="M46">
            <v>0</v>
          </cell>
          <cell r="N46">
            <v>0</v>
          </cell>
          <cell r="O46">
            <v>0</v>
          </cell>
          <cell r="P46">
            <v>2012.25</v>
          </cell>
          <cell r="Q46">
            <v>0</v>
          </cell>
          <cell r="R46">
            <v>0</v>
          </cell>
          <cell r="S46">
            <v>2012.25</v>
          </cell>
          <cell r="T46">
            <v>0</v>
          </cell>
          <cell r="U46">
            <v>0</v>
          </cell>
          <cell r="V46">
            <v>0</v>
          </cell>
          <cell r="W46">
            <v>0</v>
          </cell>
          <cell r="X46">
            <v>0</v>
          </cell>
          <cell r="Y46">
            <v>2012.25</v>
          </cell>
          <cell r="Z46">
            <v>2012.25</v>
          </cell>
          <cell r="AA46">
            <v>0</v>
          </cell>
          <cell r="AB46">
            <v>0</v>
          </cell>
          <cell r="AC46">
            <v>0</v>
          </cell>
          <cell r="AD46">
            <v>2012.25</v>
          </cell>
          <cell r="AE46">
            <v>5000</v>
          </cell>
          <cell r="AF46">
            <v>0</v>
          </cell>
          <cell r="AG46">
            <v>5000</v>
          </cell>
          <cell r="AH46">
            <v>0</v>
          </cell>
          <cell r="AI46">
            <v>0</v>
          </cell>
          <cell r="AJ46">
            <v>0</v>
          </cell>
          <cell r="AK46">
            <v>2012.25</v>
          </cell>
        </row>
        <row r="47">
          <cell r="C47" t="str">
            <v>Hydroxyurea500mg</v>
          </cell>
          <cell r="D47" t="str">
            <v>Hydroxyurea</v>
          </cell>
          <cell r="E47" t="str">
            <v>500mg</v>
          </cell>
          <cell r="F47" t="str">
            <v>Y</v>
          </cell>
          <cell r="G47">
            <v>0</v>
          </cell>
          <cell r="H47">
            <v>0</v>
          </cell>
          <cell r="I47">
            <v>0</v>
          </cell>
          <cell r="J47">
            <v>2010.25</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2010.25</v>
          </cell>
        </row>
        <row r="48">
          <cell r="C48" t="str">
            <v>Hydroxyurea1000mg</v>
          </cell>
          <cell r="D48" t="str">
            <v>Hydroxyurea</v>
          </cell>
          <cell r="E48" t="str">
            <v>1000mg</v>
          </cell>
          <cell r="F48" t="str">
            <v>Y</v>
          </cell>
          <cell r="G48">
            <v>0</v>
          </cell>
          <cell r="H48">
            <v>0</v>
          </cell>
          <cell r="I48">
            <v>0</v>
          </cell>
          <cell r="J48">
            <v>2010.25</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2010.25</v>
          </cell>
        </row>
        <row r="49">
          <cell r="C49" t="str">
            <v>Imatinib100mg</v>
          </cell>
          <cell r="D49" t="str">
            <v>Imatinib</v>
          </cell>
          <cell r="E49" t="str">
            <v>100mg</v>
          </cell>
          <cell r="F49" t="str">
            <v>Y</v>
          </cell>
          <cell r="G49">
            <v>2013.5</v>
          </cell>
          <cell r="H49">
            <v>0</v>
          </cell>
          <cell r="I49">
            <v>0</v>
          </cell>
          <cell r="J49">
            <v>0</v>
          </cell>
          <cell r="K49">
            <v>2013.5</v>
          </cell>
          <cell r="L49">
            <v>0</v>
          </cell>
          <cell r="M49">
            <v>0</v>
          </cell>
          <cell r="N49">
            <v>0</v>
          </cell>
          <cell r="O49">
            <v>0</v>
          </cell>
          <cell r="P49">
            <v>2013.5</v>
          </cell>
          <cell r="Q49">
            <v>0</v>
          </cell>
          <cell r="R49">
            <v>0</v>
          </cell>
          <cell r="S49">
            <v>2013.5</v>
          </cell>
          <cell r="T49">
            <v>0</v>
          </cell>
          <cell r="U49">
            <v>0</v>
          </cell>
          <cell r="V49">
            <v>0</v>
          </cell>
          <cell r="W49">
            <v>0</v>
          </cell>
          <cell r="X49">
            <v>0</v>
          </cell>
          <cell r="Y49">
            <v>2013.5</v>
          </cell>
          <cell r="Z49">
            <v>2013.5</v>
          </cell>
          <cell r="AA49">
            <v>0</v>
          </cell>
          <cell r="AB49">
            <v>0</v>
          </cell>
          <cell r="AC49">
            <v>0</v>
          </cell>
          <cell r="AD49">
            <v>2013.5</v>
          </cell>
          <cell r="AE49">
            <v>0</v>
          </cell>
          <cell r="AF49">
            <v>0</v>
          </cell>
          <cell r="AG49">
            <v>0</v>
          </cell>
          <cell r="AH49">
            <v>0</v>
          </cell>
          <cell r="AI49">
            <v>0</v>
          </cell>
          <cell r="AJ49">
            <v>0</v>
          </cell>
          <cell r="AK49">
            <v>2013.5</v>
          </cell>
        </row>
        <row r="50">
          <cell r="C50" t="str">
            <v>Imatinib400mg</v>
          </cell>
          <cell r="D50" t="str">
            <v>Imatinib</v>
          </cell>
          <cell r="E50" t="str">
            <v>400mg</v>
          </cell>
          <cell r="F50" t="str">
            <v>Y</v>
          </cell>
          <cell r="G50">
            <v>2013.5</v>
          </cell>
          <cell r="H50">
            <v>0</v>
          </cell>
          <cell r="I50">
            <v>0</v>
          </cell>
          <cell r="J50">
            <v>0</v>
          </cell>
          <cell r="K50">
            <v>2013.5</v>
          </cell>
          <cell r="L50">
            <v>0</v>
          </cell>
          <cell r="M50">
            <v>0</v>
          </cell>
          <cell r="N50">
            <v>0</v>
          </cell>
          <cell r="O50">
            <v>0</v>
          </cell>
          <cell r="P50">
            <v>2013.5</v>
          </cell>
          <cell r="Q50">
            <v>0</v>
          </cell>
          <cell r="R50">
            <v>0</v>
          </cell>
          <cell r="S50">
            <v>2013.5</v>
          </cell>
          <cell r="T50">
            <v>0</v>
          </cell>
          <cell r="U50">
            <v>0</v>
          </cell>
          <cell r="V50">
            <v>0</v>
          </cell>
          <cell r="W50">
            <v>0</v>
          </cell>
          <cell r="X50">
            <v>0</v>
          </cell>
          <cell r="Y50">
            <v>2013.5</v>
          </cell>
          <cell r="Z50">
            <v>2013.5</v>
          </cell>
          <cell r="AA50">
            <v>0</v>
          </cell>
          <cell r="AB50">
            <v>0</v>
          </cell>
          <cell r="AC50">
            <v>0</v>
          </cell>
          <cell r="AD50">
            <v>2013.5</v>
          </cell>
          <cell r="AE50">
            <v>0</v>
          </cell>
          <cell r="AF50">
            <v>0</v>
          </cell>
          <cell r="AG50">
            <v>0</v>
          </cell>
          <cell r="AH50">
            <v>0</v>
          </cell>
          <cell r="AI50">
            <v>0</v>
          </cell>
          <cell r="AJ50">
            <v>0</v>
          </cell>
          <cell r="AK50">
            <v>2013.5</v>
          </cell>
        </row>
        <row r="51">
          <cell r="C51" t="str">
            <v>Lansoprazole15mg</v>
          </cell>
          <cell r="D51" t="str">
            <v>Lansoprazole</v>
          </cell>
          <cell r="E51" t="str">
            <v>15mg</v>
          </cell>
          <cell r="F51" t="str">
            <v>Y</v>
          </cell>
          <cell r="G51">
            <v>2012.25</v>
          </cell>
          <cell r="H51">
            <v>0</v>
          </cell>
          <cell r="I51">
            <v>0</v>
          </cell>
          <cell r="J51">
            <v>0</v>
          </cell>
          <cell r="K51">
            <v>2012.25</v>
          </cell>
          <cell r="L51">
            <v>0</v>
          </cell>
          <cell r="M51">
            <v>0</v>
          </cell>
          <cell r="N51">
            <v>0</v>
          </cell>
          <cell r="O51">
            <v>0</v>
          </cell>
          <cell r="P51">
            <v>2012.25</v>
          </cell>
          <cell r="Q51">
            <v>0</v>
          </cell>
          <cell r="R51">
            <v>0</v>
          </cell>
          <cell r="S51">
            <v>2012.25</v>
          </cell>
          <cell r="T51">
            <v>0</v>
          </cell>
          <cell r="U51">
            <v>0</v>
          </cell>
          <cell r="V51">
            <v>0</v>
          </cell>
          <cell r="W51">
            <v>0</v>
          </cell>
          <cell r="X51">
            <v>0</v>
          </cell>
          <cell r="Y51">
            <v>2012.25</v>
          </cell>
          <cell r="Z51">
            <v>2012.25</v>
          </cell>
          <cell r="AA51">
            <v>0</v>
          </cell>
          <cell r="AB51">
            <v>0</v>
          </cell>
          <cell r="AC51">
            <v>0</v>
          </cell>
          <cell r="AD51">
            <v>2012.25</v>
          </cell>
          <cell r="AE51">
            <v>0</v>
          </cell>
          <cell r="AF51">
            <v>0</v>
          </cell>
          <cell r="AG51">
            <v>0</v>
          </cell>
          <cell r="AH51">
            <v>0</v>
          </cell>
          <cell r="AI51">
            <v>0</v>
          </cell>
          <cell r="AJ51">
            <v>0</v>
          </cell>
          <cell r="AK51">
            <v>2012.25</v>
          </cell>
        </row>
        <row r="52">
          <cell r="C52" t="str">
            <v>Lansoprazole30mg</v>
          </cell>
          <cell r="D52" t="str">
            <v>Lansoprazole</v>
          </cell>
          <cell r="E52" t="str">
            <v>30mg</v>
          </cell>
          <cell r="F52" t="str">
            <v>Y</v>
          </cell>
          <cell r="G52">
            <v>2012.25</v>
          </cell>
          <cell r="H52">
            <v>0</v>
          </cell>
          <cell r="I52">
            <v>0</v>
          </cell>
          <cell r="J52">
            <v>0</v>
          </cell>
          <cell r="K52">
            <v>2012.25</v>
          </cell>
          <cell r="L52">
            <v>0</v>
          </cell>
          <cell r="M52">
            <v>0</v>
          </cell>
          <cell r="N52">
            <v>0</v>
          </cell>
          <cell r="O52">
            <v>0</v>
          </cell>
          <cell r="P52">
            <v>2012.25</v>
          </cell>
          <cell r="Q52">
            <v>0</v>
          </cell>
          <cell r="R52">
            <v>0</v>
          </cell>
          <cell r="S52">
            <v>2012.25</v>
          </cell>
          <cell r="T52">
            <v>0</v>
          </cell>
          <cell r="U52">
            <v>0</v>
          </cell>
          <cell r="V52">
            <v>0</v>
          </cell>
          <cell r="W52">
            <v>0</v>
          </cell>
          <cell r="X52">
            <v>0</v>
          </cell>
          <cell r="Y52">
            <v>2012.25</v>
          </cell>
          <cell r="Z52">
            <v>2012.25</v>
          </cell>
          <cell r="AA52">
            <v>0</v>
          </cell>
          <cell r="AB52">
            <v>0</v>
          </cell>
          <cell r="AC52">
            <v>0</v>
          </cell>
          <cell r="AD52">
            <v>2012.25</v>
          </cell>
          <cell r="AE52">
            <v>0</v>
          </cell>
          <cell r="AF52">
            <v>0</v>
          </cell>
          <cell r="AG52">
            <v>0</v>
          </cell>
          <cell r="AH52">
            <v>0</v>
          </cell>
          <cell r="AI52">
            <v>0</v>
          </cell>
          <cell r="AJ52">
            <v>0</v>
          </cell>
          <cell r="AK52">
            <v>2012.25</v>
          </cell>
        </row>
        <row r="53">
          <cell r="C53" t="str">
            <v>Levofloxacin250mg</v>
          </cell>
          <cell r="D53" t="str">
            <v>Levofloxacin</v>
          </cell>
          <cell r="E53" t="str">
            <v>250mg</v>
          </cell>
          <cell r="F53" t="str">
            <v>Y</v>
          </cell>
          <cell r="G53">
            <v>2011.5</v>
          </cell>
          <cell r="H53">
            <v>0</v>
          </cell>
          <cell r="I53">
            <v>0</v>
          </cell>
          <cell r="J53">
            <v>0</v>
          </cell>
          <cell r="K53">
            <v>2011.5</v>
          </cell>
          <cell r="L53">
            <v>0</v>
          </cell>
          <cell r="M53">
            <v>0</v>
          </cell>
          <cell r="N53">
            <v>0</v>
          </cell>
          <cell r="O53">
            <v>0</v>
          </cell>
          <cell r="P53">
            <v>2011.5</v>
          </cell>
          <cell r="Q53">
            <v>0</v>
          </cell>
          <cell r="R53">
            <v>0</v>
          </cell>
          <cell r="S53">
            <v>2011.5</v>
          </cell>
          <cell r="T53">
            <v>0</v>
          </cell>
          <cell r="U53">
            <v>0</v>
          </cell>
          <cell r="V53">
            <v>0</v>
          </cell>
          <cell r="W53">
            <v>0</v>
          </cell>
          <cell r="X53">
            <v>0</v>
          </cell>
          <cell r="Y53">
            <v>2011.5</v>
          </cell>
          <cell r="Z53">
            <v>2011.5</v>
          </cell>
          <cell r="AA53">
            <v>0</v>
          </cell>
          <cell r="AB53">
            <v>0</v>
          </cell>
          <cell r="AC53">
            <v>0</v>
          </cell>
          <cell r="AD53">
            <v>2011.5</v>
          </cell>
          <cell r="AE53">
            <v>0</v>
          </cell>
          <cell r="AF53">
            <v>0</v>
          </cell>
          <cell r="AG53">
            <v>0</v>
          </cell>
          <cell r="AH53">
            <v>0</v>
          </cell>
          <cell r="AI53">
            <v>0</v>
          </cell>
          <cell r="AJ53">
            <v>0</v>
          </cell>
          <cell r="AK53">
            <v>2011.5</v>
          </cell>
        </row>
        <row r="54">
          <cell r="C54" t="str">
            <v>Levofloxacin500mg</v>
          </cell>
          <cell r="D54" t="str">
            <v>Levofloxacin</v>
          </cell>
          <cell r="E54" t="str">
            <v>500mg</v>
          </cell>
          <cell r="F54" t="str">
            <v>Y</v>
          </cell>
          <cell r="G54">
            <v>2011.5</v>
          </cell>
          <cell r="H54">
            <v>0</v>
          </cell>
          <cell r="I54">
            <v>0</v>
          </cell>
          <cell r="J54">
            <v>0</v>
          </cell>
          <cell r="K54">
            <v>2011.5</v>
          </cell>
          <cell r="L54">
            <v>0</v>
          </cell>
          <cell r="M54">
            <v>0</v>
          </cell>
          <cell r="N54">
            <v>0</v>
          </cell>
          <cell r="O54">
            <v>0</v>
          </cell>
          <cell r="P54">
            <v>2011.5</v>
          </cell>
          <cell r="Q54">
            <v>0</v>
          </cell>
          <cell r="R54">
            <v>0</v>
          </cell>
          <cell r="S54">
            <v>2011.5</v>
          </cell>
          <cell r="T54">
            <v>0</v>
          </cell>
          <cell r="U54">
            <v>0</v>
          </cell>
          <cell r="V54">
            <v>0</v>
          </cell>
          <cell r="W54">
            <v>0</v>
          </cell>
          <cell r="X54">
            <v>0</v>
          </cell>
          <cell r="Y54">
            <v>2011.5</v>
          </cell>
          <cell r="Z54">
            <v>2011.5</v>
          </cell>
          <cell r="AA54">
            <v>0</v>
          </cell>
          <cell r="AB54">
            <v>0</v>
          </cell>
          <cell r="AC54">
            <v>0</v>
          </cell>
          <cell r="AD54">
            <v>2011.5</v>
          </cell>
          <cell r="AE54">
            <v>0</v>
          </cell>
          <cell r="AF54">
            <v>0</v>
          </cell>
          <cell r="AG54">
            <v>0</v>
          </cell>
          <cell r="AH54">
            <v>0</v>
          </cell>
          <cell r="AI54">
            <v>0</v>
          </cell>
          <cell r="AJ54">
            <v>0</v>
          </cell>
          <cell r="AK54">
            <v>2011.5</v>
          </cell>
        </row>
        <row r="55">
          <cell r="C55" t="str">
            <v>Metformin (standard)850mg</v>
          </cell>
          <cell r="D55" t="str">
            <v>Metformin (standard)</v>
          </cell>
          <cell r="E55" t="str">
            <v>850mg</v>
          </cell>
          <cell r="F55" t="str">
            <v>Y</v>
          </cell>
          <cell r="G55">
            <v>0</v>
          </cell>
          <cell r="H55">
            <v>0</v>
          </cell>
          <cell r="I55">
            <v>0</v>
          </cell>
          <cell r="J55">
            <v>2010.25</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2010.25</v>
          </cell>
        </row>
        <row r="56">
          <cell r="C56" t="str">
            <v>Methotrexate15mg</v>
          </cell>
          <cell r="D56" t="str">
            <v>Methotrexate</v>
          </cell>
          <cell r="E56" t="str">
            <v>15mg</v>
          </cell>
          <cell r="F56" t="str">
            <v>Y</v>
          </cell>
          <cell r="G56">
            <v>2010.25</v>
          </cell>
          <cell r="H56">
            <v>0</v>
          </cell>
          <cell r="I56">
            <v>0</v>
          </cell>
          <cell r="J56">
            <v>0</v>
          </cell>
          <cell r="K56">
            <v>2011</v>
          </cell>
          <cell r="L56">
            <v>0</v>
          </cell>
          <cell r="M56">
            <v>0</v>
          </cell>
          <cell r="N56">
            <v>0</v>
          </cell>
          <cell r="O56">
            <v>0</v>
          </cell>
          <cell r="P56">
            <v>2011</v>
          </cell>
          <cell r="Q56">
            <v>0</v>
          </cell>
          <cell r="R56">
            <v>0</v>
          </cell>
          <cell r="S56">
            <v>2011</v>
          </cell>
          <cell r="T56">
            <v>0</v>
          </cell>
          <cell r="U56">
            <v>0</v>
          </cell>
          <cell r="V56">
            <v>0</v>
          </cell>
          <cell r="W56">
            <v>0</v>
          </cell>
          <cell r="X56">
            <v>0</v>
          </cell>
          <cell r="Y56">
            <v>2011</v>
          </cell>
          <cell r="Z56">
            <v>2011</v>
          </cell>
          <cell r="AA56">
            <v>0</v>
          </cell>
          <cell r="AB56">
            <v>0</v>
          </cell>
          <cell r="AC56">
            <v>0</v>
          </cell>
          <cell r="AD56">
            <v>2011</v>
          </cell>
          <cell r="AE56">
            <v>0</v>
          </cell>
          <cell r="AF56">
            <v>0</v>
          </cell>
          <cell r="AG56">
            <v>0</v>
          </cell>
          <cell r="AH56">
            <v>0</v>
          </cell>
          <cell r="AI56">
            <v>0</v>
          </cell>
          <cell r="AJ56">
            <v>0</v>
          </cell>
          <cell r="AK56">
            <v>2010.25</v>
          </cell>
        </row>
        <row r="57">
          <cell r="C57" t="str">
            <v>Amlodipine5mg</v>
          </cell>
          <cell r="D57" t="str">
            <v>Amlodipine</v>
          </cell>
          <cell r="E57" t="str">
            <v>5mg</v>
          </cell>
          <cell r="F57" t="str">
            <v>Y</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2010.25</v>
          </cell>
          <cell r="W57">
            <v>0</v>
          </cell>
          <cell r="X57">
            <v>0</v>
          </cell>
          <cell r="Y57">
            <v>0</v>
          </cell>
          <cell r="Z57">
            <v>0</v>
          </cell>
          <cell r="AA57">
            <v>0</v>
          </cell>
          <cell r="AB57">
            <v>0</v>
          </cell>
          <cell r="AC57">
            <v>0</v>
          </cell>
          <cell r="AD57">
            <v>0</v>
          </cell>
          <cell r="AE57">
            <v>0</v>
          </cell>
          <cell r="AF57">
            <v>0</v>
          </cell>
          <cell r="AG57">
            <v>0</v>
          </cell>
          <cell r="AH57">
            <v>0</v>
          </cell>
          <cell r="AI57">
            <v>2010.25</v>
          </cell>
          <cell r="AJ57">
            <v>0</v>
          </cell>
          <cell r="AK57">
            <v>2010.25</v>
          </cell>
        </row>
        <row r="58">
          <cell r="C58" t="str">
            <v>Amlodipine10mg</v>
          </cell>
          <cell r="D58" t="str">
            <v>Amlodipine</v>
          </cell>
          <cell r="E58" t="str">
            <v>10mg</v>
          </cell>
          <cell r="F58" t="str">
            <v>Y</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2010.25</v>
          </cell>
          <cell r="W58">
            <v>0</v>
          </cell>
          <cell r="X58">
            <v>0</v>
          </cell>
          <cell r="Y58">
            <v>0</v>
          </cell>
          <cell r="Z58">
            <v>0</v>
          </cell>
          <cell r="AA58">
            <v>0</v>
          </cell>
          <cell r="AB58">
            <v>0</v>
          </cell>
          <cell r="AC58">
            <v>0</v>
          </cell>
          <cell r="AD58">
            <v>0</v>
          </cell>
          <cell r="AE58">
            <v>0</v>
          </cell>
          <cell r="AF58">
            <v>0</v>
          </cell>
          <cell r="AG58">
            <v>0</v>
          </cell>
          <cell r="AH58">
            <v>0</v>
          </cell>
          <cell r="AI58">
            <v>2010.25</v>
          </cell>
          <cell r="AJ58">
            <v>0</v>
          </cell>
          <cell r="AK58">
            <v>2010.25</v>
          </cell>
        </row>
        <row r="59">
          <cell r="C59" t="str">
            <v>Ciprofloxacin250mg</v>
          </cell>
          <cell r="D59" t="str">
            <v>Ciprofloxacin</v>
          </cell>
          <cell r="E59" t="str">
            <v>250mg</v>
          </cell>
          <cell r="F59" t="str">
            <v>Y</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2010.25</v>
          </cell>
          <cell r="W59">
            <v>0</v>
          </cell>
          <cell r="X59">
            <v>0</v>
          </cell>
          <cell r="Y59">
            <v>0</v>
          </cell>
          <cell r="Z59">
            <v>0</v>
          </cell>
          <cell r="AA59">
            <v>0</v>
          </cell>
          <cell r="AB59">
            <v>0</v>
          </cell>
          <cell r="AC59">
            <v>0</v>
          </cell>
          <cell r="AD59">
            <v>0</v>
          </cell>
          <cell r="AE59">
            <v>0</v>
          </cell>
          <cell r="AF59">
            <v>0</v>
          </cell>
          <cell r="AG59">
            <v>0</v>
          </cell>
          <cell r="AH59">
            <v>0</v>
          </cell>
          <cell r="AI59">
            <v>2010.25</v>
          </cell>
          <cell r="AJ59">
            <v>0</v>
          </cell>
          <cell r="AK59">
            <v>2010.25</v>
          </cell>
        </row>
        <row r="60">
          <cell r="C60" t="str">
            <v>Ciprofloxacin500mg</v>
          </cell>
          <cell r="D60" t="str">
            <v>Ciprofloxacin</v>
          </cell>
          <cell r="E60" t="str">
            <v>500mg</v>
          </cell>
          <cell r="F60" t="str">
            <v>Y</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2010.25</v>
          </cell>
          <cell r="W60">
            <v>0</v>
          </cell>
          <cell r="X60">
            <v>0</v>
          </cell>
          <cell r="Y60">
            <v>0</v>
          </cell>
          <cell r="Z60">
            <v>0</v>
          </cell>
          <cell r="AA60">
            <v>0</v>
          </cell>
          <cell r="AB60">
            <v>0</v>
          </cell>
          <cell r="AC60">
            <v>0</v>
          </cell>
          <cell r="AD60">
            <v>0</v>
          </cell>
          <cell r="AE60">
            <v>0</v>
          </cell>
          <cell r="AF60">
            <v>0</v>
          </cell>
          <cell r="AG60">
            <v>0</v>
          </cell>
          <cell r="AH60">
            <v>0</v>
          </cell>
          <cell r="AI60">
            <v>2010.25</v>
          </cell>
          <cell r="AJ60">
            <v>0</v>
          </cell>
          <cell r="AK60">
            <v>2010.25</v>
          </cell>
        </row>
        <row r="61">
          <cell r="C61" t="str">
            <v>Cytarabine500mg</v>
          </cell>
          <cell r="D61" t="str">
            <v>Cytarabine</v>
          </cell>
          <cell r="E61" t="str">
            <v>500mg</v>
          </cell>
          <cell r="F61" t="str">
            <v>Y</v>
          </cell>
          <cell r="G61">
            <v>2010.25</v>
          </cell>
          <cell r="H61">
            <v>0</v>
          </cell>
          <cell r="I61">
            <v>0</v>
          </cell>
          <cell r="J61">
            <v>0</v>
          </cell>
          <cell r="K61">
            <v>2011</v>
          </cell>
          <cell r="L61">
            <v>0</v>
          </cell>
          <cell r="M61">
            <v>0</v>
          </cell>
          <cell r="N61">
            <v>0</v>
          </cell>
          <cell r="O61">
            <v>0</v>
          </cell>
          <cell r="P61">
            <v>2011</v>
          </cell>
          <cell r="Q61">
            <v>0</v>
          </cell>
          <cell r="R61">
            <v>0</v>
          </cell>
          <cell r="S61">
            <v>2011</v>
          </cell>
          <cell r="T61">
            <v>0</v>
          </cell>
          <cell r="U61">
            <v>0</v>
          </cell>
          <cell r="V61">
            <v>0</v>
          </cell>
          <cell r="W61">
            <v>0</v>
          </cell>
          <cell r="X61">
            <v>0</v>
          </cell>
          <cell r="Y61">
            <v>2011</v>
          </cell>
          <cell r="Z61">
            <v>2010.25</v>
          </cell>
          <cell r="AA61">
            <v>0</v>
          </cell>
          <cell r="AB61">
            <v>0</v>
          </cell>
          <cell r="AC61">
            <v>0</v>
          </cell>
          <cell r="AD61">
            <v>2011</v>
          </cell>
          <cell r="AE61">
            <v>0</v>
          </cell>
          <cell r="AF61">
            <v>0</v>
          </cell>
          <cell r="AG61">
            <v>0</v>
          </cell>
          <cell r="AH61">
            <v>0</v>
          </cell>
          <cell r="AI61">
            <v>0</v>
          </cell>
          <cell r="AJ61">
            <v>0</v>
          </cell>
          <cell r="AK61">
            <v>2010.25</v>
          </cell>
        </row>
        <row r="62">
          <cell r="C62" t="str">
            <v>Cytarabine1000mg</v>
          </cell>
          <cell r="D62" t="str">
            <v>Cytarabine</v>
          </cell>
          <cell r="E62" t="str">
            <v>1000mg</v>
          </cell>
          <cell r="F62" t="str">
            <v>Y</v>
          </cell>
          <cell r="G62">
            <v>2010.25</v>
          </cell>
          <cell r="H62">
            <v>0</v>
          </cell>
          <cell r="I62">
            <v>0</v>
          </cell>
          <cell r="J62">
            <v>0</v>
          </cell>
          <cell r="K62">
            <v>2011</v>
          </cell>
          <cell r="L62">
            <v>0</v>
          </cell>
          <cell r="M62">
            <v>0</v>
          </cell>
          <cell r="N62">
            <v>0</v>
          </cell>
          <cell r="O62">
            <v>0</v>
          </cell>
          <cell r="P62">
            <v>2011</v>
          </cell>
          <cell r="Q62">
            <v>0</v>
          </cell>
          <cell r="R62">
            <v>0</v>
          </cell>
          <cell r="S62">
            <v>2011</v>
          </cell>
          <cell r="T62">
            <v>0</v>
          </cell>
          <cell r="U62">
            <v>0</v>
          </cell>
          <cell r="V62">
            <v>0</v>
          </cell>
          <cell r="W62">
            <v>0</v>
          </cell>
          <cell r="X62">
            <v>0</v>
          </cell>
          <cell r="Y62">
            <v>2011</v>
          </cell>
          <cell r="Z62">
            <v>2010.25</v>
          </cell>
          <cell r="AA62">
            <v>0</v>
          </cell>
          <cell r="AB62">
            <v>0</v>
          </cell>
          <cell r="AC62">
            <v>0</v>
          </cell>
          <cell r="AD62">
            <v>2011</v>
          </cell>
          <cell r="AE62">
            <v>0</v>
          </cell>
          <cell r="AF62">
            <v>0</v>
          </cell>
          <cell r="AG62">
            <v>0</v>
          </cell>
          <cell r="AH62">
            <v>0</v>
          </cell>
          <cell r="AI62">
            <v>0</v>
          </cell>
          <cell r="AJ62">
            <v>0</v>
          </cell>
          <cell r="AK62">
            <v>2010.25</v>
          </cell>
        </row>
        <row r="63">
          <cell r="C63" t="str">
            <v>Finasteride5mg</v>
          </cell>
          <cell r="D63" t="str">
            <v>Finasteride</v>
          </cell>
          <cell r="E63" t="str">
            <v>5mg</v>
          </cell>
          <cell r="F63" t="str">
            <v>Y</v>
          </cell>
          <cell r="G63">
            <v>2010.25</v>
          </cell>
          <cell r="H63">
            <v>0</v>
          </cell>
          <cell r="I63">
            <v>0</v>
          </cell>
          <cell r="J63">
            <v>0</v>
          </cell>
          <cell r="K63">
            <v>2011</v>
          </cell>
          <cell r="L63">
            <v>0</v>
          </cell>
          <cell r="M63">
            <v>0</v>
          </cell>
          <cell r="N63">
            <v>0</v>
          </cell>
          <cell r="O63">
            <v>0</v>
          </cell>
          <cell r="P63">
            <v>2011</v>
          </cell>
          <cell r="Q63">
            <v>0</v>
          </cell>
          <cell r="R63">
            <v>0</v>
          </cell>
          <cell r="S63">
            <v>2011</v>
          </cell>
          <cell r="T63">
            <v>0</v>
          </cell>
          <cell r="U63">
            <v>0</v>
          </cell>
          <cell r="V63">
            <v>2010.25</v>
          </cell>
          <cell r="W63">
            <v>0</v>
          </cell>
          <cell r="X63">
            <v>0</v>
          </cell>
          <cell r="Y63">
            <v>2011</v>
          </cell>
          <cell r="Z63">
            <v>2011</v>
          </cell>
          <cell r="AA63">
            <v>0</v>
          </cell>
          <cell r="AB63">
            <v>0</v>
          </cell>
          <cell r="AC63">
            <v>0</v>
          </cell>
          <cell r="AD63">
            <v>2011</v>
          </cell>
          <cell r="AE63">
            <v>0</v>
          </cell>
          <cell r="AF63">
            <v>0</v>
          </cell>
          <cell r="AG63">
            <v>0</v>
          </cell>
          <cell r="AH63">
            <v>0</v>
          </cell>
          <cell r="AI63">
            <v>0</v>
          </cell>
          <cell r="AJ63">
            <v>0</v>
          </cell>
          <cell r="AK63">
            <v>2010.25</v>
          </cell>
        </row>
        <row r="64">
          <cell r="C64" t="str">
            <v>Gabapentin600mg</v>
          </cell>
          <cell r="D64" t="str">
            <v>Gabapentin</v>
          </cell>
          <cell r="E64" t="str">
            <v>600mg</v>
          </cell>
          <cell r="F64" t="str">
            <v>Y</v>
          </cell>
          <cell r="G64">
            <v>2011.5</v>
          </cell>
          <cell r="H64">
            <v>0</v>
          </cell>
          <cell r="I64">
            <v>0</v>
          </cell>
          <cell r="J64">
            <v>0</v>
          </cell>
          <cell r="K64">
            <v>2011.5</v>
          </cell>
          <cell r="L64">
            <v>0</v>
          </cell>
          <cell r="M64">
            <v>0</v>
          </cell>
          <cell r="N64">
            <v>0</v>
          </cell>
          <cell r="O64">
            <v>0</v>
          </cell>
          <cell r="P64">
            <v>2011.5</v>
          </cell>
          <cell r="Q64">
            <v>0</v>
          </cell>
          <cell r="R64">
            <v>0</v>
          </cell>
          <cell r="S64">
            <v>2011.5</v>
          </cell>
          <cell r="T64">
            <v>0</v>
          </cell>
          <cell r="U64">
            <v>0</v>
          </cell>
          <cell r="V64">
            <v>2010.25</v>
          </cell>
          <cell r="W64">
            <v>0</v>
          </cell>
          <cell r="X64">
            <v>0</v>
          </cell>
          <cell r="Y64">
            <v>2011.5</v>
          </cell>
          <cell r="Z64">
            <v>2011.5</v>
          </cell>
          <cell r="AA64">
            <v>0</v>
          </cell>
          <cell r="AB64">
            <v>0</v>
          </cell>
          <cell r="AC64">
            <v>0</v>
          </cell>
          <cell r="AD64">
            <v>2011.5</v>
          </cell>
          <cell r="AE64">
            <v>0</v>
          </cell>
          <cell r="AF64">
            <v>0</v>
          </cell>
          <cell r="AG64">
            <v>0</v>
          </cell>
          <cell r="AH64">
            <v>0</v>
          </cell>
          <cell r="AI64">
            <v>0</v>
          </cell>
          <cell r="AJ64">
            <v>0</v>
          </cell>
          <cell r="AK64">
            <v>2010.25</v>
          </cell>
        </row>
        <row r="65">
          <cell r="C65" t="str">
            <v>Gabapentin800mg</v>
          </cell>
          <cell r="D65" t="str">
            <v>Gabapentin</v>
          </cell>
          <cell r="E65" t="str">
            <v>800mg</v>
          </cell>
          <cell r="F65" t="str">
            <v>Y</v>
          </cell>
          <cell r="G65">
            <v>2011.5</v>
          </cell>
          <cell r="H65">
            <v>0</v>
          </cell>
          <cell r="I65">
            <v>0</v>
          </cell>
          <cell r="J65">
            <v>0</v>
          </cell>
          <cell r="K65">
            <v>2011.5</v>
          </cell>
          <cell r="L65">
            <v>0</v>
          </cell>
          <cell r="M65">
            <v>0</v>
          </cell>
          <cell r="N65">
            <v>0</v>
          </cell>
          <cell r="O65">
            <v>0</v>
          </cell>
          <cell r="P65">
            <v>2011.5</v>
          </cell>
          <cell r="Q65">
            <v>0</v>
          </cell>
          <cell r="R65">
            <v>0</v>
          </cell>
          <cell r="S65">
            <v>2011.5</v>
          </cell>
          <cell r="T65">
            <v>0</v>
          </cell>
          <cell r="U65">
            <v>0</v>
          </cell>
          <cell r="V65">
            <v>2010.25</v>
          </cell>
          <cell r="W65">
            <v>0</v>
          </cell>
          <cell r="X65">
            <v>0</v>
          </cell>
          <cell r="Y65">
            <v>2011.5</v>
          </cell>
          <cell r="Z65">
            <v>2011.5</v>
          </cell>
          <cell r="AA65">
            <v>0</v>
          </cell>
          <cell r="AB65">
            <v>0</v>
          </cell>
          <cell r="AC65">
            <v>0</v>
          </cell>
          <cell r="AD65">
            <v>2011.5</v>
          </cell>
          <cell r="AE65">
            <v>0</v>
          </cell>
          <cell r="AF65">
            <v>0</v>
          </cell>
          <cell r="AG65">
            <v>0</v>
          </cell>
          <cell r="AH65">
            <v>0</v>
          </cell>
          <cell r="AI65">
            <v>0</v>
          </cell>
          <cell r="AJ65">
            <v>0</v>
          </cell>
          <cell r="AK65">
            <v>2010.25</v>
          </cell>
        </row>
        <row r="66">
          <cell r="C66" t="str">
            <v>Lamotrigine25mg</v>
          </cell>
          <cell r="D66" t="str">
            <v>Lamotrigine</v>
          </cell>
          <cell r="E66" t="str">
            <v>25mg</v>
          </cell>
          <cell r="F66" t="str">
            <v>Y</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2010.25</v>
          </cell>
          <cell r="W66">
            <v>0</v>
          </cell>
          <cell r="X66">
            <v>0</v>
          </cell>
          <cell r="Y66">
            <v>0</v>
          </cell>
          <cell r="Z66">
            <v>0</v>
          </cell>
          <cell r="AA66">
            <v>0</v>
          </cell>
          <cell r="AB66">
            <v>0</v>
          </cell>
          <cell r="AC66">
            <v>0</v>
          </cell>
          <cell r="AD66">
            <v>0</v>
          </cell>
          <cell r="AE66">
            <v>0</v>
          </cell>
          <cell r="AF66">
            <v>0</v>
          </cell>
          <cell r="AG66">
            <v>0</v>
          </cell>
          <cell r="AH66">
            <v>0</v>
          </cell>
          <cell r="AI66">
            <v>2010.25</v>
          </cell>
          <cell r="AJ66">
            <v>0</v>
          </cell>
          <cell r="AK66">
            <v>2010.25</v>
          </cell>
        </row>
        <row r="67">
          <cell r="C67" t="str">
            <v>Lamotrigine50mg</v>
          </cell>
          <cell r="D67" t="str">
            <v>Lamotrigine</v>
          </cell>
          <cell r="E67" t="str">
            <v>50mg</v>
          </cell>
          <cell r="F67" t="str">
            <v>Y</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2010.25</v>
          </cell>
          <cell r="W67">
            <v>0</v>
          </cell>
          <cell r="X67">
            <v>0</v>
          </cell>
          <cell r="Y67">
            <v>0</v>
          </cell>
          <cell r="Z67">
            <v>0</v>
          </cell>
          <cell r="AA67">
            <v>0</v>
          </cell>
          <cell r="AB67">
            <v>0</v>
          </cell>
          <cell r="AC67">
            <v>0</v>
          </cell>
          <cell r="AD67">
            <v>0</v>
          </cell>
          <cell r="AE67">
            <v>0</v>
          </cell>
          <cell r="AF67">
            <v>0</v>
          </cell>
          <cell r="AG67">
            <v>0</v>
          </cell>
          <cell r="AH67">
            <v>0</v>
          </cell>
          <cell r="AI67">
            <v>2010.25</v>
          </cell>
          <cell r="AJ67">
            <v>0</v>
          </cell>
          <cell r="AK67">
            <v>2010.25</v>
          </cell>
        </row>
        <row r="68">
          <cell r="C68" t="str">
            <v>Lamotrigine100mg</v>
          </cell>
          <cell r="D68" t="str">
            <v>Lamotrigine</v>
          </cell>
          <cell r="E68" t="str">
            <v>100mg</v>
          </cell>
          <cell r="F68" t="str">
            <v>Y</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2010.25</v>
          </cell>
          <cell r="W68">
            <v>0</v>
          </cell>
          <cell r="X68">
            <v>0</v>
          </cell>
          <cell r="Y68">
            <v>0</v>
          </cell>
          <cell r="Z68">
            <v>0</v>
          </cell>
          <cell r="AA68">
            <v>0</v>
          </cell>
          <cell r="AB68">
            <v>0</v>
          </cell>
          <cell r="AC68">
            <v>0</v>
          </cell>
          <cell r="AD68">
            <v>0</v>
          </cell>
          <cell r="AE68">
            <v>0</v>
          </cell>
          <cell r="AF68">
            <v>0</v>
          </cell>
          <cell r="AG68">
            <v>0</v>
          </cell>
          <cell r="AH68">
            <v>0</v>
          </cell>
          <cell r="AI68">
            <v>2010.25</v>
          </cell>
          <cell r="AJ68">
            <v>0</v>
          </cell>
          <cell r="AK68">
            <v>2010.25</v>
          </cell>
        </row>
        <row r="69">
          <cell r="C69" t="str">
            <v>Topiramate25mg</v>
          </cell>
          <cell r="D69" t="str">
            <v>Topiramate</v>
          </cell>
          <cell r="E69" t="str">
            <v>25mg</v>
          </cell>
          <cell r="F69" t="str">
            <v>Y</v>
          </cell>
          <cell r="G69">
            <v>2010.25</v>
          </cell>
          <cell r="H69">
            <v>0</v>
          </cell>
          <cell r="I69">
            <v>0</v>
          </cell>
          <cell r="J69">
            <v>0</v>
          </cell>
          <cell r="K69">
            <v>2011</v>
          </cell>
          <cell r="L69">
            <v>0</v>
          </cell>
          <cell r="M69">
            <v>0</v>
          </cell>
          <cell r="N69">
            <v>0</v>
          </cell>
          <cell r="O69">
            <v>0</v>
          </cell>
          <cell r="P69">
            <v>2011</v>
          </cell>
          <cell r="Q69">
            <v>0</v>
          </cell>
          <cell r="R69">
            <v>0</v>
          </cell>
          <cell r="S69">
            <v>2011</v>
          </cell>
          <cell r="T69">
            <v>0</v>
          </cell>
          <cell r="U69">
            <v>0</v>
          </cell>
          <cell r="V69">
            <v>0</v>
          </cell>
          <cell r="W69">
            <v>0</v>
          </cell>
          <cell r="X69">
            <v>0</v>
          </cell>
          <cell r="Y69">
            <v>2010.25</v>
          </cell>
          <cell r="Z69">
            <v>2011</v>
          </cell>
          <cell r="AA69">
            <v>0</v>
          </cell>
          <cell r="AB69">
            <v>0</v>
          </cell>
          <cell r="AC69">
            <v>0</v>
          </cell>
          <cell r="AD69">
            <v>2011</v>
          </cell>
          <cell r="AE69">
            <v>0</v>
          </cell>
          <cell r="AF69">
            <v>0</v>
          </cell>
          <cell r="AG69">
            <v>0</v>
          </cell>
          <cell r="AH69">
            <v>0</v>
          </cell>
          <cell r="AI69">
            <v>2010.25</v>
          </cell>
          <cell r="AJ69">
            <v>0</v>
          </cell>
          <cell r="AK69">
            <v>2010.25</v>
          </cell>
        </row>
        <row r="70">
          <cell r="C70" t="str">
            <v>Topiramate50mg</v>
          </cell>
          <cell r="D70" t="str">
            <v>Topiramate</v>
          </cell>
          <cell r="E70" t="str">
            <v>50mg</v>
          </cell>
          <cell r="F70" t="str">
            <v>Y</v>
          </cell>
          <cell r="G70">
            <v>2010.25</v>
          </cell>
          <cell r="H70">
            <v>0</v>
          </cell>
          <cell r="I70">
            <v>0</v>
          </cell>
          <cell r="J70">
            <v>0</v>
          </cell>
          <cell r="K70">
            <v>2011</v>
          </cell>
          <cell r="L70">
            <v>0</v>
          </cell>
          <cell r="M70">
            <v>0</v>
          </cell>
          <cell r="N70">
            <v>0</v>
          </cell>
          <cell r="O70">
            <v>0</v>
          </cell>
          <cell r="P70">
            <v>2011</v>
          </cell>
          <cell r="Q70">
            <v>0</v>
          </cell>
          <cell r="R70">
            <v>0</v>
          </cell>
          <cell r="S70">
            <v>2011</v>
          </cell>
          <cell r="T70">
            <v>0</v>
          </cell>
          <cell r="U70">
            <v>0</v>
          </cell>
          <cell r="V70">
            <v>0</v>
          </cell>
          <cell r="W70">
            <v>0</v>
          </cell>
          <cell r="X70">
            <v>0</v>
          </cell>
          <cell r="Y70">
            <v>2010.25</v>
          </cell>
          <cell r="Z70">
            <v>2011</v>
          </cell>
          <cell r="AA70">
            <v>0</v>
          </cell>
          <cell r="AB70">
            <v>0</v>
          </cell>
          <cell r="AC70">
            <v>0</v>
          </cell>
          <cell r="AD70">
            <v>2011</v>
          </cell>
          <cell r="AE70">
            <v>0</v>
          </cell>
          <cell r="AF70">
            <v>0</v>
          </cell>
          <cell r="AG70">
            <v>0</v>
          </cell>
          <cell r="AH70">
            <v>0</v>
          </cell>
          <cell r="AI70">
            <v>2010.25</v>
          </cell>
          <cell r="AJ70">
            <v>0</v>
          </cell>
          <cell r="AK70">
            <v>2010.25</v>
          </cell>
        </row>
        <row r="71">
          <cell r="C71" t="str">
            <v>Topiramate100mg</v>
          </cell>
          <cell r="D71" t="str">
            <v>Topiramate</v>
          </cell>
          <cell r="E71" t="str">
            <v>100mg</v>
          </cell>
          <cell r="F71" t="str">
            <v>Y</v>
          </cell>
          <cell r="G71">
            <v>2010.25</v>
          </cell>
          <cell r="H71">
            <v>0</v>
          </cell>
          <cell r="I71">
            <v>0</v>
          </cell>
          <cell r="J71">
            <v>0</v>
          </cell>
          <cell r="K71">
            <v>2011</v>
          </cell>
          <cell r="L71">
            <v>0</v>
          </cell>
          <cell r="M71">
            <v>0</v>
          </cell>
          <cell r="N71">
            <v>0</v>
          </cell>
          <cell r="O71">
            <v>0</v>
          </cell>
          <cell r="P71">
            <v>2011</v>
          </cell>
          <cell r="Q71">
            <v>0</v>
          </cell>
          <cell r="R71">
            <v>0</v>
          </cell>
          <cell r="S71">
            <v>2011</v>
          </cell>
          <cell r="T71">
            <v>0</v>
          </cell>
          <cell r="U71">
            <v>0</v>
          </cell>
          <cell r="V71">
            <v>0</v>
          </cell>
          <cell r="W71">
            <v>0</v>
          </cell>
          <cell r="X71">
            <v>0</v>
          </cell>
          <cell r="Y71">
            <v>2010.25</v>
          </cell>
          <cell r="Z71">
            <v>2011</v>
          </cell>
          <cell r="AA71">
            <v>0</v>
          </cell>
          <cell r="AB71">
            <v>0</v>
          </cell>
          <cell r="AC71">
            <v>0</v>
          </cell>
          <cell r="AD71">
            <v>2011</v>
          </cell>
          <cell r="AE71">
            <v>0</v>
          </cell>
          <cell r="AF71">
            <v>0</v>
          </cell>
          <cell r="AG71">
            <v>0</v>
          </cell>
          <cell r="AH71">
            <v>0</v>
          </cell>
          <cell r="AI71">
            <v>2010.25</v>
          </cell>
          <cell r="AJ71">
            <v>0</v>
          </cell>
          <cell r="AK71">
            <v>2010.25</v>
          </cell>
        </row>
        <row r="72">
          <cell r="C72" t="str">
            <v>Topiramate200mg</v>
          </cell>
          <cell r="D72" t="str">
            <v>Topiramate</v>
          </cell>
          <cell r="E72" t="str">
            <v>200mg</v>
          </cell>
          <cell r="F72" t="str">
            <v>Y</v>
          </cell>
          <cell r="G72">
            <v>2010.25</v>
          </cell>
          <cell r="H72">
            <v>0</v>
          </cell>
          <cell r="I72">
            <v>0</v>
          </cell>
          <cell r="J72">
            <v>0</v>
          </cell>
          <cell r="K72">
            <v>2011</v>
          </cell>
          <cell r="L72">
            <v>0</v>
          </cell>
          <cell r="M72">
            <v>0</v>
          </cell>
          <cell r="N72">
            <v>0</v>
          </cell>
          <cell r="O72">
            <v>0</v>
          </cell>
          <cell r="P72">
            <v>2011</v>
          </cell>
          <cell r="Q72">
            <v>0</v>
          </cell>
          <cell r="R72">
            <v>0</v>
          </cell>
          <cell r="S72">
            <v>2011</v>
          </cell>
          <cell r="T72">
            <v>0</v>
          </cell>
          <cell r="U72">
            <v>0</v>
          </cell>
          <cell r="V72">
            <v>0</v>
          </cell>
          <cell r="W72">
            <v>0</v>
          </cell>
          <cell r="X72">
            <v>0</v>
          </cell>
          <cell r="Y72">
            <v>2010.25</v>
          </cell>
          <cell r="Z72">
            <v>2011</v>
          </cell>
          <cell r="AA72">
            <v>0</v>
          </cell>
          <cell r="AB72">
            <v>0</v>
          </cell>
          <cell r="AC72">
            <v>0</v>
          </cell>
          <cell r="AD72">
            <v>2011</v>
          </cell>
          <cell r="AE72">
            <v>0</v>
          </cell>
          <cell r="AF72">
            <v>0</v>
          </cell>
          <cell r="AG72">
            <v>0</v>
          </cell>
          <cell r="AH72">
            <v>0</v>
          </cell>
          <cell r="AI72">
            <v>2010.25</v>
          </cell>
          <cell r="AJ72">
            <v>0</v>
          </cell>
          <cell r="AK72">
            <v>2010.25</v>
          </cell>
        </row>
        <row r="73">
          <cell r="C73" t="str">
            <v>Diclofenac50mg</v>
          </cell>
          <cell r="D73" t="str">
            <v>Diclofenac</v>
          </cell>
          <cell r="E73" t="str">
            <v>50mg</v>
          </cell>
          <cell r="F73" t="str">
            <v>Y</v>
          </cell>
          <cell r="G73">
            <v>0</v>
          </cell>
          <cell r="H73">
            <v>0</v>
          </cell>
          <cell r="I73">
            <v>0</v>
          </cell>
          <cell r="J73">
            <v>2010.25</v>
          </cell>
          <cell r="K73">
            <v>0</v>
          </cell>
          <cell r="L73">
            <v>0</v>
          </cell>
          <cell r="M73">
            <v>0</v>
          </cell>
          <cell r="N73">
            <v>0</v>
          </cell>
          <cell r="O73">
            <v>0</v>
          </cell>
          <cell r="P73">
            <v>0</v>
          </cell>
          <cell r="Q73">
            <v>0</v>
          </cell>
          <cell r="R73">
            <v>0</v>
          </cell>
          <cell r="S73">
            <v>0</v>
          </cell>
          <cell r="T73">
            <v>0</v>
          </cell>
          <cell r="U73">
            <v>0</v>
          </cell>
          <cell r="V73">
            <v>2010.25</v>
          </cell>
          <cell r="W73">
            <v>0</v>
          </cell>
          <cell r="X73">
            <v>0</v>
          </cell>
          <cell r="Y73">
            <v>0</v>
          </cell>
          <cell r="Z73">
            <v>0</v>
          </cell>
          <cell r="AA73">
            <v>0</v>
          </cell>
          <cell r="AB73">
            <v>0</v>
          </cell>
          <cell r="AC73">
            <v>0</v>
          </cell>
          <cell r="AD73">
            <v>0</v>
          </cell>
          <cell r="AE73">
            <v>0</v>
          </cell>
          <cell r="AF73">
            <v>0</v>
          </cell>
          <cell r="AG73">
            <v>0</v>
          </cell>
          <cell r="AH73">
            <v>0</v>
          </cell>
          <cell r="AI73">
            <v>2010.25</v>
          </cell>
          <cell r="AJ73">
            <v>0</v>
          </cell>
          <cell r="AK73">
            <v>2010.25</v>
          </cell>
        </row>
        <row r="74">
          <cell r="C74" t="str">
            <v>Losartan25mg</v>
          </cell>
          <cell r="D74" t="str">
            <v>Losartan</v>
          </cell>
          <cell r="E74" t="str">
            <v>25mg</v>
          </cell>
          <cell r="F74" t="str">
            <v>Y</v>
          </cell>
          <cell r="G74">
            <v>2010.25</v>
          </cell>
          <cell r="H74">
            <v>0</v>
          </cell>
          <cell r="I74">
            <v>0</v>
          </cell>
          <cell r="J74">
            <v>0</v>
          </cell>
          <cell r="K74">
            <v>2011</v>
          </cell>
          <cell r="L74">
            <v>0</v>
          </cell>
          <cell r="M74">
            <v>0</v>
          </cell>
          <cell r="N74">
            <v>0</v>
          </cell>
          <cell r="O74">
            <v>0</v>
          </cell>
          <cell r="P74">
            <v>2011</v>
          </cell>
          <cell r="Q74">
            <v>0</v>
          </cell>
          <cell r="R74">
            <v>0</v>
          </cell>
          <cell r="S74">
            <v>2010.25</v>
          </cell>
          <cell r="T74">
            <v>0</v>
          </cell>
          <cell r="U74">
            <v>0</v>
          </cell>
          <cell r="V74">
            <v>2010.25</v>
          </cell>
          <cell r="W74">
            <v>0</v>
          </cell>
          <cell r="X74">
            <v>0</v>
          </cell>
          <cell r="Y74">
            <v>2011</v>
          </cell>
          <cell r="Z74">
            <v>2011</v>
          </cell>
          <cell r="AA74">
            <v>0</v>
          </cell>
          <cell r="AB74">
            <v>0</v>
          </cell>
          <cell r="AC74">
            <v>0</v>
          </cell>
          <cell r="AD74">
            <v>2011</v>
          </cell>
          <cell r="AE74">
            <v>0</v>
          </cell>
          <cell r="AF74">
            <v>0</v>
          </cell>
          <cell r="AG74">
            <v>0</v>
          </cell>
          <cell r="AH74">
            <v>0</v>
          </cell>
          <cell r="AI74">
            <v>0</v>
          </cell>
          <cell r="AJ74">
            <v>0</v>
          </cell>
          <cell r="AK74">
            <v>2010.25</v>
          </cell>
        </row>
        <row r="75">
          <cell r="C75" t="str">
            <v>Losartan50mg</v>
          </cell>
          <cell r="D75" t="str">
            <v>Losartan</v>
          </cell>
          <cell r="E75" t="str">
            <v>50mg</v>
          </cell>
          <cell r="F75" t="str">
            <v>Y</v>
          </cell>
          <cell r="G75">
            <v>2010.25</v>
          </cell>
          <cell r="H75">
            <v>0</v>
          </cell>
          <cell r="I75">
            <v>0</v>
          </cell>
          <cell r="J75">
            <v>0</v>
          </cell>
          <cell r="K75">
            <v>2011</v>
          </cell>
          <cell r="L75">
            <v>0</v>
          </cell>
          <cell r="M75">
            <v>0</v>
          </cell>
          <cell r="N75">
            <v>0</v>
          </cell>
          <cell r="O75">
            <v>0</v>
          </cell>
          <cell r="P75">
            <v>2011</v>
          </cell>
          <cell r="Q75">
            <v>0</v>
          </cell>
          <cell r="R75">
            <v>0</v>
          </cell>
          <cell r="S75">
            <v>2010.25</v>
          </cell>
          <cell r="T75">
            <v>0</v>
          </cell>
          <cell r="U75">
            <v>0</v>
          </cell>
          <cell r="V75">
            <v>2010.25</v>
          </cell>
          <cell r="W75">
            <v>0</v>
          </cell>
          <cell r="X75">
            <v>0</v>
          </cell>
          <cell r="Y75">
            <v>2011</v>
          </cell>
          <cell r="Z75">
            <v>2011</v>
          </cell>
          <cell r="AA75">
            <v>0</v>
          </cell>
          <cell r="AB75">
            <v>0</v>
          </cell>
          <cell r="AC75">
            <v>0</v>
          </cell>
          <cell r="AD75">
            <v>2011</v>
          </cell>
          <cell r="AE75">
            <v>0</v>
          </cell>
          <cell r="AF75">
            <v>0</v>
          </cell>
          <cell r="AG75">
            <v>0</v>
          </cell>
          <cell r="AH75">
            <v>0</v>
          </cell>
          <cell r="AI75">
            <v>0</v>
          </cell>
          <cell r="AJ75">
            <v>0</v>
          </cell>
          <cell r="AK75">
            <v>2010.25</v>
          </cell>
        </row>
        <row r="76">
          <cell r="C76" t="str">
            <v>Losartan100mg</v>
          </cell>
          <cell r="D76" t="str">
            <v>Losartan</v>
          </cell>
          <cell r="E76" t="str">
            <v>100mg</v>
          </cell>
          <cell r="F76" t="str">
            <v>Y</v>
          </cell>
          <cell r="G76">
            <v>2010.25</v>
          </cell>
          <cell r="H76">
            <v>0</v>
          </cell>
          <cell r="I76">
            <v>0</v>
          </cell>
          <cell r="J76">
            <v>0</v>
          </cell>
          <cell r="K76">
            <v>2011</v>
          </cell>
          <cell r="L76">
            <v>0</v>
          </cell>
          <cell r="M76">
            <v>0</v>
          </cell>
          <cell r="N76">
            <v>0</v>
          </cell>
          <cell r="O76">
            <v>0</v>
          </cell>
          <cell r="P76">
            <v>2011</v>
          </cell>
          <cell r="Q76">
            <v>0</v>
          </cell>
          <cell r="R76">
            <v>0</v>
          </cell>
          <cell r="S76">
            <v>2010.25</v>
          </cell>
          <cell r="T76">
            <v>0</v>
          </cell>
          <cell r="U76">
            <v>0</v>
          </cell>
          <cell r="V76">
            <v>2010.25</v>
          </cell>
          <cell r="W76">
            <v>0</v>
          </cell>
          <cell r="X76">
            <v>0</v>
          </cell>
          <cell r="Y76">
            <v>2011</v>
          </cell>
          <cell r="Z76">
            <v>2011</v>
          </cell>
          <cell r="AA76">
            <v>0</v>
          </cell>
          <cell r="AB76">
            <v>0</v>
          </cell>
          <cell r="AC76">
            <v>0</v>
          </cell>
          <cell r="AD76">
            <v>2011</v>
          </cell>
          <cell r="AE76">
            <v>0</v>
          </cell>
          <cell r="AF76">
            <v>0</v>
          </cell>
          <cell r="AG76">
            <v>0</v>
          </cell>
          <cell r="AH76">
            <v>0</v>
          </cell>
          <cell r="AI76">
            <v>0</v>
          </cell>
          <cell r="AJ76">
            <v>0</v>
          </cell>
          <cell r="AK76">
            <v>2010.25</v>
          </cell>
        </row>
        <row r="77">
          <cell r="C77" t="str">
            <v>Glimepiride3mg</v>
          </cell>
          <cell r="D77" t="str">
            <v>Glimepiride</v>
          </cell>
          <cell r="E77" t="str">
            <v>3mg</v>
          </cell>
          <cell r="F77" t="str">
            <v>Y</v>
          </cell>
          <cell r="G77">
            <v>2010.25</v>
          </cell>
          <cell r="H77">
            <v>0</v>
          </cell>
          <cell r="I77">
            <v>0</v>
          </cell>
          <cell r="J77">
            <v>0</v>
          </cell>
          <cell r="K77">
            <v>2011</v>
          </cell>
          <cell r="L77">
            <v>0</v>
          </cell>
          <cell r="M77">
            <v>0</v>
          </cell>
          <cell r="N77">
            <v>0</v>
          </cell>
          <cell r="O77">
            <v>0</v>
          </cell>
          <cell r="P77">
            <v>2011</v>
          </cell>
          <cell r="Q77">
            <v>0</v>
          </cell>
          <cell r="R77">
            <v>0</v>
          </cell>
          <cell r="S77">
            <v>2011</v>
          </cell>
          <cell r="T77">
            <v>0</v>
          </cell>
          <cell r="U77">
            <v>0</v>
          </cell>
          <cell r="V77">
            <v>2010.25</v>
          </cell>
          <cell r="W77">
            <v>0</v>
          </cell>
          <cell r="X77">
            <v>0</v>
          </cell>
          <cell r="Y77">
            <v>2010.25</v>
          </cell>
          <cell r="Z77">
            <v>2010.25</v>
          </cell>
          <cell r="AA77">
            <v>0</v>
          </cell>
          <cell r="AB77">
            <v>0</v>
          </cell>
          <cell r="AC77">
            <v>0</v>
          </cell>
          <cell r="AD77">
            <v>2011</v>
          </cell>
          <cell r="AE77">
            <v>0</v>
          </cell>
          <cell r="AF77">
            <v>0</v>
          </cell>
          <cell r="AG77">
            <v>0</v>
          </cell>
          <cell r="AH77">
            <v>0</v>
          </cell>
          <cell r="AI77">
            <v>0</v>
          </cell>
          <cell r="AJ77">
            <v>0</v>
          </cell>
          <cell r="AK77">
            <v>2010.25</v>
          </cell>
        </row>
        <row r="78">
          <cell r="C78" t="str">
            <v>Alendronate sodium5mg</v>
          </cell>
          <cell r="D78" t="str">
            <v>Alendronate sodium</v>
          </cell>
          <cell r="E78" t="str">
            <v>5mg</v>
          </cell>
          <cell r="F78" t="str">
            <v>Y</v>
          </cell>
          <cell r="G78">
            <v>2010.25</v>
          </cell>
          <cell r="H78">
            <v>0</v>
          </cell>
          <cell r="I78">
            <v>0</v>
          </cell>
          <cell r="J78">
            <v>0</v>
          </cell>
          <cell r="K78">
            <v>2011</v>
          </cell>
          <cell r="L78">
            <v>0</v>
          </cell>
          <cell r="M78">
            <v>0</v>
          </cell>
          <cell r="N78">
            <v>0</v>
          </cell>
          <cell r="O78">
            <v>0</v>
          </cell>
          <cell r="P78">
            <v>2010.25</v>
          </cell>
          <cell r="Q78">
            <v>0</v>
          </cell>
          <cell r="R78">
            <v>0</v>
          </cell>
          <cell r="S78">
            <v>2011</v>
          </cell>
          <cell r="T78">
            <v>0</v>
          </cell>
          <cell r="U78">
            <v>0</v>
          </cell>
          <cell r="V78">
            <v>0</v>
          </cell>
          <cell r="W78">
            <v>0</v>
          </cell>
          <cell r="X78">
            <v>0</v>
          </cell>
          <cell r="Y78">
            <v>2010.25</v>
          </cell>
          <cell r="Z78">
            <v>2010.25</v>
          </cell>
          <cell r="AA78">
            <v>0</v>
          </cell>
          <cell r="AB78">
            <v>0</v>
          </cell>
          <cell r="AC78">
            <v>0</v>
          </cell>
          <cell r="AD78">
            <v>2011</v>
          </cell>
          <cell r="AE78">
            <v>0</v>
          </cell>
          <cell r="AF78">
            <v>0</v>
          </cell>
          <cell r="AG78">
            <v>0</v>
          </cell>
          <cell r="AH78">
            <v>0</v>
          </cell>
          <cell r="AI78">
            <v>0</v>
          </cell>
          <cell r="AJ78">
            <v>0</v>
          </cell>
          <cell r="AK78">
            <v>2010.25</v>
          </cell>
        </row>
        <row r="79">
          <cell r="C79" t="str">
            <v>Alendronate sodium10mg</v>
          </cell>
          <cell r="D79" t="str">
            <v>Alendronate sodium</v>
          </cell>
          <cell r="E79" t="str">
            <v>10mg</v>
          </cell>
          <cell r="F79" t="str">
            <v>Y</v>
          </cell>
          <cell r="G79">
            <v>2010.25</v>
          </cell>
          <cell r="H79">
            <v>0</v>
          </cell>
          <cell r="I79">
            <v>0</v>
          </cell>
          <cell r="J79">
            <v>0</v>
          </cell>
          <cell r="K79">
            <v>2011</v>
          </cell>
          <cell r="L79">
            <v>0</v>
          </cell>
          <cell r="M79">
            <v>0</v>
          </cell>
          <cell r="N79">
            <v>0</v>
          </cell>
          <cell r="O79">
            <v>0</v>
          </cell>
          <cell r="P79">
            <v>2010.25</v>
          </cell>
          <cell r="Q79">
            <v>0</v>
          </cell>
          <cell r="R79">
            <v>0</v>
          </cell>
          <cell r="S79">
            <v>2011</v>
          </cell>
          <cell r="T79">
            <v>0</v>
          </cell>
          <cell r="U79">
            <v>0</v>
          </cell>
          <cell r="V79">
            <v>0</v>
          </cell>
          <cell r="W79">
            <v>0</v>
          </cell>
          <cell r="X79">
            <v>0</v>
          </cell>
          <cell r="Y79">
            <v>2010.25</v>
          </cell>
          <cell r="Z79">
            <v>2010.25</v>
          </cell>
          <cell r="AA79">
            <v>0</v>
          </cell>
          <cell r="AB79">
            <v>0</v>
          </cell>
          <cell r="AC79">
            <v>0</v>
          </cell>
          <cell r="AD79">
            <v>2011</v>
          </cell>
          <cell r="AE79">
            <v>0</v>
          </cell>
          <cell r="AF79">
            <v>0</v>
          </cell>
          <cell r="AG79">
            <v>0</v>
          </cell>
          <cell r="AH79">
            <v>0</v>
          </cell>
          <cell r="AI79">
            <v>0</v>
          </cell>
          <cell r="AJ79">
            <v>0</v>
          </cell>
          <cell r="AK79">
            <v>2010.25</v>
          </cell>
        </row>
        <row r="80">
          <cell r="C80" t="str">
            <v>Alendronate sodium70mg</v>
          </cell>
          <cell r="D80" t="str">
            <v>Alendronate sodium</v>
          </cell>
          <cell r="E80" t="str">
            <v>70mg</v>
          </cell>
          <cell r="F80" t="str">
            <v>Y</v>
          </cell>
          <cell r="G80">
            <v>2010.25</v>
          </cell>
          <cell r="H80">
            <v>0</v>
          </cell>
          <cell r="I80">
            <v>0</v>
          </cell>
          <cell r="J80">
            <v>0</v>
          </cell>
          <cell r="K80">
            <v>2011</v>
          </cell>
          <cell r="L80">
            <v>0</v>
          </cell>
          <cell r="M80">
            <v>0</v>
          </cell>
          <cell r="N80">
            <v>0</v>
          </cell>
          <cell r="O80">
            <v>0</v>
          </cell>
          <cell r="P80">
            <v>2010.25</v>
          </cell>
          <cell r="Q80">
            <v>0</v>
          </cell>
          <cell r="R80">
            <v>0</v>
          </cell>
          <cell r="S80">
            <v>2011</v>
          </cell>
          <cell r="T80">
            <v>0</v>
          </cell>
          <cell r="U80">
            <v>0</v>
          </cell>
          <cell r="V80">
            <v>0</v>
          </cell>
          <cell r="W80">
            <v>0</v>
          </cell>
          <cell r="X80">
            <v>0</v>
          </cell>
          <cell r="Y80">
            <v>2010.25</v>
          </cell>
          <cell r="Z80">
            <v>2010.25</v>
          </cell>
          <cell r="AA80">
            <v>0</v>
          </cell>
          <cell r="AB80">
            <v>0</v>
          </cell>
          <cell r="AC80">
            <v>0</v>
          </cell>
          <cell r="AD80">
            <v>2011</v>
          </cell>
          <cell r="AE80">
            <v>0</v>
          </cell>
          <cell r="AF80">
            <v>0</v>
          </cell>
          <cell r="AG80">
            <v>0</v>
          </cell>
          <cell r="AH80">
            <v>0</v>
          </cell>
          <cell r="AI80">
            <v>0</v>
          </cell>
          <cell r="AJ80">
            <v>0</v>
          </cell>
          <cell r="AK80">
            <v>2010.25</v>
          </cell>
        </row>
        <row r="81">
          <cell r="C81" t="str">
            <v>Cytarabine100mg</v>
          </cell>
          <cell r="D81" t="str">
            <v>Cytarabine</v>
          </cell>
          <cell r="E81" t="str">
            <v>100mg</v>
          </cell>
          <cell r="F81" t="str">
            <v>Y</v>
          </cell>
          <cell r="G81">
            <v>2010.25</v>
          </cell>
          <cell r="H81">
            <v>0</v>
          </cell>
          <cell r="I81">
            <v>0</v>
          </cell>
          <cell r="J81">
            <v>2010.25</v>
          </cell>
          <cell r="K81">
            <v>2011</v>
          </cell>
          <cell r="L81">
            <v>0</v>
          </cell>
          <cell r="M81">
            <v>0</v>
          </cell>
          <cell r="N81">
            <v>0</v>
          </cell>
          <cell r="O81">
            <v>0</v>
          </cell>
          <cell r="P81">
            <v>2011</v>
          </cell>
          <cell r="Q81">
            <v>0</v>
          </cell>
          <cell r="R81">
            <v>0</v>
          </cell>
          <cell r="S81">
            <v>2011</v>
          </cell>
          <cell r="T81">
            <v>0</v>
          </cell>
          <cell r="U81">
            <v>0</v>
          </cell>
          <cell r="V81">
            <v>2010.25</v>
          </cell>
          <cell r="W81">
            <v>0</v>
          </cell>
          <cell r="X81">
            <v>0</v>
          </cell>
          <cell r="Y81">
            <v>2011</v>
          </cell>
          <cell r="Z81">
            <v>2010.25</v>
          </cell>
          <cell r="AA81">
            <v>0</v>
          </cell>
          <cell r="AB81">
            <v>0</v>
          </cell>
          <cell r="AC81">
            <v>0</v>
          </cell>
          <cell r="AD81">
            <v>2011</v>
          </cell>
          <cell r="AE81">
            <v>0</v>
          </cell>
          <cell r="AF81">
            <v>0</v>
          </cell>
          <cell r="AG81">
            <v>0</v>
          </cell>
          <cell r="AH81">
            <v>0</v>
          </cell>
          <cell r="AI81">
            <v>0</v>
          </cell>
          <cell r="AJ81">
            <v>0</v>
          </cell>
          <cell r="AK81">
            <v>2010.25</v>
          </cell>
        </row>
        <row r="82">
          <cell r="C82" t="str">
            <v>Letrozole2.5mg</v>
          </cell>
          <cell r="D82" t="str">
            <v>Letrozole</v>
          </cell>
          <cell r="E82" t="str">
            <v>2.5mg</v>
          </cell>
          <cell r="F82" t="str">
            <v>Y</v>
          </cell>
          <cell r="G82">
            <v>2010.25</v>
          </cell>
          <cell r="H82">
            <v>0</v>
          </cell>
          <cell r="I82">
            <v>0</v>
          </cell>
          <cell r="J82">
            <v>0</v>
          </cell>
          <cell r="K82">
            <v>2011</v>
          </cell>
          <cell r="L82">
            <v>0</v>
          </cell>
          <cell r="M82">
            <v>0</v>
          </cell>
          <cell r="N82">
            <v>0</v>
          </cell>
          <cell r="O82">
            <v>0</v>
          </cell>
          <cell r="P82">
            <v>2011</v>
          </cell>
          <cell r="Q82">
            <v>0</v>
          </cell>
          <cell r="R82">
            <v>0</v>
          </cell>
          <cell r="S82">
            <v>2011</v>
          </cell>
          <cell r="T82">
            <v>0</v>
          </cell>
          <cell r="U82">
            <v>0</v>
          </cell>
          <cell r="V82">
            <v>2010.25</v>
          </cell>
          <cell r="W82">
            <v>0</v>
          </cell>
          <cell r="X82">
            <v>0</v>
          </cell>
          <cell r="Y82">
            <v>2010.25</v>
          </cell>
          <cell r="Z82">
            <v>2011</v>
          </cell>
          <cell r="AA82">
            <v>0</v>
          </cell>
          <cell r="AB82">
            <v>0</v>
          </cell>
          <cell r="AC82">
            <v>0</v>
          </cell>
          <cell r="AD82">
            <v>2011</v>
          </cell>
          <cell r="AE82">
            <v>0</v>
          </cell>
          <cell r="AF82">
            <v>0</v>
          </cell>
          <cell r="AG82">
            <v>0</v>
          </cell>
          <cell r="AH82">
            <v>0</v>
          </cell>
          <cell r="AI82">
            <v>2010.25</v>
          </cell>
          <cell r="AJ82">
            <v>0</v>
          </cell>
          <cell r="AK82">
            <v>2010.25</v>
          </cell>
        </row>
        <row r="83">
          <cell r="C83" t="str">
            <v>Carboplatin50mg</v>
          </cell>
          <cell r="D83" t="str">
            <v>Carboplatin</v>
          </cell>
          <cell r="E83" t="str">
            <v>50mg</v>
          </cell>
          <cell r="F83" t="str">
            <v>Y</v>
          </cell>
          <cell r="G83">
            <v>2010.25</v>
          </cell>
          <cell r="H83">
            <v>0</v>
          </cell>
          <cell r="I83">
            <v>0</v>
          </cell>
          <cell r="J83">
            <v>0</v>
          </cell>
          <cell r="K83">
            <v>2011</v>
          </cell>
          <cell r="L83">
            <v>0</v>
          </cell>
          <cell r="M83">
            <v>0</v>
          </cell>
          <cell r="N83">
            <v>0</v>
          </cell>
          <cell r="O83">
            <v>0</v>
          </cell>
          <cell r="P83">
            <v>2010.25</v>
          </cell>
          <cell r="Q83">
            <v>0</v>
          </cell>
          <cell r="R83">
            <v>0</v>
          </cell>
          <cell r="S83">
            <v>2010.25</v>
          </cell>
          <cell r="T83">
            <v>0</v>
          </cell>
          <cell r="U83">
            <v>0</v>
          </cell>
          <cell r="V83">
            <v>2010.25</v>
          </cell>
          <cell r="W83">
            <v>0</v>
          </cell>
          <cell r="X83">
            <v>0</v>
          </cell>
          <cell r="Y83">
            <v>2010.25</v>
          </cell>
          <cell r="Z83">
            <v>2011</v>
          </cell>
          <cell r="AA83">
            <v>0</v>
          </cell>
          <cell r="AB83">
            <v>0</v>
          </cell>
          <cell r="AC83">
            <v>0</v>
          </cell>
          <cell r="AD83">
            <v>2011</v>
          </cell>
          <cell r="AE83">
            <v>0</v>
          </cell>
          <cell r="AF83">
            <v>0</v>
          </cell>
          <cell r="AG83">
            <v>0</v>
          </cell>
          <cell r="AH83">
            <v>0</v>
          </cell>
          <cell r="AI83">
            <v>0</v>
          </cell>
          <cell r="AJ83">
            <v>0</v>
          </cell>
          <cell r="AK83">
            <v>2010.25</v>
          </cell>
        </row>
        <row r="84">
          <cell r="C84" t="str">
            <v>Carboplatin150mg</v>
          </cell>
          <cell r="D84" t="str">
            <v>Carboplatin</v>
          </cell>
          <cell r="E84" t="str">
            <v>150mg</v>
          </cell>
          <cell r="F84" t="str">
            <v>Y</v>
          </cell>
          <cell r="G84">
            <v>2010.25</v>
          </cell>
          <cell r="H84">
            <v>0</v>
          </cell>
          <cell r="I84">
            <v>0</v>
          </cell>
          <cell r="J84">
            <v>0</v>
          </cell>
          <cell r="K84">
            <v>2011</v>
          </cell>
          <cell r="L84">
            <v>0</v>
          </cell>
          <cell r="M84">
            <v>0</v>
          </cell>
          <cell r="N84">
            <v>0</v>
          </cell>
          <cell r="O84">
            <v>0</v>
          </cell>
          <cell r="P84">
            <v>2010.25</v>
          </cell>
          <cell r="Q84">
            <v>0</v>
          </cell>
          <cell r="R84">
            <v>0</v>
          </cell>
          <cell r="S84">
            <v>2010.25</v>
          </cell>
          <cell r="T84">
            <v>0</v>
          </cell>
          <cell r="U84">
            <v>0</v>
          </cell>
          <cell r="V84">
            <v>2010.25</v>
          </cell>
          <cell r="W84">
            <v>0</v>
          </cell>
          <cell r="X84">
            <v>0</v>
          </cell>
          <cell r="Y84">
            <v>2010.25</v>
          </cell>
          <cell r="Z84">
            <v>2011</v>
          </cell>
          <cell r="AA84">
            <v>0</v>
          </cell>
          <cell r="AB84">
            <v>0</v>
          </cell>
          <cell r="AC84">
            <v>0</v>
          </cell>
          <cell r="AD84">
            <v>2011</v>
          </cell>
          <cell r="AE84">
            <v>0</v>
          </cell>
          <cell r="AF84">
            <v>0</v>
          </cell>
          <cell r="AG84">
            <v>0</v>
          </cell>
          <cell r="AH84">
            <v>0</v>
          </cell>
          <cell r="AI84">
            <v>0</v>
          </cell>
          <cell r="AJ84">
            <v>0</v>
          </cell>
          <cell r="AK84">
            <v>2010.25</v>
          </cell>
        </row>
        <row r="85">
          <cell r="C85" t="str">
            <v>Carboplatin450mg</v>
          </cell>
          <cell r="D85" t="str">
            <v>Carboplatin</v>
          </cell>
          <cell r="E85" t="str">
            <v>450mg</v>
          </cell>
          <cell r="F85" t="str">
            <v>Y</v>
          </cell>
          <cell r="G85">
            <v>2010.25</v>
          </cell>
          <cell r="H85">
            <v>0</v>
          </cell>
          <cell r="I85">
            <v>0</v>
          </cell>
          <cell r="J85">
            <v>0</v>
          </cell>
          <cell r="K85">
            <v>2011</v>
          </cell>
          <cell r="L85">
            <v>0</v>
          </cell>
          <cell r="M85">
            <v>0</v>
          </cell>
          <cell r="N85">
            <v>0</v>
          </cell>
          <cell r="O85">
            <v>0</v>
          </cell>
          <cell r="P85">
            <v>2010.25</v>
          </cell>
          <cell r="Q85">
            <v>0</v>
          </cell>
          <cell r="R85">
            <v>0</v>
          </cell>
          <cell r="S85">
            <v>2010.25</v>
          </cell>
          <cell r="T85">
            <v>0</v>
          </cell>
          <cell r="U85">
            <v>0</v>
          </cell>
          <cell r="V85">
            <v>2010.25</v>
          </cell>
          <cell r="W85">
            <v>0</v>
          </cell>
          <cell r="X85">
            <v>0</v>
          </cell>
          <cell r="Y85">
            <v>2010.25</v>
          </cell>
          <cell r="Z85">
            <v>2011</v>
          </cell>
          <cell r="AA85">
            <v>0</v>
          </cell>
          <cell r="AB85">
            <v>0</v>
          </cell>
          <cell r="AC85">
            <v>0</v>
          </cell>
          <cell r="AD85">
            <v>2011</v>
          </cell>
          <cell r="AE85">
            <v>0</v>
          </cell>
          <cell r="AF85">
            <v>0</v>
          </cell>
          <cell r="AG85">
            <v>0</v>
          </cell>
          <cell r="AH85">
            <v>0</v>
          </cell>
          <cell r="AI85">
            <v>0</v>
          </cell>
          <cell r="AJ85">
            <v>0</v>
          </cell>
          <cell r="AK85">
            <v>2010.25</v>
          </cell>
        </row>
        <row r="86">
          <cell r="C86" t="str">
            <v>Epirubicin20mg</v>
          </cell>
          <cell r="D86" t="str">
            <v>Epirubicin</v>
          </cell>
          <cell r="E86" t="str">
            <v>20mg</v>
          </cell>
          <cell r="F86" t="str">
            <v>Y</v>
          </cell>
          <cell r="G86">
            <v>2010.25</v>
          </cell>
          <cell r="H86">
            <v>0</v>
          </cell>
          <cell r="I86">
            <v>0</v>
          </cell>
          <cell r="J86">
            <v>0</v>
          </cell>
          <cell r="K86">
            <v>2011</v>
          </cell>
          <cell r="L86">
            <v>0</v>
          </cell>
          <cell r="M86">
            <v>0</v>
          </cell>
          <cell r="N86">
            <v>0</v>
          </cell>
          <cell r="O86">
            <v>0</v>
          </cell>
          <cell r="P86">
            <v>2010.25</v>
          </cell>
          <cell r="Q86">
            <v>0</v>
          </cell>
          <cell r="R86">
            <v>0</v>
          </cell>
          <cell r="S86">
            <v>2010.25</v>
          </cell>
          <cell r="T86">
            <v>0</v>
          </cell>
          <cell r="U86">
            <v>0</v>
          </cell>
          <cell r="V86">
            <v>2010.25</v>
          </cell>
          <cell r="W86">
            <v>0</v>
          </cell>
          <cell r="X86">
            <v>0</v>
          </cell>
          <cell r="Y86">
            <v>2010.25</v>
          </cell>
          <cell r="Z86">
            <v>2011</v>
          </cell>
          <cell r="AA86">
            <v>0</v>
          </cell>
          <cell r="AB86">
            <v>0</v>
          </cell>
          <cell r="AC86">
            <v>0</v>
          </cell>
          <cell r="AD86">
            <v>2011</v>
          </cell>
          <cell r="AE86">
            <v>0</v>
          </cell>
          <cell r="AF86">
            <v>0</v>
          </cell>
          <cell r="AG86">
            <v>0</v>
          </cell>
          <cell r="AH86">
            <v>0</v>
          </cell>
          <cell r="AI86">
            <v>0</v>
          </cell>
          <cell r="AJ86">
            <v>0</v>
          </cell>
          <cell r="AK86">
            <v>2010.25</v>
          </cell>
        </row>
        <row r="87">
          <cell r="C87" t="str">
            <v>Epirubicin200mg</v>
          </cell>
          <cell r="D87" t="str">
            <v>Epirubicin</v>
          </cell>
          <cell r="E87" t="str">
            <v>200mg</v>
          </cell>
          <cell r="F87" t="str">
            <v>Y</v>
          </cell>
          <cell r="G87">
            <v>2010.25</v>
          </cell>
          <cell r="H87">
            <v>0</v>
          </cell>
          <cell r="I87">
            <v>0</v>
          </cell>
          <cell r="J87">
            <v>0</v>
          </cell>
          <cell r="K87">
            <v>2011</v>
          </cell>
          <cell r="L87">
            <v>0</v>
          </cell>
          <cell r="M87">
            <v>0</v>
          </cell>
          <cell r="N87">
            <v>0</v>
          </cell>
          <cell r="O87">
            <v>0</v>
          </cell>
          <cell r="P87">
            <v>2010.25</v>
          </cell>
          <cell r="Q87">
            <v>0</v>
          </cell>
          <cell r="R87">
            <v>0</v>
          </cell>
          <cell r="S87">
            <v>2010.25</v>
          </cell>
          <cell r="T87">
            <v>0</v>
          </cell>
          <cell r="U87">
            <v>0</v>
          </cell>
          <cell r="V87">
            <v>2010.25</v>
          </cell>
          <cell r="W87">
            <v>0</v>
          </cell>
          <cell r="X87">
            <v>0</v>
          </cell>
          <cell r="Y87">
            <v>2010.25</v>
          </cell>
          <cell r="Z87">
            <v>2011</v>
          </cell>
          <cell r="AA87">
            <v>0</v>
          </cell>
          <cell r="AB87">
            <v>0</v>
          </cell>
          <cell r="AC87">
            <v>0</v>
          </cell>
          <cell r="AD87">
            <v>2011</v>
          </cell>
          <cell r="AE87">
            <v>0</v>
          </cell>
          <cell r="AF87">
            <v>0</v>
          </cell>
          <cell r="AG87">
            <v>0</v>
          </cell>
          <cell r="AH87">
            <v>0</v>
          </cell>
          <cell r="AI87">
            <v>0</v>
          </cell>
          <cell r="AJ87">
            <v>0</v>
          </cell>
          <cell r="AK87">
            <v>2010.25</v>
          </cell>
        </row>
        <row r="88">
          <cell r="C88" t="str">
            <v>Exemestane25mg</v>
          </cell>
          <cell r="D88" t="str">
            <v>Exemestane</v>
          </cell>
          <cell r="E88" t="str">
            <v>25mg</v>
          </cell>
          <cell r="F88" t="str">
            <v>Y</v>
          </cell>
          <cell r="G88">
            <v>2010.25</v>
          </cell>
          <cell r="H88">
            <v>0</v>
          </cell>
          <cell r="I88">
            <v>0</v>
          </cell>
          <cell r="J88">
            <v>0</v>
          </cell>
          <cell r="K88">
            <v>2011</v>
          </cell>
          <cell r="L88">
            <v>0</v>
          </cell>
          <cell r="M88">
            <v>0</v>
          </cell>
          <cell r="N88">
            <v>0</v>
          </cell>
          <cell r="O88">
            <v>0</v>
          </cell>
          <cell r="P88">
            <v>2010.25</v>
          </cell>
          <cell r="Q88">
            <v>0</v>
          </cell>
          <cell r="R88">
            <v>0</v>
          </cell>
          <cell r="S88">
            <v>2011</v>
          </cell>
          <cell r="T88">
            <v>0</v>
          </cell>
          <cell r="U88">
            <v>0</v>
          </cell>
          <cell r="V88">
            <v>0</v>
          </cell>
          <cell r="W88">
            <v>0</v>
          </cell>
          <cell r="X88">
            <v>0</v>
          </cell>
          <cell r="Y88">
            <v>2010.25</v>
          </cell>
          <cell r="Z88">
            <v>2010.25</v>
          </cell>
          <cell r="AA88">
            <v>0</v>
          </cell>
          <cell r="AB88">
            <v>0</v>
          </cell>
          <cell r="AC88">
            <v>0</v>
          </cell>
          <cell r="AD88">
            <v>2010.25</v>
          </cell>
          <cell r="AE88">
            <v>0</v>
          </cell>
          <cell r="AF88">
            <v>0</v>
          </cell>
          <cell r="AG88">
            <v>0</v>
          </cell>
          <cell r="AH88">
            <v>0</v>
          </cell>
          <cell r="AI88">
            <v>0</v>
          </cell>
          <cell r="AJ88">
            <v>0</v>
          </cell>
          <cell r="AK88">
            <v>2010.25</v>
          </cell>
        </row>
        <row r="89">
          <cell r="C89" t="str">
            <v>Fluorouracil5000mg</v>
          </cell>
          <cell r="D89" t="str">
            <v>Fluorouracil</v>
          </cell>
          <cell r="E89" t="str">
            <v>5000mg</v>
          </cell>
          <cell r="F89" t="str">
            <v>Y</v>
          </cell>
          <cell r="G89">
            <v>2010.25</v>
          </cell>
          <cell r="H89">
            <v>0</v>
          </cell>
          <cell r="I89">
            <v>0</v>
          </cell>
          <cell r="J89">
            <v>0</v>
          </cell>
          <cell r="K89">
            <v>2011</v>
          </cell>
          <cell r="L89">
            <v>0</v>
          </cell>
          <cell r="M89">
            <v>0</v>
          </cell>
          <cell r="N89">
            <v>0</v>
          </cell>
          <cell r="O89">
            <v>0</v>
          </cell>
          <cell r="P89">
            <v>2010.25</v>
          </cell>
          <cell r="Q89">
            <v>0</v>
          </cell>
          <cell r="R89">
            <v>0</v>
          </cell>
          <cell r="S89">
            <v>2011</v>
          </cell>
          <cell r="T89">
            <v>0</v>
          </cell>
          <cell r="U89">
            <v>0</v>
          </cell>
          <cell r="V89">
            <v>2010.25</v>
          </cell>
          <cell r="W89">
            <v>0</v>
          </cell>
          <cell r="X89">
            <v>0</v>
          </cell>
          <cell r="Y89">
            <v>2010.25</v>
          </cell>
          <cell r="Z89">
            <v>2011</v>
          </cell>
          <cell r="AA89">
            <v>0</v>
          </cell>
          <cell r="AB89">
            <v>0</v>
          </cell>
          <cell r="AC89">
            <v>0</v>
          </cell>
          <cell r="AD89">
            <v>2010.25</v>
          </cell>
          <cell r="AE89">
            <v>0</v>
          </cell>
          <cell r="AF89">
            <v>0</v>
          </cell>
          <cell r="AG89">
            <v>0</v>
          </cell>
          <cell r="AH89">
            <v>0</v>
          </cell>
          <cell r="AI89">
            <v>0</v>
          </cell>
          <cell r="AJ89">
            <v>0</v>
          </cell>
          <cell r="AK89">
            <v>2010.25</v>
          </cell>
        </row>
        <row r="90">
          <cell r="C90" t="str">
            <v>Irinotecan100mg</v>
          </cell>
          <cell r="D90" t="str">
            <v>Irinotecan</v>
          </cell>
          <cell r="E90" t="str">
            <v>100mg</v>
          </cell>
          <cell r="F90" t="str">
            <v>Y</v>
          </cell>
          <cell r="G90">
            <v>2010.25</v>
          </cell>
          <cell r="H90">
            <v>0</v>
          </cell>
          <cell r="I90">
            <v>0</v>
          </cell>
          <cell r="J90">
            <v>0</v>
          </cell>
          <cell r="K90">
            <v>2011</v>
          </cell>
          <cell r="L90">
            <v>0</v>
          </cell>
          <cell r="M90">
            <v>0</v>
          </cell>
          <cell r="N90">
            <v>0</v>
          </cell>
          <cell r="O90">
            <v>0</v>
          </cell>
          <cell r="P90">
            <v>2010.25</v>
          </cell>
          <cell r="Q90">
            <v>0</v>
          </cell>
          <cell r="R90">
            <v>0</v>
          </cell>
          <cell r="S90">
            <v>2010.25</v>
          </cell>
          <cell r="T90">
            <v>0</v>
          </cell>
          <cell r="U90">
            <v>0</v>
          </cell>
          <cell r="V90">
            <v>2010.25</v>
          </cell>
          <cell r="W90">
            <v>0</v>
          </cell>
          <cell r="X90">
            <v>0</v>
          </cell>
          <cell r="Y90">
            <v>2010.25</v>
          </cell>
          <cell r="Z90">
            <v>2011</v>
          </cell>
          <cell r="AA90">
            <v>0</v>
          </cell>
          <cell r="AB90">
            <v>0</v>
          </cell>
          <cell r="AC90">
            <v>0</v>
          </cell>
          <cell r="AD90">
            <v>2011</v>
          </cell>
          <cell r="AE90">
            <v>0</v>
          </cell>
          <cell r="AF90">
            <v>0</v>
          </cell>
          <cell r="AG90">
            <v>0</v>
          </cell>
          <cell r="AH90">
            <v>0</v>
          </cell>
          <cell r="AI90">
            <v>0</v>
          </cell>
          <cell r="AJ90">
            <v>0</v>
          </cell>
          <cell r="AK90">
            <v>2010.25</v>
          </cell>
        </row>
        <row r="91">
          <cell r="C91" t="str">
            <v>Glimepiride1mg</v>
          </cell>
          <cell r="D91" t="str">
            <v>Glimepiride</v>
          </cell>
          <cell r="E91" t="str">
            <v>1mg</v>
          </cell>
          <cell r="F91" t="str">
            <v>Y</v>
          </cell>
          <cell r="G91">
            <v>2010.25</v>
          </cell>
          <cell r="H91">
            <v>0</v>
          </cell>
          <cell r="I91">
            <v>0</v>
          </cell>
          <cell r="J91">
            <v>2010.25</v>
          </cell>
          <cell r="K91">
            <v>2011</v>
          </cell>
          <cell r="L91">
            <v>0</v>
          </cell>
          <cell r="M91">
            <v>0</v>
          </cell>
          <cell r="N91">
            <v>0</v>
          </cell>
          <cell r="O91">
            <v>0</v>
          </cell>
          <cell r="P91">
            <v>2011</v>
          </cell>
          <cell r="Q91">
            <v>0</v>
          </cell>
          <cell r="R91">
            <v>0</v>
          </cell>
          <cell r="S91">
            <v>2011</v>
          </cell>
          <cell r="T91">
            <v>0</v>
          </cell>
          <cell r="U91">
            <v>0</v>
          </cell>
          <cell r="V91">
            <v>2010.25</v>
          </cell>
          <cell r="W91">
            <v>0</v>
          </cell>
          <cell r="X91">
            <v>0</v>
          </cell>
          <cell r="Y91">
            <v>2010.25</v>
          </cell>
          <cell r="Z91">
            <v>2010.25</v>
          </cell>
          <cell r="AA91">
            <v>0</v>
          </cell>
          <cell r="AB91">
            <v>0</v>
          </cell>
          <cell r="AC91">
            <v>0</v>
          </cell>
          <cell r="AD91">
            <v>2011</v>
          </cell>
          <cell r="AE91">
            <v>0</v>
          </cell>
          <cell r="AF91">
            <v>0</v>
          </cell>
          <cell r="AG91">
            <v>0</v>
          </cell>
          <cell r="AH91">
            <v>0</v>
          </cell>
          <cell r="AI91">
            <v>2010.25</v>
          </cell>
          <cell r="AJ91">
            <v>0</v>
          </cell>
          <cell r="AK91">
            <v>2010.25</v>
          </cell>
        </row>
        <row r="92">
          <cell r="C92" t="str">
            <v>Glimepiride2mg</v>
          </cell>
          <cell r="D92" t="str">
            <v>Glimepiride</v>
          </cell>
          <cell r="E92" t="str">
            <v>2mg</v>
          </cell>
          <cell r="F92" t="str">
            <v>Y</v>
          </cell>
          <cell r="G92">
            <v>2010.25</v>
          </cell>
          <cell r="H92">
            <v>0</v>
          </cell>
          <cell r="I92">
            <v>0</v>
          </cell>
          <cell r="J92">
            <v>2010.25</v>
          </cell>
          <cell r="K92">
            <v>2011</v>
          </cell>
          <cell r="L92">
            <v>0</v>
          </cell>
          <cell r="M92">
            <v>0</v>
          </cell>
          <cell r="N92">
            <v>0</v>
          </cell>
          <cell r="O92">
            <v>0</v>
          </cell>
          <cell r="P92">
            <v>2011</v>
          </cell>
          <cell r="Q92">
            <v>0</v>
          </cell>
          <cell r="R92">
            <v>0</v>
          </cell>
          <cell r="S92">
            <v>2011</v>
          </cell>
          <cell r="T92">
            <v>0</v>
          </cell>
          <cell r="U92">
            <v>0</v>
          </cell>
          <cell r="V92">
            <v>2010.25</v>
          </cell>
          <cell r="W92">
            <v>0</v>
          </cell>
          <cell r="X92">
            <v>0</v>
          </cell>
          <cell r="Y92">
            <v>2010.25</v>
          </cell>
          <cell r="Z92">
            <v>2010.25</v>
          </cell>
          <cell r="AA92">
            <v>0</v>
          </cell>
          <cell r="AB92">
            <v>0</v>
          </cell>
          <cell r="AC92">
            <v>0</v>
          </cell>
          <cell r="AD92">
            <v>2011</v>
          </cell>
          <cell r="AE92">
            <v>0</v>
          </cell>
          <cell r="AF92">
            <v>0</v>
          </cell>
          <cell r="AG92">
            <v>0</v>
          </cell>
          <cell r="AH92">
            <v>0</v>
          </cell>
          <cell r="AI92">
            <v>2010.25</v>
          </cell>
          <cell r="AJ92">
            <v>0</v>
          </cell>
          <cell r="AK92">
            <v>2010.25</v>
          </cell>
        </row>
        <row r="93">
          <cell r="C93" t="str">
            <v>Glimepiride4mg</v>
          </cell>
          <cell r="D93" t="str">
            <v>Glimepiride</v>
          </cell>
          <cell r="E93" t="str">
            <v>4mg</v>
          </cell>
          <cell r="F93" t="str">
            <v>Y</v>
          </cell>
          <cell r="G93">
            <v>2010.25</v>
          </cell>
          <cell r="H93">
            <v>0</v>
          </cell>
          <cell r="I93">
            <v>0</v>
          </cell>
          <cell r="J93">
            <v>2010.25</v>
          </cell>
          <cell r="K93">
            <v>2011</v>
          </cell>
          <cell r="L93">
            <v>0</v>
          </cell>
          <cell r="M93">
            <v>0</v>
          </cell>
          <cell r="N93">
            <v>0</v>
          </cell>
          <cell r="O93">
            <v>0</v>
          </cell>
          <cell r="P93">
            <v>2011</v>
          </cell>
          <cell r="Q93">
            <v>0</v>
          </cell>
          <cell r="R93">
            <v>0</v>
          </cell>
          <cell r="S93">
            <v>2011</v>
          </cell>
          <cell r="T93">
            <v>0</v>
          </cell>
          <cell r="U93">
            <v>0</v>
          </cell>
          <cell r="V93">
            <v>2010.25</v>
          </cell>
          <cell r="W93">
            <v>0</v>
          </cell>
          <cell r="X93">
            <v>0</v>
          </cell>
          <cell r="Y93">
            <v>2010.25</v>
          </cell>
          <cell r="Z93">
            <v>2010.25</v>
          </cell>
          <cell r="AA93">
            <v>0</v>
          </cell>
          <cell r="AB93">
            <v>0</v>
          </cell>
          <cell r="AC93">
            <v>0</v>
          </cell>
          <cell r="AD93">
            <v>2011</v>
          </cell>
          <cell r="AE93">
            <v>0</v>
          </cell>
          <cell r="AF93">
            <v>0</v>
          </cell>
          <cell r="AG93">
            <v>0</v>
          </cell>
          <cell r="AH93">
            <v>0</v>
          </cell>
          <cell r="AI93">
            <v>2010.25</v>
          </cell>
          <cell r="AJ93">
            <v>0</v>
          </cell>
          <cell r="AK93">
            <v>2010.25</v>
          </cell>
        </row>
        <row r="94">
          <cell r="C94" t="str">
            <v>Cisplatin25mg</v>
          </cell>
          <cell r="D94" t="str">
            <v>Cisplatin</v>
          </cell>
          <cell r="E94" t="str">
            <v>25mg</v>
          </cell>
          <cell r="F94" t="str">
            <v>Y</v>
          </cell>
          <cell r="G94">
            <v>2010.25</v>
          </cell>
          <cell r="H94">
            <v>0</v>
          </cell>
          <cell r="I94">
            <v>0</v>
          </cell>
          <cell r="J94">
            <v>0</v>
          </cell>
          <cell r="K94">
            <v>2010.25</v>
          </cell>
          <cell r="L94">
            <v>0</v>
          </cell>
          <cell r="M94">
            <v>0</v>
          </cell>
          <cell r="N94">
            <v>0</v>
          </cell>
          <cell r="O94">
            <v>0</v>
          </cell>
          <cell r="P94">
            <v>2011</v>
          </cell>
          <cell r="Q94">
            <v>0</v>
          </cell>
          <cell r="R94">
            <v>0</v>
          </cell>
          <cell r="S94">
            <v>2010.25</v>
          </cell>
          <cell r="T94">
            <v>0</v>
          </cell>
          <cell r="U94">
            <v>0</v>
          </cell>
          <cell r="V94">
            <v>2010.25</v>
          </cell>
          <cell r="W94">
            <v>0</v>
          </cell>
          <cell r="X94">
            <v>0</v>
          </cell>
          <cell r="Y94">
            <v>2010.25</v>
          </cell>
          <cell r="Z94">
            <v>2010.25</v>
          </cell>
          <cell r="AA94">
            <v>0</v>
          </cell>
          <cell r="AB94">
            <v>0</v>
          </cell>
          <cell r="AC94">
            <v>0</v>
          </cell>
          <cell r="AD94">
            <v>2011</v>
          </cell>
          <cell r="AE94">
            <v>0</v>
          </cell>
          <cell r="AF94">
            <v>0</v>
          </cell>
          <cell r="AG94">
            <v>0</v>
          </cell>
          <cell r="AH94">
            <v>0</v>
          </cell>
          <cell r="AI94">
            <v>0</v>
          </cell>
          <cell r="AJ94">
            <v>0</v>
          </cell>
          <cell r="AK94">
            <v>2010.25</v>
          </cell>
        </row>
        <row r="95">
          <cell r="C95" t="str">
            <v>Epirubicin10mg</v>
          </cell>
          <cell r="D95" t="str">
            <v>Epirubicin</v>
          </cell>
          <cell r="E95" t="str">
            <v>10mg</v>
          </cell>
          <cell r="F95" t="str">
            <v>Y</v>
          </cell>
          <cell r="G95">
            <v>2010.25</v>
          </cell>
          <cell r="H95">
            <v>0</v>
          </cell>
          <cell r="I95">
            <v>0</v>
          </cell>
          <cell r="J95">
            <v>2010.25</v>
          </cell>
          <cell r="K95">
            <v>2011</v>
          </cell>
          <cell r="L95">
            <v>0</v>
          </cell>
          <cell r="M95">
            <v>0</v>
          </cell>
          <cell r="N95">
            <v>0</v>
          </cell>
          <cell r="O95">
            <v>0</v>
          </cell>
          <cell r="P95">
            <v>2010.25</v>
          </cell>
          <cell r="Q95">
            <v>0</v>
          </cell>
          <cell r="R95">
            <v>0</v>
          </cell>
          <cell r="S95">
            <v>2010.25</v>
          </cell>
          <cell r="T95">
            <v>0</v>
          </cell>
          <cell r="U95">
            <v>0</v>
          </cell>
          <cell r="V95">
            <v>2010.25</v>
          </cell>
          <cell r="W95">
            <v>0</v>
          </cell>
          <cell r="X95">
            <v>0</v>
          </cell>
          <cell r="Y95">
            <v>2010.25</v>
          </cell>
          <cell r="Z95">
            <v>2011</v>
          </cell>
          <cell r="AA95">
            <v>0</v>
          </cell>
          <cell r="AB95">
            <v>0</v>
          </cell>
          <cell r="AC95">
            <v>0</v>
          </cell>
          <cell r="AD95">
            <v>2011</v>
          </cell>
          <cell r="AE95">
            <v>0</v>
          </cell>
          <cell r="AF95">
            <v>0</v>
          </cell>
          <cell r="AG95">
            <v>0</v>
          </cell>
          <cell r="AH95">
            <v>0</v>
          </cell>
          <cell r="AI95">
            <v>0</v>
          </cell>
          <cell r="AJ95">
            <v>0</v>
          </cell>
          <cell r="AK95">
            <v>2010.25</v>
          </cell>
        </row>
        <row r="96">
          <cell r="C96" t="str">
            <v>Epirubicin50mg</v>
          </cell>
          <cell r="D96" t="str">
            <v>Epirubicin</v>
          </cell>
          <cell r="E96" t="str">
            <v>50mg</v>
          </cell>
          <cell r="F96" t="str">
            <v>Y</v>
          </cell>
          <cell r="G96">
            <v>2010.25</v>
          </cell>
          <cell r="H96">
            <v>0</v>
          </cell>
          <cell r="I96">
            <v>0</v>
          </cell>
          <cell r="J96">
            <v>2010.25</v>
          </cell>
          <cell r="K96">
            <v>2011</v>
          </cell>
          <cell r="L96">
            <v>0</v>
          </cell>
          <cell r="M96">
            <v>0</v>
          </cell>
          <cell r="N96">
            <v>0</v>
          </cell>
          <cell r="O96">
            <v>0</v>
          </cell>
          <cell r="P96">
            <v>2010.25</v>
          </cell>
          <cell r="Q96">
            <v>0</v>
          </cell>
          <cell r="R96">
            <v>0</v>
          </cell>
          <cell r="S96">
            <v>2010.25</v>
          </cell>
          <cell r="T96">
            <v>0</v>
          </cell>
          <cell r="U96">
            <v>0</v>
          </cell>
          <cell r="V96">
            <v>2010.25</v>
          </cell>
          <cell r="W96">
            <v>0</v>
          </cell>
          <cell r="X96">
            <v>0</v>
          </cell>
          <cell r="Y96">
            <v>2010.25</v>
          </cell>
          <cell r="Z96">
            <v>2011</v>
          </cell>
          <cell r="AA96">
            <v>0</v>
          </cell>
          <cell r="AB96">
            <v>0</v>
          </cell>
          <cell r="AC96">
            <v>0</v>
          </cell>
          <cell r="AD96">
            <v>2011</v>
          </cell>
          <cell r="AE96">
            <v>0</v>
          </cell>
          <cell r="AF96">
            <v>0</v>
          </cell>
          <cell r="AG96">
            <v>0</v>
          </cell>
          <cell r="AH96">
            <v>0</v>
          </cell>
          <cell r="AI96">
            <v>0</v>
          </cell>
          <cell r="AJ96">
            <v>0</v>
          </cell>
          <cell r="AK96">
            <v>2010.25</v>
          </cell>
        </row>
        <row r="97">
          <cell r="C97" t="str">
            <v>Fluorouracil250mg</v>
          </cell>
          <cell r="D97" t="str">
            <v>Fluorouracil</v>
          </cell>
          <cell r="E97" t="str">
            <v>250mg</v>
          </cell>
          <cell r="F97" t="str">
            <v>Y</v>
          </cell>
          <cell r="G97">
            <v>2010.25</v>
          </cell>
          <cell r="H97">
            <v>0</v>
          </cell>
          <cell r="I97">
            <v>0</v>
          </cell>
          <cell r="J97">
            <v>0</v>
          </cell>
          <cell r="K97">
            <v>2011</v>
          </cell>
          <cell r="L97">
            <v>0</v>
          </cell>
          <cell r="M97">
            <v>0</v>
          </cell>
          <cell r="N97">
            <v>0</v>
          </cell>
          <cell r="O97">
            <v>0</v>
          </cell>
          <cell r="P97">
            <v>2010.25</v>
          </cell>
          <cell r="Q97">
            <v>0</v>
          </cell>
          <cell r="R97">
            <v>0</v>
          </cell>
          <cell r="S97">
            <v>2011</v>
          </cell>
          <cell r="T97">
            <v>0</v>
          </cell>
          <cell r="U97">
            <v>0</v>
          </cell>
          <cell r="V97">
            <v>2010.25</v>
          </cell>
          <cell r="W97">
            <v>0</v>
          </cell>
          <cell r="X97">
            <v>0</v>
          </cell>
          <cell r="Y97">
            <v>2010.25</v>
          </cell>
          <cell r="Z97">
            <v>2011</v>
          </cell>
          <cell r="AA97">
            <v>0</v>
          </cell>
          <cell r="AB97">
            <v>0</v>
          </cell>
          <cell r="AC97">
            <v>0</v>
          </cell>
          <cell r="AD97">
            <v>2010.25</v>
          </cell>
          <cell r="AE97">
            <v>0</v>
          </cell>
          <cell r="AF97">
            <v>0</v>
          </cell>
          <cell r="AG97">
            <v>0</v>
          </cell>
          <cell r="AH97">
            <v>0</v>
          </cell>
          <cell r="AI97">
            <v>2010.25</v>
          </cell>
          <cell r="AJ97">
            <v>0</v>
          </cell>
          <cell r="AK97">
            <v>2010.25</v>
          </cell>
        </row>
        <row r="98">
          <cell r="C98" t="str">
            <v>Fluorouracil500mg</v>
          </cell>
          <cell r="D98" t="str">
            <v>Fluorouracil</v>
          </cell>
          <cell r="E98" t="str">
            <v>500mg</v>
          </cell>
          <cell r="F98" t="str">
            <v>Y</v>
          </cell>
          <cell r="G98">
            <v>2010.25</v>
          </cell>
          <cell r="H98">
            <v>0</v>
          </cell>
          <cell r="I98">
            <v>0</v>
          </cell>
          <cell r="J98">
            <v>0</v>
          </cell>
          <cell r="K98">
            <v>2011</v>
          </cell>
          <cell r="L98">
            <v>0</v>
          </cell>
          <cell r="M98">
            <v>0</v>
          </cell>
          <cell r="N98">
            <v>0</v>
          </cell>
          <cell r="O98">
            <v>0</v>
          </cell>
          <cell r="P98">
            <v>2010.25</v>
          </cell>
          <cell r="Q98">
            <v>0</v>
          </cell>
          <cell r="R98">
            <v>0</v>
          </cell>
          <cell r="S98">
            <v>2011</v>
          </cell>
          <cell r="T98">
            <v>0</v>
          </cell>
          <cell r="U98">
            <v>0</v>
          </cell>
          <cell r="V98">
            <v>2010.25</v>
          </cell>
          <cell r="W98">
            <v>0</v>
          </cell>
          <cell r="X98">
            <v>0</v>
          </cell>
          <cell r="Y98">
            <v>2010.25</v>
          </cell>
          <cell r="Z98">
            <v>2011</v>
          </cell>
          <cell r="AA98">
            <v>0</v>
          </cell>
          <cell r="AB98">
            <v>0</v>
          </cell>
          <cell r="AC98">
            <v>0</v>
          </cell>
          <cell r="AD98">
            <v>2010.25</v>
          </cell>
          <cell r="AE98">
            <v>0</v>
          </cell>
          <cell r="AF98">
            <v>0</v>
          </cell>
          <cell r="AG98">
            <v>0</v>
          </cell>
          <cell r="AH98">
            <v>0</v>
          </cell>
          <cell r="AI98">
            <v>2010.25</v>
          </cell>
          <cell r="AJ98">
            <v>0</v>
          </cell>
          <cell r="AK98">
            <v>2010.25</v>
          </cell>
        </row>
        <row r="99">
          <cell r="C99" t="str">
            <v>Fluorouracil1000mg</v>
          </cell>
          <cell r="D99" t="str">
            <v>Fluorouracil</v>
          </cell>
          <cell r="E99" t="str">
            <v>1000mg</v>
          </cell>
          <cell r="F99" t="str">
            <v>Y</v>
          </cell>
          <cell r="G99">
            <v>2010.25</v>
          </cell>
          <cell r="H99">
            <v>0</v>
          </cell>
          <cell r="I99">
            <v>0</v>
          </cell>
          <cell r="J99">
            <v>0</v>
          </cell>
          <cell r="K99">
            <v>2011</v>
          </cell>
          <cell r="L99">
            <v>0</v>
          </cell>
          <cell r="M99">
            <v>0</v>
          </cell>
          <cell r="N99">
            <v>0</v>
          </cell>
          <cell r="O99">
            <v>0</v>
          </cell>
          <cell r="P99">
            <v>2010.25</v>
          </cell>
          <cell r="Q99">
            <v>0</v>
          </cell>
          <cell r="R99">
            <v>0</v>
          </cell>
          <cell r="S99">
            <v>2011</v>
          </cell>
          <cell r="T99">
            <v>0</v>
          </cell>
          <cell r="U99">
            <v>0</v>
          </cell>
          <cell r="V99">
            <v>2010.25</v>
          </cell>
          <cell r="W99">
            <v>0</v>
          </cell>
          <cell r="X99">
            <v>0</v>
          </cell>
          <cell r="Y99">
            <v>2010.25</v>
          </cell>
          <cell r="Z99">
            <v>2011</v>
          </cell>
          <cell r="AA99">
            <v>0</v>
          </cell>
          <cell r="AB99">
            <v>0</v>
          </cell>
          <cell r="AC99">
            <v>0</v>
          </cell>
          <cell r="AD99">
            <v>2010.25</v>
          </cell>
          <cell r="AE99">
            <v>0</v>
          </cell>
          <cell r="AF99">
            <v>0</v>
          </cell>
          <cell r="AG99">
            <v>0</v>
          </cell>
          <cell r="AH99">
            <v>0</v>
          </cell>
          <cell r="AI99">
            <v>2010.25</v>
          </cell>
          <cell r="AJ99">
            <v>0</v>
          </cell>
          <cell r="AK99">
            <v>2010.25</v>
          </cell>
        </row>
        <row r="100">
          <cell r="C100" t="str">
            <v>Irinotecan40mg</v>
          </cell>
          <cell r="D100" t="str">
            <v>Irinotecan</v>
          </cell>
          <cell r="E100" t="str">
            <v>40mg</v>
          </cell>
          <cell r="F100" t="str">
            <v>Y</v>
          </cell>
          <cell r="G100">
            <v>2010.25</v>
          </cell>
          <cell r="H100">
            <v>0</v>
          </cell>
          <cell r="I100">
            <v>0</v>
          </cell>
          <cell r="J100">
            <v>2010.25</v>
          </cell>
          <cell r="K100">
            <v>2011</v>
          </cell>
          <cell r="L100">
            <v>0</v>
          </cell>
          <cell r="M100">
            <v>0</v>
          </cell>
          <cell r="N100">
            <v>0</v>
          </cell>
          <cell r="O100">
            <v>0</v>
          </cell>
          <cell r="P100">
            <v>2010.25</v>
          </cell>
          <cell r="Q100">
            <v>0</v>
          </cell>
          <cell r="R100">
            <v>0</v>
          </cell>
          <cell r="S100">
            <v>2010.25</v>
          </cell>
          <cell r="T100">
            <v>0</v>
          </cell>
          <cell r="U100">
            <v>0</v>
          </cell>
          <cell r="V100">
            <v>2010.25</v>
          </cell>
          <cell r="W100">
            <v>0</v>
          </cell>
          <cell r="X100">
            <v>0</v>
          </cell>
          <cell r="Y100">
            <v>2010.25</v>
          </cell>
          <cell r="Z100">
            <v>2011</v>
          </cell>
          <cell r="AA100">
            <v>0</v>
          </cell>
          <cell r="AB100">
            <v>0</v>
          </cell>
          <cell r="AC100">
            <v>0</v>
          </cell>
          <cell r="AD100">
            <v>2011</v>
          </cell>
          <cell r="AE100">
            <v>0</v>
          </cell>
          <cell r="AF100">
            <v>0</v>
          </cell>
          <cell r="AG100">
            <v>0</v>
          </cell>
          <cell r="AH100">
            <v>0</v>
          </cell>
          <cell r="AI100">
            <v>0</v>
          </cell>
          <cell r="AJ100">
            <v>0</v>
          </cell>
          <cell r="AK100">
            <v>2010.25</v>
          </cell>
        </row>
        <row r="101">
          <cell r="C101" t="str">
            <v>Midazolam5mg - 5mg/mL</v>
          </cell>
          <cell r="D101" t="str">
            <v>Midazolam</v>
          </cell>
          <cell r="E101" t="str">
            <v>5mg - 5mg/mL</v>
          </cell>
          <cell r="F101" t="str">
            <v>Y</v>
          </cell>
          <cell r="G101">
            <v>2010.25</v>
          </cell>
          <cell r="H101">
            <v>0</v>
          </cell>
          <cell r="I101">
            <v>0</v>
          </cell>
          <cell r="J101">
            <v>0</v>
          </cell>
          <cell r="K101">
            <v>2011</v>
          </cell>
          <cell r="L101">
            <v>0</v>
          </cell>
          <cell r="M101">
            <v>0</v>
          </cell>
          <cell r="N101">
            <v>0</v>
          </cell>
          <cell r="O101">
            <v>0</v>
          </cell>
          <cell r="P101">
            <v>2010.25</v>
          </cell>
          <cell r="Q101">
            <v>0</v>
          </cell>
          <cell r="R101">
            <v>0</v>
          </cell>
          <cell r="S101">
            <v>2010.25</v>
          </cell>
          <cell r="T101">
            <v>0</v>
          </cell>
          <cell r="U101">
            <v>0</v>
          </cell>
          <cell r="V101">
            <v>2010.25</v>
          </cell>
          <cell r="W101">
            <v>0</v>
          </cell>
          <cell r="X101">
            <v>0</v>
          </cell>
          <cell r="Y101">
            <v>2010.25</v>
          </cell>
          <cell r="Z101">
            <v>2011</v>
          </cell>
          <cell r="AA101">
            <v>0</v>
          </cell>
          <cell r="AB101">
            <v>0</v>
          </cell>
          <cell r="AC101">
            <v>0</v>
          </cell>
          <cell r="AD101">
            <v>2010.25</v>
          </cell>
          <cell r="AE101">
            <v>0</v>
          </cell>
          <cell r="AF101">
            <v>0</v>
          </cell>
          <cell r="AG101">
            <v>0</v>
          </cell>
          <cell r="AH101">
            <v>0</v>
          </cell>
          <cell r="AI101">
            <v>0</v>
          </cell>
          <cell r="AJ101">
            <v>0</v>
          </cell>
          <cell r="AK101">
            <v>2010.25</v>
          </cell>
        </row>
        <row r="102">
          <cell r="C102" t="str">
            <v>Midazolam15mg - 5mg/mL</v>
          </cell>
          <cell r="D102" t="str">
            <v>Midazolam</v>
          </cell>
          <cell r="E102" t="str">
            <v>15mg - 5mg/mL</v>
          </cell>
          <cell r="F102" t="str">
            <v>Y</v>
          </cell>
          <cell r="G102">
            <v>2010.25</v>
          </cell>
          <cell r="H102">
            <v>0</v>
          </cell>
          <cell r="I102">
            <v>0</v>
          </cell>
          <cell r="J102">
            <v>0</v>
          </cell>
          <cell r="K102">
            <v>2011</v>
          </cell>
          <cell r="L102">
            <v>0</v>
          </cell>
          <cell r="M102">
            <v>0</v>
          </cell>
          <cell r="N102">
            <v>0</v>
          </cell>
          <cell r="O102">
            <v>0</v>
          </cell>
          <cell r="P102">
            <v>2010.25</v>
          </cell>
          <cell r="Q102">
            <v>0</v>
          </cell>
          <cell r="R102">
            <v>0</v>
          </cell>
          <cell r="S102">
            <v>2010.25</v>
          </cell>
          <cell r="T102">
            <v>0</v>
          </cell>
          <cell r="U102">
            <v>0</v>
          </cell>
          <cell r="V102">
            <v>2010.25</v>
          </cell>
          <cell r="W102">
            <v>0</v>
          </cell>
          <cell r="X102">
            <v>0</v>
          </cell>
          <cell r="Y102">
            <v>2010.25</v>
          </cell>
          <cell r="Z102">
            <v>2011</v>
          </cell>
          <cell r="AA102">
            <v>0</v>
          </cell>
          <cell r="AB102">
            <v>0</v>
          </cell>
          <cell r="AC102">
            <v>0</v>
          </cell>
          <cell r="AD102">
            <v>2010.25</v>
          </cell>
          <cell r="AE102">
            <v>0</v>
          </cell>
          <cell r="AF102">
            <v>0</v>
          </cell>
          <cell r="AG102">
            <v>0</v>
          </cell>
          <cell r="AH102">
            <v>0</v>
          </cell>
          <cell r="AI102">
            <v>0</v>
          </cell>
          <cell r="AJ102">
            <v>0</v>
          </cell>
          <cell r="AK102">
            <v>2010.25</v>
          </cell>
        </row>
        <row r="103">
          <cell r="C103" t="str">
            <v>Midazolam50mg - 5mg/mL</v>
          </cell>
          <cell r="D103" t="str">
            <v>Midazolam</v>
          </cell>
          <cell r="E103" t="str">
            <v>50mg - 5mg/mL</v>
          </cell>
          <cell r="F103" t="str">
            <v>Y</v>
          </cell>
          <cell r="G103">
            <v>2010.25</v>
          </cell>
          <cell r="H103">
            <v>0</v>
          </cell>
          <cell r="I103">
            <v>0</v>
          </cell>
          <cell r="J103">
            <v>0</v>
          </cell>
          <cell r="K103">
            <v>2011</v>
          </cell>
          <cell r="L103">
            <v>0</v>
          </cell>
          <cell r="M103">
            <v>0</v>
          </cell>
          <cell r="N103">
            <v>0</v>
          </cell>
          <cell r="O103">
            <v>0</v>
          </cell>
          <cell r="P103">
            <v>2010.25</v>
          </cell>
          <cell r="Q103">
            <v>0</v>
          </cell>
          <cell r="R103">
            <v>0</v>
          </cell>
          <cell r="S103">
            <v>2010.25</v>
          </cell>
          <cell r="T103">
            <v>0</v>
          </cell>
          <cell r="U103">
            <v>0</v>
          </cell>
          <cell r="V103">
            <v>2010.25</v>
          </cell>
          <cell r="W103">
            <v>0</v>
          </cell>
          <cell r="X103">
            <v>0</v>
          </cell>
          <cell r="Y103">
            <v>2010.25</v>
          </cell>
          <cell r="Z103">
            <v>2011</v>
          </cell>
          <cell r="AA103">
            <v>0</v>
          </cell>
          <cell r="AB103">
            <v>0</v>
          </cell>
          <cell r="AC103">
            <v>0</v>
          </cell>
          <cell r="AD103">
            <v>2010.25</v>
          </cell>
          <cell r="AE103">
            <v>0</v>
          </cell>
          <cell r="AF103">
            <v>0</v>
          </cell>
          <cell r="AG103">
            <v>0</v>
          </cell>
          <cell r="AH103">
            <v>0</v>
          </cell>
          <cell r="AI103">
            <v>0</v>
          </cell>
          <cell r="AJ103">
            <v>0</v>
          </cell>
          <cell r="AK103">
            <v>2010.25</v>
          </cell>
        </row>
        <row r="104">
          <cell r="C104" t="str">
            <v>Midazolam5mg - 1mg/mL</v>
          </cell>
          <cell r="D104" t="str">
            <v>Midazolam</v>
          </cell>
          <cell r="E104" t="str">
            <v>5mg - 1mg/mL</v>
          </cell>
          <cell r="F104" t="str">
            <v>Y</v>
          </cell>
          <cell r="G104">
            <v>2010.25</v>
          </cell>
          <cell r="H104">
            <v>0</v>
          </cell>
          <cell r="I104">
            <v>0</v>
          </cell>
          <cell r="J104">
            <v>0</v>
          </cell>
          <cell r="K104">
            <v>2011</v>
          </cell>
          <cell r="L104">
            <v>0</v>
          </cell>
          <cell r="M104">
            <v>0</v>
          </cell>
          <cell r="N104">
            <v>0</v>
          </cell>
          <cell r="O104">
            <v>0</v>
          </cell>
          <cell r="P104">
            <v>2010.25</v>
          </cell>
          <cell r="Q104">
            <v>0</v>
          </cell>
          <cell r="R104">
            <v>0</v>
          </cell>
          <cell r="S104">
            <v>2010.25</v>
          </cell>
          <cell r="T104">
            <v>0</v>
          </cell>
          <cell r="U104">
            <v>0</v>
          </cell>
          <cell r="V104">
            <v>2010.25</v>
          </cell>
          <cell r="W104">
            <v>0</v>
          </cell>
          <cell r="X104">
            <v>0</v>
          </cell>
          <cell r="Y104">
            <v>2010.25</v>
          </cell>
          <cell r="Z104">
            <v>2011</v>
          </cell>
          <cell r="AA104">
            <v>0</v>
          </cell>
          <cell r="AB104">
            <v>0</v>
          </cell>
          <cell r="AC104">
            <v>0</v>
          </cell>
          <cell r="AD104">
            <v>2010.25</v>
          </cell>
          <cell r="AE104">
            <v>0</v>
          </cell>
          <cell r="AF104">
            <v>0</v>
          </cell>
          <cell r="AG104">
            <v>0</v>
          </cell>
          <cell r="AH104">
            <v>0</v>
          </cell>
          <cell r="AI104">
            <v>0</v>
          </cell>
          <cell r="AJ104">
            <v>0</v>
          </cell>
          <cell r="AK104">
            <v>2010.25</v>
          </cell>
        </row>
        <row r="105">
          <cell r="C105" t="str">
            <v>Cisplatin50mg</v>
          </cell>
          <cell r="D105" t="str">
            <v>Cisplatin</v>
          </cell>
          <cell r="E105" t="str">
            <v>50mg</v>
          </cell>
          <cell r="F105" t="str">
            <v>Y</v>
          </cell>
          <cell r="G105">
            <v>2010.25</v>
          </cell>
          <cell r="H105">
            <v>0</v>
          </cell>
          <cell r="I105">
            <v>0</v>
          </cell>
          <cell r="J105">
            <v>0</v>
          </cell>
          <cell r="K105">
            <v>2010.25</v>
          </cell>
          <cell r="L105">
            <v>0</v>
          </cell>
          <cell r="M105">
            <v>0</v>
          </cell>
          <cell r="N105">
            <v>0</v>
          </cell>
          <cell r="O105">
            <v>0</v>
          </cell>
          <cell r="P105">
            <v>2011</v>
          </cell>
          <cell r="Q105">
            <v>0</v>
          </cell>
          <cell r="R105">
            <v>0</v>
          </cell>
          <cell r="S105">
            <v>2010.25</v>
          </cell>
          <cell r="T105">
            <v>0</v>
          </cell>
          <cell r="U105">
            <v>0</v>
          </cell>
          <cell r="V105">
            <v>2010.25</v>
          </cell>
          <cell r="W105">
            <v>0</v>
          </cell>
          <cell r="X105">
            <v>0</v>
          </cell>
          <cell r="Y105">
            <v>2010.25</v>
          </cell>
          <cell r="Z105">
            <v>2010.25</v>
          </cell>
          <cell r="AA105">
            <v>0</v>
          </cell>
          <cell r="AB105">
            <v>0</v>
          </cell>
          <cell r="AC105">
            <v>0</v>
          </cell>
          <cell r="AD105">
            <v>2011</v>
          </cell>
          <cell r="AE105">
            <v>0</v>
          </cell>
          <cell r="AF105">
            <v>0</v>
          </cell>
          <cell r="AG105">
            <v>0</v>
          </cell>
          <cell r="AH105">
            <v>0</v>
          </cell>
          <cell r="AI105">
            <v>2010.25</v>
          </cell>
          <cell r="AJ105">
            <v>0</v>
          </cell>
          <cell r="AK105">
            <v>2010.25</v>
          </cell>
        </row>
        <row r="106">
          <cell r="C106" t="str">
            <v>Donepezil5mg</v>
          </cell>
          <cell r="D106" t="str">
            <v>Donepezil</v>
          </cell>
          <cell r="E106" t="str">
            <v>5mg</v>
          </cell>
          <cell r="F106" t="str">
            <v>Y</v>
          </cell>
          <cell r="G106">
            <v>2010.25</v>
          </cell>
          <cell r="H106">
            <v>0</v>
          </cell>
          <cell r="I106">
            <v>0</v>
          </cell>
          <cell r="J106">
            <v>0</v>
          </cell>
          <cell r="K106">
            <v>2010.25</v>
          </cell>
          <cell r="L106">
            <v>0</v>
          </cell>
          <cell r="M106">
            <v>0</v>
          </cell>
          <cell r="N106">
            <v>0</v>
          </cell>
          <cell r="O106">
            <v>0</v>
          </cell>
          <cell r="P106">
            <v>2010.25</v>
          </cell>
          <cell r="Q106">
            <v>0</v>
          </cell>
          <cell r="R106">
            <v>0</v>
          </cell>
          <cell r="S106">
            <v>2010.25</v>
          </cell>
          <cell r="T106">
            <v>0</v>
          </cell>
          <cell r="U106">
            <v>0</v>
          </cell>
          <cell r="V106">
            <v>0</v>
          </cell>
          <cell r="W106">
            <v>0</v>
          </cell>
          <cell r="X106">
            <v>0</v>
          </cell>
          <cell r="Y106">
            <v>2010.25</v>
          </cell>
          <cell r="Z106">
            <v>2010.25</v>
          </cell>
          <cell r="AA106">
            <v>0</v>
          </cell>
          <cell r="AB106">
            <v>0</v>
          </cell>
          <cell r="AC106">
            <v>0</v>
          </cell>
          <cell r="AD106">
            <v>2010.25</v>
          </cell>
          <cell r="AE106">
            <v>0</v>
          </cell>
          <cell r="AF106">
            <v>0</v>
          </cell>
          <cell r="AG106">
            <v>0</v>
          </cell>
          <cell r="AH106">
            <v>0</v>
          </cell>
          <cell r="AI106">
            <v>0</v>
          </cell>
          <cell r="AJ106">
            <v>0</v>
          </cell>
          <cell r="AK106">
            <v>2010.25</v>
          </cell>
        </row>
        <row r="107">
          <cell r="C107" t="str">
            <v>Donepezil10mg</v>
          </cell>
          <cell r="D107" t="str">
            <v>Donepezil</v>
          </cell>
          <cell r="E107" t="str">
            <v>10mg</v>
          </cell>
          <cell r="F107" t="str">
            <v>Y</v>
          </cell>
          <cell r="G107">
            <v>2010.25</v>
          </cell>
          <cell r="H107">
            <v>0</v>
          </cell>
          <cell r="I107">
            <v>0</v>
          </cell>
          <cell r="J107">
            <v>0</v>
          </cell>
          <cell r="K107">
            <v>2010.25</v>
          </cell>
          <cell r="L107">
            <v>0</v>
          </cell>
          <cell r="M107">
            <v>0</v>
          </cell>
          <cell r="N107">
            <v>0</v>
          </cell>
          <cell r="O107">
            <v>0</v>
          </cell>
          <cell r="P107">
            <v>2010.25</v>
          </cell>
          <cell r="Q107">
            <v>0</v>
          </cell>
          <cell r="R107">
            <v>0</v>
          </cell>
          <cell r="S107">
            <v>2010.25</v>
          </cell>
          <cell r="T107">
            <v>0</v>
          </cell>
          <cell r="U107">
            <v>0</v>
          </cell>
          <cell r="V107">
            <v>0</v>
          </cell>
          <cell r="W107">
            <v>0</v>
          </cell>
          <cell r="X107">
            <v>0</v>
          </cell>
          <cell r="Y107">
            <v>2010.25</v>
          </cell>
          <cell r="Z107">
            <v>2010.25</v>
          </cell>
          <cell r="AA107">
            <v>0</v>
          </cell>
          <cell r="AB107">
            <v>0</v>
          </cell>
          <cell r="AC107">
            <v>0</v>
          </cell>
          <cell r="AD107">
            <v>2010.25</v>
          </cell>
          <cell r="AE107">
            <v>0</v>
          </cell>
          <cell r="AF107">
            <v>0</v>
          </cell>
          <cell r="AG107">
            <v>0</v>
          </cell>
          <cell r="AH107">
            <v>0</v>
          </cell>
          <cell r="AI107">
            <v>0</v>
          </cell>
          <cell r="AJ107">
            <v>0</v>
          </cell>
          <cell r="AK107">
            <v>2010.25</v>
          </cell>
        </row>
        <row r="108">
          <cell r="C108" t="str">
            <v>Gemcitabine200mg - Lyophyllized vials</v>
          </cell>
          <cell r="D108" t="str">
            <v>Gemcitabine</v>
          </cell>
          <cell r="E108" t="str">
            <v>200mg - Lyophyllized vials</v>
          </cell>
          <cell r="F108" t="str">
            <v>Y</v>
          </cell>
          <cell r="G108">
            <v>2010.25</v>
          </cell>
          <cell r="H108">
            <v>0</v>
          </cell>
          <cell r="I108">
            <v>0</v>
          </cell>
          <cell r="J108">
            <v>2010.25</v>
          </cell>
          <cell r="K108">
            <v>2011</v>
          </cell>
          <cell r="L108">
            <v>0</v>
          </cell>
          <cell r="M108">
            <v>0</v>
          </cell>
          <cell r="N108">
            <v>0</v>
          </cell>
          <cell r="O108">
            <v>0</v>
          </cell>
          <cell r="P108">
            <v>2010.25</v>
          </cell>
          <cell r="Q108">
            <v>0</v>
          </cell>
          <cell r="R108">
            <v>0</v>
          </cell>
          <cell r="S108">
            <v>2010.25</v>
          </cell>
          <cell r="T108">
            <v>0</v>
          </cell>
          <cell r="U108">
            <v>0</v>
          </cell>
          <cell r="V108">
            <v>2010.25</v>
          </cell>
          <cell r="W108">
            <v>0</v>
          </cell>
          <cell r="X108">
            <v>0</v>
          </cell>
          <cell r="Y108">
            <v>2010.25</v>
          </cell>
          <cell r="Z108">
            <v>2011</v>
          </cell>
          <cell r="AA108">
            <v>0</v>
          </cell>
          <cell r="AB108">
            <v>0</v>
          </cell>
          <cell r="AC108">
            <v>0</v>
          </cell>
          <cell r="AD108">
            <v>2011</v>
          </cell>
          <cell r="AE108">
            <v>5000</v>
          </cell>
          <cell r="AF108">
            <v>0</v>
          </cell>
          <cell r="AG108">
            <v>5000</v>
          </cell>
          <cell r="AH108">
            <v>0</v>
          </cell>
          <cell r="AI108">
            <v>2010.25</v>
          </cell>
          <cell r="AJ108">
            <v>0</v>
          </cell>
          <cell r="AK108">
            <v>2010.25</v>
          </cell>
        </row>
        <row r="109">
          <cell r="C109" t="str">
            <v>Gemcitabine1000mg - Lyophyllized vials</v>
          </cell>
          <cell r="D109" t="str">
            <v>Gemcitabine</v>
          </cell>
          <cell r="E109" t="str">
            <v>1000mg - Lyophyllized vials</v>
          </cell>
          <cell r="F109" t="str">
            <v>Y</v>
          </cell>
          <cell r="G109">
            <v>2010.25</v>
          </cell>
          <cell r="H109">
            <v>0</v>
          </cell>
          <cell r="I109">
            <v>0</v>
          </cell>
          <cell r="J109">
            <v>2010.25</v>
          </cell>
          <cell r="K109">
            <v>2011</v>
          </cell>
          <cell r="L109">
            <v>0</v>
          </cell>
          <cell r="M109">
            <v>0</v>
          </cell>
          <cell r="N109">
            <v>0</v>
          </cell>
          <cell r="O109">
            <v>0</v>
          </cell>
          <cell r="P109">
            <v>2010.25</v>
          </cell>
          <cell r="Q109">
            <v>0</v>
          </cell>
          <cell r="R109">
            <v>0</v>
          </cell>
          <cell r="S109">
            <v>2010.25</v>
          </cell>
          <cell r="T109">
            <v>0</v>
          </cell>
          <cell r="U109">
            <v>0</v>
          </cell>
          <cell r="V109">
            <v>2010.25</v>
          </cell>
          <cell r="W109">
            <v>0</v>
          </cell>
          <cell r="X109">
            <v>0</v>
          </cell>
          <cell r="Y109">
            <v>2010.25</v>
          </cell>
          <cell r="Z109">
            <v>2011</v>
          </cell>
          <cell r="AA109">
            <v>0</v>
          </cell>
          <cell r="AB109">
            <v>0</v>
          </cell>
          <cell r="AC109">
            <v>0</v>
          </cell>
          <cell r="AD109">
            <v>2011</v>
          </cell>
          <cell r="AE109">
            <v>5000</v>
          </cell>
          <cell r="AF109">
            <v>0</v>
          </cell>
          <cell r="AG109">
            <v>5000</v>
          </cell>
          <cell r="AH109">
            <v>0</v>
          </cell>
          <cell r="AI109">
            <v>2010.25</v>
          </cell>
          <cell r="AJ109">
            <v>0</v>
          </cell>
          <cell r="AK109">
            <v>2010.25</v>
          </cell>
        </row>
        <row r="110">
          <cell r="C110" t="str">
            <v>Irbesartan75mg</v>
          </cell>
          <cell r="D110" t="str">
            <v>Irbesartan</v>
          </cell>
          <cell r="E110" t="str">
            <v>75mg</v>
          </cell>
          <cell r="F110" t="str">
            <v>Y</v>
          </cell>
          <cell r="G110">
            <v>2010.25</v>
          </cell>
          <cell r="H110">
            <v>0</v>
          </cell>
          <cell r="I110">
            <v>0</v>
          </cell>
          <cell r="J110">
            <v>0</v>
          </cell>
          <cell r="K110">
            <v>2010.25</v>
          </cell>
          <cell r="L110">
            <v>0</v>
          </cell>
          <cell r="M110">
            <v>0</v>
          </cell>
          <cell r="N110">
            <v>0</v>
          </cell>
          <cell r="O110">
            <v>0</v>
          </cell>
          <cell r="P110">
            <v>2010.25</v>
          </cell>
          <cell r="Q110">
            <v>0</v>
          </cell>
          <cell r="R110">
            <v>0</v>
          </cell>
          <cell r="S110">
            <v>2010.25</v>
          </cell>
          <cell r="T110">
            <v>0</v>
          </cell>
          <cell r="U110">
            <v>0</v>
          </cell>
          <cell r="V110">
            <v>0</v>
          </cell>
          <cell r="W110">
            <v>0</v>
          </cell>
          <cell r="X110">
            <v>0</v>
          </cell>
          <cell r="Y110">
            <v>2010.25</v>
          </cell>
          <cell r="Z110">
            <v>2010.25</v>
          </cell>
          <cell r="AA110">
            <v>0</v>
          </cell>
          <cell r="AB110">
            <v>0</v>
          </cell>
          <cell r="AC110">
            <v>0</v>
          </cell>
          <cell r="AD110">
            <v>2010.25</v>
          </cell>
          <cell r="AE110">
            <v>0</v>
          </cell>
          <cell r="AF110">
            <v>0</v>
          </cell>
          <cell r="AG110">
            <v>0</v>
          </cell>
          <cell r="AH110">
            <v>0</v>
          </cell>
          <cell r="AI110">
            <v>0</v>
          </cell>
          <cell r="AJ110">
            <v>0</v>
          </cell>
          <cell r="AK110">
            <v>2010.25</v>
          </cell>
        </row>
        <row r="111">
          <cell r="C111" t="str">
            <v>Irbesartan150mg</v>
          </cell>
          <cell r="D111" t="str">
            <v>Irbesartan</v>
          </cell>
          <cell r="E111" t="str">
            <v>150mg</v>
          </cell>
          <cell r="F111" t="str">
            <v>Y</v>
          </cell>
          <cell r="G111">
            <v>2010.25</v>
          </cell>
          <cell r="H111">
            <v>0</v>
          </cell>
          <cell r="I111">
            <v>0</v>
          </cell>
          <cell r="J111">
            <v>0</v>
          </cell>
          <cell r="K111">
            <v>2010.25</v>
          </cell>
          <cell r="L111">
            <v>0</v>
          </cell>
          <cell r="M111">
            <v>0</v>
          </cell>
          <cell r="N111">
            <v>0</v>
          </cell>
          <cell r="O111">
            <v>0</v>
          </cell>
          <cell r="P111">
            <v>2010.25</v>
          </cell>
          <cell r="Q111">
            <v>0</v>
          </cell>
          <cell r="R111">
            <v>0</v>
          </cell>
          <cell r="S111">
            <v>2010.25</v>
          </cell>
          <cell r="T111">
            <v>0</v>
          </cell>
          <cell r="U111">
            <v>0</v>
          </cell>
          <cell r="V111">
            <v>0</v>
          </cell>
          <cell r="W111">
            <v>0</v>
          </cell>
          <cell r="X111">
            <v>0</v>
          </cell>
          <cell r="Y111">
            <v>2010.25</v>
          </cell>
          <cell r="Z111">
            <v>2010.25</v>
          </cell>
          <cell r="AA111">
            <v>0</v>
          </cell>
          <cell r="AB111">
            <v>0</v>
          </cell>
          <cell r="AC111">
            <v>0</v>
          </cell>
          <cell r="AD111">
            <v>2010.25</v>
          </cell>
          <cell r="AE111">
            <v>0</v>
          </cell>
          <cell r="AF111">
            <v>0</v>
          </cell>
          <cell r="AG111">
            <v>0</v>
          </cell>
          <cell r="AH111">
            <v>0</v>
          </cell>
          <cell r="AI111">
            <v>0</v>
          </cell>
          <cell r="AJ111">
            <v>0</v>
          </cell>
          <cell r="AK111">
            <v>2010.25</v>
          </cell>
        </row>
        <row r="112">
          <cell r="C112" t="str">
            <v>Irbesartan300mg</v>
          </cell>
          <cell r="D112" t="str">
            <v>Irbesartan</v>
          </cell>
          <cell r="E112" t="str">
            <v>300mg</v>
          </cell>
          <cell r="F112" t="str">
            <v>Y</v>
          </cell>
          <cell r="G112">
            <v>2010.25</v>
          </cell>
          <cell r="H112">
            <v>0</v>
          </cell>
          <cell r="I112">
            <v>0</v>
          </cell>
          <cell r="J112">
            <v>0</v>
          </cell>
          <cell r="K112">
            <v>2010.25</v>
          </cell>
          <cell r="L112">
            <v>0</v>
          </cell>
          <cell r="M112">
            <v>0</v>
          </cell>
          <cell r="N112">
            <v>0</v>
          </cell>
          <cell r="O112">
            <v>0</v>
          </cell>
          <cell r="P112">
            <v>2010.25</v>
          </cell>
          <cell r="Q112">
            <v>0</v>
          </cell>
          <cell r="R112">
            <v>0</v>
          </cell>
          <cell r="S112">
            <v>2010.25</v>
          </cell>
          <cell r="T112">
            <v>0</v>
          </cell>
          <cell r="U112">
            <v>0</v>
          </cell>
          <cell r="V112">
            <v>0</v>
          </cell>
          <cell r="W112">
            <v>0</v>
          </cell>
          <cell r="X112">
            <v>0</v>
          </cell>
          <cell r="Y112">
            <v>2010.25</v>
          </cell>
          <cell r="Z112">
            <v>2010.25</v>
          </cell>
          <cell r="AA112">
            <v>0</v>
          </cell>
          <cell r="AB112">
            <v>0</v>
          </cell>
          <cell r="AC112">
            <v>0</v>
          </cell>
          <cell r="AD112">
            <v>2010.25</v>
          </cell>
          <cell r="AE112">
            <v>0</v>
          </cell>
          <cell r="AF112">
            <v>0</v>
          </cell>
          <cell r="AG112">
            <v>0</v>
          </cell>
          <cell r="AH112">
            <v>0</v>
          </cell>
          <cell r="AI112">
            <v>0</v>
          </cell>
          <cell r="AJ112">
            <v>0</v>
          </cell>
          <cell r="AK112">
            <v>2010.25</v>
          </cell>
        </row>
        <row r="113">
          <cell r="C113" t="str">
            <v>Cisplatin10mg</v>
          </cell>
          <cell r="D113" t="str">
            <v>Cisplatin</v>
          </cell>
          <cell r="E113" t="str">
            <v>10mg</v>
          </cell>
          <cell r="F113" t="str">
            <v>Y</v>
          </cell>
          <cell r="G113">
            <v>2010.25</v>
          </cell>
          <cell r="H113">
            <v>0</v>
          </cell>
          <cell r="I113">
            <v>0</v>
          </cell>
          <cell r="J113">
            <v>2010.25</v>
          </cell>
          <cell r="K113">
            <v>2010.25</v>
          </cell>
          <cell r="L113">
            <v>0</v>
          </cell>
          <cell r="M113">
            <v>0</v>
          </cell>
          <cell r="N113">
            <v>0</v>
          </cell>
          <cell r="O113">
            <v>0</v>
          </cell>
          <cell r="P113">
            <v>2011</v>
          </cell>
          <cell r="Q113">
            <v>0</v>
          </cell>
          <cell r="R113">
            <v>0</v>
          </cell>
          <cell r="S113">
            <v>2010.25</v>
          </cell>
          <cell r="T113">
            <v>0</v>
          </cell>
          <cell r="U113">
            <v>0</v>
          </cell>
          <cell r="V113">
            <v>2010.25</v>
          </cell>
          <cell r="W113">
            <v>0</v>
          </cell>
          <cell r="X113">
            <v>0</v>
          </cell>
          <cell r="Y113">
            <v>2010.25</v>
          </cell>
          <cell r="Z113">
            <v>2010.25</v>
          </cell>
          <cell r="AA113">
            <v>0</v>
          </cell>
          <cell r="AB113">
            <v>0</v>
          </cell>
          <cell r="AC113">
            <v>0</v>
          </cell>
          <cell r="AD113">
            <v>2011</v>
          </cell>
          <cell r="AE113">
            <v>0</v>
          </cell>
          <cell r="AF113">
            <v>0</v>
          </cell>
          <cell r="AG113">
            <v>0</v>
          </cell>
          <cell r="AH113">
            <v>0</v>
          </cell>
          <cell r="AI113">
            <v>2010.25</v>
          </cell>
          <cell r="AJ113">
            <v>0</v>
          </cell>
          <cell r="AK113">
            <v>2010.25</v>
          </cell>
        </row>
        <row r="114">
          <cell r="C114" t="str">
            <v>Mycophenolate Mofetil250mg - Tablets</v>
          </cell>
          <cell r="D114" t="str">
            <v>Mycophenolate Mofetil</v>
          </cell>
          <cell r="E114" t="str">
            <v>250mg - Tablets</v>
          </cell>
          <cell r="F114" t="str">
            <v>Y</v>
          </cell>
          <cell r="G114">
            <v>2010.25</v>
          </cell>
          <cell r="H114">
            <v>0</v>
          </cell>
          <cell r="I114">
            <v>0</v>
          </cell>
          <cell r="J114">
            <v>0</v>
          </cell>
          <cell r="K114">
            <v>2011</v>
          </cell>
          <cell r="L114">
            <v>0</v>
          </cell>
          <cell r="M114">
            <v>0</v>
          </cell>
          <cell r="N114">
            <v>0</v>
          </cell>
          <cell r="O114">
            <v>0</v>
          </cell>
          <cell r="P114">
            <v>2010.25</v>
          </cell>
          <cell r="Q114">
            <v>0</v>
          </cell>
          <cell r="R114">
            <v>0</v>
          </cell>
          <cell r="S114">
            <v>2010.25</v>
          </cell>
          <cell r="T114">
            <v>0</v>
          </cell>
          <cell r="U114">
            <v>0</v>
          </cell>
          <cell r="V114">
            <v>0</v>
          </cell>
          <cell r="W114">
            <v>0</v>
          </cell>
          <cell r="X114">
            <v>0</v>
          </cell>
          <cell r="Y114">
            <v>2011</v>
          </cell>
          <cell r="Z114">
            <v>2010.25</v>
          </cell>
          <cell r="AA114">
            <v>0</v>
          </cell>
          <cell r="AB114">
            <v>0</v>
          </cell>
          <cell r="AC114">
            <v>0</v>
          </cell>
          <cell r="AD114">
            <v>2011</v>
          </cell>
          <cell r="AE114">
            <v>0</v>
          </cell>
          <cell r="AF114">
            <v>0</v>
          </cell>
          <cell r="AG114">
            <v>0</v>
          </cell>
          <cell r="AH114">
            <v>0</v>
          </cell>
          <cell r="AI114">
            <v>0</v>
          </cell>
          <cell r="AJ114">
            <v>0</v>
          </cell>
          <cell r="AK114">
            <v>2010.25</v>
          </cell>
        </row>
        <row r="115">
          <cell r="C115" t="str">
            <v>Mycophenolate Mofetil500mg - Capsules</v>
          </cell>
          <cell r="D115" t="str">
            <v>Mycophenolate Mofetil</v>
          </cell>
          <cell r="E115" t="str">
            <v>500mg - Capsules</v>
          </cell>
          <cell r="F115" t="str">
            <v>Y</v>
          </cell>
          <cell r="G115">
            <v>2010.25</v>
          </cell>
          <cell r="H115">
            <v>0</v>
          </cell>
          <cell r="I115">
            <v>0</v>
          </cell>
          <cell r="J115">
            <v>2010.25</v>
          </cell>
          <cell r="K115">
            <v>2011</v>
          </cell>
          <cell r="L115">
            <v>0</v>
          </cell>
          <cell r="M115">
            <v>0</v>
          </cell>
          <cell r="N115">
            <v>0</v>
          </cell>
          <cell r="O115">
            <v>0</v>
          </cell>
          <cell r="P115">
            <v>2011</v>
          </cell>
          <cell r="Q115">
            <v>0</v>
          </cell>
          <cell r="R115">
            <v>0</v>
          </cell>
          <cell r="S115">
            <v>2011</v>
          </cell>
          <cell r="T115">
            <v>0</v>
          </cell>
          <cell r="U115">
            <v>0</v>
          </cell>
          <cell r="V115">
            <v>2010.25</v>
          </cell>
          <cell r="W115">
            <v>0</v>
          </cell>
          <cell r="X115">
            <v>0</v>
          </cell>
          <cell r="Y115">
            <v>2010.25</v>
          </cell>
          <cell r="Z115">
            <v>2011</v>
          </cell>
          <cell r="AA115">
            <v>0</v>
          </cell>
          <cell r="AB115">
            <v>0</v>
          </cell>
          <cell r="AC115">
            <v>0</v>
          </cell>
          <cell r="AD115">
            <v>2011</v>
          </cell>
          <cell r="AE115">
            <v>0</v>
          </cell>
          <cell r="AF115">
            <v>0</v>
          </cell>
          <cell r="AG115">
            <v>0</v>
          </cell>
          <cell r="AH115">
            <v>0</v>
          </cell>
          <cell r="AI115">
            <v>2010.25</v>
          </cell>
          <cell r="AJ115">
            <v>0</v>
          </cell>
          <cell r="AK115">
            <v>2010.25</v>
          </cell>
        </row>
        <row r="116">
          <cell r="C116" t="str">
            <v>Mycophenolate Mofetil500mg - Injection</v>
          </cell>
          <cell r="D116" t="str">
            <v>Mycophenolate Mofetil</v>
          </cell>
          <cell r="E116" t="str">
            <v>500mg - Injection</v>
          </cell>
          <cell r="F116" t="str">
            <v>Y</v>
          </cell>
          <cell r="G116">
            <v>2012</v>
          </cell>
          <cell r="H116">
            <v>0</v>
          </cell>
          <cell r="I116">
            <v>0</v>
          </cell>
          <cell r="J116">
            <v>0</v>
          </cell>
          <cell r="K116">
            <v>2012</v>
          </cell>
          <cell r="L116">
            <v>0</v>
          </cell>
          <cell r="M116">
            <v>0</v>
          </cell>
          <cell r="N116">
            <v>0</v>
          </cell>
          <cell r="O116">
            <v>0</v>
          </cell>
          <cell r="P116">
            <v>2012</v>
          </cell>
          <cell r="Q116">
            <v>0</v>
          </cell>
          <cell r="R116">
            <v>0</v>
          </cell>
          <cell r="S116">
            <v>2012</v>
          </cell>
          <cell r="T116">
            <v>0</v>
          </cell>
          <cell r="U116">
            <v>0</v>
          </cell>
          <cell r="V116">
            <v>0</v>
          </cell>
          <cell r="W116">
            <v>0</v>
          </cell>
          <cell r="X116">
            <v>0</v>
          </cell>
          <cell r="Y116">
            <v>2012</v>
          </cell>
          <cell r="Z116">
            <v>2012</v>
          </cell>
          <cell r="AA116">
            <v>0</v>
          </cell>
          <cell r="AB116">
            <v>0</v>
          </cell>
          <cell r="AC116">
            <v>0</v>
          </cell>
          <cell r="AD116">
            <v>2012</v>
          </cell>
          <cell r="AE116">
            <v>0</v>
          </cell>
          <cell r="AF116">
            <v>0</v>
          </cell>
          <cell r="AG116">
            <v>0</v>
          </cell>
          <cell r="AH116">
            <v>0</v>
          </cell>
          <cell r="AI116">
            <v>0</v>
          </cell>
          <cell r="AJ116">
            <v>0</v>
          </cell>
          <cell r="AK116">
            <v>2012</v>
          </cell>
        </row>
        <row r="117">
          <cell r="C117" t="str">
            <v>Naltrexone50mg</v>
          </cell>
          <cell r="D117" t="str">
            <v>Naltrexone</v>
          </cell>
          <cell r="E117" t="str">
            <v>50mg</v>
          </cell>
          <cell r="F117" t="str">
            <v>Y</v>
          </cell>
          <cell r="G117">
            <v>2010.25</v>
          </cell>
          <cell r="H117">
            <v>0</v>
          </cell>
          <cell r="I117">
            <v>0</v>
          </cell>
          <cell r="J117">
            <v>0</v>
          </cell>
          <cell r="K117">
            <v>2011</v>
          </cell>
          <cell r="L117">
            <v>0</v>
          </cell>
          <cell r="M117">
            <v>0</v>
          </cell>
          <cell r="N117">
            <v>0</v>
          </cell>
          <cell r="O117">
            <v>0</v>
          </cell>
          <cell r="P117">
            <v>2011</v>
          </cell>
          <cell r="Q117">
            <v>0</v>
          </cell>
          <cell r="R117">
            <v>0</v>
          </cell>
          <cell r="S117">
            <v>2011</v>
          </cell>
          <cell r="T117">
            <v>0</v>
          </cell>
          <cell r="U117">
            <v>0</v>
          </cell>
          <cell r="V117">
            <v>0</v>
          </cell>
          <cell r="W117">
            <v>0</v>
          </cell>
          <cell r="X117">
            <v>0</v>
          </cell>
          <cell r="Y117">
            <v>2010.25</v>
          </cell>
          <cell r="Z117">
            <v>2011</v>
          </cell>
          <cell r="AA117">
            <v>0</v>
          </cell>
          <cell r="AB117">
            <v>0</v>
          </cell>
          <cell r="AC117">
            <v>0</v>
          </cell>
          <cell r="AD117">
            <v>2011</v>
          </cell>
          <cell r="AE117">
            <v>0</v>
          </cell>
          <cell r="AF117">
            <v>0</v>
          </cell>
          <cell r="AG117">
            <v>0</v>
          </cell>
          <cell r="AH117">
            <v>0</v>
          </cell>
          <cell r="AI117">
            <v>0</v>
          </cell>
          <cell r="AJ117">
            <v>0</v>
          </cell>
          <cell r="AK117">
            <v>2010.25</v>
          </cell>
        </row>
        <row r="118">
          <cell r="C118" t="str">
            <v>Olanzapine2.5mg</v>
          </cell>
          <cell r="D118" t="str">
            <v>Olanzapine</v>
          </cell>
          <cell r="E118" t="str">
            <v>2.5mg</v>
          </cell>
          <cell r="F118" t="str">
            <v>Y</v>
          </cell>
          <cell r="G118">
            <v>2011.5</v>
          </cell>
          <cell r="H118">
            <v>0</v>
          </cell>
          <cell r="I118">
            <v>0</v>
          </cell>
          <cell r="J118">
            <v>0</v>
          </cell>
          <cell r="K118">
            <v>2011.5</v>
          </cell>
          <cell r="L118">
            <v>0</v>
          </cell>
          <cell r="M118">
            <v>0</v>
          </cell>
          <cell r="N118">
            <v>0</v>
          </cell>
          <cell r="O118">
            <v>0</v>
          </cell>
          <cell r="P118">
            <v>2011.5</v>
          </cell>
          <cell r="Q118">
            <v>0</v>
          </cell>
          <cell r="R118">
            <v>0</v>
          </cell>
          <cell r="S118">
            <v>2011.5</v>
          </cell>
          <cell r="T118">
            <v>0</v>
          </cell>
          <cell r="U118">
            <v>0</v>
          </cell>
          <cell r="V118">
            <v>0</v>
          </cell>
          <cell r="W118">
            <v>0</v>
          </cell>
          <cell r="X118">
            <v>0</v>
          </cell>
          <cell r="Y118">
            <v>2011.5</v>
          </cell>
          <cell r="Z118">
            <v>2011.5</v>
          </cell>
          <cell r="AA118">
            <v>0</v>
          </cell>
          <cell r="AB118">
            <v>0</v>
          </cell>
          <cell r="AC118">
            <v>0</v>
          </cell>
          <cell r="AD118">
            <v>2011.5</v>
          </cell>
          <cell r="AE118">
            <v>0</v>
          </cell>
          <cell r="AF118">
            <v>0</v>
          </cell>
          <cell r="AG118">
            <v>0</v>
          </cell>
          <cell r="AH118">
            <v>0</v>
          </cell>
          <cell r="AI118">
            <v>0</v>
          </cell>
          <cell r="AJ118">
            <v>0</v>
          </cell>
          <cell r="AK118">
            <v>2011.5</v>
          </cell>
        </row>
        <row r="119">
          <cell r="C119" t="str">
            <v>Olanzapine5mg</v>
          </cell>
          <cell r="D119" t="str">
            <v>Olanzapine</v>
          </cell>
          <cell r="E119" t="str">
            <v>5mg</v>
          </cell>
          <cell r="F119" t="str">
            <v>Y</v>
          </cell>
          <cell r="G119">
            <v>2011.5</v>
          </cell>
          <cell r="H119">
            <v>0</v>
          </cell>
          <cell r="I119">
            <v>0</v>
          </cell>
          <cell r="J119">
            <v>0</v>
          </cell>
          <cell r="K119">
            <v>2011.5</v>
          </cell>
          <cell r="L119">
            <v>0</v>
          </cell>
          <cell r="M119">
            <v>0</v>
          </cell>
          <cell r="N119">
            <v>0</v>
          </cell>
          <cell r="O119">
            <v>0</v>
          </cell>
          <cell r="P119">
            <v>2011.5</v>
          </cell>
          <cell r="Q119">
            <v>0</v>
          </cell>
          <cell r="R119">
            <v>0</v>
          </cell>
          <cell r="S119">
            <v>2011.5</v>
          </cell>
          <cell r="T119">
            <v>0</v>
          </cell>
          <cell r="U119">
            <v>0</v>
          </cell>
          <cell r="V119">
            <v>0</v>
          </cell>
          <cell r="W119">
            <v>0</v>
          </cell>
          <cell r="X119">
            <v>0</v>
          </cell>
          <cell r="Y119">
            <v>2011.5</v>
          </cell>
          <cell r="Z119">
            <v>2011.5</v>
          </cell>
          <cell r="AA119">
            <v>0</v>
          </cell>
          <cell r="AB119">
            <v>0</v>
          </cell>
          <cell r="AC119">
            <v>0</v>
          </cell>
          <cell r="AD119">
            <v>2011.5</v>
          </cell>
          <cell r="AE119">
            <v>0</v>
          </cell>
          <cell r="AF119">
            <v>0</v>
          </cell>
          <cell r="AG119">
            <v>0</v>
          </cell>
          <cell r="AH119">
            <v>0</v>
          </cell>
          <cell r="AI119">
            <v>0</v>
          </cell>
          <cell r="AJ119">
            <v>0</v>
          </cell>
          <cell r="AK119">
            <v>2011.5</v>
          </cell>
        </row>
        <row r="120">
          <cell r="C120" t="str">
            <v>Olanzapine7.5mg</v>
          </cell>
          <cell r="D120" t="str">
            <v>Olanzapine</v>
          </cell>
          <cell r="E120" t="str">
            <v>7.5mg</v>
          </cell>
          <cell r="F120" t="str">
            <v>Y</v>
          </cell>
          <cell r="G120">
            <v>2011.5</v>
          </cell>
          <cell r="H120">
            <v>0</v>
          </cell>
          <cell r="I120">
            <v>0</v>
          </cell>
          <cell r="J120">
            <v>0</v>
          </cell>
          <cell r="K120">
            <v>2011.5</v>
          </cell>
          <cell r="L120">
            <v>0</v>
          </cell>
          <cell r="M120">
            <v>0</v>
          </cell>
          <cell r="N120">
            <v>0</v>
          </cell>
          <cell r="O120">
            <v>0</v>
          </cell>
          <cell r="P120">
            <v>2011.5</v>
          </cell>
          <cell r="Q120">
            <v>0</v>
          </cell>
          <cell r="R120">
            <v>0</v>
          </cell>
          <cell r="S120">
            <v>2011.5</v>
          </cell>
          <cell r="T120">
            <v>0</v>
          </cell>
          <cell r="U120">
            <v>0</v>
          </cell>
          <cell r="V120">
            <v>0</v>
          </cell>
          <cell r="W120">
            <v>0</v>
          </cell>
          <cell r="X120">
            <v>0</v>
          </cell>
          <cell r="Y120">
            <v>2011.5</v>
          </cell>
          <cell r="Z120">
            <v>2011.5</v>
          </cell>
          <cell r="AA120">
            <v>0</v>
          </cell>
          <cell r="AB120">
            <v>0</v>
          </cell>
          <cell r="AC120">
            <v>0</v>
          </cell>
          <cell r="AD120">
            <v>2011.5</v>
          </cell>
          <cell r="AE120">
            <v>0</v>
          </cell>
          <cell r="AF120">
            <v>0</v>
          </cell>
          <cell r="AG120">
            <v>0</v>
          </cell>
          <cell r="AH120">
            <v>0</v>
          </cell>
          <cell r="AI120">
            <v>0</v>
          </cell>
          <cell r="AJ120">
            <v>0</v>
          </cell>
          <cell r="AK120">
            <v>2011.5</v>
          </cell>
        </row>
        <row r="121">
          <cell r="C121" t="str">
            <v>Olanzapine10mg</v>
          </cell>
          <cell r="D121" t="str">
            <v>Olanzapine</v>
          </cell>
          <cell r="E121" t="str">
            <v>10mg</v>
          </cell>
          <cell r="F121" t="str">
            <v>Y</v>
          </cell>
          <cell r="G121">
            <v>2011.5</v>
          </cell>
          <cell r="H121">
            <v>0</v>
          </cell>
          <cell r="I121">
            <v>0</v>
          </cell>
          <cell r="J121">
            <v>0</v>
          </cell>
          <cell r="K121">
            <v>2011.5</v>
          </cell>
          <cell r="L121">
            <v>0</v>
          </cell>
          <cell r="M121">
            <v>0</v>
          </cell>
          <cell r="N121">
            <v>0</v>
          </cell>
          <cell r="O121">
            <v>0</v>
          </cell>
          <cell r="P121">
            <v>2011.5</v>
          </cell>
          <cell r="Q121">
            <v>0</v>
          </cell>
          <cell r="R121">
            <v>0</v>
          </cell>
          <cell r="S121">
            <v>2011.5</v>
          </cell>
          <cell r="T121">
            <v>0</v>
          </cell>
          <cell r="U121">
            <v>0</v>
          </cell>
          <cell r="V121">
            <v>0</v>
          </cell>
          <cell r="W121">
            <v>0</v>
          </cell>
          <cell r="X121">
            <v>0</v>
          </cell>
          <cell r="Y121">
            <v>2011.5</v>
          </cell>
          <cell r="Z121">
            <v>2011.5</v>
          </cell>
          <cell r="AA121">
            <v>0</v>
          </cell>
          <cell r="AB121">
            <v>0</v>
          </cell>
          <cell r="AC121">
            <v>0</v>
          </cell>
          <cell r="AD121">
            <v>2011.5</v>
          </cell>
          <cell r="AE121">
            <v>0</v>
          </cell>
          <cell r="AF121">
            <v>0</v>
          </cell>
          <cell r="AG121">
            <v>0</v>
          </cell>
          <cell r="AH121">
            <v>0</v>
          </cell>
          <cell r="AI121">
            <v>0</v>
          </cell>
          <cell r="AJ121">
            <v>0</v>
          </cell>
          <cell r="AK121">
            <v>2011.5</v>
          </cell>
        </row>
        <row r="122">
          <cell r="C122" t="str">
            <v>Olanzapine15mg</v>
          </cell>
          <cell r="D122" t="str">
            <v>Olanzapine</v>
          </cell>
          <cell r="E122" t="str">
            <v>15mg</v>
          </cell>
          <cell r="F122" t="str">
            <v>Y</v>
          </cell>
          <cell r="G122">
            <v>2011.5</v>
          </cell>
          <cell r="H122">
            <v>0</v>
          </cell>
          <cell r="I122">
            <v>0</v>
          </cell>
          <cell r="J122">
            <v>0</v>
          </cell>
          <cell r="K122">
            <v>2011.5</v>
          </cell>
          <cell r="L122">
            <v>0</v>
          </cell>
          <cell r="M122">
            <v>0</v>
          </cell>
          <cell r="N122">
            <v>0</v>
          </cell>
          <cell r="O122">
            <v>0</v>
          </cell>
          <cell r="P122">
            <v>2011.5</v>
          </cell>
          <cell r="Q122">
            <v>0</v>
          </cell>
          <cell r="R122">
            <v>0</v>
          </cell>
          <cell r="S122">
            <v>2011.5</v>
          </cell>
          <cell r="T122">
            <v>0</v>
          </cell>
          <cell r="U122">
            <v>0</v>
          </cell>
          <cell r="V122">
            <v>0</v>
          </cell>
          <cell r="W122">
            <v>0</v>
          </cell>
          <cell r="X122">
            <v>0</v>
          </cell>
          <cell r="Y122">
            <v>2011.5</v>
          </cell>
          <cell r="Z122">
            <v>2011.5</v>
          </cell>
          <cell r="AA122">
            <v>0</v>
          </cell>
          <cell r="AB122">
            <v>0</v>
          </cell>
          <cell r="AC122">
            <v>0</v>
          </cell>
          <cell r="AD122">
            <v>2011.5</v>
          </cell>
          <cell r="AE122">
            <v>0</v>
          </cell>
          <cell r="AF122">
            <v>0</v>
          </cell>
          <cell r="AG122">
            <v>0</v>
          </cell>
          <cell r="AH122">
            <v>0</v>
          </cell>
          <cell r="AI122">
            <v>0</v>
          </cell>
          <cell r="AJ122">
            <v>0</v>
          </cell>
          <cell r="AK122">
            <v>2011.5</v>
          </cell>
        </row>
        <row r="123">
          <cell r="C123" t="str">
            <v>Olanzapine20mg</v>
          </cell>
          <cell r="D123" t="str">
            <v>Olanzapine</v>
          </cell>
          <cell r="E123" t="str">
            <v>20mg</v>
          </cell>
          <cell r="F123" t="str">
            <v>Y</v>
          </cell>
          <cell r="G123">
            <v>2011.5</v>
          </cell>
          <cell r="H123">
            <v>0</v>
          </cell>
          <cell r="I123">
            <v>0</v>
          </cell>
          <cell r="J123">
            <v>0</v>
          </cell>
          <cell r="K123">
            <v>2011.5</v>
          </cell>
          <cell r="L123">
            <v>0</v>
          </cell>
          <cell r="M123">
            <v>0</v>
          </cell>
          <cell r="N123">
            <v>0</v>
          </cell>
          <cell r="O123">
            <v>0</v>
          </cell>
          <cell r="P123">
            <v>2011.5</v>
          </cell>
          <cell r="Q123">
            <v>0</v>
          </cell>
          <cell r="R123">
            <v>0</v>
          </cell>
          <cell r="S123">
            <v>2011.5</v>
          </cell>
          <cell r="T123">
            <v>0</v>
          </cell>
          <cell r="U123">
            <v>0</v>
          </cell>
          <cell r="V123">
            <v>0</v>
          </cell>
          <cell r="W123">
            <v>0</v>
          </cell>
          <cell r="X123">
            <v>0</v>
          </cell>
          <cell r="Y123">
            <v>2011.5</v>
          </cell>
          <cell r="Z123">
            <v>2011.5</v>
          </cell>
          <cell r="AA123">
            <v>0</v>
          </cell>
          <cell r="AB123">
            <v>0</v>
          </cell>
          <cell r="AC123">
            <v>0</v>
          </cell>
          <cell r="AD123">
            <v>2011.5</v>
          </cell>
          <cell r="AE123">
            <v>0</v>
          </cell>
          <cell r="AF123">
            <v>0</v>
          </cell>
          <cell r="AG123">
            <v>0</v>
          </cell>
          <cell r="AH123">
            <v>0</v>
          </cell>
          <cell r="AI123">
            <v>0</v>
          </cell>
          <cell r="AJ123">
            <v>0</v>
          </cell>
          <cell r="AK123">
            <v>2011.5</v>
          </cell>
        </row>
        <row r="124">
          <cell r="C124" t="str">
            <v>Olmesartan5mg</v>
          </cell>
          <cell r="D124" t="str">
            <v>Olmesartan</v>
          </cell>
          <cell r="E124" t="str">
            <v>5mg</v>
          </cell>
          <cell r="F124" t="str">
            <v>Y</v>
          </cell>
          <cell r="G124">
            <v>2015.5</v>
          </cell>
          <cell r="H124">
            <v>0</v>
          </cell>
          <cell r="I124">
            <v>0</v>
          </cell>
          <cell r="J124">
            <v>0</v>
          </cell>
          <cell r="K124">
            <v>2015.5</v>
          </cell>
          <cell r="L124">
            <v>0</v>
          </cell>
          <cell r="M124">
            <v>0</v>
          </cell>
          <cell r="N124">
            <v>0</v>
          </cell>
          <cell r="O124">
            <v>0</v>
          </cell>
          <cell r="P124">
            <v>2015.5</v>
          </cell>
          <cell r="Q124">
            <v>0</v>
          </cell>
          <cell r="R124">
            <v>0</v>
          </cell>
          <cell r="S124">
            <v>2015.5</v>
          </cell>
          <cell r="T124">
            <v>0</v>
          </cell>
          <cell r="U124">
            <v>0</v>
          </cell>
          <cell r="V124">
            <v>0</v>
          </cell>
          <cell r="W124">
            <v>0</v>
          </cell>
          <cell r="X124">
            <v>0</v>
          </cell>
          <cell r="Y124">
            <v>2015.5</v>
          </cell>
          <cell r="Z124">
            <v>2015.5</v>
          </cell>
          <cell r="AA124">
            <v>0</v>
          </cell>
          <cell r="AB124">
            <v>0</v>
          </cell>
          <cell r="AC124">
            <v>0</v>
          </cell>
          <cell r="AD124">
            <v>2015.5</v>
          </cell>
          <cell r="AE124">
            <v>0</v>
          </cell>
          <cell r="AF124">
            <v>0</v>
          </cell>
          <cell r="AG124">
            <v>0</v>
          </cell>
          <cell r="AH124">
            <v>0</v>
          </cell>
          <cell r="AI124">
            <v>0</v>
          </cell>
          <cell r="AJ124">
            <v>0</v>
          </cell>
          <cell r="AK124">
            <v>2015.5</v>
          </cell>
        </row>
        <row r="125">
          <cell r="C125" t="str">
            <v>Olmesartan10mg</v>
          </cell>
          <cell r="D125" t="str">
            <v>Olmesartan</v>
          </cell>
          <cell r="E125" t="str">
            <v>10mg</v>
          </cell>
          <cell r="F125" t="str">
            <v>Y</v>
          </cell>
          <cell r="G125">
            <v>2015.5</v>
          </cell>
          <cell r="H125">
            <v>0</v>
          </cell>
          <cell r="I125">
            <v>0</v>
          </cell>
          <cell r="J125">
            <v>0</v>
          </cell>
          <cell r="K125">
            <v>2015.5</v>
          </cell>
          <cell r="L125">
            <v>0</v>
          </cell>
          <cell r="M125">
            <v>0</v>
          </cell>
          <cell r="N125">
            <v>0</v>
          </cell>
          <cell r="O125">
            <v>0</v>
          </cell>
          <cell r="P125">
            <v>2015.5</v>
          </cell>
          <cell r="Q125">
            <v>0</v>
          </cell>
          <cell r="R125">
            <v>0</v>
          </cell>
          <cell r="S125">
            <v>2015.5</v>
          </cell>
          <cell r="T125">
            <v>0</v>
          </cell>
          <cell r="U125">
            <v>0</v>
          </cell>
          <cell r="V125">
            <v>0</v>
          </cell>
          <cell r="W125">
            <v>0</v>
          </cell>
          <cell r="X125">
            <v>0</v>
          </cell>
          <cell r="Y125">
            <v>2015.5</v>
          </cell>
          <cell r="Z125">
            <v>2015.5</v>
          </cell>
          <cell r="AA125">
            <v>0</v>
          </cell>
          <cell r="AB125">
            <v>0</v>
          </cell>
          <cell r="AC125">
            <v>0</v>
          </cell>
          <cell r="AD125">
            <v>2015.5</v>
          </cell>
          <cell r="AE125">
            <v>0</v>
          </cell>
          <cell r="AF125">
            <v>0</v>
          </cell>
          <cell r="AG125">
            <v>0</v>
          </cell>
          <cell r="AH125">
            <v>0</v>
          </cell>
          <cell r="AI125">
            <v>0</v>
          </cell>
          <cell r="AJ125">
            <v>0</v>
          </cell>
          <cell r="AK125">
            <v>2015.5</v>
          </cell>
        </row>
        <row r="126">
          <cell r="C126" t="str">
            <v>Olmesartan20mg</v>
          </cell>
          <cell r="D126" t="str">
            <v>Olmesartan</v>
          </cell>
          <cell r="E126" t="str">
            <v>20mg</v>
          </cell>
          <cell r="F126" t="str">
            <v>Y</v>
          </cell>
          <cell r="G126">
            <v>2015.5</v>
          </cell>
          <cell r="H126">
            <v>0</v>
          </cell>
          <cell r="I126">
            <v>0</v>
          </cell>
          <cell r="J126">
            <v>0</v>
          </cell>
          <cell r="K126">
            <v>2015.5</v>
          </cell>
          <cell r="L126">
            <v>0</v>
          </cell>
          <cell r="M126">
            <v>0</v>
          </cell>
          <cell r="N126">
            <v>0</v>
          </cell>
          <cell r="O126">
            <v>0</v>
          </cell>
          <cell r="P126">
            <v>2015.5</v>
          </cell>
          <cell r="Q126">
            <v>0</v>
          </cell>
          <cell r="R126">
            <v>0</v>
          </cell>
          <cell r="S126">
            <v>2015.5</v>
          </cell>
          <cell r="T126">
            <v>0</v>
          </cell>
          <cell r="U126">
            <v>0</v>
          </cell>
          <cell r="V126">
            <v>0</v>
          </cell>
          <cell r="W126">
            <v>0</v>
          </cell>
          <cell r="X126">
            <v>0</v>
          </cell>
          <cell r="Y126">
            <v>2015.5</v>
          </cell>
          <cell r="Z126">
            <v>2015.5</v>
          </cell>
          <cell r="AA126">
            <v>0</v>
          </cell>
          <cell r="AB126">
            <v>0</v>
          </cell>
          <cell r="AC126">
            <v>0</v>
          </cell>
          <cell r="AD126">
            <v>2015.5</v>
          </cell>
          <cell r="AE126">
            <v>0</v>
          </cell>
          <cell r="AF126">
            <v>0</v>
          </cell>
          <cell r="AG126">
            <v>0</v>
          </cell>
          <cell r="AH126">
            <v>0</v>
          </cell>
          <cell r="AI126">
            <v>0</v>
          </cell>
          <cell r="AJ126">
            <v>0</v>
          </cell>
          <cell r="AK126">
            <v>2015.5</v>
          </cell>
        </row>
        <row r="127">
          <cell r="C127" t="str">
            <v>Olmesartan40mg</v>
          </cell>
          <cell r="D127" t="str">
            <v>Olmesartan</v>
          </cell>
          <cell r="E127" t="str">
            <v>40mg</v>
          </cell>
          <cell r="F127" t="str">
            <v>Y</v>
          </cell>
          <cell r="G127">
            <v>2015.5</v>
          </cell>
          <cell r="H127">
            <v>0</v>
          </cell>
          <cell r="I127">
            <v>0</v>
          </cell>
          <cell r="J127">
            <v>0</v>
          </cell>
          <cell r="K127">
            <v>2015.5</v>
          </cell>
          <cell r="L127">
            <v>0</v>
          </cell>
          <cell r="M127">
            <v>0</v>
          </cell>
          <cell r="N127">
            <v>0</v>
          </cell>
          <cell r="O127">
            <v>0</v>
          </cell>
          <cell r="P127">
            <v>2015.5</v>
          </cell>
          <cell r="Q127">
            <v>0</v>
          </cell>
          <cell r="R127">
            <v>0</v>
          </cell>
          <cell r="S127">
            <v>2015.5</v>
          </cell>
          <cell r="T127">
            <v>0</v>
          </cell>
          <cell r="U127">
            <v>0</v>
          </cell>
          <cell r="V127">
            <v>0</v>
          </cell>
          <cell r="W127">
            <v>0</v>
          </cell>
          <cell r="X127">
            <v>0</v>
          </cell>
          <cell r="Y127">
            <v>2015.5</v>
          </cell>
          <cell r="Z127">
            <v>2015.5</v>
          </cell>
          <cell r="AA127">
            <v>0</v>
          </cell>
          <cell r="AB127">
            <v>0</v>
          </cell>
          <cell r="AC127">
            <v>0</v>
          </cell>
          <cell r="AD127">
            <v>2015.5</v>
          </cell>
          <cell r="AE127">
            <v>0</v>
          </cell>
          <cell r="AF127">
            <v>0</v>
          </cell>
          <cell r="AG127">
            <v>0</v>
          </cell>
          <cell r="AH127">
            <v>0</v>
          </cell>
          <cell r="AI127">
            <v>0</v>
          </cell>
          <cell r="AJ127">
            <v>0</v>
          </cell>
          <cell r="AK127">
            <v>2015.5</v>
          </cell>
        </row>
        <row r="128">
          <cell r="C128" t="str">
            <v>Ondansetron4mg</v>
          </cell>
          <cell r="D128" t="str">
            <v>Ondansetron</v>
          </cell>
          <cell r="E128" t="str">
            <v>4mg</v>
          </cell>
          <cell r="F128" t="str">
            <v>Y</v>
          </cell>
          <cell r="G128">
            <v>2010.25</v>
          </cell>
          <cell r="H128">
            <v>0</v>
          </cell>
          <cell r="I128">
            <v>0</v>
          </cell>
          <cell r="J128">
            <v>0</v>
          </cell>
          <cell r="K128">
            <v>2011</v>
          </cell>
          <cell r="L128">
            <v>0</v>
          </cell>
          <cell r="M128">
            <v>0</v>
          </cell>
          <cell r="N128">
            <v>0</v>
          </cell>
          <cell r="O128">
            <v>0</v>
          </cell>
          <cell r="P128">
            <v>2010.25</v>
          </cell>
          <cell r="Q128">
            <v>0</v>
          </cell>
          <cell r="R128">
            <v>0</v>
          </cell>
          <cell r="S128">
            <v>2010.25</v>
          </cell>
          <cell r="T128">
            <v>0</v>
          </cell>
          <cell r="U128">
            <v>0</v>
          </cell>
          <cell r="V128">
            <v>2010.25</v>
          </cell>
          <cell r="W128">
            <v>0</v>
          </cell>
          <cell r="X128">
            <v>0</v>
          </cell>
          <cell r="Y128">
            <v>2010.25</v>
          </cell>
          <cell r="Z128">
            <v>2011</v>
          </cell>
          <cell r="AA128">
            <v>0</v>
          </cell>
          <cell r="AB128">
            <v>0</v>
          </cell>
          <cell r="AC128">
            <v>0</v>
          </cell>
          <cell r="AD128">
            <v>2010.25</v>
          </cell>
          <cell r="AE128">
            <v>0</v>
          </cell>
          <cell r="AF128">
            <v>0</v>
          </cell>
          <cell r="AG128">
            <v>0</v>
          </cell>
          <cell r="AH128">
            <v>0</v>
          </cell>
          <cell r="AI128">
            <v>0</v>
          </cell>
          <cell r="AJ128">
            <v>0</v>
          </cell>
          <cell r="AK128">
            <v>2010.25</v>
          </cell>
        </row>
        <row r="129">
          <cell r="C129" t="str">
            <v>Ondansetron8mg</v>
          </cell>
          <cell r="D129" t="str">
            <v>Ondansetron</v>
          </cell>
          <cell r="E129" t="str">
            <v>8mg</v>
          </cell>
          <cell r="F129" t="str">
            <v>Y</v>
          </cell>
          <cell r="G129">
            <v>2010.25</v>
          </cell>
          <cell r="H129">
            <v>0</v>
          </cell>
          <cell r="I129">
            <v>0</v>
          </cell>
          <cell r="J129">
            <v>0</v>
          </cell>
          <cell r="K129">
            <v>2011</v>
          </cell>
          <cell r="L129">
            <v>0</v>
          </cell>
          <cell r="M129">
            <v>0</v>
          </cell>
          <cell r="N129">
            <v>0</v>
          </cell>
          <cell r="O129">
            <v>0</v>
          </cell>
          <cell r="P129">
            <v>2010.25</v>
          </cell>
          <cell r="Q129">
            <v>0</v>
          </cell>
          <cell r="R129">
            <v>0</v>
          </cell>
          <cell r="S129">
            <v>2010.25</v>
          </cell>
          <cell r="T129">
            <v>0</v>
          </cell>
          <cell r="U129">
            <v>0</v>
          </cell>
          <cell r="V129">
            <v>2010.25</v>
          </cell>
          <cell r="W129">
            <v>0</v>
          </cell>
          <cell r="X129">
            <v>0</v>
          </cell>
          <cell r="Y129">
            <v>2010.25</v>
          </cell>
          <cell r="Z129">
            <v>2011</v>
          </cell>
          <cell r="AA129">
            <v>0</v>
          </cell>
          <cell r="AB129">
            <v>0</v>
          </cell>
          <cell r="AC129">
            <v>0</v>
          </cell>
          <cell r="AD129">
            <v>2010.25</v>
          </cell>
          <cell r="AE129">
            <v>0</v>
          </cell>
          <cell r="AF129">
            <v>0</v>
          </cell>
          <cell r="AG129">
            <v>0</v>
          </cell>
          <cell r="AH129">
            <v>0</v>
          </cell>
          <cell r="AI129">
            <v>0</v>
          </cell>
          <cell r="AJ129">
            <v>0</v>
          </cell>
          <cell r="AK129">
            <v>2010.25</v>
          </cell>
        </row>
        <row r="130">
          <cell r="C130" t="str">
            <v>Oxaliplatin50mg - Lyophyllized vials</v>
          </cell>
          <cell r="D130" t="str">
            <v>Oxaliplatin</v>
          </cell>
          <cell r="E130" t="str">
            <v>50mg - Lyophyllized vials</v>
          </cell>
          <cell r="F130" t="str">
            <v>Y</v>
          </cell>
          <cell r="G130">
            <v>2010.25</v>
          </cell>
          <cell r="H130">
            <v>0</v>
          </cell>
          <cell r="I130">
            <v>0</v>
          </cell>
          <cell r="J130">
            <v>0</v>
          </cell>
          <cell r="K130">
            <v>2010.25</v>
          </cell>
          <cell r="L130">
            <v>0</v>
          </cell>
          <cell r="M130">
            <v>0</v>
          </cell>
          <cell r="N130">
            <v>0</v>
          </cell>
          <cell r="O130">
            <v>0</v>
          </cell>
          <cell r="P130">
            <v>2010.25</v>
          </cell>
          <cell r="Q130">
            <v>0</v>
          </cell>
          <cell r="R130">
            <v>0</v>
          </cell>
          <cell r="S130">
            <v>2010.25</v>
          </cell>
          <cell r="T130">
            <v>0</v>
          </cell>
          <cell r="U130">
            <v>0</v>
          </cell>
          <cell r="V130">
            <v>0</v>
          </cell>
          <cell r="W130">
            <v>0</v>
          </cell>
          <cell r="X130">
            <v>0</v>
          </cell>
          <cell r="Y130">
            <v>2010.25</v>
          </cell>
          <cell r="Z130">
            <v>2010.25</v>
          </cell>
          <cell r="AA130">
            <v>0</v>
          </cell>
          <cell r="AB130">
            <v>0</v>
          </cell>
          <cell r="AC130">
            <v>0</v>
          </cell>
          <cell r="AD130">
            <v>2011</v>
          </cell>
          <cell r="AE130">
            <v>0</v>
          </cell>
          <cell r="AF130">
            <v>0</v>
          </cell>
          <cell r="AG130">
            <v>0</v>
          </cell>
          <cell r="AH130">
            <v>0</v>
          </cell>
          <cell r="AI130">
            <v>0</v>
          </cell>
          <cell r="AJ130">
            <v>0</v>
          </cell>
          <cell r="AK130">
            <v>2010.25</v>
          </cell>
        </row>
        <row r="131">
          <cell r="C131" t="str">
            <v>Oxaliplatin100mg - Lyophyllized vials</v>
          </cell>
          <cell r="D131" t="str">
            <v>Oxaliplatin</v>
          </cell>
          <cell r="E131" t="str">
            <v>100mg - Lyophyllized vials</v>
          </cell>
          <cell r="F131" t="str">
            <v>Y</v>
          </cell>
          <cell r="G131">
            <v>2010.25</v>
          </cell>
          <cell r="H131">
            <v>0</v>
          </cell>
          <cell r="I131">
            <v>0</v>
          </cell>
          <cell r="J131">
            <v>0</v>
          </cell>
          <cell r="K131">
            <v>2010.25</v>
          </cell>
          <cell r="L131">
            <v>0</v>
          </cell>
          <cell r="M131">
            <v>0</v>
          </cell>
          <cell r="N131">
            <v>0</v>
          </cell>
          <cell r="O131">
            <v>0</v>
          </cell>
          <cell r="P131">
            <v>2010.25</v>
          </cell>
          <cell r="Q131">
            <v>0</v>
          </cell>
          <cell r="R131">
            <v>0</v>
          </cell>
          <cell r="S131">
            <v>2010.25</v>
          </cell>
          <cell r="T131">
            <v>0</v>
          </cell>
          <cell r="U131">
            <v>0</v>
          </cell>
          <cell r="V131">
            <v>2010.25</v>
          </cell>
          <cell r="W131">
            <v>0</v>
          </cell>
          <cell r="X131">
            <v>0</v>
          </cell>
          <cell r="Y131">
            <v>2010.25</v>
          </cell>
          <cell r="Z131">
            <v>2010.25</v>
          </cell>
          <cell r="AA131">
            <v>0</v>
          </cell>
          <cell r="AB131">
            <v>0</v>
          </cell>
          <cell r="AC131">
            <v>0</v>
          </cell>
          <cell r="AD131">
            <v>2011</v>
          </cell>
          <cell r="AE131">
            <v>0</v>
          </cell>
          <cell r="AF131">
            <v>0</v>
          </cell>
          <cell r="AG131">
            <v>0</v>
          </cell>
          <cell r="AH131">
            <v>0</v>
          </cell>
          <cell r="AI131">
            <v>0</v>
          </cell>
          <cell r="AJ131">
            <v>0</v>
          </cell>
          <cell r="AK131">
            <v>2010.25</v>
          </cell>
        </row>
        <row r="132">
          <cell r="C132" t="str">
            <v>Oxaliplatin50mg - RTU solution</v>
          </cell>
          <cell r="D132" t="str">
            <v>Oxaliplatin</v>
          </cell>
          <cell r="E132" t="str">
            <v>50mg - RTU solution</v>
          </cell>
          <cell r="F132" t="str">
            <v>Y</v>
          </cell>
          <cell r="G132">
            <v>2010.25</v>
          </cell>
          <cell r="H132">
            <v>0</v>
          </cell>
          <cell r="I132">
            <v>0</v>
          </cell>
          <cell r="J132">
            <v>0</v>
          </cell>
          <cell r="K132">
            <v>2010.25</v>
          </cell>
          <cell r="L132">
            <v>0</v>
          </cell>
          <cell r="M132">
            <v>0</v>
          </cell>
          <cell r="N132">
            <v>0</v>
          </cell>
          <cell r="O132">
            <v>0</v>
          </cell>
          <cell r="P132">
            <v>2011</v>
          </cell>
          <cell r="Q132">
            <v>0</v>
          </cell>
          <cell r="R132">
            <v>0</v>
          </cell>
          <cell r="S132">
            <v>2011</v>
          </cell>
          <cell r="T132">
            <v>0</v>
          </cell>
          <cell r="U132">
            <v>0</v>
          </cell>
          <cell r="V132">
            <v>0</v>
          </cell>
          <cell r="W132">
            <v>0</v>
          </cell>
          <cell r="X132">
            <v>0</v>
          </cell>
          <cell r="Y132">
            <v>2010.25</v>
          </cell>
          <cell r="Z132">
            <v>2010.25</v>
          </cell>
          <cell r="AA132">
            <v>0</v>
          </cell>
          <cell r="AB132">
            <v>0</v>
          </cell>
          <cell r="AC132">
            <v>0</v>
          </cell>
          <cell r="AD132">
            <v>2011</v>
          </cell>
          <cell r="AE132">
            <v>0</v>
          </cell>
          <cell r="AF132">
            <v>0</v>
          </cell>
          <cell r="AG132">
            <v>0</v>
          </cell>
          <cell r="AH132">
            <v>0</v>
          </cell>
          <cell r="AI132">
            <v>0</v>
          </cell>
          <cell r="AJ132">
            <v>0</v>
          </cell>
          <cell r="AK132">
            <v>2010.25</v>
          </cell>
        </row>
        <row r="133">
          <cell r="C133" t="str">
            <v>Oxaliplatin100mg - RTU solution</v>
          </cell>
          <cell r="D133" t="str">
            <v>Oxaliplatin</v>
          </cell>
          <cell r="E133" t="str">
            <v>100mg - RTU solution</v>
          </cell>
          <cell r="F133" t="str">
            <v>Y</v>
          </cell>
          <cell r="G133">
            <v>2010.25</v>
          </cell>
          <cell r="H133">
            <v>0</v>
          </cell>
          <cell r="I133">
            <v>0</v>
          </cell>
          <cell r="J133">
            <v>0</v>
          </cell>
          <cell r="K133">
            <v>2010.25</v>
          </cell>
          <cell r="L133">
            <v>0</v>
          </cell>
          <cell r="M133">
            <v>0</v>
          </cell>
          <cell r="N133">
            <v>0</v>
          </cell>
          <cell r="O133">
            <v>0</v>
          </cell>
          <cell r="P133">
            <v>2011</v>
          </cell>
          <cell r="Q133">
            <v>0</v>
          </cell>
          <cell r="R133">
            <v>0</v>
          </cell>
          <cell r="S133">
            <v>2011</v>
          </cell>
          <cell r="T133">
            <v>0</v>
          </cell>
          <cell r="U133">
            <v>0</v>
          </cell>
          <cell r="V133">
            <v>0</v>
          </cell>
          <cell r="W133">
            <v>0</v>
          </cell>
          <cell r="X133">
            <v>0</v>
          </cell>
          <cell r="Y133">
            <v>2010.25</v>
          </cell>
          <cell r="Z133">
            <v>2010.25</v>
          </cell>
          <cell r="AA133">
            <v>0</v>
          </cell>
          <cell r="AB133">
            <v>0</v>
          </cell>
          <cell r="AC133">
            <v>0</v>
          </cell>
          <cell r="AD133">
            <v>2011</v>
          </cell>
          <cell r="AE133">
            <v>0</v>
          </cell>
          <cell r="AF133">
            <v>0</v>
          </cell>
          <cell r="AG133">
            <v>0</v>
          </cell>
          <cell r="AH133">
            <v>0</v>
          </cell>
          <cell r="AI133">
            <v>0</v>
          </cell>
          <cell r="AJ133">
            <v>0</v>
          </cell>
          <cell r="AK133">
            <v>2010.25</v>
          </cell>
        </row>
        <row r="134">
          <cell r="C134" t="str">
            <v>Paclitaxel30mg</v>
          </cell>
          <cell r="D134" t="str">
            <v>Paclitaxel</v>
          </cell>
          <cell r="E134" t="str">
            <v>30mg</v>
          </cell>
          <cell r="F134" t="str">
            <v>Y</v>
          </cell>
          <cell r="G134">
            <v>2010.25</v>
          </cell>
          <cell r="H134">
            <v>0</v>
          </cell>
          <cell r="I134">
            <v>0</v>
          </cell>
          <cell r="J134">
            <v>2010.25</v>
          </cell>
          <cell r="K134">
            <v>2010.25</v>
          </cell>
          <cell r="L134">
            <v>0</v>
          </cell>
          <cell r="M134">
            <v>0</v>
          </cell>
          <cell r="N134">
            <v>0</v>
          </cell>
          <cell r="O134">
            <v>0</v>
          </cell>
          <cell r="P134">
            <v>2010.25</v>
          </cell>
          <cell r="Q134">
            <v>0</v>
          </cell>
          <cell r="R134">
            <v>0</v>
          </cell>
          <cell r="S134">
            <v>2010.25</v>
          </cell>
          <cell r="T134">
            <v>0</v>
          </cell>
          <cell r="U134">
            <v>0</v>
          </cell>
          <cell r="V134">
            <v>2010.25</v>
          </cell>
          <cell r="W134">
            <v>0</v>
          </cell>
          <cell r="X134">
            <v>0</v>
          </cell>
          <cell r="Y134">
            <v>2010.25</v>
          </cell>
          <cell r="Z134">
            <v>2010.25</v>
          </cell>
          <cell r="AA134">
            <v>0</v>
          </cell>
          <cell r="AB134">
            <v>0</v>
          </cell>
          <cell r="AC134">
            <v>0</v>
          </cell>
          <cell r="AD134">
            <v>2010.25</v>
          </cell>
          <cell r="AE134">
            <v>0</v>
          </cell>
          <cell r="AF134">
            <v>0</v>
          </cell>
          <cell r="AG134">
            <v>0</v>
          </cell>
          <cell r="AH134">
            <v>0</v>
          </cell>
          <cell r="AI134">
            <v>2010.25</v>
          </cell>
          <cell r="AJ134">
            <v>0</v>
          </cell>
          <cell r="AK134">
            <v>2010.25</v>
          </cell>
        </row>
        <row r="135">
          <cell r="C135" t="str">
            <v>Paclitaxel300mg</v>
          </cell>
          <cell r="D135" t="str">
            <v>Paclitaxel</v>
          </cell>
          <cell r="E135" t="str">
            <v>300mg</v>
          </cell>
          <cell r="F135" t="str">
            <v>Y</v>
          </cell>
          <cell r="G135">
            <v>2010.25</v>
          </cell>
          <cell r="H135">
            <v>0</v>
          </cell>
          <cell r="I135">
            <v>0</v>
          </cell>
          <cell r="J135">
            <v>2010.25</v>
          </cell>
          <cell r="K135">
            <v>2010.25</v>
          </cell>
          <cell r="L135">
            <v>0</v>
          </cell>
          <cell r="M135">
            <v>0</v>
          </cell>
          <cell r="N135">
            <v>0</v>
          </cell>
          <cell r="O135">
            <v>0</v>
          </cell>
          <cell r="P135">
            <v>2010.25</v>
          </cell>
          <cell r="Q135">
            <v>0</v>
          </cell>
          <cell r="R135">
            <v>0</v>
          </cell>
          <cell r="S135">
            <v>2010.25</v>
          </cell>
          <cell r="T135">
            <v>0</v>
          </cell>
          <cell r="U135">
            <v>0</v>
          </cell>
          <cell r="V135">
            <v>2010.25</v>
          </cell>
          <cell r="W135">
            <v>0</v>
          </cell>
          <cell r="X135">
            <v>0</v>
          </cell>
          <cell r="Y135">
            <v>2010.25</v>
          </cell>
          <cell r="Z135">
            <v>2010.25</v>
          </cell>
          <cell r="AA135">
            <v>0</v>
          </cell>
          <cell r="AB135">
            <v>0</v>
          </cell>
          <cell r="AC135">
            <v>0</v>
          </cell>
          <cell r="AD135">
            <v>2010.25</v>
          </cell>
          <cell r="AE135">
            <v>0</v>
          </cell>
          <cell r="AF135">
            <v>0</v>
          </cell>
          <cell r="AG135">
            <v>0</v>
          </cell>
          <cell r="AH135">
            <v>0</v>
          </cell>
          <cell r="AI135">
            <v>2010.25</v>
          </cell>
          <cell r="AJ135">
            <v>0</v>
          </cell>
          <cell r="AK135">
            <v>2010.25</v>
          </cell>
        </row>
        <row r="136">
          <cell r="C136" t="str">
            <v>Paclitaxel100mg</v>
          </cell>
          <cell r="D136" t="str">
            <v>Paclitaxel</v>
          </cell>
          <cell r="E136" t="str">
            <v>100mg</v>
          </cell>
          <cell r="F136" t="str">
            <v>Y</v>
          </cell>
          <cell r="G136">
            <v>2010.25</v>
          </cell>
          <cell r="H136">
            <v>0</v>
          </cell>
          <cell r="I136">
            <v>0</v>
          </cell>
          <cell r="J136">
            <v>0</v>
          </cell>
          <cell r="K136">
            <v>2010.25</v>
          </cell>
          <cell r="L136">
            <v>0</v>
          </cell>
          <cell r="M136">
            <v>0</v>
          </cell>
          <cell r="N136">
            <v>0</v>
          </cell>
          <cell r="O136">
            <v>0</v>
          </cell>
          <cell r="P136">
            <v>2010.25</v>
          </cell>
          <cell r="Q136">
            <v>0</v>
          </cell>
          <cell r="R136">
            <v>0</v>
          </cell>
          <cell r="S136">
            <v>2010.25</v>
          </cell>
          <cell r="T136">
            <v>0</v>
          </cell>
          <cell r="U136">
            <v>0</v>
          </cell>
          <cell r="V136">
            <v>2010.25</v>
          </cell>
          <cell r="W136">
            <v>0</v>
          </cell>
          <cell r="X136">
            <v>0</v>
          </cell>
          <cell r="Y136">
            <v>2010.25</v>
          </cell>
          <cell r="Z136">
            <v>2010.25</v>
          </cell>
          <cell r="AA136">
            <v>0</v>
          </cell>
          <cell r="AB136">
            <v>0</v>
          </cell>
          <cell r="AC136">
            <v>0</v>
          </cell>
          <cell r="AD136">
            <v>2010.25</v>
          </cell>
          <cell r="AE136">
            <v>0</v>
          </cell>
          <cell r="AF136">
            <v>0</v>
          </cell>
          <cell r="AG136">
            <v>0</v>
          </cell>
          <cell r="AH136">
            <v>0</v>
          </cell>
          <cell r="AI136">
            <v>2010.25</v>
          </cell>
          <cell r="AJ136">
            <v>0</v>
          </cell>
          <cell r="AK136">
            <v>2010.25</v>
          </cell>
        </row>
        <row r="137">
          <cell r="C137" t="str">
            <v>Pantoprazole20mg</v>
          </cell>
          <cell r="D137" t="str">
            <v>Pantoprazole</v>
          </cell>
          <cell r="E137" t="str">
            <v>20mg</v>
          </cell>
          <cell r="F137" t="str">
            <v>Y</v>
          </cell>
          <cell r="G137">
            <v>2012.25</v>
          </cell>
          <cell r="H137">
            <v>0</v>
          </cell>
          <cell r="I137">
            <v>0</v>
          </cell>
          <cell r="J137">
            <v>2010.25</v>
          </cell>
          <cell r="K137">
            <v>2012.25</v>
          </cell>
          <cell r="L137">
            <v>0</v>
          </cell>
          <cell r="M137">
            <v>0</v>
          </cell>
          <cell r="N137">
            <v>0</v>
          </cell>
          <cell r="O137">
            <v>0</v>
          </cell>
          <cell r="P137">
            <v>2012.25</v>
          </cell>
          <cell r="Q137">
            <v>0</v>
          </cell>
          <cell r="R137">
            <v>0</v>
          </cell>
          <cell r="S137">
            <v>2012.25</v>
          </cell>
          <cell r="T137">
            <v>0</v>
          </cell>
          <cell r="U137">
            <v>0</v>
          </cell>
          <cell r="V137">
            <v>2010.25</v>
          </cell>
          <cell r="W137">
            <v>0</v>
          </cell>
          <cell r="X137">
            <v>0</v>
          </cell>
          <cell r="Y137">
            <v>2012.25</v>
          </cell>
          <cell r="Z137">
            <v>2012.25</v>
          </cell>
          <cell r="AA137">
            <v>0</v>
          </cell>
          <cell r="AB137">
            <v>0</v>
          </cell>
          <cell r="AC137">
            <v>0</v>
          </cell>
          <cell r="AD137">
            <v>2012.25</v>
          </cell>
          <cell r="AE137">
            <v>0</v>
          </cell>
          <cell r="AF137">
            <v>0</v>
          </cell>
          <cell r="AG137">
            <v>0</v>
          </cell>
          <cell r="AH137">
            <v>0</v>
          </cell>
          <cell r="AI137">
            <v>2010.25</v>
          </cell>
          <cell r="AJ137">
            <v>0</v>
          </cell>
          <cell r="AK137">
            <v>2010.25</v>
          </cell>
        </row>
        <row r="138">
          <cell r="C138" t="str">
            <v>Pantoprazole40mg</v>
          </cell>
          <cell r="D138" t="str">
            <v>Pantoprazole</v>
          </cell>
          <cell r="E138" t="str">
            <v>40mg</v>
          </cell>
          <cell r="F138" t="str">
            <v>Y</v>
          </cell>
          <cell r="G138">
            <v>2012.25</v>
          </cell>
          <cell r="H138">
            <v>0</v>
          </cell>
          <cell r="I138">
            <v>0</v>
          </cell>
          <cell r="J138">
            <v>2010.25</v>
          </cell>
          <cell r="K138">
            <v>2012.25</v>
          </cell>
          <cell r="L138">
            <v>0</v>
          </cell>
          <cell r="M138">
            <v>0</v>
          </cell>
          <cell r="N138">
            <v>0</v>
          </cell>
          <cell r="O138">
            <v>0</v>
          </cell>
          <cell r="P138">
            <v>2012.25</v>
          </cell>
          <cell r="Q138">
            <v>0</v>
          </cell>
          <cell r="R138">
            <v>0</v>
          </cell>
          <cell r="S138">
            <v>2012.25</v>
          </cell>
          <cell r="T138">
            <v>0</v>
          </cell>
          <cell r="U138">
            <v>0</v>
          </cell>
          <cell r="V138">
            <v>2010.25</v>
          </cell>
          <cell r="W138">
            <v>0</v>
          </cell>
          <cell r="X138">
            <v>0</v>
          </cell>
          <cell r="Y138">
            <v>2012.25</v>
          </cell>
          <cell r="Z138">
            <v>2012.25</v>
          </cell>
          <cell r="AA138">
            <v>0</v>
          </cell>
          <cell r="AB138">
            <v>0</v>
          </cell>
          <cell r="AC138">
            <v>0</v>
          </cell>
          <cell r="AD138">
            <v>2012.25</v>
          </cell>
          <cell r="AE138">
            <v>0</v>
          </cell>
          <cell r="AF138">
            <v>0</v>
          </cell>
          <cell r="AG138">
            <v>0</v>
          </cell>
          <cell r="AH138">
            <v>0</v>
          </cell>
          <cell r="AI138">
            <v>2010.25</v>
          </cell>
          <cell r="AJ138">
            <v>0</v>
          </cell>
          <cell r="AK138">
            <v>2010.25</v>
          </cell>
        </row>
        <row r="139">
          <cell r="C139" t="str">
            <v>Paracetamol500mg</v>
          </cell>
          <cell r="D139" t="str">
            <v>Paracetamol</v>
          </cell>
          <cell r="E139" t="str">
            <v>500mg</v>
          </cell>
          <cell r="F139" t="str">
            <v>Y</v>
          </cell>
          <cell r="G139">
            <v>2010.25</v>
          </cell>
          <cell r="H139">
            <v>0</v>
          </cell>
          <cell r="I139">
            <v>0</v>
          </cell>
          <cell r="J139">
            <v>0</v>
          </cell>
          <cell r="K139">
            <v>2011</v>
          </cell>
          <cell r="L139">
            <v>0</v>
          </cell>
          <cell r="M139">
            <v>0</v>
          </cell>
          <cell r="N139">
            <v>0</v>
          </cell>
          <cell r="O139">
            <v>0</v>
          </cell>
          <cell r="P139">
            <v>2010.25</v>
          </cell>
          <cell r="Q139">
            <v>0</v>
          </cell>
          <cell r="R139">
            <v>0</v>
          </cell>
          <cell r="S139">
            <v>2010.25</v>
          </cell>
          <cell r="T139">
            <v>0</v>
          </cell>
          <cell r="U139">
            <v>0</v>
          </cell>
          <cell r="V139">
            <v>0</v>
          </cell>
          <cell r="W139">
            <v>0</v>
          </cell>
          <cell r="X139">
            <v>0</v>
          </cell>
          <cell r="Y139">
            <v>2010.25</v>
          </cell>
          <cell r="Z139">
            <v>2010.25</v>
          </cell>
          <cell r="AA139">
            <v>0</v>
          </cell>
          <cell r="AB139">
            <v>0</v>
          </cell>
          <cell r="AC139">
            <v>0</v>
          </cell>
          <cell r="AD139">
            <v>2011</v>
          </cell>
          <cell r="AE139">
            <v>0</v>
          </cell>
          <cell r="AF139">
            <v>0</v>
          </cell>
          <cell r="AG139">
            <v>0</v>
          </cell>
          <cell r="AH139">
            <v>0</v>
          </cell>
          <cell r="AI139">
            <v>0</v>
          </cell>
          <cell r="AJ139">
            <v>0</v>
          </cell>
          <cell r="AK139">
            <v>2010.25</v>
          </cell>
        </row>
        <row r="140">
          <cell r="C140" t="str">
            <v>Paracetamol1000mg</v>
          </cell>
          <cell r="D140" t="str">
            <v>Paracetamol</v>
          </cell>
          <cell r="E140" t="str">
            <v>1000mg</v>
          </cell>
          <cell r="F140" t="str">
            <v>Y</v>
          </cell>
          <cell r="G140">
            <v>2010.25</v>
          </cell>
          <cell r="H140">
            <v>0</v>
          </cell>
          <cell r="I140">
            <v>0</v>
          </cell>
          <cell r="J140">
            <v>0</v>
          </cell>
          <cell r="K140">
            <v>2011</v>
          </cell>
          <cell r="L140">
            <v>0</v>
          </cell>
          <cell r="M140">
            <v>0</v>
          </cell>
          <cell r="N140">
            <v>0</v>
          </cell>
          <cell r="O140">
            <v>0</v>
          </cell>
          <cell r="P140">
            <v>2010.25</v>
          </cell>
          <cell r="Q140">
            <v>0</v>
          </cell>
          <cell r="R140">
            <v>0</v>
          </cell>
          <cell r="S140">
            <v>2010.25</v>
          </cell>
          <cell r="T140">
            <v>0</v>
          </cell>
          <cell r="U140">
            <v>0</v>
          </cell>
          <cell r="V140">
            <v>0</v>
          </cell>
          <cell r="W140">
            <v>0</v>
          </cell>
          <cell r="X140">
            <v>0</v>
          </cell>
          <cell r="Y140">
            <v>2010.25</v>
          </cell>
          <cell r="Z140">
            <v>2010.25</v>
          </cell>
          <cell r="AA140">
            <v>0</v>
          </cell>
          <cell r="AB140">
            <v>0</v>
          </cell>
          <cell r="AC140">
            <v>0</v>
          </cell>
          <cell r="AD140">
            <v>2011</v>
          </cell>
          <cell r="AE140">
            <v>0</v>
          </cell>
          <cell r="AF140">
            <v>0</v>
          </cell>
          <cell r="AG140">
            <v>0</v>
          </cell>
          <cell r="AH140">
            <v>0</v>
          </cell>
          <cell r="AI140">
            <v>0</v>
          </cell>
          <cell r="AJ140">
            <v>0</v>
          </cell>
          <cell r="AK140">
            <v>2010.25</v>
          </cell>
        </row>
        <row r="141">
          <cell r="C141" t="str">
            <v>Pemetrexed100mg</v>
          </cell>
          <cell r="D141" t="str">
            <v>Pemetrexed</v>
          </cell>
          <cell r="E141" t="str">
            <v>100mg</v>
          </cell>
          <cell r="F141" t="str">
            <v>Y</v>
          </cell>
          <cell r="G141">
            <v>2016.25</v>
          </cell>
          <cell r="H141">
            <v>0</v>
          </cell>
          <cell r="I141">
            <v>0</v>
          </cell>
          <cell r="J141">
            <v>0</v>
          </cell>
          <cell r="K141">
            <v>2016.25</v>
          </cell>
          <cell r="L141">
            <v>0</v>
          </cell>
          <cell r="M141">
            <v>0</v>
          </cell>
          <cell r="N141">
            <v>0</v>
          </cell>
          <cell r="O141">
            <v>0</v>
          </cell>
          <cell r="P141">
            <v>2016.25</v>
          </cell>
          <cell r="Q141">
            <v>0</v>
          </cell>
          <cell r="R141">
            <v>0</v>
          </cell>
          <cell r="S141">
            <v>2016.25</v>
          </cell>
          <cell r="T141">
            <v>0</v>
          </cell>
          <cell r="U141">
            <v>0</v>
          </cell>
          <cell r="V141">
            <v>0</v>
          </cell>
          <cell r="W141">
            <v>0</v>
          </cell>
          <cell r="X141">
            <v>0</v>
          </cell>
          <cell r="Y141">
            <v>2016.25</v>
          </cell>
          <cell r="Z141">
            <v>2016.25</v>
          </cell>
          <cell r="AA141">
            <v>0</v>
          </cell>
          <cell r="AB141">
            <v>0</v>
          </cell>
          <cell r="AC141">
            <v>0</v>
          </cell>
          <cell r="AD141">
            <v>2016.25</v>
          </cell>
          <cell r="AE141">
            <v>0</v>
          </cell>
          <cell r="AF141">
            <v>0</v>
          </cell>
          <cell r="AG141">
            <v>0</v>
          </cell>
          <cell r="AH141">
            <v>0</v>
          </cell>
          <cell r="AI141">
            <v>0</v>
          </cell>
          <cell r="AJ141">
            <v>0</v>
          </cell>
          <cell r="AK141">
            <v>2016.25</v>
          </cell>
        </row>
        <row r="142">
          <cell r="C142" t="str">
            <v>Pemetrexed500mg</v>
          </cell>
          <cell r="D142" t="str">
            <v>Pemetrexed</v>
          </cell>
          <cell r="E142" t="str">
            <v>500mg</v>
          </cell>
          <cell r="F142" t="str">
            <v>Y</v>
          </cell>
          <cell r="G142">
            <v>2016.25</v>
          </cell>
          <cell r="H142">
            <v>0</v>
          </cell>
          <cell r="I142">
            <v>0</v>
          </cell>
          <cell r="J142">
            <v>0</v>
          </cell>
          <cell r="K142">
            <v>2016.25</v>
          </cell>
          <cell r="L142">
            <v>0</v>
          </cell>
          <cell r="M142">
            <v>0</v>
          </cell>
          <cell r="N142">
            <v>0</v>
          </cell>
          <cell r="O142">
            <v>0</v>
          </cell>
          <cell r="P142">
            <v>2016.25</v>
          </cell>
          <cell r="Q142">
            <v>0</v>
          </cell>
          <cell r="R142">
            <v>0</v>
          </cell>
          <cell r="S142">
            <v>2016.25</v>
          </cell>
          <cell r="T142">
            <v>0</v>
          </cell>
          <cell r="U142">
            <v>0</v>
          </cell>
          <cell r="V142">
            <v>0</v>
          </cell>
          <cell r="W142">
            <v>0</v>
          </cell>
          <cell r="X142">
            <v>0</v>
          </cell>
          <cell r="Y142">
            <v>2016.25</v>
          </cell>
          <cell r="Z142">
            <v>2016.25</v>
          </cell>
          <cell r="AA142">
            <v>0</v>
          </cell>
          <cell r="AB142">
            <v>0</v>
          </cell>
          <cell r="AC142">
            <v>0</v>
          </cell>
          <cell r="AD142">
            <v>2016.25</v>
          </cell>
          <cell r="AE142">
            <v>0</v>
          </cell>
          <cell r="AF142">
            <v>0</v>
          </cell>
          <cell r="AG142">
            <v>0</v>
          </cell>
          <cell r="AH142">
            <v>0</v>
          </cell>
          <cell r="AI142">
            <v>0</v>
          </cell>
          <cell r="AJ142">
            <v>0</v>
          </cell>
          <cell r="AK142">
            <v>2016.25</v>
          </cell>
        </row>
        <row r="143">
          <cell r="C143" t="str">
            <v>Pravastatin10mg</v>
          </cell>
          <cell r="D143" t="str">
            <v>Pravastatin</v>
          </cell>
          <cell r="E143" t="str">
            <v>10mg</v>
          </cell>
          <cell r="F143" t="str">
            <v>Y</v>
          </cell>
          <cell r="G143">
            <v>2010.25</v>
          </cell>
          <cell r="H143">
            <v>0</v>
          </cell>
          <cell r="I143">
            <v>0</v>
          </cell>
          <cell r="J143">
            <v>2010.25</v>
          </cell>
          <cell r="K143">
            <v>2011</v>
          </cell>
          <cell r="L143">
            <v>0</v>
          </cell>
          <cell r="M143">
            <v>0</v>
          </cell>
          <cell r="N143">
            <v>0</v>
          </cell>
          <cell r="O143">
            <v>0</v>
          </cell>
          <cell r="P143">
            <v>2011</v>
          </cell>
          <cell r="Q143">
            <v>0</v>
          </cell>
          <cell r="R143">
            <v>0</v>
          </cell>
          <cell r="S143">
            <v>2010.25</v>
          </cell>
          <cell r="T143">
            <v>0</v>
          </cell>
          <cell r="U143">
            <v>0</v>
          </cell>
          <cell r="V143">
            <v>2010.25</v>
          </cell>
          <cell r="W143">
            <v>0</v>
          </cell>
          <cell r="X143">
            <v>0</v>
          </cell>
          <cell r="Y143">
            <v>2011</v>
          </cell>
          <cell r="Z143">
            <v>2011</v>
          </cell>
          <cell r="AA143">
            <v>0</v>
          </cell>
          <cell r="AB143">
            <v>0</v>
          </cell>
          <cell r="AC143">
            <v>0</v>
          </cell>
          <cell r="AD143">
            <v>2011</v>
          </cell>
          <cell r="AE143">
            <v>0</v>
          </cell>
          <cell r="AF143">
            <v>0</v>
          </cell>
          <cell r="AG143">
            <v>0</v>
          </cell>
          <cell r="AH143">
            <v>0</v>
          </cell>
          <cell r="AI143">
            <v>2010.25</v>
          </cell>
          <cell r="AJ143">
            <v>0</v>
          </cell>
          <cell r="AK143">
            <v>2010.25</v>
          </cell>
        </row>
        <row r="144">
          <cell r="C144" t="str">
            <v>Pravastatin20mg</v>
          </cell>
          <cell r="D144" t="str">
            <v>Pravastatin</v>
          </cell>
          <cell r="E144" t="str">
            <v>20mg</v>
          </cell>
          <cell r="F144" t="str">
            <v>Y</v>
          </cell>
          <cell r="G144">
            <v>2010.25</v>
          </cell>
          <cell r="H144">
            <v>0</v>
          </cell>
          <cell r="I144">
            <v>0</v>
          </cell>
          <cell r="J144">
            <v>2010.25</v>
          </cell>
          <cell r="K144">
            <v>2011</v>
          </cell>
          <cell r="L144">
            <v>0</v>
          </cell>
          <cell r="M144">
            <v>0</v>
          </cell>
          <cell r="N144">
            <v>0</v>
          </cell>
          <cell r="O144">
            <v>0</v>
          </cell>
          <cell r="P144">
            <v>2011</v>
          </cell>
          <cell r="Q144">
            <v>0</v>
          </cell>
          <cell r="R144">
            <v>0</v>
          </cell>
          <cell r="S144">
            <v>2010.25</v>
          </cell>
          <cell r="T144">
            <v>0</v>
          </cell>
          <cell r="U144">
            <v>0</v>
          </cell>
          <cell r="V144">
            <v>2010.25</v>
          </cell>
          <cell r="W144">
            <v>0</v>
          </cell>
          <cell r="X144">
            <v>0</v>
          </cell>
          <cell r="Y144">
            <v>2011</v>
          </cell>
          <cell r="Z144">
            <v>2011</v>
          </cell>
          <cell r="AA144">
            <v>0</v>
          </cell>
          <cell r="AB144">
            <v>0</v>
          </cell>
          <cell r="AC144">
            <v>0</v>
          </cell>
          <cell r="AD144">
            <v>2011</v>
          </cell>
          <cell r="AE144">
            <v>0</v>
          </cell>
          <cell r="AF144">
            <v>0</v>
          </cell>
          <cell r="AG144">
            <v>0</v>
          </cell>
          <cell r="AH144">
            <v>0</v>
          </cell>
          <cell r="AI144">
            <v>2010.25</v>
          </cell>
          <cell r="AJ144">
            <v>0</v>
          </cell>
          <cell r="AK144">
            <v>2010.25</v>
          </cell>
        </row>
        <row r="145">
          <cell r="C145" t="str">
            <v>Pravastatin40mg</v>
          </cell>
          <cell r="D145" t="str">
            <v>Pravastatin</v>
          </cell>
          <cell r="E145" t="str">
            <v>40mg</v>
          </cell>
          <cell r="F145" t="str">
            <v>Y</v>
          </cell>
          <cell r="G145">
            <v>2010.25</v>
          </cell>
          <cell r="H145">
            <v>0</v>
          </cell>
          <cell r="I145">
            <v>0</v>
          </cell>
          <cell r="J145">
            <v>2010.25</v>
          </cell>
          <cell r="K145">
            <v>2011</v>
          </cell>
          <cell r="L145">
            <v>0</v>
          </cell>
          <cell r="M145">
            <v>0</v>
          </cell>
          <cell r="N145">
            <v>0</v>
          </cell>
          <cell r="O145">
            <v>0</v>
          </cell>
          <cell r="P145">
            <v>2011</v>
          </cell>
          <cell r="Q145">
            <v>0</v>
          </cell>
          <cell r="R145">
            <v>0</v>
          </cell>
          <cell r="S145">
            <v>2010.25</v>
          </cell>
          <cell r="T145">
            <v>0</v>
          </cell>
          <cell r="U145">
            <v>0</v>
          </cell>
          <cell r="V145">
            <v>2010.25</v>
          </cell>
          <cell r="W145">
            <v>0</v>
          </cell>
          <cell r="X145">
            <v>0</v>
          </cell>
          <cell r="Y145">
            <v>2011</v>
          </cell>
          <cell r="Z145">
            <v>2011</v>
          </cell>
          <cell r="AA145">
            <v>0</v>
          </cell>
          <cell r="AB145">
            <v>0</v>
          </cell>
          <cell r="AC145">
            <v>0</v>
          </cell>
          <cell r="AD145">
            <v>2011</v>
          </cell>
          <cell r="AE145">
            <v>0</v>
          </cell>
          <cell r="AF145">
            <v>0</v>
          </cell>
          <cell r="AG145">
            <v>0</v>
          </cell>
          <cell r="AH145">
            <v>0</v>
          </cell>
          <cell r="AI145">
            <v>2010.25</v>
          </cell>
          <cell r="AJ145">
            <v>0</v>
          </cell>
          <cell r="AK145">
            <v>2010.25</v>
          </cell>
        </row>
        <row r="146">
          <cell r="C146" t="str">
            <v>Rabeprazole10mg</v>
          </cell>
          <cell r="D146" t="str">
            <v>Rabeprazole</v>
          </cell>
          <cell r="E146" t="str">
            <v>10mg</v>
          </cell>
          <cell r="F146" t="str">
            <v>Y</v>
          </cell>
          <cell r="G146">
            <v>2012.25</v>
          </cell>
          <cell r="H146">
            <v>0</v>
          </cell>
          <cell r="I146">
            <v>0</v>
          </cell>
          <cell r="J146">
            <v>0</v>
          </cell>
          <cell r="K146">
            <v>2012.25</v>
          </cell>
          <cell r="L146">
            <v>0</v>
          </cell>
          <cell r="M146">
            <v>0</v>
          </cell>
          <cell r="N146">
            <v>0</v>
          </cell>
          <cell r="O146">
            <v>0</v>
          </cell>
          <cell r="P146">
            <v>2012.25</v>
          </cell>
          <cell r="Q146">
            <v>0</v>
          </cell>
          <cell r="R146">
            <v>0</v>
          </cell>
          <cell r="S146">
            <v>2012.25</v>
          </cell>
          <cell r="T146">
            <v>0</v>
          </cell>
          <cell r="U146">
            <v>0</v>
          </cell>
          <cell r="V146">
            <v>0</v>
          </cell>
          <cell r="W146">
            <v>0</v>
          </cell>
          <cell r="X146">
            <v>0</v>
          </cell>
          <cell r="Y146">
            <v>2012.25</v>
          </cell>
          <cell r="Z146">
            <v>2012.25</v>
          </cell>
          <cell r="AA146">
            <v>0</v>
          </cell>
          <cell r="AB146">
            <v>0</v>
          </cell>
          <cell r="AC146">
            <v>0</v>
          </cell>
          <cell r="AD146">
            <v>2012.25</v>
          </cell>
          <cell r="AE146">
            <v>0</v>
          </cell>
          <cell r="AF146">
            <v>0</v>
          </cell>
          <cell r="AG146">
            <v>0</v>
          </cell>
          <cell r="AH146">
            <v>0</v>
          </cell>
          <cell r="AI146">
            <v>0</v>
          </cell>
          <cell r="AJ146">
            <v>0</v>
          </cell>
          <cell r="AK146">
            <v>2012.25</v>
          </cell>
        </row>
        <row r="147">
          <cell r="C147" t="str">
            <v>Rabeprazole20mg</v>
          </cell>
          <cell r="D147" t="str">
            <v>Rabeprazole</v>
          </cell>
          <cell r="E147" t="str">
            <v>20mg</v>
          </cell>
          <cell r="F147" t="str">
            <v>Y</v>
          </cell>
          <cell r="G147">
            <v>2012.25</v>
          </cell>
          <cell r="H147">
            <v>0</v>
          </cell>
          <cell r="I147">
            <v>0</v>
          </cell>
          <cell r="J147">
            <v>0</v>
          </cell>
          <cell r="K147">
            <v>2012.25</v>
          </cell>
          <cell r="L147">
            <v>0</v>
          </cell>
          <cell r="M147">
            <v>0</v>
          </cell>
          <cell r="N147">
            <v>0</v>
          </cell>
          <cell r="O147">
            <v>0</v>
          </cell>
          <cell r="P147">
            <v>2012.25</v>
          </cell>
          <cell r="Q147">
            <v>0</v>
          </cell>
          <cell r="R147">
            <v>0</v>
          </cell>
          <cell r="S147">
            <v>2012.25</v>
          </cell>
          <cell r="T147">
            <v>0</v>
          </cell>
          <cell r="U147">
            <v>0</v>
          </cell>
          <cell r="V147">
            <v>0</v>
          </cell>
          <cell r="W147">
            <v>0</v>
          </cell>
          <cell r="X147">
            <v>0</v>
          </cell>
          <cell r="Y147">
            <v>2012.25</v>
          </cell>
          <cell r="Z147">
            <v>2012.25</v>
          </cell>
          <cell r="AA147">
            <v>0</v>
          </cell>
          <cell r="AB147">
            <v>0</v>
          </cell>
          <cell r="AC147">
            <v>0</v>
          </cell>
          <cell r="AD147">
            <v>2012.25</v>
          </cell>
          <cell r="AE147">
            <v>0</v>
          </cell>
          <cell r="AF147">
            <v>0</v>
          </cell>
          <cell r="AG147">
            <v>0</v>
          </cell>
          <cell r="AH147">
            <v>0</v>
          </cell>
          <cell r="AI147">
            <v>0</v>
          </cell>
          <cell r="AJ147">
            <v>0</v>
          </cell>
          <cell r="AK147">
            <v>2012.25</v>
          </cell>
        </row>
        <row r="148">
          <cell r="C148" t="str">
            <v>Ramipril1.25mg</v>
          </cell>
          <cell r="D148" t="str">
            <v>Ramipril</v>
          </cell>
          <cell r="E148" t="str">
            <v>1.25mg</v>
          </cell>
          <cell r="F148" t="str">
            <v>Y</v>
          </cell>
          <cell r="G148">
            <v>2012</v>
          </cell>
          <cell r="H148">
            <v>0</v>
          </cell>
          <cell r="I148">
            <v>0</v>
          </cell>
          <cell r="J148">
            <v>0</v>
          </cell>
          <cell r="K148">
            <v>2012</v>
          </cell>
          <cell r="L148">
            <v>0</v>
          </cell>
          <cell r="M148">
            <v>0</v>
          </cell>
          <cell r="N148">
            <v>0</v>
          </cell>
          <cell r="O148">
            <v>0</v>
          </cell>
          <cell r="P148">
            <v>2012</v>
          </cell>
          <cell r="Q148">
            <v>0</v>
          </cell>
          <cell r="R148">
            <v>0</v>
          </cell>
          <cell r="S148">
            <v>2012</v>
          </cell>
          <cell r="T148">
            <v>0</v>
          </cell>
          <cell r="U148">
            <v>0</v>
          </cell>
          <cell r="V148">
            <v>0</v>
          </cell>
          <cell r="W148">
            <v>0</v>
          </cell>
          <cell r="X148">
            <v>0</v>
          </cell>
          <cell r="Y148">
            <v>2012</v>
          </cell>
          <cell r="Z148">
            <v>2012</v>
          </cell>
          <cell r="AA148">
            <v>0</v>
          </cell>
          <cell r="AB148">
            <v>0</v>
          </cell>
          <cell r="AC148">
            <v>0</v>
          </cell>
          <cell r="AD148">
            <v>2012</v>
          </cell>
          <cell r="AE148">
            <v>0</v>
          </cell>
          <cell r="AF148">
            <v>0</v>
          </cell>
          <cell r="AG148">
            <v>0</v>
          </cell>
          <cell r="AH148">
            <v>0</v>
          </cell>
          <cell r="AI148">
            <v>0</v>
          </cell>
          <cell r="AJ148">
            <v>0</v>
          </cell>
          <cell r="AK148">
            <v>2012</v>
          </cell>
        </row>
        <row r="149">
          <cell r="C149" t="str">
            <v>Ramipril2.5mg</v>
          </cell>
          <cell r="D149" t="str">
            <v>Ramipril</v>
          </cell>
          <cell r="E149" t="str">
            <v>2.5mg</v>
          </cell>
          <cell r="F149" t="str">
            <v>Y</v>
          </cell>
          <cell r="G149">
            <v>2012</v>
          </cell>
          <cell r="H149">
            <v>0</v>
          </cell>
          <cell r="I149">
            <v>0</v>
          </cell>
          <cell r="J149">
            <v>0</v>
          </cell>
          <cell r="K149">
            <v>2012</v>
          </cell>
          <cell r="L149">
            <v>0</v>
          </cell>
          <cell r="M149">
            <v>0</v>
          </cell>
          <cell r="N149">
            <v>0</v>
          </cell>
          <cell r="O149">
            <v>0</v>
          </cell>
          <cell r="P149">
            <v>2012</v>
          </cell>
          <cell r="Q149">
            <v>0</v>
          </cell>
          <cell r="R149">
            <v>0</v>
          </cell>
          <cell r="S149">
            <v>2012</v>
          </cell>
          <cell r="T149">
            <v>0</v>
          </cell>
          <cell r="U149">
            <v>0</v>
          </cell>
          <cell r="V149">
            <v>0</v>
          </cell>
          <cell r="W149">
            <v>0</v>
          </cell>
          <cell r="X149">
            <v>0</v>
          </cell>
          <cell r="Y149">
            <v>2012</v>
          </cell>
          <cell r="Z149">
            <v>2012</v>
          </cell>
          <cell r="AA149">
            <v>0</v>
          </cell>
          <cell r="AB149">
            <v>0</v>
          </cell>
          <cell r="AC149">
            <v>0</v>
          </cell>
          <cell r="AD149">
            <v>2012</v>
          </cell>
          <cell r="AE149">
            <v>0</v>
          </cell>
          <cell r="AF149">
            <v>0</v>
          </cell>
          <cell r="AG149">
            <v>0</v>
          </cell>
          <cell r="AH149">
            <v>0</v>
          </cell>
          <cell r="AI149">
            <v>0</v>
          </cell>
          <cell r="AJ149">
            <v>0</v>
          </cell>
          <cell r="AK149">
            <v>2012</v>
          </cell>
        </row>
        <row r="150">
          <cell r="C150" t="str">
            <v>Ramipril5mg</v>
          </cell>
          <cell r="D150" t="str">
            <v>Ramipril</v>
          </cell>
          <cell r="E150" t="str">
            <v>5mg</v>
          </cell>
          <cell r="F150" t="str">
            <v>Y</v>
          </cell>
          <cell r="G150">
            <v>2012</v>
          </cell>
          <cell r="H150">
            <v>0</v>
          </cell>
          <cell r="I150">
            <v>0</v>
          </cell>
          <cell r="J150">
            <v>0</v>
          </cell>
          <cell r="K150">
            <v>2012</v>
          </cell>
          <cell r="L150">
            <v>0</v>
          </cell>
          <cell r="M150">
            <v>0</v>
          </cell>
          <cell r="N150">
            <v>0</v>
          </cell>
          <cell r="O150">
            <v>0</v>
          </cell>
          <cell r="P150">
            <v>2012</v>
          </cell>
          <cell r="Q150">
            <v>0</v>
          </cell>
          <cell r="R150">
            <v>0</v>
          </cell>
          <cell r="S150">
            <v>2012</v>
          </cell>
          <cell r="T150">
            <v>0</v>
          </cell>
          <cell r="U150">
            <v>0</v>
          </cell>
          <cell r="V150">
            <v>0</v>
          </cell>
          <cell r="W150">
            <v>0</v>
          </cell>
          <cell r="X150">
            <v>0</v>
          </cell>
          <cell r="Y150">
            <v>2012</v>
          </cell>
          <cell r="Z150">
            <v>2012</v>
          </cell>
          <cell r="AA150">
            <v>0</v>
          </cell>
          <cell r="AB150">
            <v>0</v>
          </cell>
          <cell r="AC150">
            <v>0</v>
          </cell>
          <cell r="AD150">
            <v>2012</v>
          </cell>
          <cell r="AE150">
            <v>0</v>
          </cell>
          <cell r="AF150">
            <v>0</v>
          </cell>
          <cell r="AG150">
            <v>0</v>
          </cell>
          <cell r="AH150">
            <v>0</v>
          </cell>
          <cell r="AI150">
            <v>0</v>
          </cell>
          <cell r="AJ150">
            <v>0</v>
          </cell>
          <cell r="AK150">
            <v>2012</v>
          </cell>
        </row>
        <row r="151">
          <cell r="C151" t="str">
            <v>Ramipril10mg</v>
          </cell>
          <cell r="D151" t="str">
            <v>Ramipril</v>
          </cell>
          <cell r="E151" t="str">
            <v>10mg</v>
          </cell>
          <cell r="F151" t="str">
            <v>Y</v>
          </cell>
          <cell r="G151">
            <v>2012</v>
          </cell>
          <cell r="H151">
            <v>0</v>
          </cell>
          <cell r="I151">
            <v>0</v>
          </cell>
          <cell r="J151">
            <v>0</v>
          </cell>
          <cell r="K151">
            <v>2012</v>
          </cell>
          <cell r="L151">
            <v>0</v>
          </cell>
          <cell r="M151">
            <v>0</v>
          </cell>
          <cell r="N151">
            <v>0</v>
          </cell>
          <cell r="O151">
            <v>0</v>
          </cell>
          <cell r="P151">
            <v>2012</v>
          </cell>
          <cell r="Q151">
            <v>0</v>
          </cell>
          <cell r="R151">
            <v>0</v>
          </cell>
          <cell r="S151">
            <v>2012</v>
          </cell>
          <cell r="T151">
            <v>0</v>
          </cell>
          <cell r="U151">
            <v>0</v>
          </cell>
          <cell r="V151">
            <v>0</v>
          </cell>
          <cell r="W151">
            <v>0</v>
          </cell>
          <cell r="X151">
            <v>0</v>
          </cell>
          <cell r="Y151">
            <v>2012</v>
          </cell>
          <cell r="Z151">
            <v>2012</v>
          </cell>
          <cell r="AA151">
            <v>0</v>
          </cell>
          <cell r="AB151">
            <v>0</v>
          </cell>
          <cell r="AC151">
            <v>0</v>
          </cell>
          <cell r="AD151">
            <v>2012</v>
          </cell>
          <cell r="AE151">
            <v>0</v>
          </cell>
          <cell r="AF151">
            <v>0</v>
          </cell>
          <cell r="AG151">
            <v>0</v>
          </cell>
          <cell r="AH151">
            <v>0</v>
          </cell>
          <cell r="AI151">
            <v>0</v>
          </cell>
          <cell r="AJ151">
            <v>0</v>
          </cell>
          <cell r="AK151">
            <v>2012</v>
          </cell>
        </row>
        <row r="152">
          <cell r="C152" t="str">
            <v>Ranitidine150mg</v>
          </cell>
          <cell r="D152" t="str">
            <v>Ranitidine</v>
          </cell>
          <cell r="E152" t="str">
            <v>150mg</v>
          </cell>
          <cell r="F152" t="str">
            <v>Y</v>
          </cell>
          <cell r="G152">
            <v>2010.25</v>
          </cell>
          <cell r="H152">
            <v>0</v>
          </cell>
          <cell r="I152">
            <v>0</v>
          </cell>
          <cell r="J152">
            <v>0</v>
          </cell>
          <cell r="K152">
            <v>2011</v>
          </cell>
          <cell r="L152">
            <v>0</v>
          </cell>
          <cell r="M152">
            <v>0</v>
          </cell>
          <cell r="N152">
            <v>0</v>
          </cell>
          <cell r="O152">
            <v>0</v>
          </cell>
          <cell r="P152">
            <v>2010.25</v>
          </cell>
          <cell r="Q152">
            <v>0</v>
          </cell>
          <cell r="R152">
            <v>0</v>
          </cell>
          <cell r="S152">
            <v>2011</v>
          </cell>
          <cell r="T152">
            <v>0</v>
          </cell>
          <cell r="U152">
            <v>0</v>
          </cell>
          <cell r="V152">
            <v>0</v>
          </cell>
          <cell r="W152">
            <v>0</v>
          </cell>
          <cell r="X152">
            <v>0</v>
          </cell>
          <cell r="Y152">
            <v>2010.25</v>
          </cell>
          <cell r="Z152">
            <v>2010.25</v>
          </cell>
          <cell r="AA152">
            <v>0</v>
          </cell>
          <cell r="AB152">
            <v>0</v>
          </cell>
          <cell r="AC152">
            <v>0</v>
          </cell>
          <cell r="AD152">
            <v>2011</v>
          </cell>
          <cell r="AE152">
            <v>0</v>
          </cell>
          <cell r="AF152">
            <v>0</v>
          </cell>
          <cell r="AG152">
            <v>0</v>
          </cell>
          <cell r="AH152">
            <v>0</v>
          </cell>
          <cell r="AI152">
            <v>0</v>
          </cell>
          <cell r="AJ152">
            <v>0</v>
          </cell>
          <cell r="AK152">
            <v>2010.25</v>
          </cell>
        </row>
        <row r="153">
          <cell r="C153" t="str">
            <v>Ranitidine300mg</v>
          </cell>
          <cell r="D153" t="str">
            <v>Ranitidine</v>
          </cell>
          <cell r="E153" t="str">
            <v>300mg</v>
          </cell>
          <cell r="F153" t="str">
            <v>Y</v>
          </cell>
          <cell r="G153">
            <v>2010.25</v>
          </cell>
          <cell r="H153">
            <v>0</v>
          </cell>
          <cell r="I153">
            <v>0</v>
          </cell>
          <cell r="J153">
            <v>0</v>
          </cell>
          <cell r="K153">
            <v>2011</v>
          </cell>
          <cell r="L153">
            <v>0</v>
          </cell>
          <cell r="M153">
            <v>0</v>
          </cell>
          <cell r="N153">
            <v>0</v>
          </cell>
          <cell r="O153">
            <v>0</v>
          </cell>
          <cell r="P153">
            <v>2010.25</v>
          </cell>
          <cell r="Q153">
            <v>0</v>
          </cell>
          <cell r="R153">
            <v>0</v>
          </cell>
          <cell r="S153">
            <v>2011</v>
          </cell>
          <cell r="T153">
            <v>0</v>
          </cell>
          <cell r="U153">
            <v>0</v>
          </cell>
          <cell r="V153">
            <v>0</v>
          </cell>
          <cell r="W153">
            <v>0</v>
          </cell>
          <cell r="X153">
            <v>0</v>
          </cell>
          <cell r="Y153">
            <v>2010.25</v>
          </cell>
          <cell r="Z153">
            <v>2010.25</v>
          </cell>
          <cell r="AA153">
            <v>0</v>
          </cell>
          <cell r="AB153">
            <v>0</v>
          </cell>
          <cell r="AC153">
            <v>0</v>
          </cell>
          <cell r="AD153">
            <v>2011</v>
          </cell>
          <cell r="AE153">
            <v>0</v>
          </cell>
          <cell r="AF153">
            <v>0</v>
          </cell>
          <cell r="AG153">
            <v>0</v>
          </cell>
          <cell r="AH153">
            <v>0</v>
          </cell>
          <cell r="AI153">
            <v>0</v>
          </cell>
          <cell r="AJ153">
            <v>0</v>
          </cell>
          <cell r="AK153">
            <v>2010.25</v>
          </cell>
        </row>
        <row r="154">
          <cell r="C154" t="str">
            <v>Repaglinide0.5mg</v>
          </cell>
          <cell r="D154" t="str">
            <v>Repaglinide</v>
          </cell>
          <cell r="E154" t="str">
            <v>0.5mg</v>
          </cell>
          <cell r="F154" t="str">
            <v>Y</v>
          </cell>
          <cell r="G154">
            <v>2013.25</v>
          </cell>
          <cell r="H154">
            <v>0</v>
          </cell>
          <cell r="I154">
            <v>0</v>
          </cell>
          <cell r="J154">
            <v>0</v>
          </cell>
          <cell r="K154">
            <v>2013.25</v>
          </cell>
          <cell r="L154">
            <v>0</v>
          </cell>
          <cell r="M154">
            <v>0</v>
          </cell>
          <cell r="N154">
            <v>0</v>
          </cell>
          <cell r="O154">
            <v>0</v>
          </cell>
          <cell r="P154">
            <v>2013.25</v>
          </cell>
          <cell r="Q154">
            <v>0</v>
          </cell>
          <cell r="R154">
            <v>0</v>
          </cell>
          <cell r="S154">
            <v>2013.25</v>
          </cell>
          <cell r="T154">
            <v>0</v>
          </cell>
          <cell r="U154">
            <v>0</v>
          </cell>
          <cell r="V154">
            <v>0</v>
          </cell>
          <cell r="W154">
            <v>0</v>
          </cell>
          <cell r="X154">
            <v>0</v>
          </cell>
          <cell r="Y154">
            <v>2013.25</v>
          </cell>
          <cell r="Z154">
            <v>2013.25</v>
          </cell>
          <cell r="AA154">
            <v>0</v>
          </cell>
          <cell r="AB154">
            <v>0</v>
          </cell>
          <cell r="AC154">
            <v>0</v>
          </cell>
          <cell r="AD154">
            <v>2013.25</v>
          </cell>
          <cell r="AE154">
            <v>0</v>
          </cell>
          <cell r="AF154">
            <v>0</v>
          </cell>
          <cell r="AG154">
            <v>0</v>
          </cell>
          <cell r="AH154">
            <v>0</v>
          </cell>
          <cell r="AI154">
            <v>0</v>
          </cell>
          <cell r="AJ154">
            <v>0</v>
          </cell>
          <cell r="AK154">
            <v>2013.25</v>
          </cell>
        </row>
        <row r="155">
          <cell r="C155" t="str">
            <v>Repaglinide1mg</v>
          </cell>
          <cell r="D155" t="str">
            <v>Repaglinide</v>
          </cell>
          <cell r="E155" t="str">
            <v>1mg</v>
          </cell>
          <cell r="F155" t="str">
            <v>Y</v>
          </cell>
          <cell r="G155">
            <v>2013.25</v>
          </cell>
          <cell r="H155">
            <v>0</v>
          </cell>
          <cell r="I155">
            <v>0</v>
          </cell>
          <cell r="J155">
            <v>0</v>
          </cell>
          <cell r="K155">
            <v>2013.25</v>
          </cell>
          <cell r="L155">
            <v>0</v>
          </cell>
          <cell r="M155">
            <v>0</v>
          </cell>
          <cell r="N155">
            <v>0</v>
          </cell>
          <cell r="O155">
            <v>0</v>
          </cell>
          <cell r="P155">
            <v>2013.25</v>
          </cell>
          <cell r="Q155">
            <v>0</v>
          </cell>
          <cell r="R155">
            <v>0</v>
          </cell>
          <cell r="S155">
            <v>2013.25</v>
          </cell>
          <cell r="T155">
            <v>0</v>
          </cell>
          <cell r="U155">
            <v>0</v>
          </cell>
          <cell r="V155">
            <v>0</v>
          </cell>
          <cell r="W155">
            <v>0</v>
          </cell>
          <cell r="X155">
            <v>0</v>
          </cell>
          <cell r="Y155">
            <v>2013.25</v>
          </cell>
          <cell r="Z155">
            <v>2013.25</v>
          </cell>
          <cell r="AA155">
            <v>0</v>
          </cell>
          <cell r="AB155">
            <v>0</v>
          </cell>
          <cell r="AC155">
            <v>0</v>
          </cell>
          <cell r="AD155">
            <v>2013.25</v>
          </cell>
          <cell r="AE155">
            <v>0</v>
          </cell>
          <cell r="AF155">
            <v>0</v>
          </cell>
          <cell r="AG155">
            <v>0</v>
          </cell>
          <cell r="AH155">
            <v>0</v>
          </cell>
          <cell r="AI155">
            <v>0</v>
          </cell>
          <cell r="AJ155">
            <v>0</v>
          </cell>
          <cell r="AK155">
            <v>2013.25</v>
          </cell>
        </row>
        <row r="156">
          <cell r="C156" t="str">
            <v>Repaglinide2mg</v>
          </cell>
          <cell r="D156" t="str">
            <v>Repaglinide</v>
          </cell>
          <cell r="E156" t="str">
            <v>2mg</v>
          </cell>
          <cell r="F156" t="str">
            <v>Y</v>
          </cell>
          <cell r="G156">
            <v>2013.25</v>
          </cell>
          <cell r="H156">
            <v>0</v>
          </cell>
          <cell r="I156">
            <v>0</v>
          </cell>
          <cell r="J156">
            <v>0</v>
          </cell>
          <cell r="K156">
            <v>2013.25</v>
          </cell>
          <cell r="L156">
            <v>0</v>
          </cell>
          <cell r="M156">
            <v>0</v>
          </cell>
          <cell r="N156">
            <v>0</v>
          </cell>
          <cell r="O156">
            <v>0</v>
          </cell>
          <cell r="P156">
            <v>2013.25</v>
          </cell>
          <cell r="Q156">
            <v>0</v>
          </cell>
          <cell r="R156">
            <v>0</v>
          </cell>
          <cell r="S156">
            <v>2013.25</v>
          </cell>
          <cell r="T156">
            <v>0</v>
          </cell>
          <cell r="U156">
            <v>0</v>
          </cell>
          <cell r="V156">
            <v>0</v>
          </cell>
          <cell r="W156">
            <v>0</v>
          </cell>
          <cell r="X156">
            <v>0</v>
          </cell>
          <cell r="Y156">
            <v>2013.25</v>
          </cell>
          <cell r="Z156">
            <v>2013.25</v>
          </cell>
          <cell r="AA156">
            <v>0</v>
          </cell>
          <cell r="AB156">
            <v>0</v>
          </cell>
          <cell r="AC156">
            <v>0</v>
          </cell>
          <cell r="AD156">
            <v>2013.25</v>
          </cell>
          <cell r="AE156">
            <v>0</v>
          </cell>
          <cell r="AF156">
            <v>0</v>
          </cell>
          <cell r="AG156">
            <v>0</v>
          </cell>
          <cell r="AH156">
            <v>0</v>
          </cell>
          <cell r="AI156">
            <v>0</v>
          </cell>
          <cell r="AJ156">
            <v>0</v>
          </cell>
          <cell r="AK156">
            <v>2013.25</v>
          </cell>
        </row>
        <row r="157">
          <cell r="C157" t="str">
            <v>Risperidone1mg</v>
          </cell>
          <cell r="D157" t="str">
            <v>Risperidone</v>
          </cell>
          <cell r="E157" t="str">
            <v>1mg</v>
          </cell>
          <cell r="F157" t="str">
            <v>Y</v>
          </cell>
          <cell r="G157">
            <v>2010.25</v>
          </cell>
          <cell r="H157">
            <v>0</v>
          </cell>
          <cell r="I157">
            <v>0</v>
          </cell>
          <cell r="J157">
            <v>0</v>
          </cell>
          <cell r="K157">
            <v>2011</v>
          </cell>
          <cell r="L157">
            <v>0</v>
          </cell>
          <cell r="M157">
            <v>0</v>
          </cell>
          <cell r="N157">
            <v>0</v>
          </cell>
          <cell r="O157">
            <v>0</v>
          </cell>
          <cell r="P157">
            <v>2011</v>
          </cell>
          <cell r="Q157">
            <v>0</v>
          </cell>
          <cell r="R157">
            <v>0</v>
          </cell>
          <cell r="S157">
            <v>2010.25</v>
          </cell>
          <cell r="T157">
            <v>0</v>
          </cell>
          <cell r="U157">
            <v>0</v>
          </cell>
          <cell r="V157">
            <v>0</v>
          </cell>
          <cell r="W157">
            <v>0</v>
          </cell>
          <cell r="X157">
            <v>0</v>
          </cell>
          <cell r="Y157">
            <v>2011</v>
          </cell>
          <cell r="Z157">
            <v>2011</v>
          </cell>
          <cell r="AA157">
            <v>0</v>
          </cell>
          <cell r="AB157">
            <v>0</v>
          </cell>
          <cell r="AC157">
            <v>0</v>
          </cell>
          <cell r="AD157">
            <v>2011</v>
          </cell>
          <cell r="AE157">
            <v>0</v>
          </cell>
          <cell r="AF157">
            <v>0</v>
          </cell>
          <cell r="AG157">
            <v>0</v>
          </cell>
          <cell r="AH157">
            <v>0</v>
          </cell>
          <cell r="AI157">
            <v>2010.25</v>
          </cell>
          <cell r="AJ157">
            <v>0</v>
          </cell>
          <cell r="AK157">
            <v>2010.25</v>
          </cell>
        </row>
        <row r="158">
          <cell r="C158" t="str">
            <v>Risperidone2mg</v>
          </cell>
          <cell r="D158" t="str">
            <v>Risperidone</v>
          </cell>
          <cell r="E158" t="str">
            <v>2mg</v>
          </cell>
          <cell r="F158" t="str">
            <v>Y</v>
          </cell>
          <cell r="G158">
            <v>2010.25</v>
          </cell>
          <cell r="H158">
            <v>0</v>
          </cell>
          <cell r="I158">
            <v>0</v>
          </cell>
          <cell r="J158">
            <v>0</v>
          </cell>
          <cell r="K158">
            <v>2011</v>
          </cell>
          <cell r="L158">
            <v>0</v>
          </cell>
          <cell r="M158">
            <v>0</v>
          </cell>
          <cell r="N158">
            <v>0</v>
          </cell>
          <cell r="O158">
            <v>0</v>
          </cell>
          <cell r="P158">
            <v>2011</v>
          </cell>
          <cell r="Q158">
            <v>0</v>
          </cell>
          <cell r="R158">
            <v>0</v>
          </cell>
          <cell r="S158">
            <v>2010.25</v>
          </cell>
          <cell r="T158">
            <v>0</v>
          </cell>
          <cell r="U158">
            <v>0</v>
          </cell>
          <cell r="V158">
            <v>0</v>
          </cell>
          <cell r="W158">
            <v>0</v>
          </cell>
          <cell r="X158">
            <v>0</v>
          </cell>
          <cell r="Y158">
            <v>2011</v>
          </cell>
          <cell r="Z158">
            <v>2011</v>
          </cell>
          <cell r="AA158">
            <v>0</v>
          </cell>
          <cell r="AB158">
            <v>0</v>
          </cell>
          <cell r="AC158">
            <v>0</v>
          </cell>
          <cell r="AD158">
            <v>2011</v>
          </cell>
          <cell r="AE158">
            <v>0</v>
          </cell>
          <cell r="AF158">
            <v>0</v>
          </cell>
          <cell r="AG158">
            <v>0</v>
          </cell>
          <cell r="AH158">
            <v>0</v>
          </cell>
          <cell r="AI158">
            <v>2010.25</v>
          </cell>
          <cell r="AJ158">
            <v>0</v>
          </cell>
          <cell r="AK158">
            <v>2010.25</v>
          </cell>
        </row>
        <row r="159">
          <cell r="C159" t="str">
            <v>Risperidone3mg</v>
          </cell>
          <cell r="D159" t="str">
            <v>Risperidone</v>
          </cell>
          <cell r="E159" t="str">
            <v>3mg</v>
          </cell>
          <cell r="F159" t="str">
            <v>Y</v>
          </cell>
          <cell r="G159">
            <v>2010.25</v>
          </cell>
          <cell r="H159">
            <v>0</v>
          </cell>
          <cell r="I159">
            <v>0</v>
          </cell>
          <cell r="J159">
            <v>0</v>
          </cell>
          <cell r="K159">
            <v>2011</v>
          </cell>
          <cell r="L159">
            <v>0</v>
          </cell>
          <cell r="M159">
            <v>0</v>
          </cell>
          <cell r="N159">
            <v>0</v>
          </cell>
          <cell r="O159">
            <v>0</v>
          </cell>
          <cell r="P159">
            <v>2011</v>
          </cell>
          <cell r="Q159">
            <v>0</v>
          </cell>
          <cell r="R159">
            <v>0</v>
          </cell>
          <cell r="S159">
            <v>2010.25</v>
          </cell>
          <cell r="T159">
            <v>0</v>
          </cell>
          <cell r="U159">
            <v>0</v>
          </cell>
          <cell r="V159">
            <v>0</v>
          </cell>
          <cell r="W159">
            <v>0</v>
          </cell>
          <cell r="X159">
            <v>0</v>
          </cell>
          <cell r="Y159">
            <v>2011</v>
          </cell>
          <cell r="Z159">
            <v>2011</v>
          </cell>
          <cell r="AA159">
            <v>0</v>
          </cell>
          <cell r="AB159">
            <v>0</v>
          </cell>
          <cell r="AC159">
            <v>0</v>
          </cell>
          <cell r="AD159">
            <v>2011</v>
          </cell>
          <cell r="AE159">
            <v>0</v>
          </cell>
          <cell r="AF159">
            <v>0</v>
          </cell>
          <cell r="AG159">
            <v>0</v>
          </cell>
          <cell r="AH159">
            <v>0</v>
          </cell>
          <cell r="AI159">
            <v>2010.25</v>
          </cell>
          <cell r="AJ159">
            <v>0</v>
          </cell>
          <cell r="AK159">
            <v>2010.25</v>
          </cell>
        </row>
        <row r="160">
          <cell r="C160" t="str">
            <v>Risperidone0.5mg</v>
          </cell>
          <cell r="D160" t="str">
            <v>Risperidone</v>
          </cell>
          <cell r="E160" t="str">
            <v>0.5mg</v>
          </cell>
          <cell r="F160" t="str">
            <v>Y</v>
          </cell>
          <cell r="G160">
            <v>2010.25</v>
          </cell>
          <cell r="H160">
            <v>0</v>
          </cell>
          <cell r="I160">
            <v>0</v>
          </cell>
          <cell r="J160">
            <v>0</v>
          </cell>
          <cell r="K160">
            <v>2011</v>
          </cell>
          <cell r="L160">
            <v>0</v>
          </cell>
          <cell r="M160">
            <v>0</v>
          </cell>
          <cell r="N160">
            <v>0</v>
          </cell>
          <cell r="O160">
            <v>0</v>
          </cell>
          <cell r="P160">
            <v>2011</v>
          </cell>
          <cell r="Q160">
            <v>0</v>
          </cell>
          <cell r="R160">
            <v>0</v>
          </cell>
          <cell r="S160">
            <v>2010.25</v>
          </cell>
          <cell r="T160">
            <v>0</v>
          </cell>
          <cell r="U160">
            <v>0</v>
          </cell>
          <cell r="V160">
            <v>0</v>
          </cell>
          <cell r="W160">
            <v>0</v>
          </cell>
          <cell r="X160">
            <v>0</v>
          </cell>
          <cell r="Y160">
            <v>2011</v>
          </cell>
          <cell r="Z160">
            <v>2011</v>
          </cell>
          <cell r="AA160">
            <v>0</v>
          </cell>
          <cell r="AB160">
            <v>0</v>
          </cell>
          <cell r="AC160">
            <v>0</v>
          </cell>
          <cell r="AD160">
            <v>2011</v>
          </cell>
          <cell r="AE160">
            <v>0</v>
          </cell>
          <cell r="AF160">
            <v>0</v>
          </cell>
          <cell r="AG160">
            <v>0</v>
          </cell>
          <cell r="AH160">
            <v>0</v>
          </cell>
          <cell r="AI160">
            <v>0</v>
          </cell>
          <cell r="AJ160">
            <v>0</v>
          </cell>
          <cell r="AK160">
            <v>2010.25</v>
          </cell>
        </row>
        <row r="161">
          <cell r="C161" t="str">
            <v>Risperidone4mg</v>
          </cell>
          <cell r="D161" t="str">
            <v>Risperidone</v>
          </cell>
          <cell r="E161" t="str">
            <v>4mg</v>
          </cell>
          <cell r="F161" t="str">
            <v>Y</v>
          </cell>
          <cell r="G161">
            <v>2010.25</v>
          </cell>
          <cell r="H161">
            <v>0</v>
          </cell>
          <cell r="I161">
            <v>0</v>
          </cell>
          <cell r="J161">
            <v>0</v>
          </cell>
          <cell r="K161">
            <v>2011</v>
          </cell>
          <cell r="L161">
            <v>0</v>
          </cell>
          <cell r="M161">
            <v>0</v>
          </cell>
          <cell r="N161">
            <v>0</v>
          </cell>
          <cell r="O161">
            <v>0</v>
          </cell>
          <cell r="P161">
            <v>2011</v>
          </cell>
          <cell r="Q161">
            <v>0</v>
          </cell>
          <cell r="R161">
            <v>0</v>
          </cell>
          <cell r="S161">
            <v>2010.25</v>
          </cell>
          <cell r="T161">
            <v>0</v>
          </cell>
          <cell r="U161">
            <v>0</v>
          </cell>
          <cell r="V161">
            <v>0</v>
          </cell>
          <cell r="W161">
            <v>0</v>
          </cell>
          <cell r="X161">
            <v>0</v>
          </cell>
          <cell r="Y161">
            <v>2011</v>
          </cell>
          <cell r="Z161">
            <v>2011</v>
          </cell>
          <cell r="AA161">
            <v>0</v>
          </cell>
          <cell r="AB161">
            <v>0</v>
          </cell>
          <cell r="AC161">
            <v>0</v>
          </cell>
          <cell r="AD161">
            <v>2011</v>
          </cell>
          <cell r="AE161">
            <v>0</v>
          </cell>
          <cell r="AF161">
            <v>0</v>
          </cell>
          <cell r="AG161">
            <v>0</v>
          </cell>
          <cell r="AH161">
            <v>0</v>
          </cell>
          <cell r="AI161">
            <v>0</v>
          </cell>
          <cell r="AJ161">
            <v>0</v>
          </cell>
          <cell r="AK161">
            <v>2010.25</v>
          </cell>
        </row>
        <row r="162">
          <cell r="C162" t="str">
            <v>Risperidone6mg</v>
          </cell>
          <cell r="D162" t="str">
            <v>Risperidone</v>
          </cell>
          <cell r="E162" t="str">
            <v>6mg</v>
          </cell>
          <cell r="F162" t="str">
            <v>Y</v>
          </cell>
          <cell r="G162">
            <v>2010.25</v>
          </cell>
          <cell r="H162">
            <v>0</v>
          </cell>
          <cell r="I162">
            <v>0</v>
          </cell>
          <cell r="J162">
            <v>0</v>
          </cell>
          <cell r="K162">
            <v>2011</v>
          </cell>
          <cell r="L162">
            <v>0</v>
          </cell>
          <cell r="M162">
            <v>0</v>
          </cell>
          <cell r="N162">
            <v>0</v>
          </cell>
          <cell r="O162">
            <v>0</v>
          </cell>
          <cell r="P162">
            <v>2011</v>
          </cell>
          <cell r="Q162">
            <v>0</v>
          </cell>
          <cell r="R162">
            <v>0</v>
          </cell>
          <cell r="S162">
            <v>2010.25</v>
          </cell>
          <cell r="T162">
            <v>0</v>
          </cell>
          <cell r="U162">
            <v>0</v>
          </cell>
          <cell r="V162">
            <v>0</v>
          </cell>
          <cell r="W162">
            <v>0</v>
          </cell>
          <cell r="X162">
            <v>0</v>
          </cell>
          <cell r="Y162">
            <v>2011</v>
          </cell>
          <cell r="Z162">
            <v>2011</v>
          </cell>
          <cell r="AA162">
            <v>0</v>
          </cell>
          <cell r="AB162">
            <v>0</v>
          </cell>
          <cell r="AC162">
            <v>0</v>
          </cell>
          <cell r="AD162">
            <v>2011</v>
          </cell>
          <cell r="AE162">
            <v>0</v>
          </cell>
          <cell r="AF162">
            <v>0</v>
          </cell>
          <cell r="AG162">
            <v>0</v>
          </cell>
          <cell r="AH162">
            <v>0</v>
          </cell>
          <cell r="AI162">
            <v>0</v>
          </cell>
          <cell r="AJ162">
            <v>0</v>
          </cell>
          <cell r="AK162">
            <v>2010.25</v>
          </cell>
        </row>
        <row r="163">
          <cell r="C163" t="str">
            <v>Ropinirole0.25mg</v>
          </cell>
          <cell r="D163" t="str">
            <v>Ropinirole</v>
          </cell>
          <cell r="E163" t="str">
            <v>0.25mg</v>
          </cell>
          <cell r="F163" t="str">
            <v>Y</v>
          </cell>
          <cell r="G163">
            <v>2010.25</v>
          </cell>
          <cell r="H163">
            <v>0</v>
          </cell>
          <cell r="I163">
            <v>0</v>
          </cell>
          <cell r="J163">
            <v>0</v>
          </cell>
          <cell r="K163">
            <v>2011</v>
          </cell>
          <cell r="L163">
            <v>0</v>
          </cell>
          <cell r="M163">
            <v>0</v>
          </cell>
          <cell r="N163">
            <v>0</v>
          </cell>
          <cell r="O163">
            <v>0</v>
          </cell>
          <cell r="P163">
            <v>2011</v>
          </cell>
          <cell r="Q163">
            <v>0</v>
          </cell>
          <cell r="R163">
            <v>0</v>
          </cell>
          <cell r="S163">
            <v>2011</v>
          </cell>
          <cell r="T163">
            <v>0</v>
          </cell>
          <cell r="U163">
            <v>0</v>
          </cell>
          <cell r="V163">
            <v>0</v>
          </cell>
          <cell r="W163">
            <v>0</v>
          </cell>
          <cell r="X163">
            <v>0</v>
          </cell>
          <cell r="Y163">
            <v>2011</v>
          </cell>
          <cell r="Z163">
            <v>2011</v>
          </cell>
          <cell r="AA163">
            <v>0</v>
          </cell>
          <cell r="AB163">
            <v>0</v>
          </cell>
          <cell r="AC163">
            <v>0</v>
          </cell>
          <cell r="AD163">
            <v>2011</v>
          </cell>
          <cell r="AE163">
            <v>0</v>
          </cell>
          <cell r="AF163">
            <v>0</v>
          </cell>
          <cell r="AG163">
            <v>0</v>
          </cell>
          <cell r="AH163">
            <v>0</v>
          </cell>
          <cell r="AI163">
            <v>0</v>
          </cell>
          <cell r="AJ163">
            <v>0</v>
          </cell>
          <cell r="AK163">
            <v>2010.25</v>
          </cell>
        </row>
        <row r="164">
          <cell r="C164" t="str">
            <v>Ropinirole0.5mg</v>
          </cell>
          <cell r="D164" t="str">
            <v>Ropinirole</v>
          </cell>
          <cell r="E164" t="str">
            <v>0.5mg</v>
          </cell>
          <cell r="F164" t="str">
            <v>Y</v>
          </cell>
          <cell r="G164">
            <v>2010.25</v>
          </cell>
          <cell r="H164">
            <v>0</v>
          </cell>
          <cell r="I164">
            <v>0</v>
          </cell>
          <cell r="J164">
            <v>0</v>
          </cell>
          <cell r="K164">
            <v>2011</v>
          </cell>
          <cell r="L164">
            <v>0</v>
          </cell>
          <cell r="M164">
            <v>0</v>
          </cell>
          <cell r="N164">
            <v>0</v>
          </cell>
          <cell r="O164">
            <v>0</v>
          </cell>
          <cell r="P164">
            <v>2011</v>
          </cell>
          <cell r="Q164">
            <v>0</v>
          </cell>
          <cell r="R164">
            <v>0</v>
          </cell>
          <cell r="S164">
            <v>2011</v>
          </cell>
          <cell r="T164">
            <v>0</v>
          </cell>
          <cell r="U164">
            <v>0</v>
          </cell>
          <cell r="V164">
            <v>0</v>
          </cell>
          <cell r="W164">
            <v>0</v>
          </cell>
          <cell r="X164">
            <v>0</v>
          </cell>
          <cell r="Y164">
            <v>2011</v>
          </cell>
          <cell r="Z164">
            <v>2011</v>
          </cell>
          <cell r="AA164">
            <v>0</v>
          </cell>
          <cell r="AB164">
            <v>0</v>
          </cell>
          <cell r="AC164">
            <v>0</v>
          </cell>
          <cell r="AD164">
            <v>2011</v>
          </cell>
          <cell r="AE164">
            <v>0</v>
          </cell>
          <cell r="AF164">
            <v>0</v>
          </cell>
          <cell r="AG164">
            <v>0</v>
          </cell>
          <cell r="AH164">
            <v>0</v>
          </cell>
          <cell r="AI164">
            <v>0</v>
          </cell>
          <cell r="AJ164">
            <v>0</v>
          </cell>
          <cell r="AK164">
            <v>2010.25</v>
          </cell>
        </row>
        <row r="165">
          <cell r="C165" t="str">
            <v>Ropinirole1mg</v>
          </cell>
          <cell r="D165" t="str">
            <v>Ropinirole</v>
          </cell>
          <cell r="E165" t="str">
            <v>1mg</v>
          </cell>
          <cell r="F165" t="str">
            <v>Y</v>
          </cell>
          <cell r="G165">
            <v>2010.25</v>
          </cell>
          <cell r="H165">
            <v>0</v>
          </cell>
          <cell r="I165">
            <v>0</v>
          </cell>
          <cell r="J165">
            <v>0</v>
          </cell>
          <cell r="K165">
            <v>2011</v>
          </cell>
          <cell r="L165">
            <v>0</v>
          </cell>
          <cell r="M165">
            <v>0</v>
          </cell>
          <cell r="N165">
            <v>0</v>
          </cell>
          <cell r="O165">
            <v>0</v>
          </cell>
          <cell r="P165">
            <v>2011</v>
          </cell>
          <cell r="Q165">
            <v>0</v>
          </cell>
          <cell r="R165">
            <v>0</v>
          </cell>
          <cell r="S165">
            <v>2011</v>
          </cell>
          <cell r="T165">
            <v>0</v>
          </cell>
          <cell r="U165">
            <v>0</v>
          </cell>
          <cell r="V165">
            <v>0</v>
          </cell>
          <cell r="W165">
            <v>0</v>
          </cell>
          <cell r="X165">
            <v>0</v>
          </cell>
          <cell r="Y165">
            <v>2011</v>
          </cell>
          <cell r="Z165">
            <v>2011</v>
          </cell>
          <cell r="AA165">
            <v>0</v>
          </cell>
          <cell r="AB165">
            <v>0</v>
          </cell>
          <cell r="AC165">
            <v>0</v>
          </cell>
          <cell r="AD165">
            <v>2011</v>
          </cell>
          <cell r="AE165">
            <v>0</v>
          </cell>
          <cell r="AF165">
            <v>0</v>
          </cell>
          <cell r="AG165">
            <v>0</v>
          </cell>
          <cell r="AH165">
            <v>0</v>
          </cell>
          <cell r="AI165">
            <v>0</v>
          </cell>
          <cell r="AJ165">
            <v>0</v>
          </cell>
          <cell r="AK165">
            <v>2010.25</v>
          </cell>
        </row>
        <row r="166">
          <cell r="C166" t="str">
            <v>Ropinirole2mg</v>
          </cell>
          <cell r="D166" t="str">
            <v>Ropinirole</v>
          </cell>
          <cell r="E166" t="str">
            <v>2mg</v>
          </cell>
          <cell r="F166" t="str">
            <v>Y</v>
          </cell>
          <cell r="G166">
            <v>2010.25</v>
          </cell>
          <cell r="H166">
            <v>0</v>
          </cell>
          <cell r="I166">
            <v>0</v>
          </cell>
          <cell r="J166">
            <v>0</v>
          </cell>
          <cell r="K166">
            <v>2011</v>
          </cell>
          <cell r="L166">
            <v>0</v>
          </cell>
          <cell r="M166">
            <v>0</v>
          </cell>
          <cell r="N166">
            <v>0</v>
          </cell>
          <cell r="O166">
            <v>0</v>
          </cell>
          <cell r="P166">
            <v>2011</v>
          </cell>
          <cell r="Q166">
            <v>0</v>
          </cell>
          <cell r="R166">
            <v>0</v>
          </cell>
          <cell r="S166">
            <v>2011</v>
          </cell>
          <cell r="T166">
            <v>0</v>
          </cell>
          <cell r="U166">
            <v>0</v>
          </cell>
          <cell r="V166">
            <v>0</v>
          </cell>
          <cell r="W166">
            <v>0</v>
          </cell>
          <cell r="X166">
            <v>0</v>
          </cell>
          <cell r="Y166">
            <v>2011</v>
          </cell>
          <cell r="Z166">
            <v>2011</v>
          </cell>
          <cell r="AA166">
            <v>0</v>
          </cell>
          <cell r="AB166">
            <v>0</v>
          </cell>
          <cell r="AC166">
            <v>0</v>
          </cell>
          <cell r="AD166">
            <v>2011</v>
          </cell>
          <cell r="AE166">
            <v>0</v>
          </cell>
          <cell r="AF166">
            <v>0</v>
          </cell>
          <cell r="AG166">
            <v>0</v>
          </cell>
          <cell r="AH166">
            <v>0</v>
          </cell>
          <cell r="AI166">
            <v>0</v>
          </cell>
          <cell r="AJ166">
            <v>0</v>
          </cell>
          <cell r="AK166">
            <v>2010.25</v>
          </cell>
        </row>
        <row r="167">
          <cell r="C167" t="str">
            <v>Ropinirole5mg</v>
          </cell>
          <cell r="D167" t="str">
            <v>Ropinirole</v>
          </cell>
          <cell r="E167" t="str">
            <v>5mg</v>
          </cell>
          <cell r="F167" t="str">
            <v>Y</v>
          </cell>
          <cell r="G167">
            <v>2010.25</v>
          </cell>
          <cell r="H167">
            <v>0</v>
          </cell>
          <cell r="I167">
            <v>0</v>
          </cell>
          <cell r="J167">
            <v>0</v>
          </cell>
          <cell r="K167">
            <v>2011</v>
          </cell>
          <cell r="L167">
            <v>0</v>
          </cell>
          <cell r="M167">
            <v>0</v>
          </cell>
          <cell r="N167">
            <v>0</v>
          </cell>
          <cell r="O167">
            <v>0</v>
          </cell>
          <cell r="P167">
            <v>2011</v>
          </cell>
          <cell r="Q167">
            <v>0</v>
          </cell>
          <cell r="R167">
            <v>0</v>
          </cell>
          <cell r="S167">
            <v>2011</v>
          </cell>
          <cell r="T167">
            <v>0</v>
          </cell>
          <cell r="U167">
            <v>0</v>
          </cell>
          <cell r="V167">
            <v>0</v>
          </cell>
          <cell r="W167">
            <v>0</v>
          </cell>
          <cell r="X167">
            <v>0</v>
          </cell>
          <cell r="Y167">
            <v>2011</v>
          </cell>
          <cell r="Z167">
            <v>2011</v>
          </cell>
          <cell r="AA167">
            <v>0</v>
          </cell>
          <cell r="AB167">
            <v>0</v>
          </cell>
          <cell r="AC167">
            <v>0</v>
          </cell>
          <cell r="AD167">
            <v>2011</v>
          </cell>
          <cell r="AE167">
            <v>0</v>
          </cell>
          <cell r="AF167">
            <v>0</v>
          </cell>
          <cell r="AG167">
            <v>0</v>
          </cell>
          <cell r="AH167">
            <v>0</v>
          </cell>
          <cell r="AI167">
            <v>0</v>
          </cell>
          <cell r="AJ167">
            <v>0</v>
          </cell>
          <cell r="AK167">
            <v>2010.25</v>
          </cell>
        </row>
        <row r="168">
          <cell r="C168" t="str">
            <v>Sertraline 50mg</v>
          </cell>
          <cell r="D168" t="str">
            <v xml:space="preserve">Sertraline </v>
          </cell>
          <cell r="E168" t="str">
            <v>50mg</v>
          </cell>
          <cell r="F168" t="str">
            <v>Y</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2010.25</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2010.25</v>
          </cell>
        </row>
        <row r="169">
          <cell r="C169" t="str">
            <v>Sildenafil25mg</v>
          </cell>
          <cell r="D169" t="str">
            <v>Sildenafil</v>
          </cell>
          <cell r="E169" t="str">
            <v>25mg</v>
          </cell>
          <cell r="F169" t="str">
            <v>Y</v>
          </cell>
          <cell r="G169">
            <v>2011.5</v>
          </cell>
          <cell r="H169">
            <v>0</v>
          </cell>
          <cell r="I169">
            <v>0</v>
          </cell>
          <cell r="J169">
            <v>0</v>
          </cell>
          <cell r="K169">
            <v>2011.5</v>
          </cell>
          <cell r="L169">
            <v>0</v>
          </cell>
          <cell r="M169">
            <v>0</v>
          </cell>
          <cell r="N169">
            <v>0</v>
          </cell>
          <cell r="O169">
            <v>0</v>
          </cell>
          <cell r="P169">
            <v>2011.5</v>
          </cell>
          <cell r="Q169">
            <v>0</v>
          </cell>
          <cell r="R169">
            <v>0</v>
          </cell>
          <cell r="S169">
            <v>2011.5</v>
          </cell>
          <cell r="T169">
            <v>0</v>
          </cell>
          <cell r="U169">
            <v>0</v>
          </cell>
          <cell r="V169">
            <v>0</v>
          </cell>
          <cell r="W169">
            <v>0</v>
          </cell>
          <cell r="X169">
            <v>0</v>
          </cell>
          <cell r="Y169">
            <v>2011.5</v>
          </cell>
          <cell r="Z169">
            <v>2011.5</v>
          </cell>
          <cell r="AA169">
            <v>0</v>
          </cell>
          <cell r="AB169">
            <v>0</v>
          </cell>
          <cell r="AC169">
            <v>0</v>
          </cell>
          <cell r="AD169">
            <v>2011.5</v>
          </cell>
          <cell r="AE169">
            <v>0</v>
          </cell>
          <cell r="AF169">
            <v>0</v>
          </cell>
          <cell r="AG169">
            <v>0</v>
          </cell>
          <cell r="AH169">
            <v>0</v>
          </cell>
          <cell r="AI169">
            <v>0</v>
          </cell>
          <cell r="AJ169">
            <v>0</v>
          </cell>
          <cell r="AK169">
            <v>2011.5</v>
          </cell>
        </row>
        <row r="170">
          <cell r="C170" t="str">
            <v>Sildenafil50mg</v>
          </cell>
          <cell r="D170" t="str">
            <v>Sildenafil</v>
          </cell>
          <cell r="E170" t="str">
            <v>50mg</v>
          </cell>
          <cell r="F170" t="str">
            <v>Y</v>
          </cell>
          <cell r="G170">
            <v>2011.5</v>
          </cell>
          <cell r="H170">
            <v>0</v>
          </cell>
          <cell r="I170">
            <v>0</v>
          </cell>
          <cell r="J170">
            <v>0</v>
          </cell>
          <cell r="K170">
            <v>2011.5</v>
          </cell>
          <cell r="L170">
            <v>0</v>
          </cell>
          <cell r="M170">
            <v>0</v>
          </cell>
          <cell r="N170">
            <v>0</v>
          </cell>
          <cell r="O170">
            <v>0</v>
          </cell>
          <cell r="P170">
            <v>2011.5</v>
          </cell>
          <cell r="Q170">
            <v>0</v>
          </cell>
          <cell r="R170">
            <v>0</v>
          </cell>
          <cell r="S170">
            <v>2011.5</v>
          </cell>
          <cell r="T170">
            <v>0</v>
          </cell>
          <cell r="U170">
            <v>0</v>
          </cell>
          <cell r="V170">
            <v>0</v>
          </cell>
          <cell r="W170">
            <v>0</v>
          </cell>
          <cell r="X170">
            <v>0</v>
          </cell>
          <cell r="Y170">
            <v>2011.5</v>
          </cell>
          <cell r="Z170">
            <v>2011.5</v>
          </cell>
          <cell r="AA170">
            <v>0</v>
          </cell>
          <cell r="AB170">
            <v>0</v>
          </cell>
          <cell r="AC170">
            <v>0</v>
          </cell>
          <cell r="AD170">
            <v>2011.5</v>
          </cell>
          <cell r="AE170">
            <v>0</v>
          </cell>
          <cell r="AF170">
            <v>0</v>
          </cell>
          <cell r="AG170">
            <v>0</v>
          </cell>
          <cell r="AH170">
            <v>0</v>
          </cell>
          <cell r="AI170">
            <v>0</v>
          </cell>
          <cell r="AJ170">
            <v>0</v>
          </cell>
          <cell r="AK170">
            <v>2011.5</v>
          </cell>
        </row>
        <row r="171">
          <cell r="C171" t="str">
            <v>Sildenafil100mg</v>
          </cell>
          <cell r="D171" t="str">
            <v>Sildenafil</v>
          </cell>
          <cell r="E171" t="str">
            <v>100mg</v>
          </cell>
          <cell r="F171" t="str">
            <v>Y</v>
          </cell>
          <cell r="G171">
            <v>2011.5</v>
          </cell>
          <cell r="H171">
            <v>0</v>
          </cell>
          <cell r="I171">
            <v>0</v>
          </cell>
          <cell r="J171">
            <v>0</v>
          </cell>
          <cell r="K171">
            <v>2011.5</v>
          </cell>
          <cell r="L171">
            <v>0</v>
          </cell>
          <cell r="M171">
            <v>0</v>
          </cell>
          <cell r="N171">
            <v>0</v>
          </cell>
          <cell r="O171">
            <v>0</v>
          </cell>
          <cell r="P171">
            <v>2011.5</v>
          </cell>
          <cell r="Q171">
            <v>0</v>
          </cell>
          <cell r="R171">
            <v>0</v>
          </cell>
          <cell r="S171">
            <v>2011.5</v>
          </cell>
          <cell r="T171">
            <v>0</v>
          </cell>
          <cell r="U171">
            <v>0</v>
          </cell>
          <cell r="V171">
            <v>0</v>
          </cell>
          <cell r="W171">
            <v>0</v>
          </cell>
          <cell r="X171">
            <v>0</v>
          </cell>
          <cell r="Y171">
            <v>2011.5</v>
          </cell>
          <cell r="Z171">
            <v>2011.5</v>
          </cell>
          <cell r="AA171">
            <v>0</v>
          </cell>
          <cell r="AB171">
            <v>0</v>
          </cell>
          <cell r="AC171">
            <v>0</v>
          </cell>
          <cell r="AD171">
            <v>2011.5</v>
          </cell>
          <cell r="AE171">
            <v>0</v>
          </cell>
          <cell r="AF171">
            <v>0</v>
          </cell>
          <cell r="AG171">
            <v>0</v>
          </cell>
          <cell r="AH171">
            <v>0</v>
          </cell>
          <cell r="AI171">
            <v>0</v>
          </cell>
          <cell r="AJ171">
            <v>0</v>
          </cell>
          <cell r="AK171">
            <v>2011.5</v>
          </cell>
        </row>
        <row r="172">
          <cell r="C172" t="str">
            <v>Sirolimus1mg</v>
          </cell>
          <cell r="D172" t="str">
            <v>Sirolimus</v>
          </cell>
          <cell r="E172" t="str">
            <v>1mg</v>
          </cell>
          <cell r="F172" t="str">
            <v>Y</v>
          </cell>
          <cell r="G172">
            <v>2013</v>
          </cell>
          <cell r="H172">
            <v>0</v>
          </cell>
          <cell r="I172">
            <v>0</v>
          </cell>
          <cell r="J172">
            <v>0</v>
          </cell>
          <cell r="K172">
            <v>2013</v>
          </cell>
          <cell r="L172">
            <v>0</v>
          </cell>
          <cell r="M172">
            <v>0</v>
          </cell>
          <cell r="N172">
            <v>0</v>
          </cell>
          <cell r="O172">
            <v>0</v>
          </cell>
          <cell r="P172">
            <v>2013</v>
          </cell>
          <cell r="Q172">
            <v>0</v>
          </cell>
          <cell r="R172">
            <v>0</v>
          </cell>
          <cell r="S172">
            <v>2013</v>
          </cell>
          <cell r="T172">
            <v>0</v>
          </cell>
          <cell r="U172">
            <v>0</v>
          </cell>
          <cell r="V172">
            <v>0</v>
          </cell>
          <cell r="W172">
            <v>0</v>
          </cell>
          <cell r="X172">
            <v>0</v>
          </cell>
          <cell r="Y172">
            <v>2013</v>
          </cell>
          <cell r="Z172">
            <v>2013</v>
          </cell>
          <cell r="AA172">
            <v>0</v>
          </cell>
          <cell r="AB172">
            <v>0</v>
          </cell>
          <cell r="AC172">
            <v>0</v>
          </cell>
          <cell r="AD172">
            <v>2013</v>
          </cell>
          <cell r="AE172">
            <v>0</v>
          </cell>
          <cell r="AF172">
            <v>0</v>
          </cell>
          <cell r="AG172">
            <v>0</v>
          </cell>
          <cell r="AH172">
            <v>0</v>
          </cell>
          <cell r="AI172">
            <v>0</v>
          </cell>
          <cell r="AJ172">
            <v>0</v>
          </cell>
          <cell r="AK172">
            <v>2013</v>
          </cell>
        </row>
        <row r="173">
          <cell r="C173" t="str">
            <v>Sirolimus2mg</v>
          </cell>
          <cell r="D173" t="str">
            <v>Sirolimus</v>
          </cell>
          <cell r="E173" t="str">
            <v>2mg</v>
          </cell>
          <cell r="F173" t="str">
            <v>Y</v>
          </cell>
          <cell r="G173">
            <v>2013</v>
          </cell>
          <cell r="H173">
            <v>0</v>
          </cell>
          <cell r="I173">
            <v>0</v>
          </cell>
          <cell r="J173">
            <v>0</v>
          </cell>
          <cell r="K173">
            <v>2013</v>
          </cell>
          <cell r="L173">
            <v>0</v>
          </cell>
          <cell r="M173">
            <v>0</v>
          </cell>
          <cell r="N173">
            <v>0</v>
          </cell>
          <cell r="O173">
            <v>0</v>
          </cell>
          <cell r="P173">
            <v>2013</v>
          </cell>
          <cell r="Q173">
            <v>0</v>
          </cell>
          <cell r="R173">
            <v>0</v>
          </cell>
          <cell r="S173">
            <v>2013</v>
          </cell>
          <cell r="T173">
            <v>0</v>
          </cell>
          <cell r="U173">
            <v>0</v>
          </cell>
          <cell r="V173">
            <v>0</v>
          </cell>
          <cell r="W173">
            <v>0</v>
          </cell>
          <cell r="X173">
            <v>0</v>
          </cell>
          <cell r="Y173">
            <v>2013</v>
          </cell>
          <cell r="Z173">
            <v>2013</v>
          </cell>
          <cell r="AA173">
            <v>0</v>
          </cell>
          <cell r="AB173">
            <v>0</v>
          </cell>
          <cell r="AC173">
            <v>0</v>
          </cell>
          <cell r="AD173">
            <v>2013</v>
          </cell>
          <cell r="AE173">
            <v>0</v>
          </cell>
          <cell r="AF173">
            <v>0</v>
          </cell>
          <cell r="AG173">
            <v>0</v>
          </cell>
          <cell r="AH173">
            <v>0</v>
          </cell>
          <cell r="AI173">
            <v>0</v>
          </cell>
          <cell r="AJ173">
            <v>0</v>
          </cell>
          <cell r="AK173">
            <v>2013</v>
          </cell>
        </row>
        <row r="174">
          <cell r="C174" t="str">
            <v>Solifenacin succinate5mg</v>
          </cell>
          <cell r="D174" t="str">
            <v>Solifenacin succinate</v>
          </cell>
          <cell r="E174" t="str">
            <v>5mg</v>
          </cell>
          <cell r="F174" t="str">
            <v>Y</v>
          </cell>
          <cell r="G174">
            <v>2015.5</v>
          </cell>
          <cell r="H174">
            <v>0</v>
          </cell>
          <cell r="I174">
            <v>0</v>
          </cell>
          <cell r="J174">
            <v>0</v>
          </cell>
          <cell r="K174">
            <v>2015.5</v>
          </cell>
          <cell r="L174">
            <v>0</v>
          </cell>
          <cell r="M174">
            <v>0</v>
          </cell>
          <cell r="N174">
            <v>0</v>
          </cell>
          <cell r="O174">
            <v>0</v>
          </cell>
          <cell r="P174">
            <v>2015.5</v>
          </cell>
          <cell r="Q174">
            <v>0</v>
          </cell>
          <cell r="R174">
            <v>0</v>
          </cell>
          <cell r="S174">
            <v>2015.5</v>
          </cell>
          <cell r="T174">
            <v>0</v>
          </cell>
          <cell r="U174">
            <v>0</v>
          </cell>
          <cell r="V174">
            <v>0</v>
          </cell>
          <cell r="W174">
            <v>0</v>
          </cell>
          <cell r="X174">
            <v>0</v>
          </cell>
          <cell r="Y174">
            <v>2015.5</v>
          </cell>
          <cell r="Z174">
            <v>2015.5</v>
          </cell>
          <cell r="AA174">
            <v>0</v>
          </cell>
          <cell r="AB174">
            <v>0</v>
          </cell>
          <cell r="AC174">
            <v>0</v>
          </cell>
          <cell r="AD174">
            <v>2015.5</v>
          </cell>
          <cell r="AE174">
            <v>0</v>
          </cell>
          <cell r="AF174">
            <v>0</v>
          </cell>
          <cell r="AG174">
            <v>0</v>
          </cell>
          <cell r="AH174">
            <v>0</v>
          </cell>
          <cell r="AI174">
            <v>0</v>
          </cell>
          <cell r="AJ174">
            <v>0</v>
          </cell>
          <cell r="AK174">
            <v>2015.5</v>
          </cell>
        </row>
        <row r="175">
          <cell r="C175" t="str">
            <v>Solifenacin succinate10mg</v>
          </cell>
          <cell r="D175" t="str">
            <v>Solifenacin succinate</v>
          </cell>
          <cell r="E175" t="str">
            <v>10mg</v>
          </cell>
          <cell r="F175" t="str">
            <v>Y</v>
          </cell>
          <cell r="G175">
            <v>2015.5</v>
          </cell>
          <cell r="H175">
            <v>0</v>
          </cell>
          <cell r="I175">
            <v>0</v>
          </cell>
          <cell r="J175">
            <v>0</v>
          </cell>
          <cell r="K175">
            <v>2015.5</v>
          </cell>
          <cell r="L175">
            <v>0</v>
          </cell>
          <cell r="M175">
            <v>0</v>
          </cell>
          <cell r="N175">
            <v>0</v>
          </cell>
          <cell r="O175">
            <v>0</v>
          </cell>
          <cell r="P175">
            <v>2015.5</v>
          </cell>
          <cell r="Q175">
            <v>0</v>
          </cell>
          <cell r="R175">
            <v>0</v>
          </cell>
          <cell r="S175">
            <v>2015.5</v>
          </cell>
          <cell r="T175">
            <v>0</v>
          </cell>
          <cell r="U175">
            <v>0</v>
          </cell>
          <cell r="V175">
            <v>0</v>
          </cell>
          <cell r="W175">
            <v>0</v>
          </cell>
          <cell r="X175">
            <v>0</v>
          </cell>
          <cell r="Y175">
            <v>2015.5</v>
          </cell>
          <cell r="Z175">
            <v>2015.5</v>
          </cell>
          <cell r="AA175">
            <v>0</v>
          </cell>
          <cell r="AB175">
            <v>0</v>
          </cell>
          <cell r="AC175">
            <v>0</v>
          </cell>
          <cell r="AD175">
            <v>2015.5</v>
          </cell>
          <cell r="AE175">
            <v>0</v>
          </cell>
          <cell r="AF175">
            <v>0</v>
          </cell>
          <cell r="AG175">
            <v>0</v>
          </cell>
          <cell r="AH175">
            <v>0</v>
          </cell>
          <cell r="AI175">
            <v>0</v>
          </cell>
          <cell r="AJ175">
            <v>0</v>
          </cell>
          <cell r="AK175">
            <v>2015.5</v>
          </cell>
        </row>
        <row r="176">
          <cell r="C176" t="str">
            <v>Sumatriptan succinate50mg</v>
          </cell>
          <cell r="D176" t="str">
            <v>Sumatriptan succinate</v>
          </cell>
          <cell r="E176" t="str">
            <v>50mg</v>
          </cell>
          <cell r="F176" t="str">
            <v>Y</v>
          </cell>
          <cell r="G176">
            <v>2010.25</v>
          </cell>
          <cell r="H176">
            <v>0</v>
          </cell>
          <cell r="I176">
            <v>0</v>
          </cell>
          <cell r="J176">
            <v>0</v>
          </cell>
          <cell r="K176">
            <v>2011</v>
          </cell>
          <cell r="L176">
            <v>0</v>
          </cell>
          <cell r="M176">
            <v>0</v>
          </cell>
          <cell r="N176">
            <v>0</v>
          </cell>
          <cell r="O176">
            <v>0</v>
          </cell>
          <cell r="P176">
            <v>2011</v>
          </cell>
          <cell r="Q176">
            <v>0</v>
          </cell>
          <cell r="R176">
            <v>0</v>
          </cell>
          <cell r="S176">
            <v>2011</v>
          </cell>
          <cell r="T176">
            <v>0</v>
          </cell>
          <cell r="U176">
            <v>0</v>
          </cell>
          <cell r="V176">
            <v>2010.25</v>
          </cell>
          <cell r="W176">
            <v>0</v>
          </cell>
          <cell r="X176">
            <v>0</v>
          </cell>
          <cell r="Y176">
            <v>2011</v>
          </cell>
          <cell r="Z176">
            <v>2011</v>
          </cell>
          <cell r="AA176">
            <v>0</v>
          </cell>
          <cell r="AB176">
            <v>0</v>
          </cell>
          <cell r="AC176">
            <v>0</v>
          </cell>
          <cell r="AD176">
            <v>2011</v>
          </cell>
          <cell r="AE176">
            <v>0</v>
          </cell>
          <cell r="AF176">
            <v>0</v>
          </cell>
          <cell r="AG176">
            <v>0</v>
          </cell>
          <cell r="AH176">
            <v>0</v>
          </cell>
          <cell r="AI176">
            <v>0</v>
          </cell>
          <cell r="AJ176">
            <v>0</v>
          </cell>
          <cell r="AK176">
            <v>2010.25</v>
          </cell>
        </row>
        <row r="177">
          <cell r="C177" t="str">
            <v>Sumatriptan succinate100mg</v>
          </cell>
          <cell r="D177" t="str">
            <v>Sumatriptan succinate</v>
          </cell>
          <cell r="E177" t="str">
            <v>100mg</v>
          </cell>
          <cell r="F177" t="str">
            <v>Y</v>
          </cell>
          <cell r="G177">
            <v>2010.25</v>
          </cell>
          <cell r="H177">
            <v>0</v>
          </cell>
          <cell r="I177">
            <v>0</v>
          </cell>
          <cell r="J177">
            <v>0</v>
          </cell>
          <cell r="K177">
            <v>2011</v>
          </cell>
          <cell r="L177">
            <v>0</v>
          </cell>
          <cell r="M177">
            <v>0</v>
          </cell>
          <cell r="N177">
            <v>0</v>
          </cell>
          <cell r="O177">
            <v>0</v>
          </cell>
          <cell r="P177">
            <v>2011</v>
          </cell>
          <cell r="Q177">
            <v>0</v>
          </cell>
          <cell r="R177">
            <v>0</v>
          </cell>
          <cell r="S177">
            <v>2011</v>
          </cell>
          <cell r="T177">
            <v>0</v>
          </cell>
          <cell r="U177">
            <v>0</v>
          </cell>
          <cell r="V177">
            <v>2010.25</v>
          </cell>
          <cell r="W177">
            <v>0</v>
          </cell>
          <cell r="X177">
            <v>0</v>
          </cell>
          <cell r="Y177">
            <v>2011</v>
          </cell>
          <cell r="Z177">
            <v>2011</v>
          </cell>
          <cell r="AA177">
            <v>0</v>
          </cell>
          <cell r="AB177">
            <v>0</v>
          </cell>
          <cell r="AC177">
            <v>0</v>
          </cell>
          <cell r="AD177">
            <v>2011</v>
          </cell>
          <cell r="AE177">
            <v>0</v>
          </cell>
          <cell r="AF177">
            <v>0</v>
          </cell>
          <cell r="AG177">
            <v>0</v>
          </cell>
          <cell r="AH177">
            <v>0</v>
          </cell>
          <cell r="AI177">
            <v>0</v>
          </cell>
          <cell r="AJ177">
            <v>0</v>
          </cell>
          <cell r="AK177">
            <v>2010.25</v>
          </cell>
        </row>
        <row r="178">
          <cell r="C178" t="str">
            <v>Tacrolimus0.5mg</v>
          </cell>
          <cell r="D178" t="str">
            <v>Tacrolimus</v>
          </cell>
          <cell r="E178" t="str">
            <v>0.5mg</v>
          </cell>
          <cell r="F178" t="str">
            <v>Y</v>
          </cell>
          <cell r="G178">
            <v>2011.5</v>
          </cell>
          <cell r="H178">
            <v>0</v>
          </cell>
          <cell r="I178">
            <v>0</v>
          </cell>
          <cell r="J178">
            <v>0</v>
          </cell>
          <cell r="K178">
            <v>2011.5</v>
          </cell>
          <cell r="L178">
            <v>0</v>
          </cell>
          <cell r="M178">
            <v>0</v>
          </cell>
          <cell r="N178">
            <v>0</v>
          </cell>
          <cell r="O178">
            <v>0</v>
          </cell>
          <cell r="P178">
            <v>2011.5</v>
          </cell>
          <cell r="Q178">
            <v>0</v>
          </cell>
          <cell r="R178">
            <v>0</v>
          </cell>
          <cell r="S178">
            <v>2011.5</v>
          </cell>
          <cell r="T178">
            <v>0</v>
          </cell>
          <cell r="U178">
            <v>0</v>
          </cell>
          <cell r="V178">
            <v>0</v>
          </cell>
          <cell r="W178">
            <v>0</v>
          </cell>
          <cell r="X178">
            <v>0</v>
          </cell>
          <cell r="Y178">
            <v>2011.5</v>
          </cell>
          <cell r="Z178">
            <v>2011.5</v>
          </cell>
          <cell r="AA178">
            <v>0</v>
          </cell>
          <cell r="AB178">
            <v>0</v>
          </cell>
          <cell r="AC178">
            <v>0</v>
          </cell>
          <cell r="AD178">
            <v>2011.5</v>
          </cell>
          <cell r="AE178">
            <v>0</v>
          </cell>
          <cell r="AF178">
            <v>0</v>
          </cell>
          <cell r="AG178">
            <v>0</v>
          </cell>
          <cell r="AH178">
            <v>0</v>
          </cell>
          <cell r="AI178">
            <v>0</v>
          </cell>
          <cell r="AJ178">
            <v>0</v>
          </cell>
          <cell r="AK178">
            <v>2011.5</v>
          </cell>
        </row>
        <row r="179">
          <cell r="C179" t="str">
            <v>Tacrolimus1mg</v>
          </cell>
          <cell r="D179" t="str">
            <v>Tacrolimus</v>
          </cell>
          <cell r="E179" t="str">
            <v>1mg</v>
          </cell>
          <cell r="F179" t="str">
            <v>Y</v>
          </cell>
          <cell r="G179">
            <v>2011.5</v>
          </cell>
          <cell r="H179">
            <v>0</v>
          </cell>
          <cell r="I179">
            <v>0</v>
          </cell>
          <cell r="J179">
            <v>0</v>
          </cell>
          <cell r="K179">
            <v>2011.5</v>
          </cell>
          <cell r="L179">
            <v>0</v>
          </cell>
          <cell r="M179">
            <v>0</v>
          </cell>
          <cell r="N179">
            <v>0</v>
          </cell>
          <cell r="O179">
            <v>0</v>
          </cell>
          <cell r="P179">
            <v>2011.5</v>
          </cell>
          <cell r="Q179">
            <v>0</v>
          </cell>
          <cell r="R179">
            <v>0</v>
          </cell>
          <cell r="S179">
            <v>2011.5</v>
          </cell>
          <cell r="T179">
            <v>0</v>
          </cell>
          <cell r="U179">
            <v>0</v>
          </cell>
          <cell r="V179">
            <v>0</v>
          </cell>
          <cell r="W179">
            <v>0</v>
          </cell>
          <cell r="X179">
            <v>0</v>
          </cell>
          <cell r="Y179">
            <v>2011.5</v>
          </cell>
          <cell r="Z179">
            <v>2011.5</v>
          </cell>
          <cell r="AA179">
            <v>0</v>
          </cell>
          <cell r="AB179">
            <v>0</v>
          </cell>
          <cell r="AC179">
            <v>0</v>
          </cell>
          <cell r="AD179">
            <v>2011.5</v>
          </cell>
          <cell r="AE179">
            <v>0</v>
          </cell>
          <cell r="AF179">
            <v>0</v>
          </cell>
          <cell r="AG179">
            <v>0</v>
          </cell>
          <cell r="AH179">
            <v>0</v>
          </cell>
          <cell r="AI179">
            <v>0</v>
          </cell>
          <cell r="AJ179">
            <v>0</v>
          </cell>
          <cell r="AK179">
            <v>2011.5</v>
          </cell>
        </row>
        <row r="180">
          <cell r="C180" t="str">
            <v>Tacrolimus5mg</v>
          </cell>
          <cell r="D180" t="str">
            <v>Tacrolimus</v>
          </cell>
          <cell r="E180" t="str">
            <v>5mg</v>
          </cell>
          <cell r="F180" t="str">
            <v>Y</v>
          </cell>
          <cell r="G180">
            <v>2011.5</v>
          </cell>
          <cell r="H180">
            <v>0</v>
          </cell>
          <cell r="I180">
            <v>0</v>
          </cell>
          <cell r="J180">
            <v>0</v>
          </cell>
          <cell r="K180">
            <v>2011.5</v>
          </cell>
          <cell r="L180">
            <v>0</v>
          </cell>
          <cell r="M180">
            <v>0</v>
          </cell>
          <cell r="N180">
            <v>0</v>
          </cell>
          <cell r="O180">
            <v>0</v>
          </cell>
          <cell r="P180">
            <v>2011.5</v>
          </cell>
          <cell r="Q180">
            <v>0</v>
          </cell>
          <cell r="R180">
            <v>0</v>
          </cell>
          <cell r="S180">
            <v>2011.5</v>
          </cell>
          <cell r="T180">
            <v>0</v>
          </cell>
          <cell r="U180">
            <v>0</v>
          </cell>
          <cell r="V180">
            <v>0</v>
          </cell>
          <cell r="W180">
            <v>0</v>
          </cell>
          <cell r="X180">
            <v>0</v>
          </cell>
          <cell r="Y180">
            <v>2011.5</v>
          </cell>
          <cell r="Z180">
            <v>2011.5</v>
          </cell>
          <cell r="AA180">
            <v>0</v>
          </cell>
          <cell r="AB180">
            <v>0</v>
          </cell>
          <cell r="AC180">
            <v>0</v>
          </cell>
          <cell r="AD180">
            <v>2011.5</v>
          </cell>
          <cell r="AE180">
            <v>0</v>
          </cell>
          <cell r="AF180">
            <v>0</v>
          </cell>
          <cell r="AG180">
            <v>0</v>
          </cell>
          <cell r="AH180">
            <v>0</v>
          </cell>
          <cell r="AI180">
            <v>0</v>
          </cell>
          <cell r="AJ180">
            <v>0</v>
          </cell>
          <cell r="AK180">
            <v>2011.5</v>
          </cell>
        </row>
        <row r="181">
          <cell r="C181" t="str">
            <v>Tadalafil2.5mg</v>
          </cell>
          <cell r="D181" t="str">
            <v>Tadalafil</v>
          </cell>
          <cell r="E181" t="str">
            <v>2.5mg</v>
          </cell>
          <cell r="F181" t="str">
            <v>Y</v>
          </cell>
          <cell r="G181">
            <v>2014.5</v>
          </cell>
          <cell r="H181">
            <v>0</v>
          </cell>
          <cell r="I181">
            <v>0</v>
          </cell>
          <cell r="J181">
            <v>0</v>
          </cell>
          <cell r="K181">
            <v>2014.5</v>
          </cell>
          <cell r="L181">
            <v>0</v>
          </cell>
          <cell r="M181">
            <v>0</v>
          </cell>
          <cell r="N181">
            <v>0</v>
          </cell>
          <cell r="O181">
            <v>0</v>
          </cell>
          <cell r="P181">
            <v>2014.5</v>
          </cell>
          <cell r="Q181">
            <v>0</v>
          </cell>
          <cell r="R181">
            <v>0</v>
          </cell>
          <cell r="S181">
            <v>2014.5</v>
          </cell>
          <cell r="T181">
            <v>0</v>
          </cell>
          <cell r="U181">
            <v>0</v>
          </cell>
          <cell r="V181">
            <v>0</v>
          </cell>
          <cell r="W181">
            <v>0</v>
          </cell>
          <cell r="X181">
            <v>0</v>
          </cell>
          <cell r="Y181">
            <v>2014.5</v>
          </cell>
          <cell r="Z181">
            <v>2014.5</v>
          </cell>
          <cell r="AA181">
            <v>0</v>
          </cell>
          <cell r="AB181">
            <v>0</v>
          </cell>
          <cell r="AC181">
            <v>0</v>
          </cell>
          <cell r="AD181">
            <v>2014.5</v>
          </cell>
          <cell r="AE181">
            <v>0</v>
          </cell>
          <cell r="AF181">
            <v>0</v>
          </cell>
          <cell r="AG181">
            <v>0</v>
          </cell>
          <cell r="AH181">
            <v>0</v>
          </cell>
          <cell r="AI181">
            <v>0</v>
          </cell>
          <cell r="AJ181">
            <v>0</v>
          </cell>
          <cell r="AK181">
            <v>2014.5</v>
          </cell>
        </row>
        <row r="182">
          <cell r="C182" t="str">
            <v>Tadalafil5mg</v>
          </cell>
          <cell r="D182" t="str">
            <v>Tadalafil</v>
          </cell>
          <cell r="E182" t="str">
            <v>5mg</v>
          </cell>
          <cell r="F182" t="str">
            <v>Y</v>
          </cell>
          <cell r="G182">
            <v>2014.5</v>
          </cell>
          <cell r="H182">
            <v>0</v>
          </cell>
          <cell r="I182">
            <v>0</v>
          </cell>
          <cell r="J182">
            <v>0</v>
          </cell>
          <cell r="K182">
            <v>2014.5</v>
          </cell>
          <cell r="L182">
            <v>0</v>
          </cell>
          <cell r="M182">
            <v>0</v>
          </cell>
          <cell r="N182">
            <v>0</v>
          </cell>
          <cell r="O182">
            <v>0</v>
          </cell>
          <cell r="P182">
            <v>2014.5</v>
          </cell>
          <cell r="Q182">
            <v>0</v>
          </cell>
          <cell r="R182">
            <v>0</v>
          </cell>
          <cell r="S182">
            <v>2014.5</v>
          </cell>
          <cell r="T182">
            <v>0</v>
          </cell>
          <cell r="U182">
            <v>0</v>
          </cell>
          <cell r="V182">
            <v>0</v>
          </cell>
          <cell r="W182">
            <v>0</v>
          </cell>
          <cell r="X182">
            <v>0</v>
          </cell>
          <cell r="Y182">
            <v>2014.5</v>
          </cell>
          <cell r="Z182">
            <v>2014.5</v>
          </cell>
          <cell r="AA182">
            <v>0</v>
          </cell>
          <cell r="AB182">
            <v>0</v>
          </cell>
          <cell r="AC182">
            <v>0</v>
          </cell>
          <cell r="AD182">
            <v>2014.5</v>
          </cell>
          <cell r="AE182">
            <v>0</v>
          </cell>
          <cell r="AF182">
            <v>0</v>
          </cell>
          <cell r="AG182">
            <v>0</v>
          </cell>
          <cell r="AH182">
            <v>0</v>
          </cell>
          <cell r="AI182">
            <v>0</v>
          </cell>
          <cell r="AJ182">
            <v>0</v>
          </cell>
          <cell r="AK182">
            <v>2014.5</v>
          </cell>
        </row>
        <row r="183">
          <cell r="C183" t="str">
            <v>Tadalafil10mg</v>
          </cell>
          <cell r="D183" t="str">
            <v>Tadalafil</v>
          </cell>
          <cell r="E183" t="str">
            <v>10mg</v>
          </cell>
          <cell r="F183" t="str">
            <v>Y</v>
          </cell>
          <cell r="G183">
            <v>2014.5</v>
          </cell>
          <cell r="H183">
            <v>0</v>
          </cell>
          <cell r="I183">
            <v>0</v>
          </cell>
          <cell r="J183">
            <v>0</v>
          </cell>
          <cell r="K183">
            <v>2014.5</v>
          </cell>
          <cell r="L183">
            <v>0</v>
          </cell>
          <cell r="M183">
            <v>0</v>
          </cell>
          <cell r="N183">
            <v>0</v>
          </cell>
          <cell r="O183">
            <v>0</v>
          </cell>
          <cell r="P183">
            <v>2014.5</v>
          </cell>
          <cell r="Q183">
            <v>0</v>
          </cell>
          <cell r="R183">
            <v>0</v>
          </cell>
          <cell r="S183">
            <v>2014.5</v>
          </cell>
          <cell r="T183">
            <v>0</v>
          </cell>
          <cell r="U183">
            <v>0</v>
          </cell>
          <cell r="V183">
            <v>0</v>
          </cell>
          <cell r="W183">
            <v>0</v>
          </cell>
          <cell r="X183">
            <v>0</v>
          </cell>
          <cell r="Y183">
            <v>2014.5</v>
          </cell>
          <cell r="Z183">
            <v>2014.5</v>
          </cell>
          <cell r="AA183">
            <v>0</v>
          </cell>
          <cell r="AB183">
            <v>0</v>
          </cell>
          <cell r="AC183">
            <v>0</v>
          </cell>
          <cell r="AD183">
            <v>2014.5</v>
          </cell>
          <cell r="AE183">
            <v>0</v>
          </cell>
          <cell r="AF183">
            <v>0</v>
          </cell>
          <cell r="AG183">
            <v>0</v>
          </cell>
          <cell r="AH183">
            <v>0</v>
          </cell>
          <cell r="AI183">
            <v>0</v>
          </cell>
          <cell r="AJ183">
            <v>0</v>
          </cell>
          <cell r="AK183">
            <v>2014.5</v>
          </cell>
        </row>
        <row r="184">
          <cell r="C184" t="str">
            <v>Tadalafil20mg</v>
          </cell>
          <cell r="D184" t="str">
            <v>Tadalafil</v>
          </cell>
          <cell r="E184" t="str">
            <v>20mg</v>
          </cell>
          <cell r="F184" t="str">
            <v>Y</v>
          </cell>
          <cell r="G184">
            <v>2014.5</v>
          </cell>
          <cell r="H184">
            <v>0</v>
          </cell>
          <cell r="I184">
            <v>0</v>
          </cell>
          <cell r="J184">
            <v>0</v>
          </cell>
          <cell r="K184">
            <v>2014.5</v>
          </cell>
          <cell r="L184">
            <v>0</v>
          </cell>
          <cell r="M184">
            <v>0</v>
          </cell>
          <cell r="N184">
            <v>0</v>
          </cell>
          <cell r="O184">
            <v>0</v>
          </cell>
          <cell r="P184">
            <v>2014.5</v>
          </cell>
          <cell r="Q184">
            <v>0</v>
          </cell>
          <cell r="R184">
            <v>0</v>
          </cell>
          <cell r="S184">
            <v>2014.5</v>
          </cell>
          <cell r="T184">
            <v>0</v>
          </cell>
          <cell r="U184">
            <v>0</v>
          </cell>
          <cell r="V184">
            <v>0</v>
          </cell>
          <cell r="W184">
            <v>0</v>
          </cell>
          <cell r="X184">
            <v>0</v>
          </cell>
          <cell r="Y184">
            <v>2014.5</v>
          </cell>
          <cell r="Z184">
            <v>2014.5</v>
          </cell>
          <cell r="AA184">
            <v>0</v>
          </cell>
          <cell r="AB184">
            <v>0</v>
          </cell>
          <cell r="AC184">
            <v>0</v>
          </cell>
          <cell r="AD184">
            <v>2014.5</v>
          </cell>
          <cell r="AE184">
            <v>0</v>
          </cell>
          <cell r="AF184">
            <v>0</v>
          </cell>
          <cell r="AG184">
            <v>0</v>
          </cell>
          <cell r="AH184">
            <v>0</v>
          </cell>
          <cell r="AI184">
            <v>0</v>
          </cell>
          <cell r="AJ184">
            <v>0</v>
          </cell>
          <cell r="AK184">
            <v>2014.5</v>
          </cell>
        </row>
        <row r="185">
          <cell r="C185" t="str">
            <v>Telmisartan20mg</v>
          </cell>
          <cell r="D185" t="str">
            <v>Telmisartan</v>
          </cell>
          <cell r="E185" t="str">
            <v>20mg</v>
          </cell>
          <cell r="F185" t="str">
            <v>Y</v>
          </cell>
          <cell r="G185">
            <v>2014</v>
          </cell>
          <cell r="H185">
            <v>0</v>
          </cell>
          <cell r="I185">
            <v>0</v>
          </cell>
          <cell r="J185">
            <v>0</v>
          </cell>
          <cell r="K185">
            <v>2014</v>
          </cell>
          <cell r="L185">
            <v>0</v>
          </cell>
          <cell r="M185">
            <v>0</v>
          </cell>
          <cell r="N185">
            <v>0</v>
          </cell>
          <cell r="O185">
            <v>0</v>
          </cell>
          <cell r="P185">
            <v>2014</v>
          </cell>
          <cell r="Q185">
            <v>0</v>
          </cell>
          <cell r="R185">
            <v>0</v>
          </cell>
          <cell r="S185">
            <v>2014</v>
          </cell>
          <cell r="T185">
            <v>0</v>
          </cell>
          <cell r="U185">
            <v>0</v>
          </cell>
          <cell r="V185">
            <v>0</v>
          </cell>
          <cell r="W185">
            <v>0</v>
          </cell>
          <cell r="X185">
            <v>0</v>
          </cell>
          <cell r="Y185">
            <v>2014</v>
          </cell>
          <cell r="Z185">
            <v>2014</v>
          </cell>
          <cell r="AA185">
            <v>0</v>
          </cell>
          <cell r="AB185">
            <v>0</v>
          </cell>
          <cell r="AC185">
            <v>0</v>
          </cell>
          <cell r="AD185">
            <v>2014</v>
          </cell>
          <cell r="AE185">
            <v>0</v>
          </cell>
          <cell r="AF185">
            <v>0</v>
          </cell>
          <cell r="AG185">
            <v>0</v>
          </cell>
          <cell r="AH185">
            <v>0</v>
          </cell>
          <cell r="AI185">
            <v>0</v>
          </cell>
          <cell r="AJ185">
            <v>0</v>
          </cell>
          <cell r="AK185">
            <v>2014</v>
          </cell>
        </row>
        <row r="186">
          <cell r="C186" t="str">
            <v>Telmisartan40mg</v>
          </cell>
          <cell r="D186" t="str">
            <v>Telmisartan</v>
          </cell>
          <cell r="E186" t="str">
            <v>40mg</v>
          </cell>
          <cell r="F186" t="str">
            <v>Y</v>
          </cell>
          <cell r="G186">
            <v>2014</v>
          </cell>
          <cell r="H186">
            <v>0</v>
          </cell>
          <cell r="I186">
            <v>0</v>
          </cell>
          <cell r="J186">
            <v>0</v>
          </cell>
          <cell r="K186">
            <v>2014</v>
          </cell>
          <cell r="L186">
            <v>0</v>
          </cell>
          <cell r="M186">
            <v>0</v>
          </cell>
          <cell r="N186">
            <v>0</v>
          </cell>
          <cell r="O186">
            <v>0</v>
          </cell>
          <cell r="P186">
            <v>2014</v>
          </cell>
          <cell r="Q186">
            <v>0</v>
          </cell>
          <cell r="R186">
            <v>0</v>
          </cell>
          <cell r="S186">
            <v>2014</v>
          </cell>
          <cell r="T186">
            <v>0</v>
          </cell>
          <cell r="U186">
            <v>0</v>
          </cell>
          <cell r="V186">
            <v>0</v>
          </cell>
          <cell r="W186">
            <v>0</v>
          </cell>
          <cell r="X186">
            <v>0</v>
          </cell>
          <cell r="Y186">
            <v>2014</v>
          </cell>
          <cell r="Z186">
            <v>2014</v>
          </cell>
          <cell r="AA186">
            <v>0</v>
          </cell>
          <cell r="AB186">
            <v>0</v>
          </cell>
          <cell r="AC186">
            <v>0</v>
          </cell>
          <cell r="AD186">
            <v>2014</v>
          </cell>
          <cell r="AE186">
            <v>0</v>
          </cell>
          <cell r="AF186">
            <v>0</v>
          </cell>
          <cell r="AG186">
            <v>0</v>
          </cell>
          <cell r="AH186">
            <v>0</v>
          </cell>
          <cell r="AI186">
            <v>0</v>
          </cell>
          <cell r="AJ186">
            <v>0</v>
          </cell>
          <cell r="AK186">
            <v>2014</v>
          </cell>
        </row>
        <row r="187">
          <cell r="C187" t="str">
            <v>Telmisartan80mg</v>
          </cell>
          <cell r="D187" t="str">
            <v>Telmisartan</v>
          </cell>
          <cell r="E187" t="str">
            <v>80mg</v>
          </cell>
          <cell r="F187" t="str">
            <v>Y</v>
          </cell>
          <cell r="G187">
            <v>2014</v>
          </cell>
          <cell r="H187">
            <v>0</v>
          </cell>
          <cell r="I187">
            <v>0</v>
          </cell>
          <cell r="J187">
            <v>0</v>
          </cell>
          <cell r="K187">
            <v>2014</v>
          </cell>
          <cell r="L187">
            <v>0</v>
          </cell>
          <cell r="M187">
            <v>0</v>
          </cell>
          <cell r="N187">
            <v>0</v>
          </cell>
          <cell r="O187">
            <v>0</v>
          </cell>
          <cell r="P187">
            <v>2014</v>
          </cell>
          <cell r="Q187">
            <v>0</v>
          </cell>
          <cell r="R187">
            <v>0</v>
          </cell>
          <cell r="S187">
            <v>2014</v>
          </cell>
          <cell r="T187">
            <v>0</v>
          </cell>
          <cell r="U187">
            <v>0</v>
          </cell>
          <cell r="V187">
            <v>0</v>
          </cell>
          <cell r="W187">
            <v>0</v>
          </cell>
          <cell r="X187">
            <v>0</v>
          </cell>
          <cell r="Y187">
            <v>2014</v>
          </cell>
          <cell r="Z187">
            <v>2014</v>
          </cell>
          <cell r="AA187">
            <v>0</v>
          </cell>
          <cell r="AB187">
            <v>0</v>
          </cell>
          <cell r="AC187">
            <v>0</v>
          </cell>
          <cell r="AD187">
            <v>2014</v>
          </cell>
          <cell r="AE187">
            <v>0</v>
          </cell>
          <cell r="AF187">
            <v>0</v>
          </cell>
          <cell r="AG187">
            <v>0</v>
          </cell>
          <cell r="AH187">
            <v>0</v>
          </cell>
          <cell r="AI187">
            <v>0</v>
          </cell>
          <cell r="AJ187">
            <v>0</v>
          </cell>
          <cell r="AK187">
            <v>2014</v>
          </cell>
        </row>
        <row r="188">
          <cell r="C188" t="str">
            <v>Terazosin1mg</v>
          </cell>
          <cell r="D188" t="str">
            <v>Terazosin</v>
          </cell>
          <cell r="E188" t="str">
            <v>1mg</v>
          </cell>
          <cell r="F188" t="str">
            <v>Y</v>
          </cell>
          <cell r="G188">
            <v>2010.25</v>
          </cell>
          <cell r="H188">
            <v>0</v>
          </cell>
          <cell r="I188">
            <v>0</v>
          </cell>
          <cell r="J188">
            <v>0</v>
          </cell>
          <cell r="K188">
            <v>2010.25</v>
          </cell>
          <cell r="L188">
            <v>0</v>
          </cell>
          <cell r="M188">
            <v>0</v>
          </cell>
          <cell r="N188">
            <v>0</v>
          </cell>
          <cell r="O188">
            <v>0</v>
          </cell>
          <cell r="P188">
            <v>2010.25</v>
          </cell>
          <cell r="Q188">
            <v>0</v>
          </cell>
          <cell r="R188">
            <v>0</v>
          </cell>
          <cell r="S188">
            <v>2010.25</v>
          </cell>
          <cell r="T188">
            <v>0</v>
          </cell>
          <cell r="U188">
            <v>0</v>
          </cell>
          <cell r="V188">
            <v>0</v>
          </cell>
          <cell r="W188">
            <v>0</v>
          </cell>
          <cell r="X188">
            <v>0</v>
          </cell>
          <cell r="Y188">
            <v>2010.25</v>
          </cell>
          <cell r="Z188">
            <v>2010.25</v>
          </cell>
          <cell r="AA188">
            <v>0</v>
          </cell>
          <cell r="AB188">
            <v>0</v>
          </cell>
          <cell r="AC188">
            <v>0</v>
          </cell>
          <cell r="AD188">
            <v>2011</v>
          </cell>
          <cell r="AE188">
            <v>0</v>
          </cell>
          <cell r="AF188">
            <v>0</v>
          </cell>
          <cell r="AG188">
            <v>0</v>
          </cell>
          <cell r="AH188">
            <v>0</v>
          </cell>
          <cell r="AI188">
            <v>0</v>
          </cell>
          <cell r="AJ188">
            <v>0</v>
          </cell>
          <cell r="AK188">
            <v>2010.25</v>
          </cell>
        </row>
        <row r="189">
          <cell r="C189" t="str">
            <v>Terazosin2mg</v>
          </cell>
          <cell r="D189" t="str">
            <v>Terazosin</v>
          </cell>
          <cell r="E189" t="str">
            <v>2mg</v>
          </cell>
          <cell r="F189" t="str">
            <v>Y</v>
          </cell>
          <cell r="G189">
            <v>2010.25</v>
          </cell>
          <cell r="H189">
            <v>0</v>
          </cell>
          <cell r="I189">
            <v>0</v>
          </cell>
          <cell r="J189">
            <v>0</v>
          </cell>
          <cell r="K189">
            <v>2010.25</v>
          </cell>
          <cell r="L189">
            <v>0</v>
          </cell>
          <cell r="M189">
            <v>0</v>
          </cell>
          <cell r="N189">
            <v>0</v>
          </cell>
          <cell r="O189">
            <v>0</v>
          </cell>
          <cell r="P189">
            <v>2010.25</v>
          </cell>
          <cell r="Q189">
            <v>0</v>
          </cell>
          <cell r="R189">
            <v>0</v>
          </cell>
          <cell r="S189">
            <v>2010.25</v>
          </cell>
          <cell r="T189">
            <v>0</v>
          </cell>
          <cell r="U189">
            <v>0</v>
          </cell>
          <cell r="V189">
            <v>0</v>
          </cell>
          <cell r="W189">
            <v>0</v>
          </cell>
          <cell r="X189">
            <v>0</v>
          </cell>
          <cell r="Y189">
            <v>2010.25</v>
          </cell>
          <cell r="Z189">
            <v>2010.25</v>
          </cell>
          <cell r="AA189">
            <v>0</v>
          </cell>
          <cell r="AB189">
            <v>0</v>
          </cell>
          <cell r="AC189">
            <v>0</v>
          </cell>
          <cell r="AD189">
            <v>2011</v>
          </cell>
          <cell r="AE189">
            <v>0</v>
          </cell>
          <cell r="AF189">
            <v>0</v>
          </cell>
          <cell r="AG189">
            <v>0</v>
          </cell>
          <cell r="AH189">
            <v>0</v>
          </cell>
          <cell r="AI189">
            <v>0</v>
          </cell>
          <cell r="AJ189">
            <v>0</v>
          </cell>
          <cell r="AK189">
            <v>2010.25</v>
          </cell>
        </row>
        <row r="190">
          <cell r="C190" t="str">
            <v>Terazosin5mg</v>
          </cell>
          <cell r="D190" t="str">
            <v>Terazosin</v>
          </cell>
          <cell r="E190" t="str">
            <v>5mg</v>
          </cell>
          <cell r="F190" t="str">
            <v>Y</v>
          </cell>
          <cell r="G190">
            <v>2010.25</v>
          </cell>
          <cell r="H190">
            <v>0</v>
          </cell>
          <cell r="I190">
            <v>0</v>
          </cell>
          <cell r="J190">
            <v>0</v>
          </cell>
          <cell r="K190">
            <v>2010.25</v>
          </cell>
          <cell r="L190">
            <v>0</v>
          </cell>
          <cell r="M190">
            <v>0</v>
          </cell>
          <cell r="N190">
            <v>0</v>
          </cell>
          <cell r="O190">
            <v>0</v>
          </cell>
          <cell r="P190">
            <v>2010.25</v>
          </cell>
          <cell r="Q190">
            <v>0</v>
          </cell>
          <cell r="R190">
            <v>0</v>
          </cell>
          <cell r="S190">
            <v>2010.25</v>
          </cell>
          <cell r="T190">
            <v>0</v>
          </cell>
          <cell r="U190">
            <v>0</v>
          </cell>
          <cell r="V190">
            <v>0</v>
          </cell>
          <cell r="W190">
            <v>0</v>
          </cell>
          <cell r="X190">
            <v>0</v>
          </cell>
          <cell r="Y190">
            <v>2010.25</v>
          </cell>
          <cell r="Z190">
            <v>2010.25</v>
          </cell>
          <cell r="AA190">
            <v>0</v>
          </cell>
          <cell r="AB190">
            <v>0</v>
          </cell>
          <cell r="AC190">
            <v>0</v>
          </cell>
          <cell r="AD190">
            <v>2011</v>
          </cell>
          <cell r="AE190">
            <v>0</v>
          </cell>
          <cell r="AF190">
            <v>0</v>
          </cell>
          <cell r="AG190">
            <v>0</v>
          </cell>
          <cell r="AH190">
            <v>0</v>
          </cell>
          <cell r="AI190">
            <v>0</v>
          </cell>
          <cell r="AJ190">
            <v>0</v>
          </cell>
          <cell r="AK190">
            <v>2010.25</v>
          </cell>
        </row>
        <row r="191">
          <cell r="C191" t="str">
            <v>Terazosin10mg</v>
          </cell>
          <cell r="D191" t="str">
            <v>Terazosin</v>
          </cell>
          <cell r="E191" t="str">
            <v>10mg</v>
          </cell>
          <cell r="F191" t="str">
            <v>Y</v>
          </cell>
          <cell r="G191">
            <v>2010.25</v>
          </cell>
          <cell r="H191">
            <v>0</v>
          </cell>
          <cell r="I191">
            <v>0</v>
          </cell>
          <cell r="J191">
            <v>0</v>
          </cell>
          <cell r="K191">
            <v>2010.25</v>
          </cell>
          <cell r="L191">
            <v>0</v>
          </cell>
          <cell r="M191">
            <v>0</v>
          </cell>
          <cell r="N191">
            <v>0</v>
          </cell>
          <cell r="O191">
            <v>0</v>
          </cell>
          <cell r="P191">
            <v>2010.25</v>
          </cell>
          <cell r="Q191">
            <v>0</v>
          </cell>
          <cell r="R191">
            <v>0</v>
          </cell>
          <cell r="S191">
            <v>2010.25</v>
          </cell>
          <cell r="T191">
            <v>0</v>
          </cell>
          <cell r="U191">
            <v>0</v>
          </cell>
          <cell r="V191">
            <v>0</v>
          </cell>
          <cell r="W191">
            <v>0</v>
          </cell>
          <cell r="X191">
            <v>0</v>
          </cell>
          <cell r="Y191">
            <v>2010.25</v>
          </cell>
          <cell r="Z191">
            <v>2010.25</v>
          </cell>
          <cell r="AA191">
            <v>0</v>
          </cell>
          <cell r="AB191">
            <v>0</v>
          </cell>
          <cell r="AC191">
            <v>0</v>
          </cell>
          <cell r="AD191">
            <v>2011</v>
          </cell>
          <cell r="AE191">
            <v>0</v>
          </cell>
          <cell r="AF191">
            <v>0</v>
          </cell>
          <cell r="AG191">
            <v>0</v>
          </cell>
          <cell r="AH191">
            <v>0</v>
          </cell>
          <cell r="AI191">
            <v>0</v>
          </cell>
          <cell r="AJ191">
            <v>0</v>
          </cell>
          <cell r="AK191">
            <v>2010.25</v>
          </cell>
        </row>
        <row r="192">
          <cell r="C192" t="str">
            <v>Tolterodine1mg</v>
          </cell>
          <cell r="D192" t="str">
            <v>Tolterodine</v>
          </cell>
          <cell r="E192" t="str">
            <v>1mg</v>
          </cell>
          <cell r="F192" t="str">
            <v>Y</v>
          </cell>
          <cell r="G192">
            <v>2010.25</v>
          </cell>
          <cell r="H192">
            <v>0</v>
          </cell>
          <cell r="I192">
            <v>0</v>
          </cell>
          <cell r="J192">
            <v>0</v>
          </cell>
          <cell r="K192">
            <v>2010.25</v>
          </cell>
          <cell r="L192">
            <v>0</v>
          </cell>
          <cell r="M192">
            <v>0</v>
          </cell>
          <cell r="N192">
            <v>0</v>
          </cell>
          <cell r="O192">
            <v>0</v>
          </cell>
          <cell r="P192">
            <v>2010.25</v>
          </cell>
          <cell r="Q192">
            <v>0</v>
          </cell>
          <cell r="R192">
            <v>0</v>
          </cell>
          <cell r="S192">
            <v>2010.25</v>
          </cell>
          <cell r="T192">
            <v>0</v>
          </cell>
          <cell r="U192">
            <v>0</v>
          </cell>
          <cell r="V192">
            <v>0</v>
          </cell>
          <cell r="W192">
            <v>0</v>
          </cell>
          <cell r="X192">
            <v>0</v>
          </cell>
          <cell r="Y192">
            <v>2010.25</v>
          </cell>
          <cell r="Z192">
            <v>2010.25</v>
          </cell>
          <cell r="AA192">
            <v>0</v>
          </cell>
          <cell r="AB192">
            <v>0</v>
          </cell>
          <cell r="AC192">
            <v>0</v>
          </cell>
          <cell r="AD192">
            <v>2010.25</v>
          </cell>
          <cell r="AE192">
            <v>0</v>
          </cell>
          <cell r="AF192">
            <v>0</v>
          </cell>
          <cell r="AG192">
            <v>0</v>
          </cell>
          <cell r="AH192">
            <v>0</v>
          </cell>
          <cell r="AI192">
            <v>0</v>
          </cell>
          <cell r="AJ192">
            <v>0</v>
          </cell>
          <cell r="AK192">
            <v>2010.25</v>
          </cell>
        </row>
        <row r="193">
          <cell r="C193" t="str">
            <v>Tolterodine2mg</v>
          </cell>
          <cell r="D193" t="str">
            <v>Tolterodine</v>
          </cell>
          <cell r="E193" t="str">
            <v>2mg</v>
          </cell>
          <cell r="F193" t="str">
            <v>Y</v>
          </cell>
          <cell r="G193">
            <v>2010.25</v>
          </cell>
          <cell r="H193">
            <v>0</v>
          </cell>
          <cell r="I193">
            <v>0</v>
          </cell>
          <cell r="J193">
            <v>0</v>
          </cell>
          <cell r="K193">
            <v>2010.25</v>
          </cell>
          <cell r="L193">
            <v>0</v>
          </cell>
          <cell r="M193">
            <v>0</v>
          </cell>
          <cell r="N193">
            <v>0</v>
          </cell>
          <cell r="O193">
            <v>0</v>
          </cell>
          <cell r="P193">
            <v>2010.25</v>
          </cell>
          <cell r="Q193">
            <v>0</v>
          </cell>
          <cell r="R193">
            <v>0</v>
          </cell>
          <cell r="S193">
            <v>2010.25</v>
          </cell>
          <cell r="T193">
            <v>0</v>
          </cell>
          <cell r="U193">
            <v>0</v>
          </cell>
          <cell r="V193">
            <v>0</v>
          </cell>
          <cell r="W193">
            <v>0</v>
          </cell>
          <cell r="X193">
            <v>0</v>
          </cell>
          <cell r="Y193">
            <v>2010.25</v>
          </cell>
          <cell r="Z193">
            <v>2010.25</v>
          </cell>
          <cell r="AA193">
            <v>0</v>
          </cell>
          <cell r="AB193">
            <v>0</v>
          </cell>
          <cell r="AC193">
            <v>0</v>
          </cell>
          <cell r="AD193">
            <v>2010.25</v>
          </cell>
          <cell r="AE193">
            <v>0</v>
          </cell>
          <cell r="AF193">
            <v>0</v>
          </cell>
          <cell r="AG193">
            <v>0</v>
          </cell>
          <cell r="AH193">
            <v>0</v>
          </cell>
          <cell r="AI193">
            <v>0</v>
          </cell>
          <cell r="AJ193">
            <v>0</v>
          </cell>
          <cell r="AK193">
            <v>2010.25</v>
          </cell>
        </row>
        <row r="194">
          <cell r="C194" t="str">
            <v>Tolterodine SR2mg</v>
          </cell>
          <cell r="D194" t="str">
            <v>Tolterodine SR</v>
          </cell>
          <cell r="E194" t="str">
            <v>2mg</v>
          </cell>
          <cell r="F194" t="str">
            <v>Y</v>
          </cell>
          <cell r="G194">
            <v>2012.25</v>
          </cell>
          <cell r="H194">
            <v>0</v>
          </cell>
          <cell r="I194">
            <v>0</v>
          </cell>
          <cell r="J194">
            <v>0</v>
          </cell>
          <cell r="K194">
            <v>2012.25</v>
          </cell>
          <cell r="L194">
            <v>0</v>
          </cell>
          <cell r="M194">
            <v>0</v>
          </cell>
          <cell r="N194">
            <v>0</v>
          </cell>
          <cell r="O194">
            <v>0</v>
          </cell>
          <cell r="P194">
            <v>2012.25</v>
          </cell>
          <cell r="Q194">
            <v>0</v>
          </cell>
          <cell r="R194">
            <v>0</v>
          </cell>
          <cell r="S194">
            <v>2012.25</v>
          </cell>
          <cell r="T194">
            <v>0</v>
          </cell>
          <cell r="U194">
            <v>0</v>
          </cell>
          <cell r="V194">
            <v>0</v>
          </cell>
          <cell r="W194">
            <v>0</v>
          </cell>
          <cell r="X194">
            <v>0</v>
          </cell>
          <cell r="Y194">
            <v>2012.25</v>
          </cell>
          <cell r="Z194">
            <v>2012.25</v>
          </cell>
          <cell r="AA194">
            <v>0</v>
          </cell>
          <cell r="AB194">
            <v>0</v>
          </cell>
          <cell r="AC194">
            <v>0</v>
          </cell>
          <cell r="AD194">
            <v>2012.25</v>
          </cell>
          <cell r="AE194">
            <v>0</v>
          </cell>
          <cell r="AF194">
            <v>0</v>
          </cell>
          <cell r="AG194">
            <v>0</v>
          </cell>
          <cell r="AH194">
            <v>0</v>
          </cell>
          <cell r="AI194">
            <v>0</v>
          </cell>
          <cell r="AJ194">
            <v>0</v>
          </cell>
          <cell r="AK194">
            <v>2012.25</v>
          </cell>
        </row>
        <row r="195">
          <cell r="C195" t="str">
            <v>Tolterodine SR4mg</v>
          </cell>
          <cell r="D195" t="str">
            <v>Tolterodine SR</v>
          </cell>
          <cell r="E195" t="str">
            <v>4mg</v>
          </cell>
          <cell r="F195" t="str">
            <v>Y</v>
          </cell>
          <cell r="G195">
            <v>2012.25</v>
          </cell>
          <cell r="H195">
            <v>0</v>
          </cell>
          <cell r="I195">
            <v>0</v>
          </cell>
          <cell r="J195">
            <v>0</v>
          </cell>
          <cell r="K195">
            <v>2012.25</v>
          </cell>
          <cell r="L195">
            <v>0</v>
          </cell>
          <cell r="M195">
            <v>0</v>
          </cell>
          <cell r="N195">
            <v>0</v>
          </cell>
          <cell r="O195">
            <v>0</v>
          </cell>
          <cell r="P195">
            <v>2012.25</v>
          </cell>
          <cell r="Q195">
            <v>0</v>
          </cell>
          <cell r="R195">
            <v>0</v>
          </cell>
          <cell r="S195">
            <v>2012.25</v>
          </cell>
          <cell r="T195">
            <v>0</v>
          </cell>
          <cell r="U195">
            <v>0</v>
          </cell>
          <cell r="V195">
            <v>0</v>
          </cell>
          <cell r="W195">
            <v>0</v>
          </cell>
          <cell r="X195">
            <v>0</v>
          </cell>
          <cell r="Y195">
            <v>2012.25</v>
          </cell>
          <cell r="Z195">
            <v>2012.25</v>
          </cell>
          <cell r="AA195">
            <v>0</v>
          </cell>
          <cell r="AB195">
            <v>0</v>
          </cell>
          <cell r="AC195">
            <v>0</v>
          </cell>
          <cell r="AD195">
            <v>2012.25</v>
          </cell>
          <cell r="AE195">
            <v>0</v>
          </cell>
          <cell r="AF195">
            <v>0</v>
          </cell>
          <cell r="AG195">
            <v>0</v>
          </cell>
          <cell r="AH195">
            <v>0</v>
          </cell>
          <cell r="AI195">
            <v>0</v>
          </cell>
          <cell r="AJ195">
            <v>0</v>
          </cell>
          <cell r="AK195">
            <v>2012.25</v>
          </cell>
        </row>
        <row r="196">
          <cell r="C196" t="str">
            <v>Topotecan4mg</v>
          </cell>
          <cell r="D196" t="str">
            <v>Topotecan</v>
          </cell>
          <cell r="E196" t="str">
            <v>4mg</v>
          </cell>
          <cell r="F196" t="str">
            <v>Y</v>
          </cell>
          <cell r="G196">
            <v>2010.25</v>
          </cell>
          <cell r="H196">
            <v>0</v>
          </cell>
          <cell r="I196">
            <v>0</v>
          </cell>
          <cell r="J196">
            <v>0</v>
          </cell>
          <cell r="K196">
            <v>2010.25</v>
          </cell>
          <cell r="L196">
            <v>0</v>
          </cell>
          <cell r="M196">
            <v>0</v>
          </cell>
          <cell r="N196">
            <v>0</v>
          </cell>
          <cell r="O196">
            <v>0</v>
          </cell>
          <cell r="P196">
            <v>2010.25</v>
          </cell>
          <cell r="Q196">
            <v>0</v>
          </cell>
          <cell r="R196">
            <v>0</v>
          </cell>
          <cell r="S196">
            <v>2010.25</v>
          </cell>
          <cell r="T196">
            <v>0</v>
          </cell>
          <cell r="U196">
            <v>0</v>
          </cell>
          <cell r="V196">
            <v>0</v>
          </cell>
          <cell r="W196">
            <v>0</v>
          </cell>
          <cell r="X196">
            <v>0</v>
          </cell>
          <cell r="Y196">
            <v>2010.25</v>
          </cell>
          <cell r="Z196">
            <v>2010.25</v>
          </cell>
          <cell r="AA196">
            <v>0</v>
          </cell>
          <cell r="AB196">
            <v>0</v>
          </cell>
          <cell r="AC196">
            <v>0</v>
          </cell>
          <cell r="AD196">
            <v>2010.25</v>
          </cell>
          <cell r="AE196">
            <v>0</v>
          </cell>
          <cell r="AF196">
            <v>0</v>
          </cell>
          <cell r="AG196">
            <v>0</v>
          </cell>
          <cell r="AH196">
            <v>0</v>
          </cell>
          <cell r="AI196">
            <v>0</v>
          </cell>
          <cell r="AJ196">
            <v>0</v>
          </cell>
          <cell r="AK196">
            <v>2010.25</v>
          </cell>
        </row>
        <row r="197">
          <cell r="C197" t="str">
            <v>Vincristin1mg/mL</v>
          </cell>
          <cell r="D197" t="str">
            <v>Vincristin</v>
          </cell>
          <cell r="E197" t="str">
            <v>1mg/mL</v>
          </cell>
          <cell r="F197" t="str">
            <v>Y</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2010.25</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2010.25</v>
          </cell>
        </row>
        <row r="198">
          <cell r="C198" t="str">
            <v>Warfarin1mg</v>
          </cell>
          <cell r="D198" t="str">
            <v>Warfarin</v>
          </cell>
          <cell r="E198" t="str">
            <v>1mg</v>
          </cell>
          <cell r="F198" t="str">
            <v>Y</v>
          </cell>
          <cell r="G198">
            <v>2012.5</v>
          </cell>
          <cell r="H198">
            <v>0</v>
          </cell>
          <cell r="I198">
            <v>0</v>
          </cell>
          <cell r="J198">
            <v>0</v>
          </cell>
          <cell r="K198">
            <v>2012.5</v>
          </cell>
          <cell r="L198">
            <v>0</v>
          </cell>
          <cell r="M198">
            <v>0</v>
          </cell>
          <cell r="N198">
            <v>0</v>
          </cell>
          <cell r="O198">
            <v>0</v>
          </cell>
          <cell r="P198">
            <v>2012.5</v>
          </cell>
          <cell r="Q198">
            <v>0</v>
          </cell>
          <cell r="R198">
            <v>0</v>
          </cell>
          <cell r="S198">
            <v>2012.5</v>
          </cell>
          <cell r="T198">
            <v>0</v>
          </cell>
          <cell r="U198">
            <v>0</v>
          </cell>
          <cell r="V198">
            <v>0</v>
          </cell>
          <cell r="W198">
            <v>0</v>
          </cell>
          <cell r="X198">
            <v>0</v>
          </cell>
          <cell r="Y198">
            <v>2012.5</v>
          </cell>
          <cell r="Z198">
            <v>2012.5</v>
          </cell>
          <cell r="AA198">
            <v>0</v>
          </cell>
          <cell r="AB198">
            <v>0</v>
          </cell>
          <cell r="AC198">
            <v>0</v>
          </cell>
          <cell r="AD198">
            <v>2012.5</v>
          </cell>
          <cell r="AE198">
            <v>0</v>
          </cell>
          <cell r="AF198">
            <v>0</v>
          </cell>
          <cell r="AG198">
            <v>0</v>
          </cell>
          <cell r="AH198">
            <v>0</v>
          </cell>
          <cell r="AI198">
            <v>0</v>
          </cell>
          <cell r="AJ198">
            <v>0</v>
          </cell>
          <cell r="AK198">
            <v>2012.5</v>
          </cell>
        </row>
        <row r="199">
          <cell r="C199" t="str">
            <v>Warfarin2mg</v>
          </cell>
          <cell r="D199" t="str">
            <v>Warfarin</v>
          </cell>
          <cell r="E199" t="str">
            <v>2mg</v>
          </cell>
          <cell r="F199" t="str">
            <v>Y</v>
          </cell>
          <cell r="G199">
            <v>2012.5</v>
          </cell>
          <cell r="H199">
            <v>0</v>
          </cell>
          <cell r="I199">
            <v>0</v>
          </cell>
          <cell r="J199">
            <v>0</v>
          </cell>
          <cell r="K199">
            <v>2012.5</v>
          </cell>
          <cell r="L199">
            <v>0</v>
          </cell>
          <cell r="M199">
            <v>0</v>
          </cell>
          <cell r="N199">
            <v>0</v>
          </cell>
          <cell r="O199">
            <v>0</v>
          </cell>
          <cell r="P199">
            <v>2012.5</v>
          </cell>
          <cell r="Q199">
            <v>0</v>
          </cell>
          <cell r="R199">
            <v>0</v>
          </cell>
          <cell r="S199">
            <v>2012.5</v>
          </cell>
          <cell r="T199">
            <v>0</v>
          </cell>
          <cell r="U199">
            <v>0</v>
          </cell>
          <cell r="V199">
            <v>0</v>
          </cell>
          <cell r="W199">
            <v>0</v>
          </cell>
          <cell r="X199">
            <v>0</v>
          </cell>
          <cell r="Y199">
            <v>2012.5</v>
          </cell>
          <cell r="Z199">
            <v>2012.5</v>
          </cell>
          <cell r="AA199">
            <v>0</v>
          </cell>
          <cell r="AB199">
            <v>0</v>
          </cell>
          <cell r="AC199">
            <v>0</v>
          </cell>
          <cell r="AD199">
            <v>2012.5</v>
          </cell>
          <cell r="AE199">
            <v>0</v>
          </cell>
          <cell r="AF199">
            <v>0</v>
          </cell>
          <cell r="AG199">
            <v>0</v>
          </cell>
          <cell r="AH199">
            <v>0</v>
          </cell>
          <cell r="AI199">
            <v>0</v>
          </cell>
          <cell r="AJ199">
            <v>0</v>
          </cell>
          <cell r="AK199">
            <v>2012.5</v>
          </cell>
        </row>
        <row r="200">
          <cell r="C200" t="str">
            <v>Warfarin2.5mg</v>
          </cell>
          <cell r="D200" t="str">
            <v>Warfarin</v>
          </cell>
          <cell r="E200" t="str">
            <v>2.5mg</v>
          </cell>
          <cell r="F200" t="str">
            <v>Y</v>
          </cell>
          <cell r="G200">
            <v>2012.5</v>
          </cell>
          <cell r="H200">
            <v>0</v>
          </cell>
          <cell r="I200">
            <v>0</v>
          </cell>
          <cell r="J200">
            <v>0</v>
          </cell>
          <cell r="K200">
            <v>2012.5</v>
          </cell>
          <cell r="L200">
            <v>0</v>
          </cell>
          <cell r="M200">
            <v>0</v>
          </cell>
          <cell r="N200">
            <v>0</v>
          </cell>
          <cell r="O200">
            <v>0</v>
          </cell>
          <cell r="P200">
            <v>2012.5</v>
          </cell>
          <cell r="Q200">
            <v>0</v>
          </cell>
          <cell r="R200">
            <v>0</v>
          </cell>
          <cell r="S200">
            <v>2012.5</v>
          </cell>
          <cell r="T200">
            <v>0</v>
          </cell>
          <cell r="U200">
            <v>0</v>
          </cell>
          <cell r="V200">
            <v>0</v>
          </cell>
          <cell r="W200">
            <v>0</v>
          </cell>
          <cell r="X200">
            <v>0</v>
          </cell>
          <cell r="Y200">
            <v>2012.5</v>
          </cell>
          <cell r="Z200">
            <v>2012.5</v>
          </cell>
          <cell r="AA200">
            <v>0</v>
          </cell>
          <cell r="AB200">
            <v>0</v>
          </cell>
          <cell r="AC200">
            <v>0</v>
          </cell>
          <cell r="AD200">
            <v>2012.5</v>
          </cell>
          <cell r="AE200">
            <v>0</v>
          </cell>
          <cell r="AF200">
            <v>0</v>
          </cell>
          <cell r="AG200">
            <v>0</v>
          </cell>
          <cell r="AH200">
            <v>0</v>
          </cell>
          <cell r="AI200">
            <v>0</v>
          </cell>
          <cell r="AJ200">
            <v>0</v>
          </cell>
          <cell r="AK200">
            <v>2012.5</v>
          </cell>
        </row>
        <row r="201">
          <cell r="C201" t="str">
            <v>Warfarin3mg</v>
          </cell>
          <cell r="D201" t="str">
            <v>Warfarin</v>
          </cell>
          <cell r="E201" t="str">
            <v>3mg</v>
          </cell>
          <cell r="F201" t="str">
            <v>Y</v>
          </cell>
          <cell r="G201">
            <v>2012.5</v>
          </cell>
          <cell r="H201">
            <v>0</v>
          </cell>
          <cell r="I201">
            <v>0</v>
          </cell>
          <cell r="J201">
            <v>0</v>
          </cell>
          <cell r="K201">
            <v>2012.5</v>
          </cell>
          <cell r="L201">
            <v>0</v>
          </cell>
          <cell r="M201">
            <v>0</v>
          </cell>
          <cell r="N201">
            <v>0</v>
          </cell>
          <cell r="O201">
            <v>0</v>
          </cell>
          <cell r="P201">
            <v>2012.5</v>
          </cell>
          <cell r="Q201">
            <v>0</v>
          </cell>
          <cell r="R201">
            <v>0</v>
          </cell>
          <cell r="S201">
            <v>2012.5</v>
          </cell>
          <cell r="T201">
            <v>0</v>
          </cell>
          <cell r="U201">
            <v>0</v>
          </cell>
          <cell r="V201">
            <v>0</v>
          </cell>
          <cell r="W201">
            <v>0</v>
          </cell>
          <cell r="X201">
            <v>0</v>
          </cell>
          <cell r="Y201">
            <v>2012.5</v>
          </cell>
          <cell r="Z201">
            <v>2012.5</v>
          </cell>
          <cell r="AA201">
            <v>0</v>
          </cell>
          <cell r="AB201">
            <v>0</v>
          </cell>
          <cell r="AC201">
            <v>0</v>
          </cell>
          <cell r="AD201">
            <v>2012.5</v>
          </cell>
          <cell r="AE201">
            <v>0</v>
          </cell>
          <cell r="AF201">
            <v>0</v>
          </cell>
          <cell r="AG201">
            <v>0</v>
          </cell>
          <cell r="AH201">
            <v>0</v>
          </cell>
          <cell r="AI201">
            <v>0</v>
          </cell>
          <cell r="AJ201">
            <v>0</v>
          </cell>
          <cell r="AK201">
            <v>2012.5</v>
          </cell>
        </row>
        <row r="202">
          <cell r="C202" t="str">
            <v>Warfarin4mg</v>
          </cell>
          <cell r="D202" t="str">
            <v>Warfarin</v>
          </cell>
          <cell r="E202" t="str">
            <v>4mg</v>
          </cell>
          <cell r="F202" t="str">
            <v>Y</v>
          </cell>
          <cell r="G202">
            <v>2012.5</v>
          </cell>
          <cell r="H202">
            <v>0</v>
          </cell>
          <cell r="I202">
            <v>0</v>
          </cell>
          <cell r="J202">
            <v>0</v>
          </cell>
          <cell r="K202">
            <v>2012.5</v>
          </cell>
          <cell r="L202">
            <v>0</v>
          </cell>
          <cell r="M202">
            <v>0</v>
          </cell>
          <cell r="N202">
            <v>0</v>
          </cell>
          <cell r="O202">
            <v>0</v>
          </cell>
          <cell r="P202">
            <v>2012.5</v>
          </cell>
          <cell r="Q202">
            <v>0</v>
          </cell>
          <cell r="R202">
            <v>0</v>
          </cell>
          <cell r="S202">
            <v>2012.5</v>
          </cell>
          <cell r="T202">
            <v>0</v>
          </cell>
          <cell r="U202">
            <v>0</v>
          </cell>
          <cell r="V202">
            <v>0</v>
          </cell>
          <cell r="W202">
            <v>0</v>
          </cell>
          <cell r="X202">
            <v>0</v>
          </cell>
          <cell r="Y202">
            <v>2012.5</v>
          </cell>
          <cell r="Z202">
            <v>2012.5</v>
          </cell>
          <cell r="AA202">
            <v>0</v>
          </cell>
          <cell r="AB202">
            <v>0</v>
          </cell>
          <cell r="AC202">
            <v>0</v>
          </cell>
          <cell r="AD202">
            <v>2012.5</v>
          </cell>
          <cell r="AE202">
            <v>0</v>
          </cell>
          <cell r="AF202">
            <v>0</v>
          </cell>
          <cell r="AG202">
            <v>0</v>
          </cell>
          <cell r="AH202">
            <v>0</v>
          </cell>
          <cell r="AI202">
            <v>0</v>
          </cell>
          <cell r="AJ202">
            <v>0</v>
          </cell>
          <cell r="AK202">
            <v>2012.5</v>
          </cell>
        </row>
        <row r="203">
          <cell r="C203" t="str">
            <v>Warfarin5mg</v>
          </cell>
          <cell r="D203" t="str">
            <v>Warfarin</v>
          </cell>
          <cell r="E203" t="str">
            <v>5mg</v>
          </cell>
          <cell r="F203" t="str">
            <v>Y</v>
          </cell>
          <cell r="G203">
            <v>2012.5</v>
          </cell>
          <cell r="H203">
            <v>0</v>
          </cell>
          <cell r="I203">
            <v>0</v>
          </cell>
          <cell r="J203">
            <v>0</v>
          </cell>
          <cell r="K203">
            <v>2012.5</v>
          </cell>
          <cell r="L203">
            <v>0</v>
          </cell>
          <cell r="M203">
            <v>0</v>
          </cell>
          <cell r="N203">
            <v>0</v>
          </cell>
          <cell r="O203">
            <v>0</v>
          </cell>
          <cell r="P203">
            <v>2012.5</v>
          </cell>
          <cell r="Q203">
            <v>0</v>
          </cell>
          <cell r="R203">
            <v>0</v>
          </cell>
          <cell r="S203">
            <v>2012.5</v>
          </cell>
          <cell r="T203">
            <v>0</v>
          </cell>
          <cell r="U203">
            <v>0</v>
          </cell>
          <cell r="V203">
            <v>0</v>
          </cell>
          <cell r="W203">
            <v>0</v>
          </cell>
          <cell r="X203">
            <v>0</v>
          </cell>
          <cell r="Y203">
            <v>2012.5</v>
          </cell>
          <cell r="Z203">
            <v>2012.5</v>
          </cell>
          <cell r="AA203">
            <v>0</v>
          </cell>
          <cell r="AB203">
            <v>0</v>
          </cell>
          <cell r="AC203">
            <v>0</v>
          </cell>
          <cell r="AD203">
            <v>2012.5</v>
          </cell>
          <cell r="AE203">
            <v>0</v>
          </cell>
          <cell r="AF203">
            <v>0</v>
          </cell>
          <cell r="AG203">
            <v>0</v>
          </cell>
          <cell r="AH203">
            <v>0</v>
          </cell>
          <cell r="AI203">
            <v>0</v>
          </cell>
          <cell r="AJ203">
            <v>0</v>
          </cell>
          <cell r="AK203">
            <v>2012.5</v>
          </cell>
        </row>
        <row r="204">
          <cell r="C204" t="str">
            <v>Warfarin6mg</v>
          </cell>
          <cell r="D204" t="str">
            <v>Warfarin</v>
          </cell>
          <cell r="E204" t="str">
            <v>6mg</v>
          </cell>
          <cell r="F204" t="str">
            <v>Y</v>
          </cell>
          <cell r="G204">
            <v>2012.5</v>
          </cell>
          <cell r="H204">
            <v>0</v>
          </cell>
          <cell r="I204">
            <v>0</v>
          </cell>
          <cell r="J204">
            <v>0</v>
          </cell>
          <cell r="K204">
            <v>2012.5</v>
          </cell>
          <cell r="L204">
            <v>0</v>
          </cell>
          <cell r="M204">
            <v>0</v>
          </cell>
          <cell r="N204">
            <v>0</v>
          </cell>
          <cell r="O204">
            <v>0</v>
          </cell>
          <cell r="P204">
            <v>2012.5</v>
          </cell>
          <cell r="Q204">
            <v>0</v>
          </cell>
          <cell r="R204">
            <v>0</v>
          </cell>
          <cell r="S204">
            <v>2012.5</v>
          </cell>
          <cell r="T204">
            <v>0</v>
          </cell>
          <cell r="U204">
            <v>0</v>
          </cell>
          <cell r="V204">
            <v>0</v>
          </cell>
          <cell r="W204">
            <v>0</v>
          </cell>
          <cell r="X204">
            <v>0</v>
          </cell>
          <cell r="Y204">
            <v>2012.5</v>
          </cell>
          <cell r="Z204">
            <v>2012.5</v>
          </cell>
          <cell r="AA204">
            <v>0</v>
          </cell>
          <cell r="AB204">
            <v>0</v>
          </cell>
          <cell r="AC204">
            <v>0</v>
          </cell>
          <cell r="AD204">
            <v>2012.5</v>
          </cell>
          <cell r="AE204">
            <v>0</v>
          </cell>
          <cell r="AF204">
            <v>0</v>
          </cell>
          <cell r="AG204">
            <v>0</v>
          </cell>
          <cell r="AH204">
            <v>0</v>
          </cell>
          <cell r="AI204">
            <v>0</v>
          </cell>
          <cell r="AJ204">
            <v>0</v>
          </cell>
          <cell r="AK204">
            <v>2012.5</v>
          </cell>
        </row>
        <row r="205">
          <cell r="C205" t="str">
            <v>Warfarin7.5mg</v>
          </cell>
          <cell r="D205" t="str">
            <v>Warfarin</v>
          </cell>
          <cell r="E205" t="str">
            <v>7.5mg</v>
          </cell>
          <cell r="F205" t="str">
            <v>Y</v>
          </cell>
          <cell r="G205">
            <v>2012.5</v>
          </cell>
          <cell r="H205">
            <v>0</v>
          </cell>
          <cell r="I205">
            <v>0</v>
          </cell>
          <cell r="J205">
            <v>0</v>
          </cell>
          <cell r="K205">
            <v>2012.5</v>
          </cell>
          <cell r="L205">
            <v>0</v>
          </cell>
          <cell r="M205">
            <v>0</v>
          </cell>
          <cell r="N205">
            <v>0</v>
          </cell>
          <cell r="O205">
            <v>0</v>
          </cell>
          <cell r="P205">
            <v>2012.5</v>
          </cell>
          <cell r="Q205">
            <v>0</v>
          </cell>
          <cell r="R205">
            <v>0</v>
          </cell>
          <cell r="S205">
            <v>2012.5</v>
          </cell>
          <cell r="T205">
            <v>0</v>
          </cell>
          <cell r="U205">
            <v>0</v>
          </cell>
          <cell r="V205">
            <v>0</v>
          </cell>
          <cell r="W205">
            <v>0</v>
          </cell>
          <cell r="X205">
            <v>0</v>
          </cell>
          <cell r="Y205">
            <v>2012.5</v>
          </cell>
          <cell r="Z205">
            <v>2012.5</v>
          </cell>
          <cell r="AA205">
            <v>0</v>
          </cell>
          <cell r="AB205">
            <v>0</v>
          </cell>
          <cell r="AC205">
            <v>0</v>
          </cell>
          <cell r="AD205">
            <v>2012.5</v>
          </cell>
          <cell r="AE205">
            <v>0</v>
          </cell>
          <cell r="AF205">
            <v>0</v>
          </cell>
          <cell r="AG205">
            <v>0</v>
          </cell>
          <cell r="AH205">
            <v>0</v>
          </cell>
          <cell r="AI205">
            <v>0</v>
          </cell>
          <cell r="AJ205">
            <v>0</v>
          </cell>
          <cell r="AK205">
            <v>2012.5</v>
          </cell>
        </row>
        <row r="206">
          <cell r="C206" t="str">
            <v>Warfarin10mg</v>
          </cell>
          <cell r="D206" t="str">
            <v>Warfarin</v>
          </cell>
          <cell r="E206" t="str">
            <v>10mg</v>
          </cell>
          <cell r="F206" t="str">
            <v>Y</v>
          </cell>
          <cell r="G206">
            <v>2012.5</v>
          </cell>
          <cell r="H206">
            <v>0</v>
          </cell>
          <cell r="I206">
            <v>0</v>
          </cell>
          <cell r="J206">
            <v>0</v>
          </cell>
          <cell r="K206">
            <v>2012.5</v>
          </cell>
          <cell r="L206">
            <v>0</v>
          </cell>
          <cell r="M206">
            <v>0</v>
          </cell>
          <cell r="N206">
            <v>0</v>
          </cell>
          <cell r="O206">
            <v>0</v>
          </cell>
          <cell r="P206">
            <v>2012.5</v>
          </cell>
          <cell r="Q206">
            <v>0</v>
          </cell>
          <cell r="R206">
            <v>0</v>
          </cell>
          <cell r="S206">
            <v>2012.5</v>
          </cell>
          <cell r="T206">
            <v>0</v>
          </cell>
          <cell r="U206">
            <v>0</v>
          </cell>
          <cell r="V206">
            <v>0</v>
          </cell>
          <cell r="W206">
            <v>0</v>
          </cell>
          <cell r="X206">
            <v>0</v>
          </cell>
          <cell r="Y206">
            <v>2012.5</v>
          </cell>
          <cell r="Z206">
            <v>2012.5</v>
          </cell>
          <cell r="AA206">
            <v>0</v>
          </cell>
          <cell r="AB206">
            <v>0</v>
          </cell>
          <cell r="AC206">
            <v>0</v>
          </cell>
          <cell r="AD206">
            <v>2012.5</v>
          </cell>
          <cell r="AE206">
            <v>0</v>
          </cell>
          <cell r="AF206">
            <v>0</v>
          </cell>
          <cell r="AG206">
            <v>0</v>
          </cell>
          <cell r="AH206">
            <v>0</v>
          </cell>
          <cell r="AI206">
            <v>0</v>
          </cell>
          <cell r="AJ206">
            <v>0</v>
          </cell>
          <cell r="AK206">
            <v>2012.5</v>
          </cell>
        </row>
        <row r="207">
          <cell r="C207" t="str">
            <v>Temozolomide5mg</v>
          </cell>
          <cell r="D207" t="str">
            <v>Temozolomide</v>
          </cell>
          <cell r="E207" t="str">
            <v>5mg</v>
          </cell>
          <cell r="F207" t="str">
            <v>Y</v>
          </cell>
          <cell r="G207">
            <v>0</v>
          </cell>
          <cell r="H207">
            <v>0</v>
          </cell>
          <cell r="I207">
            <v>0</v>
          </cell>
          <cell r="J207">
            <v>0</v>
          </cell>
          <cell r="K207">
            <v>5000</v>
          </cell>
          <cell r="L207">
            <v>0</v>
          </cell>
          <cell r="M207">
            <v>0</v>
          </cell>
          <cell r="N207">
            <v>0</v>
          </cell>
          <cell r="O207">
            <v>0</v>
          </cell>
          <cell r="P207">
            <v>5000</v>
          </cell>
          <cell r="Q207">
            <v>0</v>
          </cell>
          <cell r="R207">
            <v>0</v>
          </cell>
          <cell r="S207">
            <v>5000</v>
          </cell>
          <cell r="T207">
            <v>0</v>
          </cell>
          <cell r="U207">
            <v>0</v>
          </cell>
          <cell r="V207">
            <v>0</v>
          </cell>
          <cell r="W207">
            <v>0</v>
          </cell>
          <cell r="X207">
            <v>0</v>
          </cell>
          <cell r="Y207">
            <v>5000</v>
          </cell>
          <cell r="Z207">
            <v>5000</v>
          </cell>
          <cell r="AA207">
            <v>5000</v>
          </cell>
          <cell r="AB207">
            <v>0</v>
          </cell>
          <cell r="AC207">
            <v>0</v>
          </cell>
          <cell r="AD207">
            <v>0</v>
          </cell>
          <cell r="AE207">
            <v>5000</v>
          </cell>
          <cell r="AF207">
            <v>0</v>
          </cell>
          <cell r="AG207">
            <v>5000</v>
          </cell>
          <cell r="AH207">
            <v>0</v>
          </cell>
          <cell r="AI207">
            <v>0</v>
          </cell>
          <cell r="AJ207">
            <v>0</v>
          </cell>
          <cell r="AK207">
            <v>5000</v>
          </cell>
        </row>
        <row r="208">
          <cell r="C208" t="str">
            <v>Temozolomide20mg</v>
          </cell>
          <cell r="D208" t="str">
            <v>Temozolomide</v>
          </cell>
          <cell r="E208" t="str">
            <v>20mg</v>
          </cell>
          <cell r="F208" t="str">
            <v>Y</v>
          </cell>
          <cell r="G208">
            <v>0</v>
          </cell>
          <cell r="H208">
            <v>0</v>
          </cell>
          <cell r="I208">
            <v>0</v>
          </cell>
          <cell r="J208">
            <v>0</v>
          </cell>
          <cell r="K208">
            <v>5000</v>
          </cell>
          <cell r="L208">
            <v>0</v>
          </cell>
          <cell r="M208">
            <v>0</v>
          </cell>
          <cell r="N208">
            <v>0</v>
          </cell>
          <cell r="O208">
            <v>0</v>
          </cell>
          <cell r="P208">
            <v>5000</v>
          </cell>
          <cell r="Q208">
            <v>0</v>
          </cell>
          <cell r="R208">
            <v>0</v>
          </cell>
          <cell r="S208">
            <v>5000</v>
          </cell>
          <cell r="T208">
            <v>0</v>
          </cell>
          <cell r="U208">
            <v>0</v>
          </cell>
          <cell r="V208">
            <v>0</v>
          </cell>
          <cell r="W208">
            <v>0</v>
          </cell>
          <cell r="X208">
            <v>0</v>
          </cell>
          <cell r="Y208">
            <v>5000</v>
          </cell>
          <cell r="Z208">
            <v>5000</v>
          </cell>
          <cell r="AA208">
            <v>5000</v>
          </cell>
          <cell r="AB208">
            <v>0</v>
          </cell>
          <cell r="AC208">
            <v>0</v>
          </cell>
          <cell r="AD208">
            <v>0</v>
          </cell>
          <cell r="AE208">
            <v>5000</v>
          </cell>
          <cell r="AF208">
            <v>0</v>
          </cell>
          <cell r="AG208">
            <v>5000</v>
          </cell>
          <cell r="AH208">
            <v>0</v>
          </cell>
          <cell r="AI208">
            <v>0</v>
          </cell>
          <cell r="AJ208">
            <v>0</v>
          </cell>
          <cell r="AK208">
            <v>5000</v>
          </cell>
        </row>
        <row r="209">
          <cell r="C209" t="str">
            <v>Temozolomide100mg</v>
          </cell>
          <cell r="D209" t="str">
            <v>Temozolomide</v>
          </cell>
          <cell r="E209" t="str">
            <v>100mg</v>
          </cell>
          <cell r="F209" t="str">
            <v>Y</v>
          </cell>
          <cell r="G209">
            <v>0</v>
          </cell>
          <cell r="H209">
            <v>0</v>
          </cell>
          <cell r="I209">
            <v>0</v>
          </cell>
          <cell r="J209">
            <v>0</v>
          </cell>
          <cell r="K209">
            <v>5000</v>
          </cell>
          <cell r="L209">
            <v>0</v>
          </cell>
          <cell r="M209">
            <v>0</v>
          </cell>
          <cell r="N209">
            <v>0</v>
          </cell>
          <cell r="O209">
            <v>0</v>
          </cell>
          <cell r="P209">
            <v>5000</v>
          </cell>
          <cell r="Q209">
            <v>0</v>
          </cell>
          <cell r="R209">
            <v>0</v>
          </cell>
          <cell r="S209">
            <v>5000</v>
          </cell>
          <cell r="T209">
            <v>0</v>
          </cell>
          <cell r="U209">
            <v>0</v>
          </cell>
          <cell r="V209">
            <v>0</v>
          </cell>
          <cell r="W209">
            <v>0</v>
          </cell>
          <cell r="X209">
            <v>0</v>
          </cell>
          <cell r="Y209">
            <v>5000</v>
          </cell>
          <cell r="Z209">
            <v>5000</v>
          </cell>
          <cell r="AA209">
            <v>5000</v>
          </cell>
          <cell r="AB209">
            <v>0</v>
          </cell>
          <cell r="AC209">
            <v>0</v>
          </cell>
          <cell r="AD209">
            <v>0</v>
          </cell>
          <cell r="AE209">
            <v>5000</v>
          </cell>
          <cell r="AF209">
            <v>0</v>
          </cell>
          <cell r="AG209">
            <v>5000</v>
          </cell>
          <cell r="AH209">
            <v>0</v>
          </cell>
          <cell r="AI209">
            <v>0</v>
          </cell>
          <cell r="AJ209">
            <v>0</v>
          </cell>
          <cell r="AK209">
            <v>5000</v>
          </cell>
        </row>
        <row r="210">
          <cell r="C210" t="str">
            <v>Temozolomide140mg</v>
          </cell>
          <cell r="D210" t="str">
            <v>Temozolomide</v>
          </cell>
          <cell r="E210" t="str">
            <v>140mg</v>
          </cell>
          <cell r="F210" t="str">
            <v>Y</v>
          </cell>
          <cell r="G210">
            <v>0</v>
          </cell>
          <cell r="H210">
            <v>0</v>
          </cell>
          <cell r="I210">
            <v>0</v>
          </cell>
          <cell r="J210">
            <v>0</v>
          </cell>
          <cell r="K210">
            <v>5000</v>
          </cell>
          <cell r="L210">
            <v>0</v>
          </cell>
          <cell r="M210">
            <v>0</v>
          </cell>
          <cell r="N210">
            <v>0</v>
          </cell>
          <cell r="O210">
            <v>0</v>
          </cell>
          <cell r="P210">
            <v>5000</v>
          </cell>
          <cell r="Q210">
            <v>0</v>
          </cell>
          <cell r="R210">
            <v>0</v>
          </cell>
          <cell r="S210">
            <v>5000</v>
          </cell>
          <cell r="T210">
            <v>0</v>
          </cell>
          <cell r="U210">
            <v>0</v>
          </cell>
          <cell r="V210">
            <v>0</v>
          </cell>
          <cell r="W210">
            <v>0</v>
          </cell>
          <cell r="X210">
            <v>0</v>
          </cell>
          <cell r="Y210">
            <v>5000</v>
          </cell>
          <cell r="Z210">
            <v>5000</v>
          </cell>
          <cell r="AA210">
            <v>5000</v>
          </cell>
          <cell r="AB210">
            <v>0</v>
          </cell>
          <cell r="AC210">
            <v>0</v>
          </cell>
          <cell r="AD210">
            <v>0</v>
          </cell>
          <cell r="AE210">
            <v>5000</v>
          </cell>
          <cell r="AF210">
            <v>0</v>
          </cell>
          <cell r="AG210">
            <v>5000</v>
          </cell>
          <cell r="AH210">
            <v>0</v>
          </cell>
          <cell r="AI210">
            <v>0</v>
          </cell>
          <cell r="AJ210">
            <v>0</v>
          </cell>
          <cell r="AK210">
            <v>5000</v>
          </cell>
        </row>
        <row r="211">
          <cell r="C211" t="str">
            <v>Temozolomide180mg</v>
          </cell>
          <cell r="D211" t="str">
            <v>Temozolomide</v>
          </cell>
          <cell r="E211" t="str">
            <v>180mg</v>
          </cell>
          <cell r="F211" t="str">
            <v>Y</v>
          </cell>
          <cell r="G211">
            <v>0</v>
          </cell>
          <cell r="H211">
            <v>0</v>
          </cell>
          <cell r="I211">
            <v>0</v>
          </cell>
          <cell r="J211">
            <v>0</v>
          </cell>
          <cell r="K211">
            <v>5000</v>
          </cell>
          <cell r="L211">
            <v>0</v>
          </cell>
          <cell r="M211">
            <v>0</v>
          </cell>
          <cell r="N211">
            <v>0</v>
          </cell>
          <cell r="O211">
            <v>0</v>
          </cell>
          <cell r="P211">
            <v>5000</v>
          </cell>
          <cell r="Q211">
            <v>0</v>
          </cell>
          <cell r="R211">
            <v>0</v>
          </cell>
          <cell r="S211">
            <v>5000</v>
          </cell>
          <cell r="T211">
            <v>0</v>
          </cell>
          <cell r="U211">
            <v>0</v>
          </cell>
          <cell r="V211">
            <v>0</v>
          </cell>
          <cell r="W211">
            <v>0</v>
          </cell>
          <cell r="X211">
            <v>0</v>
          </cell>
          <cell r="Y211">
            <v>5000</v>
          </cell>
          <cell r="Z211">
            <v>5000</v>
          </cell>
          <cell r="AA211">
            <v>5000</v>
          </cell>
          <cell r="AB211">
            <v>0</v>
          </cell>
          <cell r="AC211">
            <v>0</v>
          </cell>
          <cell r="AD211">
            <v>0</v>
          </cell>
          <cell r="AE211">
            <v>5000</v>
          </cell>
          <cell r="AF211">
            <v>0</v>
          </cell>
          <cell r="AG211">
            <v>5000</v>
          </cell>
          <cell r="AH211">
            <v>0</v>
          </cell>
          <cell r="AI211">
            <v>0</v>
          </cell>
          <cell r="AJ211">
            <v>0</v>
          </cell>
          <cell r="AK211">
            <v>5000</v>
          </cell>
        </row>
        <row r="212">
          <cell r="C212" t="str">
            <v>Temozolomide250mg</v>
          </cell>
          <cell r="D212" t="str">
            <v>Temozolomide</v>
          </cell>
          <cell r="E212" t="str">
            <v>250mg</v>
          </cell>
          <cell r="F212" t="str">
            <v>Y</v>
          </cell>
          <cell r="G212">
            <v>0</v>
          </cell>
          <cell r="H212">
            <v>0</v>
          </cell>
          <cell r="I212">
            <v>0</v>
          </cell>
          <cell r="J212">
            <v>0</v>
          </cell>
          <cell r="K212">
            <v>5000</v>
          </cell>
          <cell r="L212">
            <v>0</v>
          </cell>
          <cell r="M212">
            <v>0</v>
          </cell>
          <cell r="N212">
            <v>0</v>
          </cell>
          <cell r="O212">
            <v>0</v>
          </cell>
          <cell r="P212">
            <v>5000</v>
          </cell>
          <cell r="Q212">
            <v>0</v>
          </cell>
          <cell r="R212">
            <v>0</v>
          </cell>
          <cell r="S212">
            <v>5000</v>
          </cell>
          <cell r="T212">
            <v>0</v>
          </cell>
          <cell r="U212">
            <v>0</v>
          </cell>
          <cell r="V212">
            <v>0</v>
          </cell>
          <cell r="W212">
            <v>0</v>
          </cell>
          <cell r="X212">
            <v>0</v>
          </cell>
          <cell r="Y212">
            <v>5000</v>
          </cell>
          <cell r="Z212">
            <v>5000</v>
          </cell>
          <cell r="AA212">
            <v>5000</v>
          </cell>
          <cell r="AB212">
            <v>0</v>
          </cell>
          <cell r="AC212">
            <v>0</v>
          </cell>
          <cell r="AD212">
            <v>0</v>
          </cell>
          <cell r="AE212">
            <v>5000</v>
          </cell>
          <cell r="AF212">
            <v>0</v>
          </cell>
          <cell r="AG212">
            <v>5000</v>
          </cell>
          <cell r="AH212">
            <v>0</v>
          </cell>
          <cell r="AI212">
            <v>0</v>
          </cell>
          <cell r="AJ212">
            <v>0</v>
          </cell>
          <cell r="AK212">
            <v>5000</v>
          </cell>
        </row>
        <row r="213">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row>
        <row r="214">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row>
      </sheetData>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is"/>
      <sheetName val="Cost of O &amp; O"/>
      <sheetName val="Material Rate Analysis"/>
      <sheetName val="Mix Design"/>
      <sheetName val="VARIOUS STONES"/>
      <sheetName val="Equipment Output"/>
      <sheetName val="Anal"/>
      <sheetName val="Inputs"/>
      <sheetName val="Yard"/>
      <sheetName val="RA"/>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IS"/>
      <sheetName val="CONC. ANAL"/>
      <sheetName val="Cost of O &amp; O"/>
      <sheetName val="S2groupcode"/>
      <sheetName val="Index"/>
      <sheetName val="Rate Analysis"/>
      <sheetName val="ANAL-PIPE LINE"/>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16"/>
      <sheetName val="Cover"/>
      <sheetName val="ANALYSIS"/>
    </sheetNames>
    <sheetDataSet>
      <sheetData sheetId="0"/>
      <sheetData sheetId="1"/>
      <sheetData sheetId="2"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16"/>
      <sheetName val="master"/>
      <sheetName val="Notes"/>
      <sheetName val="overseas "/>
      <sheetName val="Indian"/>
      <sheetName val="Cover"/>
      <sheetName val="Ann A"/>
      <sheetName val="Ann B"/>
      <sheetName val="ANN C"/>
      <sheetName val="ann D"/>
      <sheetName val="FORM 3"/>
      <sheetName val="Schedule A"/>
      <sheetName val="Schedule B"/>
      <sheetName val="Schedule C"/>
      <sheetName val="Schedule D"/>
      <sheetName val="Schedule E"/>
      <sheetName val="Schedule F "/>
      <sheetName val="Schedule G"/>
      <sheetName val="Schedule  H"/>
      <sheetName val="Ann E"/>
      <sheetName val="New Form 16"/>
      <sheetName val="Form 12BA"/>
      <sheetName val="Ann-Form 12BA"/>
      <sheetName val="Saral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2)"/>
      <sheetName val="Top Sheet"/>
      <sheetName val="Abstract"/>
      <sheetName val="BOQ"/>
      <sheetName val="Plum&amp;FF"/>
      <sheetName val="HVAC"/>
      <sheetName val="Furniture"/>
      <sheetName val="Elec."/>
      <sheetName val="BMS"/>
      <sheetName val="Lifts"/>
      <sheetName val="Major Quantities"/>
      <sheetName val="Analysis_1"/>
      <sheetName val="Basic Rates"/>
      <sheetName val="Equipment Bank"/>
      <sheetName val="RA"/>
      <sheetName val="General Analysis"/>
      <sheetName val="BSR"/>
      <sheetName val="Shuttering_analysis"/>
      <sheetName val="Sheet2"/>
      <sheetName val="EB Charges"/>
      <sheetName val="Finance"/>
      <sheetName val="Manpow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ER - 1(1)"/>
      <sheetName val="SUMMARY"/>
    </sheetNames>
    <sheetDataSet>
      <sheetData sheetId="0" refreshError="1"/>
      <sheetData sheetId="1"/>
      <sheetData sheetId="2"/>
      <sheetData sheetId="3"/>
      <sheetData sheetId="4" refreshError="1"/>
      <sheetData sheetId="5"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T"/>
      <sheetName val="DSLP"/>
    </sheetNames>
    <sheetDataSet>
      <sheetData sheetId="0"/>
      <sheetData sheetId="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Sheet1"/>
      <sheetName val="oH(Str+finhrhing)"/>
      <sheetName val="Manpnwer"/>
      <sheetName val="Measurment"/>
      <sheetName val="A.O.R."/>
      <sheetName val="Det_Des"/>
      <sheetName val="Abs PMRL"/>
      <sheetName val="BM"/>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s>
    <sheetDataSet>
      <sheetData sheetId="0"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hod"/>
      <sheetName val="1"/>
      <sheetName val="2"/>
      <sheetName val="3"/>
      <sheetName val="4 (1)"/>
      <sheetName val="4 (2)"/>
      <sheetName val="5"/>
      <sheetName val="6"/>
      <sheetName val="7"/>
      <sheetName val="joist sections"/>
      <sheetName val="lookup"/>
      <sheetName val="Log"/>
      <sheetName val="1_PLINTH"/>
      <sheetName val="DSL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A1" t="str">
            <v>arching</v>
          </cell>
        </row>
        <row r="2">
          <cell r="A2" t="str">
            <v>truss</v>
          </cell>
        </row>
        <row r="5">
          <cell r="A5" t="str">
            <v>as given in BS 8110-1 : 1997 cl.3.5.2.3 (page 38) 'Simplification of load arrangements.  Effective width = load width + 1.2aL(1-a) each side of the load width, where a is the proportion of the span that the centre of load is distant from the support.This</v>
          </cell>
        </row>
        <row r="6">
          <cell r="A6" t="str">
            <v>equal to the width of the patch load (300mm) plus 2 x the depth of the concrete slab (H), as it is considered that the slab can adequately distribute the loads laterally.</v>
          </cell>
        </row>
        <row r="15">
          <cell r="A15" t="str">
            <v xml:space="preserve"> Arch analysis - Loading</v>
          </cell>
        </row>
      </sheetData>
      <sheetData sheetId="11" refreshError="1"/>
      <sheetData sheetId="12" refreshError="1"/>
      <sheetData sheetId="13"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 val="T_Wt3"/>
      <sheetName val="T_Wt3-2"/>
      <sheetName val="T_Wt6"/>
      <sheetName val="DONNE"/>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anel"/>
      <sheetName val="Data Sheet"/>
      <sheetName val="EPA Wt. Calculation"/>
      <sheetName val="Solidity Ratio Method"/>
      <sheetName val="T&amp;S"/>
      <sheetName val="Analysis"/>
      <sheetName val="Design Evaluation"/>
      <sheetName val="Report"/>
      <sheetName val="Sheet12"/>
      <sheetName val="Sheet13"/>
      <sheetName val="Sheet14"/>
      <sheetName val="Module1"/>
      <sheetName val="Dialog1"/>
      <sheetName val="Module2"/>
      <sheetName val="Module4"/>
      <sheetName val="Module5"/>
      <sheetName val="OPGW Qty. - 230 kV"/>
      <sheetName val="Data_Sheet"/>
      <sheetName val="EPA_Wt__Calculation"/>
      <sheetName val="Solidity_Ratio_Method"/>
      <sheetName val="Design_Evaluation"/>
      <sheetName val="Data_Sheet1"/>
      <sheetName val="EPA_Wt__Calculation1"/>
      <sheetName val="Solidity_Ratio_Method1"/>
      <sheetName val="Design_Evaluation1"/>
      <sheetName val="Data_Sheet2"/>
      <sheetName val="EPA_Wt__Calculation2"/>
      <sheetName val="Solidity_Ratio_Method2"/>
      <sheetName val="Design_Evaluation2"/>
      <sheetName val="Data_Sheet3"/>
      <sheetName val="EPA_Wt__Calculation3"/>
      <sheetName val="Solidity_Ratio_Method3"/>
      <sheetName val="Design_Evaluation3"/>
      <sheetName val="Elect."/>
      <sheetName val="List_ratios"/>
      <sheetName val="Data_Sheet4"/>
      <sheetName val="EPA_Wt__Calculation4"/>
      <sheetName val="Solidity_Ratio_Method4"/>
      <sheetName val="Design_Evaluation4"/>
      <sheetName val="OPGW_Qty__-_230_kV"/>
      <sheetName val="Data_Sheet5"/>
      <sheetName val="EPA_Wt__Calculation5"/>
      <sheetName val="Solidity_Ratio_Method5"/>
      <sheetName val="Design_Evaluation5"/>
      <sheetName val="OPGW_Qty__-_230_kV1"/>
      <sheetName val="Sheet1"/>
      <sheetName val="S1BOQ &amp; Workplan"/>
      <sheetName val="inter"/>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Data Sheet"/>
      <sheetName val="Elect."/>
      <sheetName val="SUMMARY_(2)"/>
      <sheetName val="Data_Sheet"/>
      <sheetName val="Elect_"/>
      <sheetName val="SUMMARY_(2)1"/>
      <sheetName val="Data_Sheet1"/>
      <sheetName val="Elect_1"/>
      <sheetName val="SUMMARY_(2)2"/>
      <sheetName val="Data_Sheet2"/>
      <sheetName val="Elect_2"/>
      <sheetName val="SUMMARY_(2)3"/>
      <sheetName val="Data_Sheet3"/>
      <sheetName val="Elect_3"/>
      <sheetName val="SUMMARY_(2)4"/>
      <sheetName val="Data_Sheet4"/>
      <sheetName val="Elect_4"/>
      <sheetName val="Schedule No.1"/>
      <sheetName val="TB 31 Mar 10 15 MTHS"/>
      <sheetName val="perfbot98-99"/>
      <sheetName val="Fund Req. May 15"/>
      <sheetName val="Schedule_No_1"/>
      <sheetName val="TB_31_Mar_10_15_MTHS"/>
      <sheetName val="Fund_Req__May_15"/>
      <sheetName val="DB@Acess"/>
      <sheetName val="Civil"/>
      <sheetName val="TS-TC"/>
      <sheetName val="PTN"/>
      <sheetName val="Fund Req."/>
      <sheetName val="Price Working -SRP"/>
      <sheetName val="UK"/>
      <sheetName val="ER - 1(1)"/>
      <sheetName val="C-I"/>
      <sheetName val="Format - 4"/>
      <sheetName val="PKG_B_Sch-4B"/>
      <sheetName val="eoudesp"/>
      <sheetName val="Voucher"/>
      <sheetName val="Data"/>
      <sheetName val="PRELIM5"/>
      <sheetName val="Price Working -April'07"/>
      <sheetName val="Silo with internal cone"/>
      <sheetName val="SPT vs PHI"/>
      <sheetName val="drg"/>
      <sheetName val="Sheet1"/>
      <sheetName val="TABLES"/>
      <sheetName val="PO NOS"/>
      <sheetName val="CFL-KIM"/>
      <sheetName val="COST"/>
      <sheetName val="13-septic"/>
      <sheetName val="7-ug"/>
      <sheetName val="2-utility"/>
      <sheetName val="18-misc"/>
      <sheetName val="5-pipe"/>
      <sheetName val="RA"/>
      <sheetName val="MASTER_RATE ANALYSIS"/>
      <sheetName val="Schedule_No_11"/>
      <sheetName val="TB_31_Mar_10_15_MTHS1"/>
      <sheetName val="Fund_Req__May_151"/>
      <sheetName val="Fund_Req_"/>
      <sheetName val="Format_-_4"/>
      <sheetName val="Price_Working_-SRP"/>
      <sheetName val="ER_-_1(1)"/>
      <sheetName val="Input"/>
      <sheetName val="Activity"/>
      <sheetName val="Crew"/>
      <sheetName val="Piping"/>
      <sheetName val="Pipe Supports"/>
      <sheetName val="rate analysis"/>
      <sheetName val="BUD-830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lab"/>
    </sheetNames>
    <sheetDataSet>
      <sheetData sheetId="0"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NP2 RCC"/>
      <sheetName val="NP2 RCC PIPE"/>
      <sheetName val="Data GI PIPE"/>
      <sheetName val="G.I. PIPE"/>
      <sheetName val="Air Valve Double Acting"/>
      <sheetName val="Costing Model"/>
      <sheetName val="Valves"/>
      <sheetName val="ButterFly Valves"/>
      <sheetName val="Air Valves"/>
      <sheetName val="Air Valve Single Acting"/>
      <sheetName val="Data air valve"/>
      <sheetName val="Double Flange B. F. Valve PN0.6"/>
      <sheetName val="Data Butterfly Valve"/>
      <sheetName val="Double Flange B. F. Valve PN1.0"/>
      <sheetName val="Wafer Butterfly Valve"/>
      <sheetName val="Sluice Valves"/>
      <sheetName val="Sluice Valves PN1.6"/>
      <sheetName val="Sluice Valves PN1.0"/>
      <sheetName val="Sluice Valves PN 0.6"/>
      <sheetName val="Data Sluice Valves"/>
      <sheetName val="Sluice Valves PN 0.4"/>
      <sheetName val="Pipe Cost"/>
      <sheetName val="Miscellaneous Data"/>
      <sheetName val="Material Rate"/>
      <sheetName val=" SW PIPE"/>
      <sheetName val="DATA SW"/>
      <sheetName val="RCC PIPE"/>
      <sheetName val="NP4 RCC PIPE"/>
      <sheetName val="DATA NP4 RCC"/>
      <sheetName val="NP3 RCC PIPE"/>
      <sheetName val="DATA NP3  RCC"/>
      <sheetName val="BOQ"/>
      <sheetName val="C.I. PIPE"/>
      <sheetName val="DATA C.I."/>
      <sheetName val="LABOUR RATE"/>
      <sheetName val="D.I. PIPE"/>
      <sheetName val="DATA D.I."/>
      <sheetName val="Uls"/>
      <sheetName val="CLA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User Manual"/>
      <sheetName val="Scenario"/>
      <sheetName val="Output"/>
      <sheetName val="Summary"/>
      <sheetName val="P&amp;L"/>
      <sheetName val="Funding summary"/>
      <sheetName val="Input"/>
      <sheetName val="Asset Data"/>
      <sheetName val="Funding data"/>
      <sheetName val="Logic"/>
      <sheetName val="Cash Flow Projections"/>
      <sheetName val="Capex + Dep Estimation"/>
      <sheetName val="Reserve Addition"/>
      <sheetName val="Production Profile"/>
    </sheetNames>
    <sheetDataSet>
      <sheetData sheetId="0"/>
      <sheetData sheetId="1"/>
      <sheetData sheetId="2">
        <row r="12">
          <cell r="B12">
            <v>0</v>
          </cell>
          <cell r="C12" t="str">
            <v>Exploration Success Rate</v>
          </cell>
          <cell r="D12" t="str">
            <v>Average Strike Size (mmboe)</v>
          </cell>
          <cell r="E12" t="str">
            <v>Oil Price (USD per barrel</v>
          </cell>
          <cell r="F12" t="str">
            <v>Gas Price per mmbtu</v>
          </cell>
          <cell r="G12" t="str">
            <v>Wahoo</v>
          </cell>
          <cell r="H12" t="str">
            <v>Barra</v>
          </cell>
          <cell r="I12" t="str">
            <v>Tarakan-Nunukan</v>
          </cell>
          <cell r="J12" t="str">
            <v>Mozambique</v>
          </cell>
        </row>
        <row r="13">
          <cell r="B13" t="str">
            <v>High</v>
          </cell>
          <cell r="C13">
            <v>0.35</v>
          </cell>
          <cell r="D13">
            <v>70</v>
          </cell>
          <cell r="E13">
            <v>100</v>
          </cell>
          <cell r="F13">
            <v>6</v>
          </cell>
          <cell r="G13">
            <v>2017</v>
          </cell>
          <cell r="H13">
            <v>2018</v>
          </cell>
          <cell r="I13">
            <v>2018</v>
          </cell>
          <cell r="J13">
            <v>2017</v>
          </cell>
        </row>
        <row r="14">
          <cell r="B14" t="str">
            <v>Base</v>
          </cell>
          <cell r="C14">
            <v>0.25</v>
          </cell>
          <cell r="D14">
            <v>50</v>
          </cell>
          <cell r="E14">
            <v>80</v>
          </cell>
          <cell r="F14">
            <v>5</v>
          </cell>
          <cell r="G14">
            <v>2018</v>
          </cell>
          <cell r="H14">
            <v>2018</v>
          </cell>
          <cell r="I14">
            <v>2018</v>
          </cell>
          <cell r="J14">
            <v>2018</v>
          </cell>
        </row>
        <row r="15">
          <cell r="B15" t="str">
            <v>Low</v>
          </cell>
          <cell r="C15">
            <v>0.1</v>
          </cell>
          <cell r="D15">
            <v>30</v>
          </cell>
          <cell r="E15">
            <v>60</v>
          </cell>
          <cell r="F15">
            <v>4</v>
          </cell>
          <cell r="G15">
            <v>2019</v>
          </cell>
          <cell r="H15">
            <v>2019</v>
          </cell>
          <cell r="I15">
            <v>2019</v>
          </cell>
          <cell r="J15">
            <v>2019</v>
          </cell>
        </row>
        <row r="16">
          <cell r="B16" t="str">
            <v>User</v>
          </cell>
          <cell r="C16">
            <v>0.3</v>
          </cell>
          <cell r="D16">
            <v>20</v>
          </cell>
          <cell r="E16">
            <v>80</v>
          </cell>
          <cell r="F16">
            <v>6</v>
          </cell>
          <cell r="G16">
            <v>2020</v>
          </cell>
          <cell r="H16">
            <v>2017</v>
          </cell>
          <cell r="I16">
            <v>2018</v>
          </cell>
          <cell r="J16">
            <v>2017</v>
          </cell>
        </row>
        <row r="35">
          <cell r="C35">
            <v>50</v>
          </cell>
        </row>
        <row r="38">
          <cell r="C38">
            <v>3</v>
          </cell>
        </row>
        <row r="39">
          <cell r="C39">
            <v>11.2</v>
          </cell>
        </row>
        <row r="42">
          <cell r="C42">
            <v>5</v>
          </cell>
        </row>
        <row r="43">
          <cell r="C43">
            <v>0.25</v>
          </cell>
        </row>
      </sheetData>
      <sheetData sheetId="3"/>
      <sheetData sheetId="4"/>
      <sheetData sheetId="5"/>
      <sheetData sheetId="6"/>
      <sheetData sheetId="7"/>
      <sheetData sheetId="8"/>
      <sheetData sheetId="9"/>
      <sheetData sheetId="10"/>
      <sheetData sheetId="11"/>
      <sheetData sheetId="12"/>
      <sheetData sheetId="13">
        <row r="4">
          <cell r="N4">
            <v>0.5</v>
          </cell>
        </row>
      </sheetData>
      <sheetData sheetId="14">
        <row r="8">
          <cell r="E8">
            <v>300</v>
          </cell>
        </row>
      </sheetData>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p&amp;m"/>
      <sheetName val="Sheet1"/>
      <sheetName val="Load Details(B2)"/>
      <sheetName val="C &amp; G RHS"/>
      <sheetName val="Abt Foundation "/>
      <sheetName val="pier Foundation"/>
      <sheetName val="Abstract of cost"/>
      <sheetName val="LABOUR RATE"/>
      <sheetName val="Material Rate"/>
      <sheetName val="AoR Finishing"/>
      <sheetName val="Cleaning &amp; Grubbing"/>
      <sheetName val="PRECAST lightconc-II"/>
      <sheetName val="PL"/>
      <sheetName val="BOQ -Block A"/>
      <sheetName val="GF Columns"/>
      <sheetName val="Final"/>
      <sheetName val="Summary-Price_New"/>
      <sheetName val="Sheet3"/>
      <sheetName val="AN-2K"/>
      <sheetName val="Switch V16"/>
      <sheetName val="Detail"/>
      <sheetName val=" Type III"/>
      <sheetName val="temp - raina"/>
      <sheetName val="MECHANICAL MIXING TANK"/>
      <sheetName val="Valves"/>
      <sheetName val="MS 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ted"/>
      <sheetName val="BOQ"/>
      <sheetName val="Schedule F"/>
      <sheetName val="Major qty"/>
      <sheetName val="General Analysis"/>
      <sheetName val="Inputs"/>
      <sheetName val="RA"/>
      <sheetName val="Piling"/>
      <sheetName val="Yard"/>
      <sheetName val="EB Charges"/>
      <sheetName val="Finan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_Str"/>
      <sheetName val="Pil"/>
      <sheetName val="ROB-1"/>
      <sheetName val="ROB-2"/>
      <sheetName val="nala"/>
      <sheetName val="flyover"/>
      <sheetName val="Major Quantities"/>
      <sheetName val="RA"/>
      <sheetName val="Batching&amp;Pil POL"/>
      <sheetName val="Sheet1"/>
      <sheetName val="Steel Piling_POL"/>
      <sheetName val="EB Charges"/>
      <sheetName val="Road No 1"/>
      <sheetName val="Road No 2"/>
      <sheetName val="Road Work"/>
      <sheetName val="Machinary_Road Work"/>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sr_curr"/>
      <sheetName val="JSR_YEAR"/>
      <sheetName val="provisions"/>
      <sheetName val="US GAAP EFFECT"/>
      <sheetName val="exp_track"/>
      <sheetName val="cash flow"/>
      <sheetName val="MATCOST-estimates"/>
      <sheetName val="OWN-estimates"/>
      <sheetName val="FXEX"/>
      <sheetName val="BU_OH"/>
      <sheetName val="RISK"/>
      <sheetName val="ADM &amp; SALES"/>
      <sheetName val="TOP"/>
      <sheetName val="CTC"/>
      <sheetName val="travel_per"/>
      <sheetName val="Travel-mth"/>
      <sheetName val="BO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nsp_Dtl"/>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BP-Other strs"/>
      <sheetName val="INPUT"/>
      <sheetName val="KALK"/>
      <sheetName val="Schedule_3_Mandatory_"/>
      <sheetName val="2B for Sub_Station_F_I_"/>
      <sheetName val="Staff Acco."/>
      <sheetName val="04REL"/>
      <sheetName val="Form-B"/>
      <sheetName val="Transfer"/>
      <sheetName val="MOS suivi hebdomadaire"/>
      <sheetName val="Données"/>
      <sheetName val="Défauts FY99"/>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pc cost"/>
      <sheetName val="SUMMERY"/>
      <sheetName val="FDn Wet"/>
      <sheetName val="Tower Erection"/>
      <sheetName val="Scheme Area Details_Block__ C2"/>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fco"/>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Khalifa_Parkf"/>
      <sheetName val="Khalifa_Parkf1"/>
      <sheetName val="Khalifa_Parkf6"/>
      <sheetName val="Khalifa_Parkf2"/>
      <sheetName val="Khalifa_Parkf3"/>
      <sheetName val="Khalifa_Parkf4"/>
      <sheetName val="Khalifa_Parkf5"/>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Indices"/>
      <sheetName val="UNP-NCW "/>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ecc_res"/>
      <sheetName val="SubmitCal"/>
      <sheetName val="breakup of oil"/>
      <sheetName val="LLEGADA"/>
      <sheetName val="main1"/>
      <sheetName val="Monthly Turnover (Final)"/>
      <sheetName val="cal"/>
      <sheetName val="Prices"/>
      <sheetName val="IPMEQPT"/>
      <sheetName val="INDEX"/>
      <sheetName val="IPSPRS"/>
      <sheetName val="IPTTC"/>
      <sheetName val="Price List WIND Aferkat 2016"/>
      <sheetName val="Sch-1(Option-I)"/>
      <sheetName val="Attach-3 (QR)"/>
      <sheetName val="Material "/>
      <sheetName val="BM"/>
      <sheetName val="BOQ Distribution"/>
      <sheetName val="Info"/>
      <sheetName val="4&quot;"/>
      <sheetName val="HPL"/>
      <sheetName val="Config"/>
      <sheetName val="hydraulical model"/>
      <sheetName val="a1-continuous"/>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Box- Girder"/>
      <sheetName val="Pil"/>
      <sheetName val="Steel Piling_POL"/>
      <sheetName val="Abs PMRL"/>
      <sheetName val="Kalkulation"/>
      <sheetName val="Build-up"/>
      <sheetName val="Cost Sch-I-1"/>
      <sheetName val="STN WISE EMR"/>
      <sheetName val="6 trs"/>
      <sheetName val="HYD VAR"/>
      <sheetName val="PART_DISCOUNT"/>
      <sheetName val="LANGUAGE"/>
      <sheetName val="xcadm_16_1"/>
      <sheetName val="Cad Map"/>
      <sheetName val="int on fds"/>
      <sheetName val="main"/>
      <sheetName val="presentation"/>
      <sheetName val="mr21"/>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Rate Analysis"/>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 val="dBase"/>
      <sheetName val="cash-flow"/>
      <sheetName val="explanation "/>
      <sheetName val=" AT-1-220 "/>
      <sheetName val=" BC-220"/>
      <sheetName val="Sulphur (2)"/>
      <sheetName val="QOSWS "/>
      <sheetName val="Format-5"/>
      <sheetName val="Sliding sdn"/>
      <sheetName val="Acceptance"/>
    </sheetNames>
    <sheetDataSet>
      <sheetData sheetId="0" refreshError="1"/>
      <sheetData sheetId="1" refreshError="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ow r="2">
          <cell r="A2" t="str">
            <v>400 kV CONTROL ROOM BUILDING</v>
          </cell>
        </row>
      </sheetData>
      <sheetData sheetId="25">
        <row r="2">
          <cell r="A2" t="str">
            <v>400 kV CONTROL ROOM BUILDING</v>
          </cell>
        </row>
      </sheetData>
      <sheetData sheetId="26">
        <row r="2">
          <cell r="A2" t="str">
            <v>400 kV CONTROL ROOM BUILDING</v>
          </cell>
        </row>
      </sheetData>
      <sheetData sheetId="27" refreshError="1"/>
      <sheetData sheetId="28" refreshError="1"/>
      <sheetData sheetId="29" refreshError="1"/>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1">
          <cell r="A1" t="str">
            <v>ORISSA State Electricity Board, - GRIDCO</v>
          </cell>
        </row>
      </sheetData>
      <sheetData sheetId="53">
        <row r="1">
          <cell r="A1" t="str">
            <v>ORISSA State Electricity Board, - GRIDCO</v>
          </cell>
        </row>
      </sheetData>
      <sheetData sheetId="54">
        <row r="1">
          <cell r="A1" t="str">
            <v>ORISSA State Electricity Board, - GRIDCO</v>
          </cell>
        </row>
      </sheetData>
      <sheetData sheetId="55">
        <row r="1">
          <cell r="A1" t="str">
            <v>ORISSA State Electricity Board, - GRIDCO</v>
          </cell>
        </row>
      </sheetData>
      <sheetData sheetId="56">
        <row r="1">
          <cell r="A1" t="str">
            <v>ORISSA State Electricity Board, - GRIDCO</v>
          </cell>
        </row>
      </sheetData>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ow r="1">
          <cell r="A1" t="str">
            <v>ORISSA State Electricity Board, - GRIDCO</v>
          </cell>
        </row>
      </sheetData>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efreshError="1"/>
      <sheetData sheetId="85" refreshError="1"/>
      <sheetData sheetId="86" refreshError="1"/>
      <sheetData sheetId="87" refreshError="1"/>
      <sheetData sheetId="88" refreshError="1"/>
      <sheetData sheetId="89" refreshError="1"/>
      <sheetData sheetId="90" refreshError="1"/>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ow r="1">
          <cell r="A1" t="str">
            <v>ORISSA State Electricity Board, - GRIDCO</v>
          </cell>
        </row>
      </sheetData>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row r="2">
          <cell r="A2" t="str">
            <v>400 kV CONTROL ROOM BUILDING</v>
          </cell>
        </row>
      </sheetData>
      <sheetData sheetId="173">
        <row r="2">
          <cell r="A2" t="str">
            <v>400 kV CONTROL ROOM BUILDING</v>
          </cell>
        </row>
      </sheetData>
      <sheetData sheetId="174"/>
      <sheetData sheetId="175" refreshError="1"/>
      <sheetData sheetId="176" refreshError="1"/>
      <sheetData sheetId="177"/>
      <sheetData sheetId="178"/>
      <sheetData sheetId="179">
        <row r="1">
          <cell r="A1" t="str">
            <v>ORISSA State Electricity Board, - GRIDCO</v>
          </cell>
        </row>
      </sheetData>
      <sheetData sheetId="180">
        <row r="1">
          <cell r="A1" t="str">
            <v>ORISSA State Electricity Board, - GRIDCO</v>
          </cell>
        </row>
      </sheetData>
      <sheetData sheetId="181">
        <row r="1">
          <cell r="A1" t="str">
            <v>ORISSA State Electricity Board, - GRIDCO</v>
          </cell>
        </row>
      </sheetData>
      <sheetData sheetId="182">
        <row r="1">
          <cell r="A1" t="str">
            <v>ORISSA State Electricity Board, - GRIDCO</v>
          </cell>
        </row>
      </sheetData>
      <sheetData sheetId="183">
        <row r="1">
          <cell r="A1" t="str">
            <v>ORISSA State Electricity Board, - GRIDCO</v>
          </cell>
        </row>
      </sheetData>
      <sheetData sheetId="184">
        <row r="1">
          <cell r="A1" t="str">
            <v>ORISSA State Electricity Board, - GRIDCO</v>
          </cell>
        </row>
      </sheetData>
      <sheetData sheetId="185">
        <row r="1">
          <cell r="A1" t="str">
            <v>ORISSA State Electricity Board, - GRIDCO</v>
          </cell>
        </row>
      </sheetData>
      <sheetData sheetId="186" refreshError="1"/>
      <sheetData sheetId="187" refreshError="1"/>
      <sheetData sheetId="188" refreshError="1"/>
      <sheetData sheetId="189">
        <row r="1">
          <cell r="A1" t="str">
            <v>ORISSA State Electricity Board, - GRIDCO</v>
          </cell>
        </row>
      </sheetData>
      <sheetData sheetId="190" refreshError="1"/>
      <sheetData sheetId="191">
        <row r="1">
          <cell r="A1" t="str">
            <v>ORISSA State Electricity Board, - GRIDCO</v>
          </cell>
        </row>
      </sheetData>
      <sheetData sheetId="192">
        <row r="1">
          <cell r="A1" t="str">
            <v>ORISSA State Electricity Board, - GRIDCO</v>
          </cell>
        </row>
      </sheetData>
      <sheetData sheetId="193">
        <row r="1">
          <cell r="A1" t="str">
            <v>ORISSA State Electricity Board, - GRIDCO</v>
          </cell>
        </row>
      </sheetData>
      <sheetData sheetId="194">
        <row r="1">
          <cell r="A1" t="str">
            <v>ORISSA State Electricity Board, - GRIDCO</v>
          </cell>
        </row>
      </sheetData>
      <sheetData sheetId="195">
        <row r="1">
          <cell r="A1" t="str">
            <v>ORISSA State Electricity Board, - GRIDCO</v>
          </cell>
        </row>
      </sheetData>
      <sheetData sheetId="196">
        <row r="1">
          <cell r="A1" t="str">
            <v>ORISSA State Electricity Board, - GRIDCO</v>
          </cell>
        </row>
      </sheetData>
      <sheetData sheetId="197">
        <row r="1">
          <cell r="A1" t="str">
            <v>ORISSA State Electricity Board, - GRIDCO</v>
          </cell>
        </row>
      </sheetData>
      <sheetData sheetId="198">
        <row r="1">
          <cell r="A1" t="str">
            <v>ORISSA State Electricity Board, - GRIDCO</v>
          </cell>
        </row>
      </sheetData>
      <sheetData sheetId="199">
        <row r="1">
          <cell r="A1" t="str">
            <v>ORISSA State Electricity Board, - GRIDCO</v>
          </cell>
        </row>
      </sheetData>
      <sheetData sheetId="200">
        <row r="1">
          <cell r="A1" t="str">
            <v>ORISSA State Electricity Board, - GRIDCO</v>
          </cell>
        </row>
      </sheetData>
      <sheetData sheetId="201">
        <row r="1">
          <cell r="A1" t="str">
            <v>ORISSA State Electricity Board, - GRIDCO</v>
          </cell>
        </row>
      </sheetData>
      <sheetData sheetId="202">
        <row r="1">
          <cell r="A1" t="str">
            <v>ORISSA State Electricity Board, - GRIDCO</v>
          </cell>
        </row>
      </sheetData>
      <sheetData sheetId="203">
        <row r="1">
          <cell r="A1" t="str">
            <v>ORISSA State Electricity Board, - GRIDCO</v>
          </cell>
        </row>
      </sheetData>
      <sheetData sheetId="204">
        <row r="1">
          <cell r="A1" t="str">
            <v>ORISSA State Electricity Board, - GRIDCO</v>
          </cell>
        </row>
      </sheetData>
      <sheetData sheetId="205">
        <row r="1">
          <cell r="A1" t="str">
            <v>ORISSA State Electricity Board, - GRIDCO</v>
          </cell>
        </row>
      </sheetData>
      <sheetData sheetId="206">
        <row r="1">
          <cell r="A1" t="str">
            <v>ORISSA State Electricity Board, - GRIDCO</v>
          </cell>
        </row>
      </sheetData>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row r="2">
          <cell r="A2" t="str">
            <v>400 kV CONTROL ROOM BUILDING</v>
          </cell>
        </row>
      </sheetData>
      <sheetData sheetId="217"/>
      <sheetData sheetId="218">
        <row r="2">
          <cell r="A2" t="str">
            <v>400 kV CONTROL ROOM BUILDING</v>
          </cell>
        </row>
      </sheetData>
      <sheetData sheetId="219">
        <row r="1">
          <cell r="A1" t="str">
            <v>ORISSA State Electricity Board, - GRIDCO</v>
          </cell>
        </row>
      </sheetData>
      <sheetData sheetId="220">
        <row r="1">
          <cell r="A1" t="str">
            <v>ORISSA State Electricity Board, - GRIDCO</v>
          </cell>
        </row>
      </sheetData>
      <sheetData sheetId="221">
        <row r="1">
          <cell r="A1" t="str">
            <v>ORISSA State Electricity Board, - GRIDCO</v>
          </cell>
        </row>
      </sheetData>
      <sheetData sheetId="222">
        <row r="1">
          <cell r="A1" t="str">
            <v>ORISSA State Electricity Board, - GRIDCO</v>
          </cell>
        </row>
      </sheetData>
      <sheetData sheetId="223">
        <row r="1">
          <cell r="A1" t="str">
            <v>ORISSA State Electricity Board, - GRIDCO</v>
          </cell>
        </row>
      </sheetData>
      <sheetData sheetId="224" refreshError="1"/>
      <sheetData sheetId="225" refreshError="1"/>
      <sheetData sheetId="226" refreshError="1"/>
      <sheetData sheetId="227">
        <row r="1">
          <cell r="A1" t="str">
            <v>ORISSA State Electricity Board, - GRIDCO</v>
          </cell>
        </row>
      </sheetData>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ow r="2">
          <cell r="A2" t="str">
            <v>400 kV CONTROL ROOM BUILDING</v>
          </cell>
        </row>
      </sheetData>
      <sheetData sheetId="278">
        <row r="2">
          <cell r="A2" t="str">
            <v>400 kV CONTROL ROOM BUILDING</v>
          </cell>
        </row>
      </sheetData>
      <sheetData sheetId="279">
        <row r="2">
          <cell r="A2" t="str">
            <v>400 kV CONTROL ROOM BUILDING</v>
          </cell>
        </row>
      </sheetData>
      <sheetData sheetId="280">
        <row r="2">
          <cell r="A2" t="str">
            <v>400 kV CONTROL ROOM BUILDING</v>
          </cell>
        </row>
      </sheetData>
      <sheetData sheetId="281">
        <row r="2">
          <cell r="A2" t="str">
            <v>400 kV CONTROL ROOM BUILDING</v>
          </cell>
        </row>
      </sheetData>
      <sheetData sheetId="282"/>
      <sheetData sheetId="283"/>
      <sheetData sheetId="284"/>
      <sheetData sheetId="285"/>
      <sheetData sheetId="286"/>
      <sheetData sheetId="287"/>
      <sheetData sheetId="288"/>
      <sheetData sheetId="289"/>
      <sheetData sheetId="290"/>
      <sheetData sheetId="291">
        <row r="2">
          <cell r="A2" t="str">
            <v>400 kV CONTROL ROOM BUILDING</v>
          </cell>
        </row>
      </sheetData>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row r="2">
          <cell r="A2" t="str">
            <v>400 kV CONTROL ROOM BUILDING</v>
          </cell>
        </row>
      </sheetData>
      <sheetData sheetId="298">
        <row r="2">
          <cell r="A2" t="str">
            <v>400 kV CONTROL ROOM BUILDING</v>
          </cell>
        </row>
      </sheetData>
      <sheetData sheetId="299">
        <row r="2">
          <cell r="A2" t="str">
            <v>400 kV CONTROL ROOM BUILDING</v>
          </cell>
        </row>
      </sheetData>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row r="1">
          <cell r="A1" t="str">
            <v>ORISSA State Electricity Board, - GRIDCO</v>
          </cell>
        </row>
      </sheetData>
      <sheetData sheetId="403"/>
      <sheetData sheetId="404"/>
      <sheetData sheetId="405"/>
      <sheetData sheetId="406"/>
      <sheetData sheetId="407"/>
      <sheetData sheetId="408">
        <row r="1">
          <cell r="A1" t="str">
            <v>ORISSA State Electricity Board, - GRIDCO</v>
          </cell>
        </row>
      </sheetData>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row r="2">
          <cell r="A2" t="str">
            <v>400 kV CONTROL ROOM BUILDING</v>
          </cell>
        </row>
      </sheetData>
      <sheetData sheetId="485"/>
      <sheetData sheetId="486"/>
      <sheetData sheetId="487">
        <row r="2">
          <cell r="A2" t="str">
            <v>400 kV CONTROL ROOM BUILDING</v>
          </cell>
        </row>
      </sheetData>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row r="2">
          <cell r="A2" t="str">
            <v>400 kV CONTROL ROOM BUILDING</v>
          </cell>
        </row>
      </sheetData>
      <sheetData sheetId="542"/>
      <sheetData sheetId="543"/>
      <sheetData sheetId="544">
        <row r="2">
          <cell r="A2" t="str">
            <v>400 kV CONTROL ROOM BUILDING</v>
          </cell>
        </row>
      </sheetData>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row r="2">
          <cell r="A2" t="str">
            <v>400 kV CONTROL ROOM BUILDING</v>
          </cell>
        </row>
      </sheetData>
      <sheetData sheetId="599"/>
      <sheetData sheetId="600"/>
      <sheetData sheetId="601">
        <row r="2">
          <cell r="A2" t="str">
            <v>400 kV CONTROL ROOM BUILDING</v>
          </cell>
        </row>
      </sheetData>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row r="2">
          <cell r="A2" t="str">
            <v>400 kV CONTROL ROOM BUILDING</v>
          </cell>
        </row>
      </sheetData>
      <sheetData sheetId="713"/>
      <sheetData sheetId="714"/>
      <sheetData sheetId="715">
        <row r="2">
          <cell r="A2" t="str">
            <v>400 kV CONTROL ROOM BUILDING</v>
          </cell>
        </row>
      </sheetData>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row r="2">
          <cell r="A2" t="str">
            <v>400 kV CONTROL ROOM BUILDING</v>
          </cell>
        </row>
      </sheetData>
      <sheetData sheetId="770"/>
      <sheetData sheetId="771"/>
      <sheetData sheetId="772">
        <row r="2">
          <cell r="A2" t="str">
            <v>400 kV CONTROL ROOM BUILDING</v>
          </cell>
        </row>
      </sheetData>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row r="2">
          <cell r="A2" t="str">
            <v>400 kV CONTROL ROOM BUILDING</v>
          </cell>
        </row>
      </sheetData>
      <sheetData sheetId="827"/>
      <sheetData sheetId="828"/>
      <sheetData sheetId="829">
        <row r="2">
          <cell r="A2" t="str">
            <v>400 kV CONTROL ROOM BUILDING</v>
          </cell>
        </row>
      </sheetData>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sheetData sheetId="1246"/>
      <sheetData sheetId="1247"/>
      <sheetData sheetId="1248"/>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_Str"/>
      <sheetName val="Pil"/>
      <sheetName val="ROB-1"/>
      <sheetName val="ROB-2"/>
      <sheetName val="nala"/>
      <sheetName val="flyover"/>
      <sheetName val="Major Quantities"/>
      <sheetName val="RA"/>
      <sheetName val="Batching&amp;Pil POL"/>
      <sheetName val="Sheet1"/>
      <sheetName val="Steel Piling_POL"/>
      <sheetName val="EB Charges"/>
      <sheetName val="Road No 1"/>
      <sheetName val="Road No 2"/>
      <sheetName val="Road Work"/>
      <sheetName val="Machinary_Road Work"/>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
      <sheetName val="XXXX0"/>
      <sheetName val="user charges"/>
      <sheetName val="P&amp;E"/>
      <sheetName val="BASIC"/>
      <sheetName val="ANALYSIS"/>
      <sheetName val="BOQ"/>
      <sheetName val="Material"/>
      <sheetName val="Machinary_Road Work"/>
      <sheetName val="Batching&amp;Pil POL"/>
      <sheetName val="Pil"/>
      <sheetName val="Steel Piling_PO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Khelwar"/>
      <sheetName val="Ramana Rao"/>
      <sheetName val="S. Harsha"/>
      <sheetName val="Prem Chandra Tripathi"/>
      <sheetName val="Rajesh Pandey"/>
      <sheetName val="S. Mukherjee"/>
      <sheetName val="M.K. Vikram"/>
      <sheetName val="Uday Kumar Chattopadhyay"/>
      <sheetName val="AB Patel"/>
      <sheetName val="T.K.Radhakrishnan"/>
      <sheetName val="C.G. Anbu"/>
      <sheetName val="C.G Kamalanathan"/>
      <sheetName val="T Chinnaraji"/>
      <sheetName val="Velu Shanmugam"/>
      <sheetName val="Parvathi Balasubramanian"/>
      <sheetName val="S.Chinnakkannan (2)"/>
      <sheetName val="G Krishnamoorthy"/>
      <sheetName val="S. Samaraj"/>
      <sheetName val="Samudi Chenrayan"/>
      <sheetName val="R.Munisamy"/>
      <sheetName val="M Perumal"/>
      <sheetName val="P. Veeragu"/>
      <sheetName val="V. Veerapandian"/>
      <sheetName val="S. Balasubramaniam"/>
      <sheetName val="Gopalan Rejeev"/>
      <sheetName val="N Potti Samy"/>
      <sheetName val="T Murugan"/>
      <sheetName val="Ganesh K Iyer"/>
      <sheetName val="V Rathinam"/>
      <sheetName val="Tamilarasan"/>
      <sheetName val="Murlidhar Singh"/>
      <sheetName val="Krishnaswamy"/>
      <sheetName val="Md Ayub"/>
      <sheetName val="S.Aananatha Krishnan"/>
      <sheetName val="V.P. Hiremani"/>
      <sheetName val="MSRMurty"/>
      <sheetName val="Manoj Ranjan"/>
      <sheetName val="E K Job"/>
      <sheetName val="Santosh Unnithan"/>
      <sheetName val="NK Sinha"/>
      <sheetName val="MCVR"/>
      <sheetName val="KS"/>
      <sheetName val="Manikumar"/>
      <sheetName val="Pandian"/>
      <sheetName val="AGSNair"/>
      <sheetName val="Murugan"/>
      <sheetName val="Duraiarasan"/>
      <sheetName val="Christopher"/>
      <sheetName val="KV Gopal"/>
      <sheetName val="RThangaraju"/>
      <sheetName val="AGnan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SM"/>
      <sheetName val="HNS"/>
      <sheetName val="SDK"/>
      <sheetName val="MCM"/>
      <sheetName val="SBJ"/>
      <sheetName val="BBS"/>
      <sheetName val="VBP"/>
      <sheetName val="DBP"/>
      <sheetName val="KKJ"/>
      <sheetName val="MKH"/>
      <sheetName val="BM"/>
      <sheetName val="DSG"/>
      <sheetName val="MP"/>
      <sheetName val="DB"/>
      <sheetName val="MCP"/>
      <sheetName val="SSK"/>
      <sheetName val="KS"/>
      <sheetName val="SKN"/>
      <sheetName val="SBL"/>
      <sheetName val="MRAM"/>
      <sheetName val="RADH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FF"/>
      <sheetName val="P&amp;L"/>
      <sheetName val="PrdQty"/>
      <sheetName val="PrdVal"/>
      <sheetName val="Basic"/>
      <sheetName val="Rate Analy."/>
      <sheetName val="Agg"/>
      <sheetName val="Agg (2)"/>
      <sheetName val="PMRL ind"/>
      <sheetName val="Sheet1"/>
      <sheetName val="Abs PMRL"/>
      <sheetName val="Mach."/>
      <sheetName val="Eqpdata"/>
      <sheetName val="Materials"/>
      <sheetName val="mat"/>
      <sheetName val="lab"/>
      <sheetName val="fol"/>
      <sheetName val="Spare"/>
      <sheetName val="BATA"/>
      <sheetName val="NHC"/>
      <sheetName val="Hire"/>
      <sheetName val="Sub"/>
      <sheetName val="Shut"/>
      <sheetName val="OH"/>
      <sheetName val="org"/>
      <sheetName val="S3SEPT98"/>
      <sheetName val="FORM7"/>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macros"/>
      <sheetName val="DSLP"/>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train"/>
      <sheetName val="BTB"/>
      <sheetName val="cf"/>
      <sheetName val="orders"/>
      <sheetName val="Form-C4"/>
      <sheetName val="banilad"/>
      <sheetName val="Mactan"/>
      <sheetName val="Mandaue"/>
      <sheetName val="Purlin(7m)"/>
      <sheetName val="dBase"/>
      <sheetName val="Sheet5"/>
      <sheetName val="Key Assumptions"/>
      <sheetName val="Transfer"/>
      <sheetName val="S4"/>
      <sheetName val="wordsdata"/>
      <sheetName val="Assumptions"/>
      <sheetName val="analysis"/>
      <sheetName val="Intro"/>
      <sheetName val="PACK (B)"/>
      <sheetName val="Title_Str"/>
      <sheetName val="Str Dsgn"/>
      <sheetName val="Ten Cap"/>
      <sheetName val="Wind_15m"/>
      <sheetName val="Wind_17.5m"/>
      <sheetName val="Wind_20m"/>
      <sheetName val="Title_Fdn"/>
      <sheetName val="Fdn Loads"/>
      <sheetName val="Fdn_Dsgn_Y(2m)"/>
      <sheetName val="1_Y(2m)"/>
      <sheetName val="Fdn_Dsgn_X(2m)"/>
      <sheetName val="1_X(2m)"/>
      <sheetName val="Fdn_Dsgn_Y (3.3m)"/>
      <sheetName val="1_Y (3.3m)"/>
      <sheetName val="Fdn_Dsgn_X (3.3m)"/>
      <sheetName val="1_X (3.3m)"/>
      <sheetName val="Data"/>
      <sheetName val="s"/>
      <sheetName val="4 Annex 1 Basic rate"/>
      <sheetName val="water prop."/>
      <sheetName val="SITE OVERHEADS"/>
      <sheetName val="Load Details-220kV"/>
      <sheetName val="Bongaon"/>
      <sheetName val="Jeerat"/>
      <sheetName val="NJP"/>
      <sheetName val="Major Br. Statement"/>
      <sheetName val="ASSAm Gua PBC"/>
      <sheetName val="Khalifa Parkf"/>
      <sheetName val="M+MC"/>
      <sheetName val="Load Details(B2)"/>
      <sheetName val="doq"/>
      <sheetName val="horizontal"/>
      <sheetName val="Preliminary expences"/>
      <sheetName val="Survey"/>
      <sheetName val="LAND"/>
      <sheetName val="uti"/>
      <sheetName val="FORMATION"/>
      <sheetName val="E.work "/>
      <sheetName val="SUMMERY 1 (3)"/>
      <sheetName val="EW QTy "/>
      <sheetName val="Side Drain ra "/>
      <sheetName val="side drain sketch  &amp; RA"/>
      <sheetName val="Index 2"/>
      <sheetName val="Walling "/>
      <sheetName val="Walling ra  "/>
      <sheetName val="SKETCH ( WALL ) &amp; R A"/>
      <sheetName val="PWAY"/>
      <sheetName val="Rails &amp; Fastening"/>
      <sheetName val="Sheet10"/>
      <sheetName val="Sleepers &amp; Fastening"/>
      <sheetName val="Points &amp; Crossings"/>
      <sheetName val="SUMMERY 1 (2)"/>
      <sheetName val="qty summary"/>
      <sheetName val="Civil Boq"/>
      <sheetName val="JCR TOP(ITEM)-KTRP"/>
      <sheetName val="Material "/>
      <sheetName val="BS1"/>
      <sheetName val="Construction"/>
      <sheetName val="Risk Assessment"/>
      <sheetName val="ecc_res"/>
      <sheetName val="LEGEND"/>
      <sheetName val="SPT vs PHI"/>
      <sheetName val="STN WISE EMR"/>
      <sheetName val="Form_A"/>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Key_Assumptions"/>
      <sheetName val="PACK_(B)"/>
      <sheetName val="Str_Dsgn"/>
      <sheetName val="Ten_Cap"/>
      <sheetName val="Wind_17_5m"/>
      <sheetName val="Fdn_Loads"/>
      <sheetName val="Fdn_Dsgn_Y_(3_3m)"/>
      <sheetName val="1_Y_(3_3m)"/>
      <sheetName val="Fdn_Dsgn_X_(3_3m)"/>
      <sheetName val="1_X_(3_3m)"/>
      <sheetName val="ASSAm_Gua_PBC"/>
      <sheetName val="Load_Details-220kV"/>
      <sheetName val="SITE_OVERHEADS"/>
      <sheetName val="water_prop_"/>
      <sheetName val="Khalifa_Parkf"/>
      <sheetName val="SPT_vs_PHI"/>
      <sheetName val="_Information"/>
      <sheetName val="_DDList"/>
      <sheetName val="_UOM"/>
      <sheetName val="A.O.R r1Str"/>
      <sheetName val="A.O.R r1"/>
      <sheetName val="A.O.R (2)"/>
      <sheetName val="BP"/>
      <sheetName val="Index"/>
      <sheetName val="Materials "/>
      <sheetName val="PROG_DATA"/>
      <sheetName val="Steel-Circular"/>
      <sheetName val="220&amp;132"/>
      <sheetName val="17"/>
      <sheetName val="BOQ-Roadworks"/>
      <sheetName val="Detail In Door Stad"/>
      <sheetName val="Details of CS"/>
      <sheetName val="Crust &amp; Width of CS"/>
      <sheetName val="Annex"/>
      <sheetName val="schedule1"/>
      <sheetName val="Detail 1A"/>
      <sheetName val="Rate"/>
      <sheetName val="Elite 1 - MBCL"/>
      <sheetName val="A_O_R_r1Str"/>
      <sheetName val="A_O_R_r1"/>
      <sheetName val="A_O_R_(2)"/>
      <sheetName val="Elite_1_-_MBCL"/>
      <sheetName val="Civil_Boq"/>
      <sheetName val="Budget By Month"/>
      <sheetName val="Tracking"/>
      <sheetName val="Comparison"/>
      <sheetName val="Dropdown list"/>
      <sheetName val="Breaker size"/>
      <sheetName val="CCC-1C-PVC-XLPE"/>
      <sheetName val="CCC-4C-PVC-XLPE"/>
      <sheetName val="CCC-BTS"/>
      <sheetName val="VD-BTS"/>
      <sheetName val="Resistance_Reactance_Cables"/>
      <sheetName val="CTS_1C_PVC_Armoured"/>
      <sheetName val="CTS_1C_PVC_Unarmoured"/>
      <sheetName val="CTS_1C_XLPE_Armoured"/>
      <sheetName val="CTS_1C_XLPE_Unarmoured"/>
      <sheetName val="CTS_3C_PVC_Armoured"/>
      <sheetName val="CTS_3C_PVC_Unarmoured"/>
      <sheetName val="CTS_3C_XLPE_Armoured"/>
      <sheetName val="CTS_3C_XLPE_Unarmoured"/>
      <sheetName val="CTS_4C_PVC_Armoured"/>
      <sheetName val="CTS_4C_PVC_Unarmoured"/>
      <sheetName val="CTS_4C_XLPE_Armoured"/>
      <sheetName val="List-CTS"/>
      <sheetName val="#3E1_GCR"/>
      <sheetName val="Summary Sheets"/>
      <sheetName val="Build-up"/>
      <sheetName val="Abs PMRL"/>
      <sheetName val="Cut&amp;Grub"/>
      <sheetName val="GSB+WMM"/>
      <sheetName val="Calendar"/>
      <sheetName val="Report"/>
      <sheetName val="section"/>
      <sheetName val="MA"/>
      <sheetName val="Basic Rates"/>
      <sheetName val="Rate Analysis"/>
      <sheetName val="FORM7"/>
      <sheetName val="RA-markate"/>
      <sheetName val="A1-Continuous"/>
      <sheetName val="Cable data"/>
      <sheetName val="Table"/>
      <sheetName val="conc-foot-gradeslab"/>
      <sheetName val="basic-data"/>
      <sheetName val="mem-property"/>
      <sheetName val="Debit_Transit"/>
      <sheetName val="STATUE"/>
      <sheetName val="M"/>
      <sheetName val="hyperstatic"/>
      <sheetName val="Material"/>
      <sheetName val="Structures"/>
      <sheetName val="Built Up"/>
      <sheetName val="Horizontal profile"/>
      <sheetName val="Staff Acco."/>
      <sheetName val="Input"/>
      <sheetName val="288-1"/>
      <sheetName val="basdat"/>
      <sheetName val="ANAL"/>
      <sheetName val="BOQ Distribution"/>
      <sheetName val="loadcal"/>
      <sheetName val="SECPROP"/>
      <sheetName val="CABLENOS."/>
      <sheetName val="SOR"/>
      <sheetName val="Labour &amp; Plant"/>
      <sheetName val="Machinery"/>
      <sheetName val="procurement"/>
      <sheetName val="Gen Info"/>
      <sheetName val="Input Sheet"/>
      <sheetName val="Box- Girder"/>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Key_Assumptions2"/>
      <sheetName val="PACK_(B)2"/>
      <sheetName val="water_prop_2"/>
      <sheetName val="SITE_OVERHEADS2"/>
      <sheetName val="Major_Br__Statement2"/>
      <sheetName val="Str_Dsgn2"/>
      <sheetName val="Ten_Cap2"/>
      <sheetName val="Wind_17_5m2"/>
      <sheetName val="Fdn_Loads2"/>
      <sheetName val="Fdn_Dsgn_Y_(3_3m)2"/>
      <sheetName val="1_Y_(3_3m)2"/>
      <sheetName val="Fdn_Dsgn_X_(3_3m)2"/>
      <sheetName val="1_X_(3_3m)2"/>
      <sheetName val="4_Annex_1_Basic_rate2"/>
      <sheetName val="Load_Details-220kV2"/>
      <sheetName val="ASSAm_Gua_PBC2"/>
      <sheetName val="Khalifa_Parkf2"/>
      <sheetName val="SPT_vs_PHI2"/>
      <sheetName val="JCR_TOP(ITEM)-KTRP2"/>
      <sheetName val="Material_2"/>
      <sheetName val="STN_WISE_EMR2"/>
      <sheetName val="Civil_Boq2"/>
      <sheetName val="Elite_1_-_MBCL2"/>
      <sheetName val="Basic_Rates2"/>
      <sheetName val="Detail_1A2"/>
      <sheetName val="Rate_Analysis2"/>
      <sheetName val="Preliminary_expences2"/>
      <sheetName val="E_work_2"/>
      <sheetName val="SUMMERY_1_(3)2"/>
      <sheetName val="EW_QTy_2"/>
      <sheetName val="Side_Drain_ra_2"/>
      <sheetName val="side_drain_sketch__&amp;_RA2"/>
      <sheetName val="Index_22"/>
      <sheetName val="Walling_2"/>
      <sheetName val="Walling_ra__2"/>
      <sheetName val="SKETCH_(_WALL_)_&amp;_R_A2"/>
      <sheetName val="Rails_&amp;_Fastening2"/>
      <sheetName val="Sleepers_&amp;_Fastening2"/>
      <sheetName val="Points_&amp;_Crossings2"/>
      <sheetName val="SUMMERY_1_(2)2"/>
      <sheetName val="qty_summary2"/>
      <sheetName val="Major_Br__Statement"/>
      <sheetName val="4_Annex_1_Basic_rate"/>
      <sheetName val="JCR_TOP(ITEM)-KTRP"/>
      <sheetName val="Material_"/>
      <sheetName val="STN_WISE_EMR"/>
      <sheetName val="Basic_Rates"/>
      <sheetName val="Detail_1A"/>
      <sheetName val="Rate_Analysis"/>
      <sheetName val="Preliminary_expences"/>
      <sheetName val="E_work_"/>
      <sheetName val="SUMMERY_1_(3)"/>
      <sheetName val="EW_QTy_"/>
      <sheetName val="Side_Drain_ra_"/>
      <sheetName val="side_drain_sketch__&amp;_RA"/>
      <sheetName val="Index_2"/>
      <sheetName val="Walling_"/>
      <sheetName val="Walling_ra__"/>
      <sheetName val="SKETCH_(_WALL_)_&amp;_R_A"/>
      <sheetName val="Rails_&amp;_Fastening"/>
      <sheetName val="Sleepers_&amp;_Fastening"/>
      <sheetName val="Points_&amp;_Crossings"/>
      <sheetName val="SUMMERY_1_(2)"/>
      <sheetName val="qty_summary"/>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Key_Assumptions1"/>
      <sheetName val="PACK_(B)1"/>
      <sheetName val="water_prop_1"/>
      <sheetName val="SITE_OVERHEADS1"/>
      <sheetName val="Major_Br__Statement1"/>
      <sheetName val="Str_Dsgn1"/>
      <sheetName val="Ten_Cap1"/>
      <sheetName val="Wind_17_5m1"/>
      <sheetName val="Fdn_Loads1"/>
      <sheetName val="Fdn_Dsgn_Y_(3_3m)1"/>
      <sheetName val="1_Y_(3_3m)1"/>
      <sheetName val="Fdn_Dsgn_X_(3_3m)1"/>
      <sheetName val="1_X_(3_3m)1"/>
      <sheetName val="4_Annex_1_Basic_rate1"/>
      <sheetName val="Load_Details-220kV1"/>
      <sheetName val="ASSAm_Gua_PBC1"/>
      <sheetName val="Khalifa_Parkf1"/>
      <sheetName val="SPT_vs_PHI1"/>
      <sheetName val="JCR_TOP(ITEM)-KTRP1"/>
      <sheetName val="Material_1"/>
      <sheetName val="STN_WISE_EMR1"/>
      <sheetName val="Civil_Boq1"/>
      <sheetName val="Elite_1_-_MBCL1"/>
      <sheetName val="Basic_Rates1"/>
      <sheetName val="Detail_1A1"/>
      <sheetName val="Rate_Analysis1"/>
      <sheetName val="Preliminary_expences1"/>
      <sheetName val="E_work_1"/>
      <sheetName val="SUMMERY_1_(3)1"/>
      <sheetName val="EW_QTy_1"/>
      <sheetName val="Side_Drain_ra_1"/>
      <sheetName val="side_drain_sketch__&amp;_RA1"/>
      <sheetName val="Index_21"/>
      <sheetName val="Walling_1"/>
      <sheetName val="Walling_ra__1"/>
      <sheetName val="SKETCH_(_WALL_)_&amp;_R_A1"/>
      <sheetName val="Rails_&amp;_Fastening1"/>
      <sheetName val="Sleepers_&amp;_Fastening1"/>
      <sheetName val="Points_&amp;_Crossings1"/>
      <sheetName val="SUMMERY_1_(2)1"/>
      <sheetName val="qty_summary1"/>
      <sheetName val="FT-05-02IsoBOM"/>
      <sheetName val="C &amp; G RHS"/>
      <sheetName val="Debit_RMC"/>
      <sheetName val="travel_per"/>
      <sheetName val="Design"/>
      <sheetName val="01"/>
      <sheetName val="summary"/>
      <sheetName val="bhandup"/>
      <sheetName val="Measurment"/>
      <sheetName val="DOQ-9"/>
      <sheetName val="02"/>
      <sheetName val="03"/>
      <sheetName val="04"/>
      <sheetName val="(Do not delete)"/>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Key_Assumptions3"/>
      <sheetName val="PACK_(B)3"/>
      <sheetName val="SITE_OVERHEADS3"/>
      <sheetName val="A_O_R_r1Str3"/>
      <sheetName val="A_O_R_r13"/>
      <sheetName val="A_O_R_(2)3"/>
      <sheetName val="Materials_2"/>
      <sheetName val="Civil_Boq3"/>
      <sheetName val="Detail_In_Door_Stad2"/>
      <sheetName val="Details_of_CS2"/>
      <sheetName val="Crust_&amp;_Width_of_CS2"/>
      <sheetName val="Elite_1_-_MBCL3"/>
      <sheetName val="Budget_By_Month2"/>
      <sheetName val="Dropdown_list2"/>
      <sheetName val="Breaker_size2"/>
      <sheetName val="Risk_Assessment2"/>
      <sheetName val="Summary_Sheets2"/>
      <sheetName val="Abs_PMRL2"/>
      <sheetName val="Cable_data2"/>
      <sheetName val="Built_Up2"/>
      <sheetName val="Horizontal_profile2"/>
      <sheetName val="Staff_Acco_2"/>
      <sheetName val="BOQ_Distribution2"/>
      <sheetName val="CABLENOS_2"/>
      <sheetName val="Labour_&amp;_Plant2"/>
      <sheetName val="Gen_Info2"/>
      <sheetName val="A_O_R_r1Str1"/>
      <sheetName val="A_O_R_r11"/>
      <sheetName val="A_O_R_(2)1"/>
      <sheetName val="Materials_"/>
      <sheetName val="Detail_In_Door_Stad"/>
      <sheetName val="Details_of_CS"/>
      <sheetName val="Crust_&amp;_Width_of_CS"/>
      <sheetName val="Budget_By_Month"/>
      <sheetName val="Dropdown_list"/>
      <sheetName val="Breaker_size"/>
      <sheetName val="Risk_Assessment"/>
      <sheetName val="Summary_Sheets"/>
      <sheetName val="Abs_PMRL"/>
      <sheetName val="Cable_data"/>
      <sheetName val="Built_Up"/>
      <sheetName val="Horizontal_profile"/>
      <sheetName val="Staff_Acco_"/>
      <sheetName val="BOQ_Distribution"/>
      <sheetName val="CABLENOS_"/>
      <sheetName val="Labour_&amp;_Plant"/>
      <sheetName val="Gen_Info"/>
      <sheetName val="A_O_R_r1Str2"/>
      <sheetName val="A_O_R_r12"/>
      <sheetName val="A_O_R_(2)2"/>
      <sheetName val="Materials_1"/>
      <sheetName val="Detail_In_Door_Stad1"/>
      <sheetName val="Details_of_CS1"/>
      <sheetName val="Crust_&amp;_Width_of_CS1"/>
      <sheetName val="Budget_By_Month1"/>
      <sheetName val="Dropdown_list1"/>
      <sheetName val="Breaker_size1"/>
      <sheetName val="Risk_Assessment1"/>
      <sheetName val="Summary_Sheets1"/>
      <sheetName val="Abs_PMRL1"/>
      <sheetName val="Cable_data1"/>
      <sheetName val="Built_Up1"/>
      <sheetName val="Horizontal_profile1"/>
      <sheetName val="Staff_Acco_1"/>
      <sheetName val="BOQ_Distribution1"/>
      <sheetName val="CABLENOS_1"/>
      <sheetName val="Labour_&amp;_Plant1"/>
      <sheetName val="Gen_Info1"/>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Key_Assumptions4"/>
      <sheetName val="PACK_(B)4"/>
      <sheetName val="water_prop_3"/>
      <sheetName val="SITE_OVERHEADS4"/>
      <sheetName val="Major_Br__Statement3"/>
      <sheetName val="Str_Dsgn3"/>
      <sheetName val="Ten_Cap3"/>
      <sheetName val="Wind_17_5m3"/>
      <sheetName val="Fdn_Loads3"/>
      <sheetName val="Fdn_Dsgn_Y_(3_3m)3"/>
      <sheetName val="1_Y_(3_3m)3"/>
      <sheetName val="Fdn_Dsgn_X_(3_3m)3"/>
      <sheetName val="1_X_(3_3m)3"/>
      <sheetName val="4_Annex_1_Basic_rate3"/>
      <sheetName val="Load_Details-220kV3"/>
      <sheetName val="ASSAm_Gua_PBC3"/>
      <sheetName val="JCR_TOP(ITEM)-KTRP3"/>
      <sheetName val="Khalifa_Parkf3"/>
      <sheetName val="SPT_vs_PHI3"/>
      <sheetName val="Material_3"/>
      <sheetName val="STN_WISE_EMR3"/>
      <sheetName val="A_O_R_r1Str4"/>
      <sheetName val="A_O_R_r14"/>
      <sheetName val="A_O_R_(2)4"/>
      <sheetName val="Materials_3"/>
      <sheetName val="Civil_Boq4"/>
      <sheetName val="Preliminary_expences3"/>
      <sheetName val="E_work_3"/>
      <sheetName val="SUMMERY_1_(3)3"/>
      <sheetName val="EW_QTy_3"/>
      <sheetName val="Side_Drain_ra_3"/>
      <sheetName val="side_drain_sketch__&amp;_RA3"/>
      <sheetName val="Index_23"/>
      <sheetName val="Walling_3"/>
      <sheetName val="Walling_ra__3"/>
      <sheetName val="SKETCH_(_WALL_)_&amp;_R_A3"/>
      <sheetName val="Rails_&amp;_Fastening3"/>
      <sheetName val="Sleepers_&amp;_Fastening3"/>
      <sheetName val="Points_&amp;_Crossings3"/>
      <sheetName val="SUMMERY_1_(2)3"/>
      <sheetName val="qty_summary3"/>
      <sheetName val="Detail_In_Door_Stad3"/>
      <sheetName val="Details_of_CS3"/>
      <sheetName val="Crust_&amp;_Width_of_CS3"/>
      <sheetName val="Elite_1_-_MBCL4"/>
      <sheetName val="Budget_By_Month3"/>
      <sheetName val="Dropdown_list3"/>
      <sheetName val="Breaker_size3"/>
      <sheetName val="Risk_Assessment3"/>
      <sheetName val="Summary_Sheets3"/>
      <sheetName val="Detail_1A3"/>
      <sheetName val="Abs_PMRL3"/>
      <sheetName val="Basic_Rates3"/>
      <sheetName val="Rate_Analysis3"/>
      <sheetName val="Cable_data3"/>
      <sheetName val="Built_Up3"/>
      <sheetName val="Horizontal_profile3"/>
      <sheetName val="Staff_Acco_3"/>
      <sheetName val="BOQ_Distribution3"/>
      <sheetName val="CABLENOS_3"/>
      <sheetName val="Labour_&amp;_Plant3"/>
      <sheetName val="Gen_Info3"/>
      <sheetName val="(Do_not_delete)"/>
      <sheetName val="LabourRates"/>
      <sheetName val="Standards existing synergy+"/>
      <sheetName val="rates"/>
      <sheetName val="Beam-design exp"/>
      <sheetName val="HT Cable "/>
      <sheetName val="TR-8 PARALLEL"/>
      <sheetName val="220v Cell Size &amp; Charger 1"/>
      <sheetName val="BALAN1"/>
      <sheetName val="Basis"/>
      <sheetName val="AT-3"/>
      <sheetName val="Config"/>
      <sheetName val="CLAY"/>
      <sheetName val="Quantities"/>
      <sheetName val="Labels"/>
      <sheetName val="Bechtel Norms"/>
      <sheetName val="COST DATA 1"/>
      <sheetName val="TECH DATA"/>
      <sheetName val="COST DATA 2"/>
      <sheetName val="BOQ"/>
      <sheetName val="Bechtel_Norms"/>
      <sheetName val="COST_DATA_1"/>
      <sheetName val="TECH_DATA"/>
      <sheetName val="COST_DATA_2"/>
      <sheetName val="Bechtel_Norms1"/>
      <sheetName val="COST_DATA_11"/>
      <sheetName val="TECH_DATA1"/>
      <sheetName val="COST_DATA_21"/>
      <sheetName val="Bechtel_Norms2"/>
      <sheetName val="COST_DATA_12"/>
      <sheetName val="TECH_DATA2"/>
      <sheetName val="COST_DATA_22"/>
      <sheetName val="Bechtel_Norms3"/>
      <sheetName val="COST_DATA_13"/>
      <sheetName val="TECH_DATA3"/>
      <sheetName val="COST_DATA_23"/>
      <sheetName val="Named ranges"/>
      <sheetName val="FX_rates"/>
      <sheetName val="Project_Asset_Info"/>
      <sheetName val="PM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Detail_1A4"/>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SITE_OVERHEADS5"/>
      <sheetName val="Detail_1A5"/>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SITE_OVERHEADS6"/>
      <sheetName val="Detail_1A6"/>
      <sheetName val="DETAILED__BOQ8"/>
      <sheetName val="MANDAY_RATE8"/>
      <sheetName val="Ins__of_Panels8"/>
      <sheetName val="Ins__of_MCB_DB8"/>
      <sheetName val="Pt_Wiring,_Ckt_main,_Sub_Main8"/>
      <sheetName val="Cable,_Cable_Termination8"/>
      <sheetName val="Earth_Exc,_Earthing,_Earth_Con8"/>
      <sheetName val="Ins_of_Light_Fixtures8"/>
      <sheetName val="Cable_Tray,_Steel,_LA,_Misc8"/>
      <sheetName val="SITE_OVERHEADS7"/>
      <sheetName val="Detail_1A7"/>
      <sheetName val="DETAILED__BOQ9"/>
      <sheetName val="MANDAY_RATE9"/>
      <sheetName val="Ins__of_Panels9"/>
      <sheetName val="Ins__of_MCB_DB9"/>
      <sheetName val="Pt_Wiring,_Ckt_main,_Sub_Main9"/>
      <sheetName val="Cable,_Cable_Termination9"/>
      <sheetName val="Earth_Exc,_Earthing,_Earth_Con9"/>
      <sheetName val="Ins_of_Light_Fixtures9"/>
      <sheetName val="Cable_Tray,_Steel,_LA,_Misc9"/>
      <sheetName val="SITE_OVERHEADS8"/>
      <sheetName val="Detail_1A8"/>
      <sheetName val="DETAILED__BOQ15"/>
      <sheetName val="MANDAY_RATE15"/>
      <sheetName val="Ins__of_Panels15"/>
      <sheetName val="Ins__of_MCB_DB15"/>
      <sheetName val="Pt_Wiring,_Ckt_main,_Sub_Main15"/>
      <sheetName val="Cable,_Cable_Termination15"/>
      <sheetName val="Earth_Exc,_Earthing,_Earth_Co15"/>
      <sheetName val="Ins_of_Light_Fixtures15"/>
      <sheetName val="Cable_Tray,_Steel,_LA,_Misc15"/>
      <sheetName val="SITE_OVERHEADS14"/>
      <sheetName val="Detail_1A14"/>
      <sheetName val="DETAILED__BOQ11"/>
      <sheetName val="MANDAY_RATE11"/>
      <sheetName val="Ins__of_Panels11"/>
      <sheetName val="Ins__of_MCB_DB11"/>
      <sheetName val="Pt_Wiring,_Ckt_main,_Sub_Main11"/>
      <sheetName val="Cable,_Cable_Termination11"/>
      <sheetName val="Earth_Exc,_Earthing,_Earth_Co11"/>
      <sheetName val="Ins_of_Light_Fixtures11"/>
      <sheetName val="Cable_Tray,_Steel,_LA,_Misc11"/>
      <sheetName val="SITE_OVERHEADS10"/>
      <sheetName val="Detail_1A10"/>
      <sheetName val="DETAILED__BOQ10"/>
      <sheetName val="MANDAY_RATE10"/>
      <sheetName val="Ins__of_Panels10"/>
      <sheetName val="Ins__of_MCB_DB10"/>
      <sheetName val="Pt_Wiring,_Ckt_main,_Sub_Main10"/>
      <sheetName val="Cable,_Cable_Termination10"/>
      <sheetName val="Earth_Exc,_Earthing,_Earth_Co10"/>
      <sheetName val="Ins_of_Light_Fixtures10"/>
      <sheetName val="Cable_Tray,_Steel,_LA,_Misc10"/>
      <sheetName val="SITE_OVERHEADS9"/>
      <sheetName val="Detail_1A9"/>
      <sheetName val="DETAILED__BOQ12"/>
      <sheetName val="MANDAY_RATE12"/>
      <sheetName val="Ins__of_Panels12"/>
      <sheetName val="Ins__of_MCB_DB12"/>
      <sheetName val="Pt_Wiring,_Ckt_main,_Sub_Main12"/>
      <sheetName val="Cable,_Cable_Termination12"/>
      <sheetName val="Earth_Exc,_Earthing,_Earth_Co12"/>
      <sheetName val="Ins_of_Light_Fixtures12"/>
      <sheetName val="Cable_Tray,_Steel,_LA,_Misc12"/>
      <sheetName val="SITE_OVERHEADS11"/>
      <sheetName val="Detail_1A11"/>
      <sheetName val="DETAILED__BOQ13"/>
      <sheetName val="MANDAY_RATE13"/>
      <sheetName val="Ins__of_Panels13"/>
      <sheetName val="Ins__of_MCB_DB13"/>
      <sheetName val="Pt_Wiring,_Ckt_main,_Sub_Main13"/>
      <sheetName val="Cable,_Cable_Termination13"/>
      <sheetName val="Earth_Exc,_Earthing,_Earth_Co13"/>
      <sheetName val="Ins_of_Light_Fixtures13"/>
      <sheetName val="Cable_Tray,_Steel,_LA,_Misc13"/>
      <sheetName val="SITE_OVERHEADS12"/>
      <sheetName val="Detail_1A12"/>
      <sheetName val="DETAILED__BOQ14"/>
      <sheetName val="MANDAY_RATE14"/>
      <sheetName val="Ins__of_Panels14"/>
      <sheetName val="Ins__of_MCB_DB14"/>
      <sheetName val="Pt_Wiring,_Ckt_main,_Sub_Main14"/>
      <sheetName val="Cable,_Cable_Termination14"/>
      <sheetName val="Earth_Exc,_Earthing,_Earth_Co14"/>
      <sheetName val="Ins_of_Light_Fixtures14"/>
      <sheetName val="Cable_Tray,_Steel,_LA,_Misc14"/>
      <sheetName val="SITE_OVERHEADS13"/>
      <sheetName val="Detail_1A13"/>
      <sheetName val="DETAILED__BOQ21"/>
      <sheetName val="MANDAY_RATE21"/>
      <sheetName val="Ins__of_Panels21"/>
      <sheetName val="Ins__of_MCB_DB21"/>
      <sheetName val="Pt_Wiring,_Ckt_main,_Sub_Main21"/>
      <sheetName val="Cable,_Cable_Termination21"/>
      <sheetName val="Earth_Exc,_Earthing,_Earth_Co21"/>
      <sheetName val="Ins_of_Light_Fixtures21"/>
      <sheetName val="Cable_Tray,_Steel,_LA,_Misc21"/>
      <sheetName val="SITE_OVERHEADS20"/>
      <sheetName val="Detail_1A20"/>
      <sheetName val="DETAILED__BOQ16"/>
      <sheetName val="MANDAY_RATE16"/>
      <sheetName val="Ins__of_Panels16"/>
      <sheetName val="Ins__of_MCB_DB16"/>
      <sheetName val="Pt_Wiring,_Ckt_main,_Sub_Main16"/>
      <sheetName val="Cable,_Cable_Termination16"/>
      <sheetName val="Earth_Exc,_Earthing,_Earth_Co16"/>
      <sheetName val="Ins_of_Light_Fixtures16"/>
      <sheetName val="Cable_Tray,_Steel,_LA,_Misc16"/>
      <sheetName val="SITE_OVERHEADS15"/>
      <sheetName val="Detail_1A15"/>
      <sheetName val="DETAILED__BOQ17"/>
      <sheetName val="MANDAY_RATE17"/>
      <sheetName val="Ins__of_Panels17"/>
      <sheetName val="Ins__of_MCB_DB17"/>
      <sheetName val="Pt_Wiring,_Ckt_main,_Sub_Main17"/>
      <sheetName val="Cable,_Cable_Termination17"/>
      <sheetName val="Earth_Exc,_Earthing,_Earth_Co17"/>
      <sheetName val="Ins_of_Light_Fixtures17"/>
      <sheetName val="Cable_Tray,_Steel,_LA,_Misc17"/>
      <sheetName val="SITE_OVERHEADS16"/>
      <sheetName val="Detail_1A16"/>
      <sheetName val="DETAILED__BOQ18"/>
      <sheetName val="MANDAY_RATE18"/>
      <sheetName val="Ins__of_Panels18"/>
      <sheetName val="Ins__of_MCB_DB18"/>
      <sheetName val="Pt_Wiring,_Ckt_main,_Sub_Main18"/>
      <sheetName val="Cable,_Cable_Termination18"/>
      <sheetName val="Earth_Exc,_Earthing,_Earth_Co18"/>
      <sheetName val="Ins_of_Light_Fixtures18"/>
      <sheetName val="Cable_Tray,_Steel,_LA,_Misc18"/>
      <sheetName val="SITE_OVERHEADS17"/>
      <sheetName val="Detail_1A17"/>
      <sheetName val="DETAILED__BOQ19"/>
      <sheetName val="MANDAY_RATE19"/>
      <sheetName val="Ins__of_Panels19"/>
      <sheetName val="Ins__of_MCB_DB19"/>
      <sheetName val="Pt_Wiring,_Ckt_main,_Sub_Main19"/>
      <sheetName val="Cable,_Cable_Termination19"/>
      <sheetName val="Earth_Exc,_Earthing,_Earth_Co19"/>
      <sheetName val="Ins_of_Light_Fixtures19"/>
      <sheetName val="Cable_Tray,_Steel,_LA,_Misc19"/>
      <sheetName val="SITE_OVERHEADS18"/>
      <sheetName val="Detail_1A18"/>
      <sheetName val="DETAILED__BOQ20"/>
      <sheetName val="MANDAY_RATE20"/>
      <sheetName val="Ins__of_Panels20"/>
      <sheetName val="Ins__of_MCB_DB20"/>
      <sheetName val="Pt_Wiring,_Ckt_main,_Sub_Main20"/>
      <sheetName val="Cable,_Cable_Termination20"/>
      <sheetName val="Earth_Exc,_Earthing,_Earth_Co20"/>
      <sheetName val="Ins_of_Light_Fixtures20"/>
      <sheetName val="Cable_Tray,_Steel,_LA,_Misc20"/>
      <sheetName val="SITE_OVERHEADS19"/>
      <sheetName val="Detail_1A19"/>
      <sheetName val="DETAILED__BOQ22"/>
      <sheetName val="MANDAY_RATE22"/>
      <sheetName val="Ins__of_Panels22"/>
      <sheetName val="Ins__of_MCB_DB22"/>
      <sheetName val="Pt_Wiring,_Ckt_main,_Sub_Main22"/>
      <sheetName val="Cable,_Cable_Termination22"/>
      <sheetName val="Earth_Exc,_Earthing,_Earth_Co22"/>
      <sheetName val="Ins_of_Light_Fixtures22"/>
      <sheetName val="Cable_Tray,_Steel,_LA,_Misc22"/>
      <sheetName val="SITE_OVERHEADS21"/>
      <sheetName val="Detail_1A21"/>
      <sheetName val="Basic_Rates4"/>
      <sheetName val="4_Annex_1_Basic_rate4"/>
      <sheetName val="Str_Dsgn4"/>
      <sheetName val="Ten_Cap4"/>
      <sheetName val="Wind_17_5m4"/>
      <sheetName val="Fdn_Loads4"/>
      <sheetName val="Fdn_Dsgn_Y_(3_3m)4"/>
      <sheetName val="1_Y_(3_3m)4"/>
      <sheetName val="Fdn_Dsgn_X_(3_3m)4"/>
      <sheetName val="1_X_(3_3m)4"/>
      <sheetName val="water_prop_4"/>
      <sheetName val="Major_Br__Statement4"/>
      <sheetName val="DETAILED__BOQ23"/>
      <sheetName val="MANDAY_RATE23"/>
      <sheetName val="Ins__of_Panels23"/>
      <sheetName val="Ins__of_MCB_DB23"/>
      <sheetName val="Pt_Wiring,_Ckt_main,_Sub_Main23"/>
      <sheetName val="Cable,_Cable_Termination23"/>
      <sheetName val="civil-work"/>
      <sheetName val="Found 150 kv w pile"/>
      <sheetName val="Found 500 w pile"/>
      <sheetName val="basic-price"/>
      <sheetName val="CONNECT"/>
      <sheetName val="PRECAST lightconc-II"/>
      <sheetName val="Civil Works"/>
      <sheetName val="Break up Sheet"/>
      <sheetName val="A.O.R."/>
      <sheetName val="S3SEPT98"/>
      <sheetName val="Box-Detour"/>
      <sheetName val="Elect."/>
      <sheetName val="DG-YARD"/>
      <sheetName val="Labour"/>
      <sheetName val="07"/>
      <sheetName val="IDCCALHYD-GOO"/>
      <sheetName val="Detail"/>
      <sheetName val="PRICE-COMP"/>
      <sheetName val="Data sheet"/>
      <sheetName val="Structure Bills Qty"/>
      <sheetName val="TBAL9697 -group wise  sdpl"/>
      <sheetName val="p1-costg"/>
      <sheetName val="NC-CM"/>
      <sheetName val="Rollup"/>
      <sheetName val="Vehicles"/>
      <sheetName val="Summary_Bank"/>
      <sheetName val="Alum"/>
      <sheetName val="appl"/>
      <sheetName val="Iron"/>
      <sheetName val="kitc"/>
      <sheetName val="Bldg"/>
      <sheetName val="Cert"/>
      <sheetName val="Sewr"/>
      <sheetName val="Control"/>
      <sheetName val="220 11  BS "/>
      <sheetName val="Earth_Exc,_Earthing,_Earth_Co23"/>
      <sheetName val="Ins_of_Light_Fixtures23"/>
      <sheetName val="Cable_Tray,_Steel,_LA,_Misc23"/>
      <sheetName val="SITE_OVERHEADS22"/>
      <sheetName val="Detail_1A22"/>
      <sheetName val="Basic_Rates5"/>
      <sheetName val="Key_Assumptions5"/>
      <sheetName val="PACK_(B)5"/>
      <sheetName val="BOXCULVERT"/>
      <sheetName val="FORM5"/>
      <sheetName val="Synergy Sales Budget"/>
      <sheetName val="FITZ MORT 94"/>
      <sheetName val="cutting lists"/>
      <sheetName val="1-Excavation"/>
      <sheetName val="2-Substructure"/>
      <sheetName val="3-Concrete"/>
      <sheetName val="4-Masonry"/>
      <sheetName val="5-Thermal &amp; Moisture"/>
      <sheetName val="Package Status"/>
      <sheetName val="Details"/>
      <sheetName val="11"/>
      <sheetName val="sc"/>
      <sheetName val="CF Input"/>
      <sheetName val="Certificates"/>
      <sheetName val="DATA INPUT"/>
      <sheetName val="Bidform"/>
      <sheetName val="Pier calculation"/>
      <sheetName val="DATA_PILE_BG"/>
      <sheetName val="DATA_PCC"/>
      <sheetName val="DATA_PILECAP"/>
      <sheetName val="DATA_PILE_RT2"/>
      <sheetName val="DATA_PILE_RT1 "/>
      <sheetName val="DATA_PILE _SM"/>
      <sheetName val="BP-Other strs"/>
      <sheetName val="starter"/>
      <sheetName val="QOSWS "/>
      <sheetName val="Format-A (B)"/>
      <sheetName val="Format-A"/>
      <sheetName val="Format-A (HQ)"/>
      <sheetName val="Sheet2 (2)"/>
      <sheetName val="Format-A (S)"/>
      <sheetName val=""/>
      <sheetName val="BSD (2)"/>
      <sheetName val="CRB Qty"/>
      <sheetName val="ANGLE"/>
      <sheetName val="4_Annex_1_Basic_rate5"/>
      <sheetName val="Str_Dsgn5"/>
      <sheetName val="Ten_Cap5"/>
      <sheetName val="Wind_17_5m5"/>
      <sheetName val="Fdn_Loads5"/>
      <sheetName val="Fdn_Dsgn_Y_(3_3m)5"/>
      <sheetName val="1_Y_(3_3m)5"/>
      <sheetName val="Fdn_Dsgn_X_(3_3m)5"/>
      <sheetName val="1_X_(3_3m)5"/>
      <sheetName val="water_prop_5"/>
      <sheetName val="Major_Br__Statement5"/>
      <sheetName val="DETAILED__BOQ24"/>
      <sheetName val="MANDAY_RATE24"/>
      <sheetName val="Ins__of_Panels24"/>
      <sheetName val="Ins__of_MCB_DB24"/>
      <sheetName val="Pt_Wiring,_Ckt_main,_Sub_Main24"/>
      <sheetName val="Cable,_Cable_Termination24"/>
      <sheetName val="Earth_Exc,_Earthing,_Earth_Co24"/>
      <sheetName val="Ins_of_Light_Fixtures24"/>
      <sheetName val="Cable_Tray,_Steel,_LA,_Misc24"/>
      <sheetName val="SITE_OVERHEADS23"/>
      <sheetName val="Detail_1A23"/>
      <sheetName val="Basic_Rates6"/>
      <sheetName val="Key_Assumptions6"/>
      <sheetName val="PACK_(B)6"/>
      <sheetName val="4_Annex_1_Basic_rate6"/>
      <sheetName val="Str_Dsgn6"/>
      <sheetName val="Ten_Cap6"/>
      <sheetName val="Wind_17_5m6"/>
      <sheetName val="Fdn_Loads6"/>
      <sheetName val="Fdn_Dsgn_Y_(3_3m)6"/>
      <sheetName val="1_Y_(3_3m)6"/>
      <sheetName val="Fdn_Dsgn_X_(3_3m)6"/>
      <sheetName val="1_X_(3_3m)6"/>
      <sheetName val="water_prop_6"/>
      <sheetName val="Major_Br__Statement6"/>
      <sheetName val="DETAILED__BOQ25"/>
      <sheetName val="MANDAY_RATE25"/>
      <sheetName val="Ins__of_Panels25"/>
      <sheetName val="Ins__of_MCB_DB25"/>
      <sheetName val="Pt_Wiring,_Ckt_main,_Sub_Main25"/>
      <sheetName val="Cable,_Cable_Termination25"/>
      <sheetName val="Earth_Exc,_Earthing,_Earth_Co25"/>
      <sheetName val="Ins_of_Light_Fixtures25"/>
      <sheetName val="Cable_Tray,_Steel,_LA,_Misc25"/>
      <sheetName val="SITE_OVERHEADS24"/>
      <sheetName val="Detail_1A24"/>
      <sheetName val="Basic_Rates7"/>
      <sheetName val="Key_Assumptions7"/>
      <sheetName val="PACK_(B)7"/>
      <sheetName val="4_Annex_1_Basic_rate7"/>
      <sheetName val="Str_Dsgn7"/>
      <sheetName val="Ten_Cap7"/>
      <sheetName val="Wind_17_5m7"/>
      <sheetName val="Fdn_Loads7"/>
      <sheetName val="Fdn_Dsgn_Y_(3_3m)7"/>
      <sheetName val="1_Y_(3_3m)7"/>
      <sheetName val="Fdn_Dsgn_X_(3_3m)7"/>
      <sheetName val="1_X_(3_3m)7"/>
      <sheetName val="water_prop_7"/>
      <sheetName val="Major_Br__Statement7"/>
      <sheetName val="GR.slab-reinft"/>
      <sheetName val="Load_Details-220kV4"/>
      <sheetName val="ASSAm_Gua_PBC4"/>
      <sheetName val="Khalifa_Parkf4"/>
      <sheetName val="STN_WISE_EMR4"/>
      <sheetName val="JCR_TOP(ITEM)-KTRP4"/>
      <sheetName val="SPT_vs_PHI4"/>
      <sheetName val="Material_4"/>
      <sheetName val="Rate_Analysis4"/>
      <sheetName val="Materials_4"/>
      <sheetName val="Cable_data4"/>
      <sheetName val="Summary_Sheets4"/>
      <sheetName val="Bechtel_Norms4"/>
      <sheetName val="COST_DATA_14"/>
      <sheetName val="TECH_DATA4"/>
      <sheetName val="COST_DATA_24"/>
      <sheetName val="Preliminary_expences4"/>
      <sheetName val="E_work_4"/>
      <sheetName val="SUMMERY_1_(3)4"/>
      <sheetName val="EW_QTy_4"/>
      <sheetName val="Side_Drain_ra_4"/>
      <sheetName val="side_drain_sketch__&amp;_RA4"/>
      <sheetName val="Index_24"/>
      <sheetName val="Walling_4"/>
      <sheetName val="Walling_ra__4"/>
      <sheetName val="SKETCH_(_WALL_)_&amp;_R_A4"/>
      <sheetName val="Rails_&amp;_Fastening4"/>
      <sheetName val="Sleepers_&amp;_Fastening4"/>
      <sheetName val="Points_&amp;_Crossings4"/>
      <sheetName val="SUMMERY_1_(2)4"/>
      <sheetName val="qty_summary4"/>
      <sheetName val="Building"/>
      <sheetName val="C_E"/>
      <sheetName val="beam-reinft-machine rm"/>
      <sheetName val="MASTER FILE"/>
      <sheetName val="002"/>
      <sheetName val="Works - Quote Sheet"/>
      <sheetName val="APARTMENTS"/>
      <sheetName val="PP_ENGG"/>
      <sheetName val="purpose&amp;input"/>
      <sheetName val="@RISK Correlations"/>
      <sheetName val="Named_ranges"/>
      <sheetName val="grid"/>
      <sheetName val="Signaling Gears"/>
      <sheetName val="Codes"/>
      <sheetName val="july-I"/>
      <sheetName val="Bill"/>
      <sheetName val="Ave.wtd.rates"/>
      <sheetName val="PRO_A"/>
      <sheetName val="ELEC_MCI"/>
      <sheetName val="MAIN"/>
      <sheetName val="INST_MCI"/>
      <sheetName val="MECH_MCI"/>
      <sheetName val="PRO"/>
      <sheetName val="Activity No (A) ( 12)  "/>
      <sheetName val="Ref"/>
      <sheetName val="Abs"/>
      <sheetName val="calc"/>
      <sheetName val="New Construction"/>
      <sheetName val="Timesheet"/>
      <sheetName val="Animala"/>
      <sheetName val="budget"/>
      <sheetName val="RUB -detour"/>
      <sheetName val="BOQ-Part1"/>
      <sheetName val="AOC-8"/>
      <sheetName val="Machinery-final"/>
      <sheetName val="Site clearance"/>
      <sheetName val="Back_Cal_for OMC"/>
      <sheetName val="Plant &amp;  Machinery"/>
      <sheetName val="Angles"/>
      <sheetName val="SALIENT"/>
      <sheetName val="trans"/>
      <sheetName val=" AnalysisPCC"/>
      <sheetName val="Doha WBS Clean"/>
      <sheetName val="NPV"/>
      <sheetName val="Fin Sum"/>
      <sheetName val="1-Pop Proj"/>
      <sheetName val="OP&amp;OT"/>
      <sheetName val="Material code"/>
      <sheetName val="Contractor Code"/>
      <sheetName val="OP_OT"/>
      <sheetName val="Info"/>
      <sheetName val="ITEMS"/>
      <sheetName val="1515"/>
      <sheetName val="Supply "/>
      <sheetName val="CN"/>
      <sheetName val="VI Floor Beam "/>
      <sheetName val="Precalculation"/>
      <sheetName val="estimate"/>
      <sheetName val="item"/>
      <sheetName val="1 - B1 (KBIs)"/>
      <sheetName val="Cover"/>
      <sheetName val="5-Digit"/>
      <sheetName val="EXCH"/>
      <sheetName val="HT_Cable_"/>
      <sheetName val="Koldam"/>
      <sheetName val=" AT-1-220 "/>
      <sheetName val=" BC-220"/>
      <sheetName val="Khalifa_Parkf5"/>
      <sheetName val="Load_Details-220kV5"/>
      <sheetName val="ASSAm_Gua_PBC5"/>
      <sheetName val="STN_WISE_EMR5"/>
      <sheetName val="SPT_vs_PHI5"/>
      <sheetName val="JCR_TOP(ITEM)-KTRP5"/>
      <sheetName val="Material_5"/>
      <sheetName val="Civil_Boq5"/>
      <sheetName val="Elite_1_-_MBCL5"/>
      <sheetName val="Summary_Sheets5"/>
      <sheetName val="Bechtel_Norms5"/>
      <sheetName val="COST_DATA_15"/>
      <sheetName val="TECH_DATA5"/>
      <sheetName val="COST_DATA_25"/>
      <sheetName val="Rate_Analysis5"/>
      <sheetName val="A_O_R_r1Str5"/>
      <sheetName val="A_O_R_r15"/>
      <sheetName val="A_O_R_(2)5"/>
      <sheetName val="Materials_5"/>
      <sheetName val="Cable_data5"/>
      <sheetName val="Preliminary_expences5"/>
      <sheetName val="E_work_5"/>
      <sheetName val="SUMMERY_1_(3)5"/>
      <sheetName val="EW_QTy_5"/>
      <sheetName val="Side_Drain_ra_5"/>
      <sheetName val="side_drain_sketch__&amp;_RA5"/>
      <sheetName val="Index_25"/>
      <sheetName val="Walling_5"/>
      <sheetName val="Walling_ra__5"/>
      <sheetName val="SKETCH_(_WALL_)_&amp;_R_A5"/>
      <sheetName val="Rails_&amp;_Fastening5"/>
      <sheetName val="Sleepers_&amp;_Fastening5"/>
      <sheetName val="Points_&amp;_Crossings5"/>
      <sheetName val="SUMMERY_1_(2)5"/>
      <sheetName val="qty_summary5"/>
      <sheetName val="Named_ranges1"/>
      <sheetName val="Elect_"/>
      <sheetName val="Input_Sheet"/>
      <sheetName val="Box-_Girder"/>
      <sheetName val="Standards_existing_synergy+"/>
      <sheetName val="beam-reinft-machine_rm"/>
      <sheetName val="PRECAST_lightconc-II"/>
      <sheetName val="Load_Details(B2)"/>
      <sheetName val="TR-8_PARALLEL"/>
      <sheetName val="DATA_PILE_RT1_"/>
      <sheetName val="DATA_PILE__SM"/>
      <sheetName val="BP-Other_strs"/>
      <sheetName val="GR_slab-reinft"/>
      <sheetName val="MASTER_FILE"/>
      <sheetName val="QOSWS_"/>
      <sheetName val="Format-A_(B)"/>
      <sheetName val="Format-A_(HQ)"/>
      <sheetName val="Sheet2_(2)"/>
      <sheetName val="Format-A_(S)"/>
      <sheetName val="Works_-_Quote_Sheet"/>
      <sheetName val="Pier_calculation"/>
      <sheetName val="Khalifa_Parkf6"/>
      <sheetName val="Load_Details-220kV6"/>
      <sheetName val="ASSAm_Gua_PBC6"/>
      <sheetName val="STN_WISE_EMR6"/>
      <sheetName val="SPT_vs_PHI6"/>
      <sheetName val="JCR_TOP(ITEM)-KTRP6"/>
      <sheetName val="Material_6"/>
      <sheetName val="Civil_Boq6"/>
      <sheetName val="Elite_1_-_MBCL6"/>
      <sheetName val="Summary_Sheets6"/>
      <sheetName val="Bechtel_Norms6"/>
      <sheetName val="COST_DATA_16"/>
      <sheetName val="TECH_DATA6"/>
      <sheetName val="COST_DATA_26"/>
      <sheetName val="Rate_Analysis6"/>
      <sheetName val="A_O_R_r1Str6"/>
      <sheetName val="A_O_R_r16"/>
      <sheetName val="A_O_R_(2)6"/>
      <sheetName val="Materials_6"/>
      <sheetName val="Cable_data6"/>
      <sheetName val="Preliminary_expences6"/>
      <sheetName val="E_work_6"/>
      <sheetName val="SUMMERY_1_(3)6"/>
      <sheetName val="EW_QTy_6"/>
      <sheetName val="Side_Drain_ra_6"/>
      <sheetName val="side_drain_sketch__&amp;_RA6"/>
      <sheetName val="Index_26"/>
      <sheetName val="Walling_6"/>
      <sheetName val="Walling_ra__6"/>
      <sheetName val="SKETCH_(_WALL_)_&amp;_R_A6"/>
      <sheetName val="Rails_&amp;_Fastening6"/>
      <sheetName val="Sleepers_&amp;_Fastening6"/>
      <sheetName val="Points_&amp;_Crossings6"/>
      <sheetName val="SUMMERY_1_(2)6"/>
      <sheetName val="qty_summary6"/>
      <sheetName val="Named_ranges2"/>
      <sheetName val="Elect_1"/>
      <sheetName val="Input_Sheet1"/>
      <sheetName val="Box-_Girder1"/>
      <sheetName val="Standards_existing_synergy+1"/>
      <sheetName val="beam-reinft-machine_rm1"/>
      <sheetName val="PRECAST_lightconc-II1"/>
      <sheetName val="Load_Details(B2)1"/>
      <sheetName val="TR-8_PARALLEL1"/>
      <sheetName val="DATA_PILE_RT1_1"/>
      <sheetName val="DATA_PILE__SM1"/>
      <sheetName val="BP-Other_strs1"/>
      <sheetName val="GR_slab-reinft1"/>
      <sheetName val="MASTER_FILE1"/>
      <sheetName val="QOSWS_1"/>
      <sheetName val="Format-A_(B)1"/>
      <sheetName val="Format-A_(HQ)1"/>
      <sheetName val="Sheet2_(2)1"/>
      <sheetName val="Format-A_(S)1"/>
      <sheetName val="HT_Cable_1"/>
      <sheetName val="Works_-_Quote_Sheet1"/>
      <sheetName val="Pier_calculation1"/>
      <sheetName val="BASIC"/>
      <sheetName val="CS PIPING"/>
      <sheetName val="R2"/>
      <sheetName val="IBASE"/>
      <sheetName val="Binding"/>
      <sheetName val="Code"/>
      <sheetName val="04REL"/>
      <sheetName val="Abstruct total"/>
      <sheetName val="BQLIST"/>
      <sheetName val="FdN"/>
      <sheetName val="Tower"/>
      <sheetName val="ProArcInfo"/>
      <sheetName val="1_TENDER SUMMARY"/>
      <sheetName val="1_References"/>
      <sheetName val="BSD_(2)"/>
      <sheetName val="Signaling_Gears"/>
      <sheetName val="Ave_wtd_rates"/>
      <sheetName val="CRB_Qty"/>
      <sheetName val="@RISK_Correlations"/>
      <sheetName val="acevsSp (ABC)"/>
      <sheetName val="VKFdn 420 (2)"/>
      <sheetName val="master"/>
      <sheetName val="AoR Finishing"/>
      <sheetName val="Headings"/>
      <sheetName val="Settings"/>
      <sheetName val="RA"/>
      <sheetName val="Equipment"/>
      <sheetName val="Labor &amp; SUB"/>
      <sheetName val="LABOUR RATE"/>
      <sheetName val="SCHEDULE"/>
      <sheetName val="Material Rate"/>
      <sheetName val="Database"/>
      <sheetName val="schedule nos"/>
      <sheetName val="Bed Class"/>
      <sheetName val="TOS-F"/>
      <sheetName val="Cd"/>
      <sheetName val="Assumption Inputs"/>
      <sheetName val="IDCCALHYD_GOO"/>
      <sheetName val="Detail P&amp;L"/>
      <sheetName val="Assumption Sheet"/>
      <sheetName val="Adm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refreshError="1"/>
      <sheetData sheetId="351" refreshError="1"/>
      <sheetData sheetId="352"/>
      <sheetData sheetId="353" refreshError="1"/>
      <sheetData sheetId="354"/>
      <sheetData sheetId="355" refreshError="1"/>
      <sheetData sheetId="356" refreshError="1"/>
      <sheetData sheetId="357" refreshError="1"/>
      <sheetData sheetId="358" refreshError="1"/>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refreshError="1"/>
      <sheetData sheetId="590" refreshError="1"/>
      <sheetData sheetId="591" refreshError="1"/>
      <sheetData sheetId="592" refreshError="1"/>
      <sheetData sheetId="593" refreshError="1"/>
      <sheetData sheetId="594" refreshError="1"/>
      <sheetData sheetId="595" refreshError="1"/>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sheetData sheetId="755"/>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sheetData sheetId="881"/>
      <sheetData sheetId="882" refreshError="1"/>
      <sheetData sheetId="883" refreshError="1"/>
      <sheetData sheetId="884"/>
      <sheetData sheetId="885" refreshError="1"/>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refreshError="1"/>
      <sheetData sheetId="933" refreshError="1"/>
      <sheetData sheetId="934" refreshError="1"/>
      <sheetData sheetId="935" refreshError="1"/>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sheetData sheetId="1030" refreshError="1"/>
      <sheetData sheetId="1031" refreshError="1"/>
      <sheetData sheetId="1032" refreshError="1"/>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refreshError="1"/>
      <sheetData sheetId="1147" refreshError="1"/>
      <sheetData sheetId="1148" refreshError="1"/>
      <sheetData sheetId="1149" refreshError="1"/>
      <sheetData sheetId="1150" refreshError="1"/>
      <sheetData sheetId="1151" refreshError="1"/>
      <sheetData sheetId="1152"/>
      <sheetData sheetId="1153" refreshError="1"/>
      <sheetData sheetId="1154" refreshError="1"/>
      <sheetData sheetId="1155" refreshError="1"/>
      <sheetData sheetId="1156" refreshError="1"/>
      <sheetData sheetId="1157" refreshError="1"/>
      <sheetData sheetId="1158" refreshError="1"/>
      <sheetData sheetId="1159" refreshError="1"/>
      <sheetData sheetId="1160"/>
      <sheetData sheetId="1161"/>
      <sheetData sheetId="1162"/>
      <sheetData sheetId="1163"/>
      <sheetData sheetId="1164"/>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ANNEXURE-A"/>
      <sheetName val="ANNEXURE-B"/>
      <sheetName val="ANNEXURE-C"/>
      <sheetName val="ANNEXURE-D"/>
      <sheetName val="ANNEXURE-E"/>
      <sheetName val="ANNEXURE-F"/>
      <sheetName val="ANNEXURE-G"/>
      <sheetName val="ANNEXURE-H"/>
      <sheetName val="ANNEXURE-I"/>
      <sheetName val="ANNEXURE-J"/>
      <sheetName val="rate analysis"/>
      <sheetName val="basic rate"/>
      <sheetName val="p&amp;m analysis"/>
      <sheetName val="Wordsdata"/>
      <sheetName val="rate_analysis"/>
      <sheetName val="basic_rate"/>
      <sheetName val="p&amp;m_analysis"/>
      <sheetName val="TABLES"/>
      <sheetName val="ETC Plant Cost"/>
      <sheetName val="Timesheet"/>
      <sheetName val="A.O.R r1Str"/>
      <sheetName val="A.O.R r1"/>
      <sheetName val="A.O.R (2)"/>
      <sheetName val="DETAILED  BOQ"/>
      <sheetName val="Admin"/>
      <sheetName val="SPT vs PHI"/>
      <sheetName val="ANAL"/>
      <sheetName val="Intro"/>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Output"/>
      <sheetName val="88 molecules"/>
      <sheetName val="Assumptions"/>
      <sheetName val="Vendor Input"/>
      <sheetName val="Poland"/>
      <sheetName val="Brazil"/>
      <sheetName val="Mexico"/>
      <sheetName val="Colombia"/>
      <sheetName val="DATABASE"/>
      <sheetName val="Output-Country GM"/>
      <sheetName val="Output - GM per mol RA"/>
      <sheetName val="Output - GM per mol-form RA"/>
      <sheetName val="Output - GM per mol-MC RA"/>
      <sheetName val="Output - COGS and GM per ven RA"/>
      <sheetName val="Turkey GM scenarios"/>
      <sheetName val="Output- molecule level"/>
      <sheetName val="Output- Torrent"/>
      <sheetName val="Output-Intas"/>
      <sheetName val="Output - Zydus"/>
      <sheetName val="Output- Aurbindo"/>
      <sheetName val="Old P&amp;L Russia"/>
      <sheetName val="Old P&amp;L Brazil"/>
      <sheetName val="Old P&amp;L Mexico"/>
      <sheetName val="Old P&amp;L Poland"/>
      <sheetName val="Impact of COGS revisions"/>
      <sheetName val="COGS calculation average"/>
      <sheetName val="COGS calculation preparation"/>
      <sheetName val="Avg cogs target calc"/>
      <sheetName val="Molecule level quotes"/>
      <sheetName val="Zydus offer"/>
      <sheetName val="Intas offer"/>
      <sheetName val="Aurbindo offer"/>
      <sheetName val="Torrent offer"/>
      <sheetName val="Bottom up costing"/>
      <sheetName val="Dossier cost list"/>
      <sheetName val="Target cogs margin assumptions"/>
      <sheetName val="molecule -pivot"/>
      <sheetName val="Output-Cost benchmark"/>
      <sheetName val="Output-Vendor list"/>
      <sheetName val="Output-Country-molecule"/>
      <sheetName val="Output-country-molecule-Dosage"/>
      <sheetName val="Sheet1"/>
      <sheetName val="Support tab for ideal cost"/>
      <sheetName val="Output - GM per mol"/>
      <sheetName val="Output - GM per mol-form"/>
      <sheetName val="Output - COGS and GM per vendor"/>
    </sheetNames>
    <sheetDataSet>
      <sheetData sheetId="0"/>
      <sheetData sheetId="1"/>
      <sheetData sheetId="2"/>
      <sheetData sheetId="3">
        <row r="6">
          <cell r="C6">
            <v>0.84317364979465648</v>
          </cell>
          <cell r="D6">
            <v>0.84317364979465648</v>
          </cell>
          <cell r="E6">
            <v>0.84212512493857783</v>
          </cell>
          <cell r="F6">
            <v>0.83392864993589177</v>
          </cell>
          <cell r="G6">
            <v>0.82687438068128383</v>
          </cell>
          <cell r="H6">
            <v>0.82246019837842166</v>
          </cell>
        </row>
        <row r="7">
          <cell r="C7">
            <v>0.89736745353273595</v>
          </cell>
          <cell r="D7">
            <v>0.89736745353273595</v>
          </cell>
          <cell r="E7">
            <v>0.90716768989152297</v>
          </cell>
          <cell r="F7">
            <v>0.90832227899138296</v>
          </cell>
          <cell r="G7">
            <v>0.90490687700861105</v>
          </cell>
          <cell r="H7">
            <v>0.90163264810247967</v>
          </cell>
        </row>
        <row r="8">
          <cell r="C8">
            <v>0.77793239914343104</v>
          </cell>
          <cell r="D8">
            <v>0.80917603592529752</v>
          </cell>
          <cell r="E8">
            <v>0.79311457425166032</v>
          </cell>
          <cell r="F8">
            <v>0.77987795184351194</v>
          </cell>
          <cell r="G8">
            <v>0.77149341588908515</v>
          </cell>
          <cell r="H8">
            <v>0.76590161442583593</v>
          </cell>
        </row>
        <row r="9">
          <cell r="C9">
            <v>0.71449035401239991</v>
          </cell>
          <cell r="D9">
            <v>0.71449035401239991</v>
          </cell>
          <cell r="E9">
            <v>0.66808431044155547</v>
          </cell>
          <cell r="F9">
            <v>0.66738579512780616</v>
          </cell>
          <cell r="G9">
            <v>0.66777500028595482</v>
          </cell>
          <cell r="H9">
            <v>0.67520426065655825</v>
          </cell>
        </row>
        <row r="10">
          <cell r="C10">
            <v>0.7912050539229335</v>
          </cell>
          <cell r="D10">
            <v>0.7912050539229335</v>
          </cell>
          <cell r="E10">
            <v>0.75093287471274106</v>
          </cell>
          <cell r="F10">
            <v>0.74352086051452559</v>
          </cell>
          <cell r="G10">
            <v>0.74554378650629505</v>
          </cell>
          <cell r="H10">
            <v>0.74244857159099842</v>
          </cell>
        </row>
      </sheetData>
      <sheetData sheetId="4"/>
      <sheetData sheetId="5">
        <row r="51">
          <cell r="C51" t="str">
            <v>Anti-infectives</v>
          </cell>
        </row>
        <row r="52">
          <cell r="C52" t="str">
            <v>CNS</v>
          </cell>
        </row>
        <row r="53">
          <cell r="C53" t="str">
            <v>CV</v>
          </cell>
        </row>
        <row r="54">
          <cell r="C54" t="str">
            <v>Gastro</v>
          </cell>
        </row>
        <row r="55">
          <cell r="C55" t="str">
            <v>Onco</v>
          </cell>
        </row>
        <row r="56">
          <cell r="C56" t="str">
            <v>RITA</v>
          </cell>
        </row>
        <row r="57">
          <cell r="C57" t="str">
            <v>Diab</v>
          </cell>
        </row>
        <row r="58">
          <cell r="C58" t="str">
            <v>Not defined</v>
          </cell>
        </row>
        <row r="59">
          <cell r="C59" t="str">
            <v>Not defined</v>
          </cell>
        </row>
        <row r="60">
          <cell r="C60" t="str">
            <v>Not defined</v>
          </cell>
        </row>
        <row r="66">
          <cell r="B66" t="str">
            <v>Very cheap</v>
          </cell>
        </row>
        <row r="67">
          <cell r="B67" t="str">
            <v>Normal - normal dosage</v>
          </cell>
        </row>
        <row r="68">
          <cell r="B68" t="str">
            <v>Normal - high dosage</v>
          </cell>
        </row>
        <row r="69">
          <cell r="B69" t="str">
            <v>Non-onco inj</v>
          </cell>
        </row>
        <row r="79">
          <cell r="C79" t="str">
            <v>Bottom up</v>
          </cell>
        </row>
        <row r="80">
          <cell r="C80" t="str">
            <v>Local</v>
          </cell>
        </row>
        <row r="81">
          <cell r="C81" t="str">
            <v>Global</v>
          </cell>
        </row>
        <row r="82">
          <cell r="C82" t="str">
            <v>Manual</v>
          </cell>
        </row>
        <row r="83">
          <cell r="C83" t="str">
            <v>India</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SUM"/>
      <sheetName val="C-1"/>
      <sheetName val="C-2"/>
      <sheetName val="C-3"/>
      <sheetName val="C-4"/>
      <sheetName val="C-5"/>
      <sheetName val="C-5A"/>
      <sheetName val="C-6"/>
      <sheetName val="C-6A"/>
      <sheetName val="C-7"/>
      <sheetName val="C-8"/>
      <sheetName val="C-9"/>
      <sheetName val="C-10"/>
      <sheetName val="C-11"/>
      <sheetName val="C-12"/>
      <sheetName val="Summary"/>
      <sheetName val="Criteria"/>
      <sheetName val="PHSB"/>
      <sheetName val="Gen Info"/>
      <sheetName val="DETAILED  BOQ"/>
      <sheetName val="DATA"/>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DATA"/>
    </sheetNames>
    <sheetDataSet>
      <sheetData sheetId="0"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 val="Sheet3"/>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hoto"/>
      <sheetName val="INDEX"/>
      <sheetName val="Cost Abstract"/>
      <sheetName val="Annex to Abstract"/>
      <sheetName val="Brief Des&amp;Area Cal"/>
      <sheetName val="Pie Chart"/>
      <sheetName val="Tentative Struc"/>
      <sheetName val="Assumptions"/>
      <sheetName val="Breakup OH"/>
      <sheetName val="Rate Analysis"/>
      <sheetName val="civil boq-summary"/>
      <sheetName val="civil boq"/>
      <sheetName val="Serv-Summary"/>
      <sheetName val="DG SEt"/>
      <sheetName val="Elevator"/>
      <sheetName val="Fire fighting"/>
      <sheetName val="Pump &amp; Allied"/>
      <sheetName val="Ventilation"/>
      <sheetName val="HVAC&amp;BMS"/>
      <sheetName val="Electri no cctv"/>
      <sheetName val="Plumbing"/>
      <sheetName val="Project cost Abstract"/>
      <sheetName val="Annex to Cost Abstract"/>
      <sheetName val="Constrution Schedule"/>
      <sheetName val="Abstract-Major quan"/>
      <sheetName val="Major Quantities"/>
      <sheetName val="BP"/>
      <sheetName val="Operation Cost Summary"/>
      <sheetName val="RMC Calculations"/>
      <sheetName val="P&amp;M"/>
      <sheetName val="P&amp;M Calculations"/>
      <sheetName val="Shutering"/>
      <sheetName val="Shuttering"/>
      <sheetName val="Org Chart"/>
      <sheetName val="Cashflow"/>
      <sheetName val="Cash flow Notes"/>
      <sheetName val="Cashflow Graph"/>
      <sheetName val="Schedule 1"/>
      <sheetName val=" Schedule 2"/>
      <sheetName val="Schedule 3"/>
      <sheetName val="Schedule 4"/>
      <sheetName val="Schedule 5"/>
      <sheetName val="Schedule 6"/>
      <sheetName val="Schedule 7"/>
      <sheetName val="Schedule 8"/>
      <sheetName val="Consultant Fee"/>
      <sheetName val="PMC"/>
      <sheetName val="work plan"/>
      <sheetName val="work plan graph"/>
      <sheetName val="Mobilisation Advance Interest"/>
      <sheetName val="INPUT"/>
      <sheetName val="3"/>
      <sheetName val="FORM7"/>
      <sheetName val="R2"/>
      <sheetName val="TBAL9697 -group wise  sdpl"/>
      <sheetName val="procurement"/>
      <sheetName val="Indices"/>
      <sheetName val="Category A - No Material"/>
      <sheetName val="Category B - Major Works"/>
      <sheetName val="Category C - Minor Works"/>
      <sheetName val="RA-markate"/>
      <sheetName val="BM"/>
      <sheetName val="Data"/>
      <sheetName val="SITE OVERHEADS"/>
      <sheetName val="factors"/>
      <sheetName val="Precalculation"/>
      <sheetName val="INPUT SHEET"/>
      <sheetName val="DSL-S"/>
      <sheetName val="LA- lookups"/>
      <sheetName val="Other assumptions"/>
      <sheetName val="Staff Acco."/>
      <sheetName val="LOCAL RATES"/>
      <sheetName val="Design"/>
      <sheetName val="C-1"/>
      <sheetName val="C-10"/>
      <sheetName val="C-11"/>
      <sheetName val="C-12"/>
      <sheetName val="C-2"/>
      <sheetName val="C-3"/>
      <sheetName val="C-4"/>
      <sheetName val="C-5"/>
      <sheetName val="C-5A"/>
      <sheetName val="C-6"/>
      <sheetName val="C-6A"/>
      <sheetName val="C-7"/>
      <sheetName val="C-8"/>
      <sheetName val="C-9"/>
      <sheetName val="Abstruct total"/>
      <sheetName val="C &amp; G RHS"/>
      <sheetName val="#REF"/>
      <sheetName val="ANAL"/>
      <sheetName val="PNM Justi"/>
      <sheetName val="Bar"/>
      <sheetName val="Sheet1"/>
      <sheetName val="Cover_Photo"/>
      <sheetName val="Cost_Abstract"/>
      <sheetName val="Annex_to_Abstract"/>
      <sheetName val="Brief_Des&amp;Area_Cal"/>
      <sheetName val="Pie_Chart"/>
      <sheetName val="Tentative_Struc"/>
      <sheetName val="Breakup_OH"/>
      <sheetName val="Rate_Analysis"/>
      <sheetName val="civil_boq-summary"/>
      <sheetName val="civil_boq"/>
      <sheetName val="DG_SEt"/>
      <sheetName val="Fire_fighting"/>
      <sheetName val="Pump_&amp;_Allied"/>
      <sheetName val="Electri_no_cctv"/>
      <sheetName val="Project_cost_Abstract"/>
      <sheetName val="Annex_to_Cost_Abstract"/>
      <sheetName val="Constrution_Schedule"/>
      <sheetName val="Abstract-Major_quan"/>
      <sheetName val="Major_Quantities"/>
      <sheetName val="Operation_Cost_Summary"/>
      <sheetName val="RMC_Calculations"/>
      <sheetName val="P&amp;M_Calculations"/>
      <sheetName val="Org_Chart"/>
      <sheetName val="Cash_flow_Notes"/>
      <sheetName val="Cashflow_Graph"/>
      <sheetName val="Schedule_1"/>
      <sheetName val="_Schedule_2"/>
      <sheetName val="Schedule_3"/>
      <sheetName val="Schedule_4"/>
      <sheetName val="Schedule_5"/>
      <sheetName val="Schedule_6"/>
      <sheetName val="Schedule_7"/>
      <sheetName val="Schedule_8"/>
      <sheetName val="Consultant_Fee"/>
      <sheetName val="work_plan"/>
      <sheetName val="work_plan_graph"/>
      <sheetName val="Mobilisation_Advance_Interest"/>
      <sheetName val="DETAILED  BOQ"/>
      <sheetName val="Scheme Area Details_Block__ C2"/>
      <sheetName val="New33KVSS_E3"/>
      <sheetName val="Prop aug of Ex 33KVSS_E3a"/>
      <sheetName val="Cover_Photo1"/>
      <sheetName val="Cost_Abstract1"/>
      <sheetName val="Annex_to_Abstract1"/>
      <sheetName val="Brief_Des&amp;Area_Cal1"/>
      <sheetName val="Pie_Chart1"/>
      <sheetName val="Tentative_Struc1"/>
      <sheetName val="Breakup_OH1"/>
      <sheetName val="Rate_Analysis1"/>
      <sheetName val="civil_boq-summary1"/>
      <sheetName val="civil_boq1"/>
      <sheetName val="DG_SEt1"/>
      <sheetName val="Fire_fighting1"/>
      <sheetName val="Pump_&amp;_Allied1"/>
      <sheetName val="Electri_no_cctv1"/>
      <sheetName val="Project_cost_Abstract1"/>
      <sheetName val="Annex_to_Cost_Abstract1"/>
      <sheetName val="Constrution_Schedule1"/>
      <sheetName val="Abstract-Major_quan1"/>
      <sheetName val="Major_Quantities1"/>
      <sheetName val="Operation_Cost_Summary1"/>
      <sheetName val="RMC_Calculations1"/>
      <sheetName val="P&amp;M_Calculations1"/>
      <sheetName val="Org_Chart1"/>
      <sheetName val="Cash_flow_Notes1"/>
      <sheetName val="Cashflow_Graph1"/>
      <sheetName val="Schedule_11"/>
      <sheetName val="_Schedule_21"/>
      <sheetName val="Schedule_31"/>
      <sheetName val="Schedule_41"/>
      <sheetName val="Schedule_51"/>
      <sheetName val="Schedule_61"/>
      <sheetName val="Schedule_71"/>
      <sheetName val="Schedule_81"/>
      <sheetName val="Consultant_Fee1"/>
      <sheetName val="work_plan1"/>
      <sheetName val="work_plan_graph1"/>
      <sheetName val="Mobilisation_Advance_Interest1"/>
      <sheetName val="Analysis"/>
      <sheetName val="Extra Item"/>
      <sheetName val="E6"/>
      <sheetName val="E8"/>
      <sheetName val="E11"/>
      <sheetName val="IO LIST"/>
      <sheetName val="Sheet2"/>
      <sheetName val="Basement Budget"/>
      <sheetName val="Vind - BtB"/>
      <sheetName val="Intro"/>
      <sheetName val="RA"/>
      <sheetName val="old boq"/>
      <sheetName val="Tender Summary"/>
      <sheetName val="장비집계"/>
      <sheetName val="COST"/>
      <sheetName val="Direct cost shed A-2 "/>
      <sheetName val="Codes"/>
      <sheetName val="Boq"/>
      <sheetName val="Bill-1"/>
      <sheetName val="hyperstatic"/>
      <sheetName val="Manpower"/>
      <sheetName val="Debit_RMC"/>
      <sheetName val="Machinery"/>
      <sheetName val="Material"/>
      <sheetName val="Supply_RMC"/>
      <sheetName val="MOTOR"/>
      <sheetName val="288-1"/>
      <sheetName val="Inventory"/>
      <sheetName val="horizontal"/>
      <sheetName val="SITE DATA"/>
      <sheetName val="Bar Budget"/>
      <sheetName val="Final Qty"/>
      <sheetName val="Machine HC - 19.08 "/>
      <sheetName val="Analysed rate"/>
      <sheetName val="Shutter"/>
      <sheetName val="BOQ Backup"/>
      <sheetName val="Boiler&amp;TG"/>
      <sheetName val="JV請款"/>
      <sheetName val="Measurment"/>
      <sheetName val="TBAL9697_-group_wise__sdpl"/>
      <sheetName val="INPUT-DATA"/>
      <sheetName val="PHOTO(9)"/>
      <sheetName val="PHOTOCALL(8)"/>
      <sheetName val="cell rel"/>
      <sheetName val="Contract Details"/>
      <sheetName val="rawmat break up"/>
      <sheetName val="S"/>
      <sheetName val="foundation(V)"/>
      <sheetName val="Machinary_Road Work"/>
      <sheetName val="Batching&amp;Pil POL"/>
      <sheetName val="Pil"/>
      <sheetName val="Steel Piling_POL"/>
      <sheetName val="Hardware"/>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FLET"/>
      <sheetName val="ورقة1"/>
      <sheetName val="ورقة2"/>
      <sheetName val="ورقة3"/>
      <sheetName val="BOQ Distribution"/>
      <sheetName val="Machinery"/>
    </sheetNames>
    <sheetDataSet>
      <sheetData sheetId="0"/>
      <sheetData sheetId="1"/>
      <sheetData sheetId="2"/>
      <sheetData sheetId="3"/>
      <sheetData sheetId="4" refreshError="1"/>
      <sheetData sheetId="5"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Working -SRP"/>
      <sheetName val="Price details -Feb''07"/>
      <sheetName val="Working of Over Seas"/>
      <sheetName val="Most Optimistic Price"/>
      <sheetName val="Over Sea's Projects"/>
      <sheetName val="Feb'07- Pricing Assumptions"/>
      <sheetName val="Price Working -April'07"/>
      <sheetName val="Price details -April'07"/>
      <sheetName val="Compa. Actual Vs Optimistics"/>
      <sheetName val="Doller Impact Matrix"/>
      <sheetName val="Comparasion-Old"/>
      <sheetName val="April'07- Pricing Assumptions"/>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 reqd-3"/>
      <sheetName val="Assembly (2)-Backup-not reqd"/>
      <sheetName val="not reqd-2"/>
      <sheetName val="not reqd-1"/>
      <sheetName val="Sheet3"/>
      <sheetName val="Civil &amp; design"/>
      <sheetName val="IDC Summary"/>
      <sheetName val="Summary"/>
      <sheetName val="Costest"/>
      <sheetName val="Wtfactor"/>
      <sheetName val="Sch3"/>
      <sheetName val="Copper"/>
      <sheetName val="Steel comparison"/>
      <sheetName val="IDC-OHE works"/>
      <sheetName val="insulator"/>
      <sheetName val="insulator working"/>
      <sheetName val="Assembly"/>
      <sheetName val="144 qty 128 SOR"/>
      <sheetName val="WO insulator comparison"/>
      <sheetName val="DETAILED  BOQ"/>
      <sheetName val="doq-10"/>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SUM"/>
      <sheetName val="C-1"/>
      <sheetName val="C-2"/>
      <sheetName val="C-3"/>
      <sheetName val="C-4"/>
      <sheetName val="C-5"/>
      <sheetName val="C-5A"/>
      <sheetName val="C-6"/>
      <sheetName val="C-6A"/>
      <sheetName val="C-7"/>
      <sheetName val="C-8"/>
      <sheetName val="C-9"/>
      <sheetName val="C-10"/>
      <sheetName val="C-11"/>
      <sheetName val="C-12"/>
      <sheetName val="Summary"/>
      <sheetName val="R2"/>
      <sheetName val="Rate Analysis"/>
      <sheetName val="Det_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DLUCY"/>
      <sheetName val="FDLUCY.XLS"/>
      <sheetName val="Ranges"/>
      <sheetName val="Abbreviation"/>
      <sheetName val="Vind - BtB"/>
      <sheetName val="LISTS"/>
      <sheetName val="1"/>
      <sheetName val="COST"/>
      <sheetName val="220 11  BS "/>
      <sheetName val="FDLUCY_XLS"/>
      <sheetName val="Vind_-_BtB"/>
      <sheetName val="BO "/>
      <sheetName val="Bongaon"/>
      <sheetName val="Jeerat"/>
      <sheetName val="NJP"/>
    </sheetNames>
    <definedNames>
      <definedName name="Clear"/>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madures"/>
      <sheetName val="Caixes"/>
      <sheetName val="Cintes"/>
      <sheetName val="Colors"/>
      <sheetName val="ColorAngles"/>
      <sheetName val="Cost Maquines"/>
      <sheetName val="Cost MP"/>
      <sheetName val="Ferratges"/>
      <sheetName val="Ferrotubs"/>
      <sheetName val="Fialt"/>
      <sheetName val="Fibres"/>
      <sheetName val="Filats"/>
      <sheetName val="Idiomes"/>
      <sheetName val="Limits"/>
      <sheetName val="Maquines"/>
      <sheetName val="Materials OPGW"/>
      <sheetName val="Mescles"/>
      <sheetName val="Paisos"/>
      <sheetName val="Relacions"/>
      <sheetName val="Suports"/>
      <sheetName val="Taponants"/>
      <sheetName val="Tubets"/>
      <sheetName val="Code_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L"/>
      <sheetName val="Quantities"/>
      <sheetName val="Cover sheet"/>
      <sheetName val="COST"/>
      <sheetName val="Vind - BtB"/>
      <sheetName val="Staff Acco."/>
      <sheetName val="220 11  BS "/>
      <sheetName val="Sch-1a"/>
      <sheetName val="PLAN_FEB97"/>
      <sheetName val="CLAY"/>
      <sheetName val="Report"/>
      <sheetName val="Design"/>
      <sheetName val="july-I"/>
      <sheetName val="DETAILED  BOQ"/>
      <sheetName val="Staff_Acco_"/>
      <sheetName val="Vind_-_BtB"/>
      <sheetName val="220_11__BS_"/>
      <sheetName val="Cover_sheet"/>
      <sheetName val="DETAILED__BOQ"/>
      <sheetName val="Load Details(B2)"/>
      <sheetName val="BTB"/>
      <sheetName val="cf"/>
      <sheetName val="orders"/>
      <sheetName val="trafo-size"/>
      <sheetName val="General"/>
      <sheetName val="Conversion"/>
      <sheetName val="synthesis"/>
      <sheetName val="COA-17"/>
      <sheetName val="C-18"/>
      <sheetName val="PBS"/>
      <sheetName val="PRECAST lightconc-II"/>
      <sheetName val="Top sheet"/>
      <sheetName val="COEFF"/>
      <sheetName val="prod_rep"/>
      <sheetName val="QTYDATA"/>
      <sheetName val="P&amp;L"/>
      <sheetName val="presentation"/>
      <sheetName val="Basis"/>
      <sheetName val="direct cost shed a-2 "/>
      <sheetName val="pack (b)"/>
      <sheetName val="S1BOQ"/>
      <sheetName val="Labour"/>
      <sheetName val="Material"/>
      <sheetName val="Plant &amp;  Machinery"/>
      <sheetName val="Cable data"/>
      <sheetName val="EP 13-14"/>
      <sheetName val="IE 13-14"/>
      <sheetName val="SS 13-14"/>
      <sheetName val="TL 13-14"/>
      <sheetName val="PRICE BID"/>
      <sheetName val="Schedule No.1"/>
      <sheetName val="CFL-KIM"/>
      <sheetName val="bs BP 04 SA"/>
      <sheetName val="Sch-3"/>
      <sheetName val="Format - 4"/>
      <sheetName val="S1BOQ &amp; Workplan"/>
      <sheetName val="DREV"/>
      <sheetName val="CREV"/>
      <sheetName val="SUMMARY"/>
      <sheetName val="CASH-FLOW"/>
      <sheetName val="unp-ncw "/>
      <sheetName val="contribution"/>
      <sheetName val="ratio"/>
      <sheetName val="p &amp; l "/>
      <sheetName val="inWords"/>
      <sheetName val="gen"/>
      <sheetName val="Structure Bills Qty"/>
      <sheetName val="Intake"/>
      <sheetName val="data"/>
      <sheetName val="col-reinft1"/>
      <sheetName val="TBAL9697 -group wise  sdpl"/>
      <sheetName val="Contract Night Staff"/>
      <sheetName val="Contract Day Staff"/>
      <sheetName val="Day Shift"/>
      <sheetName val="Night Shift"/>
      <sheetName val="Main Assump."/>
      <sheetName val="N-Amritsar 135"/>
      <sheetName val="CASH CONTRACTS"/>
      <sheetName val="COP Final"/>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ductor Parame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us Report"/>
      <sheetName val="Cover"/>
      <sheetName val="A Basic PCT information"/>
      <sheetName val="B Summary I&amp;E"/>
      <sheetName val="C Balance Sheet"/>
      <sheetName val="D Cash Flow statement"/>
      <sheetName val="E Allocation"/>
      <sheetName val="F 1ry Commissioning"/>
      <sheetName val="G Commty &amp; Intermed care"/>
      <sheetName val="H 2ry baseline activity demand"/>
      <sheetName val="I 2ry activity reduction"/>
      <sheetName val="Savings Plan"/>
      <sheetName val="J 2ry activity net demand"/>
      <sheetName val="K 2ry costs - baseline"/>
      <sheetName val="L 2ry costs - expected"/>
      <sheetName val="M MH &amp; 3ry Commissioning costs"/>
      <sheetName val="N Direct provision costs &amp; inc"/>
      <sheetName val="O HQ, Overhead, other costs"/>
      <sheetName val="P Analysis of Risks"/>
      <sheetName val="Q 200406 Monthly vs budget"/>
      <sheetName val="OUTPUT Benchmarks"/>
      <sheetName val="OUTPUT Transition maps"/>
      <sheetName val="OUTPUT Risk Matrix"/>
      <sheetName val="OUTPUT 2ry implied cost"/>
      <sheetName val="Modelling Assumptions"/>
      <sheetName val="Slide 3"/>
      <sheetName val="Slide 8"/>
      <sheetName val="Slide 10"/>
      <sheetName val="Slides 11 and 12"/>
      <sheetName val="Slide 18"/>
      <sheetName val="Slide 19"/>
      <sheetName val="Slides 31 and 32"/>
      <sheetName val="NET_POSITION"/>
      <sheetName val="CPM_ANALYSIS"/>
      <sheetName val="Benchmarks"/>
      <sheetName val="Assumptions"/>
      <sheetName val="Assessor I&amp;E"/>
      <sheetName val="Rating"/>
      <sheetName val="Sheet3"/>
      <sheetName val="Sheet4"/>
      <sheetName val="travel_per"/>
      <sheetName val="CE"/>
      <sheetName val="Status_Report"/>
      <sheetName val="A_Basic_PCT_information"/>
      <sheetName val="B_Summary_I&amp;E"/>
      <sheetName val="C_Balance_Sheet"/>
      <sheetName val="D_Cash_Flow_statement"/>
      <sheetName val="E_Allocation"/>
      <sheetName val="F_1ry_Commissioning"/>
      <sheetName val="G_Commty_&amp;_Intermed_care"/>
      <sheetName val="H_2ry_baseline_activity_demand"/>
      <sheetName val="I_2ry_activity_reduction"/>
      <sheetName val="Savings_Plan"/>
      <sheetName val="J_2ry_activity_net_demand"/>
      <sheetName val="K_2ry_costs_-_baseline"/>
      <sheetName val="L_2ry_costs_-_expected"/>
      <sheetName val="M_MH_&amp;_3ry_Commissioning_costs"/>
      <sheetName val="N_Direct_provision_costs_&amp;_inc"/>
      <sheetName val="O_HQ,_Overhead,_other_costs"/>
      <sheetName val="P_Analysis_of_Risks"/>
      <sheetName val="Q_200406_Monthly_vs_budget"/>
      <sheetName val="OUTPUT_Benchmarks"/>
      <sheetName val="OUTPUT_Transition_maps"/>
      <sheetName val="OUTPUT_Risk_Matrix"/>
      <sheetName val="OUTPUT_2ry_implied_cost"/>
      <sheetName val="Modelling_Assumptions"/>
      <sheetName val="Slide_3"/>
      <sheetName val="Slide_8"/>
      <sheetName val="Slide_10"/>
      <sheetName val="Slides_11_and_12"/>
      <sheetName val="Slide_18"/>
      <sheetName val="Slide_19"/>
      <sheetName val="Slides_31_and_32"/>
      <sheetName val="Assessor_I&amp;E"/>
    </sheetNames>
    <sheetDataSet>
      <sheetData sheetId="0"/>
      <sheetData sheetId="1"/>
      <sheetData sheetId="2"/>
      <sheetData sheetId="3"/>
      <sheetData sheetId="4"/>
      <sheetData sheetId="5"/>
      <sheetData sheetId="6"/>
      <sheetData sheetId="7"/>
      <sheetData sheetId="8"/>
      <sheetData sheetId="9"/>
      <sheetData sheetId="10">
        <row r="85">
          <cell r="L85">
            <v>520</v>
          </cell>
        </row>
        <row r="95">
          <cell r="L95">
            <v>520</v>
          </cell>
        </row>
        <row r="105">
          <cell r="L105">
            <v>520</v>
          </cell>
        </row>
        <row r="118">
          <cell r="D118">
            <v>770</v>
          </cell>
        </row>
        <row r="119">
          <cell r="L119">
            <v>7380</v>
          </cell>
        </row>
        <row r="120">
          <cell r="L120">
            <v>1170</v>
          </cell>
        </row>
        <row r="128">
          <cell r="D128">
            <v>770</v>
          </cell>
        </row>
        <row r="129">
          <cell r="L129">
            <v>7380</v>
          </cell>
        </row>
        <row r="130">
          <cell r="L130">
            <v>2340</v>
          </cell>
        </row>
        <row r="138">
          <cell r="D138">
            <v>770</v>
          </cell>
        </row>
        <row r="139">
          <cell r="L139">
            <v>7380</v>
          </cell>
        </row>
        <row r="140">
          <cell r="L140">
            <v>2340</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row r="85">
          <cell r="L85">
            <v>520</v>
          </cell>
        </row>
      </sheetData>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
      <sheetName val="C-II"/>
      <sheetName val="C-III"/>
      <sheetName val="C-IV"/>
      <sheetName val="C-V"/>
      <sheetName val="C-VI"/>
      <sheetName val="C-VII"/>
      <sheetName val="C-VIII"/>
      <sheetName val="Data Sheet"/>
      <sheetName val="Khalifa Parkf"/>
      <sheetName val="Data_Sheet"/>
      <sheetName val="EA_Sheet"/>
      <sheetName val="I 2ry activity reductio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convers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s>
    <sheetDataSet>
      <sheetData sheetId="0"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Assumptions"/>
      <sheetName val="Interface"/>
      <sheetName val="Overall Summary"/>
      <sheetName val="Summary - RA"/>
      <sheetName val="Summary - Non RA"/>
      <sheetName val="Dossier Matrix"/>
      <sheetName val="Input-revenues and dossiers"/>
      <sheetName val="Dossier Avail"/>
      <sheetName val="Pivot - Volumes"/>
      <sheetName val="Volumes"/>
      <sheetName val="Patent expiration"/>
      <sheetName val="Turkey 66%"/>
      <sheetName val="base case-calculations"/>
      <sheetName val="upside-calculations"/>
      <sheetName val="Min-FirstAvailable"/>
      <sheetName val="SUMMARY"/>
    </sheetNames>
    <sheetDataSet>
      <sheetData sheetId="0"/>
      <sheetData sheetId="1">
        <row r="9">
          <cell r="F9" t="str">
            <v>Poland</v>
          </cell>
        </row>
        <row r="10">
          <cell r="F10" t="str">
            <v>Mexico</v>
          </cell>
        </row>
        <row r="11">
          <cell r="F11" t="str">
            <v>Brazil</v>
          </cell>
        </row>
        <row r="12">
          <cell r="F12" t="str">
            <v>Russia</v>
          </cell>
        </row>
        <row r="13">
          <cell r="F13" t="str">
            <v>Turkey</v>
          </cell>
        </row>
        <row r="14">
          <cell r="F14" t="str">
            <v>Argentina</v>
          </cell>
        </row>
        <row r="15">
          <cell r="F15" t="str">
            <v>Venezuela</v>
          </cell>
        </row>
        <row r="16">
          <cell r="F16" t="str">
            <v>CAMCAR</v>
          </cell>
        </row>
        <row r="17">
          <cell r="F17" t="str">
            <v>Czech</v>
          </cell>
        </row>
        <row r="18">
          <cell r="F18" t="str">
            <v>Slovak</v>
          </cell>
        </row>
        <row r="19">
          <cell r="F19" t="str">
            <v>Hungary</v>
          </cell>
        </row>
        <row r="20">
          <cell r="F20" t="str">
            <v>Romania</v>
          </cell>
        </row>
        <row r="21">
          <cell r="F21" t="str">
            <v>South Africa</v>
          </cell>
        </row>
        <row r="22">
          <cell r="F22" t="str">
            <v>Saudi</v>
          </cell>
        </row>
        <row r="23">
          <cell r="F23" t="str">
            <v>Gulf</v>
          </cell>
        </row>
        <row r="24">
          <cell r="F24" t="str">
            <v>Algeria</v>
          </cell>
        </row>
        <row r="25">
          <cell r="F25" t="str">
            <v>Egypt</v>
          </cell>
        </row>
        <row r="26">
          <cell r="F26" t="str">
            <v>Kazakhstan</v>
          </cell>
        </row>
        <row r="27">
          <cell r="F27" t="str">
            <v>Ukraine</v>
          </cell>
        </row>
        <row r="28">
          <cell r="F28" t="str">
            <v>Bulgaria</v>
          </cell>
        </row>
        <row r="29">
          <cell r="F29" t="str">
            <v>Thailand</v>
          </cell>
        </row>
        <row r="30">
          <cell r="F30" t="str">
            <v>Philippines</v>
          </cell>
        </row>
        <row r="31">
          <cell r="F31" t="str">
            <v>Vietnam</v>
          </cell>
        </row>
        <row r="32">
          <cell r="F32" t="str">
            <v>Malaysia</v>
          </cell>
        </row>
        <row r="33">
          <cell r="F33" t="e">
            <v>#REF!</v>
          </cell>
        </row>
        <row r="39">
          <cell r="B39" t="str">
            <v>Acetylsalicylic acid</v>
          </cell>
        </row>
        <row r="40">
          <cell r="B40" t="str">
            <v>Ademetionine</v>
          </cell>
        </row>
        <row r="41">
          <cell r="B41" t="str">
            <v>Amisulpride</v>
          </cell>
        </row>
        <row r="42">
          <cell r="B42" t="str">
            <v>Amlodipine + Valsartan</v>
          </cell>
        </row>
        <row r="43">
          <cell r="B43" t="str">
            <v>Amoxicillin + Clarithromycin + Esomeprazole</v>
          </cell>
        </row>
        <row r="44">
          <cell r="B44" t="str">
            <v>Atomoxetine</v>
          </cell>
        </row>
        <row r="45">
          <cell r="B45" t="str">
            <v>Betahistine</v>
          </cell>
        </row>
        <row r="46">
          <cell r="B46" t="str">
            <v>Betamethasone Sodium Phosphate+Betamethasone Dipropionate</v>
          </cell>
        </row>
        <row r="47">
          <cell r="B47" t="str">
            <v>Betamethasone+Loratadine</v>
          </cell>
        </row>
        <row r="48">
          <cell r="B48" t="str">
            <v>Bortezomib</v>
          </cell>
        </row>
        <row r="49">
          <cell r="B49" t="str">
            <v>Buprenorphine</v>
          </cell>
        </row>
        <row r="50">
          <cell r="B50" t="str">
            <v>Capecitabine</v>
          </cell>
        </row>
        <row r="51">
          <cell r="B51" t="str">
            <v>Chondroitinsulfuric Acid + Glucosamine</v>
          </cell>
        </row>
        <row r="52">
          <cell r="B52" t="str">
            <v>Clopidogrel</v>
          </cell>
        </row>
        <row r="53">
          <cell r="B53" t="str">
            <v>Clopidogrel</v>
          </cell>
        </row>
        <row r="54">
          <cell r="B54" t="str">
            <v>Clopidogrel + Acetylsalicylic acid</v>
          </cell>
        </row>
        <row r="55">
          <cell r="B55" t="str">
            <v>Colistin</v>
          </cell>
        </row>
        <row r="56">
          <cell r="B56" t="str">
            <v>Desloratidine</v>
          </cell>
        </row>
        <row r="57">
          <cell r="B57" t="str">
            <v>Desloratidine + Pseudoephedrine</v>
          </cell>
        </row>
        <row r="58">
          <cell r="B58" t="str">
            <v>Desogestrel + Ethinylestradiol</v>
          </cell>
        </row>
        <row r="59">
          <cell r="B59" t="str">
            <v>Dexketoprofen Trometamol</v>
          </cell>
        </row>
        <row r="60">
          <cell r="B60" t="str">
            <v>Diclofenac + Vitamin B</v>
          </cell>
        </row>
        <row r="61">
          <cell r="B61" t="str">
            <v>Diosmin + Hesperidine</v>
          </cell>
        </row>
        <row r="62">
          <cell r="B62" t="str">
            <v>Docetaxel</v>
          </cell>
        </row>
        <row r="63">
          <cell r="B63" t="str">
            <v>Domperidone</v>
          </cell>
        </row>
        <row r="64">
          <cell r="B64" t="str">
            <v>Duloxetine</v>
          </cell>
        </row>
        <row r="65">
          <cell r="B65" t="str">
            <v>Enoxaparin</v>
          </cell>
        </row>
        <row r="66">
          <cell r="B66" t="str">
            <v>Ertapenem</v>
          </cell>
        </row>
        <row r="67">
          <cell r="B67" t="str">
            <v>Escitalopram</v>
          </cell>
        </row>
        <row r="68">
          <cell r="B68" t="str">
            <v>Ethinylestradiol + Gestoden</v>
          </cell>
        </row>
        <row r="69">
          <cell r="B69" t="str">
            <v>Exemestane</v>
          </cell>
        </row>
        <row r="70">
          <cell r="B70" t="str">
            <v>Felodipine + Candesartan</v>
          </cell>
        </row>
        <row r="71">
          <cell r="B71" t="str">
            <v>Fenofibrate</v>
          </cell>
        </row>
        <row r="72">
          <cell r="B72" t="str">
            <v>Fosinopril</v>
          </cell>
        </row>
        <row r="73">
          <cell r="B73" t="str">
            <v>Fosinopril + HCTZ</v>
          </cell>
        </row>
        <row r="74">
          <cell r="B74" t="str">
            <v>Gabapentin</v>
          </cell>
        </row>
        <row r="75">
          <cell r="B75" t="str">
            <v>Galantamine</v>
          </cell>
        </row>
        <row r="76">
          <cell r="B76" t="str">
            <v>Gemcitabine</v>
          </cell>
        </row>
        <row r="77">
          <cell r="B77" t="str">
            <v>Glatiramer Acetate</v>
          </cell>
        </row>
        <row r="78">
          <cell r="B78" t="str">
            <v>Glibenclamide</v>
          </cell>
        </row>
        <row r="79">
          <cell r="B79" t="str">
            <v>Gliclazide</v>
          </cell>
        </row>
        <row r="80">
          <cell r="B80" t="str">
            <v>Glimepiride</v>
          </cell>
        </row>
        <row r="81">
          <cell r="B81" t="str">
            <v>Interferon Beta-1B</v>
          </cell>
        </row>
        <row r="82">
          <cell r="B82" t="str">
            <v>Ipratropium Bromide + Feneterol</v>
          </cell>
        </row>
        <row r="83">
          <cell r="B83" t="str">
            <v>Ipratropium Bromide + Salbutamol</v>
          </cell>
        </row>
        <row r="84">
          <cell r="B84" t="str">
            <v>Ketorolac</v>
          </cell>
        </row>
        <row r="85">
          <cell r="B85" t="str">
            <v>Ketorolac + Tramadol</v>
          </cell>
        </row>
        <row r="86">
          <cell r="B86" t="str">
            <v>Levetiracetam</v>
          </cell>
        </row>
        <row r="87">
          <cell r="B87" t="str">
            <v>Levocetirizine</v>
          </cell>
        </row>
        <row r="88">
          <cell r="B88" t="str">
            <v>Levodopa + Carbidopa + Entacapone</v>
          </cell>
        </row>
        <row r="89">
          <cell r="B89" t="str">
            <v>Mebeverine</v>
          </cell>
        </row>
        <row r="90">
          <cell r="B90" t="str">
            <v>Memantine</v>
          </cell>
        </row>
        <row r="91">
          <cell r="B91" t="str">
            <v>Mesalazine</v>
          </cell>
        </row>
        <row r="92">
          <cell r="B92" t="str">
            <v>Metformin (standard)</v>
          </cell>
        </row>
        <row r="93">
          <cell r="B93" t="str">
            <v>Metformin + Glibenclamide</v>
          </cell>
        </row>
        <row r="94">
          <cell r="B94" t="str">
            <v>Metformin + Glimepiride</v>
          </cell>
        </row>
        <row r="95">
          <cell r="B95" t="str">
            <v>Metformin XR</v>
          </cell>
        </row>
        <row r="96">
          <cell r="B96" t="str">
            <v>Metoclopramide + Omeprazole</v>
          </cell>
        </row>
        <row r="97">
          <cell r="B97" t="str">
            <v>Montelukast</v>
          </cell>
        </row>
        <row r="98">
          <cell r="B98" t="str">
            <v>Nimesulide Betadex</v>
          </cell>
        </row>
        <row r="99">
          <cell r="B99" t="str">
            <v>Nimesulide+Paracetamol</v>
          </cell>
        </row>
        <row r="100">
          <cell r="B100" t="str">
            <v>Nitazoxanide</v>
          </cell>
        </row>
        <row r="101">
          <cell r="B101" t="str">
            <v>Orlistat</v>
          </cell>
        </row>
        <row r="102">
          <cell r="B102" t="str">
            <v>Oxcarbazepine</v>
          </cell>
        </row>
        <row r="103">
          <cell r="B103" t="str">
            <v>Paracetamol + Codeine</v>
          </cell>
        </row>
        <row r="104">
          <cell r="B104" t="str">
            <v>Paracetamol + Tramadol</v>
          </cell>
        </row>
        <row r="105">
          <cell r="B105" t="str">
            <v>Pemetrexed</v>
          </cell>
        </row>
        <row r="106">
          <cell r="B106" t="str">
            <v>Perindopril</v>
          </cell>
        </row>
        <row r="107">
          <cell r="B107" t="str">
            <v>Pinaverium Bromide</v>
          </cell>
        </row>
        <row r="108">
          <cell r="B108" t="str">
            <v>Pinaverium Bromide + Dimethicone</v>
          </cell>
        </row>
        <row r="109">
          <cell r="B109" t="str">
            <v>Pioglitazone</v>
          </cell>
        </row>
        <row r="110">
          <cell r="B110" t="str">
            <v>Pioglitazone + Metformin</v>
          </cell>
        </row>
        <row r="111">
          <cell r="B111" t="str">
            <v>Piperacillin + Tazobactam</v>
          </cell>
        </row>
        <row r="112">
          <cell r="B112" t="str">
            <v>Pramipexole</v>
          </cell>
        </row>
        <row r="113">
          <cell r="B113" t="str">
            <v>Pregabalin</v>
          </cell>
        </row>
        <row r="114">
          <cell r="B114" t="str">
            <v>Rivastigmine</v>
          </cell>
        </row>
        <row r="115">
          <cell r="B115" t="str">
            <v>Rivastigmine + Memantine</v>
          </cell>
        </row>
        <row r="116">
          <cell r="B116" t="str">
            <v>Sibutramine</v>
          </cell>
        </row>
        <row r="117">
          <cell r="B117" t="str">
            <v>Sulodexide</v>
          </cell>
        </row>
        <row r="118">
          <cell r="B118" t="str">
            <v>Temozolomide</v>
          </cell>
        </row>
        <row r="119">
          <cell r="B119" t="str">
            <v>Tianeptine</v>
          </cell>
        </row>
        <row r="120">
          <cell r="B120" t="str">
            <v>Tiotropium Bromide</v>
          </cell>
        </row>
        <row r="121">
          <cell r="B121" t="str">
            <v>Topiramate</v>
          </cell>
        </row>
        <row r="122">
          <cell r="B122" t="str">
            <v>Trimebutine</v>
          </cell>
        </row>
        <row r="123">
          <cell r="B123" t="str">
            <v>Trimetazidine</v>
          </cell>
        </row>
        <row r="124">
          <cell r="B124" t="str">
            <v>Valproate semisodium</v>
          </cell>
        </row>
        <row r="125">
          <cell r="B125" t="str">
            <v>Valproic Acid</v>
          </cell>
        </row>
        <row r="126">
          <cell r="B126" t="str">
            <v>Valsartan</v>
          </cell>
        </row>
        <row r="127">
          <cell r="B127" t="str">
            <v>Valsartan + HCTZ</v>
          </cell>
        </row>
        <row r="128">
          <cell r="B128" t="str">
            <v>Venlafaxine XR</v>
          </cell>
        </row>
        <row r="129">
          <cell r="B129" t="str">
            <v>Voriconazole</v>
          </cell>
        </row>
        <row r="130">
          <cell r="B130" t="str">
            <v>Zoledronic Acid</v>
          </cell>
        </row>
        <row r="131">
          <cell r="B131" t="str">
            <v>OTHER</v>
          </cell>
        </row>
        <row r="132">
          <cell r="B132" t="str">
            <v>LOCAL BGX</v>
          </cell>
        </row>
        <row r="133">
          <cell r="B133" t="str">
            <v>Metformin XR + Glimepiride</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toOpen Stub Data"/>
      <sheetName val="TITLE"/>
      <sheetName val="Intro"/>
      <sheetName val="Intake"/>
      <sheetName val="Trashrack"/>
      <sheetName val="INTAKE LATEST"/>
      <sheetName val="iNTAKE BOQ "/>
      <sheetName val="SALIENT"/>
      <sheetName val="Vind - BtB"/>
      <sheetName val="Stock"/>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Key Assumptions"/>
      <sheetName val="Output Page"/>
      <sheetName val="Funding summary"/>
      <sheetName val="Appendix"/>
      <sheetName val="Data"/>
      <sheetName val="Funding data"/>
      <sheetName val="Reserve Addition"/>
      <sheetName val="Production Profile"/>
      <sheetName val="Capex + Dep Estimation"/>
      <sheetName val="Cash Flow Calculation"/>
      <sheetName val="Income Statement"/>
      <sheetName val="Assumptions"/>
    </sheetNames>
    <sheetDataSet>
      <sheetData sheetId="0"/>
      <sheetData sheetId="1">
        <row r="12">
          <cell r="C12">
            <v>0.57999999999999996</v>
          </cell>
        </row>
        <row r="13">
          <cell r="C13">
            <v>80</v>
          </cell>
        </row>
        <row r="16">
          <cell r="C16">
            <v>45</v>
          </cell>
        </row>
      </sheetData>
      <sheetData sheetId="2"/>
      <sheetData sheetId="3"/>
      <sheetData sheetId="4"/>
      <sheetData sheetId="5"/>
      <sheetData sheetId="6"/>
      <sheetData sheetId="7"/>
      <sheetData sheetId="8">
        <row r="8">
          <cell r="C8">
            <v>300</v>
          </cell>
        </row>
      </sheetData>
      <sheetData sheetId="9"/>
      <sheetData sheetId="10"/>
      <sheetData sheetId="11"/>
      <sheetData sheetId="12"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tability - Total"/>
      <sheetName val="Profitability - LOT 2"/>
      <sheetName val="Profitability - LOT 1"/>
      <sheetName val="Construction Cost"/>
      <sheetName val="M.F."/>
      <sheetName val="Cur"/>
      <sheetName val="Tower Weigths"/>
      <sheetName val="Quantity Sheet"/>
      <sheetName val="Tower LOT 1"/>
      <sheetName val="Tower LOT 2"/>
      <sheetName val="Conductor"/>
      <sheetName val="Conductor (2)"/>
      <sheetName val="OPGW"/>
      <sheetName val="Tower Cost"/>
      <sheetName val="Steel Zinc Rates"/>
      <sheetName val="Recovery"/>
      <sheetName val="Freight"/>
      <sheetName val="Note on Tower Cost"/>
      <sheetName val="Earth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entification_Sheet"/>
      <sheetName val="Master_Sheet"/>
      <sheetName val="Budget_Summary"/>
      <sheetName val="Project_000"/>
      <sheetName val="Cur"/>
      <sheetName val="TW WT R2"/>
      <sheetName val="BOQ"/>
      <sheetName val="Profit L1"/>
      <sheetName val="MF"/>
    </sheetNames>
    <sheetDataSet>
      <sheetData sheetId="0"/>
      <sheetData sheetId="1"/>
      <sheetData sheetId="2"/>
      <sheetData sheetId="3"/>
      <sheetData sheetId="4" refreshError="1"/>
      <sheetData sheetId="5" refreshError="1"/>
      <sheetData sheetId="6" refreshError="1"/>
      <sheetData sheetId="7" refreshError="1"/>
      <sheetData sheetId="8"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ares 6 yrs-Pneu sys(Incl DLP)"/>
      <sheetName val="Pneumatic system Final BOQ"/>
      <sheetName val="itemwise for ATMS"/>
      <sheetName val="ATMS - BoQ for inst subcontract"/>
      <sheetName val="ATMS-Inst cost"/>
      <sheetName val="ATMS Recommended spares"/>
      <sheetName val="ATMS - Final BOQ"/>
      <sheetName val="Implemention cost BOQ"/>
      <sheetName val="Cost Summary"/>
      <sheetName val="Master data"/>
      <sheetName val="FAT &amp; SAT cal"/>
      <sheetName val="Toll Spares List(5 yrs)"/>
      <sheetName val="Spares"/>
      <sheetName val="Toll - Final BOQ"/>
      <sheetName val="Tentative CABLES-8lanes"/>
      <sheetName val="Tentative CABLES-12 lanes"/>
      <sheetName val="Toll-Itemwise costing"/>
      <sheetName val="AVC costing"/>
      <sheetName val="LC costing"/>
      <sheetName val="Toll-Loop Sealant calculation"/>
      <sheetName val="CHIFLET"/>
      <sheetName val="ANNEXURE-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RRECTION"/>
      <sheetName val="major qty"/>
      <sheetName val="Shuttering"/>
      <sheetName val="wages"/>
      <sheetName val="Major P&amp;M deployment"/>
      <sheetName val="boq"/>
      <sheetName val="p&amp;m L&amp;T Hire"/>
      <sheetName val="P&amp;m"/>
      <sheetName val="histogram"/>
      <sheetName val="basic "/>
      <sheetName val="bua"/>
      <sheetName val="topsheet"/>
      <sheetName val="Rate Analysis"/>
      <sheetName val="PR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ANALYSIS"/>
      <sheetName val="p&amp;m"/>
      <sheetName val="BOQ_Direct_selling cost"/>
      <sheetName val="Rate Analysis"/>
      <sheetName val="Expenditure plan"/>
      <sheetName val="BOQ-Civil"/>
      <sheetName val="Admin"/>
      <sheetName val="Format - 4"/>
      <sheetName val="Codes"/>
      <sheetName val="Input"/>
      <sheetName val="Transaction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WB0203-OLDLOAN"/>
      <sheetName val="TBAL9697 -group wise  sdpl"/>
      <sheetName val="Tender Summary"/>
      <sheetName val="BHANDUP"/>
      <sheetName val="concrete"/>
      <sheetName val="beam-reinft-IIInd floor"/>
      <sheetName val="Sheet1"/>
      <sheetName val="labour coeff"/>
      <sheetName val="Dayworks Bill"/>
      <sheetName val="Bills of Quantities"/>
      <sheetName val="TCS_Schedule (2)"/>
      <sheetName val="Earthwork MCW"/>
      <sheetName val="TCS Proposed"/>
      <sheetName val="Input1"/>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ORDER BOOKING"/>
      <sheetName val="ABSTRACT PHASE-I"/>
      <sheetName val="ABSTRACT-PHASE-II (2)"/>
      <sheetName val="Build-up"/>
      <sheetName val="Client Bill Status"/>
      <sheetName val="Category A - No Material"/>
      <sheetName val="Category B - Major Works"/>
      <sheetName val="Category C - Minor Works"/>
      <sheetName val="Data"/>
      <sheetName val="Plinth beam"/>
      <sheetName val="Service Function"/>
      <sheetName val="Results"/>
      <sheetName val="PLGroupings"/>
      <sheetName val="Meas.-Hotel Part"/>
      <sheetName val="Mat_Cost"/>
      <sheetName val="#REF"/>
      <sheetName val="Lead"/>
      <sheetName val="ACS(1)"/>
      <sheetName val="FAS-C(4)"/>
      <sheetName val="CCTV(old)"/>
      <sheetName val="factors"/>
      <sheetName val="BS-NCL"/>
      <sheetName val="IO List"/>
      <sheetName val="PL Inst RA 12"/>
      <sheetName val="Civil Boq"/>
      <sheetName val="REFERENCE"/>
      <sheetName val="Basicrates"/>
      <sheetName val="ANAL"/>
      <sheetName val="Summary"/>
      <sheetName val="FORM-W3"/>
      <sheetName val="MPR_PA_1"/>
      <sheetName val="Data-Month"/>
      <sheetName val="Accounts2"/>
      <sheetName val="Raw Data"/>
      <sheetName val="Design sheet"/>
      <sheetName val="Amortization of bond exp."/>
      <sheetName val="BANKINT"/>
      <sheetName val="po-log - curr. rate"/>
      <sheetName val="sch"/>
      <sheetName val="Staff Acco."/>
      <sheetName val="MRATES"/>
      <sheetName val="Basic"/>
      <sheetName val="Batching plant"/>
      <sheetName val="DSLP"/>
      <sheetName val="leads"/>
      <sheetName val="BPL"/>
      <sheetName val="3    OK"/>
      <sheetName val="11-hsd"/>
      <sheetName val="13-septic"/>
      <sheetName val="7-ug"/>
      <sheetName val="2-utility"/>
      <sheetName val="18-misc"/>
      <sheetName val="5-pip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Cable_data"/>
      <sheetName val="General"/>
      <sheetName val="Main Bs"/>
      <sheetName val="TAKE OFF"/>
      <sheetName val="FORM-16"/>
      <sheetName val="MFG"/>
      <sheetName val="Connections"/>
      <sheetName val="DWTables"/>
      <sheetName val="MN T.B."/>
      <sheetName val="SPT vs PHI"/>
      <sheetName val="Cat A Change Control"/>
      <sheetName val="Sch-3"/>
      <sheetName val="4NEXRA"/>
      <sheetName val="Mix Design"/>
      <sheetName val="std-rates"/>
      <sheetName val="SITE OVERHEADS"/>
      <sheetName val="DREV"/>
      <sheetName val="CREV"/>
      <sheetName val="Steel-Circular"/>
      <sheetName val="PROCTOR"/>
      <sheetName val="gvl"/>
      <sheetName val="Civil Works"/>
      <sheetName val="INTSHEET"/>
      <sheetName val="INTSHEET3"/>
      <sheetName val="appendix 2.5 final accounts"/>
      <sheetName val="FIRST"/>
      <sheetName val="Ene"/>
      <sheetName val="CODE BOOK REFERENCE"/>
      <sheetName val="Sheet11"/>
      <sheetName val="적용"/>
      <sheetName val="Adopted DBM"/>
      <sheetName val="1"/>
      <sheetName val="Intro"/>
      <sheetName val="CODE_BOOK_REFERENCE"/>
      <sheetName val="Adopted_DBM"/>
      <sheetName val="dlvoid"/>
      <sheetName val="clay"/>
      <sheetName val="Assumptions"/>
      <sheetName val="I 2ry activity reduction"/>
      <sheetName val="Master Sheet"/>
      <sheetName val="DETAILED  BOQ"/>
      <sheetName val="As per PCA"/>
      <sheetName val="Assumption"/>
      <sheetName val="Coalmine"/>
      <sheetName val="CE"/>
      <sheetName val="New33KVSS_E3"/>
      <sheetName val="Prop aug of Ex 33KVSS_E3a"/>
      <sheetName val="inWords"/>
      <sheetName val="Purchase Order"/>
      <sheetName val="5(a)"/>
      <sheetName val="Pick Lists"/>
      <sheetName val="list"/>
      <sheetName val="Pick_Lists"/>
      <sheetName val="SOURCE"/>
      <sheetName val="Pick_Lists1"/>
      <sheetName val="Service_Function"/>
      <sheetName val="Purchase_Order"/>
      <sheetName val="Design_sheet"/>
      <sheetName val="ORDER_BOOKING"/>
      <sheetName val="30개월기준대비표 아랍택)"/>
      <sheetName val="총괄표 (2)"/>
      <sheetName val="Wearing Course"/>
      <sheetName val="DATI_CONS"/>
      <sheetName val="간선계산"/>
      <sheetName val="Details"/>
      <sheetName val="ABSTRACT "/>
      <sheetName val="Material Advance"/>
      <sheetName val="BOQ Items"/>
      <sheetName val="Site OFFICE &amp; Design charges"/>
      <sheetName val="Consolidated BOQ"/>
      <sheetName val="MA Recov Summary RA-02"/>
      <sheetName val="BOQ Items August"/>
      <sheetName val="Abstract RMT RnC"/>
      <sheetName val="MB  Stretch P135 to P153 "/>
      <sheetName val="Stretch P251 to P278"/>
      <sheetName val="MB P 251 to P 278"/>
      <sheetName val="PP139 to P153"/>
      <sheetName val="MB Stretch Shankarwadi"/>
      <sheetName val="MB Stretch JVLR"/>
      <sheetName val="MS Composite .. (2)"/>
      <sheetName val="RA HT Strands"/>
      <sheetName val="Major Item Summary"/>
      <sheetName val="Abstract BOQ"/>
      <sheetName val="Sheet7"/>
      <sheetName val="Staicase"/>
      <sheetName val="Consumption"/>
      <sheetName val="P1B-P33"/>
      <sheetName val="Andheri Station"/>
      <sheetName val="Superstructure as per CA-03 ls"/>
      <sheetName val="Rate summary"/>
      <sheetName val="Abstract_Balance (3)"/>
      <sheetName val="Line-7 Arch"/>
      <sheetName val="Rate summary (2)"/>
      <sheetName val="Sheet2"/>
      <sheetName val="BUDGET VS ACTUAL activity"/>
      <sheetName val="MISBS"/>
      <sheetName val="Landed cost of Materi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sheetData sheetId="600"/>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sheetData sheetId="621"/>
      <sheetData sheetId="622"/>
      <sheetData sheetId="623"/>
      <sheetData sheetId="624"/>
      <sheetData sheetId="625" refreshError="1"/>
      <sheetData sheetId="626" refreshError="1"/>
      <sheetData sheetId="627" refreshError="1"/>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refreshError="1"/>
      <sheetData sheetId="661" refreshError="1"/>
      <sheetData sheetId="662"/>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2)"/>
      <sheetName val="family members,  dependants"/>
      <sheetName val="FAMILY TEXT"/>
      <sheetName val="Sheet1"/>
    </sheetNames>
    <sheetDataSet>
      <sheetData sheetId="0" refreshError="1"/>
      <sheetData sheetId="1" refreshError="1"/>
      <sheetData sheetId="2" refreshError="1"/>
      <sheetData sheetId="3"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of two-way slab"/>
    </sheetNames>
    <sheetDataSet>
      <sheetData sheetId="0"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SCF"/>
      <sheetName val="BOQ (2)"/>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DSLP"/>
      <sheetName val="DETAILED  BOQ"/>
      <sheetName val="Indices"/>
      <sheetName val="Tables"/>
      <sheetName val="cal"/>
      <sheetName val="3BPA00132-5-3 W plan HVPNL"/>
      <sheetName val="12 - 15 Avg Cons"/>
      <sheetName val="Conductor Size"/>
      <sheetName val="DetEst"/>
      <sheetName val="labour"/>
      <sheetName val="CMF-S"/>
      <sheetName val="Compressed Air"/>
      <sheetName val="Dosing Calcs"/>
      <sheetName val="BW &amp; Neut Pit"/>
      <sheetName val="Quantities"/>
      <sheetName val="PLAN_FEB97"/>
      <sheetName val="Format - 4"/>
      <sheetName val="BS HO Format"/>
      <sheetName val="PROCTOR"/>
      <sheetName val="A"/>
      <sheetName val="ABBR"/>
      <sheetName val="#REF"/>
      <sheetName val="Master Sheet"/>
      <sheetName val="Scheme Area Details_Block__ C2"/>
      <sheetName val="New33KVSS_E3"/>
      <sheetName val="Prop aug of Ex 33KVSS_E3a"/>
      <sheetName val="Dec_-_Acc_for_Office1"/>
      <sheetName val="Dec_-_21"/>
      <sheetName val="Dec_-_1_1"/>
      <sheetName val="Dec_-_1(2)1"/>
      <sheetName val="Nov_-2_(2)1"/>
      <sheetName val="Stament_of_Account_November1"/>
      <sheetName val="Stament_of_Account_Nov-2_&amp;Dec_1"/>
      <sheetName val="Account_-Nov_-2_1"/>
      <sheetName val="Traial_Balance_as_on_Nov_151"/>
      <sheetName val="Nov_-21"/>
      <sheetName val="Account_Nov_-1__(2)1"/>
      <sheetName val="Account_Nov_-1_1"/>
      <sheetName val="Statement_of_Acc_Nov-11"/>
      <sheetName val="Nov_-11"/>
      <sheetName val="Statement_of_Acc_Spe-2_(2)1"/>
      <sheetName val="Traial_Balance_as_on_Oct_301"/>
      <sheetName val="Oct_-2_(2)1"/>
      <sheetName val="Statement_of_Acc_Oct_-_II1"/>
      <sheetName val="Traial_Balance_as_on_Sept301"/>
      <sheetName val="Statement_of_Acc_Bal1"/>
      <sheetName val="Oct_-21"/>
      <sheetName val="Statement_of_Oct_-_1_(2)1"/>
      <sheetName val="Statement_of_Acc_Oct_-_11"/>
      <sheetName val="Statement_of_Oct_-_11"/>
      <sheetName val="Oct_-_11"/>
      <sheetName val="Sept_-_1&amp;2_(2)1"/>
      <sheetName val="Statement_of_Acc_Spe-21"/>
      <sheetName val="Atatement_of_Acc_Sept-21"/>
      <sheetName val="Statement_of_Acc_Spe-11"/>
      <sheetName val="Sept_-_Acc1"/>
      <sheetName val="Sept_-_1&amp;21"/>
      <sheetName val="july-I_(2)1"/>
      <sheetName val="Aug-I_(2)1"/>
      <sheetName val="Traial_Balance_as_on_Aug_-311"/>
      <sheetName val="Statement_of_Account_Aug_-_I1"/>
      <sheetName val="Statement_of_Acc_-_Aug-I1"/>
      <sheetName val="Statement_of_Account_May1"/>
      <sheetName val="july-I_ACC1"/>
      <sheetName val="Statement_of_AccountJuly1"/>
      <sheetName val="feb&amp;mar_(2)1"/>
      <sheetName val="sheet2_(2)1"/>
      <sheetName val="Staff_Acco_1"/>
      <sheetName val="As_per_PCA1"/>
      <sheetName val="PRECAST_lightconc-II1"/>
      <sheetName val="SPT vs PHI"/>
      <sheetName val="mweqpt"/>
      <sheetName val="input_spider"/>
      <sheetName val="MAIN"/>
      <sheetName val="priceinfo"/>
      <sheetName val="PROJECT "/>
      <sheetName val="rtu_master"/>
      <sheetName val="layoutinfo"/>
      <sheetName val="coalmine"/>
      <sheetName val="direct cost shed a-2 "/>
      <sheetName val="ARMBG"/>
      <sheetName val="P &amp; L "/>
      <sheetName val="index"/>
      <sheetName val="Code"/>
      <sheetName val="tb apr"/>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 val="Break Down  "/>
      <sheetName val="Rate Contract"/>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 sheetId="874" refreshError="1"/>
      <sheetData sheetId="875" refreshError="1"/>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
      <sheetName val="Main "/>
      <sheetName val="Load Comb"/>
      <sheetName val="Analysis and design results"/>
      <sheetName val="Sls"/>
      <sheetName val="Uls"/>
      <sheetName val="5-Piles"/>
      <sheetName val="4-Piles"/>
      <sheetName val="4-Piles (2)"/>
      <sheetName val="pedestal"/>
      <sheetName val="Bolts"/>
      <sheetName val="STAAD OUTPUT"/>
      <sheetName val="WEIGHT CAL"/>
      <sheetName val="Water Sink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Sch-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 val="L"/>
      <sheetName val="BHANDUP"/>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nged Beams"/>
      <sheetName val="Rectangular Beam"/>
    </sheetNames>
    <sheetDataSet>
      <sheetData sheetId="0" refreshError="1"/>
      <sheetData sheetId="1"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16"/>
      <sheetName val="Abstract of cost"/>
      <sheetName val="Summary"/>
      <sheetName val="Validation"/>
      <sheetName val="TMRS"/>
      <sheetName val="drg"/>
      <sheetName val="Inputs"/>
      <sheetName val="Casting Yard"/>
      <sheetName val="PO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S (2)"/>
      <sheetName val="BOQ"/>
      <sheetName val="MAJOR QTY"/>
      <sheetName val="RATES"/>
      <sheetName val="BOQ WORKING"/>
      <sheetName val="Master Rates"/>
      <sheetName val="Cencrete"/>
      <sheetName val="POLcoeff"/>
      <sheetName val="Analysis "/>
      <sheetName val="Earth"/>
      <sheetName val="Rein+Str."/>
      <sheetName val="Paint"/>
      <sheetName val="Estimation"/>
      <sheetName val="Sheet3"/>
      <sheetName val="Sheet4"/>
      <sheetName val="Sheet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master file"/>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 val="Inputs"/>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 val="Progress Sheet - OPTL"/>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Data"/>
      <sheetName val="Outputparameters"/>
      <sheetName val="Loadcases"/>
      <sheetName val="Summary"/>
      <sheetName val="Userarea"/>
      <sheetName val="Correction"/>
      <sheetName val="Pile Capacity"/>
      <sheetName val="eq. cantilev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sheetData sheetId="1" refreshError="1"/>
      <sheetData sheetId="2" refreshError="1"/>
      <sheetData sheetId="3"/>
      <sheetData sheetId="4" refreshError="1"/>
      <sheetData sheetId="5"/>
      <sheetData sheetId="6"/>
      <sheetData sheetId="7"/>
      <sheetData sheetId="8"/>
      <sheetData sheetId="9" refreshError="1"/>
      <sheetData sheetId="10" refreshError="1"/>
      <sheetData sheetId="11" refreshError="1"/>
      <sheetData sheetId="12"/>
      <sheetData sheetId="13"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RRECTION"/>
      <sheetName val="major qty"/>
      <sheetName val="Shuttering"/>
      <sheetName val="wages"/>
      <sheetName val="Major P&amp;M deployment"/>
      <sheetName val="boq"/>
      <sheetName val="p&amp;m L&amp;T Hire"/>
      <sheetName val="P&amp;m"/>
      <sheetName val="histogram"/>
      <sheetName val="basic "/>
      <sheetName val="bua"/>
      <sheetName val="topsheet"/>
      <sheetName val="Rate Analysis"/>
      <sheetName val="Master data"/>
      <sheetName val="appendix 2.5 final accou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16"/>
      <sheetName val="master"/>
      <sheetName val="Master Rates"/>
      <sheetName val="RATES (2)"/>
      <sheetName val="Cencrete"/>
      <sheetName val="Rate Analysis"/>
      <sheetName val="Account Book"/>
      <sheetName val="Basic Rates"/>
      <sheetName val="Cut&amp;Grub"/>
      <sheetName val="GSB+WMM"/>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S"/>
      <sheetName val="TBCRSsdpl"/>
      <sheetName val="TB9798OBPL03"/>
      <sheetName val="TBCRSobpl"/>
      <sheetName val="TB9798OBPL06 (2)"/>
      <sheetName val="TBL9798SDPL03"/>
      <sheetName val="CORPN OCT"/>
      <sheetName val="inout consol-nov"/>
      <sheetName val="inout consol (2)"/>
      <sheetName val="AS ON DT EXPS Mar"/>
      <sheetName val="fa-pl &amp; mach-site"/>
      <sheetName val="fa-veh"/>
      <sheetName val="fa_comp"/>
      <sheetName val="fa_off eqp"/>
      <sheetName val="fa_fur&amp; fix"/>
      <sheetName val="fa-pl &amp; mach-Off"/>
      <sheetName val="B_Equity-sdpl INC"/>
      <sheetName val="inout consol wkg"/>
      <sheetName val="inout consol WKNG"/>
      <sheetName val="B_Sheet 97"/>
      <sheetName val="P&amp;L 97 "/>
      <sheetName val="B_Sheet 97-BEXP"/>
      <sheetName val="P&amp;L 97 -BEXP"/>
      <sheetName val="consol flows"/>
      <sheetName val="A_EQUITY-OBPL"/>
      <sheetName val="G-1_sdpl_work"/>
      <sheetName val="G_1_obpl_Work"/>
      <sheetName val="sdpl_oth Liab"/>
      <sheetName val="obpl-oth liab"/>
      <sheetName val="G-1"/>
      <sheetName val="G_land advance"/>
      <sheetName val="I-Wip-ot (2)"/>
      <sheetName val="I-Wip-ot"/>
      <sheetName val="detail WIP (2)"/>
      <sheetName val="detail G-1"/>
      <sheetName val="TBCRS"/>
      <sheetName val="sobha menon ac"/>
      <sheetName val="pnc ac"/>
      <sheetName val="FIXREG-VEH"/>
      <sheetName val="FIXREG-P&amp;M-SITE"/>
      <sheetName val="fix -p &amp; M -SCC"/>
      <sheetName val="C_fix asst"/>
      <sheetName val="D fix asst scdl "/>
      <sheetName val="creditors tb obpl"/>
      <sheetName val="TBAL9697 -group wise  sdpl"/>
      <sheetName val="TBAL9697 -group wise "/>
      <sheetName val="salestax9697-AR"/>
      <sheetName val="crs -G-1"/>
      <sheetName val="TBAL9697 -group wise  onpl"/>
      <sheetName val="B_Sheet 97-OBPL"/>
      <sheetName val="B_Sheet 97 sdpl"/>
      <sheetName val="TBAL9697 -group wise  sdpl2"/>
      <sheetName val="inout consol jan"/>
      <sheetName val="consol flow"/>
      <sheetName val="D_Loan  Prom"/>
      <sheetName val="E_Bank Loan"/>
      <sheetName val="F_Adv-Client"/>
      <sheetName val="G_work Cap"/>
      <sheetName val="H_land adv-dec"/>
      <sheetName val="J_Con WIP"/>
      <sheetName val="detail J"/>
      <sheetName val="L_Oth Co"/>
      <sheetName val="K_fix asst  "/>
      <sheetName val="fixass-scc-obpl"/>
      <sheetName val="C_fix asst-SDPL "/>
      <sheetName val="TBAL9697 _group wise  sdpl"/>
      <sheetName val="inout consol okg"/>
      <sheetName val="detail OIP (2)"/>
      <sheetName val="FIXRE_-P&amp;M-SITE"/>
      <sheetName val="D fix ysst scdl "/>
      <sheetName val="G-±"/>
      <sheetName val="FIXREG-P&amp;M-QITE"/>
      <sheetName val="cre`itors tb obpl"/>
      <sheetName val="3AL9697 -group wise  onpl"/>
      <sheetName val="3‰AL9697 -group wise  onpl"/>
      <sheetName val=""/>
      <sheetName val="L_Oth Bo"/>
      <sheetName val="FORM-16"/>
      <sheetName val="Boq"/>
      <sheetName val="Civil Boq"/>
      <sheetName val="p&amp;m"/>
      <sheetName val="Staff Acco."/>
      <sheetName val="STEEL"/>
      <sheetName val="Sheet3"/>
      <sheetName val="SITE OVERHEADS"/>
      <sheetName val="Boq Block A"/>
      <sheetName val="Sheet1"/>
      <sheetName val="analysis"/>
      <sheetName val="Headings"/>
      <sheetName val="Precalculation"/>
      <sheetName val="G-�"/>
      <sheetName val="3�AL9697 -group wise  onpl"/>
      <sheetName val="PRECAST lightconc-II"/>
      <sheetName val="sept-plan"/>
      <sheetName val="Project-Material "/>
      <sheetName val="Build-up"/>
      <sheetName val="1. PayRec"/>
      <sheetName val="PL"/>
      <sheetName val="PRW"/>
      <sheetName val="Cashflow projection"/>
      <sheetName val="SPT vs PHI"/>
      <sheetName val="factors"/>
      <sheetName val="key dates"/>
      <sheetName val="Actuals"/>
      <sheetName val="Main-Material"/>
      <sheetName val="Design"/>
      <sheetName val="TBL9798_x005f_x0010_DPL03"/>
      <sheetName val="CORPN O_x005f_x0000_T"/>
      <sheetName val="ino4t conso,-nov"/>
      <sheetName val="(nout co,sol (2)"/>
      <sheetName val="Blr hire"/>
      <sheetName val="INPUT SHEET"/>
      <sheetName val="A-General"/>
      <sheetName val="VCH-SLC"/>
      <sheetName val="Supplier"/>
      <sheetName val="G_1_obpl_x005f_x000b_Wori"/>
      <sheetName val="_x005f_x0003_dpl_oth Lia`"/>
      <sheetName val=".bpl,oth lia "/>
      <sheetName val="G_,and adv nce"/>
      <sheetName val="I,Wip-ot  2)"/>
      <sheetName val="I-Rip-Lt"/>
      <sheetName val="det!il WIP (2)"/>
      <sheetName val="de4ail G-1"/>
      <sheetName val="T@CRS"/>
      <sheetName val="sobha mennn ac"/>
      <sheetName val="FIPREG-P&amp;M-SITE"/>
      <sheetName val="C_&amp;ix asst"/>
      <sheetName val="TBAL9697 _x005f_x000d_grotp wise "/>
      <sheetName val="G_1_obpl_x005f_x005f_x005f_x000b_Wori"/>
      <sheetName val="_x005f_x005f_x005f_x0003_dpl_oth Lia`"/>
      <sheetName val="TBAL9697 _x005f_x005f_x005f_x000d_grotp wis"/>
      <sheetName val="St.co.91.5lvl"/>
      <sheetName val="目录"/>
      <sheetName val="Names&amp;Cases"/>
      <sheetName val="Stress Calculation"/>
      <sheetName val="3MLKQ"/>
      <sheetName val="TB9798OBPL06_(2)"/>
      <sheetName val="CORPN_OCT"/>
      <sheetName val="inout_consol-nov"/>
      <sheetName val="inout_consol_(2)"/>
      <sheetName val="AS_ON_DT_EXPS_Mar"/>
      <sheetName val="fa-pl_&amp;_mach-site"/>
      <sheetName val="fa_off_eqp"/>
      <sheetName val="fa_fur&amp;_fix"/>
      <sheetName val="fa-pl_&amp;_mach-Off"/>
      <sheetName val="B_Equity-sdpl_INC"/>
      <sheetName val="inout_consol_wkg"/>
      <sheetName val="inout_consol_WKNG"/>
      <sheetName val="B_Sheet_97"/>
      <sheetName val="P&amp;L_97_"/>
      <sheetName val="B_Sheet_97-BEXP"/>
      <sheetName val="P&amp;L_97_-BEXP"/>
      <sheetName val="consol_flows"/>
      <sheetName val="sdpl_oth_Liab"/>
      <sheetName val="obpl-oth_liab"/>
      <sheetName val="G_land_advance"/>
      <sheetName val="I-Wip-ot_(2)"/>
      <sheetName val="detail_WIP_(2)"/>
      <sheetName val="detail_G-1"/>
      <sheetName val="sobha_menon_ac"/>
      <sheetName val="pnc_ac"/>
      <sheetName val="fix_-p_&amp;_M_-SCC"/>
      <sheetName val="C_fix_asst"/>
      <sheetName val="D_fix_asst_scdl_"/>
      <sheetName val="creditors_tb_obpl"/>
      <sheetName val="TBAL9697_-group_wise__sdpl"/>
      <sheetName val="TBAL9697_-group_wise_"/>
      <sheetName val="crs_-G-1"/>
      <sheetName val="TBAL9697_-group_wise__onpl"/>
      <sheetName val="B_Sheet_97-OBPL"/>
      <sheetName val="B_Sheet_97_sdpl"/>
      <sheetName val="TBAL9697_-group_wise__sdpl2"/>
      <sheetName val="inout_consol_jan"/>
      <sheetName val="consol_flow"/>
      <sheetName val="D_Loan__Prom"/>
      <sheetName val="E_Bank_Loan"/>
      <sheetName val="G_work_Cap"/>
      <sheetName val="H_land_adv-dec"/>
      <sheetName val="J_Con_WIP"/>
      <sheetName val="detail_J"/>
      <sheetName val="L_Oth_Co"/>
      <sheetName val="K_fix_asst__"/>
      <sheetName val="C_fix_asst-SDPL_"/>
      <sheetName val="TBAL9697__group_wise__sdpl"/>
      <sheetName val="inout_consol_okg"/>
      <sheetName val="detail_OIP_(2)"/>
      <sheetName val="D_fix_ysst_scdl_"/>
      <sheetName val="cre`itors_tb_obpl"/>
      <sheetName val="3AL9697_-group_wise__onpl"/>
      <sheetName val="3‰AL9697_-group_wise__onpl"/>
      <sheetName val="L_Oth_Bo"/>
      <sheetName val="Civil_Boq"/>
      <sheetName val="Staff_Acco_"/>
      <sheetName val="SITE_OVERHEADS"/>
      <sheetName val="PRECAST_lightconc-II"/>
      <sheetName val="TBL9798_x005f_x005f_x005f_x0010_DPL03"/>
      <sheetName val="CORPN O_x005f_x005f_x005f_x0000_T"/>
      <sheetName val="External"/>
      <sheetName val="SUPPLY -Sanitary Fixtures"/>
      <sheetName val="ITEMS FOR CIVIL TENDER"/>
      <sheetName val="R2"/>
      <sheetName val="template"/>
      <sheetName val="CORPN O"/>
      <sheetName val="BS1"/>
      <sheetName val="CORPN O_T"/>
      <sheetName val="FORM7"/>
      <sheetName val="TBAL9697 _x005f_x000a_grotp wise "/>
      <sheetName val="data"/>
      <sheetName val="Sun E Type"/>
      <sheetName val="PCC"/>
      <sheetName val="Pay_Sep06"/>
      <sheetName val="Fin Sum"/>
      <sheetName val="Labor abs-NMR"/>
      <sheetName val="Inventory"/>
      <sheetName val="MAR98"/>
      <sheetName val="환율"/>
      <sheetName val="CCTV_EST1"/>
      <sheetName val="Input"/>
      <sheetName val="Control"/>
      <sheetName val="gen"/>
      <sheetName val="dBase"/>
      <sheetName val="labour coeff"/>
      <sheetName val="beam-reinft"/>
      <sheetName val="Shuttering Analysis"/>
      <sheetName val="General P+M"/>
      <sheetName val="Curing Analysis "/>
      <sheetName val="Concrete P+M ( RMC )"/>
      <sheetName val="P+M ( SMC )"/>
      <sheetName val="P+M -EW"/>
      <sheetName val="Costing"/>
      <sheetName val="P&amp;L - AD"/>
      <sheetName val="1__PayRec"/>
      <sheetName val="Boq_Block_A"/>
      <sheetName val="Cashflow_projection"/>
      <sheetName val="G_1_obpl_x005f_x005f_x005f_x005f_x005f_x005f_x000"/>
      <sheetName val="_x005f_x005f_x005f_x005f_x005f_x005f_x005f_x0003_dpl_ot"/>
      <sheetName val="TBAL9697 _x005f_x005f_x005f_x005f_x005f_x005f_x00"/>
      <sheetName val="CASHFLOWS"/>
      <sheetName val="Annex"/>
      <sheetName val="TBAL9697 _grotp wise "/>
      <sheetName val="Fin. Assumpt. - Sensitivities"/>
      <sheetName val="LOAD SHEET "/>
      <sheetName val="Fill this out first..."/>
      <sheetName val="Labour productivity"/>
      <sheetName val="RCC,Ret. Wall"/>
      <sheetName val="Basic"/>
      <sheetName val="Labour"/>
      <sheetName val="Area &amp; Cate. Master"/>
      <sheetName val="SILICATE"/>
      <sheetName val="nanjprofit"/>
      <sheetName val="DG "/>
      <sheetName val="MRATES"/>
      <sheetName val="Detail"/>
      <sheetName val="basic-data"/>
      <sheetName val="mem-property"/>
      <sheetName val="Bill No.5"/>
      <sheetName val="11B "/>
      <sheetName val="12A"/>
      <sheetName val="12B"/>
      <sheetName val="2A"/>
      <sheetName val="2B"/>
      <sheetName val="2C"/>
      <sheetName val="2D"/>
      <sheetName val="2E"/>
      <sheetName val="2F"/>
      <sheetName val="2G"/>
      <sheetName val="2H"/>
      <sheetName val="3A"/>
      <sheetName val="3B"/>
      <sheetName val="4"/>
      <sheetName val="6B"/>
      <sheetName val="7A"/>
      <sheetName val="7B"/>
      <sheetName val="8A"/>
      <sheetName val="8B"/>
      <sheetName val="9A"/>
      <sheetName val="9B"/>
      <sheetName val="9C"/>
      <sheetName val="9D"/>
      <sheetName val="9E"/>
      <sheetName val="9F"/>
      <sheetName val="9G"/>
      <sheetName val="9H"/>
      <sheetName val="9I"/>
      <sheetName val="9J"/>
      <sheetName val="9K"/>
      <sheetName val="1"/>
      <sheetName val="BOQ (2)"/>
      <sheetName val="TBL9798_x005f_x005f_x005f_x005f_x005f_x005f_x0010"/>
      <sheetName val="CORPN O_x005f_x005f_x005f_x005f_x005f_x005f_x0000"/>
      <sheetName val="Detail 1A"/>
      <sheetName val="Rate"/>
      <sheetName val="DLC lookups"/>
      <sheetName val="Structure Bills Qty"/>
      <sheetName val="RA-markate"/>
      <sheetName val="Sheet2"/>
      <sheetName val="GBW"/>
      <sheetName val="Fee Rate Summary"/>
      <sheetName val="Name List"/>
      <sheetName val="TBAL9697 _x005f_x005f_x005f_x000a_grotp wis"/>
      <sheetName val="220 11  BS "/>
      <sheetName val="ISO.Reconcilation Statment"/>
      <sheetName val="AVG pur rate"/>
      <sheetName val="Driveway Beams"/>
      <sheetName val="TBL9798_x0010_DPL03"/>
      <sheetName val="CORPN O_x0000_T"/>
      <sheetName val="G_1_obpl_x000b_Wori"/>
      <sheetName val="_x0003_dpl_oth Lia`"/>
      <sheetName val="TBAL9697 _x000d_grotp wise "/>
      <sheetName val="CORPN O?T"/>
      <sheetName val="TBAL9697 _x000a_grotp wise "/>
      <sheetName val="inWords"/>
      <sheetName val="Cat A Change Control"/>
      <sheetName val="#REF!"/>
      <sheetName val="concrete"/>
      <sheetName val="Boq-Con"/>
      <sheetName val="Break up Sheet"/>
      <sheetName val="Manmaster"/>
      <sheetName val="Summary of P &amp; M"/>
      <sheetName val="Config"/>
      <sheetName val="Break Dw"/>
      <sheetName val="Payroll_Statement"/>
      <sheetName val="FITZ MORT 94"/>
      <sheetName val="Sheet 1"/>
      <sheetName val="3BPA00132-5-3 W plan HVPNL"/>
      <sheetName val="Mix Design"/>
      <sheetName val="std-rates"/>
      <sheetName val="입력"/>
      <sheetName val="Intro."/>
      <sheetName val="LIST OF MAKES"/>
      <sheetName val="細目"/>
      <sheetName val="2004"/>
      <sheetName val="Form 6"/>
      <sheetName val="acevsSp (ABC)"/>
      <sheetName val="A.O.R."/>
      <sheetName val="Quote Sheet"/>
      <sheetName val="d-safe DELUXE"/>
      <sheetName val="Works - Quote Sheet"/>
      <sheetName val="IO LIST"/>
      <sheetName val="TBAL9697 _x005f_x000d_grotp wis"/>
      <sheetName val="TBAL9697  grotp wise "/>
      <sheetName val="Pivots"/>
      <sheetName val="#REF"/>
      <sheetName val="총괄표"/>
      <sheetName val="keyword"/>
      <sheetName val="Civil Works"/>
      <sheetName val="BLOCK-A (MEA.SHEET)"/>
      <sheetName val="crews"/>
      <sheetName val="fa-pl &amp; myy_x000b__x000b__x0002_"/>
      <sheetName val="Capex-fixed"/>
      <sheetName val="NLD - Assum"/>
      <sheetName val="Components"/>
      <sheetName val="Assumption Inputs"/>
      <sheetName val="3�AL9697_-group_wise__onpl"/>
      <sheetName val="Project-Material_"/>
      <sheetName val="TB9798OBPL06_(2)16"/>
      <sheetName val="CORPN_OCT16"/>
      <sheetName val="inout_consol-nov16"/>
      <sheetName val="inout_consol_(2)16"/>
      <sheetName val="AS_ON_DT_EXPS_Mar16"/>
      <sheetName val="fa-pl_&amp;_mach-site16"/>
      <sheetName val="fa_off_eqp16"/>
      <sheetName val="fa_fur&amp;_fix16"/>
      <sheetName val="fa-pl_&amp;_mach-Off16"/>
      <sheetName val="B_Equity-sdpl_INC16"/>
      <sheetName val="inout_consol_wkg16"/>
      <sheetName val="inout_consol_WKNG16"/>
      <sheetName val="B_Sheet_9716"/>
      <sheetName val="P&amp;L_97_16"/>
      <sheetName val="B_Sheet_97-BEXP16"/>
      <sheetName val="P&amp;L_97_-BEXP16"/>
      <sheetName val="consol_flows16"/>
      <sheetName val="sdpl_oth_Liab16"/>
      <sheetName val="obpl-oth_liab16"/>
      <sheetName val="G_land_advance16"/>
      <sheetName val="I-Wip-ot_(2)16"/>
      <sheetName val="detail_WIP_(2)16"/>
      <sheetName val="detail_G-116"/>
      <sheetName val="sobha_menon_ac16"/>
      <sheetName val="pnc_ac16"/>
      <sheetName val="fix_-p_&amp;_M_-SCC16"/>
      <sheetName val="C_fix_asst16"/>
      <sheetName val="D_fix_asst_scdl_16"/>
      <sheetName val="creditors_tb_obpl16"/>
      <sheetName val="TBAL9697_-group_wise__sdpl17"/>
      <sheetName val="TBAL9697_-group_wise_16"/>
      <sheetName val="crs_-G-116"/>
      <sheetName val="TBAL9697_-group_wise__onpl16"/>
      <sheetName val="B_Sheet_97-OBPL16"/>
      <sheetName val="B_Sheet_97_sdpl16"/>
      <sheetName val="TBAL9697_-group_wise__sdpl216"/>
      <sheetName val="inout_consol_jan16"/>
      <sheetName val="consol_flow16"/>
      <sheetName val="D_Loan__Prom16"/>
      <sheetName val="E_Bank_Loan16"/>
      <sheetName val="G_work_Cap16"/>
      <sheetName val="H_land_adv-dec16"/>
      <sheetName val="J_Con_WIP16"/>
      <sheetName val="detail_J16"/>
      <sheetName val="L_Oth_Co16"/>
      <sheetName val="K_fix_asst__16"/>
      <sheetName val="C_fix_asst-SDPL_16"/>
      <sheetName val="TBAL9697__group_wise__sdpl16"/>
      <sheetName val="inout_consol_okg16"/>
      <sheetName val="detail_OIP_(2)16"/>
      <sheetName val="D_fix_ysst_scdl_16"/>
      <sheetName val="cre`itors_tb_obpl16"/>
      <sheetName val="3AL9697_-group_wise__onpl16"/>
      <sheetName val="3‰AL9697_-group_wise__onpl16"/>
      <sheetName val="L_Oth_Bo16"/>
      <sheetName val="Civil_Boq16"/>
      <sheetName val="3�AL9697_-group_wise__onpl16"/>
      <sheetName val="Staff_Acco_16"/>
      <sheetName val="SITE_OVERHEADS16"/>
      <sheetName val="Boq_Block_A16"/>
      <sheetName val="Project-Material_16"/>
      <sheetName val="TB9798OBPL06_(2)9"/>
      <sheetName val="CORPN_OCT9"/>
      <sheetName val="inout_consol-nov9"/>
      <sheetName val="inout_consol_(2)9"/>
      <sheetName val="AS_ON_DT_EXPS_Mar9"/>
      <sheetName val="fa-pl_&amp;_mach-site9"/>
      <sheetName val="fa_off_eqp9"/>
      <sheetName val="fa_fur&amp;_fix9"/>
      <sheetName val="fa-pl_&amp;_mach-Off9"/>
      <sheetName val="B_Equity-sdpl_INC9"/>
      <sheetName val="inout_consol_wkg9"/>
      <sheetName val="inout_consol_WKNG9"/>
      <sheetName val="B_Sheet_979"/>
      <sheetName val="P&amp;L_97_9"/>
      <sheetName val="B_Sheet_97-BEXP9"/>
      <sheetName val="P&amp;L_97_-BEXP9"/>
      <sheetName val="consol_flows9"/>
      <sheetName val="sdpl_oth_Liab9"/>
      <sheetName val="obpl-oth_liab9"/>
      <sheetName val="G_land_advance9"/>
      <sheetName val="I-Wip-ot_(2)9"/>
      <sheetName val="detail_WIP_(2)9"/>
      <sheetName val="detail_G-19"/>
      <sheetName val="sobha_menon_ac9"/>
      <sheetName val="pnc_ac9"/>
      <sheetName val="fix_-p_&amp;_M_-SCC9"/>
      <sheetName val="C_fix_asst9"/>
      <sheetName val="D_fix_asst_scdl_9"/>
      <sheetName val="creditors_tb_obpl9"/>
      <sheetName val="TBAL9697_-group_wise__sdpl10"/>
      <sheetName val="TBAL9697_-group_wise_9"/>
      <sheetName val="crs_-G-19"/>
      <sheetName val="TBAL9697_-group_wise__onpl9"/>
      <sheetName val="B_Sheet_97-OBPL9"/>
      <sheetName val="B_Sheet_97_sdpl9"/>
      <sheetName val="TBAL9697_-group_wise__sdpl29"/>
      <sheetName val="inout_consol_jan9"/>
      <sheetName val="consol_flow9"/>
      <sheetName val="D_Loan__Prom9"/>
      <sheetName val="E_Bank_Loan9"/>
      <sheetName val="G_work_Cap9"/>
      <sheetName val="H_land_adv-dec9"/>
      <sheetName val="J_Con_WIP9"/>
      <sheetName val="detail_J9"/>
      <sheetName val="L_Oth_Co9"/>
      <sheetName val="K_fix_asst__9"/>
      <sheetName val="C_fix_asst-SDPL_9"/>
      <sheetName val="TBAL9697__group_wise__sdpl9"/>
      <sheetName val="inout_consol_okg9"/>
      <sheetName val="detail_OIP_(2)9"/>
      <sheetName val="D_fix_ysst_scdl_9"/>
      <sheetName val="cre`itors_tb_obpl9"/>
      <sheetName val="3AL9697_-group_wise__onpl9"/>
      <sheetName val="3‰AL9697_-group_wise__onpl9"/>
      <sheetName val="L_Oth_Bo9"/>
      <sheetName val="Civil_Boq9"/>
      <sheetName val="3�AL9697_-group_wise__onpl9"/>
      <sheetName val="Staff_Acco_9"/>
      <sheetName val="SITE_OVERHEADS9"/>
      <sheetName val="Boq_Block_A9"/>
      <sheetName val="Project-Material_9"/>
      <sheetName val="TB9798OBPL06_(2)1"/>
      <sheetName val="CORPN_OCT1"/>
      <sheetName val="inout_consol-nov1"/>
      <sheetName val="inout_consol_(2)1"/>
      <sheetName val="AS_ON_DT_EXPS_Mar1"/>
      <sheetName val="fa-pl_&amp;_mach-site1"/>
      <sheetName val="fa_off_eqp1"/>
      <sheetName val="fa_fur&amp;_fix1"/>
      <sheetName val="fa-pl_&amp;_mach-Off1"/>
      <sheetName val="B_Equity-sdpl_INC1"/>
      <sheetName val="inout_consol_wkg1"/>
      <sheetName val="inout_consol_WKNG1"/>
      <sheetName val="B_Sheet_971"/>
      <sheetName val="P&amp;L_97_1"/>
      <sheetName val="B_Sheet_97-BEXP1"/>
      <sheetName val="P&amp;L_97_-BEXP1"/>
      <sheetName val="consol_flows1"/>
      <sheetName val="sdpl_oth_Liab1"/>
      <sheetName val="obpl-oth_liab1"/>
      <sheetName val="G_land_advance1"/>
      <sheetName val="I-Wip-ot_(2)1"/>
      <sheetName val="detail_WIP_(2)1"/>
      <sheetName val="detail_G-11"/>
      <sheetName val="sobha_menon_ac1"/>
      <sheetName val="pnc_ac1"/>
      <sheetName val="fix_-p_&amp;_M_-SCC1"/>
      <sheetName val="C_fix_asst1"/>
      <sheetName val="D_fix_asst_scdl_1"/>
      <sheetName val="creditors_tb_obpl1"/>
      <sheetName val="TBAL9697_-group_wise__sdpl1"/>
      <sheetName val="Tender Summary"/>
      <sheetName val="Excess Calc"/>
      <sheetName val="TBAL9697_-group_wise_1"/>
      <sheetName val="crs_-G-11"/>
      <sheetName val="Phasing"/>
      <sheetName val="Legal Risk Analysis"/>
      <sheetName val="Cash Flow Input Data_ISC"/>
      <sheetName val="Interface_SC"/>
      <sheetName val="Calc_ISC"/>
      <sheetName val="Calc_SC"/>
      <sheetName val="Interface_ISC"/>
      <sheetName val="GD"/>
      <sheetName val="Exc"/>
      <sheetName val="Analy_7-10"/>
      <sheetName val="Intro"/>
      <sheetName val="TBAL9697_-group_wise__onpl1"/>
      <sheetName val="B_Sheet_97-OBPL1"/>
      <sheetName val="B_Sheet_97_sdpl1"/>
      <sheetName val="TBAL9697_-group_wise__sdpl21"/>
      <sheetName val="inout_consol_jan1"/>
      <sheetName val="consol_flow1"/>
      <sheetName val="D_Loan__Prom1"/>
      <sheetName val="E_Bank_Loan1"/>
      <sheetName val="G_work_Cap1"/>
      <sheetName val="H_land_adv-dec1"/>
      <sheetName val="J_Con_WIP1"/>
      <sheetName val="detail_J1"/>
      <sheetName val="L_Oth_Co1"/>
      <sheetName val="K_fix_asst__1"/>
      <sheetName val="C_fix_asst-SDPL_1"/>
      <sheetName val="TBAL9697__group_wise__sdpl1"/>
      <sheetName val="inout_consol_okg1"/>
      <sheetName val="detail_OIP_(2)1"/>
      <sheetName val="D_fix_ysst_scdl_1"/>
      <sheetName val="cre`itors_tb_obpl1"/>
      <sheetName val="3AL9697_-group_wise__onpl1"/>
      <sheetName val="3‰AL9697_-group_wise__onpl1"/>
      <sheetName val="L_Oth_Bo1"/>
      <sheetName val="Civil_Boq1"/>
      <sheetName val="Staff_Acco_1"/>
      <sheetName val="SITE_OVERHEADS1"/>
      <sheetName val="PRECAST_lightconc-II1"/>
      <sheetName val="SPT_vs_PHI"/>
      <sheetName val="DG_"/>
      <sheetName val="key_dates"/>
      <sheetName val="TBL9798DPL03"/>
      <sheetName val="CORPN_OT"/>
      <sheetName val="ino4t_conso,-nov"/>
      <sheetName val="(nout_co,sol_(2)"/>
      <sheetName val="Blr_hire"/>
      <sheetName val="INPUT_SHEET"/>
      <sheetName val="Sun_E_Type"/>
      <sheetName val="G_1_obplWori"/>
      <sheetName val="dpl_oth_Lia`"/>
      <sheetName val="_bpl,oth_lia_"/>
      <sheetName val="G_,and_adv_nce"/>
      <sheetName val="I,Wip-ot__2)"/>
      <sheetName val="det!il_WIP_(2)"/>
      <sheetName val="de4ail_G-1"/>
      <sheetName val="sobha_mennn_ac"/>
      <sheetName val="C_&amp;ix_asst"/>
      <sheetName val="TBAL9697__x000a_grotp_wise_"/>
      <sheetName val="Fin_Sum"/>
      <sheetName val="_x005f_x0003_dpl_oth_Lia`"/>
      <sheetName val="TBAL9697__x005f_x000d_grotp_wise_"/>
      <sheetName val="St_co_91_5lvl"/>
      <sheetName val="Labor_abs-NMR"/>
      <sheetName val="CORPN_O_x005f_x0000_T"/>
      <sheetName val="SUPPLY_-Sanitary_Fixtures"/>
      <sheetName val="ITEMS_FOR_CIVIL_TENDER"/>
      <sheetName val="CORPN_O"/>
      <sheetName val="_x005f_x005f_x005f_x0003_dpl_oth_Lia`"/>
      <sheetName val="TBAL9697__x005f_x005f_x005f_x000d_grotp_wis"/>
      <sheetName val="CORPN_O?T"/>
      <sheetName val="Stress_Calculation"/>
      <sheetName val="TB9798OBPL06_(2)2"/>
      <sheetName val="CORPN_OCT2"/>
      <sheetName val="inout_consol-nov2"/>
      <sheetName val="inout_consol_(2)2"/>
      <sheetName val="AS_ON_DT_EXPS_Mar2"/>
      <sheetName val="fa-pl_&amp;_mach-site2"/>
      <sheetName val="fa_off_eqp2"/>
      <sheetName val="fa_fur&amp;_fix2"/>
      <sheetName val="fa-pl_&amp;_mach-Off2"/>
      <sheetName val="B_Equity-sdpl_INC2"/>
      <sheetName val="inout_consol_wkg2"/>
      <sheetName val="inout_consol_WKNG2"/>
      <sheetName val="B_Sheet_972"/>
      <sheetName val="P&amp;L_97_2"/>
      <sheetName val="B_Sheet_97-BEXP2"/>
      <sheetName val="P&amp;L_97_-BEXP2"/>
      <sheetName val="consol_flows2"/>
      <sheetName val="sdpl_oth_Liab2"/>
      <sheetName val="obpl-oth_liab2"/>
      <sheetName val="G_land_advance2"/>
      <sheetName val="I-Wip-ot_(2)2"/>
      <sheetName val="detail_WIP_(2)2"/>
      <sheetName val="detail_G-12"/>
      <sheetName val="sobha_menon_ac2"/>
      <sheetName val="pnc_ac2"/>
      <sheetName val="fix_-p_&amp;_M_-SCC2"/>
      <sheetName val="C_fix_asst2"/>
      <sheetName val="D_fix_asst_scdl_2"/>
      <sheetName val="creditors_tb_obpl2"/>
      <sheetName val="TBAL9697_-group_wise__sdpl3"/>
      <sheetName val="TBAL9697_-group_wise_2"/>
      <sheetName val="crs_-G-12"/>
      <sheetName val="TBAL9697_-group_wise__onpl2"/>
      <sheetName val="B_Sheet_97-OBPL2"/>
      <sheetName val="B_Sheet_97_sdpl2"/>
      <sheetName val="TBAL9697_-group_wise__sdpl22"/>
      <sheetName val="inout_consol_jan2"/>
      <sheetName val="consol_flow2"/>
      <sheetName val="D_Loan__Prom2"/>
      <sheetName val="E_Bank_Loan2"/>
      <sheetName val="G_work_Cap2"/>
      <sheetName val="H_land_adv-dec2"/>
      <sheetName val="J_Con_WIP2"/>
      <sheetName val="detail_J2"/>
      <sheetName val="L_Oth_Co2"/>
      <sheetName val="K_fix_asst__2"/>
      <sheetName val="C_fix_asst-SDPL_2"/>
      <sheetName val="TBAL9697__group_wise__sdpl2"/>
      <sheetName val="inout_consol_okg2"/>
      <sheetName val="detail_OIP_(2)2"/>
      <sheetName val="D_fix_ysst_scdl_2"/>
      <sheetName val="cre`itors_tb_obpl2"/>
      <sheetName val="3AL9697_-group_wise__onpl2"/>
      <sheetName val="3‰AL9697_-group_wise__onpl2"/>
      <sheetName val="L_Oth_Bo2"/>
      <sheetName val="Civil_Boq2"/>
      <sheetName val="Mat.-Rates"/>
      <sheetName val="Deduction of assets"/>
      <sheetName val="Summary"/>
      <sheetName val="Basis"/>
      <sheetName val="BALAN1"/>
      <sheetName val="10"/>
      <sheetName val="11A"/>
      <sheetName val="6A"/>
      <sheetName val="5"/>
      <sheetName val="13"/>
      <sheetName val="14"/>
      <sheetName val="pol-60"/>
      <sheetName val="annx-1(Boq)"/>
      <sheetName val="Labels"/>
      <sheetName val="PO Payroll"/>
      <sheetName val="tie beam"/>
      <sheetName val="COST"/>
      <sheetName val="SICAM"/>
      <sheetName val="A1-Continuous"/>
      <sheetName val="Mat_Cost"/>
      <sheetName val="DetEst"/>
      <sheetName val="外気負荷"/>
      <sheetName val="3�AL9697_-group_wise__onpl1"/>
      <sheetName val="Staff_Acco_2"/>
      <sheetName val="SITE_OVERHEADS2"/>
      <sheetName val="DETAILED  BOQ"/>
      <sheetName val="PRECAST_lightconc-II2"/>
      <sheetName val="Cashflow_projection1"/>
      <sheetName val="SPT_vs_PHI1"/>
      <sheetName val="1__PayRec1"/>
      <sheetName val="Boq_Block_A1"/>
      <sheetName val="Project-Material_1"/>
      <sheetName val="DG_1"/>
      <sheetName val="key_dates1"/>
      <sheetName val="ino4t_conso,-nov1"/>
      <sheetName val="(nout_co,sol_(2)1"/>
      <sheetName val="Blr_hire1"/>
      <sheetName val="INPUT_SHEET1"/>
      <sheetName val="Sun_E_Type1"/>
      <sheetName val="_bpl,oth_lia_1"/>
      <sheetName val="G_,and_adv_nce1"/>
      <sheetName val="I,Wip-ot__2)1"/>
      <sheetName val="det!il_WIP_(2)1"/>
      <sheetName val="de4ail_G-11"/>
      <sheetName val="sobha_mennn_ac1"/>
      <sheetName val="C_&amp;ix_asst1"/>
      <sheetName val="Fin_Sum1"/>
      <sheetName val="_x005f_x0003_dpl_oth_Lia`1"/>
      <sheetName val="TBAL9697__x005f_x000d_grotp_wise_1"/>
      <sheetName val="St_co_91_5lvl1"/>
      <sheetName val="Labor_abs-NMR1"/>
      <sheetName val="CORPN_O_x005f_x0000_T1"/>
      <sheetName val="SUPPLY_-Sanitary_Fixtures1"/>
      <sheetName val="3�AL9697_-group_wise__onpl2"/>
      <sheetName val="Boq_Block_A2"/>
      <sheetName val="Project-Material_2"/>
      <sheetName val="TB9798OBPL06_(2)3"/>
      <sheetName val="CORPN_OCT3"/>
      <sheetName val="inout_consol-nov3"/>
      <sheetName val="inout_consol_(2)3"/>
      <sheetName val="AS_ON_DT_EXPS_Mar3"/>
      <sheetName val="fa-pl_&amp;_mach-site3"/>
      <sheetName val="fa_off_eqp3"/>
      <sheetName val="fa_fur&amp;_fix3"/>
      <sheetName val="fa-pl_&amp;_mach-Off3"/>
      <sheetName val="B_Equity-sdpl_INC3"/>
      <sheetName val="inout_consol_wkg3"/>
      <sheetName val="inout_consol_WKNG3"/>
      <sheetName val="B_Sheet_973"/>
      <sheetName val="P&amp;L_97_3"/>
      <sheetName val="B_Sheet_97-BEXP3"/>
      <sheetName val="P&amp;L_97_-BEXP3"/>
      <sheetName val="consol_flows3"/>
      <sheetName val="sdpl_oth_Liab3"/>
      <sheetName val="obpl-oth_liab3"/>
      <sheetName val="G_land_advance3"/>
      <sheetName val="I-Wip-ot_(2)3"/>
      <sheetName val="detail_WIP_(2)3"/>
      <sheetName val="detail_G-13"/>
      <sheetName val="sobha_menon_ac3"/>
      <sheetName val="pnc_ac3"/>
      <sheetName val="fix_-p_&amp;_M_-SCC3"/>
      <sheetName val="C_fix_asst3"/>
      <sheetName val="D_fix_asst_scdl_3"/>
      <sheetName val="creditors_tb_obpl3"/>
      <sheetName val="TBAL9697_-group_wise__sdpl4"/>
      <sheetName val="TBAL9697_-group_wise_3"/>
      <sheetName val="crs_-G-13"/>
      <sheetName val="TBAL9697_-group_wise__onpl3"/>
      <sheetName val="B_Sheet_97-OBPL3"/>
      <sheetName val="B_Sheet_97_sdpl3"/>
      <sheetName val="TBAL9697_-group_wise__sdpl23"/>
      <sheetName val="inout_consol_jan3"/>
      <sheetName val="consol_flow3"/>
      <sheetName val="D_Loan__Prom3"/>
      <sheetName val="E_Bank_Loan3"/>
      <sheetName val="G_work_Cap3"/>
      <sheetName val="WWR"/>
      <sheetName val="Section Catalogue"/>
      <sheetName val="ITEMS_FOR_CIVIL_TENDER1"/>
      <sheetName val="CORPN_O1"/>
      <sheetName val="_x005f_x005f_x005f_x0003_dpl_oth_Lia`1"/>
      <sheetName val="TBAL9697__x005f_x005f_x005f_x000d_grotp_wi1"/>
      <sheetName val="TBAL9697__x000a_grotp_wise_1"/>
      <sheetName val="CORPN_O?T1"/>
      <sheetName val="Stress_Calculation1"/>
      <sheetName val="H_land_adv-dec3"/>
      <sheetName val="J_Con_WIP3"/>
      <sheetName val="detail_J3"/>
      <sheetName val="L_Oth_Co3"/>
      <sheetName val="K_fix_asst__3"/>
      <sheetName val="C_fix_asst-SDPL_3"/>
      <sheetName val="TBAL9697__group_wise__sdpl3"/>
      <sheetName val="inout_consol_okg3"/>
      <sheetName val="detail_OIP_(2)3"/>
      <sheetName val="D_fix_ysst_scdl_3"/>
      <sheetName val="cre`itors_tb_obpl3"/>
      <sheetName val="3AL9697_-group_wise__onpl3"/>
      <sheetName val="Lead"/>
      <sheetName val="Site Dev BOQ"/>
      <sheetName val="labour_coeff"/>
      <sheetName val="Shuttering_Analysis"/>
      <sheetName val="General_P+M"/>
      <sheetName val="Curing_Analysis_"/>
      <sheetName val="Concrete_P+M_(_RMC_)"/>
      <sheetName val="P+M_(_SMC_)"/>
      <sheetName val="P+M_-EW"/>
      <sheetName val="P&amp;L_-_AD"/>
      <sheetName val="CORPN_O_T"/>
      <sheetName val="Fin__Assumpt__-_Sensitivities"/>
      <sheetName val="LOAD_SHEET_"/>
      <sheetName val="Fill_this_out_first___"/>
      <sheetName val="Labour_productivity"/>
      <sheetName val="RCC,Ret__Wall"/>
      <sheetName val="Area_&amp;_Cate__Master"/>
      <sheetName val="Driveway_Beams"/>
      <sheetName val="TBAL9697__grotp_wise_"/>
      <sheetName val="Bill_No_5"/>
      <sheetName val="11B_"/>
      <sheetName val="BOQ_(2)"/>
      <sheetName val="Detail_1A"/>
      <sheetName val="INDIGINEOUS ITEMS "/>
      <sheetName val="TB9798OBPL06_(2)22"/>
      <sheetName val="CORPN_OCT22"/>
      <sheetName val="inout_consol-nov22"/>
      <sheetName val="inout_consol_(2)22"/>
      <sheetName val="AS_ON_DT_EXPS_Mar22"/>
      <sheetName val="fa-pl_&amp;_mach-site22"/>
      <sheetName val="fa_off_eqp22"/>
      <sheetName val="fa_fur&amp;_fix22"/>
      <sheetName val="fa-pl_&amp;_mach-Off22"/>
      <sheetName val="B_Equity-sdpl_INC22"/>
      <sheetName val="inout_consol_wkg22"/>
      <sheetName val="inout_consol_WKNG22"/>
      <sheetName val="B_Sheet_9722"/>
      <sheetName val="P&amp;L_97_22"/>
      <sheetName val="B_Sheet_97-BEXP22"/>
      <sheetName val="P&amp;L_97_-BEXP22"/>
      <sheetName val="consol_flows22"/>
      <sheetName val="sdpl_oth_Liab22"/>
      <sheetName val="obpl-oth_liab22"/>
      <sheetName val="G_land_advance22"/>
      <sheetName val="I-Wip-ot_(2)22"/>
      <sheetName val="detail_WIP_(2)22"/>
      <sheetName val="detail_G-122"/>
      <sheetName val="sobha_menon_ac22"/>
      <sheetName val="pnc_ac22"/>
      <sheetName val="fix_-p_&amp;_M_-SCC22"/>
      <sheetName val="C_fix_asst22"/>
      <sheetName val="D_fix_asst_scdl_22"/>
      <sheetName val="creditors_tb_obpl22"/>
      <sheetName val="TBAL9697_-group_wise__sdpl32"/>
      <sheetName val="TBAL9697_-group_wise_22"/>
      <sheetName val="crs_-G-122"/>
      <sheetName val="TBAL9697_-group_wise__onpl22"/>
      <sheetName val="B_Sheet_97-OBPL22"/>
      <sheetName val="B_Sheet_97_sdpl22"/>
      <sheetName val="TBAL9697_-group_wise__sdpl222"/>
      <sheetName val="inout_consol_jan22"/>
      <sheetName val="consol_flow22"/>
      <sheetName val="D_Loan__Prom22"/>
      <sheetName val="E_Bank_Loan22"/>
      <sheetName val="G_work_Cap22"/>
      <sheetName val="H_land_adv-dec22"/>
      <sheetName val="J_Con_WIP22"/>
      <sheetName val="detail_J22"/>
      <sheetName val="L_Oth_Co22"/>
      <sheetName val="K_fix_asst__22"/>
      <sheetName val="C_fix_asst-SDPL_22"/>
      <sheetName val="TBAL9697__group_wise__sdpl22"/>
      <sheetName val="inout_consol_okg22"/>
      <sheetName val="detail_OIP_(2)22"/>
      <sheetName val="D_fix_ysst_scdl_22"/>
      <sheetName val="cre`itors_tb_obpl22"/>
      <sheetName val="3AL9697_-group_wise__onpl22"/>
      <sheetName val="3‰AL9697_-group_wise__onpl22"/>
      <sheetName val="L_Oth_Bo22"/>
      <sheetName val="Civil_Boq22"/>
      <sheetName val="3�AL9697_-group_wise__onpl22"/>
      <sheetName val="Staff_Acco_22"/>
      <sheetName val="SITE_OVERHEADS22"/>
      <sheetName val="Boq_Block_A22"/>
      <sheetName val="Project-Material_22"/>
      <sheetName val="TB9798OBPL06_(2)20"/>
      <sheetName val="CORPN_OCT20"/>
      <sheetName val="inout_consol-nov20"/>
      <sheetName val="inout_consol_(2)20"/>
      <sheetName val="AS_ON_DT_EXPS_Mar20"/>
      <sheetName val="fa-pl_&amp;_mach-site20"/>
      <sheetName val="fa_off_eqp20"/>
      <sheetName val="fa_fur&amp;_fix20"/>
      <sheetName val="fa-pl_&amp;_mach-Off20"/>
      <sheetName val="B_Equity-sdpl_INC20"/>
      <sheetName val="inout_consol_wkg20"/>
      <sheetName val="inout_consol_WKNG20"/>
      <sheetName val="B_Sheet_9720"/>
      <sheetName val="P&amp;L_97_20"/>
      <sheetName val="B_Sheet_97-BEXP20"/>
      <sheetName val="P&amp;L_97_-BEXP20"/>
      <sheetName val="consol_flows20"/>
      <sheetName val="sdpl_oth_Liab20"/>
      <sheetName val="obpl-oth_liab20"/>
      <sheetName val="G_land_advance20"/>
      <sheetName val="I-Wip-ot_(2)20"/>
      <sheetName val="detail_WIP_(2)20"/>
      <sheetName val="detail_G-120"/>
      <sheetName val="sobha_menon_ac20"/>
      <sheetName val="pnc_ac20"/>
      <sheetName val="fix_-p_&amp;_M_-SCC20"/>
      <sheetName val="C_fix_asst20"/>
      <sheetName val="D_fix_asst_scdl_20"/>
      <sheetName val="creditors_tb_obpl20"/>
      <sheetName val="TBAL9697_-group_wise__sdpl30"/>
      <sheetName val="TBAL9697_-group_wise_20"/>
      <sheetName val="crs_-G-120"/>
      <sheetName val="TBAL9697_-group_wise__onpl20"/>
      <sheetName val="B_Sheet_97-OBPL20"/>
      <sheetName val="B_Sheet_97_sdpl20"/>
      <sheetName val="TBAL9697_-group_wise__sdpl220"/>
      <sheetName val="inout_consol_jan20"/>
      <sheetName val="consol_flow20"/>
      <sheetName val="D_Loan__Prom20"/>
      <sheetName val="E_Bank_Loan20"/>
      <sheetName val="G_work_Cap20"/>
      <sheetName val="H_land_adv-dec20"/>
      <sheetName val="J_Con_WIP20"/>
      <sheetName val="detail_J20"/>
      <sheetName val="L_Oth_Co20"/>
      <sheetName val="K_fix_asst__20"/>
      <sheetName val="C_fix_asst-SDPL_20"/>
      <sheetName val="TBAL9697__group_wise__sdpl20"/>
      <sheetName val="inout_consol_okg20"/>
      <sheetName val="detail_OIP_(2)20"/>
      <sheetName val="D_fix_ysst_scdl_20"/>
      <sheetName val="cre`itors_tb_obpl20"/>
      <sheetName val="3AL9697_-group_wise__onpl20"/>
      <sheetName val="3‰AL9697_-group_wise__onpl20"/>
      <sheetName val="L_Oth_Bo20"/>
      <sheetName val="Civil_Boq20"/>
      <sheetName val="3�AL9697_-group_wise__onpl20"/>
      <sheetName val="Staff_Acco_20"/>
      <sheetName val="SITE_OVERHEADS20"/>
      <sheetName val="Boq_Block_A20"/>
      <sheetName val="Project-Material_20"/>
      <sheetName val="Material"/>
      <sheetName val="Set"/>
      <sheetName val="CABLE DATA"/>
      <sheetName val="Parameter"/>
      <sheetName val="1_Project_Profile"/>
      <sheetName val="Quote_Sheet"/>
      <sheetName val="d-safe_DELUXE"/>
      <sheetName val="DLC_lookups"/>
      <sheetName val="Works_-_Quote_Sheet"/>
      <sheetName val="IO_LIST"/>
      <sheetName val="TBAL9697__x005f_x000d_grotp_wis"/>
      <sheetName val="TBAL9697__grotp_wise_1"/>
      <sheetName val="Fee_Rate_Summary"/>
      <sheetName val="Name_List"/>
      <sheetName val="Structure_Bills_Qty"/>
      <sheetName val="Break_Dw"/>
      <sheetName val="TBAL9697__x005f_x000a_grotp_wise_"/>
      <sheetName val="Sheet_1"/>
      <sheetName val="3BPA00132-5-3_W_plan_HVPNL"/>
      <sheetName val="Mix_Design"/>
      <sheetName val="CORPN_O_x005f_x005f_x005f_x0000_T"/>
      <sheetName val="220_11__BS_"/>
      <sheetName val="Cat_A_Change_Control"/>
      <sheetName val="Break_up_Sheet"/>
      <sheetName val="Summary_of_P_&amp;_M"/>
      <sheetName val="FITZ_MORT_94"/>
      <sheetName val="ISO_Reconcilation_Statment"/>
      <sheetName val="AVG_pur_rate"/>
      <sheetName val="BLOCK-A_(MEA_SHEET)"/>
      <sheetName val="NLD_-_Assum"/>
      <sheetName val="3‰AL9697_-group_wise__onpl3"/>
      <sheetName val="L_Oth_Bo3"/>
      <sheetName val="Civil_Boq3"/>
      <sheetName val="Staff_Acco_3"/>
      <sheetName val="SITE_OVERHEADS3"/>
      <sheetName val="Boq_Block_A3"/>
      <sheetName val="Project-Material_3"/>
      <sheetName val="3�AL9697_-group_wise__onpl3"/>
      <sheetName val="TB9798OBPL06_(2)4"/>
      <sheetName val="CORPN_OCT4"/>
      <sheetName val="inout_consol-nov4"/>
      <sheetName val="inout_consol_(2)4"/>
      <sheetName val="AS_ON_DT_EXPS_Mar4"/>
      <sheetName val="fa-pl_&amp;_mach-site4"/>
      <sheetName val="fa_off_eqp4"/>
      <sheetName val="fa_fur&amp;_fix4"/>
      <sheetName val="fa-pl_&amp;_mach-Off4"/>
      <sheetName val="B_Equity-sdpl_INC4"/>
      <sheetName val="inout_consol_wkg4"/>
      <sheetName val="inout_consol_WKNG4"/>
      <sheetName val="B_Sheet_974"/>
      <sheetName val="P&amp;L_97_4"/>
      <sheetName val="B_Sheet_97-BEXP4"/>
      <sheetName val="P&amp;L_97_-BEXP4"/>
      <sheetName val="consol_flows4"/>
      <sheetName val="sdpl_oth_Liab4"/>
      <sheetName val="obpl-oth_liab4"/>
      <sheetName val="G_land_advance4"/>
      <sheetName val="I-Wip-ot_(2)4"/>
      <sheetName val="detail_WIP_(2)4"/>
      <sheetName val="detail_G-14"/>
      <sheetName val="sobha_menon_ac4"/>
      <sheetName val="pnc_ac4"/>
      <sheetName val="fix_-p_&amp;_M_-SCC4"/>
      <sheetName val="C_fix_asst4"/>
      <sheetName val="D_fix_asst_scdl_4"/>
      <sheetName val="creditors_tb_obpl4"/>
      <sheetName val="TBAL9697_-group_wise__sdpl5"/>
      <sheetName val="TBAL9697_-group_wise_4"/>
      <sheetName val="crs_-G-14"/>
      <sheetName val="TBAL9697_-group_wise__onpl4"/>
      <sheetName val="B_Sheet_97-OBPL4"/>
      <sheetName val="B_Sheet_97_sdpl4"/>
      <sheetName val="TBAL9697_-group_wise__sdpl24"/>
      <sheetName val="inout_consol_jan4"/>
      <sheetName val="consol_flow4"/>
      <sheetName val="D_Loan__Prom4"/>
      <sheetName val="E_Bank_Loan4"/>
      <sheetName val="G_work_Cap4"/>
      <sheetName val="H_land_adv-dec4"/>
      <sheetName val="J_Con_WIP4"/>
      <sheetName val="detail_J4"/>
      <sheetName val="L_Oth_Co4"/>
      <sheetName val="K_fix_asst__4"/>
      <sheetName val="C_fix_asst-SDPL_4"/>
      <sheetName val="TBAL9697_ grotp_wise_"/>
      <sheetName val="TBAL9697_ grotp_wise_1"/>
      <sheetName val="PRECAST_lightconc-II3"/>
      <sheetName val="1__PayRec2"/>
      <sheetName val="ino4t_conso,-nov2"/>
      <sheetName val="(nout_co,sol_(2)2"/>
      <sheetName val="Blr_hire2"/>
      <sheetName val="Cashflow_projection2"/>
      <sheetName val="SPT_vs_PHI2"/>
      <sheetName val="key_dates2"/>
      <sheetName val="INPUT_SHEET2"/>
      <sheetName val="_bpl,oth_lia_2"/>
      <sheetName val="G_,and_adv_nce2"/>
      <sheetName val="I,Wip-ot__2)2"/>
      <sheetName val="det!il_WIP_(2)2"/>
      <sheetName val="de4ail_G-12"/>
      <sheetName val="sobha_mennn_ac2"/>
      <sheetName val="C_&amp;ix_asst2"/>
      <sheetName val="_x005f_x0003_dpl_oth_Lia`2"/>
      <sheetName val="TBAL9697__x005f_x000d_grotp_wise_2"/>
      <sheetName val="St_co_91_5lvl2"/>
      <sheetName val="Sun_E_Type2"/>
      <sheetName val="Fin_Sum2"/>
      <sheetName val="CORPN_O?T2"/>
      <sheetName val="Labor_abs-NMR2"/>
      <sheetName val="Stress_Calculation2"/>
      <sheetName val="TBAL9697__x000a_grotp_wise_2"/>
      <sheetName val="CORPN_O_x005f_x0000_T2"/>
      <sheetName val="SUPPLY_-Sanitary_Fixtures2"/>
      <sheetName val="ITEMS_FOR_CIVIL_TENDER2"/>
      <sheetName val="_x005f_x005f_x005f_x0003_dpl_oth_Lia`2"/>
      <sheetName val="TBAL9697__x005f_x005f_x005f_x000d_grotp_wi2"/>
      <sheetName val="CORPN_O2"/>
      <sheetName val="DG_2"/>
      <sheetName val="Intro_"/>
      <sheetName val="TBAL9697__x005f_x005f_x005f_x005f_x005f_x005f_x00"/>
      <sheetName val="Form_6"/>
      <sheetName val="acevsSp_(ABC)"/>
      <sheetName val="A_O_R_"/>
      <sheetName val="LIST_OF_MAKES"/>
      <sheetName val="fa-pl_&amp;_myy"/>
      <sheetName val="Cash_Flow_Input_Data_ISC"/>
      <sheetName val="DETAILED__BOQ"/>
      <sheetName val="Civil_Works"/>
      <sheetName val="Legal_Risk_Analysis"/>
      <sheetName val="CABLE_DATA"/>
      <sheetName val="Mat_-Rates"/>
      <sheetName val="Assumptions"/>
      <sheetName val="s"/>
      <sheetName val="Detail In Door Stad"/>
      <sheetName val="TBAL9697 _x000d_grotp wis"/>
      <sheetName val="TBAL9697__group_wise__sdpl4"/>
      <sheetName val="inout_consol_okg4"/>
      <sheetName val="detail_OIP_(2)4"/>
      <sheetName val="D_fix_ysst_scdl_4"/>
      <sheetName val="cre`itors_tb_obpl4"/>
      <sheetName val="3AL9697_-group_wise__onpl4"/>
      <sheetName val="labour_coeff1"/>
      <sheetName val="Shuttering_Analysis1"/>
      <sheetName val="General_P+M1"/>
      <sheetName val="Curing_Analysis_1"/>
      <sheetName val="Concrete_P+M_(_RMC_)1"/>
      <sheetName val="P+M_(_SMC_)1"/>
      <sheetName val="P+M_-EW1"/>
      <sheetName val="P&amp;L_-_AD1"/>
      <sheetName val="Fin__Assumpt__-_Sensitivities1"/>
      <sheetName val="LOAD_SHEET_1"/>
      <sheetName val="Fill_this_out_first___1"/>
      <sheetName val="Labour_productivity1"/>
      <sheetName val="RCC,Ret__Wall1"/>
      <sheetName val="CORPN_O_T1"/>
      <sheetName val="Area_&amp;_Cate__Master1"/>
      <sheetName val="DLC_lookups1"/>
      <sheetName val="TBAL9697__x005f_x000a_grotp_wise_1"/>
      <sheetName val="TBAL9697__grotp_wise_2"/>
      <sheetName val="Bill_No_51"/>
      <sheetName val="11B_1"/>
      <sheetName val="BOQ_(2)1"/>
      <sheetName val="Driveway_Beams1"/>
      <sheetName val="Fee_Rate_Summary1"/>
      <sheetName val="Name_List1"/>
      <sheetName val="Detail_1A1"/>
      <sheetName val="Structure_Bills_Qty1"/>
      <sheetName val="Break_Dw1"/>
      <sheetName val="Quote_Sheet1"/>
      <sheetName val="d-safe_DELUXE1"/>
      <sheetName val="Works_-_Quote_Sheet1"/>
      <sheetName val="IO_LIST1"/>
      <sheetName val="TBAL9697__x005f_x000d_grotp_wis1"/>
      <sheetName val="TBAL9697__grotp_wise_3"/>
      <sheetName val="ISO_Reconcilation_Statment1"/>
      <sheetName val="AVG_pur_rate1"/>
      <sheetName val="Cat_A_Change_Control1"/>
      <sheetName val="Break_up_Sheet1"/>
      <sheetName val="Summary_of_P_&amp;_M1"/>
      <sheetName val="FITZ_MORT_941"/>
      <sheetName val="Sheet_11"/>
      <sheetName val="3BPA00132-5-3_W_plan_HVPNL1"/>
      <sheetName val="Mix_Design1"/>
      <sheetName val="Form_61"/>
      <sheetName val="acevsSp_(ABC)1"/>
      <sheetName val="A_O_R_1"/>
      <sheetName val="CORPN_O_x005f_x005f_x005f_x0000_T1"/>
      <sheetName val="220_11__BS_1"/>
      <sheetName val="Section_Catalogue"/>
      <sheetName val="BOQ "/>
      <sheetName val="BOQ-Part1"/>
      <sheetName val="TB9798OBPL06_(2)6"/>
      <sheetName val="CORPN_OCT6"/>
      <sheetName val="inout_consol-nov6"/>
      <sheetName val="inout_consol_(2)6"/>
      <sheetName val="AS_ON_DT_EXPS_Mar6"/>
      <sheetName val="fa-pl_&amp;_mach-site6"/>
      <sheetName val="fa_off_eqp6"/>
      <sheetName val="fa_fur&amp;_fix6"/>
      <sheetName val="fa-pl_&amp;_mach-Off6"/>
      <sheetName val="B_Equity-sdpl_INC6"/>
      <sheetName val="inout_consol_wkg6"/>
      <sheetName val="inout_consol_WKNG6"/>
      <sheetName val="B_Sheet_976"/>
      <sheetName val="P&amp;L_97_6"/>
      <sheetName val="B_Sheet_97-BEXP6"/>
      <sheetName val="P&amp;L_97_-BEXP6"/>
      <sheetName val="consol_flows6"/>
      <sheetName val="sdpl_oth_Liab6"/>
      <sheetName val="obpl-oth_liab6"/>
      <sheetName val="G_land_advance6"/>
      <sheetName val="I-Wip-ot_(2)6"/>
      <sheetName val="detail_WIP_(2)6"/>
      <sheetName val="detail_G-16"/>
      <sheetName val="sobha_menon_ac6"/>
      <sheetName val="pnc_ac6"/>
      <sheetName val="fix_-p_&amp;_M_-SCC6"/>
      <sheetName val="C_fix_asst6"/>
      <sheetName val="D_fix_asst_scdl_6"/>
      <sheetName val="creditors_tb_obpl6"/>
      <sheetName val="TBAL9697_-group_wise__sdpl6"/>
      <sheetName val="TBAL9697_-group_wise_5"/>
      <sheetName val="crs_-G-15"/>
      <sheetName val="TBAL9697_-group_wise__onpl5"/>
      <sheetName val="B_Sheet_97-OBPL5"/>
      <sheetName val="B_Sheet_97_sdpl5"/>
      <sheetName val="TBAL9697_-group_wise__sdpl25"/>
      <sheetName val="inout_consol_jan5"/>
      <sheetName val="consol_flow5"/>
      <sheetName val="D_Loan__Prom5"/>
      <sheetName val="E_Bank_Loan5"/>
      <sheetName val="G_work_Cap5"/>
      <sheetName val="H_land_adv-dec5"/>
      <sheetName val="J_Con_WIP5"/>
      <sheetName val="detail_J5"/>
      <sheetName val="L_Oth_Co5"/>
      <sheetName val="K_fix_asst__5"/>
      <sheetName val="C_fix_asst-SDPL_5"/>
      <sheetName val="TBAL9697__group_wise__sdpl5"/>
      <sheetName val="inout_consol_okg5"/>
      <sheetName val="detail_OIP_(2)5"/>
      <sheetName val="D_fix_ysst_scdl_5"/>
      <sheetName val="cre`itors_tb_obpl5"/>
      <sheetName val="3AL9697_-group_wise__onpl5"/>
      <sheetName val="3‰AL9697_-group_wise__onpl5"/>
      <sheetName val="L_Oth_Bo5"/>
      <sheetName val="Civil_Boq5"/>
      <sheetName val="Boq_Block_A4"/>
      <sheetName val="Staff_Acco_5"/>
      <sheetName val="SITE_OVERHEADS5"/>
      <sheetName val="Project-Material_4"/>
      <sheetName val="PRECAST_lightconc-II5"/>
      <sheetName val="1__PayRec4"/>
      <sheetName val="ino4t_conso,-nov4"/>
      <sheetName val="(nout_co,sol_(2)4"/>
      <sheetName val="Blr_hire4"/>
      <sheetName val="Cashflow_projection4"/>
      <sheetName val="SPT_vs_PHI4"/>
      <sheetName val="key_dates4"/>
      <sheetName val="INPUT_SHEET4"/>
      <sheetName val="_bpl,oth_lia_4"/>
      <sheetName val="G_,and_adv_nce4"/>
      <sheetName val="I,Wip-ot__2)4"/>
      <sheetName val="det!il_WIP_(2)4"/>
      <sheetName val="de4ail_G-14"/>
      <sheetName val="sobha_mennn_ac4"/>
      <sheetName val="C_&amp;ix_asst4"/>
      <sheetName val="3�AL9697_-group_wise__onpl4"/>
      <sheetName val="_x005f_x0003_dpl_oth_Lia`4"/>
      <sheetName val="TBAL9697__x005f_x000d_grotp_wise_4"/>
      <sheetName val="St_co_91_5lvl4"/>
      <sheetName val="Sun_E_Type4"/>
      <sheetName val="Fin_Sum4"/>
      <sheetName val="CORPN_O?T4"/>
      <sheetName val="Labor_abs-NMR4"/>
      <sheetName val="Stress_Calculation4"/>
      <sheetName val="TBAL9697__x000a_grotp_wise_4"/>
      <sheetName val="labour_coeff2"/>
      <sheetName val="Shuttering_Analysis2"/>
      <sheetName val="General_P+M2"/>
      <sheetName val="Curing_Analysis_2"/>
      <sheetName val="Concrete_P+M_(_RMC_)2"/>
      <sheetName val="P+M_(_SMC_)2"/>
      <sheetName val="P+M_-EW2"/>
      <sheetName val="P&amp;L_-_AD2"/>
      <sheetName val="Fin__Assumpt__-_Sensitivities2"/>
      <sheetName val="LOAD_SHEET_2"/>
      <sheetName val="Fill_this_out_first___2"/>
      <sheetName val="Labour_productivity2"/>
      <sheetName val="RCC,Ret__Wall2"/>
      <sheetName val="CORPN_O_x005f_x0000_T4"/>
      <sheetName val="SUPPLY_-Sanitary_Fixtures4"/>
      <sheetName val="ITEMS_FOR_CIVIL_TENDER4"/>
      <sheetName val="_x005f_x005f_x005f_x0003_dpl_oth_Lia`4"/>
      <sheetName val="TBAL9697__x005f_x005f_x005f_x000d_grotp_wi4"/>
      <sheetName val="CORPN_O4"/>
      <sheetName val="CORPN_O_T2"/>
      <sheetName val="Area_&amp;_Cate__Master2"/>
      <sheetName val="Bill_No_52"/>
      <sheetName val="TBAL9697__grotp_wise_4"/>
      <sheetName val="Detail_1A2"/>
      <sheetName val="DG_4"/>
      <sheetName val="11B_2"/>
      <sheetName val="BOQ_(2)2"/>
      <sheetName val="DLC_lookups2"/>
      <sheetName val="Structure_Bills_Qty2"/>
      <sheetName val="Fee_Rate_Summary2"/>
      <sheetName val="Name_List2"/>
      <sheetName val="CORPN_O_x005f_x005f_x005f_x0000_T2"/>
      <sheetName val="TBAL9697__x005f_x000a_grotp_wise_2"/>
      <sheetName val="220_11__BS_2"/>
      <sheetName val="ISO_Reconcilation_Statment2"/>
      <sheetName val="AVG_pur_rate2"/>
      <sheetName val="Driveway_Beams2"/>
      <sheetName val="Cat_A_Change_Control2"/>
      <sheetName val="Break_up_Sheet2"/>
      <sheetName val="Summary_of_P_&amp;_M2"/>
      <sheetName val="Break_Dw2"/>
      <sheetName val="FITZ_MORT_942"/>
      <sheetName val="Sheet_12"/>
      <sheetName val="3BPA00132-5-3_W_plan_HVPNL2"/>
      <sheetName val="Mix_Design2"/>
      <sheetName val="BLOCK-A_(MEA_SHEET)2"/>
      <sheetName val="Quote_Sheet2"/>
      <sheetName val="d-safe_DELUXE2"/>
      <sheetName val="Works_-_Quote_Sheet2"/>
      <sheetName val="IO_LIST2"/>
      <sheetName val="TBAL9697__x005f_x000d_grotp_wis2"/>
      <sheetName val="TBAL9697__grotp_wise_5"/>
      <sheetName val="NLD_-_Assum2"/>
      <sheetName val="Intro_2"/>
      <sheetName val="TBAL9697__x005f_x005f_x005f_x005f_x005f_x005f_x02"/>
      <sheetName val="Form_62"/>
      <sheetName val="acevsSp_(ABC)2"/>
      <sheetName val="A_O_R_2"/>
      <sheetName val="LIST_OF_MAKES2"/>
      <sheetName val="Cash_Flow_Input_Data_ISC2"/>
      <sheetName val="DETAILED__BOQ2"/>
      <sheetName val="Civil_Works2"/>
      <sheetName val="Legal_Risk_Analysis2"/>
      <sheetName val="CABLE_DATA2"/>
      <sheetName val="Mat_-Rates2"/>
      <sheetName val="TB9798OBPL06_(2)5"/>
      <sheetName val="CORPN_OCT5"/>
      <sheetName val="inout_consol-nov5"/>
      <sheetName val="inout_consol_(2)5"/>
      <sheetName val="AS_ON_DT_EXPS_Mar5"/>
      <sheetName val="fa-pl_&amp;_mach-site5"/>
      <sheetName val="fa_off_eqp5"/>
      <sheetName val="fa_fur&amp;_fix5"/>
      <sheetName val="fa-pl_&amp;_mach-Off5"/>
      <sheetName val="B_Equity-sdpl_INC5"/>
      <sheetName val="inout_consol_wkg5"/>
      <sheetName val="inout_consol_WKNG5"/>
      <sheetName val="B_Sheet_975"/>
      <sheetName val="P&amp;L_97_5"/>
      <sheetName val="B_Sheet_97-BEXP5"/>
      <sheetName val="P&amp;L_97_-BEXP5"/>
      <sheetName val="consol_flows5"/>
      <sheetName val="sdpl_oth_Liab5"/>
      <sheetName val="obpl-oth_liab5"/>
      <sheetName val="G_land_advance5"/>
      <sheetName val="I-Wip-ot_(2)5"/>
      <sheetName val="detail_WIP_(2)5"/>
      <sheetName val="detail_G-15"/>
      <sheetName val="sobha_menon_ac5"/>
      <sheetName val="pnc_ac5"/>
      <sheetName val="fix_-p_&amp;_M_-SCC5"/>
      <sheetName val="C_fix_asst5"/>
      <sheetName val="D_fix_asst_scdl_5"/>
      <sheetName val="creditors_tb_obpl5"/>
      <sheetName val="3‰AL9697_-group_wise__onpl4"/>
      <sheetName val="L_Oth_Bo4"/>
      <sheetName val="Civil_Boq4"/>
      <sheetName val="Staff_Acco_4"/>
      <sheetName val="SITE_OVERHEADS4"/>
      <sheetName val="PRECAST_lightconc-II4"/>
      <sheetName val="1__PayRec3"/>
      <sheetName val="ino4t_conso,-nov3"/>
      <sheetName val="(nout_co,sol_(2)3"/>
      <sheetName val="Blr_hire3"/>
      <sheetName val="Cashflow_projection3"/>
      <sheetName val="SPT_vs_PHI3"/>
      <sheetName val="key_dates3"/>
      <sheetName val="INPUT_SHEET3"/>
      <sheetName val="_bpl,oth_lia_3"/>
      <sheetName val="G_,and_adv_nce3"/>
      <sheetName val="I,Wip-ot__2)3"/>
      <sheetName val="det!il_WIP_(2)3"/>
      <sheetName val="de4ail_G-13"/>
      <sheetName val="sobha_mennn_ac3"/>
      <sheetName val="C_&amp;ix_asst3"/>
      <sheetName val="_x005f_x0003_dpl_oth_Lia`3"/>
      <sheetName val="TBAL9697__x005f_x000d_grotp_wise_3"/>
      <sheetName val="St_co_91_5lvl3"/>
      <sheetName val="Sun_E_Type3"/>
      <sheetName val="Fin_Sum3"/>
      <sheetName val="CORPN_O?T3"/>
      <sheetName val="Labor_abs-NMR3"/>
      <sheetName val="Stress_Calculation3"/>
      <sheetName val="TBAL9697__x000a_grotp_wise_3"/>
      <sheetName val="CORPN_O_x005f_x0000_T3"/>
      <sheetName val="SUPPLY_-Sanitary_Fixtures3"/>
      <sheetName val="ITEMS_FOR_CIVIL_TENDER3"/>
      <sheetName val="_x005f_x005f_x005f_x0003_dpl_oth_Lia`3"/>
      <sheetName val="TBAL9697__x005f_x005f_x005f_x000d_grotp_wi3"/>
      <sheetName val="CORPN_O3"/>
      <sheetName val="DG_3"/>
      <sheetName val="BLOCK-A_(MEA_SHEET)1"/>
      <sheetName val="NLD_-_Assum1"/>
      <sheetName val="Intro_1"/>
      <sheetName val="TBAL9697__x005f_x005f_x005f_x005f_x005f_x005f_x01"/>
      <sheetName val="LIST_OF_MAKES1"/>
      <sheetName val="Cash_Flow_Input_Data_ISC1"/>
      <sheetName val="DETAILED__BOQ1"/>
      <sheetName val="Civil_Works1"/>
      <sheetName val="Legal_Risk_Analysis1"/>
      <sheetName val="CABLE_DATA1"/>
      <sheetName val="Mat_-Rates1"/>
      <sheetName val="TB9798OBPL06_(2)7"/>
      <sheetName val="CORPN_OCT7"/>
      <sheetName val="inout_consol-nov7"/>
      <sheetName val="inout_consol_(2)7"/>
      <sheetName val="AS_ON_DT_EXPS_Mar7"/>
      <sheetName val="fa-pl_&amp;_mach-site7"/>
      <sheetName val="fa_off_eqp7"/>
      <sheetName val="fa_fur&amp;_fix7"/>
      <sheetName val="fa-pl_&amp;_mach-Off7"/>
      <sheetName val="B_Equity-sdpl_INC7"/>
      <sheetName val="inout_consol_wkg7"/>
      <sheetName val="inout_consol_WKNG7"/>
      <sheetName val="B_Sheet_977"/>
      <sheetName val="P&amp;L_97_7"/>
      <sheetName val="B_Sheet_97-BEXP7"/>
      <sheetName val="P&amp;L_97_-BEXP7"/>
      <sheetName val="consol_flows7"/>
      <sheetName val="sdpl_oth_Liab7"/>
      <sheetName val="obpl-oth_liab7"/>
      <sheetName val="G_land_advance7"/>
      <sheetName val="I-Wip-ot_(2)7"/>
      <sheetName val="detail_WIP_(2)7"/>
      <sheetName val="detail_G-17"/>
      <sheetName val="sobha_menon_ac7"/>
      <sheetName val="pnc_ac7"/>
      <sheetName val="fix_-p_&amp;_M_-SCC7"/>
      <sheetName val="C_fix_asst7"/>
      <sheetName val="D_fix_asst_scdl_7"/>
      <sheetName val="creditors_tb_obpl7"/>
      <sheetName val="TBAL9697_-group_wise__sdpl7"/>
      <sheetName val="TBAL9697_-group_wise_6"/>
      <sheetName val="crs_-G-16"/>
      <sheetName val="TBAL9697_-group_wise__onpl6"/>
      <sheetName val="B_Sheet_97-OBPL6"/>
      <sheetName val="B_Sheet_97_sdpl6"/>
      <sheetName val="TBAL9697_-group_wise__sdpl26"/>
      <sheetName val="inout_consol_jan6"/>
      <sheetName val="consol_flow6"/>
      <sheetName val="D_Loan__Prom6"/>
      <sheetName val="E_Bank_Loan6"/>
      <sheetName val="G_work_Cap6"/>
      <sheetName val="H_land_adv-dec6"/>
      <sheetName val="J_Con_WIP6"/>
      <sheetName val="detail_J6"/>
      <sheetName val="L_Oth_Co6"/>
      <sheetName val="K_fix_asst__6"/>
      <sheetName val="C_fix_asst-SDPL_6"/>
      <sheetName val="TBAL9697__group_wise__sdpl6"/>
      <sheetName val="inout_consol_okg6"/>
      <sheetName val="detail_OIP_(2)6"/>
      <sheetName val="D_fix_ysst_scdl_6"/>
      <sheetName val="cre`itors_tb_obpl6"/>
      <sheetName val="3AL9697_-group_wise__onpl6"/>
      <sheetName val="3‰AL9697_-group_wise__onpl6"/>
      <sheetName val="L_Oth_Bo6"/>
      <sheetName val="Civil_Boq6"/>
      <sheetName val="Boq_Block_A5"/>
      <sheetName val="Staff_Acco_6"/>
      <sheetName val="SITE_OVERHEADS6"/>
      <sheetName val="Project-Material_5"/>
      <sheetName val="PRECAST_lightconc-II6"/>
      <sheetName val="1__PayRec5"/>
      <sheetName val="ino4t_conso,-nov5"/>
      <sheetName val="(nout_co,sol_(2)5"/>
      <sheetName val="Blr_hire5"/>
      <sheetName val="Cashflow_projection5"/>
      <sheetName val="SPT_vs_PHI5"/>
      <sheetName val="key_dates5"/>
      <sheetName val="INPUT_SHEET5"/>
      <sheetName val="_bpl,oth_lia_5"/>
      <sheetName val="G_,and_adv_nce5"/>
      <sheetName val="I,Wip-ot__2)5"/>
      <sheetName val="det!il_WIP_(2)5"/>
      <sheetName val="de4ail_G-15"/>
      <sheetName val="sobha_mennn_ac5"/>
      <sheetName val="C_&amp;ix_asst5"/>
      <sheetName val="3�AL9697_-group_wise__onpl5"/>
      <sheetName val="_x005f_x0003_dpl_oth_Lia`5"/>
      <sheetName val="TBAL9697__x005f_x000d_grotp_wise_5"/>
      <sheetName val="St_co_91_5lvl5"/>
      <sheetName val="Sun_E_Type5"/>
      <sheetName val="Fin_Sum5"/>
      <sheetName val="CORPN_O?T5"/>
      <sheetName val="Labor_abs-NMR5"/>
      <sheetName val="Stress_Calculation5"/>
      <sheetName val="TBAL9697__x000a_grotp_wise_5"/>
      <sheetName val="labour_coeff3"/>
      <sheetName val="Shuttering_Analysis3"/>
      <sheetName val="General_P+M3"/>
      <sheetName val="Curing_Analysis_3"/>
      <sheetName val="Concrete_P+M_(_RMC_)3"/>
      <sheetName val="P+M_(_SMC_)3"/>
      <sheetName val="P+M_-EW3"/>
      <sheetName val="P&amp;L_-_AD3"/>
      <sheetName val="Fin__Assumpt__-_Sensitivities3"/>
      <sheetName val="LOAD_SHEET_3"/>
      <sheetName val="Fill_this_out_first___3"/>
      <sheetName val="Labour_productivity3"/>
      <sheetName val="RCC,Ret__Wall3"/>
      <sheetName val="CORPN_O_x005f_x0000_T5"/>
      <sheetName val="SUPPLY_-Sanitary_Fixtures5"/>
      <sheetName val="ITEMS_FOR_CIVIL_TENDER5"/>
      <sheetName val="_x005f_x005f_x005f_x0003_dpl_oth_Lia`5"/>
      <sheetName val="TBAL9697__x005f_x005f_x005f_x000d_grotp_wi5"/>
      <sheetName val="CORPN_O5"/>
      <sheetName val="CORPN_O_T3"/>
      <sheetName val="Area_&amp;_Cate__Master3"/>
      <sheetName val="Bill_No_53"/>
      <sheetName val="TBAL9697__grotp_wise_6"/>
      <sheetName val="Detail_1A3"/>
      <sheetName val="DG_5"/>
      <sheetName val="11B_3"/>
      <sheetName val="BOQ_(2)3"/>
      <sheetName val="DLC_lookups3"/>
      <sheetName val="Structure_Bills_Qty3"/>
      <sheetName val="Fee_Rate_Summary3"/>
      <sheetName val="Name_List3"/>
      <sheetName val="CORPN_O_x005f_x005f_x005f_x0000_T3"/>
      <sheetName val="TBAL9697__x005f_x000a_grotp_wise_3"/>
      <sheetName val="220_11__BS_3"/>
      <sheetName val="ISO_Reconcilation_Statment3"/>
      <sheetName val="AVG_pur_rate3"/>
      <sheetName val="Driveway_Beams3"/>
      <sheetName val="Cat_A_Change_Control3"/>
      <sheetName val="Break_up_Sheet3"/>
      <sheetName val="Summary_of_P_&amp;_M3"/>
      <sheetName val="Break_Dw3"/>
      <sheetName val="FITZ_MORT_943"/>
      <sheetName val="Sheet_13"/>
      <sheetName val="3BPA00132-5-3_W_plan_HVPNL3"/>
      <sheetName val="Mix_Design3"/>
      <sheetName val="BLOCK-A_(MEA_SHEET)3"/>
      <sheetName val="Quote_Sheet3"/>
      <sheetName val="d-safe_DELUXE3"/>
      <sheetName val="Works_-_Quote_Sheet3"/>
      <sheetName val="IO_LIST3"/>
      <sheetName val="TBAL9697__x005f_x000d_grotp_wis3"/>
      <sheetName val="TBAL9697__grotp_wise_7"/>
      <sheetName val="NLD_-_Assum3"/>
      <sheetName val="Intro_3"/>
      <sheetName val="TBAL9697__x005f_x005f_x005f_x005f_x005f_x005f_x03"/>
      <sheetName val="Form_63"/>
      <sheetName val="acevsSp_(ABC)3"/>
      <sheetName val="A_O_R_3"/>
      <sheetName val="LIST_OF_MAKES3"/>
      <sheetName val="Cash_Flow_Input_Data_ISC3"/>
      <sheetName val="DETAILED__BOQ3"/>
      <sheetName val="Civil_Works3"/>
      <sheetName val="Legal_Risk_Analysis3"/>
      <sheetName val="CABLE_DATA3"/>
      <sheetName val="Mat_-Rates3"/>
      <sheetName val="TB9798OBPL06_(2)8"/>
      <sheetName val="CORPN_OCT8"/>
      <sheetName val="inout_consol-nov8"/>
      <sheetName val="inout_consol_(2)8"/>
      <sheetName val="AS_ON_DT_EXPS_Mar8"/>
      <sheetName val="fa-pl_&amp;_mach-site8"/>
      <sheetName val="fa_off_eqp8"/>
      <sheetName val="fa_fur&amp;_fix8"/>
      <sheetName val="fa-pl_&amp;_mach-Off8"/>
      <sheetName val="B_Equity-sdpl_INC8"/>
      <sheetName val="inout_consol_wkg8"/>
      <sheetName val="inout_consol_WKNG8"/>
      <sheetName val="B_Sheet_978"/>
      <sheetName val="P&amp;L_97_8"/>
      <sheetName val="B_Sheet_97-BEXP8"/>
      <sheetName val="P&amp;L_97_-BEXP8"/>
      <sheetName val="consol_flows8"/>
      <sheetName val="sdpl_oth_Liab8"/>
      <sheetName val="obpl-oth_liab8"/>
      <sheetName val="G_land_advance8"/>
      <sheetName val="I-Wip-ot_(2)8"/>
      <sheetName val="detail_WIP_(2)8"/>
      <sheetName val="detail_G-18"/>
      <sheetName val="sobha_menon_ac8"/>
      <sheetName val="pnc_ac8"/>
      <sheetName val="fix_-p_&amp;_M_-SCC8"/>
      <sheetName val="C_fix_asst8"/>
      <sheetName val="D_fix_asst_scdl_8"/>
      <sheetName val="creditors_tb_obpl8"/>
      <sheetName val="TBAL9697_-group_wise__sdpl8"/>
      <sheetName val="TBAL9697_-group_wise_7"/>
      <sheetName val="crs_-G-17"/>
      <sheetName val="TBAL9697_-group_wise__onpl7"/>
      <sheetName val="B_Sheet_97-OBPL7"/>
      <sheetName val="B_Sheet_97_sdpl7"/>
      <sheetName val="TBAL9697_-group_wise__sdpl27"/>
      <sheetName val="inout_consol_jan7"/>
      <sheetName val="consol_flow7"/>
      <sheetName val="D_Loan__Prom7"/>
      <sheetName val="E_Bank_Loan7"/>
      <sheetName val="G_work_Cap7"/>
      <sheetName val="H_land_adv-dec7"/>
      <sheetName val="J_Con_WIP7"/>
      <sheetName val="detail_J7"/>
      <sheetName val="L_Oth_Co7"/>
      <sheetName val="K_fix_asst__7"/>
      <sheetName val="C_fix_asst-SDPL_7"/>
      <sheetName val="TBAL9697__group_wise__sdpl7"/>
      <sheetName val="inout_consol_okg7"/>
      <sheetName val="detail_OIP_(2)7"/>
      <sheetName val="D_fix_ysst_scdl_7"/>
      <sheetName val="cre`itors_tb_obpl7"/>
      <sheetName val="3AL9697_-group_wise__onpl7"/>
      <sheetName val="3‰AL9697_-group_wise__onpl7"/>
      <sheetName val="L_Oth_Bo7"/>
      <sheetName val="Civil_Boq7"/>
      <sheetName val="Boq_Block_A6"/>
      <sheetName val="Staff_Acco_7"/>
      <sheetName val="SITE_OVERHEADS7"/>
      <sheetName val="Project-Material_6"/>
      <sheetName val="PRECAST_lightconc-II7"/>
      <sheetName val="1__PayRec6"/>
      <sheetName val="ino4t_conso,-nov6"/>
      <sheetName val="(nout_co,sol_(2)6"/>
      <sheetName val="Blr_hire6"/>
      <sheetName val="Cashflow_projection6"/>
      <sheetName val="SPT_vs_PHI6"/>
      <sheetName val="key_dates6"/>
      <sheetName val="INPUT_SHEET6"/>
      <sheetName val="_bpl,oth_lia_6"/>
      <sheetName val="G_,and_adv_nce6"/>
      <sheetName val="I,Wip-ot__2)6"/>
      <sheetName val="det!il_WIP_(2)6"/>
      <sheetName val="de4ail_G-16"/>
      <sheetName val="sobha_mennn_ac6"/>
      <sheetName val="C_&amp;ix_asst6"/>
      <sheetName val="3�AL9697_-group_wise__onpl6"/>
      <sheetName val="_x005f_x0003_dpl_oth_Lia`6"/>
      <sheetName val="TBAL9697__x005f_x000d_grotp_wise_6"/>
      <sheetName val="St_co_91_5lvl6"/>
      <sheetName val="Sun_E_Type6"/>
      <sheetName val="Fin_Sum6"/>
      <sheetName val="CORPN_O?T6"/>
      <sheetName val="Labor_abs-NMR6"/>
      <sheetName val="Stress_Calculation6"/>
      <sheetName val="TBAL9697__x000a_grotp_wise_6"/>
      <sheetName val="labour_coeff4"/>
      <sheetName val="Shuttering_Analysis4"/>
      <sheetName val="General_P+M4"/>
      <sheetName val="Curing_Analysis_4"/>
      <sheetName val="Concrete_P+M_(_RMC_)4"/>
      <sheetName val="P+M_(_SMC_)4"/>
      <sheetName val="P+M_-EW4"/>
      <sheetName val="P&amp;L_-_AD4"/>
      <sheetName val="Fin__Assumpt__-_Sensitivities4"/>
      <sheetName val="LOAD_SHEET_4"/>
      <sheetName val="Fill_this_out_first___4"/>
      <sheetName val="Labour_productivity4"/>
      <sheetName val="RCC,Ret__Wall4"/>
      <sheetName val="CORPN_O_x005f_x0000_T6"/>
      <sheetName val="SUPPLY_-Sanitary_Fixtures6"/>
      <sheetName val="ITEMS_FOR_CIVIL_TENDER6"/>
      <sheetName val="_x005f_x005f_x005f_x0003_dpl_oth_Lia`6"/>
      <sheetName val="TBAL9697__x005f_x005f_x005f_x000d_grotp_wi6"/>
      <sheetName val="CORPN_O6"/>
      <sheetName val="CORPN_O_T4"/>
      <sheetName val="Area_&amp;_Cate__Master4"/>
      <sheetName val="Bill_No_54"/>
      <sheetName val="TBAL9697__grotp_wise_8"/>
      <sheetName val="Detail_1A4"/>
      <sheetName val="DG_6"/>
      <sheetName val="11B_4"/>
      <sheetName val="BOQ_(2)4"/>
      <sheetName val="DLC_lookups4"/>
      <sheetName val="Structure_Bills_Qty4"/>
      <sheetName val="Fee_Rate_Summary4"/>
      <sheetName val="Name_List4"/>
      <sheetName val="CORPN_O_x005f_x005f_x005f_x0000_T4"/>
      <sheetName val="TBAL9697__x005f_x000a_grotp_wise_4"/>
      <sheetName val="220_11__BS_4"/>
      <sheetName val="ISO_Reconcilation_Statment4"/>
      <sheetName val="AVG_pur_rate4"/>
      <sheetName val="Driveway_Beams4"/>
      <sheetName val="Cat_A_Change_Control4"/>
      <sheetName val="Break_up_Sheet4"/>
      <sheetName val="Summary_of_P_&amp;_M4"/>
      <sheetName val="Break_Dw4"/>
      <sheetName val="FITZ_MORT_944"/>
      <sheetName val="Sheet_14"/>
      <sheetName val="3BPA00132-5-3_W_plan_HVPNL4"/>
      <sheetName val="Mix_Design4"/>
      <sheetName val="BLOCK-A_(MEA_SHEET)4"/>
      <sheetName val="Quote_Sheet4"/>
      <sheetName val="d-safe_DELUXE4"/>
      <sheetName val="Works_-_Quote_Sheet4"/>
      <sheetName val="IO_LIST4"/>
      <sheetName val="TBAL9697__x005f_x000d_grotp_wis4"/>
      <sheetName val="TBAL9697__grotp_wise_9"/>
      <sheetName val="NLD_-_Assum4"/>
      <sheetName val="Intro_4"/>
      <sheetName val="TBAL9697__x005f_x005f_x005f_x005f_x005f_x005f_x04"/>
      <sheetName val="Form_64"/>
      <sheetName val="acevsSp_(ABC)4"/>
      <sheetName val="A_O_R_4"/>
      <sheetName val="LIST_OF_MAKES4"/>
      <sheetName val="Cash_Flow_Input_Data_ISC4"/>
      <sheetName val="DETAILED__BOQ4"/>
      <sheetName val="Civil_Works4"/>
      <sheetName val="Legal_Risk_Analysis4"/>
      <sheetName val="CABLE_DATA4"/>
      <sheetName val="Mat_-Rates4"/>
      <sheetName val="TBAL9697_-group_wise__sdpl9"/>
      <sheetName val="TBAL9697_-group_wise_8"/>
      <sheetName val="crs_-G-18"/>
      <sheetName val="TBAL9697_-group_wise__onpl8"/>
      <sheetName val="B_Sheet_97-OBPL8"/>
      <sheetName val="B_Sheet_97_sdpl8"/>
      <sheetName val="TBAL9697_-group_wise__sdpl28"/>
      <sheetName val="inout_consol_jan8"/>
      <sheetName val="consol_flow8"/>
      <sheetName val="D_Loan__Prom8"/>
      <sheetName val="E_Bank_Loan8"/>
      <sheetName val="G_work_Cap8"/>
      <sheetName val="H_land_adv-dec8"/>
      <sheetName val="J_Con_WIP8"/>
      <sheetName val="detail_J8"/>
      <sheetName val="L_Oth_Co8"/>
      <sheetName val="K_fix_asst__8"/>
      <sheetName val="C_fix_asst-SDPL_8"/>
      <sheetName val="TBAL9697__group_wise__sdpl8"/>
      <sheetName val="inout_consol_okg8"/>
      <sheetName val="detail_OIP_(2)8"/>
      <sheetName val="D_fix_ysst_scdl_8"/>
      <sheetName val="cre`itors_tb_obpl8"/>
      <sheetName val="3AL9697_-group_wise__onpl8"/>
      <sheetName val="3‰AL9697_-group_wise__onpl8"/>
      <sheetName val="L_Oth_Bo8"/>
      <sheetName val="Civil_Boq8"/>
      <sheetName val="Boq_Block_A7"/>
      <sheetName val="Staff_Acco_8"/>
      <sheetName val="SITE_OVERHEADS8"/>
      <sheetName val="Project-Material_7"/>
      <sheetName val="PRECAST_lightconc-II8"/>
      <sheetName val="1__PayRec7"/>
      <sheetName val="ino4t_conso,-nov7"/>
      <sheetName val="(nout_co,sol_(2)7"/>
      <sheetName val="Blr_hire7"/>
      <sheetName val="Cashflow_projection7"/>
      <sheetName val="SPT_vs_PHI7"/>
      <sheetName val="key_dates7"/>
      <sheetName val="INPUT_SHEET7"/>
      <sheetName val="_bpl,oth_lia_7"/>
      <sheetName val="G_,and_adv_nce7"/>
      <sheetName val="I,Wip-ot__2)7"/>
      <sheetName val="det!il_WIP_(2)7"/>
      <sheetName val="de4ail_G-17"/>
      <sheetName val="sobha_mennn_ac7"/>
      <sheetName val="C_&amp;ix_asst7"/>
      <sheetName val="3�AL9697_-group_wise__onpl7"/>
      <sheetName val="_x005f_x0003_dpl_oth_Lia`7"/>
      <sheetName val="TBAL9697__x005f_x000d_grotp_wise_7"/>
      <sheetName val="St_co_91_5lvl7"/>
      <sheetName val="Sun_E_Type7"/>
      <sheetName val="Fin_Sum7"/>
      <sheetName val="CORPN_O?T7"/>
      <sheetName val="Labor_abs-NMR7"/>
      <sheetName val="Stress_Calculation7"/>
      <sheetName val="TBAL9697__x000a_grotp_wise_7"/>
      <sheetName val="labour_coeff5"/>
      <sheetName val="Shuttering_Analysis5"/>
      <sheetName val="General_P+M5"/>
      <sheetName val="Curing_Analysis_5"/>
      <sheetName val="Concrete_P+M_(_RMC_)5"/>
      <sheetName val="P+M_(_SMC_)5"/>
      <sheetName val="P+M_-EW5"/>
      <sheetName val="P&amp;L_-_AD5"/>
      <sheetName val="Fin__Assumpt__-_Sensitivities5"/>
      <sheetName val="LOAD_SHEET_5"/>
      <sheetName val="Fill_this_out_first___5"/>
      <sheetName val="Labour_productivity5"/>
      <sheetName val="RCC,Ret__Wall5"/>
      <sheetName val="CORPN_O_x005f_x0000_T7"/>
      <sheetName val="SUPPLY_-Sanitary_Fixtures7"/>
      <sheetName val="ITEMS_FOR_CIVIL_TENDER7"/>
      <sheetName val="_x005f_x005f_x005f_x0003_dpl_oth_Lia`7"/>
      <sheetName val="TBAL9697__x005f_x005f_x005f_x000d_grotp_wi7"/>
      <sheetName val="CORPN_O7"/>
      <sheetName val="CORPN_O_T5"/>
      <sheetName val="Area_&amp;_Cate__Master5"/>
      <sheetName val="Bill_No_55"/>
      <sheetName val="TBAL9697__grotp_wise_10"/>
      <sheetName val="Detail_1A5"/>
      <sheetName val="DG_7"/>
      <sheetName val="11B_5"/>
      <sheetName val="BOQ_(2)5"/>
      <sheetName val="DLC_lookups5"/>
      <sheetName val="Structure_Bills_Qty5"/>
      <sheetName val="Fee_Rate_Summary5"/>
      <sheetName val="Name_List5"/>
      <sheetName val="CORPN_O_x005f_x005f_x005f_x0000_T5"/>
      <sheetName val="TBAL9697__x005f_x000a_grotp_wise_5"/>
      <sheetName val="220_11__BS_5"/>
      <sheetName val="ISO_Reconcilation_Statment5"/>
      <sheetName val="AVG_pur_rate5"/>
      <sheetName val="Driveway_Beams5"/>
      <sheetName val="Cat_A_Change_Control5"/>
      <sheetName val="Break_up_Sheet5"/>
      <sheetName val="Summary_of_P_&amp;_M5"/>
      <sheetName val="Break_Dw5"/>
      <sheetName val="FITZ_MORT_945"/>
      <sheetName val="Sheet_15"/>
      <sheetName val="3BPA00132-5-3_W_plan_HVPNL5"/>
      <sheetName val="Mix_Design5"/>
      <sheetName val="BLOCK-A_(MEA_SHEET)5"/>
      <sheetName val="Quote_Sheet5"/>
      <sheetName val="d-safe_DELUXE5"/>
      <sheetName val="Works_-_Quote_Sheet5"/>
      <sheetName val="IO_LIST5"/>
      <sheetName val="TBAL9697__x005f_x000d_grotp_wis5"/>
      <sheetName val="TBAL9697__grotp_wise_11"/>
      <sheetName val="NLD_-_Assum5"/>
      <sheetName val="Intro_5"/>
      <sheetName val="TBAL9697__x005f_x005f_x005f_x005f_x005f_x005f_x05"/>
      <sheetName val="Form_65"/>
      <sheetName val="acevsSp_(ABC)5"/>
      <sheetName val="A_O_R_5"/>
      <sheetName val="LIST_OF_MAKES5"/>
      <sheetName val="Cash_Flow_Input_Data_ISC5"/>
      <sheetName val="DETAILED__BOQ5"/>
      <sheetName val="Civil_Works5"/>
      <sheetName val="Legal_Risk_Analysis5"/>
      <sheetName val="CABLE_DATA5"/>
      <sheetName val="Mat_-Rates5"/>
      <sheetName val="TB9798OBPL06_(2)10"/>
      <sheetName val="CORPN_OCT10"/>
      <sheetName val="inout_consol-nov10"/>
      <sheetName val="inout_consol_(2)10"/>
      <sheetName val="AS_ON_DT_EXPS_Mar10"/>
      <sheetName val="fa-pl_&amp;_mach-site10"/>
      <sheetName val="fa_off_eqp10"/>
      <sheetName val="fa_fur&amp;_fix10"/>
      <sheetName val="fa-pl_&amp;_mach-Off10"/>
      <sheetName val="B_Equity-sdpl_INC10"/>
      <sheetName val="inout_consol_wkg10"/>
      <sheetName val="inout_consol_WKNG10"/>
      <sheetName val="B_Sheet_9710"/>
      <sheetName val="P&amp;L_97_10"/>
      <sheetName val="B_Sheet_97-BEXP10"/>
      <sheetName val="P&amp;L_97_-BEXP10"/>
      <sheetName val="consol_flows10"/>
      <sheetName val="sdpl_oth_Liab10"/>
      <sheetName val="obpl-oth_liab10"/>
      <sheetName val="G_land_advance10"/>
      <sheetName val="I-Wip-ot_(2)10"/>
      <sheetName val="detail_WIP_(2)10"/>
      <sheetName val="detail_G-110"/>
      <sheetName val="sobha_menon_ac10"/>
      <sheetName val="pnc_ac10"/>
      <sheetName val="fix_-p_&amp;_M_-SCC10"/>
      <sheetName val="C_fix_asst10"/>
      <sheetName val="D_fix_asst_scdl_10"/>
      <sheetName val="creditors_tb_obpl10"/>
      <sheetName val="Boq_Block_A8"/>
      <sheetName val="Project-Material_8"/>
      <sheetName val="PRECAST_lightconc-II9"/>
      <sheetName val="1__PayRec8"/>
      <sheetName val="ino4t_conso,-nov8"/>
      <sheetName val="(nout_co,sol_(2)8"/>
      <sheetName val="Blr_hire8"/>
      <sheetName val="Cashflow_projection8"/>
      <sheetName val="SPT_vs_PHI8"/>
      <sheetName val="key_dates8"/>
      <sheetName val="INPUT_SHEET8"/>
      <sheetName val="_bpl,oth_lia_8"/>
      <sheetName val="G_,and_adv_nce8"/>
      <sheetName val="I,Wip-ot__2)8"/>
      <sheetName val="det!il_WIP_(2)8"/>
      <sheetName val="de4ail_G-18"/>
      <sheetName val="sobha_mennn_ac8"/>
      <sheetName val="C_&amp;ix_asst8"/>
      <sheetName val="3�AL9697_-group_wise__onpl8"/>
      <sheetName val="_x005f_x0003_dpl_oth_Lia`8"/>
      <sheetName val="TBAL9697__x005f_x000d_grotp_wise_8"/>
      <sheetName val="St_co_91_5lvl8"/>
      <sheetName val="Sun_E_Type8"/>
      <sheetName val="Fin_Sum8"/>
      <sheetName val="CORPN_O?T8"/>
      <sheetName val="Labor_abs-NMR8"/>
      <sheetName val="Stress_Calculation8"/>
      <sheetName val="TBAL9697__x000a_grotp_wise_8"/>
      <sheetName val="labour_coeff6"/>
      <sheetName val="Shuttering_Analysis6"/>
      <sheetName val="General_P+M6"/>
      <sheetName val="Curing_Analysis_6"/>
      <sheetName val="Concrete_P+M_(_RMC_)6"/>
      <sheetName val="P+M_(_SMC_)6"/>
      <sheetName val="P+M_-EW6"/>
      <sheetName val="P&amp;L_-_AD6"/>
      <sheetName val="Fin__Assumpt__-_Sensitivities6"/>
      <sheetName val="LOAD_SHEET_6"/>
      <sheetName val="Fill_this_out_first___6"/>
      <sheetName val="Labour_productivity6"/>
      <sheetName val="RCC,Ret__Wall6"/>
      <sheetName val="CORPN_O_x005f_x0000_T8"/>
      <sheetName val="SUPPLY_-Sanitary_Fixtures8"/>
      <sheetName val="ITEMS_FOR_CIVIL_TENDER8"/>
      <sheetName val="_x005f_x005f_x005f_x0003_dpl_oth_Lia`8"/>
      <sheetName val="TBAL9697__x005f_x005f_x005f_x000d_grotp_wi8"/>
      <sheetName val="CORPN_O8"/>
      <sheetName val="CORPN_O_T6"/>
      <sheetName val="Area_&amp;_Cate__Master6"/>
      <sheetName val="Bill_No_56"/>
      <sheetName val="TBAL9697__grotp_wise_12"/>
      <sheetName val="Detail_1A6"/>
      <sheetName val="DG_8"/>
      <sheetName val="11B_6"/>
      <sheetName val="BOQ_(2)6"/>
      <sheetName val="DLC_lookups6"/>
      <sheetName val="Structure_Bills_Qty6"/>
      <sheetName val="Fee_Rate_Summary6"/>
      <sheetName val="Name_List6"/>
      <sheetName val="CORPN_O_x005f_x005f_x005f_x0000_T6"/>
      <sheetName val="TBAL9697__x005f_x000a_grotp_wise_6"/>
      <sheetName val="220_11__BS_6"/>
      <sheetName val="ISO_Reconcilation_Statment6"/>
      <sheetName val="AVG_pur_rate6"/>
      <sheetName val="Driveway_Beams6"/>
      <sheetName val="Cat_A_Change_Control6"/>
      <sheetName val="Break_up_Sheet6"/>
      <sheetName val="Summary_of_P_&amp;_M6"/>
      <sheetName val="Break_Dw6"/>
      <sheetName val="FITZ_MORT_946"/>
      <sheetName val="Sheet_16"/>
      <sheetName val="3BPA00132-5-3_W_plan_HVPNL6"/>
      <sheetName val="Mix_Design6"/>
      <sheetName val="BLOCK-A_(MEA_SHEET)6"/>
      <sheetName val="Quote_Sheet6"/>
      <sheetName val="d-safe_DELUXE6"/>
      <sheetName val="Works_-_Quote_Sheet6"/>
      <sheetName val="IO_LIST6"/>
      <sheetName val="TBAL9697__x005f_x000d_grotp_wis6"/>
      <sheetName val="TBAL9697__grotp_wise_13"/>
      <sheetName val="NLD_-_Assum6"/>
      <sheetName val="Intro_6"/>
      <sheetName val="TBAL9697__x005f_x005f_x005f_x005f_x005f_x005f_x06"/>
      <sheetName val="Form_66"/>
      <sheetName val="acevsSp_(ABC)6"/>
      <sheetName val="A_O_R_6"/>
      <sheetName val="LIST_OF_MAKES6"/>
      <sheetName val="Cash_Flow_Input_Data_ISC6"/>
      <sheetName val="DETAILED__BOQ6"/>
      <sheetName val="Civil_Works6"/>
      <sheetName val="Legal_Risk_Analysis6"/>
      <sheetName val="CABLE_DATA6"/>
      <sheetName val="Mat_-Rates6"/>
      <sheetName val="TB9798OBPL06_(2)11"/>
      <sheetName val="CORPN_OCT11"/>
      <sheetName val="inout_consol-nov11"/>
      <sheetName val="inout_consol_(2)11"/>
      <sheetName val="AS_ON_DT_EXPS_Mar11"/>
      <sheetName val="fa-pl_&amp;_mach-site11"/>
      <sheetName val="fa_off_eqp11"/>
      <sheetName val="fa_fur&amp;_fix11"/>
      <sheetName val="fa-pl_&amp;_mach-Off11"/>
      <sheetName val="B_Equity-sdpl_INC11"/>
      <sheetName val="inout_consol_wkg11"/>
      <sheetName val="inout_consol_WKNG11"/>
      <sheetName val="B_Sheet_9711"/>
      <sheetName val="P&amp;L_97_11"/>
      <sheetName val="B_Sheet_97-BEXP11"/>
      <sheetName val="P&amp;L_97_-BEXP11"/>
      <sheetName val="consol_flows11"/>
      <sheetName val="sdpl_oth_Liab11"/>
      <sheetName val="obpl-oth_liab11"/>
      <sheetName val="G_land_advance11"/>
      <sheetName val="I-Wip-ot_(2)11"/>
      <sheetName val="detail_WIP_(2)11"/>
      <sheetName val="detail_G-111"/>
      <sheetName val="sobha_menon_ac11"/>
      <sheetName val="pnc_ac11"/>
      <sheetName val="fix_-p_&amp;_M_-SCC11"/>
      <sheetName val="C_fix_asst11"/>
      <sheetName val="D_fix_asst_scdl_11"/>
      <sheetName val="creditors_tb_obpl11"/>
      <sheetName val="TBAL9697_-group_wise__sdpl11"/>
      <sheetName val="TBAL9697_-group_wise_10"/>
      <sheetName val="crs_-G-110"/>
      <sheetName val="TBAL9697_-group_wise__onpl10"/>
      <sheetName val="B_Sheet_97-OBPL10"/>
      <sheetName val="B_Sheet_97_sdpl10"/>
      <sheetName val="TBAL9697_-group_wise__sdpl210"/>
      <sheetName val="inout_consol_jan10"/>
      <sheetName val="consol_flow10"/>
      <sheetName val="D_Loan__Prom10"/>
      <sheetName val="E_Bank_Loan10"/>
      <sheetName val="G_work_Cap10"/>
      <sheetName val="H_land_adv-dec10"/>
      <sheetName val="J_Con_WIP10"/>
      <sheetName val="detail_J10"/>
      <sheetName val="L_Oth_Co10"/>
      <sheetName val="K_fix_asst__10"/>
      <sheetName val="C_fix_asst-SDPL_10"/>
      <sheetName val="TBAL9697__group_wise__sdpl10"/>
      <sheetName val="inout_consol_okg10"/>
      <sheetName val="detail_OIP_(2)10"/>
      <sheetName val="D_fix_ysst_scdl_10"/>
      <sheetName val="cre`itors_tb_obpl10"/>
      <sheetName val="3AL9697_-group_wise__onpl10"/>
      <sheetName val="3‰AL9697_-group_wise__onpl10"/>
      <sheetName val="L_Oth_Bo10"/>
      <sheetName val="Civil_Boq10"/>
      <sheetName val="Staff_Acco_10"/>
      <sheetName val="SITE_OVERHEADS10"/>
      <sheetName val="PRECAST_lightconc-II10"/>
      <sheetName val="1__PayRec9"/>
      <sheetName val="ino4t_conso,-nov9"/>
      <sheetName val="(nout_co,sol_(2)9"/>
      <sheetName val="Blr_hire9"/>
      <sheetName val="Cashflow_projection9"/>
      <sheetName val="SPT_vs_PHI9"/>
      <sheetName val="key_dates9"/>
      <sheetName val="INPUT_SHEET9"/>
      <sheetName val="_bpl,oth_lia_9"/>
      <sheetName val="G_,and_adv_nce9"/>
      <sheetName val="I,Wip-ot__2)9"/>
      <sheetName val="det!il_WIP_(2)9"/>
      <sheetName val="de4ail_G-19"/>
      <sheetName val="sobha_mennn_ac9"/>
      <sheetName val="C_&amp;ix_asst9"/>
      <sheetName val="_x005f_x0003_dpl_oth_Lia`9"/>
      <sheetName val="TBAL9697__x005f_x000d_grotp_wise_9"/>
      <sheetName val="St_co_91_5lvl9"/>
      <sheetName val="Sun_E_Type9"/>
      <sheetName val="Fin_Sum9"/>
      <sheetName val="CORPN_O?T9"/>
      <sheetName val="Labor_abs-NMR9"/>
      <sheetName val="Stress_Calculation9"/>
      <sheetName val="TBAL9697__x000a_grotp_wise_9"/>
      <sheetName val="labour_coeff7"/>
      <sheetName val="Shuttering_Analysis7"/>
      <sheetName val="General_P+M7"/>
      <sheetName val="Curing_Analysis_7"/>
      <sheetName val="Concrete_P+M_(_RMC_)7"/>
      <sheetName val="P+M_(_SMC_)7"/>
      <sheetName val="P+M_-EW7"/>
      <sheetName val="P&amp;L_-_AD7"/>
      <sheetName val="Fin__Assumpt__-_Sensitivities7"/>
      <sheetName val="LOAD_SHEET_7"/>
      <sheetName val="Fill_this_out_first___7"/>
      <sheetName val="Labour_productivity7"/>
      <sheetName val="RCC,Ret__Wall7"/>
      <sheetName val="CORPN_O_x005f_x0000_T9"/>
      <sheetName val="SUPPLY_-Sanitary_Fixtures9"/>
      <sheetName val="ITEMS_FOR_CIVIL_TENDER9"/>
      <sheetName val="_x005f_x005f_x005f_x0003_dpl_oth_Lia`9"/>
      <sheetName val="TBAL9697__x005f_x005f_x005f_x000d_grotp_wi9"/>
      <sheetName val="CORPN_O9"/>
      <sheetName val="CORPN_O_T7"/>
      <sheetName val="Area_&amp;_Cate__Master7"/>
      <sheetName val="Bill_No_57"/>
      <sheetName val="TBAL9697__grotp_wise_14"/>
      <sheetName val="Detail_1A7"/>
      <sheetName val="DG_9"/>
      <sheetName val="11B_7"/>
      <sheetName val="BOQ_(2)7"/>
      <sheetName val="DLC_lookups7"/>
      <sheetName val="Structure_Bills_Qty7"/>
      <sheetName val="Fee_Rate_Summary7"/>
      <sheetName val="Name_List7"/>
      <sheetName val="CORPN_O_x005f_x005f_x005f_x0000_T7"/>
      <sheetName val="TBAL9697__x005f_x000a_grotp_wise_7"/>
      <sheetName val="220_11__BS_7"/>
      <sheetName val="ISO_Reconcilation_Statment7"/>
      <sheetName val="AVG_pur_rate7"/>
      <sheetName val="Driveway_Beams7"/>
      <sheetName val="Cat_A_Change_Control7"/>
      <sheetName val="Break_up_Sheet7"/>
      <sheetName val="Summary_of_P_&amp;_M7"/>
      <sheetName val="Break_Dw7"/>
      <sheetName val="FITZ_MORT_947"/>
      <sheetName val="Sheet_17"/>
      <sheetName val="3BPA00132-5-3_W_plan_HVPNL7"/>
      <sheetName val="Mix_Design7"/>
      <sheetName val="BLOCK-A_(MEA_SHEET)7"/>
      <sheetName val="Quote_Sheet7"/>
      <sheetName val="d-safe_DELUXE7"/>
      <sheetName val="Works_-_Quote_Sheet7"/>
      <sheetName val="IO_LIST7"/>
      <sheetName val="TBAL9697__x005f_x000d_grotp_wis7"/>
      <sheetName val="TBAL9697__grotp_wise_15"/>
      <sheetName val="NLD_-_Assum7"/>
      <sheetName val="Intro_7"/>
      <sheetName val="TBAL9697__x005f_x005f_x005f_x005f_x005f_x005f_x07"/>
      <sheetName val="Form_67"/>
      <sheetName val="acevsSp_(ABC)7"/>
      <sheetName val="A_O_R_7"/>
      <sheetName val="LIST_OF_MAKES7"/>
      <sheetName val="Cash_Flow_Input_Data_ISC7"/>
      <sheetName val="DETAILED__BOQ7"/>
      <sheetName val="Civil_Works7"/>
      <sheetName val="Legal_Risk_Analysis7"/>
      <sheetName val="CABLE_DATA7"/>
      <sheetName val="Mat_-Rates7"/>
      <sheetName val="TB9798OBPL06_(2)12"/>
      <sheetName val="CORPN_OCT12"/>
      <sheetName val="inout_consol-nov12"/>
      <sheetName val="inout_consol_(2)12"/>
      <sheetName val="AS_ON_DT_EXPS_Mar12"/>
      <sheetName val="fa-pl_&amp;_mach-site12"/>
      <sheetName val="fa_off_eqp12"/>
      <sheetName val="fa_fur&amp;_fix12"/>
      <sheetName val="fa-pl_&amp;_mach-Off12"/>
      <sheetName val="B_Equity-sdpl_INC12"/>
      <sheetName val="inout_consol_wkg12"/>
      <sheetName val="inout_consol_WKNG12"/>
      <sheetName val="B_Sheet_9712"/>
      <sheetName val="P&amp;L_97_12"/>
      <sheetName val="B_Sheet_97-BEXP12"/>
      <sheetName val="P&amp;L_97_-BEXP12"/>
      <sheetName val="consol_flows12"/>
      <sheetName val="sdpl_oth_Liab12"/>
      <sheetName val="obpl-oth_liab12"/>
      <sheetName val="G_land_advance12"/>
      <sheetName val="I-Wip-ot_(2)12"/>
      <sheetName val="detail_WIP_(2)12"/>
      <sheetName val="detail_G-112"/>
      <sheetName val="sobha_menon_ac12"/>
      <sheetName val="pnc_ac12"/>
      <sheetName val="fix_-p_&amp;_M_-SCC12"/>
      <sheetName val="C_fix_asst12"/>
      <sheetName val="D_fix_asst_scdl_12"/>
      <sheetName val="creditors_tb_obpl12"/>
      <sheetName val="TBAL9697_-group_wise__sdpl12"/>
      <sheetName val="TBAL9697_-group_wise_11"/>
      <sheetName val="crs_-G-111"/>
      <sheetName val="TBAL9697_-group_wise__onpl11"/>
      <sheetName val="B_Sheet_97-OBPL11"/>
      <sheetName val="B_Sheet_97_sdpl11"/>
      <sheetName val="TBAL9697_-group_wise__sdpl211"/>
      <sheetName val="inout_consol_jan11"/>
      <sheetName val="consol_flow11"/>
      <sheetName val="D_Loan__Prom11"/>
      <sheetName val="E_Bank_Loan11"/>
      <sheetName val="G_work_Cap11"/>
      <sheetName val="H_land_adv-dec11"/>
      <sheetName val="J_Con_WIP11"/>
      <sheetName val="detail_J11"/>
      <sheetName val="L_Oth_Co11"/>
      <sheetName val="K_fix_asst__11"/>
      <sheetName val="C_fix_asst-SDPL_11"/>
      <sheetName val="TBAL9697__group_wise__sdpl11"/>
      <sheetName val="inout_consol_okg11"/>
      <sheetName val="detail_OIP_(2)11"/>
      <sheetName val="D_fix_ysst_scdl_11"/>
      <sheetName val="cre`itors_tb_obpl11"/>
      <sheetName val="3AL9697_-group_wise__onpl11"/>
      <sheetName val="3‰AL9697_-group_wise__onpl11"/>
      <sheetName val="L_Oth_Bo11"/>
      <sheetName val="Civil_Boq11"/>
      <sheetName val="Boq_Block_A10"/>
      <sheetName val="Staff_Acco_11"/>
      <sheetName val="SITE_OVERHEADS11"/>
      <sheetName val="Project-Material_10"/>
      <sheetName val="PRECAST_lightconc-II11"/>
      <sheetName val="1__PayRec10"/>
      <sheetName val="ino4t_conso,-nov10"/>
      <sheetName val="(nout_co,sol_(2)10"/>
      <sheetName val="Blr_hire10"/>
      <sheetName val="Cashflow_projection10"/>
      <sheetName val="SPT_vs_PHI10"/>
      <sheetName val="key_dates10"/>
      <sheetName val="INPUT_SHEET10"/>
      <sheetName val="_bpl,oth_lia_10"/>
      <sheetName val="G_,and_adv_nce10"/>
      <sheetName val="I,Wip-ot__2)10"/>
      <sheetName val="det!il_WIP_(2)10"/>
      <sheetName val="de4ail_G-110"/>
      <sheetName val="sobha_mennn_ac10"/>
      <sheetName val="C_&amp;ix_asst10"/>
      <sheetName val="3�AL9697_-group_wise__onpl10"/>
      <sheetName val="_x005f_x0003_dpl_oth_Lia`10"/>
      <sheetName val="TBAL9697__x005f_x000d_grotp_wise_10"/>
      <sheetName val="St_co_91_5lvl10"/>
      <sheetName val="Sun_E_Type10"/>
      <sheetName val="Fin_Sum10"/>
      <sheetName val="CORPN_O?T10"/>
      <sheetName val="Labor_abs-NMR10"/>
      <sheetName val="Stress_Calculation10"/>
      <sheetName val="TBAL9697__x000a_grotp_wise_10"/>
      <sheetName val="labour_coeff8"/>
      <sheetName val="Shuttering_Analysis8"/>
      <sheetName val="General_P+M8"/>
      <sheetName val="Curing_Analysis_8"/>
      <sheetName val="Concrete_P+M_(_RMC_)8"/>
      <sheetName val="P+M_(_SMC_)8"/>
      <sheetName val="P+M_-EW8"/>
      <sheetName val="P&amp;L_-_AD8"/>
      <sheetName val="Fin__Assumpt__-_Sensitivities8"/>
      <sheetName val="LOAD_SHEET_8"/>
      <sheetName val="Fill_this_out_first___8"/>
      <sheetName val="Labour_productivity8"/>
      <sheetName val="RCC,Ret__Wall8"/>
      <sheetName val="CORPN_O_x005f_x0000_T10"/>
      <sheetName val="SUPPLY_-Sanitary_Fixtures10"/>
      <sheetName val="ITEMS_FOR_CIVIL_TENDER10"/>
      <sheetName val="_x005f_x005f_x005f_x0003_dpl_oth_Lia`10"/>
      <sheetName val="TBAL9697__x005f_x005f_x005f_x000d_grotp_w10"/>
      <sheetName val="CORPN_O10"/>
      <sheetName val="CORPN_O_T8"/>
      <sheetName val="Area_&amp;_Cate__Master8"/>
      <sheetName val="Bill_No_58"/>
      <sheetName val="TBAL9697__grotp_wise_16"/>
      <sheetName val="Detail_1A8"/>
      <sheetName val="DG_10"/>
      <sheetName val="11B_8"/>
      <sheetName val="BOQ_(2)8"/>
      <sheetName val="DLC_lookups8"/>
      <sheetName val="Structure_Bills_Qty8"/>
      <sheetName val="Fee_Rate_Summary8"/>
      <sheetName val="Name_List8"/>
      <sheetName val="CORPN_O_x005f_x005f_x005f_x0000_T8"/>
      <sheetName val="TBAL9697__x005f_x000a_grotp_wise_8"/>
      <sheetName val="220_11__BS_8"/>
      <sheetName val="ISO_Reconcilation_Statment8"/>
      <sheetName val="AVG_pur_rate8"/>
      <sheetName val="Driveway_Beams8"/>
      <sheetName val="Cat_A_Change_Control8"/>
      <sheetName val="Break_up_Sheet8"/>
      <sheetName val="Summary_of_P_&amp;_M8"/>
      <sheetName val="Break_Dw8"/>
      <sheetName val="FITZ_MORT_948"/>
      <sheetName val="Sheet_18"/>
      <sheetName val="3BPA00132-5-3_W_plan_HVPNL8"/>
      <sheetName val="Mix_Design8"/>
      <sheetName val="BLOCK-A_(MEA_SHEET)8"/>
      <sheetName val="Quote_Sheet8"/>
      <sheetName val="d-safe_DELUXE8"/>
      <sheetName val="Works_-_Quote_Sheet8"/>
      <sheetName val="IO_LIST8"/>
      <sheetName val="TBAL9697__x005f_x000d_grotp_wis8"/>
      <sheetName val="TBAL9697__grotp_wise_17"/>
      <sheetName val="NLD_-_Assum8"/>
      <sheetName val="Intro_8"/>
      <sheetName val="TBAL9697__x005f_x005f_x005f_x005f_x005f_x005f_x08"/>
      <sheetName val="Form_68"/>
      <sheetName val="acevsSp_(ABC)8"/>
      <sheetName val="A_O_R_8"/>
      <sheetName val="LIST_OF_MAKES8"/>
      <sheetName val="Cash_Flow_Input_Data_ISC8"/>
      <sheetName val="DETAILED__BOQ8"/>
      <sheetName val="Civil_Works8"/>
      <sheetName val="Legal_Risk_Analysis8"/>
      <sheetName val="CABLE_DATA8"/>
      <sheetName val="Mat_-Rates8"/>
      <sheetName val="COP Final"/>
      <sheetName val="TB9798OBPL06_(2)18"/>
      <sheetName val="CORPN_OCT18"/>
      <sheetName val="inout_consol-nov18"/>
      <sheetName val="inout_consol_(2)18"/>
      <sheetName val="AS_ON_DT_EXPS_Mar18"/>
      <sheetName val="fa-pl_&amp;_mach-site18"/>
      <sheetName val="fa_off_eqp18"/>
      <sheetName val="fa_fur&amp;_fix18"/>
      <sheetName val="fa-pl_&amp;_mach-Off18"/>
      <sheetName val="B_Equity-sdpl_INC18"/>
      <sheetName val="inout_consol_wkg18"/>
      <sheetName val="inout_consol_WKNG18"/>
      <sheetName val="B_Sheet_9718"/>
      <sheetName val="P&amp;L_97_18"/>
      <sheetName val="B_Sheet_97-BEXP18"/>
      <sheetName val="P&amp;L_97_-BEXP18"/>
      <sheetName val="consol_flows18"/>
      <sheetName val="sdpl_oth_Liab18"/>
      <sheetName val="obpl-oth_liab18"/>
      <sheetName val="G_land_advance18"/>
      <sheetName val="I-Wip-ot_(2)18"/>
      <sheetName val="detail_WIP_(2)18"/>
      <sheetName val="detail_G-118"/>
      <sheetName val="sobha_menon_ac18"/>
      <sheetName val="pnc_ac18"/>
      <sheetName val="fix_-p_&amp;_M_-SCC18"/>
      <sheetName val="C_fix_asst18"/>
      <sheetName val="D_fix_asst_scdl_18"/>
      <sheetName val="creditors_tb_obpl18"/>
      <sheetName val="TBAL9697_-group_wise__sdpl18"/>
      <sheetName val="TBAL9697_-group_wise_17"/>
      <sheetName val="crs_-G-117"/>
      <sheetName val="TBAL9697_-group_wise__onpl17"/>
      <sheetName val="B_Sheet_97-OBPL17"/>
      <sheetName val="B_Sheet_97_sdpl17"/>
      <sheetName val="TBAL9697_-group_wise__sdpl217"/>
      <sheetName val="inout_consol_jan17"/>
      <sheetName val="consol_flow17"/>
      <sheetName val="D_Loan__Prom17"/>
      <sheetName val="E_Bank_Loan17"/>
      <sheetName val="G_work_Cap17"/>
      <sheetName val="H_land_adv-dec17"/>
      <sheetName val="J_Con_WIP17"/>
      <sheetName val="detail_J17"/>
      <sheetName val="L_Oth_Co17"/>
      <sheetName val="K_fix_asst__17"/>
      <sheetName val="C_fix_asst-SDPL_17"/>
      <sheetName val="TBAL9697__group_wise__sdpl17"/>
      <sheetName val="inout_consol_okg17"/>
      <sheetName val="detail_OIP_(2)17"/>
      <sheetName val="D_fix_ysst_scdl_17"/>
      <sheetName val="cre`itors_tb_obpl17"/>
      <sheetName val="3AL9697_-group_wise__onpl17"/>
      <sheetName val="3‰AL9697_-group_wise__onpl17"/>
      <sheetName val="L_Oth_Bo17"/>
      <sheetName val="Civil_Boq17"/>
      <sheetName val="Staff_Acco_17"/>
      <sheetName val="SITE_OVERHEADS17"/>
      <sheetName val="PRECAST_lightconc-II17"/>
      <sheetName val="1__PayRec16"/>
      <sheetName val="ino4t_conso,-nov16"/>
      <sheetName val="(nout_co,sol_(2)16"/>
      <sheetName val="Blr_hire16"/>
      <sheetName val="Cashflow_projection16"/>
      <sheetName val="SPT_vs_PHI16"/>
      <sheetName val="key_dates16"/>
      <sheetName val="INPUT_SHEET16"/>
      <sheetName val="_bpl,oth_lia_16"/>
      <sheetName val="G_,and_adv_nce16"/>
      <sheetName val="I,Wip-ot__2)16"/>
      <sheetName val="det!il_WIP_(2)16"/>
      <sheetName val="de4ail_G-116"/>
      <sheetName val="sobha_mennn_ac16"/>
      <sheetName val="C_&amp;ix_asst16"/>
      <sheetName val="_x005f_x0003_dpl_oth_Lia`16"/>
      <sheetName val="TBAL9697__x005f_x000d_grotp_wise_16"/>
      <sheetName val="St_co_91_5lvl16"/>
      <sheetName val="Sun_E_Type16"/>
      <sheetName val="Fin_Sum16"/>
      <sheetName val="CORPN_O?T16"/>
      <sheetName val="Labor_abs-NMR16"/>
      <sheetName val="Stress_Calculation16"/>
      <sheetName val="TBAL9697__x000a_grotp_wise_16"/>
      <sheetName val="labour_coeff14"/>
      <sheetName val="Shuttering_Analysis14"/>
      <sheetName val="General_P+M14"/>
      <sheetName val="Curing_Analysis_14"/>
      <sheetName val="Concrete_P+M_(_RMC_)14"/>
      <sheetName val="P+M_(_SMC_)14"/>
      <sheetName val="P+M_-EW14"/>
      <sheetName val="P&amp;L_-_AD14"/>
      <sheetName val="Fin__Assumpt__-_Sensitivities14"/>
      <sheetName val="LOAD_SHEET_14"/>
      <sheetName val="Fill_this_out_first___14"/>
      <sheetName val="Labour_productivity14"/>
      <sheetName val="RCC,Ret__Wall14"/>
      <sheetName val="CORPN_O_x005f_x0000_T16"/>
      <sheetName val="SUPPLY_-Sanitary_Fixtures16"/>
      <sheetName val="ITEMS_FOR_CIVIL_TENDER16"/>
      <sheetName val="_x005f_x005f_x005f_x0003_dpl_oth_Lia`16"/>
      <sheetName val="TBAL9697__x005f_x005f_x005f_x000d_grotp_w16"/>
      <sheetName val="CORPN_O16"/>
      <sheetName val="CORPN_O_T14"/>
      <sheetName val="Area_&amp;_Cate__Master14"/>
      <sheetName val="Bill_No_514"/>
      <sheetName val="TBAL9697__grotp_wise_28"/>
      <sheetName val="Detail_1A14"/>
      <sheetName val="DG_16"/>
      <sheetName val="11B_14"/>
      <sheetName val="BOQ_(2)14"/>
      <sheetName val="DLC_lookups14"/>
      <sheetName val="Structure_Bills_Qty14"/>
      <sheetName val="Fee_Rate_Summary14"/>
      <sheetName val="Name_List14"/>
      <sheetName val="CORPN_O_x005f_x005f_x005f_x0000_T14"/>
      <sheetName val="TBAL9697__x005f_x000a_grotp_wise_14"/>
      <sheetName val="220_11__BS_14"/>
      <sheetName val="ISO_Reconcilation_Statment14"/>
      <sheetName val="AVG_pur_rate14"/>
      <sheetName val="Driveway_Beams14"/>
      <sheetName val="Cat_A_Change_Control14"/>
      <sheetName val="Break_up_Sheet14"/>
      <sheetName val="Summary_of_P_&amp;_M14"/>
      <sheetName val="Break_Dw14"/>
      <sheetName val="FITZ_MORT_9414"/>
      <sheetName val="Sheet_114"/>
      <sheetName val="3BPA00132-5-3_W_plan_HVPNL14"/>
      <sheetName val="Mix_Design14"/>
      <sheetName val="BLOCK-A_(MEA_SHEET)14"/>
      <sheetName val="Quote_Sheet14"/>
      <sheetName val="d-safe_DELUXE14"/>
      <sheetName val="Works_-_Quote_Sheet14"/>
      <sheetName val="IO_LIST14"/>
      <sheetName val="TBAL9697__x005f_x000d_grotp_wis14"/>
      <sheetName val="TBAL9697__grotp_wise_29"/>
      <sheetName val="NLD_-_Assum14"/>
      <sheetName val="Intro_14"/>
      <sheetName val="TBAL9697__x005f_x005f_x005f_x005f_x005f_x005f_x14"/>
      <sheetName val="Form_614"/>
      <sheetName val="acevsSp_(ABC)14"/>
      <sheetName val="A_O_R_14"/>
      <sheetName val="LIST_OF_MAKES14"/>
      <sheetName val="Cash_Flow_Input_Data_ISC14"/>
      <sheetName val="DETAILED__BOQ14"/>
      <sheetName val="Civil_Works14"/>
      <sheetName val="Legal_Risk_Analysis14"/>
      <sheetName val="CABLE_DATA14"/>
      <sheetName val="Mat_-Rates14"/>
      <sheetName val="TB9798OBPL06_(2)14"/>
      <sheetName val="CORPN_OCT14"/>
      <sheetName val="inout_consol-nov14"/>
      <sheetName val="inout_consol_(2)14"/>
      <sheetName val="AS_ON_DT_EXPS_Mar14"/>
      <sheetName val="fa-pl_&amp;_mach-site14"/>
      <sheetName val="fa_off_eqp14"/>
      <sheetName val="fa_fur&amp;_fix14"/>
      <sheetName val="fa-pl_&amp;_mach-Off14"/>
      <sheetName val="B_Equity-sdpl_INC14"/>
      <sheetName val="inout_consol_wkg14"/>
      <sheetName val="inout_consol_WKNG14"/>
      <sheetName val="B_Sheet_9714"/>
      <sheetName val="P&amp;L_97_14"/>
      <sheetName val="B_Sheet_97-BEXP14"/>
      <sheetName val="P&amp;L_97_-BEXP14"/>
      <sheetName val="consol_flows14"/>
      <sheetName val="sdpl_oth_Liab14"/>
      <sheetName val="obpl-oth_liab14"/>
      <sheetName val="G_land_advance14"/>
      <sheetName val="I-Wip-ot_(2)14"/>
      <sheetName val="detail_WIP_(2)14"/>
      <sheetName val="detail_G-114"/>
      <sheetName val="sobha_menon_ac14"/>
      <sheetName val="pnc_ac14"/>
      <sheetName val="fix_-p_&amp;_M_-SCC14"/>
      <sheetName val="C_fix_asst14"/>
      <sheetName val="D_fix_asst_scdl_14"/>
      <sheetName val="creditors_tb_obpl14"/>
      <sheetName val="TBAL9697_-group_wise__sdpl14"/>
      <sheetName val="TBAL9697_-group_wise_13"/>
      <sheetName val="crs_-G-113"/>
      <sheetName val="TBAL9697_-group_wise__onpl13"/>
      <sheetName val="B_Sheet_97-OBPL13"/>
      <sheetName val="B_Sheet_97_sdpl13"/>
      <sheetName val="TBAL9697_-group_wise__sdpl213"/>
      <sheetName val="inout_consol_jan13"/>
      <sheetName val="consol_flow13"/>
      <sheetName val="D_Loan__Prom13"/>
      <sheetName val="E_Bank_Loan13"/>
      <sheetName val="G_work_Cap13"/>
      <sheetName val="H_land_adv-dec13"/>
      <sheetName val="J_Con_WIP13"/>
      <sheetName val="detail_J13"/>
      <sheetName val="L_Oth_Co13"/>
      <sheetName val="K_fix_asst__13"/>
      <sheetName val="C_fix_asst-SDPL_13"/>
      <sheetName val="TBAL9697__group_wise__sdpl13"/>
      <sheetName val="inout_consol_okg13"/>
      <sheetName val="detail_OIP_(2)13"/>
      <sheetName val="D_fix_ysst_scdl_13"/>
      <sheetName val="cre`itors_tb_obpl13"/>
      <sheetName val="3AL9697_-group_wise__onpl13"/>
      <sheetName val="3‰AL9697_-group_wise__onpl13"/>
      <sheetName val="L_Oth_Bo13"/>
      <sheetName val="Civil_Boq13"/>
      <sheetName val="Boq_Block_A12"/>
      <sheetName val="Staff_Acco_13"/>
      <sheetName val="SITE_OVERHEADS13"/>
      <sheetName val="Project-Material_12"/>
      <sheetName val="PRECAST_lightconc-II13"/>
      <sheetName val="1__PayRec12"/>
      <sheetName val="ino4t_conso,-nov12"/>
      <sheetName val="(nout_co,sol_(2)12"/>
      <sheetName val="Blr_hire12"/>
      <sheetName val="Cashflow_projection12"/>
      <sheetName val="SPT_vs_PHI12"/>
      <sheetName val="key_dates12"/>
      <sheetName val="INPUT_SHEET12"/>
      <sheetName val="_bpl,oth_lia_12"/>
      <sheetName val="G_,and_adv_nce12"/>
      <sheetName val="I,Wip-ot__2)12"/>
      <sheetName val="det!il_WIP_(2)12"/>
      <sheetName val="de4ail_G-112"/>
      <sheetName val="sobha_mennn_ac12"/>
      <sheetName val="C_&amp;ix_asst12"/>
      <sheetName val="3�AL9697_-group_wise__onpl12"/>
      <sheetName val="_x005f_x0003_dpl_oth_Lia`12"/>
      <sheetName val="TBAL9697__x005f_x000d_grotp_wise_12"/>
      <sheetName val="St_co_91_5lvl12"/>
      <sheetName val="Sun_E_Type12"/>
      <sheetName val="Fin_Sum12"/>
      <sheetName val="CORPN_O?T12"/>
      <sheetName val="Labor_abs-NMR12"/>
      <sheetName val="Stress_Calculation12"/>
      <sheetName val="TBAL9697__x000a_grotp_wise_12"/>
      <sheetName val="labour_coeff10"/>
      <sheetName val="Shuttering_Analysis10"/>
      <sheetName val="General_P+M10"/>
      <sheetName val="Curing_Analysis_10"/>
      <sheetName val="Concrete_P+M_(_RMC_)10"/>
      <sheetName val="P+M_(_SMC_)10"/>
      <sheetName val="P+M_-EW10"/>
      <sheetName val="P&amp;L_-_AD10"/>
      <sheetName val="Fin__Assumpt__-_Sensitivities10"/>
      <sheetName val="LOAD_SHEET_10"/>
      <sheetName val="Fill_this_out_first___10"/>
      <sheetName val="Labour_productivity10"/>
      <sheetName val="RCC,Ret__Wall10"/>
      <sheetName val="CORPN_O_x005f_x0000_T12"/>
      <sheetName val="SUPPLY_-Sanitary_Fixtures12"/>
      <sheetName val="ITEMS_FOR_CIVIL_TENDER12"/>
      <sheetName val="_x005f_x005f_x005f_x0003_dpl_oth_Lia`12"/>
      <sheetName val="TBAL9697__x005f_x005f_x005f_x000d_grotp_w12"/>
      <sheetName val="CORPN_O12"/>
      <sheetName val="CORPN_O_T10"/>
      <sheetName val="Area_&amp;_Cate__Master10"/>
      <sheetName val="Bill_No_510"/>
      <sheetName val="TBAL9697__grotp_wise_20"/>
      <sheetName val="Detail_1A10"/>
      <sheetName val="DG_12"/>
      <sheetName val="11B_10"/>
      <sheetName val="BOQ_(2)10"/>
      <sheetName val="DLC_lookups10"/>
      <sheetName val="Structure_Bills_Qty10"/>
      <sheetName val="Fee_Rate_Summary10"/>
      <sheetName val="Name_List10"/>
      <sheetName val="CORPN_O_x005f_x005f_x005f_x0000_T10"/>
      <sheetName val="TBAL9697__x005f_x000a_grotp_wise_10"/>
      <sheetName val="220_11__BS_10"/>
      <sheetName val="ISO_Reconcilation_Statment10"/>
      <sheetName val="AVG_pur_rate10"/>
      <sheetName val="Driveway_Beams10"/>
      <sheetName val="Cat_A_Change_Control10"/>
      <sheetName val="Break_up_Sheet10"/>
      <sheetName val="Summary_of_P_&amp;_M10"/>
      <sheetName val="Break_Dw10"/>
      <sheetName val="FITZ_MORT_9410"/>
      <sheetName val="Sheet_110"/>
      <sheetName val="3BPA00132-5-3_W_plan_HVPNL10"/>
      <sheetName val="Mix_Design10"/>
      <sheetName val="BLOCK-A_(MEA_SHEET)10"/>
      <sheetName val="Quote_Sheet10"/>
      <sheetName val="d-safe_DELUXE10"/>
      <sheetName val="Works_-_Quote_Sheet10"/>
      <sheetName val="IO_LIST10"/>
      <sheetName val="TBAL9697__x005f_x000d_grotp_wis10"/>
      <sheetName val="TBAL9697__grotp_wise_21"/>
      <sheetName val="NLD_-_Assum10"/>
      <sheetName val="Intro_10"/>
      <sheetName val="TBAL9697__x005f_x005f_x005f_x005f_x005f_x005f_x10"/>
      <sheetName val="Form_610"/>
      <sheetName val="acevsSp_(ABC)10"/>
      <sheetName val="A_O_R_10"/>
      <sheetName val="LIST_OF_MAKES10"/>
      <sheetName val="Cash_Flow_Input_Data_ISC10"/>
      <sheetName val="DETAILED__BOQ10"/>
      <sheetName val="Civil_Works10"/>
      <sheetName val="Legal_Risk_Analysis10"/>
      <sheetName val="CABLE_DATA10"/>
      <sheetName val="Mat_-Rates10"/>
      <sheetName val="TB9798OBPL06_(2)13"/>
      <sheetName val="CORPN_OCT13"/>
      <sheetName val="inout_consol-nov13"/>
      <sheetName val="inout_consol_(2)13"/>
      <sheetName val="AS_ON_DT_EXPS_Mar13"/>
      <sheetName val="fa-pl_&amp;_mach-site13"/>
      <sheetName val="fa_off_eqp13"/>
      <sheetName val="fa_fur&amp;_fix13"/>
      <sheetName val="fa-pl_&amp;_mach-Off13"/>
      <sheetName val="B_Equity-sdpl_INC13"/>
      <sheetName val="inout_consol_wkg13"/>
      <sheetName val="inout_consol_WKNG13"/>
      <sheetName val="B_Sheet_9713"/>
      <sheetName val="P&amp;L_97_13"/>
      <sheetName val="B_Sheet_97-BEXP13"/>
      <sheetName val="P&amp;L_97_-BEXP13"/>
      <sheetName val="consol_flows13"/>
      <sheetName val="sdpl_oth_Liab13"/>
      <sheetName val="obpl-oth_liab13"/>
      <sheetName val="G_land_advance13"/>
      <sheetName val="I-Wip-ot_(2)13"/>
      <sheetName val="detail_WIP_(2)13"/>
      <sheetName val="detail_G-113"/>
      <sheetName val="sobha_menon_ac13"/>
      <sheetName val="pnc_ac13"/>
      <sheetName val="fix_-p_&amp;_M_-SCC13"/>
      <sheetName val="C_fix_asst13"/>
      <sheetName val="D_fix_asst_scdl_13"/>
      <sheetName val="creditors_tb_obpl13"/>
      <sheetName val="TBAL9697_-group_wise__sdpl13"/>
      <sheetName val="TBAL9697_-group_wise_12"/>
      <sheetName val="crs_-G-112"/>
      <sheetName val="TBAL9697_-group_wise__onpl12"/>
      <sheetName val="B_Sheet_97-OBPL12"/>
      <sheetName val="B_Sheet_97_sdpl12"/>
      <sheetName val="TBAL9697_-group_wise__sdpl212"/>
      <sheetName val="inout_consol_jan12"/>
      <sheetName val="consol_flow12"/>
      <sheetName val="D_Loan__Prom12"/>
      <sheetName val="E_Bank_Loan12"/>
      <sheetName val="G_work_Cap12"/>
      <sheetName val="H_land_adv-dec12"/>
      <sheetName val="J_Con_WIP12"/>
      <sheetName val="detail_J12"/>
      <sheetName val="L_Oth_Co12"/>
      <sheetName val="K_fix_asst__12"/>
      <sheetName val="C_fix_asst-SDPL_12"/>
      <sheetName val="TBAL9697__group_wise__sdpl12"/>
      <sheetName val="inout_consol_okg12"/>
      <sheetName val="detail_OIP_(2)12"/>
      <sheetName val="D_fix_ysst_scdl_12"/>
      <sheetName val="cre`itors_tb_obpl12"/>
      <sheetName val="3AL9697_-group_wise__onpl12"/>
      <sheetName val="3‰AL9697_-group_wise__onpl12"/>
      <sheetName val="L_Oth_Bo12"/>
      <sheetName val="Civil_Boq12"/>
      <sheetName val="Boq_Block_A11"/>
      <sheetName val="Staff_Acco_12"/>
      <sheetName val="SITE_OVERHEADS12"/>
      <sheetName val="Project-Material_11"/>
      <sheetName val="PRECAST_lightconc-II12"/>
      <sheetName val="1__PayRec11"/>
      <sheetName val="ino4t_conso,-nov11"/>
      <sheetName val="(nout_co,sol_(2)11"/>
      <sheetName val="Blr_hire11"/>
      <sheetName val="Cashflow_projection11"/>
      <sheetName val="SPT_vs_PHI11"/>
      <sheetName val="key_dates11"/>
      <sheetName val="INPUT_SHEET11"/>
      <sheetName val="_bpl,oth_lia_11"/>
      <sheetName val="G_,and_adv_nce11"/>
      <sheetName val="I,Wip-ot__2)11"/>
      <sheetName val="det!il_WIP_(2)11"/>
      <sheetName val="de4ail_G-111"/>
      <sheetName val="sobha_mennn_ac11"/>
      <sheetName val="C_&amp;ix_asst11"/>
      <sheetName val="3�AL9697_-group_wise__onpl11"/>
      <sheetName val="_x005f_x0003_dpl_oth_Lia`11"/>
      <sheetName val="TBAL9697__x005f_x000d_grotp_wise_11"/>
      <sheetName val="St_co_91_5lvl11"/>
      <sheetName val="Sun_E_Type11"/>
      <sheetName val="Fin_Sum11"/>
      <sheetName val="CORPN_O?T11"/>
      <sheetName val="Labor_abs-NMR11"/>
      <sheetName val="Stress_Calculation11"/>
      <sheetName val="TBAL9697__x000a_grotp_wise_11"/>
      <sheetName val="labour_coeff9"/>
      <sheetName val="Shuttering_Analysis9"/>
      <sheetName val="General_P+M9"/>
      <sheetName val="Curing_Analysis_9"/>
      <sheetName val="Concrete_P+M_(_RMC_)9"/>
      <sheetName val="P+M_(_SMC_)9"/>
      <sheetName val="P+M_-EW9"/>
      <sheetName val="P&amp;L_-_AD9"/>
      <sheetName val="Fin__Assumpt__-_Sensitivities9"/>
      <sheetName val="LOAD_SHEET_9"/>
      <sheetName val="Fill_this_out_first___9"/>
      <sheetName val="Labour_productivity9"/>
      <sheetName val="RCC,Ret__Wall9"/>
      <sheetName val="CORPN_O_x005f_x0000_T11"/>
      <sheetName val="SUPPLY_-Sanitary_Fixtures11"/>
      <sheetName val="ITEMS_FOR_CIVIL_TENDER11"/>
      <sheetName val="_x005f_x005f_x005f_x0003_dpl_oth_Lia`11"/>
      <sheetName val="TBAL9697__x005f_x005f_x005f_x000d_grotp_w11"/>
      <sheetName val="CORPN_O11"/>
      <sheetName val="CORPN_O_T9"/>
      <sheetName val="Area_&amp;_Cate__Master9"/>
      <sheetName val="Bill_No_59"/>
      <sheetName val="TBAL9697__grotp_wise_18"/>
      <sheetName val="Detail_1A9"/>
      <sheetName val="DG_11"/>
      <sheetName val="11B_9"/>
      <sheetName val="BOQ_(2)9"/>
      <sheetName val="DLC_lookups9"/>
      <sheetName val="Structure_Bills_Qty9"/>
      <sheetName val="Fee_Rate_Summary9"/>
      <sheetName val="Name_List9"/>
      <sheetName val="CORPN_O_x005f_x005f_x005f_x0000_T9"/>
      <sheetName val="TBAL9697__x005f_x000a_grotp_wise_9"/>
      <sheetName val="220_11__BS_9"/>
      <sheetName val="ISO_Reconcilation_Statment9"/>
      <sheetName val="AVG_pur_rate9"/>
      <sheetName val="Driveway_Beams9"/>
      <sheetName val="Cat_A_Change_Control9"/>
      <sheetName val="Break_up_Sheet9"/>
      <sheetName val="Summary_of_P_&amp;_M9"/>
      <sheetName val="Break_Dw9"/>
      <sheetName val="FITZ_MORT_949"/>
      <sheetName val="Sheet_19"/>
      <sheetName val="3BPA00132-5-3_W_plan_HVPNL9"/>
      <sheetName val="Mix_Design9"/>
      <sheetName val="BLOCK-A_(MEA_SHEET)9"/>
      <sheetName val="Quote_Sheet9"/>
      <sheetName val="d-safe_DELUXE9"/>
      <sheetName val="Works_-_Quote_Sheet9"/>
      <sheetName val="IO_LIST9"/>
      <sheetName val="TBAL9697__x005f_x000d_grotp_wis9"/>
      <sheetName val="TBAL9697__grotp_wise_19"/>
      <sheetName val="NLD_-_Assum9"/>
      <sheetName val="Intro_9"/>
      <sheetName val="TBAL9697__x005f_x005f_x005f_x005f_x005f_x005f_x09"/>
      <sheetName val="Form_69"/>
      <sheetName val="acevsSp_(ABC)9"/>
      <sheetName val="A_O_R_9"/>
      <sheetName val="LIST_OF_MAKES9"/>
      <sheetName val="Cash_Flow_Input_Data_ISC9"/>
      <sheetName val="DETAILED__BOQ9"/>
      <sheetName val="Civil_Works9"/>
      <sheetName val="Legal_Risk_Analysis9"/>
      <sheetName val="CABLE_DATA9"/>
      <sheetName val="Mat_-Rates9"/>
      <sheetName val="TB9798OBPL06_(2)15"/>
      <sheetName val="CORPN_OCT15"/>
      <sheetName val="inout_consol-nov15"/>
      <sheetName val="inout_consol_(2)15"/>
      <sheetName val="AS_ON_DT_EXPS_Mar15"/>
      <sheetName val="fa-pl_&amp;_mach-site15"/>
      <sheetName val="fa_off_eqp15"/>
      <sheetName val="fa_fur&amp;_fix15"/>
      <sheetName val="fa-pl_&amp;_mach-Off15"/>
      <sheetName val="B_Equity-sdpl_INC15"/>
      <sheetName val="inout_consol_wkg15"/>
      <sheetName val="inout_consol_WKNG15"/>
      <sheetName val="B_Sheet_9715"/>
      <sheetName val="P&amp;L_97_15"/>
      <sheetName val="B_Sheet_97-BEXP15"/>
      <sheetName val="P&amp;L_97_-BEXP15"/>
      <sheetName val="consol_flows15"/>
      <sheetName val="sdpl_oth_Liab15"/>
      <sheetName val="obpl-oth_liab15"/>
      <sheetName val="G_land_advance15"/>
      <sheetName val="I-Wip-ot_(2)15"/>
      <sheetName val="detail_WIP_(2)15"/>
      <sheetName val="detail_G-115"/>
      <sheetName val="sobha_menon_ac15"/>
      <sheetName val="pnc_ac15"/>
      <sheetName val="fix_-p_&amp;_M_-SCC15"/>
      <sheetName val="C_fix_asst15"/>
      <sheetName val="D_fix_asst_scdl_15"/>
      <sheetName val="creditors_tb_obpl15"/>
      <sheetName val="TBAL9697_-group_wise__sdpl15"/>
      <sheetName val="TBAL9697_-group_wise_14"/>
      <sheetName val="crs_-G-114"/>
      <sheetName val="TBAL9697_-group_wise__onpl14"/>
      <sheetName val="B_Sheet_97-OBPL14"/>
      <sheetName val="B_Sheet_97_sdpl14"/>
      <sheetName val="TBAL9697_-group_wise__sdpl214"/>
      <sheetName val="inout_consol_jan14"/>
      <sheetName val="consol_flow14"/>
      <sheetName val="D_Loan__Prom14"/>
      <sheetName val="E_Bank_Loan14"/>
      <sheetName val="G_work_Cap14"/>
      <sheetName val="H_land_adv-dec14"/>
      <sheetName val="J_Con_WIP14"/>
      <sheetName val="detail_J14"/>
      <sheetName val="L_Oth_Co14"/>
      <sheetName val="K_fix_asst__14"/>
      <sheetName val="C_fix_asst-SDPL_14"/>
      <sheetName val="TBAL9697__group_wise__sdpl14"/>
      <sheetName val="inout_consol_okg14"/>
      <sheetName val="detail_OIP_(2)14"/>
      <sheetName val="D_fix_ysst_scdl_14"/>
      <sheetName val="cre`itors_tb_obpl14"/>
      <sheetName val="3AL9697_-group_wise__onpl14"/>
      <sheetName val="3‰AL9697_-group_wise__onpl14"/>
      <sheetName val="L_Oth_Bo14"/>
      <sheetName val="Civil_Boq14"/>
      <sheetName val="Boq_Block_A13"/>
      <sheetName val="Staff_Acco_14"/>
      <sheetName val="SITE_OVERHEADS14"/>
      <sheetName val="Project-Material_13"/>
      <sheetName val="PRECAST_lightconc-II14"/>
      <sheetName val="1__PayRec13"/>
      <sheetName val="ino4t_conso,-nov13"/>
      <sheetName val="(nout_co,sol_(2)13"/>
      <sheetName val="Blr_hire13"/>
      <sheetName val="Cashflow_projection13"/>
      <sheetName val="SPT_vs_PHI13"/>
      <sheetName val="key_dates13"/>
      <sheetName val="INPUT_SHEET13"/>
      <sheetName val="_bpl,oth_lia_13"/>
      <sheetName val="G_,and_adv_nce13"/>
      <sheetName val="I,Wip-ot__2)13"/>
      <sheetName val="det!il_WIP_(2)13"/>
      <sheetName val="de4ail_G-113"/>
      <sheetName val="sobha_mennn_ac13"/>
      <sheetName val="C_&amp;ix_asst13"/>
      <sheetName val="3�AL9697_-group_wise__onpl13"/>
      <sheetName val="_x005f_x0003_dpl_oth_Lia`13"/>
      <sheetName val="TBAL9697__x005f_x000d_grotp_wise_13"/>
      <sheetName val="St_co_91_5lvl13"/>
      <sheetName val="Sun_E_Type13"/>
      <sheetName val="Fin_Sum13"/>
      <sheetName val="CORPN_O?T13"/>
      <sheetName val="Labor_abs-NMR13"/>
      <sheetName val="Stress_Calculation13"/>
      <sheetName val="TBAL9697__x000a_grotp_wise_13"/>
      <sheetName val="labour_coeff11"/>
      <sheetName val="Shuttering_Analysis11"/>
      <sheetName val="General_P+M11"/>
      <sheetName val="Curing_Analysis_11"/>
      <sheetName val="Concrete_P+M_(_RMC_)11"/>
      <sheetName val="P+M_(_SMC_)11"/>
      <sheetName val="P+M_-EW11"/>
      <sheetName val="P&amp;L_-_AD11"/>
      <sheetName val="Fin__Assumpt__-_Sensitivities11"/>
      <sheetName val="LOAD_SHEET_11"/>
      <sheetName val="Fill_this_out_first___11"/>
      <sheetName val="Labour_productivity11"/>
      <sheetName val="RCC,Ret__Wall11"/>
      <sheetName val="CORPN_O_x005f_x0000_T13"/>
      <sheetName val="SUPPLY_-Sanitary_Fixtures13"/>
      <sheetName val="ITEMS_FOR_CIVIL_TENDER13"/>
      <sheetName val="_x005f_x005f_x005f_x0003_dpl_oth_Lia`13"/>
      <sheetName val="TBAL9697__x005f_x005f_x005f_x000d_grotp_w13"/>
      <sheetName val="CORPN_O13"/>
      <sheetName val="CORPN_O_T11"/>
      <sheetName val="Area_&amp;_Cate__Master11"/>
      <sheetName val="Bill_No_511"/>
      <sheetName val="TBAL9697__grotp_wise_22"/>
      <sheetName val="Detail_1A11"/>
      <sheetName val="DG_13"/>
      <sheetName val="11B_11"/>
      <sheetName val="BOQ_(2)11"/>
      <sheetName val="DLC_lookups11"/>
      <sheetName val="Structure_Bills_Qty11"/>
      <sheetName val="Fee_Rate_Summary11"/>
      <sheetName val="Name_List11"/>
      <sheetName val="CORPN_O_x005f_x005f_x005f_x0000_T11"/>
      <sheetName val="TBAL9697__x005f_x000a_grotp_wise_11"/>
      <sheetName val="220_11__BS_11"/>
      <sheetName val="ISO_Reconcilation_Statment11"/>
      <sheetName val="AVG_pur_rate11"/>
      <sheetName val="Driveway_Beams11"/>
      <sheetName val="Cat_A_Change_Control11"/>
      <sheetName val="Break_up_Sheet11"/>
      <sheetName val="Summary_of_P_&amp;_M11"/>
      <sheetName val="Break_Dw11"/>
      <sheetName val="FITZ_MORT_9411"/>
      <sheetName val="Sheet_111"/>
      <sheetName val="3BPA00132-5-3_W_plan_HVPNL11"/>
      <sheetName val="Mix_Design11"/>
      <sheetName val="BLOCK-A_(MEA_SHEET)11"/>
      <sheetName val="Quote_Sheet11"/>
      <sheetName val="d-safe_DELUXE11"/>
      <sheetName val="Works_-_Quote_Sheet11"/>
      <sheetName val="IO_LIST11"/>
      <sheetName val="TBAL9697__x005f_x000d_grotp_wis11"/>
      <sheetName val="TBAL9697__grotp_wise_23"/>
      <sheetName val="NLD_-_Assum11"/>
      <sheetName val="Intro_11"/>
      <sheetName val="TBAL9697__x005f_x005f_x005f_x005f_x005f_x005f_x11"/>
      <sheetName val="Form_611"/>
      <sheetName val="acevsSp_(ABC)11"/>
      <sheetName val="A_O_R_11"/>
      <sheetName val="LIST_OF_MAKES11"/>
      <sheetName val="Cash_Flow_Input_Data_ISC11"/>
      <sheetName val="DETAILED__BOQ11"/>
      <sheetName val="Civil_Works11"/>
      <sheetName val="Legal_Risk_Analysis11"/>
      <sheetName val="CABLE_DATA11"/>
      <sheetName val="Mat_-Rates11"/>
      <sheetName val="TBAL9697_-group_wise__sdpl16"/>
      <sheetName val="TBAL9697_-group_wise_15"/>
      <sheetName val="crs_-G-115"/>
      <sheetName val="TBAL9697_-group_wise__onpl15"/>
      <sheetName val="B_Sheet_97-OBPL15"/>
      <sheetName val="B_Sheet_97_sdpl15"/>
      <sheetName val="TBAL9697_-group_wise__sdpl215"/>
      <sheetName val="inout_consol_jan15"/>
      <sheetName val="consol_flow15"/>
      <sheetName val="D_Loan__Prom15"/>
      <sheetName val="E_Bank_Loan15"/>
      <sheetName val="G_work_Cap15"/>
      <sheetName val="H_land_adv-dec15"/>
      <sheetName val="J_Con_WIP15"/>
      <sheetName val="detail_J15"/>
      <sheetName val="L_Oth_Co15"/>
      <sheetName val="K_fix_asst__15"/>
      <sheetName val="C_fix_asst-SDPL_15"/>
      <sheetName val="TBAL9697__group_wise__sdpl15"/>
      <sheetName val="inout_consol_okg15"/>
      <sheetName val="detail_OIP_(2)15"/>
      <sheetName val="D_fix_ysst_scdl_15"/>
      <sheetName val="cre`itors_tb_obpl15"/>
      <sheetName val="3AL9697_-group_wise__onpl15"/>
      <sheetName val="3‰AL9697_-group_wise__onpl15"/>
      <sheetName val="L_Oth_Bo15"/>
      <sheetName val="Civil_Boq15"/>
      <sheetName val="Boq_Block_A14"/>
      <sheetName val="Staff_Acco_15"/>
      <sheetName val="SITE_OVERHEADS15"/>
      <sheetName val="Project-Material_14"/>
      <sheetName val="PRECAST_lightconc-II15"/>
      <sheetName val="1__PayRec14"/>
      <sheetName val="ino4t_conso,-nov14"/>
      <sheetName val="(nout_co,sol_(2)14"/>
      <sheetName val="Blr_hire14"/>
      <sheetName val="Cashflow_projection14"/>
      <sheetName val="SPT_vs_PHI14"/>
      <sheetName val="key_dates14"/>
      <sheetName val="INPUT_SHEET14"/>
      <sheetName val="_bpl,oth_lia_14"/>
      <sheetName val="G_,and_adv_nce14"/>
      <sheetName val="I,Wip-ot__2)14"/>
      <sheetName val="det!il_WIP_(2)14"/>
      <sheetName val="de4ail_G-114"/>
      <sheetName val="sobha_mennn_ac14"/>
      <sheetName val="C_&amp;ix_asst14"/>
      <sheetName val="3�AL9697_-group_wise__onpl14"/>
      <sheetName val="_x005f_x0003_dpl_oth_Lia`14"/>
      <sheetName val="TBAL9697__x005f_x000d_grotp_wise_14"/>
      <sheetName val="St_co_91_5lvl14"/>
      <sheetName val="Sun_E_Type14"/>
      <sheetName val="Fin_Sum14"/>
      <sheetName val="CORPN_O?T14"/>
      <sheetName val="Labor_abs-NMR14"/>
      <sheetName val="Stress_Calculation14"/>
      <sheetName val="TBAL9697__x000a_grotp_wise_14"/>
      <sheetName val="labour_coeff12"/>
      <sheetName val="Shuttering_Analysis12"/>
      <sheetName val="General_P+M12"/>
      <sheetName val="Curing_Analysis_12"/>
      <sheetName val="Concrete_P+M_(_RMC_)12"/>
      <sheetName val="P+M_(_SMC_)12"/>
      <sheetName val="P+M_-EW12"/>
      <sheetName val="P&amp;L_-_AD12"/>
      <sheetName val="Fin__Assumpt__-_Sensitivities12"/>
      <sheetName val="LOAD_SHEET_12"/>
      <sheetName val="Fill_this_out_first___12"/>
      <sheetName val="Labour_productivity12"/>
      <sheetName val="RCC,Ret__Wall12"/>
      <sheetName val="CORPN_O_x005f_x0000_T14"/>
      <sheetName val="SUPPLY_-Sanitary_Fixtures14"/>
      <sheetName val="ITEMS_FOR_CIVIL_TENDER14"/>
      <sheetName val="_x005f_x005f_x005f_x0003_dpl_oth_Lia`14"/>
      <sheetName val="TBAL9697__x005f_x005f_x005f_x000d_grotp_w14"/>
      <sheetName val="CORPN_O14"/>
      <sheetName val="CORPN_O_T12"/>
      <sheetName val="Area_&amp;_Cate__Master12"/>
      <sheetName val="Bill_No_512"/>
      <sheetName val="TBAL9697__grotp_wise_24"/>
      <sheetName val="Detail_1A12"/>
      <sheetName val="DG_14"/>
      <sheetName val="11B_12"/>
      <sheetName val="BOQ_(2)12"/>
      <sheetName val="DLC_lookups12"/>
      <sheetName val="Structure_Bills_Qty12"/>
      <sheetName val="Fee_Rate_Summary12"/>
      <sheetName val="Name_List12"/>
      <sheetName val="CORPN_O_x005f_x005f_x005f_x0000_T12"/>
      <sheetName val="TBAL9697__x005f_x000a_grotp_wise_12"/>
      <sheetName val="220_11__BS_12"/>
      <sheetName val="ISO_Reconcilation_Statment12"/>
      <sheetName val="AVG_pur_rate12"/>
      <sheetName val="Driveway_Beams12"/>
      <sheetName val="Cat_A_Change_Control12"/>
      <sheetName val="Break_up_Sheet12"/>
      <sheetName val="Summary_of_P_&amp;_M12"/>
      <sheetName val="Break_Dw12"/>
      <sheetName val="FITZ_MORT_9412"/>
      <sheetName val="Sheet_112"/>
      <sheetName val="3BPA00132-5-3_W_plan_HVPNL12"/>
      <sheetName val="Mix_Design12"/>
      <sheetName val="BLOCK-A_(MEA_SHEET)12"/>
      <sheetName val="Quote_Sheet12"/>
      <sheetName val="d-safe_DELUXE12"/>
      <sheetName val="Works_-_Quote_Sheet12"/>
      <sheetName val="IO_LIST12"/>
      <sheetName val="TBAL9697__x005f_x000d_grotp_wis12"/>
      <sheetName val="TBAL9697__grotp_wise_25"/>
      <sheetName val="NLD_-_Assum12"/>
      <sheetName val="Intro_12"/>
      <sheetName val="TBAL9697__x005f_x005f_x005f_x005f_x005f_x005f_x12"/>
      <sheetName val="Form_612"/>
      <sheetName val="acevsSp_(ABC)12"/>
      <sheetName val="A_O_R_12"/>
      <sheetName val="LIST_OF_MAKES12"/>
      <sheetName val="Cash_Flow_Input_Data_ISC12"/>
      <sheetName val="DETAILED__BOQ12"/>
      <sheetName val="Civil_Works12"/>
      <sheetName val="Legal_Risk_Analysis12"/>
      <sheetName val="CABLE_DATA12"/>
      <sheetName val="Mat_-Rates12"/>
      <sheetName val="TB9798OBPL06_(2)17"/>
      <sheetName val="CORPN_OCT17"/>
      <sheetName val="inout_consol-nov17"/>
      <sheetName val="inout_consol_(2)17"/>
      <sheetName val="AS_ON_DT_EXPS_Mar17"/>
      <sheetName val="fa-pl_&amp;_mach-site17"/>
      <sheetName val="fa_off_eqp17"/>
      <sheetName val="fa_fur&amp;_fix17"/>
      <sheetName val="fa-pl_&amp;_mach-Off17"/>
      <sheetName val="B_Equity-sdpl_INC17"/>
      <sheetName val="inout_consol_wkg17"/>
      <sheetName val="inout_consol_WKNG17"/>
      <sheetName val="B_Sheet_9717"/>
      <sheetName val="P&amp;L_97_17"/>
      <sheetName val="B_Sheet_97-BEXP17"/>
      <sheetName val="P&amp;L_97_-BEXP17"/>
      <sheetName val="consol_flows17"/>
      <sheetName val="sdpl_oth_Liab17"/>
      <sheetName val="obpl-oth_liab17"/>
      <sheetName val="G_land_advance17"/>
      <sheetName val="I-Wip-ot_(2)17"/>
      <sheetName val="detail_WIP_(2)17"/>
      <sheetName val="detail_G-117"/>
      <sheetName val="sobha_menon_ac17"/>
      <sheetName val="pnc_ac17"/>
      <sheetName val="fix_-p_&amp;_M_-SCC17"/>
      <sheetName val="C_fix_asst17"/>
      <sheetName val="D_fix_asst_scdl_17"/>
      <sheetName val="creditors_tb_obpl17"/>
      <sheetName val="Boq_Block_A15"/>
      <sheetName val="Project-Material_15"/>
      <sheetName val="PRECAST_lightconc-II16"/>
      <sheetName val="1__PayRec15"/>
      <sheetName val="ino4t_conso,-nov15"/>
      <sheetName val="(nout_co,sol_(2)15"/>
      <sheetName val="Blr_hire15"/>
      <sheetName val="Cashflow_projection15"/>
      <sheetName val="SPT_vs_PHI15"/>
      <sheetName val="key_dates15"/>
      <sheetName val="INPUT_SHEET15"/>
      <sheetName val="_bpl,oth_lia_15"/>
      <sheetName val="G_,and_adv_nce15"/>
      <sheetName val="I,Wip-ot__2)15"/>
      <sheetName val="det!il_WIP_(2)15"/>
      <sheetName val="de4ail_G-115"/>
      <sheetName val="sobha_mennn_ac15"/>
      <sheetName val="C_&amp;ix_asst15"/>
      <sheetName val="3�AL9697_-group_wise__onpl15"/>
      <sheetName val="_x005f_x0003_dpl_oth_Lia`15"/>
      <sheetName val="TBAL9697__x005f_x000d_grotp_wise_15"/>
      <sheetName val="St_co_91_5lvl15"/>
      <sheetName val="Sun_E_Type15"/>
      <sheetName val="Fin_Sum15"/>
      <sheetName val="CORPN_O?T15"/>
      <sheetName val="Labor_abs-NMR15"/>
      <sheetName val="Stress_Calculation15"/>
      <sheetName val="TBAL9697__x000a_grotp_wise_15"/>
      <sheetName val="labour_coeff13"/>
      <sheetName val="Shuttering_Analysis13"/>
      <sheetName val="General_P+M13"/>
      <sheetName val="Curing_Analysis_13"/>
      <sheetName val="Concrete_P+M_(_RMC_)13"/>
      <sheetName val="P+M_(_SMC_)13"/>
      <sheetName val="P+M_-EW13"/>
      <sheetName val="P&amp;L_-_AD13"/>
      <sheetName val="Fin__Assumpt__-_Sensitivities13"/>
      <sheetName val="LOAD_SHEET_13"/>
      <sheetName val="Fill_this_out_first___13"/>
      <sheetName val="Labour_productivity13"/>
      <sheetName val="RCC,Ret__Wall13"/>
      <sheetName val="CORPN_O_x005f_x0000_T15"/>
      <sheetName val="SUPPLY_-Sanitary_Fixtures15"/>
      <sheetName val="ITEMS_FOR_CIVIL_TENDER15"/>
      <sheetName val="_x005f_x005f_x005f_x0003_dpl_oth_Lia`15"/>
      <sheetName val="TBAL9697__x005f_x005f_x005f_x000d_grotp_w15"/>
      <sheetName val="CORPN_O15"/>
      <sheetName val="CORPN_O_T13"/>
      <sheetName val="Area_&amp;_Cate__Master13"/>
      <sheetName val="Bill_No_513"/>
      <sheetName val="TBAL9697__grotp_wise_26"/>
      <sheetName val="Detail_1A13"/>
      <sheetName val="DG_15"/>
      <sheetName val="11B_13"/>
      <sheetName val="BOQ_(2)13"/>
      <sheetName val="DLC_lookups13"/>
      <sheetName val="Structure_Bills_Qty13"/>
      <sheetName val="Fee_Rate_Summary13"/>
      <sheetName val="Name_List13"/>
      <sheetName val="CORPN_O_x005f_x005f_x005f_x0000_T13"/>
      <sheetName val="TBAL9697__x005f_x000a_grotp_wise_13"/>
      <sheetName val="220_11__BS_13"/>
      <sheetName val="ISO_Reconcilation_Statment13"/>
      <sheetName val="AVG_pur_rate13"/>
      <sheetName val="Driveway_Beams13"/>
      <sheetName val="Cat_A_Change_Control13"/>
      <sheetName val="Break_up_Sheet13"/>
      <sheetName val="Summary_of_P_&amp;_M13"/>
      <sheetName val="Break_Dw13"/>
      <sheetName val="FITZ_MORT_9413"/>
      <sheetName val="Sheet_113"/>
      <sheetName val="3BPA00132-5-3_W_plan_HVPNL13"/>
      <sheetName val="Mix_Design13"/>
      <sheetName val="BLOCK-A_(MEA_SHEET)13"/>
      <sheetName val="Quote_Sheet13"/>
      <sheetName val="d-safe_DELUXE13"/>
      <sheetName val="Works_-_Quote_Sheet13"/>
      <sheetName val="IO_LIST13"/>
      <sheetName val="TBAL9697__x005f_x000d_grotp_wis13"/>
      <sheetName val="TBAL9697__grotp_wise_27"/>
      <sheetName val="NLD_-_Assum13"/>
      <sheetName val="Intro_13"/>
      <sheetName val="TBAL9697__x005f_x005f_x005f_x005f_x005f_x005f_x13"/>
      <sheetName val="Form_613"/>
      <sheetName val="acevsSp_(ABC)13"/>
      <sheetName val="A_O_R_13"/>
      <sheetName val="LIST_OF_MAKES13"/>
      <sheetName val="Cash_Flow_Input_Data_ISC13"/>
      <sheetName val="DETAILED__BOQ13"/>
      <sheetName val="Civil_Works13"/>
      <sheetName val="Legal_Risk_Analysis13"/>
      <sheetName val="CABLE_DATA13"/>
      <sheetName val="Mat_-Rates13"/>
      <sheetName val="TB9798OBPL06_(2)24"/>
      <sheetName val="CORPN_OCT24"/>
      <sheetName val="inout_consol-nov24"/>
      <sheetName val="inout_consol_(2)24"/>
      <sheetName val="AS_ON_DT_EXPS_Mar24"/>
      <sheetName val="fa-pl_&amp;_mach-site24"/>
      <sheetName val="fa_off_eqp24"/>
      <sheetName val="fa_fur&amp;_fix24"/>
      <sheetName val="fa-pl_&amp;_mach-Off24"/>
      <sheetName val="B_Equity-sdpl_INC24"/>
      <sheetName val="inout_consol_wkg24"/>
      <sheetName val="inout_consol_WKNG24"/>
      <sheetName val="B_Sheet_9724"/>
      <sheetName val="P&amp;L_97_24"/>
      <sheetName val="B_Sheet_97-BEXP24"/>
      <sheetName val="P&amp;L_97_-BEXP24"/>
      <sheetName val="consol_flows24"/>
      <sheetName val="sdpl_oth_Liab24"/>
      <sheetName val="obpl-oth_liab24"/>
      <sheetName val="G_land_advance24"/>
      <sheetName val="I-Wip-ot_(2)24"/>
      <sheetName val="detail_WIP_(2)24"/>
      <sheetName val="detail_G-124"/>
      <sheetName val="sobha_menon_ac24"/>
      <sheetName val="pnc_ac24"/>
      <sheetName val="fix_-p_&amp;_M_-SCC24"/>
      <sheetName val="C_fix_asst24"/>
      <sheetName val="D_fix_asst_scdl_24"/>
      <sheetName val="creditors_tb_obpl24"/>
      <sheetName val="TBAL9697_-group_wise__sdpl33"/>
      <sheetName val="TBAL9697_-group_wise_23"/>
      <sheetName val="crs_-G-123"/>
      <sheetName val="TBAL9697_-group_wise__onpl23"/>
      <sheetName val="B_Sheet_97-OBPL23"/>
      <sheetName val="B_Sheet_97_sdpl23"/>
      <sheetName val="TBAL9697_-group_wise__sdpl223"/>
      <sheetName val="inout_consol_jan23"/>
      <sheetName val="consol_flow23"/>
      <sheetName val="D_Loan__Prom23"/>
      <sheetName val="E_Bank_Loan23"/>
      <sheetName val="G_work_Cap23"/>
      <sheetName val="H_land_adv-dec23"/>
      <sheetName val="J_Con_WIP23"/>
      <sheetName val="detail_J23"/>
      <sheetName val="L_Oth_Co23"/>
      <sheetName val="K_fix_asst__23"/>
      <sheetName val="C_fix_asst-SDPL_23"/>
      <sheetName val="TBAL9697__group_wise__sdpl23"/>
      <sheetName val="inout_consol_okg23"/>
      <sheetName val="detail_OIP_(2)23"/>
      <sheetName val="D_fix_ysst_scdl_23"/>
      <sheetName val="cre`itors_tb_obpl23"/>
      <sheetName val="3AL9697_-group_wise__onpl23"/>
      <sheetName val="3‰AL9697_-group_wise__onpl23"/>
      <sheetName val="L_Oth_Bo23"/>
      <sheetName val="Civil_Boq23"/>
      <sheetName val="Staff_Acco_23"/>
      <sheetName val="SITE_OVERHEADS23"/>
      <sheetName val="PRECAST_lightconc-II23"/>
      <sheetName val="1__PayRec22"/>
      <sheetName val="ino4t_conso,-nov22"/>
      <sheetName val="(nout_co,sol_(2)22"/>
      <sheetName val="Blr_hire22"/>
      <sheetName val="Cashflow_projection22"/>
      <sheetName val="SPT_vs_PHI22"/>
      <sheetName val="key_dates22"/>
      <sheetName val="INPUT_SHEET22"/>
      <sheetName val="_bpl,oth_lia_22"/>
      <sheetName val="G_,and_adv_nce22"/>
      <sheetName val="I,Wip-ot__2)22"/>
      <sheetName val="det!il_WIP_(2)22"/>
      <sheetName val="de4ail_G-122"/>
      <sheetName val="sobha_mennn_ac22"/>
      <sheetName val="C_&amp;ix_asst22"/>
      <sheetName val="_x005f_x0003_dpl_oth_Lia`22"/>
      <sheetName val="TBAL9697__x005f_x000d_grotp_wise_22"/>
      <sheetName val="St_co_91_5lvl22"/>
      <sheetName val="Sun_E_Type22"/>
      <sheetName val="Fin_Sum22"/>
      <sheetName val="CORPN_O?T22"/>
      <sheetName val="Labor_abs-NMR22"/>
      <sheetName val="Stress_Calculation22"/>
      <sheetName val="TBAL9697__x000a_grotp_wise_22"/>
      <sheetName val="labour_coeff20"/>
      <sheetName val="Shuttering_Analysis20"/>
      <sheetName val="General_P+M20"/>
      <sheetName val="Curing_Analysis_20"/>
      <sheetName val="Concrete_P+M_(_RMC_)20"/>
      <sheetName val="P+M_(_SMC_)20"/>
      <sheetName val="P+M_-EW20"/>
      <sheetName val="P&amp;L_-_AD20"/>
      <sheetName val="Fin__Assumpt__-_Sensitivities20"/>
      <sheetName val="LOAD_SHEET_20"/>
      <sheetName val="Fill_this_out_first___20"/>
      <sheetName val="Labour_productivity20"/>
      <sheetName val="RCC,Ret__Wall20"/>
      <sheetName val="CORPN_O_x005f_x0000_T22"/>
      <sheetName val="SUPPLY_-Sanitary_Fixtures22"/>
      <sheetName val="ITEMS_FOR_CIVIL_TENDER22"/>
      <sheetName val="_x005f_x005f_x005f_x0003_dpl_oth_Lia`22"/>
      <sheetName val="TBAL9697__x005f_x005f_x005f_x000d_grotp_w22"/>
      <sheetName val="CORPN_O22"/>
      <sheetName val="CORPN_O_T20"/>
      <sheetName val="Area_&amp;_Cate__Master20"/>
      <sheetName val="Bill_No_520"/>
      <sheetName val="TBAL9697__grotp_wise_40"/>
      <sheetName val="Detail_1A20"/>
      <sheetName val="DG_22"/>
      <sheetName val="11B_20"/>
      <sheetName val="BOQ_(2)20"/>
      <sheetName val="DLC_lookups20"/>
      <sheetName val="Structure_Bills_Qty20"/>
      <sheetName val="Fee_Rate_Summary20"/>
      <sheetName val="Name_List20"/>
      <sheetName val="CORPN_O_x005f_x005f_x005f_x0000_T20"/>
      <sheetName val="TBAL9697__x005f_x000a_grotp_wise_20"/>
      <sheetName val="220_11__BS_20"/>
      <sheetName val="ISO_Reconcilation_Statment20"/>
      <sheetName val="AVG_pur_rate20"/>
      <sheetName val="Driveway_Beams20"/>
      <sheetName val="Cat_A_Change_Control20"/>
      <sheetName val="Break_up_Sheet20"/>
      <sheetName val="Summary_of_P_&amp;_M20"/>
      <sheetName val="Break_Dw20"/>
      <sheetName val="FITZ_MORT_9420"/>
      <sheetName val="Sheet_120"/>
      <sheetName val="3BPA00132-5-3_W_plan_HVPNL20"/>
      <sheetName val="Mix_Design20"/>
      <sheetName val="BLOCK-A_(MEA_SHEET)20"/>
      <sheetName val="Quote_Sheet20"/>
      <sheetName val="d-safe_DELUXE20"/>
      <sheetName val="Works_-_Quote_Sheet20"/>
      <sheetName val="IO_LIST20"/>
      <sheetName val="TBAL9697__x005f_x000d_grotp_wis20"/>
      <sheetName val="TBAL9697__grotp_wise_41"/>
      <sheetName val="NLD_-_Assum20"/>
      <sheetName val="Intro_20"/>
      <sheetName val="TBAL9697__x005f_x005f_x005f_x005f_x005f_x005f_x20"/>
      <sheetName val="Form_620"/>
      <sheetName val="acevsSp_(ABC)20"/>
      <sheetName val="A_O_R_20"/>
      <sheetName val="LIST_OF_MAKES20"/>
      <sheetName val="Cash_Flow_Input_Data_ISC20"/>
      <sheetName val="DETAILED__BOQ20"/>
      <sheetName val="Civil_Works20"/>
      <sheetName val="Legal_Risk_Analysis20"/>
      <sheetName val="CABLE_DATA20"/>
      <sheetName val="Mat_-Rates20"/>
      <sheetName val="TB9798OBPL06_(2)19"/>
      <sheetName val="CORPN_OCT19"/>
      <sheetName val="inout_consol-nov19"/>
      <sheetName val="inout_consol_(2)19"/>
      <sheetName val="AS_ON_DT_EXPS_Mar19"/>
      <sheetName val="fa-pl_&amp;_mach-site19"/>
      <sheetName val="fa_off_eqp19"/>
      <sheetName val="fa_fur&amp;_fix19"/>
      <sheetName val="fa-pl_&amp;_mach-Off19"/>
      <sheetName val="B_Equity-sdpl_INC19"/>
      <sheetName val="inout_consol_wkg19"/>
      <sheetName val="inout_consol_WKNG19"/>
      <sheetName val="B_Sheet_9719"/>
      <sheetName val="P&amp;L_97_19"/>
      <sheetName val="B_Sheet_97-BEXP19"/>
      <sheetName val="P&amp;L_97_-BEXP19"/>
      <sheetName val="consol_flows19"/>
      <sheetName val="sdpl_oth_Liab19"/>
      <sheetName val="obpl-oth_liab19"/>
      <sheetName val="G_land_advance19"/>
      <sheetName val="I-Wip-ot_(2)19"/>
      <sheetName val="detail_WIP_(2)19"/>
      <sheetName val="detail_G-119"/>
      <sheetName val="sobha_menon_ac19"/>
      <sheetName val="pnc_ac19"/>
      <sheetName val="fix_-p_&amp;_M_-SCC19"/>
      <sheetName val="C_fix_asst19"/>
      <sheetName val="D_fix_asst_scdl_19"/>
      <sheetName val="creditors_tb_obpl19"/>
      <sheetName val="TBAL9697_-group_wise__sdpl19"/>
      <sheetName val="TBAL9697_-group_wise_18"/>
      <sheetName val="crs_-G-118"/>
      <sheetName val="TBAL9697_-group_wise__onpl18"/>
      <sheetName val="B_Sheet_97-OBPL18"/>
      <sheetName val="B_Sheet_97_sdpl18"/>
      <sheetName val="TBAL9697_-group_wise__sdpl218"/>
      <sheetName val="inout_consol_jan18"/>
      <sheetName val="consol_flow18"/>
      <sheetName val="D_Loan__Prom18"/>
      <sheetName val="E_Bank_Loan18"/>
      <sheetName val="G_work_Cap18"/>
      <sheetName val="H_land_adv-dec18"/>
      <sheetName val="J_Con_WIP18"/>
      <sheetName val="detail_J18"/>
      <sheetName val="L_Oth_Co18"/>
      <sheetName val="K_fix_asst__18"/>
      <sheetName val="C_fix_asst-SDPL_18"/>
      <sheetName val="TBAL9697__group_wise__sdpl18"/>
      <sheetName val="inout_consol_okg18"/>
      <sheetName val="detail_OIP_(2)18"/>
      <sheetName val="D_fix_ysst_scdl_18"/>
      <sheetName val="cre`itors_tb_obpl18"/>
      <sheetName val="3AL9697_-group_wise__onpl18"/>
      <sheetName val="3‰AL9697_-group_wise__onpl18"/>
      <sheetName val="L_Oth_Bo18"/>
      <sheetName val="Civil_Boq18"/>
      <sheetName val="Boq_Block_A17"/>
      <sheetName val="Staff_Acco_18"/>
      <sheetName val="SITE_OVERHEADS18"/>
      <sheetName val="Project-Material_17"/>
      <sheetName val="PRECAST_lightconc-II18"/>
      <sheetName val="1__PayRec17"/>
      <sheetName val="ino4t_conso,-nov17"/>
      <sheetName val="(nout_co,sol_(2)17"/>
      <sheetName val="Blr_hire17"/>
      <sheetName val="Cashflow_projection17"/>
      <sheetName val="SPT_vs_PHI17"/>
      <sheetName val="key_dates17"/>
      <sheetName val="INPUT_SHEET17"/>
      <sheetName val="_bpl,oth_lia_17"/>
      <sheetName val="G_,and_adv_nce17"/>
      <sheetName val="I,Wip-ot__2)17"/>
      <sheetName val="det!il_WIP_(2)17"/>
      <sheetName val="de4ail_G-117"/>
      <sheetName val="sobha_mennn_ac17"/>
      <sheetName val="C_&amp;ix_asst17"/>
      <sheetName val="3�AL9697_-group_wise__onpl17"/>
      <sheetName val="_x005f_x0003_dpl_oth_Lia`17"/>
      <sheetName val="TBAL9697__x005f_x000d_grotp_wise_17"/>
      <sheetName val="St_co_91_5lvl17"/>
      <sheetName val="Sun_E_Type17"/>
      <sheetName val="Fin_Sum17"/>
      <sheetName val="CORPN_O?T17"/>
      <sheetName val="Labor_abs-NMR17"/>
      <sheetName val="Stress_Calculation17"/>
      <sheetName val="TBAL9697__x000a_grotp_wise_17"/>
      <sheetName val="labour_coeff15"/>
      <sheetName val="Shuttering_Analysis15"/>
      <sheetName val="General_P+M15"/>
      <sheetName val="Curing_Analysis_15"/>
      <sheetName val="Concrete_P+M_(_RMC_)15"/>
      <sheetName val="P+M_(_SMC_)15"/>
      <sheetName val="P+M_-EW15"/>
      <sheetName val="P&amp;L_-_AD15"/>
      <sheetName val="Fin__Assumpt__-_Sensitivities15"/>
      <sheetName val="LOAD_SHEET_15"/>
      <sheetName val="Fill_this_out_first___15"/>
      <sheetName val="Labour_productivity15"/>
      <sheetName val="RCC,Ret__Wall15"/>
      <sheetName val="CORPN_O_x005f_x0000_T17"/>
      <sheetName val="SUPPLY_-Sanitary_Fixtures17"/>
      <sheetName val="ITEMS_FOR_CIVIL_TENDER17"/>
      <sheetName val="_x005f_x005f_x005f_x0003_dpl_oth_Lia`17"/>
      <sheetName val="TBAL9697__x005f_x005f_x005f_x000d_grotp_w17"/>
      <sheetName val="CORPN_O17"/>
      <sheetName val="CORPN_O_T15"/>
      <sheetName val="Area_&amp;_Cate__Master15"/>
      <sheetName val="Bill_No_515"/>
      <sheetName val="TBAL9697__grotp_wise_30"/>
      <sheetName val="Detail_1A15"/>
      <sheetName val="DG_17"/>
      <sheetName val="11B_15"/>
      <sheetName val="BOQ_(2)15"/>
      <sheetName val="DLC_lookups15"/>
      <sheetName val="Structure_Bills_Qty15"/>
      <sheetName val="Fee_Rate_Summary15"/>
      <sheetName val="Name_List15"/>
      <sheetName val="CORPN_O_x005f_x005f_x005f_x0000_T15"/>
      <sheetName val="TBAL9697__x005f_x000a_grotp_wise_15"/>
      <sheetName val="220_11__BS_15"/>
      <sheetName val="ISO_Reconcilation_Statment15"/>
      <sheetName val="AVG_pur_rate15"/>
      <sheetName val="Driveway_Beams15"/>
      <sheetName val="Cat_A_Change_Control15"/>
      <sheetName val="Break_up_Sheet15"/>
      <sheetName val="Summary_of_P_&amp;_M15"/>
      <sheetName val="Break_Dw15"/>
      <sheetName val="FITZ_MORT_9415"/>
      <sheetName val="Sheet_115"/>
      <sheetName val="3BPA00132-5-3_W_plan_HVPNL15"/>
      <sheetName val="Mix_Design15"/>
      <sheetName val="BLOCK-A_(MEA_SHEET)15"/>
      <sheetName val="Quote_Sheet15"/>
      <sheetName val="d-safe_DELUXE15"/>
      <sheetName val="Works_-_Quote_Sheet15"/>
      <sheetName val="IO_LIST15"/>
      <sheetName val="TBAL9697__x005f_x000d_grotp_wis15"/>
      <sheetName val="TBAL9697__grotp_wise_31"/>
      <sheetName val="NLD_-_Assum15"/>
      <sheetName val="Intro_15"/>
      <sheetName val="TBAL9697__x005f_x005f_x005f_x005f_x005f_x005f_x15"/>
      <sheetName val="Form_615"/>
      <sheetName val="acevsSp_(ABC)15"/>
      <sheetName val="A_O_R_15"/>
      <sheetName val="LIST_OF_MAKES15"/>
      <sheetName val="Cash_Flow_Input_Data_ISC15"/>
      <sheetName val="DETAILED__BOQ15"/>
      <sheetName val="Civil_Works15"/>
      <sheetName val="Legal_Risk_Analysis15"/>
      <sheetName val="CABLE_DATA15"/>
      <sheetName val="Mat_-Rates15"/>
      <sheetName val="TBAL9697_-group_wise__sdpl20"/>
      <sheetName val="TBAL9697_-group_wise_19"/>
      <sheetName val="crs_-G-119"/>
      <sheetName val="TBAL9697_-group_wise__onpl19"/>
      <sheetName val="B_Sheet_97-OBPL19"/>
      <sheetName val="B_Sheet_97_sdpl19"/>
      <sheetName val="TBAL9697_-group_wise__sdpl219"/>
      <sheetName val="inout_consol_jan19"/>
      <sheetName val="consol_flow19"/>
      <sheetName val="D_Loan__Prom19"/>
      <sheetName val="E_Bank_Loan19"/>
      <sheetName val="G_work_Cap19"/>
      <sheetName val="H_land_adv-dec19"/>
      <sheetName val="J_Con_WIP19"/>
      <sheetName val="detail_J19"/>
      <sheetName val="L_Oth_Co19"/>
      <sheetName val="K_fix_asst__19"/>
      <sheetName val="C_fix_asst-SDPL_19"/>
      <sheetName val="TBAL9697__group_wise__sdpl19"/>
      <sheetName val="inout_consol_okg19"/>
      <sheetName val="detail_OIP_(2)19"/>
      <sheetName val="D_fix_ysst_scdl_19"/>
      <sheetName val="cre`itors_tb_obpl19"/>
      <sheetName val="3AL9697_-group_wise__onpl19"/>
      <sheetName val="3‰AL9697_-group_wise__onpl19"/>
      <sheetName val="L_Oth_Bo19"/>
      <sheetName val="Civil_Boq19"/>
      <sheetName val="Boq_Block_A18"/>
      <sheetName val="Staff_Acco_19"/>
      <sheetName val="SITE_OVERHEADS19"/>
      <sheetName val="Project-Material_18"/>
      <sheetName val="PRECAST_lightconc-II19"/>
      <sheetName val="1__PayRec18"/>
      <sheetName val="ino4t_conso,-nov18"/>
      <sheetName val="(nout_co,sol_(2)18"/>
      <sheetName val="Blr_hire18"/>
      <sheetName val="Cashflow_projection18"/>
      <sheetName val="SPT_vs_PHI18"/>
      <sheetName val="key_dates18"/>
      <sheetName val="INPUT_SHEET18"/>
      <sheetName val="_bpl,oth_lia_18"/>
      <sheetName val="G_,and_adv_nce18"/>
      <sheetName val="I,Wip-ot__2)18"/>
      <sheetName val="det!il_WIP_(2)18"/>
      <sheetName val="de4ail_G-118"/>
      <sheetName val="sobha_mennn_ac18"/>
      <sheetName val="C_&amp;ix_asst18"/>
      <sheetName val="3�AL9697_-group_wise__onpl18"/>
      <sheetName val="_x005f_x0003_dpl_oth_Lia`18"/>
      <sheetName val="TBAL9697__x005f_x000d_grotp_wise_18"/>
      <sheetName val="St_co_91_5lvl18"/>
      <sheetName val="Sun_E_Type18"/>
      <sheetName val="Fin_Sum18"/>
      <sheetName val="CORPN_O?T18"/>
      <sheetName val="Labor_abs-NMR18"/>
      <sheetName val="Stress_Calculation18"/>
      <sheetName val="TBAL9697__x000a_grotp_wise_18"/>
      <sheetName val="labour_coeff16"/>
      <sheetName val="Shuttering_Analysis16"/>
      <sheetName val="General_P+M16"/>
      <sheetName val="Curing_Analysis_16"/>
      <sheetName val="Concrete_P+M_(_RMC_)16"/>
      <sheetName val="P+M_(_SMC_)16"/>
      <sheetName val="P+M_-EW16"/>
      <sheetName val="P&amp;L_-_AD16"/>
      <sheetName val="Fin__Assumpt__-_Sensitivities16"/>
      <sheetName val="LOAD_SHEET_16"/>
      <sheetName val="Fill_this_out_first___16"/>
      <sheetName val="Labour_productivity16"/>
      <sheetName val="RCC,Ret__Wall16"/>
      <sheetName val="CORPN_O_x005f_x0000_T18"/>
      <sheetName val="SUPPLY_-Sanitary_Fixtures18"/>
      <sheetName val="ITEMS_FOR_CIVIL_TENDER18"/>
      <sheetName val="_x005f_x005f_x005f_x0003_dpl_oth_Lia`18"/>
      <sheetName val="TBAL9697__x005f_x005f_x005f_x000d_grotp_w18"/>
      <sheetName val="CORPN_O18"/>
      <sheetName val="CORPN_O_T16"/>
      <sheetName val="Area_&amp;_Cate__Master16"/>
      <sheetName val="Bill_No_516"/>
      <sheetName val="TBAL9697__grotp_wise_32"/>
      <sheetName val="Detail_1A16"/>
      <sheetName val="DG_18"/>
      <sheetName val="11B_16"/>
      <sheetName val="BOQ_(2)16"/>
      <sheetName val="DLC_lookups16"/>
      <sheetName val="Structure_Bills_Qty16"/>
      <sheetName val="Fee_Rate_Summary16"/>
      <sheetName val="Name_List16"/>
      <sheetName val="CORPN_O_x005f_x005f_x005f_x0000_T16"/>
      <sheetName val="TBAL9697__x005f_x000a_grotp_wise_16"/>
      <sheetName val="220_11__BS_16"/>
      <sheetName val="ISO_Reconcilation_Statment16"/>
      <sheetName val="AVG_pur_rate16"/>
      <sheetName val="Driveway_Beams16"/>
      <sheetName val="Cat_A_Change_Control16"/>
      <sheetName val="Break_up_Sheet16"/>
      <sheetName val="Summary_of_P_&amp;_M16"/>
      <sheetName val="Break_Dw16"/>
      <sheetName val="FITZ_MORT_9416"/>
      <sheetName val="Sheet_116"/>
      <sheetName val="3BPA00132-5-3_W_plan_HVPNL16"/>
      <sheetName val="Mix_Design16"/>
      <sheetName val="BLOCK-A_(MEA_SHEET)16"/>
      <sheetName val="Quote_Sheet16"/>
      <sheetName val="d-safe_DELUXE16"/>
      <sheetName val="Works_-_Quote_Sheet16"/>
      <sheetName val="IO_LIST16"/>
      <sheetName val="TBAL9697__x005f_x000d_grotp_wis16"/>
      <sheetName val="TBAL9697__grotp_wise_33"/>
      <sheetName val="NLD_-_Assum16"/>
      <sheetName val="Intro_16"/>
      <sheetName val="TBAL9697__x005f_x005f_x005f_x005f_x005f_x005f_x16"/>
      <sheetName val="Form_616"/>
      <sheetName val="acevsSp_(ABC)16"/>
      <sheetName val="A_O_R_16"/>
      <sheetName val="LIST_OF_MAKES16"/>
      <sheetName val="Cash_Flow_Input_Data_ISC16"/>
      <sheetName val="DETAILED__BOQ16"/>
      <sheetName val="Civil_Works16"/>
      <sheetName val="Legal_Risk_Analysis16"/>
      <sheetName val="CABLE_DATA16"/>
      <sheetName val="Mat_-Rates16"/>
      <sheetName val="Assumption_Inputs3"/>
      <sheetName val="Tender_Summary3"/>
      <sheetName val="TB9798OBPL06_(2)21"/>
      <sheetName val="CORPN_OCT21"/>
      <sheetName val="inout_consol-nov21"/>
      <sheetName val="inout_consol_(2)21"/>
      <sheetName val="AS_ON_DT_EXPS_Mar21"/>
      <sheetName val="fa-pl_&amp;_mach-site21"/>
      <sheetName val="fa_off_eqp21"/>
      <sheetName val="fa_fur&amp;_fix21"/>
      <sheetName val="fa-pl_&amp;_mach-Off21"/>
      <sheetName val="B_Equity-sdpl_INC21"/>
      <sheetName val="inout_consol_wkg21"/>
      <sheetName val="inout_consol_WKNG21"/>
      <sheetName val="B_Sheet_9721"/>
      <sheetName val="P&amp;L_97_21"/>
      <sheetName val="B_Sheet_97-BEXP21"/>
      <sheetName val="P&amp;L_97_-BEXP21"/>
      <sheetName val="consol_flows21"/>
      <sheetName val="sdpl_oth_Liab21"/>
      <sheetName val="obpl-oth_liab21"/>
      <sheetName val="G_land_advance21"/>
      <sheetName val="I-Wip-ot_(2)21"/>
      <sheetName val="detail_WIP_(2)21"/>
      <sheetName val="detail_G-121"/>
      <sheetName val="sobha_menon_ac21"/>
      <sheetName val="pnc_ac21"/>
      <sheetName val="fix_-p_&amp;_M_-SCC21"/>
      <sheetName val="C_fix_asst21"/>
      <sheetName val="D_fix_asst_scdl_21"/>
      <sheetName val="creditors_tb_obpl21"/>
      <sheetName val="Boq_Block_A19"/>
      <sheetName val="Project-Material_19"/>
      <sheetName val="PRECAST_lightconc-II20"/>
      <sheetName val="1__PayRec19"/>
      <sheetName val="ino4t_conso,-nov19"/>
      <sheetName val="(nout_co,sol_(2)19"/>
      <sheetName val="Blr_hire19"/>
      <sheetName val="Cashflow_projection19"/>
      <sheetName val="SPT_vs_PHI19"/>
      <sheetName val="key_dates19"/>
      <sheetName val="INPUT_SHEET19"/>
      <sheetName val="_bpl,oth_lia_19"/>
      <sheetName val="G_,and_adv_nce19"/>
      <sheetName val="I,Wip-ot__2)19"/>
      <sheetName val="det!il_WIP_(2)19"/>
      <sheetName val="de4ail_G-119"/>
      <sheetName val="sobha_mennn_ac19"/>
      <sheetName val="C_&amp;ix_asst19"/>
      <sheetName val="3�AL9697_-group_wise__onpl19"/>
      <sheetName val="_x005f_x0003_dpl_oth_Lia`19"/>
      <sheetName val="TBAL9697__x005f_x000d_grotp_wise_19"/>
      <sheetName val="St_co_91_5lvl19"/>
      <sheetName val="Sun_E_Type19"/>
      <sheetName val="Fin_Sum19"/>
      <sheetName val="CORPN_O?T19"/>
      <sheetName val="Labor_abs-NMR19"/>
      <sheetName val="Stress_Calculation19"/>
      <sheetName val="TBAL9697__x000a_grotp_wise_19"/>
      <sheetName val="labour_coeff17"/>
      <sheetName val="Shuttering_Analysis17"/>
      <sheetName val="General_P+M17"/>
      <sheetName val="Curing_Analysis_17"/>
      <sheetName val="Concrete_P+M_(_RMC_)17"/>
      <sheetName val="P+M_(_SMC_)17"/>
      <sheetName val="P+M_-EW17"/>
      <sheetName val="P&amp;L_-_AD17"/>
      <sheetName val="Fin__Assumpt__-_Sensitivities17"/>
      <sheetName val="LOAD_SHEET_17"/>
      <sheetName val="Fill_this_out_first___17"/>
      <sheetName val="Labour_productivity17"/>
      <sheetName val="RCC,Ret__Wall17"/>
      <sheetName val="CORPN_O_x005f_x0000_T19"/>
      <sheetName val="SUPPLY_-Sanitary_Fixtures19"/>
      <sheetName val="ITEMS_FOR_CIVIL_TENDER19"/>
      <sheetName val="_x005f_x005f_x005f_x0003_dpl_oth_Lia`19"/>
      <sheetName val="TBAL9697__x005f_x005f_x005f_x000d_grotp_w19"/>
      <sheetName val="CORPN_O19"/>
      <sheetName val="CORPN_O_T17"/>
      <sheetName val="Area_&amp;_Cate__Master17"/>
      <sheetName val="Bill_No_517"/>
      <sheetName val="TBAL9697__grotp_wise_34"/>
      <sheetName val="Detail_1A17"/>
      <sheetName val="DG_19"/>
      <sheetName val="11B_17"/>
      <sheetName val="BOQ_(2)17"/>
      <sheetName val="DLC_lookups17"/>
      <sheetName val="Structure_Bills_Qty17"/>
      <sheetName val="Fee_Rate_Summary17"/>
      <sheetName val="Name_List17"/>
      <sheetName val="CORPN_O_x005f_x005f_x005f_x0000_T17"/>
      <sheetName val="TBAL9697__x005f_x000a_grotp_wise_17"/>
      <sheetName val="220_11__BS_17"/>
      <sheetName val="ISO_Reconcilation_Statment17"/>
      <sheetName val="AVG_pur_rate17"/>
      <sheetName val="Driveway_Beams17"/>
      <sheetName val="Cat_A_Change_Control17"/>
      <sheetName val="Break_up_Sheet17"/>
      <sheetName val="Summary_of_P_&amp;_M17"/>
      <sheetName val="Break_Dw17"/>
      <sheetName val="FITZ_MORT_9417"/>
      <sheetName val="Sheet_117"/>
      <sheetName val="3BPA00132-5-3_W_plan_HVPNL17"/>
      <sheetName val="Mix_Design17"/>
      <sheetName val="BLOCK-A_(MEA_SHEET)17"/>
      <sheetName val="Quote_Sheet17"/>
      <sheetName val="d-safe_DELUXE17"/>
      <sheetName val="Works_-_Quote_Sheet17"/>
      <sheetName val="IO_LIST17"/>
      <sheetName val="TBAL9697__x005f_x000d_grotp_wis17"/>
      <sheetName val="TBAL9697__grotp_wise_35"/>
      <sheetName val="NLD_-_Assum17"/>
      <sheetName val="Intro_17"/>
      <sheetName val="TBAL9697__x005f_x005f_x005f_x005f_x005f_x005f_x17"/>
      <sheetName val="Form_617"/>
      <sheetName val="acevsSp_(ABC)17"/>
      <sheetName val="A_O_R_17"/>
      <sheetName val="LIST_OF_MAKES17"/>
      <sheetName val="Cash_Flow_Input_Data_ISC17"/>
      <sheetName val="DETAILED__BOQ17"/>
      <sheetName val="Civil_Works17"/>
      <sheetName val="Legal_Risk_Analysis17"/>
      <sheetName val="CABLE_DATA17"/>
      <sheetName val="Mat_-Rates17"/>
      <sheetName val="Assumption_Inputs"/>
      <sheetName val="Tender_Summary"/>
      <sheetName val="TBAL9697_-group_wise__sdpl31"/>
      <sheetName val="TBAL9697_-group_wise_21"/>
      <sheetName val="crs_-G-121"/>
      <sheetName val="TBAL9697_-group_wise__onpl21"/>
      <sheetName val="B_Sheet_97-OBPL21"/>
      <sheetName val="B_Sheet_97_sdpl21"/>
      <sheetName val="TBAL9697_-group_wise__sdpl221"/>
      <sheetName val="inout_consol_jan21"/>
      <sheetName val="consol_flow21"/>
      <sheetName val="D_Loan__Prom21"/>
      <sheetName val="E_Bank_Loan21"/>
      <sheetName val="G_work_Cap21"/>
      <sheetName val="H_land_adv-dec21"/>
      <sheetName val="J_Con_WIP21"/>
      <sheetName val="detail_J21"/>
      <sheetName val="L_Oth_Co21"/>
      <sheetName val="K_fix_asst__21"/>
      <sheetName val="C_fix_asst-SDPL_21"/>
      <sheetName val="TBAL9697__group_wise__sdpl21"/>
      <sheetName val="inout_consol_okg21"/>
      <sheetName val="detail_OIP_(2)21"/>
      <sheetName val="D_fix_ysst_scdl_21"/>
      <sheetName val="cre`itors_tb_obpl21"/>
      <sheetName val="3AL9697_-group_wise__onpl21"/>
      <sheetName val="3‰AL9697_-group_wise__onpl21"/>
      <sheetName val="L_Oth_Bo21"/>
      <sheetName val="Civil_Boq21"/>
      <sheetName val="Staff_Acco_21"/>
      <sheetName val="SITE_OVERHEADS21"/>
      <sheetName val="PRECAST_lightconc-II21"/>
      <sheetName val="1__PayRec20"/>
      <sheetName val="ino4t_conso,-nov20"/>
      <sheetName val="(nout_co,sol_(2)20"/>
      <sheetName val="Blr_hire20"/>
      <sheetName val="Cashflow_projection20"/>
      <sheetName val="SPT_vs_PHI20"/>
      <sheetName val="key_dates20"/>
      <sheetName val="INPUT_SHEET20"/>
      <sheetName val="_bpl,oth_lia_20"/>
      <sheetName val="G_,and_adv_nce20"/>
      <sheetName val="I,Wip-ot__2)20"/>
      <sheetName val="det!il_WIP_(2)20"/>
      <sheetName val="de4ail_G-120"/>
      <sheetName val="sobha_mennn_ac20"/>
      <sheetName val="C_&amp;ix_asst20"/>
      <sheetName val="_x005f_x0003_dpl_oth_Lia`20"/>
      <sheetName val="TBAL9697__x005f_x000d_grotp_wise_20"/>
      <sheetName val="St_co_91_5lvl20"/>
      <sheetName val="Sun_E_Type20"/>
      <sheetName val="Fin_Sum20"/>
      <sheetName val="CORPN_O?T20"/>
      <sheetName val="Labor_abs-NMR20"/>
      <sheetName val="Stress_Calculation20"/>
      <sheetName val="TBAL9697__x000a_grotp_wise_20"/>
      <sheetName val="labour_coeff18"/>
      <sheetName val="Shuttering_Analysis18"/>
      <sheetName val="General_P+M18"/>
      <sheetName val="Curing_Analysis_18"/>
      <sheetName val="Concrete_P+M_(_RMC_)18"/>
      <sheetName val="P+M_(_SMC_)18"/>
      <sheetName val="P+M_-EW18"/>
      <sheetName val="P&amp;L_-_AD18"/>
      <sheetName val="Fin__Assumpt__-_Sensitivities18"/>
      <sheetName val="LOAD_SHEET_18"/>
      <sheetName val="Fill_this_out_first___18"/>
      <sheetName val="Labour_productivity18"/>
      <sheetName val="RCC,Ret__Wall18"/>
      <sheetName val="CORPN_O_x005f_x0000_T20"/>
      <sheetName val="SUPPLY_-Sanitary_Fixtures20"/>
      <sheetName val="ITEMS_FOR_CIVIL_TENDER20"/>
      <sheetName val="_x005f_x005f_x005f_x0003_dpl_oth_Lia`20"/>
      <sheetName val="TBAL9697__x005f_x005f_x005f_x000d_grotp_w20"/>
      <sheetName val="CORPN_O20"/>
      <sheetName val="CORPN_O_T18"/>
      <sheetName val="Area_&amp;_Cate__Master18"/>
      <sheetName val="Bill_No_518"/>
      <sheetName val="TBAL9697__grotp_wise_36"/>
      <sheetName val="Detail_1A18"/>
      <sheetName val="DG_20"/>
      <sheetName val="11B_18"/>
      <sheetName val="BOQ_(2)18"/>
      <sheetName val="DLC_lookups18"/>
      <sheetName val="Structure_Bills_Qty18"/>
      <sheetName val="Fee_Rate_Summary18"/>
      <sheetName val="Name_List18"/>
      <sheetName val="CORPN_O_x005f_x005f_x005f_x0000_T18"/>
      <sheetName val="TBAL9697__x005f_x000a_grotp_wise_18"/>
      <sheetName val="220_11__BS_18"/>
      <sheetName val="ISO_Reconcilation_Statment18"/>
      <sheetName val="AVG_pur_rate18"/>
      <sheetName val="Driveway_Beams18"/>
      <sheetName val="Cat_A_Change_Control18"/>
      <sheetName val="Break_up_Sheet18"/>
      <sheetName val="Summary_of_P_&amp;_M18"/>
      <sheetName val="Break_Dw18"/>
      <sheetName val="FITZ_MORT_9418"/>
      <sheetName val="Sheet_118"/>
      <sheetName val="3BPA00132-5-3_W_plan_HVPNL18"/>
      <sheetName val="Mix_Design18"/>
      <sheetName val="BLOCK-A_(MEA_SHEET)18"/>
      <sheetName val="Quote_Sheet18"/>
      <sheetName val="d-safe_DELUXE18"/>
      <sheetName val="Works_-_Quote_Sheet18"/>
      <sheetName val="IO_LIST18"/>
      <sheetName val="TBAL9697__x005f_x000d_grotp_wis18"/>
      <sheetName val="TBAL9697__grotp_wise_37"/>
      <sheetName val="NLD_-_Assum18"/>
      <sheetName val="Intro_18"/>
      <sheetName val="TBAL9697__x005f_x005f_x005f_x005f_x005f_x005f_x18"/>
      <sheetName val="Form_618"/>
      <sheetName val="acevsSp_(ABC)18"/>
      <sheetName val="A_O_R_18"/>
      <sheetName val="LIST_OF_MAKES18"/>
      <sheetName val="Cash_Flow_Input_Data_ISC18"/>
      <sheetName val="DETAILED__BOQ18"/>
      <sheetName val="Civil_Works18"/>
      <sheetName val="Legal_Risk_Analysis18"/>
      <sheetName val="CABLE_DATA18"/>
      <sheetName val="Mat_-Rates18"/>
      <sheetName val="Assumption_Inputs1"/>
      <sheetName val="Tender_Summary1"/>
      <sheetName val="TB9798OBPL06_(2)23"/>
      <sheetName val="CORPN_OCT23"/>
      <sheetName val="inout_consol-nov23"/>
      <sheetName val="inout_consol_(2)23"/>
      <sheetName val="AS_ON_DT_EXPS_Mar23"/>
      <sheetName val="fa-pl_&amp;_mach-site23"/>
      <sheetName val="fa_off_eqp23"/>
      <sheetName val="fa_fur&amp;_fix23"/>
      <sheetName val="fa-pl_&amp;_mach-Off23"/>
      <sheetName val="B_Equity-sdpl_INC23"/>
      <sheetName val="inout_consol_wkg23"/>
      <sheetName val="inout_consol_WKNG23"/>
      <sheetName val="B_Sheet_9723"/>
      <sheetName val="P&amp;L_97_23"/>
      <sheetName val="B_Sheet_97-BEXP23"/>
      <sheetName val="P&amp;L_97_-BEXP23"/>
      <sheetName val="consol_flows23"/>
      <sheetName val="sdpl_oth_Liab23"/>
      <sheetName val="obpl-oth_liab23"/>
      <sheetName val="G_land_advance23"/>
      <sheetName val="I-Wip-ot_(2)23"/>
      <sheetName val="detail_WIP_(2)23"/>
      <sheetName val="detail_G-123"/>
      <sheetName val="sobha_menon_ac23"/>
      <sheetName val="pnc_ac23"/>
      <sheetName val="fix_-p_&amp;_M_-SCC23"/>
      <sheetName val="C_fix_asst23"/>
      <sheetName val="D_fix_asst_scdl_23"/>
      <sheetName val="creditors_tb_obpl23"/>
      <sheetName val="Boq_Block_A21"/>
      <sheetName val="Project-Material_21"/>
      <sheetName val="PRECAST_lightconc-II22"/>
      <sheetName val="1__PayRec21"/>
      <sheetName val="ino4t_conso,-nov21"/>
      <sheetName val="(nout_co,sol_(2)21"/>
      <sheetName val="Blr_hire21"/>
      <sheetName val="Cashflow_projection21"/>
      <sheetName val="SPT_vs_PHI21"/>
      <sheetName val="key_dates21"/>
      <sheetName val="INPUT_SHEET21"/>
      <sheetName val="_bpl,oth_lia_21"/>
      <sheetName val="G_,and_adv_nce21"/>
      <sheetName val="I,Wip-ot__2)21"/>
      <sheetName val="det!il_WIP_(2)21"/>
      <sheetName val="de4ail_G-121"/>
      <sheetName val="sobha_mennn_ac21"/>
      <sheetName val="C_&amp;ix_asst21"/>
      <sheetName val="3�AL9697_-group_wise__onpl21"/>
      <sheetName val="_x005f_x0003_dpl_oth_Lia`21"/>
      <sheetName val="TBAL9697__x005f_x000d_grotp_wise_21"/>
      <sheetName val="St_co_91_5lvl21"/>
      <sheetName val="Sun_E_Type21"/>
      <sheetName val="Fin_Sum21"/>
      <sheetName val="CORPN_O?T21"/>
      <sheetName val="Labor_abs-NMR21"/>
      <sheetName val="Stress_Calculation21"/>
      <sheetName val="TBAL9697__x000a_grotp_wise_21"/>
      <sheetName val="labour_coeff19"/>
      <sheetName val="Shuttering_Analysis19"/>
      <sheetName val="General_P+M19"/>
      <sheetName val="Curing_Analysis_19"/>
      <sheetName val="Concrete_P+M_(_RMC_)19"/>
      <sheetName val="P+M_(_SMC_)19"/>
      <sheetName val="P+M_-EW19"/>
      <sheetName val="P&amp;L_-_AD19"/>
      <sheetName val="Fin__Assumpt__-_Sensitivities19"/>
      <sheetName val="LOAD_SHEET_19"/>
      <sheetName val="Fill_this_out_first___19"/>
      <sheetName val="Labour_productivity19"/>
      <sheetName val="RCC,Ret__Wall19"/>
      <sheetName val="CORPN_O_x005f_x0000_T21"/>
      <sheetName val="SUPPLY_-Sanitary_Fixtures21"/>
      <sheetName val="ITEMS_FOR_CIVIL_TENDER21"/>
      <sheetName val="_x005f_x005f_x005f_x0003_dpl_oth_Lia`21"/>
      <sheetName val="TBAL9697__x005f_x005f_x005f_x000d_grotp_w21"/>
      <sheetName val="CORPN_O21"/>
      <sheetName val="CORPN_O_T19"/>
      <sheetName val="Area_&amp;_Cate__Master19"/>
      <sheetName val="Bill_No_519"/>
      <sheetName val="TBAL9697__grotp_wise_38"/>
      <sheetName val="Detail_1A19"/>
      <sheetName val="DG_21"/>
      <sheetName val="11B_19"/>
      <sheetName val="BOQ_(2)19"/>
      <sheetName val="DLC_lookups19"/>
      <sheetName val="Structure_Bills_Qty19"/>
      <sheetName val="Fee_Rate_Summary19"/>
      <sheetName val="Name_List19"/>
      <sheetName val="CORPN_O_x005f_x005f_x005f_x0000_T19"/>
      <sheetName val="TBAL9697__x005f_x000a_grotp_wise_19"/>
      <sheetName val="220_11__BS_19"/>
      <sheetName val="ISO_Reconcilation_Statment19"/>
      <sheetName val="AVG_pur_rate19"/>
      <sheetName val="Driveway_Beams19"/>
      <sheetName val="Cat_A_Change_Control19"/>
      <sheetName val="Break_up_Sheet19"/>
      <sheetName val="Summary_of_P_&amp;_M19"/>
      <sheetName val="Break_Dw19"/>
      <sheetName val="FITZ_MORT_9419"/>
      <sheetName val="Sheet_119"/>
      <sheetName val="3BPA00132-5-3_W_plan_HVPNL19"/>
      <sheetName val="Mix_Design19"/>
      <sheetName val="BLOCK-A_(MEA_SHEET)19"/>
      <sheetName val="Quote_Sheet19"/>
      <sheetName val="d-safe_DELUXE19"/>
      <sheetName val="Works_-_Quote_Sheet19"/>
      <sheetName val="IO_LIST19"/>
      <sheetName val="TBAL9697__x005f_x000d_grotp_wis19"/>
      <sheetName val="TBAL9697__grotp_wise_39"/>
      <sheetName val="NLD_-_Assum19"/>
      <sheetName val="Intro_19"/>
      <sheetName val="TBAL9697__x005f_x005f_x005f_x005f_x005f_x005f_x19"/>
      <sheetName val="Form_619"/>
      <sheetName val="acevsSp_(ABC)19"/>
      <sheetName val="A_O_R_19"/>
      <sheetName val="LIST_OF_MAKES19"/>
      <sheetName val="Cash_Flow_Input_Data_ISC19"/>
      <sheetName val="DETAILED__BOQ19"/>
      <sheetName val="Civil_Works19"/>
      <sheetName val="Legal_Risk_Analysis19"/>
      <sheetName val="CABLE_DATA19"/>
      <sheetName val="Mat_-Rates19"/>
      <sheetName val="Assumption_Inputs2"/>
      <sheetName val="Tender_Summary2"/>
      <sheetName val="TB9798OBPL06_(2)25"/>
      <sheetName val="CORPN_OCT25"/>
      <sheetName val="inout_consol-nov25"/>
      <sheetName val="inout_consol_(2)25"/>
      <sheetName val="AS_ON_DT_EXPS_Mar25"/>
      <sheetName val="fa-pl_&amp;_mach-site25"/>
      <sheetName val="fa_off_eqp25"/>
      <sheetName val="fa_fur&amp;_fix25"/>
      <sheetName val="fa-pl_&amp;_mach-Off25"/>
      <sheetName val="B_Equity-sdpl_INC25"/>
      <sheetName val="inout_consol_wkg25"/>
      <sheetName val="inout_consol_WKNG25"/>
      <sheetName val="B_Sheet_9725"/>
      <sheetName val="P&amp;L_97_25"/>
      <sheetName val="B_Sheet_97-BEXP25"/>
      <sheetName val="P&amp;L_97_-BEXP25"/>
      <sheetName val="consol_flows25"/>
      <sheetName val="sdpl_oth_Liab25"/>
      <sheetName val="obpl-oth_liab25"/>
      <sheetName val="G_land_advance25"/>
      <sheetName val="I-Wip-ot_(2)25"/>
      <sheetName val="detail_WIP_(2)25"/>
      <sheetName val="detail_G-125"/>
      <sheetName val="sobha_menon_ac25"/>
      <sheetName val="pnc_ac25"/>
      <sheetName val="fix_-p_&amp;_M_-SCC25"/>
      <sheetName val="C_fix_asst25"/>
      <sheetName val="D_fix_asst_scdl_25"/>
      <sheetName val="creditors_tb_obpl25"/>
      <sheetName val="TBAL9697_-group_wise__sdpl34"/>
      <sheetName val="TBAL9697_-group_wise_24"/>
      <sheetName val="crs_-G-124"/>
      <sheetName val="TBAL9697_-group_wise__onpl24"/>
      <sheetName val="B_Sheet_97-OBPL24"/>
      <sheetName val="B_Sheet_97_sdpl24"/>
      <sheetName val="TBAL9697_-group_wise__sdpl224"/>
      <sheetName val="inout_consol_jan24"/>
      <sheetName val="consol_flow24"/>
      <sheetName val="D_Loan__Prom24"/>
      <sheetName val="E_Bank_Loan24"/>
      <sheetName val="G_work_Cap24"/>
      <sheetName val="H_land_adv-dec24"/>
      <sheetName val="J_Con_WIP24"/>
      <sheetName val="detail_J24"/>
      <sheetName val="L_Oth_Co24"/>
      <sheetName val="K_fix_asst__24"/>
      <sheetName val="C_fix_asst-SDPL_24"/>
      <sheetName val="TBAL9697__group_wise__sdpl24"/>
      <sheetName val="inout_consol_okg24"/>
      <sheetName val="detail_OIP_(2)24"/>
      <sheetName val="D_fix_ysst_scdl_24"/>
      <sheetName val="cre`itors_tb_obpl24"/>
      <sheetName val="3AL9697_-group_wise__onpl24"/>
      <sheetName val="3‰AL9697_-group_wise__onpl24"/>
      <sheetName val="L_Oth_Bo24"/>
      <sheetName val="Civil_Boq24"/>
      <sheetName val="Boq_Block_A23"/>
      <sheetName val="Staff_Acco_24"/>
      <sheetName val="SITE_OVERHEADS24"/>
      <sheetName val="Project-Material_23"/>
      <sheetName val="PRECAST_lightconc-II24"/>
      <sheetName val="1__PayRec23"/>
      <sheetName val="ino4t_conso,-nov23"/>
      <sheetName val="(nout_co,sol_(2)23"/>
      <sheetName val="Blr_hire23"/>
      <sheetName val="Cashflow_projection23"/>
      <sheetName val="SPT_vs_PHI23"/>
      <sheetName val="key_dates23"/>
      <sheetName val="INPUT_SHEET23"/>
      <sheetName val="_bpl,oth_lia_23"/>
      <sheetName val="G_,and_adv_nce23"/>
      <sheetName val="I,Wip-ot__2)23"/>
      <sheetName val="det!il_WIP_(2)23"/>
      <sheetName val="de4ail_G-123"/>
      <sheetName val="sobha_mennn_ac23"/>
      <sheetName val="C_&amp;ix_asst23"/>
      <sheetName val="3�AL9697_-group_wise__onpl23"/>
      <sheetName val="_x005f_x0003_dpl_oth_Lia`23"/>
      <sheetName val="TBAL9697__x005f_x000d_grotp_wise_23"/>
      <sheetName val="St_co_91_5lvl23"/>
      <sheetName val="Sun_E_Type23"/>
      <sheetName val="Fin_Sum23"/>
      <sheetName val="CORPN_O?T23"/>
      <sheetName val="Labor_abs-NMR23"/>
      <sheetName val="Stress_Calculation23"/>
      <sheetName val="TBAL9697__x000a_grotp_wise_23"/>
      <sheetName val="labour_coeff21"/>
      <sheetName val="Shuttering_Analysis21"/>
      <sheetName val="General_P+M21"/>
      <sheetName val="Curing_Analysis_21"/>
      <sheetName val="Concrete_P+M_(_RMC_)21"/>
      <sheetName val="P+M_(_SMC_)21"/>
      <sheetName val="P+M_-EW21"/>
      <sheetName val="P&amp;L_-_AD21"/>
      <sheetName val="Fin__Assumpt__-_Sensitivities21"/>
      <sheetName val="LOAD_SHEET_21"/>
      <sheetName val="Fill_this_out_first___21"/>
      <sheetName val="Labour_productivity21"/>
      <sheetName val="RCC,Ret__Wall21"/>
      <sheetName val="CORPN_O_x005f_x0000_T23"/>
      <sheetName val="SUPPLY_-Sanitary_Fixtures23"/>
      <sheetName val="ITEMS_FOR_CIVIL_TENDER23"/>
      <sheetName val="_x005f_x005f_x005f_x0003_dpl_oth_Lia`23"/>
      <sheetName val="TBAL9697__x005f_x005f_x005f_x000d_grotp_w23"/>
      <sheetName val="CORPN_O23"/>
      <sheetName val="CORPN_O_T21"/>
      <sheetName val="Area_&amp;_Cate__Master21"/>
      <sheetName val="Bill_No_521"/>
      <sheetName val="TBAL9697__grotp_wise_42"/>
      <sheetName val="Detail_1A21"/>
      <sheetName val="DG_23"/>
      <sheetName val="11B_21"/>
      <sheetName val="BOQ_(2)21"/>
      <sheetName val="DLC_lookups21"/>
      <sheetName val="Structure_Bills_Qty21"/>
      <sheetName val="Fee_Rate_Summary21"/>
      <sheetName val="Name_List21"/>
      <sheetName val="CORPN_O_x005f_x005f_x005f_x0000_T21"/>
      <sheetName val="TBAL9697__x005f_x000a_grotp_wise_21"/>
      <sheetName val="220_11__BS_21"/>
      <sheetName val="ISO_Reconcilation_Statment21"/>
      <sheetName val="AVG_pur_rate21"/>
      <sheetName val="Driveway_Beams21"/>
      <sheetName val="Cat_A_Change_Control21"/>
      <sheetName val="Break_up_Sheet21"/>
      <sheetName val="Summary_of_P_&amp;_M21"/>
      <sheetName val="Break_Dw21"/>
      <sheetName val="FITZ_MORT_9421"/>
      <sheetName val="Sheet_121"/>
      <sheetName val="3BPA00132-5-3_W_plan_HVPNL21"/>
      <sheetName val="Mix_Design21"/>
      <sheetName val="BLOCK-A_(MEA_SHEET)21"/>
      <sheetName val="Quote_Sheet21"/>
      <sheetName val="d-safe_DELUXE21"/>
      <sheetName val="Works_-_Quote_Sheet21"/>
      <sheetName val="IO_LIST21"/>
      <sheetName val="TBAL9697__x005f_x000d_grotp_wis21"/>
      <sheetName val="TBAL9697__grotp_wise_43"/>
      <sheetName val="NLD_-_Assum21"/>
      <sheetName val="Intro_21"/>
      <sheetName val="TBAL9697__x005f_x005f_x005f_x005f_x005f_x005f_x21"/>
      <sheetName val="Form_621"/>
      <sheetName val="acevsSp_(ABC)21"/>
      <sheetName val="A_O_R_21"/>
      <sheetName val="LIST_OF_MAKES21"/>
      <sheetName val="Cash_Flow_Input_Data_ISC21"/>
      <sheetName val="DETAILED__BOQ21"/>
      <sheetName val="Civil_Works21"/>
      <sheetName val="Legal_Risk_Analysis21"/>
      <sheetName val="CABLE_DATA21"/>
      <sheetName val="Mat_-Rates21"/>
      <sheetName val="Assumption_Inputs4"/>
      <sheetName val="Tender_Summary4"/>
      <sheetName val="TB9798OBPL06_(2)26"/>
      <sheetName val="CORPN_OCT26"/>
      <sheetName val="inout_consol-nov26"/>
      <sheetName val="inout_consol_(2)26"/>
      <sheetName val="AS_ON_DT_EXPS_Mar26"/>
      <sheetName val="fa-pl_&amp;_mach-site26"/>
      <sheetName val="fa_off_eqp26"/>
      <sheetName val="fa_fur&amp;_fix26"/>
      <sheetName val="fa-pl_&amp;_mach-Off26"/>
      <sheetName val="B_Equity-sdpl_INC26"/>
      <sheetName val="inout_consol_wkg26"/>
      <sheetName val="inout_consol_WKNG26"/>
      <sheetName val="B_Sheet_9726"/>
      <sheetName val="P&amp;L_97_26"/>
      <sheetName val="B_Sheet_97-BEXP26"/>
      <sheetName val="P&amp;L_97_-BEXP26"/>
      <sheetName val="consol_flows26"/>
      <sheetName val="sdpl_oth_Liab26"/>
      <sheetName val="obpl-oth_liab26"/>
      <sheetName val="G_land_advance26"/>
      <sheetName val="I-Wip-ot_(2)26"/>
      <sheetName val="detail_WIP_(2)26"/>
      <sheetName val="detail_G-126"/>
      <sheetName val="sobha_menon_ac26"/>
      <sheetName val="pnc_ac26"/>
      <sheetName val="fix_-p_&amp;_M_-SCC26"/>
      <sheetName val="C_fix_asst26"/>
      <sheetName val="D_fix_asst_scdl_26"/>
      <sheetName val="creditors_tb_obpl26"/>
      <sheetName val="TBAL9697_-group_wise__sdpl35"/>
      <sheetName val="TBAL9697_-group_wise_25"/>
      <sheetName val="crs_-G-125"/>
      <sheetName val="TBAL9697_-group_wise__onpl25"/>
      <sheetName val="B_Sheet_97-OBPL25"/>
      <sheetName val="B_Sheet_97_sdpl25"/>
      <sheetName val="TBAL9697_-group_wise__sdpl225"/>
      <sheetName val="inout_consol_jan25"/>
      <sheetName val="consol_flow25"/>
      <sheetName val="D_Loan__Prom25"/>
      <sheetName val="E_Bank_Loan25"/>
      <sheetName val="G_work_Cap25"/>
      <sheetName val="H_land_adv-dec25"/>
      <sheetName val="J_Con_WIP25"/>
      <sheetName val="detail_J25"/>
      <sheetName val="L_Oth_Co25"/>
      <sheetName val="K_fix_asst__25"/>
      <sheetName val="C_fix_asst-SDPL_25"/>
      <sheetName val="TBAL9697__group_wise__sdpl25"/>
      <sheetName val="inout_consol_okg25"/>
      <sheetName val="detail_OIP_(2)25"/>
      <sheetName val="D_fix_ysst_scdl_25"/>
      <sheetName val="cre`itors_tb_obpl25"/>
      <sheetName val="3AL9697_-group_wise__onpl25"/>
      <sheetName val="3‰AL9697_-group_wise__onpl25"/>
      <sheetName val="L_Oth_Bo25"/>
      <sheetName val="Civil_Boq25"/>
      <sheetName val="Boq_Block_A24"/>
      <sheetName val="Staff_Acco_25"/>
      <sheetName val="SITE_OVERHEADS25"/>
      <sheetName val="Project-Material_24"/>
      <sheetName val="PRECAST_lightconc-II25"/>
      <sheetName val="1__PayRec24"/>
      <sheetName val="ino4t_conso,-nov24"/>
      <sheetName val="(nout_co,sol_(2)24"/>
      <sheetName val="Blr_hire24"/>
      <sheetName val="Cashflow_projection24"/>
      <sheetName val="SPT_vs_PHI24"/>
      <sheetName val="key_dates24"/>
      <sheetName val="INPUT_SHEET24"/>
      <sheetName val="_bpl,oth_lia_24"/>
      <sheetName val="G_,and_adv_nce24"/>
      <sheetName val="I,Wip-ot__2)24"/>
      <sheetName val="det!il_WIP_(2)24"/>
      <sheetName val="de4ail_G-124"/>
      <sheetName val="sobha_mennn_ac24"/>
      <sheetName val="C_&amp;ix_asst24"/>
      <sheetName val="3�AL9697_-group_wise__onpl24"/>
      <sheetName val="_x005f_x0003_dpl_oth_Lia`24"/>
      <sheetName val="TBAL9697__x005f_x000d_grotp_wise_24"/>
      <sheetName val="St_co_91_5lvl24"/>
      <sheetName val="Sun_E_Type24"/>
      <sheetName val="Fin_Sum24"/>
      <sheetName val="CORPN_O?T24"/>
      <sheetName val="Labor_abs-NMR24"/>
      <sheetName val="Stress_Calculation24"/>
      <sheetName val="TBAL9697__x000a_grotp_wise_24"/>
      <sheetName val="labour_coeff22"/>
      <sheetName val="Shuttering_Analysis22"/>
      <sheetName val="General_P+M22"/>
      <sheetName val="Curing_Analysis_22"/>
      <sheetName val="Concrete_P+M_(_RMC_)22"/>
      <sheetName val="P+M_(_SMC_)22"/>
      <sheetName val="P+M_-EW22"/>
      <sheetName val="P&amp;L_-_AD22"/>
      <sheetName val="Fin__Assumpt__-_Sensitivities22"/>
      <sheetName val="LOAD_SHEET_22"/>
      <sheetName val="Fill_this_out_first___22"/>
      <sheetName val="Labour_productivity22"/>
      <sheetName val="RCC,Ret__Wall22"/>
      <sheetName val="CORPN_O_x005f_x0000_T24"/>
      <sheetName val="SUPPLY_-Sanitary_Fixtures24"/>
      <sheetName val="ITEMS_FOR_CIVIL_TENDER24"/>
      <sheetName val="_x005f_x005f_x005f_x0003_dpl_oth_Lia`24"/>
      <sheetName val="TBAL9697__x005f_x005f_x005f_x000d_grotp_w24"/>
      <sheetName val="CORPN_O24"/>
      <sheetName val="CORPN_O_T22"/>
      <sheetName val="Area_&amp;_Cate__Master22"/>
      <sheetName val="Bill_No_522"/>
      <sheetName val="TBAL9697__grotp_wise_44"/>
      <sheetName val="Detail_1A22"/>
      <sheetName val="DG_24"/>
      <sheetName val="11B_22"/>
      <sheetName val="BOQ_(2)22"/>
      <sheetName val="DLC_lookups22"/>
      <sheetName val="Structure_Bills_Qty22"/>
      <sheetName val="Fee_Rate_Summary22"/>
      <sheetName val="Name_List22"/>
      <sheetName val="CORPN_O_x005f_x005f_x005f_x0000_T22"/>
      <sheetName val="TBAL9697__x005f_x000a_grotp_wise_22"/>
      <sheetName val="220_11__BS_22"/>
      <sheetName val="ISO_Reconcilation_Statment22"/>
      <sheetName val="AVG_pur_rate22"/>
      <sheetName val="Driveway_Beams22"/>
      <sheetName val="Cat_A_Change_Control22"/>
      <sheetName val="Break_up_Sheet22"/>
      <sheetName val="Summary_of_P_&amp;_M22"/>
      <sheetName val="Break_Dw22"/>
      <sheetName val="FITZ_MORT_9422"/>
      <sheetName val="Sheet_122"/>
      <sheetName val="3BPA00132-5-3_W_plan_HVPNL22"/>
      <sheetName val="Mix_Design22"/>
      <sheetName val="BLOCK-A_(MEA_SHEET)22"/>
      <sheetName val="Quote_Sheet22"/>
      <sheetName val="d-safe_DELUXE22"/>
      <sheetName val="Works_-_Quote_Sheet22"/>
      <sheetName val="IO_LIST22"/>
      <sheetName val="TBAL9697__x005f_x000d_grotp_wis22"/>
      <sheetName val="TBAL9697__grotp_wise_45"/>
      <sheetName val="NLD_-_Assum22"/>
      <sheetName val="Intro_22"/>
      <sheetName val="TBAL9697__x005f_x005f_x005f_x005f_x005f_x005f_x22"/>
      <sheetName val="Form_622"/>
      <sheetName val="acevsSp_(ABC)22"/>
      <sheetName val="A_O_R_22"/>
      <sheetName val="LIST_OF_MAKES22"/>
      <sheetName val="Cash_Flow_Input_Data_ISC22"/>
      <sheetName val="DETAILED__BOQ22"/>
      <sheetName val="Civil_Works22"/>
      <sheetName val="Legal_Risk_Analysis22"/>
      <sheetName val="CABLE_DATA22"/>
      <sheetName val="Mat_-Rates22"/>
      <sheetName val="Assumption_Inputs5"/>
      <sheetName val="Tender_Summary5"/>
      <sheetName val="Summary_Bank"/>
      <sheetName val="Admin"/>
      <sheetName val="Elect."/>
      <sheetName val="hyperstatic"/>
      <sheetName val="Pentaerythritol"/>
      <sheetName val="TBAL9697_ grotp_wise_2"/>
      <sheetName val="TBAL9697_ grotp_wise_4"/>
      <sheetName val="TBAL9697_ grotp_wise_3"/>
      <sheetName val="TBAL9697_ grotp_wise_5"/>
      <sheetName val="TBAL9697_ grotp_wise_6"/>
      <sheetName val="TBAL9697_ grotp_wise_7"/>
      <sheetName val="TBAL9697_ grotp_wise_8"/>
      <sheetName val="TBAL9697_ grotp_wise_9"/>
      <sheetName val="TBAL9697_ grotp_wise_10"/>
      <sheetName val="TBAL9697_ grotp_wise_16"/>
      <sheetName val="TBAL9697_ grotp_wise_12"/>
      <sheetName val="TBAL9697_ grotp_wise_11"/>
      <sheetName val="TBAL9697_ grotp_wise_13"/>
      <sheetName val="TBAL9697_ grotp_wise_14"/>
      <sheetName val="TBAL9697_ grotp_wise_15"/>
      <sheetName val="TBAL9697_ grotp_wise_22"/>
      <sheetName val="TBAL9697_ grotp_wise_17"/>
      <sheetName val="TBAL9697_ grotp_wise_18"/>
      <sheetName val="TBAL9697_ grotp_wise_19"/>
      <sheetName val="TBAL9697_ grotp_wise_20"/>
      <sheetName val="TBAL9697_ grotp_wise_21"/>
      <sheetName val="TBAL9697_ grotp_wise_23"/>
      <sheetName val="TBAL9697_ grotp_wise_24"/>
      <sheetName val="Cost summary"/>
      <sheetName val="G_1_obpl_x005f_x005f_x005f_x005f_x005f_x005f_x005"/>
      <sheetName val="_x005f_x005f_x005f_x005f_x005f_x005f_x005f_x005f_x005f_x005f_"/>
      <sheetName val="TEXT"/>
      <sheetName val="P&amp;L-BDMC"/>
      <sheetName val="dyes"/>
      <sheetName val="UTILITY"/>
      <sheetName val="final abstract"/>
      <sheetName val="sumary(3)"/>
      <sheetName val="Gen Info"/>
      <sheetName val="STAFFSCHED_"/>
      <sheetName val="C-1"/>
      <sheetName val="C-10"/>
      <sheetName val="C-11"/>
      <sheetName val="C-12"/>
      <sheetName val="C-2"/>
      <sheetName val="C-3"/>
      <sheetName val="C-4"/>
      <sheetName val="C-5"/>
      <sheetName val="C-5A"/>
      <sheetName val="C-6"/>
      <sheetName val="C-6A"/>
      <sheetName val="C-7"/>
      <sheetName val="C-8"/>
      <sheetName val="C-9"/>
      <sheetName val="G_1_obpl_x005f_x005f_x000"/>
      <sheetName val="_x005f_x005f_x005f_x0003_dpl_ot"/>
      <sheetName val="TBAL9697 _x005f_x005f_x00"/>
      <sheetName val="RA"/>
      <sheetName val="TB9798OBPL06_(2)27"/>
      <sheetName val="CORPN_OCT27"/>
      <sheetName val="inout_consol-nov27"/>
      <sheetName val="inout_consol_(2)27"/>
      <sheetName val="AS_ON_DT_EXPS_Mar27"/>
      <sheetName val="fa-pl_&amp;_mach-site27"/>
      <sheetName val="fa_off_eqp27"/>
      <sheetName val="fa_fur&amp;_fix27"/>
      <sheetName val="fa-pl_&amp;_mach-Off27"/>
      <sheetName val="B_Equity-sdpl_INC27"/>
      <sheetName val="inout_consol_wkg27"/>
      <sheetName val="inout_consol_WKNG27"/>
      <sheetName val="B_Sheet_9727"/>
      <sheetName val="P&amp;L_97_27"/>
      <sheetName val="B_Sheet_97-BEXP27"/>
      <sheetName val="P&amp;L_97_-BEXP27"/>
      <sheetName val="consol_flows27"/>
      <sheetName val="sdpl_oth_Liab27"/>
      <sheetName val="obpl-oth_liab27"/>
      <sheetName val="G_land_advance27"/>
      <sheetName val="I-Wip-ot_(2)27"/>
      <sheetName val="detail_WIP_(2)27"/>
      <sheetName val="detail_G-127"/>
      <sheetName val="sobha_menon_ac27"/>
      <sheetName val="pnc_ac27"/>
      <sheetName val="fix_-p_&amp;_M_-SCC27"/>
      <sheetName val="C_fix_asst27"/>
      <sheetName val="D_fix_asst_scdl_27"/>
      <sheetName val="creditors_tb_obpl27"/>
      <sheetName val="TBAL9697_-group_wise__sdpl36"/>
      <sheetName val="TBAL9697_-group_wise_26"/>
      <sheetName val="crs_-G-126"/>
      <sheetName val="TBAL9697_-group_wise__onpl26"/>
      <sheetName val="B_Sheet_97-OBPL26"/>
      <sheetName val="B_Sheet_97_sdpl26"/>
      <sheetName val="TBAL9697_-group_wise__sdpl226"/>
      <sheetName val="inout_consol_jan26"/>
      <sheetName val="consol_flow26"/>
      <sheetName val="D_Loan__Prom26"/>
      <sheetName val="E_Bank_Loan26"/>
      <sheetName val="G_work_Cap26"/>
      <sheetName val="H_land_adv-dec26"/>
      <sheetName val="J_Con_WIP26"/>
      <sheetName val="detail_J26"/>
      <sheetName val="L_Oth_Co26"/>
      <sheetName val="K_fix_asst__26"/>
      <sheetName val="C_fix_asst-SDPL_26"/>
      <sheetName val="TBAL9697__group_wise__sdpl26"/>
      <sheetName val="inout_consol_okg26"/>
      <sheetName val="detail_OIP_(2)26"/>
      <sheetName val="D_fix_ysst_scdl_26"/>
      <sheetName val="cre`itors_tb_obpl26"/>
      <sheetName val="3AL9697_-group_wise__onpl26"/>
      <sheetName val="3‰AL9697_-group_wise__onpl26"/>
      <sheetName val="L_Oth_Bo26"/>
      <sheetName val="Civil_Boq26"/>
      <sheetName val="Boq_Block_A25"/>
      <sheetName val="Staff_Acco_26"/>
      <sheetName val="SITE_OVERHEADS26"/>
      <sheetName val="Project-Material_25"/>
      <sheetName val="PRECAST_lightconc-II26"/>
      <sheetName val="1__PayRec25"/>
      <sheetName val="ino4t_conso,-nov25"/>
      <sheetName val="(nout_co,sol_(2)25"/>
      <sheetName val="Blr_hire25"/>
      <sheetName val="Cashflow_projection25"/>
      <sheetName val="SPT_vs_PHI25"/>
      <sheetName val="key_dates25"/>
      <sheetName val="INPUT_SHEET25"/>
      <sheetName val="_bpl,oth_lia_25"/>
      <sheetName val="G_,and_adv_nce25"/>
      <sheetName val="I,Wip-ot__2)25"/>
      <sheetName val="det!il_WIP_(2)25"/>
      <sheetName val="de4ail_G-125"/>
      <sheetName val="sobha_mennn_ac25"/>
      <sheetName val="C_&amp;ix_asst25"/>
      <sheetName val="3�AL9697_-group_wise__onpl25"/>
      <sheetName val="_x005f_x0003_dpl_oth_Lia`25"/>
      <sheetName val="TBAL9697__x005f_x000d_grotp_wise_25"/>
      <sheetName val="St_co_91_5lvl25"/>
      <sheetName val="Sun_E_Type25"/>
      <sheetName val="Fin_Sum25"/>
      <sheetName val="CORPN_O?T25"/>
      <sheetName val="Labor_abs-NMR25"/>
      <sheetName val="Stress_Calculation25"/>
      <sheetName val="TBAL9697__x000a_grotp_wise_25"/>
      <sheetName val="labour_coeff23"/>
      <sheetName val="Shuttering_Analysis23"/>
      <sheetName val="General_P+M23"/>
      <sheetName val="Curing_Analysis_23"/>
      <sheetName val="Concrete_P+M_(_RMC_)23"/>
      <sheetName val="P+M_(_SMC_)23"/>
      <sheetName val="P+M_-EW23"/>
      <sheetName val="P&amp;L_-_AD23"/>
      <sheetName val="Fin__Assumpt__-_Sensitivities23"/>
      <sheetName val="LOAD_SHEET_23"/>
      <sheetName val="Fill_this_out_first___23"/>
      <sheetName val="Labour_productivity23"/>
      <sheetName val="RCC,Ret__Wall23"/>
      <sheetName val="CORPN_O_x005f_x0000_T25"/>
      <sheetName val="SUPPLY_-Sanitary_Fixtures25"/>
      <sheetName val="ITEMS_FOR_CIVIL_TENDER25"/>
      <sheetName val="_x005f_x005f_x005f_x0003_dpl_oth_Lia`25"/>
      <sheetName val="TBAL9697__x005f_x005f_x005f_x000d_grotp_w25"/>
      <sheetName val="CORPN_O25"/>
      <sheetName val="CORPN_O_T23"/>
      <sheetName val="Area_&amp;_Cate__Master23"/>
      <sheetName val="Bill_No_523"/>
      <sheetName val="TBAL9697__grotp_wise_46"/>
      <sheetName val="Detail_1A23"/>
      <sheetName val="DG_25"/>
      <sheetName val="11B_23"/>
      <sheetName val="BOQ_(2)23"/>
      <sheetName val="DLC_lookups23"/>
      <sheetName val="Structure_Bills_Qty23"/>
      <sheetName val="Fee_Rate_Summary23"/>
      <sheetName val="Name_List23"/>
      <sheetName val="CORPN_O_x005f_x005f_x005f_x0000_T23"/>
      <sheetName val="TBAL9697__x005f_x000a_grotp_wise_23"/>
      <sheetName val="220_11__BS_23"/>
      <sheetName val="ISO_Reconcilation_Statment23"/>
      <sheetName val="AVG_pur_rate23"/>
      <sheetName val="Driveway_Beams23"/>
      <sheetName val="Cat_A_Change_Control23"/>
      <sheetName val="Break_up_Sheet23"/>
      <sheetName val="Summary_of_P_&amp;_M23"/>
      <sheetName val="Break_Dw23"/>
      <sheetName val="FITZ_MORT_9423"/>
      <sheetName val="Sheet_123"/>
      <sheetName val="3BPA00132-5-3_W_plan_HVPNL23"/>
      <sheetName val="Mix_Design23"/>
      <sheetName val="BLOCK-A_(MEA_SHEET)23"/>
      <sheetName val="Quote_Sheet23"/>
      <sheetName val="d-safe_DELUXE23"/>
      <sheetName val="Works_-_Quote_Sheet23"/>
      <sheetName val="IO_LIST23"/>
      <sheetName val="TBAL9697__x005f_x000d_grotp_wis23"/>
      <sheetName val="TBAL9697__grotp_wise_47"/>
      <sheetName val="NLD_-_Assum23"/>
      <sheetName val="Intro_23"/>
      <sheetName val="TBAL9697__x005f_x005f_x005f_x005f_x005f_x005f_x23"/>
      <sheetName val="Form_623"/>
      <sheetName val="acevsSp_(ABC)23"/>
      <sheetName val="A_O_R_23"/>
      <sheetName val="LIST_OF_MAKES23"/>
      <sheetName val="Cash_Flow_Input_Data_ISC23"/>
      <sheetName val="DETAILED__BOQ23"/>
      <sheetName val="Civil_Works23"/>
      <sheetName val="Legal_Risk_Analysis23"/>
      <sheetName val="CABLE_DATA23"/>
      <sheetName val="Mat_-Rates23"/>
      <sheetName val="Assumption_Inputs6"/>
      <sheetName val="Tender_Summary6"/>
      <sheetName val="TB9798OBPL06_(2)28"/>
      <sheetName val="CORPN_OCT28"/>
      <sheetName val="inout_consol-nov28"/>
      <sheetName val="inout_consol_(2)28"/>
      <sheetName val="AS_ON_DT_EXPS_Mar28"/>
      <sheetName val="fa-pl_&amp;_mach-site28"/>
      <sheetName val="fa_off_eqp28"/>
      <sheetName val="fa_fur&amp;_fix28"/>
      <sheetName val="fa-pl_&amp;_mach-Off28"/>
      <sheetName val="B_Equity-sdpl_INC28"/>
      <sheetName val="inout_consol_wkg28"/>
      <sheetName val="inout_consol_WKNG28"/>
      <sheetName val="B_Sheet_9728"/>
      <sheetName val="P&amp;L_97_28"/>
      <sheetName val="B_Sheet_97-BEXP28"/>
      <sheetName val="P&amp;L_97_-BEXP28"/>
      <sheetName val="consol_flows28"/>
      <sheetName val="sdpl_oth_Liab28"/>
      <sheetName val="obpl-oth_liab28"/>
      <sheetName val="G_land_advance28"/>
      <sheetName val="I-Wip-ot_(2)28"/>
      <sheetName val="detail_WIP_(2)28"/>
      <sheetName val="detail_G-128"/>
      <sheetName val="sobha_menon_ac28"/>
      <sheetName val="pnc_ac28"/>
      <sheetName val="fix_-p_&amp;_M_-SCC28"/>
      <sheetName val="C_fix_asst28"/>
      <sheetName val="D_fix_asst_scdl_28"/>
      <sheetName val="creditors_tb_obpl28"/>
      <sheetName val="TBAL9697_-group_wise__sdpl37"/>
      <sheetName val="TBAL9697_-group_wise_27"/>
      <sheetName val="crs_-G-127"/>
      <sheetName val="TBAL9697_-group_wise__onpl27"/>
      <sheetName val="B_Sheet_97-OBPL27"/>
      <sheetName val="B_Sheet_97_sdpl27"/>
      <sheetName val="TBAL9697_-group_wise__sdpl227"/>
      <sheetName val="inout_consol_jan27"/>
      <sheetName val="consol_flow27"/>
      <sheetName val="D_Loan__Prom27"/>
      <sheetName val="E_Bank_Loan27"/>
      <sheetName val="G_work_Cap27"/>
      <sheetName val="H_land_adv-dec27"/>
      <sheetName val="J_Con_WIP27"/>
      <sheetName val="detail_J27"/>
      <sheetName val="L_Oth_Co27"/>
      <sheetName val="K_fix_asst__27"/>
      <sheetName val="C_fix_asst-SDPL_27"/>
      <sheetName val="TBAL9697__group_wise__sdpl27"/>
      <sheetName val="inout_consol_okg27"/>
      <sheetName val="detail_OIP_(2)27"/>
      <sheetName val="D_fix_ysst_scdl_27"/>
      <sheetName val="cre`itors_tb_obpl27"/>
      <sheetName val="3AL9697_-group_wise__onpl27"/>
      <sheetName val="3‰AL9697_-group_wise__onpl27"/>
      <sheetName val="L_Oth_Bo27"/>
      <sheetName val="Civil_Boq27"/>
      <sheetName val="Boq_Block_A26"/>
      <sheetName val="Staff_Acco_27"/>
      <sheetName val="SITE_OVERHEADS27"/>
      <sheetName val="Project-Material_26"/>
      <sheetName val="PRECAST_lightconc-II27"/>
      <sheetName val="1__PayRec26"/>
      <sheetName val="ino4t_conso,-nov26"/>
      <sheetName val="(nout_co,sol_(2)26"/>
      <sheetName val="Blr_hire26"/>
      <sheetName val="Cashflow_projection26"/>
      <sheetName val="SPT_vs_PHI26"/>
      <sheetName val="key_dates26"/>
      <sheetName val="INPUT_SHEET26"/>
      <sheetName val="_bpl,oth_lia_26"/>
      <sheetName val="G_,and_adv_nce26"/>
      <sheetName val="I,Wip-ot__2)26"/>
      <sheetName val="det!il_WIP_(2)26"/>
      <sheetName val="de4ail_G-126"/>
      <sheetName val="sobha_mennn_ac26"/>
      <sheetName val="C_&amp;ix_asst26"/>
      <sheetName val="3�AL9697_-group_wise__onpl26"/>
      <sheetName val="_x005f_x0003_dpl_oth_Lia`26"/>
      <sheetName val="TBAL9697__x005f_x000d_grotp_wise_26"/>
      <sheetName val="St_co_91_5lvl26"/>
      <sheetName val="Sun_E_Type26"/>
      <sheetName val="Fin_Sum26"/>
      <sheetName val="CORPN_O?T26"/>
      <sheetName val="Labor_abs-NMR26"/>
      <sheetName val="Stress_Calculation26"/>
      <sheetName val="TBAL9697__x000a_grotp_wise_26"/>
      <sheetName val="labour_coeff24"/>
      <sheetName val="Shuttering_Analysis24"/>
      <sheetName val="General_P+M24"/>
      <sheetName val="Curing_Analysis_24"/>
      <sheetName val="Concrete_P+M_(_RMC_)24"/>
      <sheetName val="P+M_(_SMC_)24"/>
      <sheetName val="P+M_-EW24"/>
      <sheetName val="P&amp;L_-_AD24"/>
      <sheetName val="Fin__Assumpt__-_Sensitivities24"/>
      <sheetName val="LOAD_SHEET_24"/>
      <sheetName val="Fill_this_out_first___24"/>
      <sheetName val="Labour_productivity24"/>
      <sheetName val="RCC,Ret__Wall24"/>
      <sheetName val="CORPN_O_x005f_x0000_T26"/>
      <sheetName val="SUPPLY_-Sanitary_Fixtures26"/>
      <sheetName val="ITEMS_FOR_CIVIL_TENDER26"/>
      <sheetName val="_x005f_x005f_x005f_x0003_dpl_oth_Lia`26"/>
      <sheetName val="TBAL9697__x005f_x005f_x005f_x000d_grotp_w26"/>
      <sheetName val="CORPN_O26"/>
      <sheetName val="CORPN_O_T24"/>
      <sheetName val="Area_&amp;_Cate__Master24"/>
      <sheetName val="Bill_No_524"/>
      <sheetName val="TBAL9697__grotp_wise_48"/>
      <sheetName val="Detail_1A24"/>
      <sheetName val="DG_26"/>
      <sheetName val="11B_24"/>
      <sheetName val="BOQ_(2)24"/>
      <sheetName val="DLC_lookups24"/>
      <sheetName val="Structure_Bills_Qty24"/>
      <sheetName val="Fee_Rate_Summary24"/>
      <sheetName val="Name_List24"/>
      <sheetName val="CORPN_O_x005f_x005f_x005f_x0000_T24"/>
      <sheetName val="TBAL9697__x005f_x000a_grotp_wise_24"/>
      <sheetName val="220_11__BS_24"/>
      <sheetName val="ISO_Reconcilation_Statment24"/>
      <sheetName val="AVG_pur_rate24"/>
      <sheetName val="Driveway_Beams24"/>
      <sheetName val="Cat_A_Change_Control24"/>
      <sheetName val="Break_up_Sheet24"/>
      <sheetName val="Summary_of_P_&amp;_M24"/>
      <sheetName val="Break_Dw24"/>
      <sheetName val="FITZ_MORT_9424"/>
      <sheetName val="Sheet_124"/>
      <sheetName val="3BPA00132-5-3_W_plan_HVPNL24"/>
      <sheetName val="Mix_Design24"/>
      <sheetName val="BLOCK-A_(MEA_SHEET)24"/>
      <sheetName val="Quote_Sheet24"/>
      <sheetName val="d-safe_DELUXE24"/>
      <sheetName val="Works_-_Quote_Sheet24"/>
      <sheetName val="IO_LIST24"/>
      <sheetName val="TBAL9697__x005f_x000d_grotp_wis24"/>
      <sheetName val="TBAL9697__grotp_wise_49"/>
      <sheetName val="NLD_-_Assum24"/>
      <sheetName val="Intro_24"/>
      <sheetName val="TBAL9697__x005f_x005f_x005f_x005f_x005f_x005f_x24"/>
      <sheetName val="Form_624"/>
      <sheetName val="acevsSp_(ABC)24"/>
      <sheetName val="A_O_R_24"/>
      <sheetName val="LIST_OF_MAKES24"/>
      <sheetName val="Cash_Flow_Input_Data_ISC24"/>
      <sheetName val="DETAILED__BOQ24"/>
      <sheetName val="Civil_Works24"/>
      <sheetName val="Legal_Risk_Analysis24"/>
      <sheetName val="CABLE_DATA24"/>
      <sheetName val="Mat_-Rates24"/>
      <sheetName val="Assumption_Inputs7"/>
      <sheetName val="Tender_Summary7"/>
      <sheetName val="288-1"/>
      <sheetName val="SPILL OVER"/>
      <sheetName val="Pacakges split"/>
      <sheetName val="Data sheet"/>
      <sheetName val="Door"/>
      <sheetName val="Per Unit"/>
      <sheetName val="Window"/>
      <sheetName val="Reinforcement"/>
      <sheetName val="tie_beam"/>
      <sheetName val="Meas.-Hotel Part"/>
      <sheetName val="Quotation"/>
      <sheetName val="BFS"/>
      <sheetName val="General input"/>
      <sheetName val="6.05"/>
      <sheetName val="Abstract Sheet"/>
      <sheetName val="Boq- Civil"/>
      <sheetName val="Report"/>
      <sheetName val="tie_beam2"/>
      <sheetName val="Section_Catalogue2"/>
      <sheetName val="tie_beam1"/>
      <sheetName val="Section_Catalogue1"/>
      <sheetName val="TBAL9697__x000d_grotp_wise_"/>
      <sheetName val="TBAL9697__x000d_grotp_wise_1"/>
      <sheetName val="Lintel Beam 104.70 (GF)  "/>
      <sheetName val="BASIC RATES"/>
      <sheetName val="TBAL9697 -group wise sdpl"/>
      <sheetName val=" "/>
      <sheetName val="Contract Night Staff"/>
      <sheetName val="Contract Day Staff"/>
      <sheetName val="Day Shift"/>
      <sheetName val="Night Shift"/>
      <sheetName val="Base Assumptions"/>
      <sheetName val=" COP 100%"/>
      <sheetName val="Package-2"/>
      <sheetName val="Main Gate House"/>
      <sheetName val="COLUMN"/>
      <sheetName val="Invoice"/>
      <sheetName val="lineby line consolidation"/>
      <sheetName val="Global"/>
      <sheetName val="zone-2"/>
      <sheetName val="AutoOpen Stub Data"/>
      <sheetName val="Debits as on 12.04.08"/>
      <sheetName val="Material "/>
      <sheetName val="Extra Item"/>
      <sheetName val="Labour &amp; Plant"/>
      <sheetName val="Labor abs-PW"/>
      <sheetName val="M40"/>
      <sheetName val="RA_markate"/>
      <sheetName val="Columns"/>
      <sheetName val="P&amp;L(F)"/>
      <sheetName val="BS(F)"/>
      <sheetName val="TBAL9697_ grotp_wise_25"/>
      <sheetName val="TBAL9697_ grotp_wise_26"/>
      <sheetName val="TB9798OBPL06_(2)29"/>
      <sheetName val="CORPN_OCT29"/>
      <sheetName val="inout_consol-nov29"/>
      <sheetName val="inout_consol_(2)29"/>
      <sheetName val="AS_ON_DT_EXPS_Mar29"/>
      <sheetName val="fa-pl_&amp;_mach-site29"/>
      <sheetName val="fa_off_eqp29"/>
      <sheetName val="fa_fur&amp;_fix29"/>
      <sheetName val="fa-pl_&amp;_mach-Off29"/>
      <sheetName val="B_Equity-sdpl_INC29"/>
      <sheetName val="inout_consol_wkg29"/>
      <sheetName val="inout_consol_WKNG29"/>
      <sheetName val="B_Sheet_9729"/>
      <sheetName val="P&amp;L_97_29"/>
      <sheetName val="B_Sheet_97-BEXP29"/>
      <sheetName val="P&amp;L_97_-BEXP29"/>
      <sheetName val="consol_flows29"/>
      <sheetName val="sdpl_oth_Liab29"/>
      <sheetName val="obpl-oth_liab29"/>
      <sheetName val="G_land_advance29"/>
      <sheetName val="I-Wip-ot_(2)29"/>
      <sheetName val="detail_WIP_(2)29"/>
      <sheetName val="detail_G-129"/>
      <sheetName val="sobha_menon_ac29"/>
      <sheetName val="pnc_ac29"/>
      <sheetName val="fix_-p_&amp;_M_-SCC29"/>
      <sheetName val="C_fix_asst29"/>
      <sheetName val="D_fix_asst_scdl_29"/>
      <sheetName val="creditors_tb_obpl29"/>
      <sheetName val="TBAL9697_-group_wise__sdpl38"/>
      <sheetName val="TBAL9697_-group_wise_28"/>
      <sheetName val="crs_-G-128"/>
      <sheetName val="TBAL9697_-group_wise__onpl28"/>
      <sheetName val="B_Sheet_97-OBPL28"/>
      <sheetName val="B_Sheet_97_sdpl28"/>
      <sheetName val="TBAL9697_-group_wise__sdpl228"/>
      <sheetName val="inout_consol_jan28"/>
      <sheetName val="consol_flow28"/>
      <sheetName val="D_Loan__Prom28"/>
      <sheetName val="E_Bank_Loan28"/>
      <sheetName val="G_work_Cap28"/>
      <sheetName val="H_land_adv-dec28"/>
      <sheetName val="J_Con_WIP28"/>
      <sheetName val="detail_J28"/>
      <sheetName val="L_Oth_Co28"/>
      <sheetName val="K_fix_asst__28"/>
      <sheetName val="C_fix_asst-SDPL_28"/>
      <sheetName val="TBAL9697__group_wise__sdpl28"/>
      <sheetName val="inout_consol_okg28"/>
      <sheetName val="detail_OIP_(2)28"/>
      <sheetName val="D_fix_ysst_scdl_28"/>
      <sheetName val="cre`itors_tb_obpl28"/>
      <sheetName val="3AL9697_-group_wise__onpl28"/>
      <sheetName val="3‰AL9697_-group_wise__onpl28"/>
      <sheetName val="L_Oth_Bo28"/>
      <sheetName val="Civil_Boq28"/>
      <sheetName val="Staff_Acco_28"/>
      <sheetName val="SITE_OVERHEADS28"/>
      <sheetName val="_bpl,oth_lia_27"/>
      <sheetName val="G_,and_adv_nce27"/>
      <sheetName val="I,Wip-ot__2)27"/>
      <sheetName val="det!il_WIP_(2)27"/>
      <sheetName val="de4ail_G-127"/>
      <sheetName val="sobha_mennn_ac27"/>
      <sheetName val="C_&amp;ix_asst27"/>
      <sheetName val="Boq_Block_A27"/>
      <sheetName val="PRECAST_lightconc-II28"/>
      <sheetName val="SPT_vs_PHI27"/>
      <sheetName val="INPUT_SHEET27"/>
      <sheetName val="1__PayRec27"/>
      <sheetName val="Cashflow_projection27"/>
      <sheetName val="3�AL9697_-group_wise__onpl27"/>
      <sheetName val="Project-Material_27"/>
      <sheetName val="key_dates27"/>
      <sheetName val="ino4t_conso,-nov27"/>
      <sheetName val="(nout_co,sol_(2)27"/>
      <sheetName val="Blr_hire27"/>
      <sheetName val="_x005f_x0003_dpl_oth_Lia`27"/>
      <sheetName val="TBAL9697__x005f_x000d_grotp_wise_27"/>
      <sheetName val="St_co_91_5lvl27"/>
      <sheetName val="Stress_Calculation27"/>
      <sheetName val="labour_coeff25"/>
      <sheetName val="Fill_this_out_first___25"/>
      <sheetName val="Labour_productivity25"/>
      <sheetName val="RCC,Ret__Wall25"/>
      <sheetName val="Sun_E_Type27"/>
      <sheetName val="Fin_Sum27"/>
      <sheetName val="Labor_abs-NMR27"/>
      <sheetName val="CORPN_O?T27"/>
      <sheetName val="Fin__Assumpt__-_Sensitivities25"/>
      <sheetName val="LOAD_SHEET_25"/>
      <sheetName val="TBAL9697__x000a_grotp_wise_27"/>
      <sheetName val="Shuttering_Analysis25"/>
      <sheetName val="General_P+M25"/>
      <sheetName val="Curing_Analysis_25"/>
      <sheetName val="Concrete_P+M_(_RMC_)25"/>
      <sheetName val="P+M_(_SMC_)25"/>
      <sheetName val="P+M_-EW25"/>
      <sheetName val="P&amp;L_-_AD25"/>
      <sheetName val="CORPN_O_x005f_x0000_T27"/>
      <sheetName val="SUPPLY_-Sanitary_Fixtures27"/>
      <sheetName val="ITEMS_FOR_CIVIL_TENDER27"/>
      <sheetName val="_x005f_x005f_x005f_x0003_dpl_oth_Lia`27"/>
      <sheetName val="TBAL9697__x005f_x005f_x005f_x000d_grotp_w27"/>
      <sheetName val="CORPN_O27"/>
      <sheetName val="CORPN_O_T25"/>
      <sheetName val="Area_&amp;_Cate__Master25"/>
      <sheetName val="TBAL9697__grotp_wise_50"/>
      <sheetName val="Bill_No_525"/>
      <sheetName val="DLC_lookups25"/>
      <sheetName val="BOQ_(2)25"/>
      <sheetName val="11B_25"/>
      <sheetName val="Detail_1A25"/>
      <sheetName val="DG_27"/>
      <sheetName val="Structure_Bills_Qty25"/>
      <sheetName val="CORPN_O_x005f_x005f_x005f_x0000_T25"/>
      <sheetName val="Fee_Rate_Summary25"/>
      <sheetName val="Name_List25"/>
      <sheetName val="220_11__BS_25"/>
      <sheetName val="Driveway_Beams25"/>
      <sheetName val="TBAL9697__x005f_x000a_grotp_wise_25"/>
      <sheetName val="Break_Dw25"/>
      <sheetName val="Quote_Sheet25"/>
      <sheetName val="d-safe_DELUXE25"/>
      <sheetName val="Works_-_Quote_Sheet25"/>
      <sheetName val="IO_LIST25"/>
      <sheetName val="TBAL9697__x005f_x000d_grotp_wis25"/>
      <sheetName val="TBAL9697__grotp_wise_51"/>
      <sheetName val="Cat_A_Change_Control25"/>
      <sheetName val="Break_up_Sheet25"/>
      <sheetName val="Summary_of_P_&amp;_M25"/>
      <sheetName val="Groupings-final"/>
      <sheetName val="Sched"/>
      <sheetName val="Trial"/>
      <sheetName val="FA_Final"/>
      <sheetName val="TBL9798_x005f_x005f_x0010"/>
      <sheetName val="CORPN O_x005f_x005f_x0000"/>
      <sheetName val="TBAL9697 _x005f_x000a_grotp wis"/>
      <sheetName val="G_1_obpl_x005f_x005f_x005"/>
      <sheetName val="_x005f_x005f_x005f_x005f_"/>
      <sheetName val="TBAL9697__x005f_x005f_x00"/>
      <sheetName val="fa-pl &amp; myy_x000b__x000b__x00"/>
      <sheetName val="Infrastructure"/>
      <sheetName val="bending stress"/>
      <sheetName val="Area Statement"/>
      <sheetName val="Risk Analysis"/>
      <sheetName val="Material List "/>
      <sheetName val="Section_Catalogue3"/>
      <sheetName val="tie_beam3"/>
      <sheetName val="INDIGINEOUS_ITEMS_"/>
      <sheetName val="Site_Dev_BOQ"/>
      <sheetName val="Elect_"/>
      <sheetName val="final_abstract"/>
      <sheetName val="BASIC_RATES"/>
      <sheetName val="TBAL9697__x005f_x005f_x005f_x000a_grotp_wis"/>
      <sheetName val="CORPN_O_x005f_x005f_x005f_x005f_x005f_x005f_x0000"/>
      <sheetName val="Deduction_of_assets"/>
      <sheetName val="Excess_Calc"/>
      <sheetName val="Meas_-Hotel_Part"/>
      <sheetName val="Capital_by_Years_Valuation"/>
      <sheetName val="ReportsParameters"/>
      <sheetName val="Nopat_by_Years_Valuation"/>
      <sheetName val="STRUCTURAL"/>
      <sheetName val="ARCHITECTURAL"/>
      <sheetName val="SITE DEVELOPMENT"/>
      <sheetName val="Safety"/>
      <sheetName val="FitOutConfCentre"/>
      <sheetName val="office"/>
      <sheetName val="Lab"/>
      <sheetName val="L+M"/>
      <sheetName val="sumary"/>
      <sheetName val="Rate Analysis"/>
      <sheetName val="Xenon(R2)"/>
      <sheetName val="Categories"/>
      <sheetName val="indices "/>
      <sheetName val="month"/>
      <sheetName val="partner"/>
      <sheetName val="year"/>
      <sheetName val="TBAL9697__x005f_x000a_grotp_wis"/>
      <sheetName val="CORPN_O_x005f_x005f_x0000"/>
      <sheetName val="TBL9798_x005f_x005f_x005f"/>
      <sheetName val="CORPN O_x005f_x005f_x005f"/>
      <sheetName val="CORPN_O_T26"/>
      <sheetName val="RES-PLANNING"/>
      <sheetName val="Approved MTD Proj #'s"/>
      <sheetName val="9. Package split - Cost "/>
      <sheetName val="Project Budget Worksheet"/>
      <sheetName val="F1a-Pile"/>
      <sheetName val="estimate"/>
      <sheetName val="NetBQ"/>
      <sheetName val="Sheet7"/>
      <sheetName val="Building 1"/>
      <sheetName val="Lead (Final)"/>
      <sheetName val="Pile cap"/>
      <sheetName val="M.S."/>
      <sheetName val="_x0003_dpl_oth_Lia`"/>
      <sheetName val="CORPN_O_x0000_T"/>
      <sheetName val="_x0003_dpl_oth_Lia`1"/>
      <sheetName val="CORPN_O_x0000_T1"/>
      <sheetName val="TBAL9697__x005f_x000d_grotp_wi1"/>
      <sheetName val="KP1590_E"/>
      <sheetName val="SCHEDULE"/>
      <sheetName val="Database"/>
      <sheetName val="schedule nos"/>
      <sheetName val="Material Rate"/>
      <sheetName val="Customize Your Purchase Order"/>
      <sheetName val="fa-pl &amp; myy_x005f_x000b__x005f_x000b__x00"/>
      <sheetName val="appendix 2.5 final accounts"/>
      <sheetName val="Cover"/>
      <sheetName val="CORPN O_x005f"/>
      <sheetName val="ACS(1)"/>
      <sheetName val="FAS-C(4)"/>
      <sheetName val="CCTV(old)"/>
      <sheetName val="01"/>
      <sheetName val="CFForecast detail"/>
      <sheetName val="Sheet_125"/>
      <sheetName val="3BPA00132-5-3_W_plan_HVPNL25"/>
      <sheetName val="Mix_Design25"/>
      <sheetName val="LIST_OF_MAKES25"/>
      <sheetName val="Civil_Works25"/>
      <sheetName val="Form_625"/>
      <sheetName val="acevsSp_(ABC)25"/>
      <sheetName val="A_O_R_25"/>
      <sheetName val="ISO_Reconcilation_Statment25"/>
      <sheetName val="AVG_pur_rate25"/>
      <sheetName val="FITZ_MORT_9425"/>
      <sheetName val="BLOCK-A_(MEA_SHEET)25"/>
      <sheetName val="Intro_25"/>
      <sheetName val="Cash_Flow_Input_Data_ISC25"/>
      <sheetName val="NLD_-_Assum25"/>
      <sheetName val="Mat_-Rates25"/>
      <sheetName val="Assumption_Inputs8"/>
      <sheetName val="Legal_Risk_Analysis25"/>
      <sheetName val="TBAL9697__x005f_x005f_x005f_x005f_x005f_x005f_x25"/>
      <sheetName val="Tender_Summary8"/>
      <sheetName val="BOQ_"/>
      <sheetName val="PO_Payroll"/>
      <sheetName val="DETAILED__BOQ25"/>
      <sheetName val="CABLE_DATA25"/>
      <sheetName val="Main_Gate_House"/>
      <sheetName val="Detail_In_Door_Stad"/>
      <sheetName val="TBAL9697__x000a_grotp_wis"/>
      <sheetName val="TBAL9697__grotp_wise_52"/>
      <sheetName val="TBAL9697__grotp_wise_110"/>
      <sheetName val="COP_Final"/>
      <sheetName val="Cost_summary"/>
      <sheetName val="TBAL9697__grotp_wise_210"/>
      <sheetName val="TBAL9697__grotp_wise_410"/>
      <sheetName val="TBAL9697__grotp_wise_310"/>
      <sheetName val="TBAL9697__grotp_wise_53"/>
      <sheetName val="TBAL9697__grotp_wise_61"/>
      <sheetName val="TBAL9697__grotp_wise_71"/>
      <sheetName val="TBAL9697__grotp_wise_81"/>
      <sheetName val="TBAL9697__grotp_wise_91"/>
      <sheetName val="TBAL9697__grotp_wise_101"/>
      <sheetName val="TBAL9697__grotp_wise_161"/>
      <sheetName val="TBAL9697__grotp_wise_121"/>
      <sheetName val="TBAL9697__grotp_wise_111"/>
      <sheetName val="TBAL9697__grotp_wise_131"/>
      <sheetName val="TBAL9697__grotp_wise_141"/>
      <sheetName val="TBAL9697__grotp_wise_151"/>
      <sheetName val="TBAL9697__grotp_wise_221"/>
      <sheetName val="TBAL9697__grotp_wise_171"/>
      <sheetName val="TBAL9697__grotp_wise_181"/>
      <sheetName val="TBAL9697__grotp_wise_191"/>
      <sheetName val="TBAL9697__grotp_wise_201"/>
      <sheetName val="TBAL9697__grotp_wise_211"/>
      <sheetName val="TBAL9697__grotp_wise_231"/>
      <sheetName val="TBAL9697__grotp_wise_241"/>
      <sheetName val="SPILL_OVER"/>
      <sheetName val="Pacakges_split"/>
      <sheetName val="Data_sheet"/>
      <sheetName val="Per_Unit"/>
      <sheetName val="General_input"/>
      <sheetName val="6_05"/>
      <sheetName val="Abstract_Sheet"/>
      <sheetName val="Gen_Info"/>
      <sheetName val="Boq-_Civil"/>
      <sheetName val="TBAL9697__grotp_wise_251"/>
      <sheetName val="TBAL9697__grotp_wise_261"/>
      <sheetName val="Debits_as_on_12_04_08"/>
      <sheetName val="Material_"/>
      <sheetName val="Extra_Item"/>
      <sheetName val="Labour_&amp;_Plant"/>
      <sheetName val="AutoOpen_Stub_Data"/>
      <sheetName val="Base_Assumptions"/>
      <sheetName val="_COP_100%"/>
      <sheetName val="Lintel_Beam_104_70_(GF)__"/>
      <sheetName val="TBAL9697__x005f_x005f_x001"/>
      <sheetName val="Labor_abs-PW"/>
      <sheetName val="fa-pl_&amp;_myy_x00"/>
      <sheetName val="lineby_line_consolidation"/>
      <sheetName val="Contract_Night_Staff"/>
      <sheetName val="Contract_Day_Staff"/>
      <sheetName val="Day_Shift"/>
      <sheetName val="Night_Shift"/>
      <sheetName val="TBAL9697_-group_wise_sdpl"/>
      <sheetName val="_"/>
      <sheetName val="Bill 3 - Site Works"/>
      <sheetName val="refer"/>
      <sheetName val="Service Function"/>
      <sheetName val="BS - L+OE"/>
      <sheetName val="Site_Dev_BOQ1"/>
      <sheetName val="tie_beam4"/>
      <sheetName val="Section_Catalogue4"/>
      <sheetName val="final_abstract1"/>
      <sheetName val="Meas_-Hotel_Part1"/>
      <sheetName val="Deduction_of_assets1"/>
      <sheetName val="INDIGINEOUS_ITEMS_1"/>
      <sheetName val="BOQ_1"/>
      <sheetName val="Site_Dev_BOQ2"/>
      <sheetName val="tie_beam5"/>
      <sheetName val="Section_Catalogue5"/>
      <sheetName val="Deduction_of_assets2"/>
      <sheetName val="final_abstract2"/>
      <sheetName val="INDIGINEOUS_ITEMS_2"/>
      <sheetName val="Meas_-Hotel_Part2"/>
      <sheetName val="BOQ_2"/>
      <sheetName val="Site_Dev_BOQ3"/>
      <sheetName val="tie_beam6"/>
      <sheetName val="Section_Catalogue6"/>
      <sheetName val="TBAL9697__x005f_x005f_x005f_x000a_grotp_wi1"/>
      <sheetName val="CORPN_O_x005f_x005f_x005f_x005f_x005f_x005f_x0001"/>
      <sheetName val="Deduction_of_assets3"/>
      <sheetName val="Elect_1"/>
      <sheetName val="final_abstract3"/>
      <sheetName val="INDIGINEOUS_ITEMS_3"/>
      <sheetName val="Cost_summary1"/>
      <sheetName val="Meas_-Hotel_Part3"/>
      <sheetName val="BOQ_3"/>
      <sheetName val="BASIC_RATES1"/>
      <sheetName val="Excess_Calc1"/>
      <sheetName val="PO_Payroll1"/>
      <sheetName val="Detail_In_Door_Stad1"/>
      <sheetName val="COP_Final1"/>
      <sheetName val="General_input1"/>
      <sheetName val="6_051"/>
      <sheetName val="Abstract_Sheet1"/>
      <sheetName val="Boq-_Civil1"/>
      <sheetName val="Financials"/>
      <sheetName val="meas-wp"/>
      <sheetName val="Area_Statement"/>
      <sheetName val="Risk_Analysis"/>
      <sheetName val="Basic Rate"/>
      <sheetName val="INFLUENCES ON GM"/>
      <sheetName val="Load Details(B2)"/>
      <sheetName val="INDEX"/>
      <sheetName val="AREAS"/>
      <sheetName val="Indirect expenses"/>
      <sheetName val="Sheet 2"/>
      <sheetName val="TBAL9697_ grotp_wise_27"/>
      <sheetName val="TBAL9697_ grotp_wis"/>
      <sheetName val="GN-ST-10"/>
      <sheetName val="ELEC2071"/>
      <sheetName val="SUBSCRIPTION"/>
      <sheetName val="crs"/>
      <sheetName val="PIMS"/>
      <sheetName val="ABSTRACT"/>
      <sheetName val="class &amp; category"/>
      <sheetName val="code Control Sheet"/>
      <sheetName val="Check"/>
      <sheetName val="detail'02"/>
      <sheetName val="Cost Basis"/>
      <sheetName val="beam-reinft-IIInd floor"/>
      <sheetName val="GR.slab-reinft"/>
      <sheetName val="SCHEDULE OF RATES"/>
      <sheetName val="CORPN_O_x005f"/>
      <sheetName val="TBAL9697__x005f_x000d_grotp_wi2"/>
      <sheetName val="BLK2"/>
      <sheetName val="BLK3"/>
      <sheetName val="Rate Analysis "/>
      <sheetName val="소상 &quot;1&quot;"/>
      <sheetName val="CPT POST UPLOAD"/>
      <sheetName val="KQ Cost Controlling"/>
      <sheetName val="KQ Appropriation"/>
      <sheetName val="TBAL9697__grotp_䁷ise_18"/>
      <sheetName val="Sheet3 (2)"/>
      <sheetName val="Bill 1"/>
      <sheetName val="Bill 2"/>
      <sheetName val="Bill 3"/>
      <sheetName val="Bill 4"/>
      <sheetName val="Bill 5"/>
      <sheetName val="Bill 6"/>
      <sheetName val="Bill 7"/>
      <sheetName val="2.civil-RA"/>
      <sheetName val="Section_Catalogue8"/>
      <sheetName val="Section_Catalogue7"/>
      <sheetName val="Section_Catalogue9"/>
      <sheetName val="Section_Catalogue11"/>
      <sheetName val="Section_Catalogue10"/>
      <sheetName val="Section_Catalogue15"/>
      <sheetName val="Section_Catalogue14"/>
      <sheetName val="Section_Catalogue13"/>
      <sheetName val="Section_Catalogue12"/>
      <sheetName val="Section_Catalogue16"/>
      <sheetName val="Section_Catalogue17"/>
      <sheetName val="Section_Catalogue18"/>
      <sheetName val="Section_Catalogue19"/>
      <sheetName val="INDIGINEOUS_ITEMS_4"/>
      <sheetName val="Section_Catalogue20"/>
      <sheetName val="INDIGINEOUS_ITEMS_5"/>
      <sheetName val="Section_Catalogue21"/>
      <sheetName val="INDIGINEOUS_ITEMS_6"/>
      <sheetName val="TB9798OBPL06_(2)30"/>
      <sheetName val="CORPN_OCT30"/>
      <sheetName val="inout_consol-nov30"/>
      <sheetName val="inout_consol_(2)30"/>
      <sheetName val="AS_ON_DT_EXPS_Mar30"/>
      <sheetName val="fa-pl_&amp;_mach-site30"/>
      <sheetName val="fa_off_eqp30"/>
      <sheetName val="fa_fur&amp;_fix30"/>
      <sheetName val="fa-pl_&amp;_mach-Off30"/>
      <sheetName val="B_Equity-sdpl_INC30"/>
      <sheetName val="inout_consol_wkg30"/>
      <sheetName val="inout_consol_WKNG30"/>
      <sheetName val="B_Sheet_9730"/>
      <sheetName val="P&amp;L_97_30"/>
      <sheetName val="B_Sheet_97-BEXP30"/>
      <sheetName val="P&amp;L_97_-BEXP30"/>
      <sheetName val="consol_flows30"/>
      <sheetName val="sdpl_oth_Liab30"/>
      <sheetName val="obpl-oth_liab30"/>
      <sheetName val="G_land_advance30"/>
      <sheetName val="I-Wip-ot_(2)30"/>
      <sheetName val="detail_WIP_(2)30"/>
      <sheetName val="detail_G-130"/>
      <sheetName val="sobha_menon_ac30"/>
      <sheetName val="pnc_ac30"/>
      <sheetName val="fix_-p_&amp;_M_-SCC30"/>
      <sheetName val="C_fix_asst30"/>
      <sheetName val="D_fix_asst_scdl_30"/>
      <sheetName val="TBAL9697_-group_wise__sdpl39"/>
      <sheetName val="TBAL9697_-group_wise_29"/>
      <sheetName val="crs_-G-129"/>
      <sheetName val="TBAL9697_-group_wise__onpl29"/>
      <sheetName val="B_Sheet_97-OBPL29"/>
      <sheetName val="B_Sheet_97_sdpl29"/>
      <sheetName val="TBAL9697_-group_wise__sdpl229"/>
      <sheetName val="inout_consol_jan29"/>
      <sheetName val="consol_flow29"/>
      <sheetName val="D_Loan__Prom29"/>
      <sheetName val="E_Bank_Loan29"/>
      <sheetName val="G_work_Cap29"/>
      <sheetName val="H_land_adv-dec29"/>
      <sheetName val="J_Con_WIP29"/>
      <sheetName val="detail_J29"/>
      <sheetName val="L_Oth_Co29"/>
      <sheetName val="K_fix_asst__29"/>
      <sheetName val="C_fix_asst-SDPL_29"/>
      <sheetName val="TBAL9697__group_wise__sdpl29"/>
      <sheetName val="inout_consol_okg29"/>
      <sheetName val="detail_OIP_(2)29"/>
      <sheetName val="D_fix_ysst_scdl_29"/>
      <sheetName val="cre`itors_tb_obpl29"/>
      <sheetName val="3AL9697_-group_wise__onpl29"/>
      <sheetName val="3‰AL9697_-group_wise__onpl29"/>
      <sheetName val="L_Oth_Bo29"/>
      <sheetName val="Civil_Boq29"/>
      <sheetName val="Boq_Block_A28"/>
      <sheetName val="Staff_Acco_29"/>
      <sheetName val="SITE_OVERHEADS29"/>
      <sheetName val="Project-Material_28"/>
      <sheetName val="3�AL9697_-group_wise__onpl28"/>
      <sheetName val="Section_Catalogue22"/>
      <sheetName val="INDIGINEOUS_ITEMS_7"/>
      <sheetName val="tie_beam7"/>
      <sheetName val="TB9798OBPL06_(2)33"/>
      <sheetName val="CORPN_OCT33"/>
      <sheetName val="inout_consol-nov33"/>
      <sheetName val="inout_consol_(2)33"/>
      <sheetName val="AS_ON_DT_EXPS_Mar33"/>
      <sheetName val="fa-pl_&amp;_mach-site33"/>
      <sheetName val="fa_off_eqp33"/>
      <sheetName val="fa_fur&amp;_fix33"/>
      <sheetName val="fa-pl_&amp;_mach-Off33"/>
      <sheetName val="B_Equity-sdpl_INC33"/>
      <sheetName val="inout_consol_wkg33"/>
      <sheetName val="inout_consol_WKNG33"/>
      <sheetName val="B_Sheet_9733"/>
      <sheetName val="P&amp;L_97_33"/>
      <sheetName val="B_Sheet_97-BEXP33"/>
      <sheetName val="P&amp;L_97_-BEXP33"/>
      <sheetName val="consol_flows33"/>
      <sheetName val="sdpl_oth_Liab33"/>
      <sheetName val="obpl-oth_liab33"/>
      <sheetName val="G_land_advance33"/>
      <sheetName val="I-Wip-ot_(2)33"/>
      <sheetName val="detail_WIP_(2)33"/>
      <sheetName val="detail_G-133"/>
      <sheetName val="sobha_menon_ac33"/>
      <sheetName val="pnc_ac33"/>
      <sheetName val="fix_-p_&amp;_M_-SCC33"/>
      <sheetName val="C_fix_asst33"/>
      <sheetName val="D_fix_asst_scdl_33"/>
      <sheetName val="creditors_tb_obpl32"/>
      <sheetName val="TBAL9697_-group_wise__sdpl42"/>
      <sheetName val="TBAL9697_-group_wise_32"/>
      <sheetName val="crs_-G-132"/>
      <sheetName val="TBAL9697_-group_wise__onpl32"/>
      <sheetName val="B_Sheet_97-OBPL32"/>
      <sheetName val="B_Sheet_97_sdpl32"/>
      <sheetName val="TBAL9697_-group_wise__sdpl232"/>
      <sheetName val="inout_consol_jan32"/>
      <sheetName val="consol_flow32"/>
      <sheetName val="D_Loan__Prom32"/>
      <sheetName val="E_Bank_Loan32"/>
      <sheetName val="G_work_Cap32"/>
      <sheetName val="H_land_adv-dec32"/>
      <sheetName val="J_Con_WIP32"/>
      <sheetName val="detail_J32"/>
      <sheetName val="L_Oth_Co32"/>
      <sheetName val="K_fix_asst__32"/>
      <sheetName val="C_fix_asst-SDPL_32"/>
      <sheetName val="TBAL9697__group_wise__sdpl32"/>
      <sheetName val="inout_consol_okg32"/>
      <sheetName val="detail_OIP_(2)32"/>
      <sheetName val="D_fix_ysst_scdl_32"/>
      <sheetName val="cre`itors_tb_obpl32"/>
      <sheetName val="3AL9697_-group_wise__onpl32"/>
      <sheetName val="3‰AL9697_-group_wise__onpl32"/>
      <sheetName val="L_Oth_Bo32"/>
      <sheetName val="Civil_Boq32"/>
      <sheetName val="Boq_Block_A31"/>
      <sheetName val="Staff_Acco_32"/>
      <sheetName val="SITE_OVERHEADS32"/>
      <sheetName val="Project-Material_31"/>
      <sheetName val="PRECAST_lightconc-II31"/>
      <sheetName val="1__PayRec30"/>
      <sheetName val="Cashflow_projection30"/>
      <sheetName val="SPT_vs_PHI30"/>
      <sheetName val="key_dates30"/>
      <sheetName val="ino4t_conso,-nov30"/>
      <sheetName val="(nout_co,sol_(2)30"/>
      <sheetName val="Blr_hire30"/>
      <sheetName val="_bpl,oth_lia_30"/>
      <sheetName val="G_,and_adv_nce30"/>
      <sheetName val="I,Wip-ot__2)30"/>
      <sheetName val="det!il_WIP_(2)30"/>
      <sheetName val="de4ail_G-130"/>
      <sheetName val="sobha_mennn_ac30"/>
      <sheetName val="C_&amp;ix_asst30"/>
      <sheetName val="_x005f_x0003_dpl_oth_Lia`30"/>
      <sheetName val="TBAL9697__x005f_x000d_grotp_wise_30"/>
      <sheetName val="St_co_91_5lvl30"/>
      <sheetName val="INPUT_SHEET30"/>
      <sheetName val="3�AL9697_-group_wise__onpl31"/>
      <sheetName val="Stress_Calculation30"/>
      <sheetName val="Labor_abs-NMR29"/>
      <sheetName val="Sun_E_Type29"/>
      <sheetName val="TBAL9697__x000a_grotp_wise_29"/>
      <sheetName val="Fin_Sum29"/>
      <sheetName val="CORPN_O?T29"/>
      <sheetName val="labour_coeff27"/>
      <sheetName val="Shuttering_Analysis27"/>
      <sheetName val="General_P+M27"/>
      <sheetName val="Curing_Analysis_27"/>
      <sheetName val="Concrete_P+M_(_RMC_)27"/>
      <sheetName val="P+M_(_SMC_)27"/>
      <sheetName val="P+M_-EW27"/>
      <sheetName val="CORPN_O29"/>
      <sheetName val="LIST_OF_MAKES27"/>
      <sheetName val="Fill_this_out_first___27"/>
      <sheetName val="CORPN_O_x005f_x0000_T29"/>
      <sheetName val="SUPPLY_-Sanitary_Fixtures29"/>
      <sheetName val="ITEMS_FOR_CIVIL_TENDER29"/>
      <sheetName val="P&amp;L_-_AD27"/>
      <sheetName val="_x005f_x005f_x005f_x0003_dpl_oth_Lia`29"/>
      <sheetName val="TBAL9697__x005f_x005f_x005f_x000d_grotp_w29"/>
      <sheetName val="DG_29"/>
      <sheetName val="Assumption_Inputs10"/>
      <sheetName val="Section_Catalogue25"/>
      <sheetName val="INDIGINEOUS_ITEMS_10"/>
      <sheetName val="tie_beam10"/>
      <sheetName val="TB9798OBPL06_(2)32"/>
      <sheetName val="CORPN_OCT32"/>
      <sheetName val="inout_consol-nov32"/>
      <sheetName val="inout_consol_(2)32"/>
      <sheetName val="AS_ON_DT_EXPS_Mar32"/>
      <sheetName val="fa-pl_&amp;_mach-site32"/>
      <sheetName val="fa_off_eqp32"/>
      <sheetName val="fa_fur&amp;_fix32"/>
      <sheetName val="fa-pl_&amp;_mach-Off32"/>
      <sheetName val="B_Equity-sdpl_INC32"/>
      <sheetName val="inout_consol_wkg32"/>
      <sheetName val="inout_consol_WKNG32"/>
      <sheetName val="B_Sheet_9732"/>
      <sheetName val="P&amp;L_97_32"/>
      <sheetName val="B_Sheet_97-BEXP32"/>
      <sheetName val="P&amp;L_97_-BEXP32"/>
      <sheetName val="consol_flows32"/>
      <sheetName val="sdpl_oth_Liab32"/>
      <sheetName val="obpl-oth_liab32"/>
      <sheetName val="G_land_advance32"/>
      <sheetName val="I-Wip-ot_(2)32"/>
      <sheetName val="detail_WIP_(2)32"/>
      <sheetName val="detail_G-132"/>
      <sheetName val="sobha_menon_ac32"/>
      <sheetName val="pnc_ac32"/>
      <sheetName val="fix_-p_&amp;_M_-SCC32"/>
      <sheetName val="C_fix_asst32"/>
      <sheetName val="D_fix_asst_scdl_32"/>
      <sheetName val="creditors_tb_obpl31"/>
      <sheetName val="TBAL9697_-group_wise__sdpl41"/>
      <sheetName val="TBAL9697_-group_wise_31"/>
      <sheetName val="crs_-G-131"/>
      <sheetName val="TBAL9697_-group_wise__onpl31"/>
      <sheetName val="B_Sheet_97-OBPL31"/>
      <sheetName val="B_Sheet_97_sdpl31"/>
      <sheetName val="TBAL9697_-group_wise__sdpl231"/>
      <sheetName val="inout_consol_jan31"/>
      <sheetName val="consol_flow31"/>
      <sheetName val="D_Loan__Prom31"/>
      <sheetName val="E_Bank_Loan31"/>
      <sheetName val="G_work_Cap31"/>
      <sheetName val="H_land_adv-dec31"/>
      <sheetName val="J_Con_WIP31"/>
      <sheetName val="detail_J31"/>
      <sheetName val="L_Oth_Co31"/>
      <sheetName val="K_fix_asst__31"/>
      <sheetName val="C_fix_asst-SDPL_31"/>
      <sheetName val="TBAL9697__group_wise__sdpl31"/>
      <sheetName val="inout_consol_okg31"/>
      <sheetName val="detail_OIP_(2)31"/>
      <sheetName val="D_fix_ysst_scdl_31"/>
      <sheetName val="cre`itors_tb_obpl31"/>
      <sheetName val="3AL9697_-group_wise__onpl31"/>
      <sheetName val="3‰AL9697_-group_wise__onpl31"/>
      <sheetName val="L_Oth_Bo31"/>
      <sheetName val="Civil_Boq31"/>
      <sheetName val="Boq_Block_A30"/>
      <sheetName val="Staff_Acco_31"/>
      <sheetName val="SITE_OVERHEADS31"/>
      <sheetName val="Project-Material_30"/>
      <sheetName val="PRECAST_lightconc-II30"/>
      <sheetName val="1__PayRec29"/>
      <sheetName val="Cashflow_projection29"/>
      <sheetName val="SPT_vs_PHI29"/>
      <sheetName val="key_dates29"/>
      <sheetName val="ino4t_conso,-nov29"/>
      <sheetName val="(nout_co,sol_(2)29"/>
      <sheetName val="Blr_hire29"/>
      <sheetName val="_bpl,oth_lia_29"/>
      <sheetName val="G_,and_adv_nce29"/>
      <sheetName val="I,Wip-ot__2)29"/>
      <sheetName val="det!il_WIP_(2)29"/>
      <sheetName val="de4ail_G-129"/>
      <sheetName val="sobha_mennn_ac29"/>
      <sheetName val="C_&amp;ix_asst29"/>
      <sheetName val="_x005f_x0003_dpl_oth_Lia`29"/>
      <sheetName val="TBAL9697__x005f_x000d_grotp_wise_29"/>
      <sheetName val="St_co_91_5lvl29"/>
      <sheetName val="INPUT_SHEET29"/>
      <sheetName val="3�AL9697_-group_wise__onpl30"/>
      <sheetName val="Stress_Calculation29"/>
      <sheetName val="Labor_abs-NMR28"/>
      <sheetName val="Sun_E_Type28"/>
      <sheetName val="TBAL9697__x000a_grotp_wise_28"/>
      <sheetName val="Fin_Sum28"/>
      <sheetName val="CORPN_O?T28"/>
      <sheetName val="labour_coeff26"/>
      <sheetName val="Shuttering_Analysis26"/>
      <sheetName val="General_P+M26"/>
      <sheetName val="Curing_Analysis_26"/>
      <sheetName val="Concrete_P+M_(_RMC_)26"/>
      <sheetName val="P+M_(_SMC_)26"/>
      <sheetName val="P+M_-EW26"/>
      <sheetName val="CORPN_O28"/>
      <sheetName val="LIST_OF_MAKES26"/>
      <sheetName val="Fill_this_out_first___26"/>
      <sheetName val="CORPN_O_x005f_x0000_T28"/>
      <sheetName val="SUPPLY_-Sanitary_Fixtures28"/>
      <sheetName val="ITEMS_FOR_CIVIL_TENDER28"/>
      <sheetName val="P&amp;L_-_AD26"/>
      <sheetName val="_x005f_x005f_x005f_x0003_dpl_oth_Lia`28"/>
      <sheetName val="TBAL9697__x005f_x005f_x005f_x000d_grotp_w28"/>
      <sheetName val="DG_28"/>
      <sheetName val="Assumption_Inputs9"/>
      <sheetName val="Section_Catalogue24"/>
      <sheetName val="INDIGINEOUS_ITEMS_9"/>
      <sheetName val="tie_beam9"/>
      <sheetName val="TB9798OBPL06_(2)31"/>
      <sheetName val="CORPN_OCT31"/>
      <sheetName val="inout_consol-nov31"/>
      <sheetName val="inout_consol_(2)31"/>
      <sheetName val="AS_ON_DT_EXPS_Mar31"/>
      <sheetName val="fa-pl_&amp;_mach-site31"/>
      <sheetName val="fa_off_eqp31"/>
      <sheetName val="fa_fur&amp;_fix31"/>
      <sheetName val="fa-pl_&amp;_mach-Off31"/>
      <sheetName val="B_Equity-sdpl_INC31"/>
      <sheetName val="inout_consol_wkg31"/>
      <sheetName val="inout_consol_WKNG31"/>
      <sheetName val="B_Sheet_9731"/>
      <sheetName val="P&amp;L_97_31"/>
      <sheetName val="B_Sheet_97-BEXP31"/>
      <sheetName val="P&amp;L_97_-BEXP31"/>
      <sheetName val="consol_flows31"/>
      <sheetName val="sdpl_oth_Liab31"/>
      <sheetName val="obpl-oth_liab31"/>
      <sheetName val="G_land_advance31"/>
      <sheetName val="I-Wip-ot_(2)31"/>
      <sheetName val="detail_WIP_(2)31"/>
      <sheetName val="detail_G-131"/>
      <sheetName val="sobha_menon_ac31"/>
      <sheetName val="pnc_ac31"/>
      <sheetName val="fix_-p_&amp;_M_-SCC31"/>
      <sheetName val="C_fix_asst31"/>
      <sheetName val="D_fix_asst_scdl_31"/>
      <sheetName val="creditors_tb_obpl30"/>
      <sheetName val="TBAL9697_-group_wise__sdpl40"/>
      <sheetName val="TBAL9697_-group_wise_30"/>
      <sheetName val="crs_-G-130"/>
      <sheetName val="TBAL9697_-group_wise__onpl30"/>
      <sheetName val="B_Sheet_97-OBPL30"/>
      <sheetName val="B_Sheet_97_sdpl30"/>
      <sheetName val="TBAL9697_-group_wise__sdpl230"/>
      <sheetName val="inout_consol_jan30"/>
      <sheetName val="consol_flow30"/>
      <sheetName val="D_Loan__Prom30"/>
      <sheetName val="E_Bank_Loan30"/>
      <sheetName val="G_work_Cap30"/>
      <sheetName val="H_land_adv-dec30"/>
      <sheetName val="J_Con_WIP30"/>
      <sheetName val="detail_J30"/>
      <sheetName val="L_Oth_Co30"/>
      <sheetName val="K_fix_asst__30"/>
      <sheetName val="C_fix_asst-SDPL_30"/>
      <sheetName val="TBAL9697__group_wise__sdpl30"/>
      <sheetName val="inout_consol_okg30"/>
      <sheetName val="detail_OIP_(2)30"/>
      <sheetName val="D_fix_ysst_scdl_30"/>
      <sheetName val="cre`itors_tb_obpl30"/>
      <sheetName val="3AL9697_-group_wise__onpl30"/>
      <sheetName val="3‰AL9697_-group_wise__onpl30"/>
      <sheetName val="L_Oth_Bo30"/>
      <sheetName val="Civil_Boq30"/>
      <sheetName val="Boq_Block_A29"/>
      <sheetName val="Staff_Acco_30"/>
      <sheetName val="SITE_OVERHEADS30"/>
      <sheetName val="Project-Material_29"/>
      <sheetName val="PRECAST_lightconc-II29"/>
      <sheetName val="1__PayRec28"/>
      <sheetName val="Cashflow_projection28"/>
      <sheetName val="SPT_vs_PHI28"/>
      <sheetName val="key_dates28"/>
      <sheetName val="ino4t_conso,-nov28"/>
      <sheetName val="(nout_co,sol_(2)28"/>
      <sheetName val="Blr_hire28"/>
      <sheetName val="_bpl,oth_lia_28"/>
      <sheetName val="G_,and_adv_nce28"/>
      <sheetName val="I,Wip-ot__2)28"/>
      <sheetName val="det!il_WIP_(2)28"/>
      <sheetName val="de4ail_G-128"/>
      <sheetName val="sobha_mennn_ac28"/>
      <sheetName val="C_&amp;ix_asst28"/>
      <sheetName val="_x005f_x0003_dpl_oth_Lia`28"/>
      <sheetName val="TBAL9697__x005f_x000d_grotp_wise_28"/>
      <sheetName val="St_co_91_5lvl28"/>
      <sheetName val="INPUT_SHEET28"/>
      <sheetName val="3�AL9697_-group_wise__onpl29"/>
      <sheetName val="Stress_Calculation28"/>
      <sheetName val="Section_Catalogue23"/>
      <sheetName val="INDIGINEOUS_ITEMS_8"/>
      <sheetName val="tie_beam8"/>
      <sheetName val="TB9798OBPL06_(2)34"/>
      <sheetName val="CORPN_OCT34"/>
      <sheetName val="inout_consol-nov34"/>
      <sheetName val="inout_consol_(2)34"/>
      <sheetName val="AS_ON_DT_EXPS_Mar34"/>
      <sheetName val="fa-pl_&amp;_mach-site34"/>
      <sheetName val="fa_off_eqp34"/>
      <sheetName val="fa_fur&amp;_fix34"/>
      <sheetName val="fa-pl_&amp;_mach-Off34"/>
      <sheetName val="B_Equity-sdpl_INC34"/>
      <sheetName val="inout_consol_wkg34"/>
      <sheetName val="inout_consol_WKNG34"/>
      <sheetName val="B_Sheet_9734"/>
      <sheetName val="P&amp;L_97_34"/>
      <sheetName val="B_Sheet_97-BEXP34"/>
      <sheetName val="P&amp;L_97_-BEXP34"/>
      <sheetName val="consol_flows34"/>
      <sheetName val="sdpl_oth_Liab34"/>
      <sheetName val="obpl-oth_liab34"/>
      <sheetName val="G_land_advance34"/>
      <sheetName val="I-Wip-ot_(2)34"/>
      <sheetName val="detail_WIP_(2)34"/>
      <sheetName val="detail_G-134"/>
      <sheetName val="sobha_menon_ac34"/>
      <sheetName val="pnc_ac34"/>
      <sheetName val="fix_-p_&amp;_M_-SCC34"/>
      <sheetName val="C_fix_asst34"/>
      <sheetName val="D_fix_asst_scdl_34"/>
      <sheetName val="creditors_tb_obpl33"/>
      <sheetName val="TBAL9697_-group_wise__sdpl43"/>
      <sheetName val="TBAL9697_-group_wise_33"/>
      <sheetName val="crs_-G-133"/>
      <sheetName val="TBAL9697_-group_wise__onpl33"/>
      <sheetName val="B_Sheet_97-OBPL33"/>
      <sheetName val="B_Sheet_97_sdpl33"/>
      <sheetName val="TBAL9697_-group_wise__sdpl233"/>
      <sheetName val="inout_consol_jan33"/>
      <sheetName val="consol_flow33"/>
      <sheetName val="D_Loan__Prom33"/>
      <sheetName val="E_Bank_Loan33"/>
      <sheetName val="G_work_Cap33"/>
      <sheetName val="H_land_adv-dec33"/>
      <sheetName val="J_Con_WIP33"/>
      <sheetName val="detail_J33"/>
      <sheetName val="L_Oth_Co33"/>
      <sheetName val="K_fix_asst__33"/>
      <sheetName val="C_fix_asst-SDPL_33"/>
      <sheetName val="TBAL9697__group_wise__sdpl33"/>
      <sheetName val="inout_consol_okg33"/>
      <sheetName val="detail_OIP_(2)33"/>
      <sheetName val="D_fix_ysst_scdl_33"/>
      <sheetName val="cre`itors_tb_obpl33"/>
      <sheetName val="3AL9697_-group_wise__onpl33"/>
      <sheetName val="3‰AL9697_-group_wise__onpl33"/>
      <sheetName val="L_Oth_Bo33"/>
      <sheetName val="Civil_Boq33"/>
      <sheetName val="Boq_Block_A32"/>
      <sheetName val="Staff_Acco_33"/>
      <sheetName val="SITE_OVERHEADS33"/>
      <sheetName val="Project-Material_32"/>
      <sheetName val="PRECAST_lightconc-II32"/>
      <sheetName val="1__PayRec31"/>
      <sheetName val="Cashflow_projection31"/>
      <sheetName val="SPT_vs_PHI31"/>
      <sheetName val="key_dates31"/>
      <sheetName val="ino4t_conso,-nov31"/>
      <sheetName val="(nout_co,sol_(2)31"/>
      <sheetName val="Blr_hire31"/>
      <sheetName val="_bpl,oth_lia_31"/>
      <sheetName val="G_,and_adv_nce31"/>
      <sheetName val="I,Wip-ot__2)31"/>
      <sheetName val="det!il_WIP_(2)31"/>
      <sheetName val="de4ail_G-131"/>
      <sheetName val="sobha_mennn_ac31"/>
      <sheetName val="C_&amp;ix_asst31"/>
      <sheetName val="_x005f_x0003_dpl_oth_Lia`31"/>
      <sheetName val="TBAL9697__x005f_x000d_grotp_wise_31"/>
      <sheetName val="St_co_91_5lvl31"/>
      <sheetName val="INPUT_SHEET31"/>
      <sheetName val="3�AL9697_-group_wise__onpl32"/>
      <sheetName val="Stress_Calculation31"/>
      <sheetName val="Labor_abs-NMR30"/>
      <sheetName val="Sun_E_Type30"/>
      <sheetName val="TBAL9697__x000a_grotp_wise_30"/>
      <sheetName val="Fin_Sum30"/>
      <sheetName val="CORPN_O?T30"/>
      <sheetName val="labour_coeff28"/>
      <sheetName val="Shuttering_Analysis28"/>
      <sheetName val="General_P+M28"/>
      <sheetName val="Curing_Analysis_28"/>
      <sheetName val="Concrete_P+M_(_RMC_)28"/>
      <sheetName val="P+M_(_SMC_)28"/>
      <sheetName val="P+M_-EW28"/>
      <sheetName val="CORPN_O30"/>
      <sheetName val="LIST_OF_MAKES28"/>
      <sheetName val="Fill_this_out_first___28"/>
      <sheetName val="CORPN_O_x005f_x0000_T30"/>
      <sheetName val="SUPPLY_-Sanitary_Fixtures30"/>
      <sheetName val="ITEMS_FOR_CIVIL_TENDER30"/>
      <sheetName val="P&amp;L_-_AD28"/>
      <sheetName val="_x005f_x005f_x005f_x0003_dpl_oth_Lia`30"/>
      <sheetName val="TBAL9697__x005f_x005f_x005f_x000d_grotp_w30"/>
      <sheetName val="DG_30"/>
      <sheetName val="Fin__Assumpt__-_Sensitivities26"/>
      <sheetName val="LOAD_SHEET_26"/>
      <sheetName val="Labour_productivity26"/>
      <sheetName val="RCC,Ret__Wall26"/>
      <sheetName val="Area_&amp;_Cate__Master26"/>
      <sheetName val="Bill_No_526"/>
      <sheetName val="11B_26"/>
      <sheetName val="BOQ_(2)26"/>
      <sheetName val="DLC_lookups26"/>
      <sheetName val="Driveway_Beams26"/>
      <sheetName val="Fee_Rate_Summary26"/>
      <sheetName val="Name_List26"/>
      <sheetName val="Quote_Sheet26"/>
      <sheetName val="d-safe_DELUXE26"/>
      <sheetName val="Works_-_Quote_Sheet26"/>
      <sheetName val="Cat_A_Change_Control26"/>
      <sheetName val="Break_up_Sheet26"/>
      <sheetName val="Summary_of_P_&amp;_M26"/>
      <sheetName val="Break_Dw26"/>
      <sheetName val="Detail_1A26"/>
      <sheetName val="Structure_Bills_Qty26"/>
      <sheetName val="Form_626"/>
      <sheetName val="TBAL9697__x005f_x000a_grotp_wise_26"/>
      <sheetName val="ISO_Reconcilation_Statment26"/>
      <sheetName val="AVG_pur_rate26"/>
      <sheetName val="CORPN_O_x005f_x005f_x005f_x0000_T26"/>
      <sheetName val="220_11__BS_26"/>
      <sheetName val="IO_LIST26"/>
      <sheetName val="TBAL9697__x005f_x000d_grotp_wis26"/>
      <sheetName val="Sheet_126"/>
      <sheetName val="3BPA00132-5-3_W_plan_HVPNL26"/>
      <sheetName val="Mix_Design26"/>
      <sheetName val="FITZ_MORT_9426"/>
      <sheetName val="Assumption_Inputs11"/>
      <sheetName val="Section_Catalogue26"/>
      <sheetName val="INDIGINEOUS_ITEMS_11"/>
      <sheetName val="tie_beam11"/>
      <sheetName val="ANNEXURE-A"/>
      <sheetName val="COLUMN-CR"/>
      <sheetName val="SPILL_OVER1"/>
      <sheetName val="Elect_2"/>
      <sheetName val="SPILL_OVER2"/>
      <sheetName val="Day2works"/>
      <sheetName val="CABLERET"/>
      <sheetName val="CORPN_O_T27"/>
      <sheetName val="CORPN_O_x005f_x005f_x005f"/>
      <sheetName val="fa-pl &amp; myy_x005f_x000b__"/>
      <sheetName val="AoR Finishing"/>
      <sheetName val="Ass4"/>
      <sheetName val="DCF"/>
      <sheetName val="Key Ass"/>
      <sheetName val="Hardware"/>
      <sheetName val="HPL"/>
      <sheetName val="col-reinft1"/>
      <sheetName val="bs BP 04 SA"/>
      <sheetName val="Col up to plinth"/>
      <sheetName val="Footing"/>
      <sheetName val="int. pla."/>
      <sheetName val="Cash2"/>
      <sheetName val="TBAL9697  grotp wis"/>
      <sheetName val="TAX INCOME"/>
      <sheetName val="Depart Budget"/>
      <sheetName val="Corporate"/>
      <sheetName val="Masters"/>
      <sheetName val="TOS-F"/>
      <sheetName val="구성비"/>
      <sheetName val="BS8007"/>
      <sheetName val="FINOLEX"/>
      <sheetName val="BOQ Distribution"/>
      <sheetName val="Sch-1a"/>
      <sheetName val="Brand"/>
      <sheetName val="Location"/>
      <sheetName val="PackSize"/>
      <sheetName val="PackagingType"/>
      <sheetName val="Plant"/>
      <sheetName val="ProductHierarchy"/>
      <sheetName val="PurchGroup"/>
      <sheetName val="Sub-brand"/>
      <sheetName val="UOM"/>
      <sheetName val="Variant"/>
      <sheetName val="Cost_any"/>
      <sheetName val="Mat.Cost"/>
      <sheetName val="2gii"/>
      <sheetName val="Concourse"/>
      <sheetName val="G_1_obpl_x000"/>
      <sheetName val="_x005f_x0003_dpl_ot"/>
      <sheetName val="TBAL9697 _x00"/>
      <sheetName val="TBL9798_x0010"/>
      <sheetName val="CORPN O_x0000"/>
      <sheetName val="TBAL9697 _x000a_grotp wis"/>
      <sheetName val="G_1_obpl_x005"/>
      <sheetName val="_x005f_x005f_"/>
      <sheetName val="TBAL9697__x000d_grotp_wis"/>
      <sheetName val="TBAL9697__x00"/>
      <sheetName val="CORPN_O_x0000"/>
      <sheetName val="TBL9798_x005f"/>
      <sheetName val="_x0003_dpl_oth_Lia`2"/>
      <sheetName val="CORPN_O_x0000_T2"/>
      <sheetName val="_x0003_dpl_oth_Lia`4"/>
      <sheetName val="CORPN_O_x0000_T4"/>
      <sheetName val="_x0003_dpl_oth_Lia`3"/>
      <sheetName val="CORPN_O_x0000_T3"/>
      <sheetName val="_x0003_dpl_oth_Lia`5"/>
      <sheetName val="CORPN_O_x0000_T5"/>
      <sheetName val="_x0003_dpl_oth_Lia`6"/>
      <sheetName val="CORPN_O_x0000_T6"/>
      <sheetName val="_x0003_dpl_oth_Lia`7"/>
      <sheetName val="CORPN_O_x0000_T7"/>
      <sheetName val="_x0003_dpl_oth_Lia`8"/>
      <sheetName val="CORPN_O_x0000_T8"/>
      <sheetName val="_x0003_dpl_oth_Lia`9"/>
      <sheetName val="CORPN_O_x0000_T9"/>
      <sheetName val="_x0003_dpl_oth_Lia`10"/>
      <sheetName val="CORPN_O_x0000_T10"/>
      <sheetName val="_x0003_dpl_oth_Lia`16"/>
      <sheetName val="CORPN_O_x0000_T16"/>
      <sheetName val="_x0003_dpl_oth_Lia`12"/>
      <sheetName val="CORPN_O_x0000_T12"/>
      <sheetName val="_x0003_dpl_oth_Lia`11"/>
      <sheetName val="CORPN_O_x0000_T11"/>
      <sheetName val="_x0003_dpl_oth_Lia`13"/>
      <sheetName val="CORPN_O_x0000_T13"/>
      <sheetName val="_x0003_dpl_oth_Lia`14"/>
      <sheetName val="CORPN_O_x0000_T14"/>
      <sheetName val="_x0003_dpl_oth_Lia`15"/>
      <sheetName val="CORPN_O_x0000_T15"/>
      <sheetName val="_x0003_dpl_oth_Lia`22"/>
      <sheetName val="CORPN_O_x0000_T22"/>
      <sheetName val="_x0003_dpl_oth_Lia`17"/>
      <sheetName val="CORPN_O_x0000_T17"/>
      <sheetName val="_x0003_dpl_oth_Lia`18"/>
      <sheetName val="CORPN_O_x0000_T18"/>
      <sheetName val="_x0003_dpl_oth_Lia`19"/>
      <sheetName val="CORPN_O_x0000_T19"/>
      <sheetName val="_x0003_dpl_oth_Lia`20"/>
      <sheetName val="CORPN_O_x0000_T20"/>
      <sheetName val="_x0003_dpl_oth_Lia`21"/>
      <sheetName val="CORPN_O_x0000_T21"/>
      <sheetName val="_x0003_dpl_oth_Lia`23"/>
      <sheetName val="CORPN_O_x0000_T23"/>
      <sheetName val="_x0003_dpl_oth_Lia`24"/>
      <sheetName val="CORPN_O_x0000_T24"/>
      <sheetName val="_x0003_dpl_oth_Lia`25"/>
      <sheetName val="CORPN_O_x0000_T25"/>
      <sheetName val="_x0003_dpl_oth_Lia`26"/>
      <sheetName val="CORPN_O_x0000_T26"/>
      <sheetName val="TBAL9697__x000d_grotp_wise_2"/>
      <sheetName val="TBAL9697__x000d_grotp_wise_4"/>
      <sheetName val="TBAL9697__x005f_x000d_grotp_wi4"/>
      <sheetName val="TBAL9697__x000d_grotp_wis2"/>
      <sheetName val="TBAL9697__x005f_x005f_x02"/>
      <sheetName val="TBAL9697__x000d_grotp_wise_3"/>
      <sheetName val="TBAL9697__x005f_x000d_grotp_wi3"/>
      <sheetName val="TBAL9697__x000d_grotp_wis1"/>
      <sheetName val="TBAL9697__x005f_x005f_x01"/>
      <sheetName val="TBAL9697__x000d_grotp_wise_5"/>
      <sheetName val="TBAL9697__x005f_x000d_grotp_wi5"/>
      <sheetName val="TBAL9697__x000d_grotp_wis3"/>
      <sheetName val="TBAL9697__x005f_x005f_x03"/>
      <sheetName val="TBAL9697__x000d_grotp_wise_6"/>
      <sheetName val="TBAL9697__x005f_x000d_grotp_wi6"/>
      <sheetName val="TBAL9697__x000d_grotp_wis4"/>
      <sheetName val="TBAL9697__x005f_x005f_x04"/>
      <sheetName val="TBAL9697__x000d_grotp_wise_7"/>
      <sheetName val="TBAL9697__x005f_x000d_grotp_wi7"/>
      <sheetName val="TBAL9697__x000d_grotp_wis5"/>
      <sheetName val="TBAL9697__x005f_x005f_x05"/>
      <sheetName val="TBAL9697__x000d_grotp_wise_8"/>
      <sheetName val="TBAL9697__x005f_x000d_grotp_wi8"/>
      <sheetName val="TBAL9697__x000d_grotp_wis6"/>
      <sheetName val="TBAL9697__x005f_x005f_x06"/>
      <sheetName val="TBAL9697__x000d_grotp_wise_9"/>
      <sheetName val="TBAL9697__x005f_x000d_grotp_wi9"/>
      <sheetName val="TBAL9697__x000d_grotp_wis7"/>
      <sheetName val="TBAL9697__x005f_x005f_x07"/>
      <sheetName val="TBAL9697__x000d_grotp_wise_10"/>
      <sheetName val="TBAL9697__x005f_x000d_grotp_w10"/>
      <sheetName val="TBAL9697__x000d_grotp_wis8"/>
      <sheetName val="TBAL9697__x005f_x005f_x08"/>
      <sheetName val="TBAL9697__x000d_grotp_wise_16"/>
      <sheetName val="TBAL9697__x005f_x000d_grotp_w16"/>
      <sheetName val="TBAL9697__x000d_grotp_wis14"/>
      <sheetName val="TBAL9697__x005f_x005f_x14"/>
      <sheetName val="TBAL9697__x000d_grotp_wise_12"/>
      <sheetName val="TBAL9697__x005f_x000d_grotp_w12"/>
      <sheetName val="TBAL9697__x000d_grotp_wis10"/>
      <sheetName val="TBAL9697__x005f_x005f_x10"/>
      <sheetName val="TBAL9697__x000d_grotp_wise_11"/>
      <sheetName val="TBAL9697__x005f_x000d_grotp_w11"/>
      <sheetName val="TBAL9697__x000d_grotp_wis9"/>
      <sheetName val="TBAL9697__x005f_x005f_x09"/>
      <sheetName val="TBAL9697__x000d_grotp_wise_13"/>
      <sheetName val="TBAL9697__x005f_x000d_grotp_w13"/>
      <sheetName val="TBAL9697__x000d_grotp_wis11"/>
      <sheetName val="TBAL9697__x005f_x005f_x11"/>
      <sheetName val="TBAL9697__x000d_grotp_wise_14"/>
      <sheetName val="TBAL9697__x005f_x000d_grotp_w14"/>
      <sheetName val="TBAL9697__x000d_grotp_wis12"/>
      <sheetName val="TBAL9697__x005f_x005f_x12"/>
      <sheetName val="TBAL9697__x000d_grotp_wise_15"/>
      <sheetName val="TBAL9697__x005f_x000d_grotp_w15"/>
      <sheetName val="TBAL9697__x000d_grotp_wis13"/>
      <sheetName val="TBAL9697__x005f_x005f_x13"/>
      <sheetName val="TBAL9697__x000d_grotp_wise_22"/>
      <sheetName val="TBAL9697__x005f_x000d_grotp_w22"/>
      <sheetName val="TBAL9697__x000d_grotp_wis20"/>
      <sheetName val="TBAL9697__x005f_x005f_x20"/>
      <sheetName val="TBAL9697__x000d_grotp_wise_17"/>
      <sheetName val="TBAL9697__x005f_x000d_grotp_w17"/>
      <sheetName val="TBAL9697__x000d_grotp_wis15"/>
      <sheetName val="TBAL9697__x005f_x005f_x15"/>
      <sheetName val="TBAL9697__x000d_grotp_wise_18"/>
      <sheetName val="TBAL9697__x005f_x000d_grotp_w18"/>
      <sheetName val="TBAL9697__x000d_grotp_wis16"/>
      <sheetName val="TBAL9697__x005f_x005f_x16"/>
      <sheetName val="TBAL9697__x000d_grotp_wise_19"/>
      <sheetName val="TBAL9697__x005f_x000d_grotp_w19"/>
      <sheetName val="TBAL9697__x000d_grotp_wis17"/>
      <sheetName val="TBAL9697__x005f_x005f_x17"/>
      <sheetName val="TBAL9697__x000d_grotp_wise_20"/>
      <sheetName val="TBAL9697__x005f_x000d_grotp_w20"/>
      <sheetName val="TBAL9697__x000d_grotp_wis18"/>
      <sheetName val="TBAL9697__x005f_x005f_x18"/>
      <sheetName val="TBAL9697__x000d_grotp_wise_21"/>
      <sheetName val="TBAL9697__x005f_x000d_grotp_w21"/>
      <sheetName val="TBAL9697__x000d_grotp_wis19"/>
      <sheetName val="TBAL9697__x005f_x005f_x19"/>
      <sheetName val="TBAL9697__x000d_grotp_wise_23"/>
      <sheetName val="TBAL9697__x005f_x000d_grotp_w23"/>
      <sheetName val="TBAL9697__x000d_grotp_wis21"/>
      <sheetName val="TBAL9697__x005f_x005f_x21"/>
      <sheetName val="TBAL9697__x000d_grotp_wise_24"/>
      <sheetName val="TBAL9697__x005f_x000d_grotp_w24"/>
      <sheetName val="TBAL9697__x000d_grotp_wis22"/>
      <sheetName val="TBAL9697__x005f_x005f_x22"/>
      <sheetName val="TBAL9697__x000d_grotp_wise_25"/>
      <sheetName val="TBAL9697__x005f_x000d_grotp_w25"/>
      <sheetName val="TBAL9697__x000d_grotp_wis23"/>
      <sheetName val="TBAL9697__x005f_x005f_x23"/>
      <sheetName val="TBAL9697__x000d_grotp_wise_26"/>
      <sheetName val="TBAL9697__x005f_x000d_grotp_w26"/>
      <sheetName val="TBAL9697__x000d_grotp_wis24"/>
      <sheetName val="TBAL9697__x005f_x005f_x24"/>
      <sheetName val="PRSH"/>
      <sheetName val="banilad"/>
      <sheetName val="Mactan"/>
      <sheetName val="Mandaue"/>
      <sheetName val="Overall Summary"/>
      <sheetName val="Summary_CFA total - CP1 &amp; CP2"/>
      <sheetName val="S1BOQ"/>
      <sheetName val="Detail P&amp;L"/>
      <sheetName val="Assumption Sheet"/>
      <sheetName val="5_Calculation"/>
      <sheetName val="Subhead_IV"/>
      <sheetName val="Register"/>
      <sheetName val="Deduction_of_assets4"/>
      <sheetName val="Deduction_of_assets5"/>
      <sheetName val="Deduction_of_assets6"/>
      <sheetName val="Deduction_of_assets7"/>
      <sheetName val="Deduction_of_assets8"/>
      <sheetName val="Sqn-Abs(G+6) "/>
      <sheetName val="WO-Abs (G+2) 6 DUs"/>
      <sheetName val="Air-Abs(G+6) 23 DUs"/>
      <sheetName val="labor"/>
      <sheetName val="equipment"/>
      <sheetName val="upa"/>
      <sheetName val="TS"/>
      <sheetName val="Risk Assmnt"/>
      <sheetName val="DS"/>
      <sheetName val="MBOQ"/>
      <sheetName val="Escalation"/>
      <sheetName val="Loading"/>
      <sheetName val="Summary-Jaipur"/>
      <sheetName val="BoQ-Jaipur"/>
      <sheetName val="Enquiry"/>
      <sheetName val="VAT-cal"/>
      <sheetName val="Capex"/>
      <sheetName val="Comparison"/>
      <sheetName val="TC"/>
      <sheetName val="BP"/>
      <sheetName val="ecc_res"/>
      <sheetName val="5. EA"/>
      <sheetName val="DCF_VDF"/>
      <sheetName val="NOPAT_VDF"/>
      <sheetName val="Invested capital_VDF"/>
      <sheetName val="WACC_VDF"/>
      <sheetName val="PV of Op Leases_VDF"/>
      <sheetName val="Cost Index"/>
      <sheetName val="RBFC-BS"/>
      <sheetName val="DDETABLE "/>
      <sheetName val="Sch-3"/>
      <sheetName val="INPUT-DATA"/>
      <sheetName val="CI"/>
      <sheetName val="V.O.4 - PCC Qty"/>
      <sheetName val="costing_ESDV"/>
      <sheetName val="costing_FE"/>
      <sheetName val="costing_Misc"/>
      <sheetName val="costing_MOV"/>
      <sheetName val="costing_Press"/>
      <sheetName val="BoQ-1"/>
      <sheetName val="BoQ-2"/>
      <sheetName val="_x0003_dpl_oth_Lia`27"/>
      <sheetName val="TBAL9697__x000d_grotp_wise_27"/>
      <sheetName val="CORPN_O_x0000_T27"/>
      <sheetName val="TBAL9697__x005f_x000d_grotp_w27"/>
      <sheetName val="TBAL9697__x000d_grotp_wis25"/>
      <sheetName val="Projects"/>
      <sheetName val="PRICE-COMP"/>
      <sheetName val="P&amp;LSum"/>
      <sheetName val="C_link"/>
      <sheetName val="P_link"/>
      <sheetName val="CORPN_OT1"/>
      <sheetName val="dpl_oth_Lia`1"/>
      <sheetName val="TBAL9697__grotp_wise_54"/>
      <sheetName val="TBAL9697__grotp_wise_55"/>
      <sheetName val="NLD_-_Assum26"/>
      <sheetName val="BLOCK-A_(MEA_SHEET)26"/>
      <sheetName val="acevsSp_(ABC)26"/>
      <sheetName val="A_O_R_26"/>
      <sheetName val="Intro_26"/>
      <sheetName val="TBAL9697__x005f_x005f_x005f_x005f_x005f_x005f_x26"/>
      <sheetName val="Civil_Works26"/>
      <sheetName val="Cash_Flow_Input_Data_ISC26"/>
      <sheetName val="DETAILED__BOQ26"/>
      <sheetName val="Mat_-Rates26"/>
      <sheetName val="Legal_Risk_Analysis26"/>
      <sheetName val="Tender_Summary9"/>
      <sheetName val="CABLE_DATA26"/>
      <sheetName val="Elect_3"/>
      <sheetName val="SPILL_OVER3"/>
      <sheetName val="Data_sheet1"/>
      <sheetName val="Per_Unit1"/>
      <sheetName val="TBAL9697__grotp_wise_56"/>
      <sheetName val="TBAL9697__grotp_wise_112"/>
      <sheetName val="Pacakges_split1"/>
      <sheetName val="Material_1"/>
      <sheetName val="Extra_Item1"/>
      <sheetName val="Labour_&amp;_Plant1"/>
      <sheetName val="AutoOpen_Stub_Data1"/>
      <sheetName val="Debits_as_on_12_04_081"/>
      <sheetName val="Labor_abs-PW1"/>
      <sheetName val="Gen_Info1"/>
      <sheetName val="Contract_Night_Staff1"/>
      <sheetName val="Contract_Day_Staff1"/>
      <sheetName val="Day_Shift1"/>
      <sheetName val="Night_Shift1"/>
      <sheetName val="TBAL9697__grotp_wise_212"/>
      <sheetName val="TBAL9697__grotp_wise_411"/>
      <sheetName val="TBAL9697__grotp_wise_311"/>
      <sheetName val="TBAL9697__grotp_wise_57"/>
      <sheetName val="TBAL9697__grotp_wise_62"/>
      <sheetName val="TBAL9697__grotp_wise_72"/>
      <sheetName val="TBAL9697__grotp_wise_82"/>
      <sheetName val="TBAL9697__grotp_wise_92"/>
      <sheetName val="TBAL9697__grotp_wise_102"/>
      <sheetName val="TBAL9697__grotp_wise_162"/>
      <sheetName val="TBAL9697__grotp_wise_122"/>
      <sheetName val="TBAL9697__grotp_wise_113"/>
      <sheetName val="TBAL9697__grotp_wise_132"/>
      <sheetName val="TBAL9697__grotp_wise_142"/>
      <sheetName val="TBAL9697__grotp_wise_152"/>
      <sheetName val="TBAL9697__grotp_wise_222"/>
      <sheetName val="TBAL9697__grotp_wise_172"/>
      <sheetName val="TBAL9697__grotp_wise_182"/>
      <sheetName val="TBAL9697__grotp_wise_192"/>
      <sheetName val="TBAL9697__grotp_wise_202"/>
      <sheetName val="TBAL9697__grotp_wise_213"/>
      <sheetName val="TBAL9697__grotp_wise_232"/>
      <sheetName val="TBAL9697__grotp_wise_242"/>
      <sheetName val="Main_Gate_House1"/>
      <sheetName val="lineby_line_consolidation1"/>
      <sheetName val="Base_Assumptions1"/>
      <sheetName val="_COP_100%1"/>
      <sheetName val="Area_Statement1"/>
      <sheetName val="Risk_Analysis1"/>
      <sheetName val="Material_List_"/>
      <sheetName val="Basic_Rate"/>
      <sheetName val="INFLUENCES_ON_GM"/>
      <sheetName val="Load_Details(B2)"/>
      <sheetName val="Rate_analysis"/>
      <sheetName val="Beam at Ground flr lvl(Steel)"/>
      <sheetName val="Main Assump."/>
      <sheetName val="BEAM SCH"/>
      <sheetName val="SLAB  SCH "/>
      <sheetName val="schedule1"/>
      <sheetName val="電気設備表"/>
      <sheetName val="Boiler&amp;TG"/>
      <sheetName val="ICO_budzet_97"/>
      <sheetName val="App_6"/>
      <sheetName val="P &amp; M"/>
      <sheetName val="MS Items"/>
      <sheetName val="Basic rate summary"/>
      <sheetName val="Basic rate calculations"/>
      <sheetName val="Layer Table"/>
      <sheetName val="purpose&amp;input"/>
      <sheetName val="MG"/>
      <sheetName val="BTB"/>
      <sheetName val="cf"/>
      <sheetName val="orders"/>
      <sheetName val="TBL9798_x005f_x005f_x005f_x005f_x005f_x005f_x005f"/>
      <sheetName val="CORPN O_x005f_x005f_x005f_x005f_x005f_x005f_x005f"/>
      <sheetName val="Gujrat"/>
      <sheetName val="glsrpt129909e"/>
      <sheetName val="CABLE"/>
      <sheetName val="number"/>
      <sheetName val="Input &amp; Calculations"/>
      <sheetName val="Values"/>
      <sheetName val="AA"/>
      <sheetName val="Indirect_expenses"/>
      <sheetName val="Sheet_2"/>
      <sheetName val="AoR_Finishing"/>
      <sheetName val="BOQ_(2)27"/>
      <sheetName val="DLC_lookups27"/>
      <sheetName val="Fin__Assumpt__-_Sensitivities27"/>
      <sheetName val="LOAD_SHEET_27"/>
      <sheetName val="Labour_productivity27"/>
      <sheetName val="RCC,Ret__Wall27"/>
      <sheetName val="Area_&amp;_Cate__Master27"/>
      <sheetName val="Quote_Sheet27"/>
      <sheetName val="d-safe_DELUXE27"/>
      <sheetName val="Break_Dw27"/>
      <sheetName val="BLOCK-A_(MEA_SHEET)27"/>
      <sheetName val="TBAL9697__grotp_wise_58"/>
      <sheetName val="Cat_A_Change_Control27"/>
      <sheetName val="Break_up_Sheet27"/>
      <sheetName val="Summary_of_P_&amp;_M27"/>
      <sheetName val="Works_-_Quote_Sheet27"/>
      <sheetName val="IO_LIST27"/>
      <sheetName val="TBAL9697__x005f_x000d_grotp_wis27"/>
      <sheetName val="TBAL9697__grotp_wise_59"/>
      <sheetName val="Bill_No_527"/>
      <sheetName val="11B_27"/>
      <sheetName val="Fee_Rate_Summary27"/>
      <sheetName val="Name_List27"/>
      <sheetName val="Structure_Bills_Qty27"/>
      <sheetName val="Detail_1A27"/>
      <sheetName val="Driveway_Beams27"/>
      <sheetName val="CORPN_O_x005f_x005f_x005f_x0000_T27"/>
      <sheetName val="TBAL9697__x005f_x005f_x005f_x005f_x005f_x005f_x27"/>
      <sheetName val="Sheet_127"/>
      <sheetName val="3BPA00132-5-3_W_plan_HVPNL27"/>
      <sheetName val="Mix_Design27"/>
      <sheetName val="Form_627"/>
      <sheetName val="acevsSp_(ABC)27"/>
      <sheetName val="A_O_R_27"/>
      <sheetName val="220_11__BS_27"/>
      <sheetName val="TBAL9697__x005f_x000a_grotp_wise_27"/>
      <sheetName val="FITZ_MORT_9427"/>
      <sheetName val="ISO_Reconcilation_Statment27"/>
      <sheetName val="AVG_pur_rate27"/>
      <sheetName val="Civil_Works27"/>
      <sheetName val="Mat_-Rates27"/>
      <sheetName val="Intro_27"/>
      <sheetName val="NLD_-_Assum27"/>
      <sheetName val="Cash_Flow_Input_Data_ISC27"/>
      <sheetName val="Legal_Risk_Analysis27"/>
      <sheetName val="DETAILED__BOQ27"/>
      <sheetName val="TBAL9697__grotp_wise_60"/>
      <sheetName val="TBAL9697__grotp_wise_114"/>
      <sheetName val="CABLE_DATA27"/>
      <sheetName val="BASIC_RATES2"/>
      <sheetName val="Tender_Summary10"/>
      <sheetName val="TBAL9697__x005f_x005f_x005f_x000a_grotp_wi2"/>
      <sheetName val="CORPN_O_x005f_x005f_x005f_x005f_x005f_x005f_x0002"/>
      <sheetName val="Excess_Calc2"/>
      <sheetName val="Contract_Night_Staff2"/>
      <sheetName val="Contract_Day_Staff2"/>
      <sheetName val="Day_Shift2"/>
      <sheetName val="Night_Shift2"/>
      <sheetName val="Base_Assumptions2"/>
      <sheetName val="Abstract_Sheet2"/>
      <sheetName val="_COP_100%2"/>
      <sheetName val="PO_Payroll2"/>
      <sheetName val="Detail_In_Door_Stad2"/>
      <sheetName val="Gen_Info2"/>
      <sheetName val="COP_Final2"/>
      <sheetName val="General_input2"/>
      <sheetName val="6_052"/>
      <sheetName val="Boq-_Civil2"/>
      <sheetName val="Pacakges_split2"/>
      <sheetName val="Cost_summary2"/>
      <sheetName val="TBAL9697__grotp_wise_214"/>
      <sheetName val="TBAL9697__grotp_wise_412"/>
      <sheetName val="TBAL9697__grotp_wise_312"/>
      <sheetName val="TBAL9697__grotp_wise_510"/>
      <sheetName val="TBAL9697__grotp_wise_63"/>
      <sheetName val="TBAL9697__grotp_wise_73"/>
      <sheetName val="TBAL9697__grotp_wise_83"/>
      <sheetName val="TBAL9697__grotp_wise_93"/>
      <sheetName val="TBAL9697__grotp_wise_103"/>
      <sheetName val="TBAL9697__grotp_wise_163"/>
      <sheetName val="TBAL9697__grotp_wise_123"/>
      <sheetName val="TBAL9697__grotp_wise_115"/>
      <sheetName val="TBAL9697__grotp_wise_133"/>
      <sheetName val="TBAL9697__grotp_wise_143"/>
      <sheetName val="TBAL9697__grotp_wise_153"/>
      <sheetName val="TBAL9697__grotp_wise_223"/>
      <sheetName val="TBAL9697__grotp_wise_173"/>
      <sheetName val="TBAL9697__grotp_wise_183"/>
      <sheetName val="TBAL9697__grotp_wise_193"/>
      <sheetName val="TBAL9697__grotp_wise_203"/>
      <sheetName val="TBAL9697__grotp_wise_215"/>
      <sheetName val="TBAL9697__grotp_wise_233"/>
      <sheetName val="TBAL9697__grotp_wise_243"/>
      <sheetName val="Data_sheet2"/>
      <sheetName val="Per_Unit2"/>
      <sheetName val="Main_Gate_House2"/>
      <sheetName val="lineby_line_consolidation2"/>
      <sheetName val="Area_Statement2"/>
      <sheetName val="Risk_Analysis2"/>
      <sheetName val="Basic_Rate1"/>
      <sheetName val="INFLUENCES_ON_GM1"/>
      <sheetName val="Labor_abs-PW2"/>
      <sheetName val="AutoOpen_Stub_Data2"/>
      <sheetName val="Material_2"/>
      <sheetName val="Extra_Item2"/>
      <sheetName val="Labour_&amp;_Plant2"/>
      <sheetName val="Load_Details(B2)1"/>
      <sheetName val="Debits_as_on_12_04_082"/>
      <sheetName val="Material_List_1"/>
      <sheetName val="Indirect_expenses1"/>
      <sheetName val="Sheet_21"/>
      <sheetName val="AoR_Finishing1"/>
      <sheetName val="Bill 1-BOQ-Civil Works"/>
      <sheetName val="TBAL9697__x005f_x005f_x25"/>
      <sheetName val="TBAL9697__x005f_x000d_grotp_w29"/>
      <sheetName val="TBAL9697__x005f_x000d_grotp_w28"/>
      <sheetName val="TBAL9697__x005f_x000d_grotp_w30"/>
      <sheetName val="NPV"/>
      <sheetName val="Detail_P&amp;L"/>
      <sheetName val="Assumptions-Input"/>
      <sheetName val="Costs"/>
      <sheetName val="Customize Your Invoice"/>
      <sheetName val="2_civil-RA"/>
      <sheetName val="Footings"/>
      <sheetName val="organi synthesis lab"/>
      <sheetName val="Rates 7-20"/>
      <sheetName val="S-MMS without TFA"/>
      <sheetName val="TBAL9697_ grotp_wise_29"/>
      <sheetName val="TBAL9697_ grotp_wise_28"/>
      <sheetName val="TBAL9697_ grotp_wise_30"/>
      <sheetName val="factor "/>
      <sheetName val="CORPN OT"/>
      <sheetName val="CORPN_OT2"/>
      <sheetName val="CORPN_OT4"/>
      <sheetName val="CORPN_OT3"/>
      <sheetName val="CORPN_OT5"/>
      <sheetName val="CORPN_OT6"/>
      <sheetName val="CORPN_OT7"/>
      <sheetName val="CORPN_OT8"/>
      <sheetName val="CORPN_OT9"/>
      <sheetName val="CORPN_OT10"/>
      <sheetName val="CORPN_OT16"/>
      <sheetName val="CORPN_OT12"/>
      <sheetName val="CORPN_OT11"/>
      <sheetName val="CORPN_OT13"/>
      <sheetName val="CORPN_OT14"/>
      <sheetName val="CORPN_OT15"/>
      <sheetName val="CORPN_OT22"/>
      <sheetName val="CORPN_OT17"/>
      <sheetName val="CORPN_OT18"/>
      <sheetName val="CORPN_OT19"/>
      <sheetName val="CORPN_OT20"/>
      <sheetName val="CORPN_OT21"/>
      <sheetName val="CORPN_OT23"/>
      <sheetName val="CORPN_OT24"/>
      <sheetName val="CORPN_OT25"/>
      <sheetName val="CORPN_OT26"/>
      <sheetName val="CORPN_OT2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sheetData sheetId="351" refreshError="1"/>
      <sheetData sheetId="352" refreshError="1"/>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sheetData sheetId="514"/>
      <sheetData sheetId="515"/>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sheetData sheetId="665"/>
      <sheetData sheetId="666"/>
      <sheetData sheetId="667"/>
      <sheetData sheetId="668" refreshError="1"/>
      <sheetData sheetId="669" refreshError="1"/>
      <sheetData sheetId="670" refreshError="1"/>
      <sheetData sheetId="671"/>
      <sheetData sheetId="672" refreshError="1"/>
      <sheetData sheetId="673"/>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efreshError="1"/>
      <sheetData sheetId="738" refreshError="1"/>
      <sheetData sheetId="739" refreshError="1"/>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sheetData sheetId="790"/>
      <sheetData sheetId="791"/>
      <sheetData sheetId="792"/>
      <sheetData sheetId="793"/>
      <sheetData sheetId="794"/>
      <sheetData sheetId="795"/>
      <sheetData sheetId="796" refreshError="1"/>
      <sheetData sheetId="797" refreshError="1"/>
      <sheetData sheetId="798" refreshError="1"/>
      <sheetData sheetId="799" refreshError="1"/>
      <sheetData sheetId="800"/>
      <sheetData sheetId="80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refreshError="1"/>
      <sheetData sheetId="947"/>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sheetData sheetId="1007" refreshError="1"/>
      <sheetData sheetId="1008" refreshError="1"/>
      <sheetData sheetId="1009" refreshError="1"/>
      <sheetData sheetId="1010" refreshError="1"/>
      <sheetData sheetId="1011" refreshError="1"/>
      <sheetData sheetId="1012"/>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refreshError="1"/>
      <sheetData sheetId="1174" refreshError="1"/>
      <sheetData sheetId="1175" refreshError="1"/>
      <sheetData sheetId="1176"/>
      <sheetData sheetId="1177" refreshError="1"/>
      <sheetData sheetId="1178" refreshError="1"/>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sheetData sheetId="1689" refreshError="1"/>
      <sheetData sheetId="1690" refreshError="1"/>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refreshError="1"/>
      <sheetData sheetId="1840"/>
      <sheetData sheetId="1841"/>
      <sheetData sheetId="1842" refreshError="1"/>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refreshError="1"/>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refreshError="1"/>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refreshError="1"/>
      <sheetData sheetId="3828" refreshError="1"/>
      <sheetData sheetId="3829"/>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sheetData sheetId="3930" refreshError="1"/>
      <sheetData sheetId="3931" refreshError="1"/>
      <sheetData sheetId="3932" refreshError="1"/>
      <sheetData sheetId="3933" refreshError="1"/>
      <sheetData sheetId="3934" refreshError="1"/>
      <sheetData sheetId="3935"/>
      <sheetData sheetId="3936"/>
      <sheetData sheetId="3937"/>
      <sheetData sheetId="3938"/>
      <sheetData sheetId="3939"/>
      <sheetData sheetId="3940"/>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refreshError="1"/>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refreshError="1"/>
      <sheetData sheetId="4438" refreshError="1"/>
      <sheetData sheetId="4439" refreshError="1"/>
      <sheetData sheetId="4440" refreshError="1"/>
      <sheetData sheetId="4441" refreshError="1"/>
      <sheetData sheetId="4442" refreshError="1"/>
      <sheetData sheetId="4443"/>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sheetData sheetId="4500" refreshError="1"/>
      <sheetData sheetId="4501" refreshError="1"/>
      <sheetData sheetId="4502" refreshError="1"/>
      <sheetData sheetId="4503" refreshError="1"/>
      <sheetData sheetId="4504" refreshError="1"/>
      <sheetData sheetId="4505"/>
      <sheetData sheetId="4506"/>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sheetData sheetId="4806"/>
      <sheetData sheetId="4807"/>
      <sheetData sheetId="4808"/>
      <sheetData sheetId="4809"/>
      <sheetData sheetId="4810"/>
      <sheetData sheetId="4811" refreshError="1"/>
      <sheetData sheetId="4812" refreshError="1"/>
      <sheetData sheetId="4813"/>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sheetData sheetId="4823" refreshError="1"/>
      <sheetData sheetId="4824" refreshError="1"/>
      <sheetData sheetId="4825" refreshError="1"/>
      <sheetData sheetId="4826" refreshError="1"/>
      <sheetData sheetId="4827" refreshError="1"/>
      <sheetData sheetId="4828" refreshError="1"/>
      <sheetData sheetId="4829"/>
      <sheetData sheetId="4830"/>
      <sheetData sheetId="4831"/>
      <sheetData sheetId="4832"/>
      <sheetData sheetId="4833" refreshError="1"/>
      <sheetData sheetId="4834" refreshError="1"/>
      <sheetData sheetId="4835" refreshError="1"/>
      <sheetData sheetId="4836" refreshError="1"/>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sheetData sheetId="4894"/>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sheetData sheetId="5786"/>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refreshError="1"/>
      <sheetData sheetId="5919"/>
      <sheetData sheetId="5920" refreshError="1"/>
      <sheetData sheetId="5921" refreshError="1"/>
      <sheetData sheetId="5922" refreshError="1"/>
      <sheetData sheetId="5923" refreshError="1"/>
      <sheetData sheetId="5924" refreshError="1"/>
      <sheetData sheetId="5925"/>
      <sheetData sheetId="5926" refreshError="1"/>
      <sheetData sheetId="5927" refreshError="1"/>
      <sheetData sheetId="5928"/>
      <sheetData sheetId="5929"/>
      <sheetData sheetId="5930" refreshError="1"/>
      <sheetData sheetId="5931" refreshError="1"/>
      <sheetData sheetId="5932"/>
      <sheetData sheetId="5933"/>
      <sheetData sheetId="5934"/>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Basic Data"/>
      <sheetName val="BOQ"/>
      <sheetName val="Cur"/>
      <sheetName val="Timesheet"/>
      <sheetName val="LBOJ"/>
      <sheetName val="Data"/>
      <sheetName val="Exim FCL"/>
      <sheetName val="Format_1"/>
      <sheetName val="Format_-_2"/>
      <sheetName val="Format_-_3"/>
      <sheetName val="Format_-_4"/>
      <sheetName val="Format_-_5"/>
      <sheetName val="Format_-_6"/>
      <sheetName val="Format_-_7"/>
      <sheetName val="Format_-_8"/>
      <sheetName val="Accrued_Value_of_work_done"/>
      <sheetName val="TAP_&amp;_IBS"/>
      <sheetName val="Ag_Com_-_Mar_07"/>
      <sheetName val="Format_11"/>
      <sheetName val="Format_-_21"/>
      <sheetName val="Format_-_31"/>
      <sheetName val="Format_-_41"/>
      <sheetName val="Format_-_51"/>
      <sheetName val="Format_-_61"/>
      <sheetName val="Format_-_71"/>
      <sheetName val="Format_-_81"/>
      <sheetName val="Accrued_Value_of_work_done1"/>
      <sheetName val="TAP_&amp;_IBS1"/>
      <sheetName val="Ag_Com_-_Mar_071"/>
      <sheetName val="Basic_Data"/>
      <sheetName val="Exim_FCL"/>
      <sheetName val="Format_12"/>
      <sheetName val="Format_-_22"/>
      <sheetName val="Format_-_32"/>
      <sheetName val="Format_-_42"/>
      <sheetName val="Format_-_52"/>
      <sheetName val="Format_-_62"/>
      <sheetName val="Format_-_72"/>
      <sheetName val="Format_-_82"/>
      <sheetName val="Accrued_Value_of_work_done2"/>
      <sheetName val="TAP_&amp;_IBS2"/>
      <sheetName val="Ag_Com_-_Mar_072"/>
      <sheetName val="Basic_Data1"/>
      <sheetName val="Exim_FCL1"/>
      <sheetName val="Format_15"/>
      <sheetName val="Format_-_25"/>
      <sheetName val="Format_-_35"/>
      <sheetName val="Format_-_45"/>
      <sheetName val="Format_-_55"/>
      <sheetName val="Format_-_65"/>
      <sheetName val="Format_-_75"/>
      <sheetName val="Format_-_85"/>
      <sheetName val="Accrued_Value_of_work_done5"/>
      <sheetName val="TAP_&amp;_IBS5"/>
      <sheetName val="Ag_Com_-_Mar_075"/>
      <sheetName val="Basic_Data4"/>
      <sheetName val="Exim_FCL4"/>
      <sheetName val="Format_13"/>
      <sheetName val="Format_-_23"/>
      <sheetName val="Format_-_33"/>
      <sheetName val="Format_-_43"/>
      <sheetName val="Format_-_53"/>
      <sheetName val="Format_-_63"/>
      <sheetName val="Format_-_73"/>
      <sheetName val="Format_-_83"/>
      <sheetName val="Accrued_Value_of_work_done3"/>
      <sheetName val="TAP_&amp;_IBS3"/>
      <sheetName val="Ag_Com_-_Mar_073"/>
      <sheetName val="Basic_Data2"/>
      <sheetName val="Exim_FCL2"/>
      <sheetName val="Format_14"/>
      <sheetName val="Format_-_24"/>
      <sheetName val="Format_-_34"/>
      <sheetName val="Format_-_44"/>
      <sheetName val="Format_-_54"/>
      <sheetName val="Format_-_64"/>
      <sheetName val="Format_-_74"/>
      <sheetName val="Format_-_84"/>
      <sheetName val="Accrued_Value_of_work_done4"/>
      <sheetName val="TAP_&amp;_IBS4"/>
      <sheetName val="Ag_Com_-_Mar_074"/>
      <sheetName val="Basic_Data3"/>
      <sheetName val="Exim_FCL3"/>
      <sheetName val="Format_16"/>
      <sheetName val="Format_-_26"/>
      <sheetName val="Format_-_36"/>
      <sheetName val="Format_-_46"/>
      <sheetName val="Format_-_56"/>
      <sheetName val="Format_-_66"/>
      <sheetName val="Format_-_76"/>
      <sheetName val="Format_-_86"/>
      <sheetName val="Accrued_Value_of_work_done6"/>
      <sheetName val="TAP_&amp;_IBS6"/>
      <sheetName val="Ag_Com_-_Mar_076"/>
      <sheetName val="Basic_Data5"/>
      <sheetName val="Exim_FCL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REC (2)"/>
      <sheetName val="FDN (2)"/>
      <sheetName val=" "/>
      <sheetName val="Comp Plan"/>
      <sheetName val="Strecth Readiness"/>
      <sheetName val="Stringing"/>
      <sheetName val="FDN"/>
      <sheetName val="EREC"/>
      <sheetName val="RATE"/>
      <sheetName val="ERT"/>
      <sheetName val="L2"/>
      <sheetName val="Tack Welding"/>
      <sheetName val="VC"/>
      <sheetName val="CONC"/>
      <sheetName val="Soil Inv"/>
      <sheetName val="Ins Hosting"/>
      <sheetName val="SUPPLY"/>
      <sheetName val="    "/>
      <sheetName val="OR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ringing Section"/>
      <sheetName val="Book"/>
      <sheetName val="Plan"/>
      <sheetName val="Foundation"/>
      <sheetName val="Sheet3"/>
      <sheetName val="Sheet2"/>
      <sheetName val="ROW"/>
      <sheetName val="Erection"/>
      <sheetName val="Summary"/>
      <sheetName val="Summary."/>
      <sheetName val="Micro_Fdn"/>
      <sheetName val="ERE Micro"/>
      <sheetName val="Sheet1"/>
      <sheetName val="Stringing"/>
      <sheetName val="STR Micro"/>
      <sheetName val="Gangs details"/>
      <sheetName val="Streach Readiness"/>
      <sheetName val="VC"/>
      <sheetName val="L3"/>
      <sheetName val="Sheet6"/>
      <sheetName val="Sheet5"/>
      <sheetName val="BOM"/>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 val="MAINBS1"/>
      <sheetName val="TBM-T6+5S(Alt1)"/>
      <sheetName val="Abstract RA 1"/>
      <sheetName val="Bill_01"/>
      <sheetName val="Scurve-details"/>
      <sheetName val="upa"/>
      <sheetName val="Master"/>
      <sheetName val="Box-qtys_1"/>
      <sheetName val="UNP-NCW_1"/>
      <sheetName val="UNP_NCW_1"/>
      <sheetName val="ETC_Plant_Cost1"/>
      <sheetName val="SPT_vs_PHI1"/>
      <sheetName val="PRECAST_lightconc-II1"/>
      <sheetName val="STAFFSCHED_1"/>
      <sheetName val="Materials_Cost(PCC)1"/>
      <sheetName val="PIPING_LINE_LIST1"/>
      <sheetName val="FT-05-02IsoBOM"/>
      <sheetName val="factor "/>
      <sheetName val="Basicdata-f"/>
      <sheetName val="Basicrates"/>
      <sheetName val="Design"/>
      <sheetName val="Material"/>
      <sheetName val="ANNEXURE"/>
      <sheetName val="07"/>
      <sheetName val="SITE DATA"/>
      <sheetName val="Bar Budget"/>
      <sheetName val="Final Qty"/>
      <sheetName val="Machine HC - 19.08 "/>
      <sheetName val="PNM Justi"/>
      <sheetName val="Bar"/>
      <sheetName val="Analysed rate"/>
      <sheetName val="Shutter"/>
      <sheetName val="BOQ Backup"/>
      <sheetName val="Rate Analysis"/>
      <sheetName val="Est To comp-KTRP"/>
      <sheetName val="JCR TOP(ITEM)-KTRP"/>
      <sheetName val="Back_Cal_for OMC"/>
      <sheetName val="analysis"/>
      <sheetName val="C &amp; G RHS"/>
      <sheetName val="NAHID CONST"/>
      <sheetName val="Exist"/>
      <sheetName val="LEFT"/>
      <sheetName val="RIGHT"/>
      <sheetName val="RC Details (2)"/>
      <sheetName val="Live_Load_tables"/>
      <sheetName val="NC-CM"/>
      <sheetName val="M+MC"/>
      <sheetName val="Staff Acco."/>
      <sheetName val="Monthly Turnover (Final)"/>
      <sheetName val="IDC"/>
      <sheetName val="G.A."/>
      <sheetName val="LOCAL RATES"/>
      <sheetName val="Materials Cost"/>
      <sheetName val="Box-qtys_14"/>
      <sheetName val="UNP-NCW_14"/>
      <sheetName val="UNP_NCW_14"/>
      <sheetName val="ETC_Plant_Cost14"/>
      <sheetName val="SPT_vs_PHI14"/>
      <sheetName val="PRECAST_lightconc-II14"/>
      <sheetName val="PIPING_LINE_LIST14"/>
      <sheetName val="STAFFSCHED_14"/>
      <sheetName val="Materials_Cost(PCC)14"/>
      <sheetName val="OLS_1_6T13"/>
      <sheetName val="section_3_dpr13"/>
      <sheetName val="OLS_1_6T"/>
      <sheetName val="section_3_dpr"/>
      <sheetName val="Box-qtys_2"/>
      <sheetName val="UNP-NCW_2"/>
      <sheetName val="UNP_NCW_2"/>
      <sheetName val="ETC_Plant_Cost2"/>
      <sheetName val="SPT_vs_PHI2"/>
      <sheetName val="PRECAST_lightconc-II2"/>
      <sheetName val="PIPING_LINE_LIST2"/>
      <sheetName val="STAFFSCHED_2"/>
      <sheetName val="Materials_Cost(PCC)2"/>
      <sheetName val="OLS_1_6T1"/>
      <sheetName val="section_3_dpr1"/>
      <sheetName val="Box-qtys_3"/>
      <sheetName val="UNP-NCW_3"/>
      <sheetName val="UNP_NCW_3"/>
      <sheetName val="ETC_Plant_Cost3"/>
      <sheetName val="SPT_vs_PHI3"/>
      <sheetName val="PRECAST_lightconc-II3"/>
      <sheetName val="PIPING_LINE_LIST3"/>
      <sheetName val="STAFFSCHED_3"/>
      <sheetName val="Materials_Cost(PCC)3"/>
      <sheetName val="OLS_1_6T2"/>
      <sheetName val="section_3_dpr2"/>
      <sheetName val="Box-qtys_4"/>
      <sheetName val="UNP-NCW_4"/>
      <sheetName val="UNP_NCW_4"/>
      <sheetName val="ETC_Plant_Cost4"/>
      <sheetName val="SPT_vs_PHI4"/>
      <sheetName val="PRECAST_lightconc-II4"/>
      <sheetName val="PIPING_LINE_LIST4"/>
      <sheetName val="STAFFSCHED_4"/>
      <sheetName val="Materials_Cost(PCC)4"/>
      <sheetName val="OLS_1_6T3"/>
      <sheetName val="section_3_dpr3"/>
      <sheetName val="Box-qtys_5"/>
      <sheetName val="UNP-NCW_5"/>
      <sheetName val="UNP_NCW_5"/>
      <sheetName val="ETC_Plant_Cost5"/>
      <sheetName val="SPT_vs_PHI5"/>
      <sheetName val="PRECAST_lightconc-II5"/>
      <sheetName val="PIPING_LINE_LIST5"/>
      <sheetName val="STAFFSCHED_5"/>
      <sheetName val="Materials_Cost(PCC)5"/>
      <sheetName val="OLS_1_6T4"/>
      <sheetName val="section_3_dpr4"/>
      <sheetName val="Box-qtys_10"/>
      <sheetName val="UNP-NCW_10"/>
      <sheetName val="UNP_NCW_10"/>
      <sheetName val="ETC_Plant_Cost10"/>
      <sheetName val="SPT_vs_PHI10"/>
      <sheetName val="PRECAST_lightconc-II10"/>
      <sheetName val="PIPING_LINE_LIST10"/>
      <sheetName val="STAFFSCHED_10"/>
      <sheetName val="Materials_Cost(PCC)10"/>
      <sheetName val="OLS_1_6T9"/>
      <sheetName val="section_3_dpr9"/>
      <sheetName val="Box-qtys_6"/>
      <sheetName val="UNP-NCW_6"/>
      <sheetName val="UNP_NCW_6"/>
      <sheetName val="ETC_Plant_Cost6"/>
      <sheetName val="SPT_vs_PHI6"/>
      <sheetName val="PRECAST_lightconc-II6"/>
      <sheetName val="PIPING_LINE_LIST6"/>
      <sheetName val="STAFFSCHED_6"/>
      <sheetName val="Materials_Cost(PCC)6"/>
      <sheetName val="OLS_1_6T5"/>
      <sheetName val="section_3_dpr5"/>
      <sheetName val="Box-qtys_8"/>
      <sheetName val="UNP-NCW_8"/>
      <sheetName val="UNP_NCW_8"/>
      <sheetName val="ETC_Plant_Cost8"/>
      <sheetName val="SPT_vs_PHI8"/>
      <sheetName val="PRECAST_lightconc-II8"/>
      <sheetName val="PIPING_LINE_LIST8"/>
      <sheetName val="STAFFSCHED_8"/>
      <sheetName val="Materials_Cost(PCC)8"/>
      <sheetName val="OLS_1_6T7"/>
      <sheetName val="section_3_dpr7"/>
      <sheetName val="Box-qtys_7"/>
      <sheetName val="UNP-NCW_7"/>
      <sheetName val="UNP_NCW_7"/>
      <sheetName val="ETC_Plant_Cost7"/>
      <sheetName val="SPT_vs_PHI7"/>
      <sheetName val="PRECAST_lightconc-II7"/>
      <sheetName val="PIPING_LINE_LIST7"/>
      <sheetName val="STAFFSCHED_7"/>
      <sheetName val="Materials_Cost(PCC)7"/>
      <sheetName val="OLS_1_6T6"/>
      <sheetName val="section_3_dpr6"/>
      <sheetName val="Box-qtys_9"/>
      <sheetName val="UNP-NCW_9"/>
      <sheetName val="UNP_NCW_9"/>
      <sheetName val="ETC_Plant_Cost9"/>
      <sheetName val="SPT_vs_PHI9"/>
      <sheetName val="PRECAST_lightconc-II9"/>
      <sheetName val="PIPING_LINE_LIST9"/>
      <sheetName val="STAFFSCHED_9"/>
      <sheetName val="Materials_Cost(PCC)9"/>
      <sheetName val="OLS_1_6T8"/>
      <sheetName val="section_3_dpr8"/>
      <sheetName val="Box-qtys_11"/>
      <sheetName val="UNP-NCW_11"/>
      <sheetName val="UNP_NCW_11"/>
      <sheetName val="ETC_Plant_Cost11"/>
      <sheetName val="SPT_vs_PHI11"/>
      <sheetName val="PRECAST_lightconc-II11"/>
      <sheetName val="PIPING_LINE_LIST11"/>
      <sheetName val="STAFFSCHED_11"/>
      <sheetName val="Materials_Cost(PCC)11"/>
      <sheetName val="OLS_1_6T10"/>
      <sheetName val="section_3_dpr10"/>
      <sheetName val="Box-qtys_12"/>
      <sheetName val="UNP-NCW_12"/>
      <sheetName val="UNP_NCW_12"/>
      <sheetName val="ETC_Plant_Cost12"/>
      <sheetName val="SPT_vs_PHI12"/>
      <sheetName val="PRECAST_lightconc-II12"/>
      <sheetName val="PIPING_LINE_LIST12"/>
      <sheetName val="STAFFSCHED_12"/>
      <sheetName val="Materials_Cost(PCC)12"/>
      <sheetName val="OLS_1_6T11"/>
      <sheetName val="section_3_dpr11"/>
      <sheetName val="Box-qtys_13"/>
      <sheetName val="UNP-NCW_13"/>
      <sheetName val="UNP_NCW_13"/>
      <sheetName val="ETC_Plant_Cost13"/>
      <sheetName val="SPT_vs_PHI13"/>
      <sheetName val="PRECAST_lightconc-II13"/>
      <sheetName val="PIPING_LINE_LIST13"/>
      <sheetName val="STAFFSCHED_13"/>
      <sheetName val="Materials_Cost(PCC)13"/>
      <sheetName val="OLS_1_6T12"/>
      <sheetName val="section_3_dpr12"/>
      <sheetName val="Box-qtys_15"/>
      <sheetName val="UNP-NCW_15"/>
      <sheetName val="UNP_NCW_15"/>
      <sheetName val="ETC_Plant_Cost15"/>
      <sheetName val="SPT_vs_PHI15"/>
      <sheetName val="PRECAST_lightconc-II15"/>
      <sheetName val="PIPING_LINE_LIST15"/>
      <sheetName val="STAFFSCHED_15"/>
      <sheetName val="Materials_Cost(PCC)15"/>
      <sheetName val="OLS_1_6T14"/>
      <sheetName val="section_3_dpr14"/>
      <sheetName val="Box-qtys_16"/>
      <sheetName val="UNP-NCW_16"/>
      <sheetName val="UNP_NCW_16"/>
      <sheetName val="ETC_Plant_Cost16"/>
      <sheetName val="SPT_vs_PHI16"/>
      <sheetName val="PRECAST_lightconc-II16"/>
      <sheetName val="PIPING_LINE_LIST16"/>
      <sheetName val="STAFFSCHED_16"/>
      <sheetName val="Materials_Cost(PCC)16"/>
      <sheetName val="OLS_1_6T15"/>
      <sheetName val="section_3_dpr15"/>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row r="17">
          <cell r="F17">
            <v>37445</v>
          </cell>
        </row>
      </sheetData>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Instructions"/>
      <sheetName val="Assumptions"/>
      <sheetName val="P&amp;L"/>
      <sheetName val="Revenue shift"/>
      <sheetName val="COGS shift"/>
      <sheetName val="A&amp;P shift"/>
      <sheetName val="Sales force allocation"/>
      <sheetName val="Mktg MedReg G&amp;A Dist"/>
      <sheetName val="foundation counsumption"/>
      <sheetName val="FOUND CUNSUMTION"/>
      <sheetName val="L2 400 Obra"/>
      <sheetName val="L2 765 LILO Anpara "/>
      <sheetName val="Progress"/>
      <sheetName val="Tower &amp; Stub Master"/>
    </sheetNames>
    <sheetDataSet>
      <sheetData sheetId="0"/>
      <sheetData sheetId="1"/>
      <sheetData sheetId="2">
        <row r="7">
          <cell r="D7">
            <v>0</v>
          </cell>
        </row>
        <row r="8">
          <cell r="D8">
            <v>0</v>
          </cell>
          <cell r="U8">
            <v>0.15</v>
          </cell>
          <cell r="V8">
            <v>0.2</v>
          </cell>
          <cell r="W8">
            <v>0.25</v>
          </cell>
          <cell r="X8">
            <v>0</v>
          </cell>
          <cell r="Y8">
            <v>0</v>
          </cell>
          <cell r="Z8">
            <v>0</v>
          </cell>
        </row>
        <row r="9">
          <cell r="D9">
            <v>0</v>
          </cell>
          <cell r="U9">
            <v>0.21666666666666667</v>
          </cell>
          <cell r="V9">
            <v>0.23333333333333334</v>
          </cell>
          <cell r="W9">
            <v>0.25</v>
          </cell>
          <cell r="X9">
            <v>0.25</v>
          </cell>
          <cell r="Y9">
            <v>0</v>
          </cell>
          <cell r="Z9">
            <v>0</v>
          </cell>
        </row>
        <row r="10">
          <cell r="D10">
            <v>0</v>
          </cell>
          <cell r="U10">
            <v>0.28333333333333333</v>
          </cell>
          <cell r="V10">
            <v>0.26666666666666666</v>
          </cell>
          <cell r="W10">
            <v>0.25</v>
          </cell>
          <cell r="X10">
            <v>0.33</v>
          </cell>
          <cell r="Y10">
            <v>0.35</v>
          </cell>
          <cell r="Z10">
            <v>0</v>
          </cell>
        </row>
        <row r="11">
          <cell r="D11">
            <v>0</v>
          </cell>
          <cell r="U11">
            <v>0.35</v>
          </cell>
          <cell r="V11">
            <v>0.3</v>
          </cell>
          <cell r="W11">
            <v>0.25</v>
          </cell>
          <cell r="X11">
            <v>0.42</v>
          </cell>
          <cell r="Y11">
            <v>0.65</v>
          </cell>
          <cell r="Z11">
            <v>1</v>
          </cell>
        </row>
        <row r="12">
          <cell r="D12">
            <v>0</v>
          </cell>
        </row>
        <row r="13">
          <cell r="D13">
            <v>0</v>
          </cell>
        </row>
        <row r="14">
          <cell r="D14">
            <v>0</v>
          </cell>
        </row>
        <row r="15">
          <cell r="D15">
            <v>0</v>
          </cell>
        </row>
        <row r="16">
          <cell r="D16">
            <v>0</v>
          </cell>
        </row>
        <row r="17">
          <cell r="D17">
            <v>0</v>
          </cell>
        </row>
        <row r="18">
          <cell r="D18">
            <v>0</v>
          </cell>
        </row>
        <row r="19">
          <cell r="D19">
            <v>0</v>
          </cell>
        </row>
        <row r="20">
          <cell r="D20">
            <v>0</v>
          </cell>
        </row>
        <row r="21">
          <cell r="D21">
            <v>0</v>
          </cell>
        </row>
        <row r="22">
          <cell r="D22">
            <v>0</v>
          </cell>
        </row>
        <row r="23">
          <cell r="D23">
            <v>0</v>
          </cell>
        </row>
        <row r="24">
          <cell r="D24">
            <v>0</v>
          </cell>
        </row>
        <row r="25">
          <cell r="D25">
            <v>0</v>
          </cell>
        </row>
        <row r="26">
          <cell r="D26">
            <v>0</v>
          </cell>
        </row>
        <row r="27">
          <cell r="D27">
            <v>0</v>
          </cell>
        </row>
        <row r="28">
          <cell r="D28">
            <v>0</v>
          </cell>
        </row>
        <row r="29">
          <cell r="D29">
            <v>0</v>
          </cell>
        </row>
        <row r="30">
          <cell r="D30">
            <v>0</v>
          </cell>
        </row>
        <row r="31">
          <cell r="D31">
            <v>0</v>
          </cell>
        </row>
        <row r="32">
          <cell r="D32">
            <v>0</v>
          </cell>
        </row>
        <row r="33">
          <cell r="D33">
            <v>0</v>
          </cell>
        </row>
        <row r="34">
          <cell r="D34">
            <v>0</v>
          </cell>
        </row>
        <row r="35">
          <cell r="D35">
            <v>0</v>
          </cell>
        </row>
        <row r="36">
          <cell r="D36">
            <v>0</v>
          </cell>
        </row>
        <row r="37">
          <cell r="D37">
            <v>0</v>
          </cell>
        </row>
        <row r="38">
          <cell r="D38">
            <v>0</v>
          </cell>
        </row>
        <row r="39">
          <cell r="D39">
            <v>0</v>
          </cell>
        </row>
        <row r="40">
          <cell r="D40">
            <v>0</v>
          </cell>
        </row>
        <row r="41">
          <cell r="D41">
            <v>0</v>
          </cell>
        </row>
        <row r="42">
          <cell r="D42">
            <v>0</v>
          </cell>
        </row>
        <row r="43">
          <cell r="D43">
            <v>0</v>
          </cell>
        </row>
        <row r="44">
          <cell r="D44">
            <v>0</v>
          </cell>
        </row>
        <row r="45">
          <cell r="D45">
            <v>0</v>
          </cell>
        </row>
        <row r="46">
          <cell r="D46">
            <v>0</v>
          </cell>
        </row>
        <row r="47">
          <cell r="D47">
            <v>0</v>
          </cell>
        </row>
        <row r="48">
          <cell r="D48">
            <v>0</v>
          </cell>
        </row>
        <row r="49">
          <cell r="D49">
            <v>0</v>
          </cell>
        </row>
        <row r="50">
          <cell r="D50">
            <v>0</v>
          </cell>
        </row>
        <row r="51">
          <cell r="D51">
            <v>0</v>
          </cell>
        </row>
        <row r="52">
          <cell r="D52">
            <v>0</v>
          </cell>
        </row>
        <row r="53">
          <cell r="D53">
            <v>0</v>
          </cell>
        </row>
        <row r="54">
          <cell r="D54">
            <v>0</v>
          </cell>
        </row>
        <row r="55">
          <cell r="D55">
            <v>0</v>
          </cell>
        </row>
        <row r="56">
          <cell r="D56">
            <v>0</v>
          </cell>
        </row>
      </sheetData>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DETAILS"/>
      <sheetName val="Sheet2"/>
    </sheetNames>
    <sheetDataSet>
      <sheetData sheetId="0"/>
      <sheetData sheetId="1">
        <row r="1">
          <cell r="B1" t="str">
            <v>CST-Form C</v>
          </cell>
        </row>
        <row r="2">
          <cell r="B2" t="str">
            <v>CST-Form F</v>
          </cell>
        </row>
        <row r="3">
          <cell r="B3" t="str">
            <v>CST-Form H</v>
          </cell>
        </row>
      </sheetData>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input"/>
      <sheetName val="Schedule 1"/>
      <sheetName val="Schedule 2"/>
      <sheetName val="Design"/>
      <sheetName val="PL"/>
    </sheetNames>
    <sheetDataSet>
      <sheetData sheetId="0" refreshError="1"/>
      <sheetData sheetId="1" refreshError="1"/>
      <sheetData sheetId="2" refreshError="1"/>
      <sheetData sheetId="3" refreshError="1"/>
      <sheetData sheetId="4"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 val="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mily members,  dependants"/>
      <sheetName val="FAMILY TEXT"/>
      <sheetName val="Sheet1"/>
    </sheetNames>
    <sheetDataSet>
      <sheetData sheetId="0" refreshError="1"/>
      <sheetData sheetId="1" refreshError="1"/>
      <sheetData sheetId="2"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
      <sheetName val="XXXX0"/>
      <sheetName val="Summary"/>
      <sheetName val="Misc"/>
      <sheetName val="formwork"/>
      <sheetName val="Sum"/>
      <sheetName val="Material"/>
      <sheetName val="user charges-BKS"/>
      <sheetName val="P&amp;E"/>
      <sheetName val="DIESEL"/>
      <sheetName val="DESIGN MIX"/>
      <sheetName val="Estimation"/>
      <sheetName val="Labour"/>
      <sheetName val="BASIC"/>
      <sheetName val="ANALYSIS"/>
      <sheetName val="BOQ"/>
      <sheetName val="FAMILY TEXT"/>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BOQ"/>
      <sheetName val="Furniture"/>
      <sheetName val="Major Quantities"/>
      <sheetName val="Analysis_1"/>
      <sheetName val="Basic Rates"/>
      <sheetName val="Equipment Bank"/>
      <sheetName val="RA"/>
      <sheetName val="General Analysis"/>
      <sheetName val="BS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PROG_DATA"/>
      <sheetName val="upa"/>
      <sheetName val="CALC__PER_IEEE-1115_"/>
      <sheetName val="Load_duty_cycle"/>
      <sheetName val="Calc-Float_1"/>
      <sheetName val="Calc-boost_1"/>
      <sheetName val="Annexure-3_1"/>
      <sheetName val="total_-BOQ"/>
      <sheetName val="DETAILED__BOQ"/>
      <sheetName val="beam-reinft"/>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ivil Works"/>
      <sheetName val="Anl"/>
      <sheetName val="ID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tb 31-12-10"/>
      <sheetName val="Schedule No.1"/>
      <sheetName val="TB 31 Mar 10 15 MTHS"/>
      <sheetName val="perfbot98-99"/>
      <sheetName val="Fund Req. May 15"/>
      <sheetName val="SUMMARY_(2)"/>
      <sheetName val="Schedule_No_1"/>
      <sheetName val="TB_31_Mar_10_15_MTHS"/>
      <sheetName val="Fund_Req__May_15"/>
      <sheetName val="DB@Acess"/>
      <sheetName val="Civil"/>
      <sheetName val="TS-TC"/>
      <sheetName val="PTN"/>
      <sheetName val="Fund Req."/>
      <sheetName val="Price Working -SRP"/>
      <sheetName val="UK"/>
      <sheetName val="C-I"/>
      <sheetName val="Format - 4"/>
      <sheetName val="ER - 1(1)"/>
      <sheetName val="PKG_B_Sch-4B"/>
      <sheetName val="eoudesp"/>
      <sheetName val="Voucher"/>
      <sheetName val="Data"/>
      <sheetName val="PRELIM5"/>
      <sheetName val="Timesheet"/>
      <sheetName val="SUMMARY_(2)1"/>
      <sheetName val="tb_31-12-10"/>
      <sheetName val="Schedule_No_11"/>
      <sheetName val="TB_31_Mar_10_15_MTHS1"/>
      <sheetName val="Fund_Req__May_151"/>
      <sheetName val="Fund_Req_"/>
      <sheetName val="Price_Working_-SRP"/>
      <sheetName val="Format_-_4"/>
      <sheetName val="ER_-_1(1)"/>
      <sheetName val="SUMMARY_(2)2"/>
      <sheetName val="tb_31-12-101"/>
      <sheetName val="Schedule_No_12"/>
      <sheetName val="TB_31_Mar_10_15_MTHS2"/>
      <sheetName val="Fund_Req__May_152"/>
      <sheetName val="Fund_Req_1"/>
      <sheetName val="Price_Working_-SRP1"/>
      <sheetName val="Format_-_41"/>
      <sheetName val="ER_-_1(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Table of Contents"/>
      <sheetName val="Revenue Projections"/>
      <sheetName val="COGs Inputs"/>
      <sheetName val="Master Input Sheet"/>
      <sheetName val="A&amp;P"/>
      <sheetName val="Physician per product"/>
      <sheetName val="Physician Sales Force_New"/>
      <sheetName val="Pharmacy Force"/>
      <sheetName val="AZ P&amp;L"/>
      <sheetName val="P&amp;L Backup"/>
      <sheetName val="Scenario Assumptions"/>
      <sheetName val="Scenario Summary"/>
      <sheetName val="Relevant Market Output"/>
      <sheetName val="ATC Output"/>
      <sheetName val="CleanVolume"/>
      <sheetName val="Relevant Market Prices"/>
      <sheetName val="P&amp;L by product output"/>
      <sheetName val="Physician Force (OLD)"/>
      <sheetName val="Physicians vs. Drugs"/>
      <sheetName val="Chart Extractors &gt;&gt;&gt;"/>
      <sheetName val="Drugs Extractor Engine"/>
      <sheetName val="BGx Master List"/>
      <sheetName val="H. Pylori Market"/>
      <sheetName val="SS Source Spells"/>
    </sheetNames>
    <sheetDataSet>
      <sheetData sheetId="0" refreshError="1"/>
      <sheetData sheetId="1" refreshError="1"/>
      <sheetData sheetId="2" refreshError="1"/>
      <sheetData sheetId="3" refreshError="1"/>
      <sheetData sheetId="4">
        <row r="9">
          <cell r="B9">
            <v>0.1</v>
          </cell>
        </row>
        <row r="10">
          <cell r="B10">
            <v>0.32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overall"/>
      <sheetName val="P&amp;L BU"/>
      <sheetName val="P&amp;L products"/>
      <sheetName val="Inputs"/>
      <sheetName val="Scenarios"/>
      <sheetName val="Originator sales"/>
      <sheetName val="FTE Sales"/>
      <sheetName val="FTE Support"/>
      <sheetName val="Products&gt;&gt;"/>
      <sheetName val="Pi&amp;T"/>
      <sheetName val="VOR"/>
      <sheetName val="CLO"/>
      <sheetName val="ENO"/>
      <sheetName val="SUL"/>
      <sheetName val="BUP"/>
      <sheetName val="LEV"/>
      <sheetName val="OXC"/>
      <sheetName val="Pa&amp;T"/>
      <sheetName val="RIV"/>
      <sheetName val="TIA"/>
      <sheetName val="VAL"/>
      <sheetName val="D&amp;H"/>
      <sheetName val="FEN"/>
      <sheetName val="FOS"/>
      <sheetName val="F&amp;H"/>
      <sheetName val="M&amp;G"/>
      <sheetName val="MXR"/>
      <sheetName val="MEB"/>
      <sheetName val="MES"/>
      <sheetName val="PIN"/>
      <sheetName val="SIB"/>
      <sheetName val="TRI"/>
      <sheetName val="CAP"/>
      <sheetName val="DOC"/>
      <sheetName val="EXE"/>
      <sheetName val="GEM"/>
      <sheetName val="TEM"/>
      <sheetName val="DES"/>
      <sheetName val="MON"/>
      <sheetName val="TIO"/>
      <sheetName val="Master Input Sheet"/>
    </sheetNames>
    <sheetDataSet>
      <sheetData sheetId="0" refreshError="1"/>
      <sheetData sheetId="1"/>
      <sheetData sheetId="2" refreshError="1"/>
      <sheetData sheetId="3"/>
      <sheetData sheetId="4">
        <row r="7">
          <cell r="C7">
            <v>1</v>
          </cell>
        </row>
        <row r="8">
          <cell r="C8">
            <v>0</v>
          </cell>
        </row>
      </sheetData>
      <sheetData sheetId="5" refreshError="1"/>
      <sheetData sheetId="6">
        <row r="122">
          <cell r="C122" t="str">
            <v>Anti-infectivesTeam 1</v>
          </cell>
        </row>
        <row r="123">
          <cell r="C123" t="str">
            <v>GastroTeam 1</v>
          </cell>
        </row>
        <row r="124">
          <cell r="C124" t="str">
            <v>GastroTeam 2</v>
          </cell>
        </row>
        <row r="125">
          <cell r="C125" t="str">
            <v>CVTeam 1</v>
          </cell>
        </row>
        <row r="126">
          <cell r="C126" t="str">
            <v>CVTeam 2</v>
          </cell>
        </row>
        <row r="127">
          <cell r="C127" t="str">
            <v>RITATeam 1</v>
          </cell>
        </row>
        <row r="128">
          <cell r="C128" t="str">
            <v>RITATeam 2</v>
          </cell>
        </row>
        <row r="129">
          <cell r="C129" t="str">
            <v>CNSTeam 1</v>
          </cell>
        </row>
        <row r="130">
          <cell r="C130" t="str">
            <v>CNSTeam 2</v>
          </cell>
        </row>
        <row r="131">
          <cell r="C131" t="str">
            <v>OncoTeam 1</v>
          </cell>
        </row>
        <row r="132">
          <cell r="C132" t="str">
            <v>DiabTeam 1</v>
          </cell>
        </row>
        <row r="133">
          <cell r="C133">
            <v>0</v>
          </cell>
        </row>
        <row r="134">
          <cell r="C134">
            <v>0</v>
          </cell>
        </row>
        <row r="135">
          <cell r="C135">
            <v>0</v>
          </cell>
        </row>
        <row r="136">
          <cell r="C136">
            <v>0</v>
          </cell>
        </row>
        <row r="137">
          <cell r="C137">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Wordsdata"/>
      <sheetName val="item"/>
      <sheetName val="Codes"/>
      <sheetName val="220 11  BS "/>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P&amp;ID List"/>
      <sheetName val="Data base"/>
      <sheetName val="IO LIST"/>
      <sheetName val="Basement Budget"/>
      <sheetName val="1-LABOUR"/>
      <sheetName val="Budget (Jun 07)"/>
      <sheetName val="Timeshe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PROG_DATA"/>
      <sheetName val="Fin. Assumpt. - Sensitivities"/>
      <sheetName val="Global Assm."/>
      <sheetName val="analysis"/>
      <sheetName val="maing1"/>
      <sheetName val="basdat"/>
      <sheetName val="220_11__BS_3"/>
      <sheetName val="P&amp;ID_List3"/>
      <sheetName val="Data_base3"/>
      <sheetName val="Staff_Acco_"/>
      <sheetName val="IO_LIST"/>
      <sheetName val="Basement_Budget"/>
      <sheetName val="_DDList"/>
      <sheetName val="_UOM"/>
      <sheetName val="Code"/>
      <sheetName val="Price Working -Mar'06"/>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DSLP"/>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lc 11"/>
      <sheetName val="lc 21"/>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DELTA-H"/>
      <sheetName val="OCT.FDN"/>
      <sheetName val="CWpump"/>
      <sheetName val="ETC Plant Cost"/>
      <sheetName val="MMR"/>
      <sheetName val="Scenarios"/>
      <sheetName val="FTE Sales"/>
      <sheetName val="precast rc element"/>
      <sheetName val="SUMMARY"/>
      <sheetName val="EAM TP 2007"/>
      <sheetName val="2007 Calendar"/>
      <sheetName val="NameRange"/>
      <sheetName val="pack (b)"/>
      <sheetName val="cal"/>
      <sheetName val="UK"/>
      <sheetName val="presentation"/>
      <sheetName val="대비표"/>
    </sheetNames>
    <sheetDataSet>
      <sheetData sheetId="0"/>
      <sheetData sheetId="1"/>
      <sheetData sheetId="2"/>
      <sheetData sheetId="3"/>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refreshError="1"/>
      <sheetData sheetId="188" refreshError="1"/>
      <sheetData sheetId="189" refreshError="1"/>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refreshError="1"/>
      <sheetData sheetId="276" refreshError="1"/>
      <sheetData sheetId="277" refreshError="1"/>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refreshError="1"/>
      <sheetData sheetId="319" refreshError="1"/>
      <sheetData sheetId="320" refreshError="1"/>
      <sheetData sheetId="321" refreshError="1"/>
      <sheetData sheetId="322" refreshError="1"/>
      <sheetData sheetId="323" refreshError="1"/>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ASTER SHEET"/>
      <sheetName val="MF const"/>
      <sheetName val="Profitability INR"/>
      <sheetName val="MF ( SUPPLY )"/>
      <sheetName val="MF (SERVICES)"/>
      <sheetName val="CASH FLOW"/>
      <sheetName val="Profitability Summary "/>
      <sheetName val="Profitability CIF"/>
      <sheetName val="Profitability"/>
      <sheetName val="Rates"/>
      <sheetName val="Currency"/>
      <sheetName val="OT &amp; LT"/>
      <sheetName val="Disc&amp;risk "/>
      <sheetName val="PM+CLIENT FACILITIES"/>
      <sheetName val="T &amp; C"/>
      <sheetName val="Power Trafo"/>
      <sheetName val="CB"/>
      <sheetName val="CT"/>
      <sheetName val="VT-CVT"/>
      <sheetName val="DS"/>
      <sheetName val="SA"/>
      <sheetName val="CRP"/>
      <sheetName val="ACDB"/>
      <sheetName val="AC KIOSK"/>
      <sheetName val="Insulators"/>
      <sheetName val="DC System"/>
      <sheetName val="TELECOM"/>
      <sheetName val="GI Structures"/>
      <sheetName val="SAS"/>
      <sheetName val="Clamps &amp; Connectors"/>
      <sheetName val="Cables"/>
      <sheetName val="CONDUCTOR-AL TUBE"/>
      <sheetName val="Spares"/>
      <sheetName val="CLAMPS-CONNECTORS"/>
      <sheetName val="Earthing"/>
      <sheetName val="HVAC"/>
      <sheetName val="Type Test"/>
      <sheetName val="Sched_1"/>
      <sheetName val="Sched_2"/>
      <sheetName val="Sched_3"/>
      <sheetName val="Sched_4"/>
      <sheetName val="Sched_5"/>
      <sheetName val="Sched_6"/>
      <sheetName val="Sheet12"/>
      <sheetName val="Scenarios"/>
      <sheetName val="FTE Sales"/>
    </sheetNames>
    <sheetDataSet>
      <sheetData sheetId="0"/>
      <sheetData sheetId="1"/>
      <sheetData sheetId="2"/>
      <sheetData sheetId="3"/>
      <sheetData sheetId="4"/>
      <sheetData sheetId="5"/>
      <sheetData sheetId="6"/>
      <sheetData sheetId="7"/>
      <sheetData sheetId="8"/>
      <sheetData sheetId="9"/>
      <sheetData sheetId="10">
        <row r="7">
          <cell r="A7" t="str">
            <v>POWER TRAFO</v>
          </cell>
        </row>
        <row r="8">
          <cell r="A8" t="str">
            <v>AUX TRAFO</v>
          </cell>
        </row>
        <row r="9">
          <cell r="A9" t="str">
            <v>REACTOR</v>
          </cell>
        </row>
        <row r="10">
          <cell r="A10" t="str">
            <v>NER</v>
          </cell>
        </row>
        <row r="11">
          <cell r="A11" t="str">
            <v>CT 220KV</v>
          </cell>
        </row>
        <row r="12">
          <cell r="A12" t="str">
            <v>VT</v>
          </cell>
        </row>
        <row r="13">
          <cell r="A13" t="str">
            <v>CVT</v>
          </cell>
        </row>
        <row r="14">
          <cell r="A14" t="str">
            <v>DS</v>
          </cell>
        </row>
        <row r="15">
          <cell r="A15" t="str">
            <v>SA</v>
          </cell>
        </row>
        <row r="16">
          <cell r="A16" t="str">
            <v>CB</v>
          </cell>
        </row>
        <row r="17">
          <cell r="A17" t="str">
            <v>SWBD</v>
          </cell>
        </row>
        <row r="18">
          <cell r="A18" t="str">
            <v>ACDB</v>
          </cell>
        </row>
        <row r="19">
          <cell r="A19" t="str">
            <v>DCDB</v>
          </cell>
        </row>
        <row r="20">
          <cell r="A20" t="str">
            <v>BATTERY</v>
          </cell>
        </row>
        <row r="21">
          <cell r="A21" t="str">
            <v>CHGR</v>
          </cell>
        </row>
        <row r="22">
          <cell r="A22" t="str">
            <v>CRP</v>
          </cell>
        </row>
        <row r="23">
          <cell r="A23" t="str">
            <v>AUTOMATION</v>
          </cell>
        </row>
        <row r="24">
          <cell r="A24" t="str">
            <v>TELECOM</v>
          </cell>
        </row>
        <row r="25">
          <cell r="A25" t="str">
            <v>LV CAB</v>
          </cell>
        </row>
        <row r="26">
          <cell r="A26" t="str">
            <v>MV CAB</v>
          </cell>
        </row>
        <row r="27">
          <cell r="A27" t="str">
            <v>TERM</v>
          </cell>
        </row>
        <row r="28">
          <cell r="A28" t="str">
            <v>STRUCT</v>
          </cell>
        </row>
        <row r="29">
          <cell r="A29" t="str">
            <v>TRAYS</v>
          </cell>
        </row>
        <row r="30">
          <cell r="A30" t="str">
            <v>MS STEEL</v>
          </cell>
        </row>
        <row r="31">
          <cell r="A31" t="str">
            <v>LIGHT</v>
          </cell>
        </row>
        <row r="32">
          <cell r="A32" t="str">
            <v>CLAMPS</v>
          </cell>
        </row>
        <row r="33">
          <cell r="A33" t="str">
            <v>INSU</v>
          </cell>
        </row>
        <row r="34">
          <cell r="A34" t="str">
            <v>COND</v>
          </cell>
        </row>
        <row r="35">
          <cell r="A35" t="str">
            <v>AL TUBE</v>
          </cell>
        </row>
        <row r="36">
          <cell r="A36" t="str">
            <v>EARTH</v>
          </cell>
        </row>
        <row r="37">
          <cell r="A37" t="str">
            <v>TOOLS</v>
          </cell>
        </row>
        <row r="38">
          <cell r="A38" t="str">
            <v>MISC</v>
          </cell>
        </row>
        <row r="39">
          <cell r="A39" t="str">
            <v>INSTALLATION</v>
          </cell>
        </row>
        <row r="40">
          <cell r="A40" t="str">
            <v>CIVIL</v>
          </cell>
        </row>
        <row r="44">
          <cell r="A44" t="str">
            <v>LOCAL</v>
          </cell>
        </row>
        <row r="45">
          <cell r="A45" t="str">
            <v>IMPORTED</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q-10"/>
      <sheetName val="Design"/>
    </sheetNames>
    <sheetDataSet>
      <sheetData sheetId="0"/>
      <sheetData sheetId="1"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Working -SRP"/>
      <sheetName val="Price details -Feb''07"/>
      <sheetName val="Working of Over Seas"/>
      <sheetName val="Most Optimistic Price"/>
      <sheetName val="Over Sea's Projects"/>
      <sheetName val="Feb'07- Pricing Assumptions"/>
      <sheetName val="Fund Req. May 15"/>
      <sheetName val="Price_Working_-SRP"/>
      <sheetName val="Price_details_-Feb''07"/>
      <sheetName val="Working_of_Over_Seas"/>
      <sheetName val="Most_Optimistic_Price"/>
      <sheetName val="Over_Sea's_Projects"/>
      <sheetName val="Feb'07-_Pricing_Assumptions"/>
      <sheetName val="SUMMARY"/>
      <sheetName val="OPGW Quantity summary"/>
      <sheetName val="Fund_Req__May_15"/>
      <sheetName val="Sheet1"/>
      <sheetName val="MAT"/>
      <sheetName val="COV"/>
      <sheetName val="=POP"/>
      <sheetName val="CW General Summary "/>
      <sheetName val="R"/>
      <sheetName val="Format - 4"/>
      <sheetName val="WBS"/>
      <sheetName val="Basic Rates"/>
      <sheetName val="Price_Working_-SRP1"/>
      <sheetName val="Price_details_-Feb''071"/>
      <sheetName val="Working_of_Over_Seas1"/>
      <sheetName val="Most_Optimistic_Price1"/>
      <sheetName val="Over_Sea's_Projects1"/>
      <sheetName val="Feb'07-_Pricing_Assumptions1"/>
      <sheetName val="Fund_Req__May_151"/>
      <sheetName val="OPGW_Quantity_summary"/>
      <sheetName val="CW_General_Summary_"/>
      <sheetName val="Format_-_4"/>
      <sheetName val="Basic_Rates"/>
      <sheetName val="Price_Working_-SRP2"/>
      <sheetName val="Price_details_-Feb''072"/>
      <sheetName val="Working_of_Over_Seas2"/>
      <sheetName val="Most_Optimistic_Price2"/>
      <sheetName val="Over_Sea's_Projects2"/>
      <sheetName val="Feb'07-_Pricing_Assumptions2"/>
      <sheetName val="Fund_Req__May_152"/>
      <sheetName val="OPGW_Quantity_summary1"/>
      <sheetName val="CW_General_Summary_1"/>
      <sheetName val="Format_-_41"/>
      <sheetName val="Basic_Rates1"/>
      <sheetName val="Price_Working_-SRP3"/>
      <sheetName val="Price_details_-Feb''073"/>
      <sheetName val="Working_of_Over_Seas3"/>
      <sheetName val="Most_Optimistic_Price3"/>
      <sheetName val="Over_Sea's_Projects3"/>
      <sheetName val="Feb'07-_Pricing_Assumptions3"/>
      <sheetName val="Fund_Req__May_153"/>
      <sheetName val="OPGW_Quantity_summary2"/>
      <sheetName val="CW_General_Summary_2"/>
      <sheetName val="Format_-_42"/>
      <sheetName val="Basic_Rates2"/>
      <sheetName val="Price_Working_-SRP4"/>
      <sheetName val="Price_details_-Feb''074"/>
      <sheetName val="Working_of_Over_Seas4"/>
      <sheetName val="Most_Optimistic_Price4"/>
      <sheetName val="Over_Sea's_Projects4"/>
      <sheetName val="Feb'07-_Pricing_Assumptions4"/>
      <sheetName val="Fund_Req__May_154"/>
      <sheetName val="OPGW_Quantity_summary3"/>
      <sheetName val="CW_General_Summary_3"/>
      <sheetName val="Format_-_43"/>
      <sheetName val="Basic_Rates3"/>
      <sheetName val="SPARE MYSORE"/>
      <sheetName val="ReConsolation"/>
      <sheetName val="Intro"/>
      <sheetName val="Price_Working_-SRP5"/>
      <sheetName val="Price_details_-Feb''075"/>
      <sheetName val="Working_of_Over_Seas5"/>
      <sheetName val="Most_Optimistic_Price5"/>
      <sheetName val="Over_Sea's_Projects5"/>
      <sheetName val="Feb'07-_Pricing_Assumptions5"/>
      <sheetName val="Fund_Req__May_155"/>
      <sheetName val="OPGW_Quantity_summary4"/>
      <sheetName val="CW_General_Summary_4"/>
      <sheetName val="Format_-_44"/>
      <sheetName val="Basic_Rates4"/>
      <sheetName val="SPARE_MYSORE"/>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L_Salary"/>
      <sheetName val="Support_EAS"/>
      <sheetName val="Internal_Data"/>
      <sheetName val="water_prop_"/>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HBI NCD"/>
      <sheetName val="Output"/>
      <sheetName val="ITD-GUR-SAL"/>
      <sheetName val="ANNX.A"/>
      <sheetName val="Sheet2"/>
      <sheetName val="Timesheet"/>
      <sheetName val="FORM7"/>
      <sheetName val="Cover sheet"/>
      <sheetName val="DETAILED  BOQ"/>
      <sheetName val="Design"/>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6"/>
      <sheetName val="Chapter-17"/>
      <sheetName val="Chapter-18"/>
      <sheetName val="Chapter-14"/>
      <sheetName val="Chapter-15"/>
      <sheetName val="Summary"/>
      <sheetName val="Sheet2"/>
      <sheetName val="Abbreviations"/>
      <sheetName val="Rates"/>
    </sheetNames>
    <sheetDataSet>
      <sheetData sheetId="0" refreshError="1"/>
      <sheetData sheetId="1" refreshError="1"/>
      <sheetData sheetId="2" refreshError="1">
        <row r="11">
          <cell r="G11">
            <v>172</v>
          </cell>
        </row>
      </sheetData>
      <sheetData sheetId="3" refreshError="1">
        <row r="3">
          <cell r="D3">
            <v>220</v>
          </cell>
        </row>
        <row r="14">
          <cell r="D14">
            <v>220</v>
          </cell>
        </row>
      </sheetData>
      <sheetData sheetId="4" refreshError="1">
        <row r="17">
          <cell r="D17">
            <v>820</v>
          </cell>
        </row>
        <row r="18">
          <cell r="D18">
            <v>690</v>
          </cell>
        </row>
        <row r="19">
          <cell r="D19">
            <v>690</v>
          </cell>
        </row>
        <row r="51">
          <cell r="D51">
            <v>4600</v>
          </cell>
        </row>
        <row r="119">
          <cell r="D119">
            <v>39600</v>
          </cell>
        </row>
        <row r="125">
          <cell r="D125">
            <v>540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A.O.R."/>
      <sheetName val="DETAILED  BOQ"/>
      <sheetName val="#REF"/>
      <sheetName val="Fill this out first..."/>
      <sheetName val="Abstruct total"/>
      <sheetName val="Design"/>
      <sheetName val="water prop."/>
      <sheetName val="Calendar"/>
      <sheetName val="BOQ"/>
      <sheetName val="Output"/>
      <sheetName val="Break up Sheet"/>
      <sheetName val="ETC Plant Cost"/>
      <sheetName val="budget"/>
      <sheetName val="REL"/>
      <sheetName val="Av.G Level"/>
      <sheetName val="Publicbuilding"/>
      <sheetName val="BAW(D)"/>
      <sheetName val="VAC BD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_CEO"/>
      <sheetName val="FIN"/>
      <sheetName val="Manpower"/>
      <sheetName val="Top sheet"/>
      <sheetName val="ASSUMPTIONS"/>
      <sheetName val="JAIPUR"/>
      <sheetName val="major Quantities "/>
      <sheetName val="EB Charges"/>
      <sheetName val="Pil"/>
      <sheetName val="Chainage Brief"/>
      <sheetName val="Excavation"/>
      <sheetName val="RA"/>
      <sheetName val="Inputs"/>
      <sheetName val="Batching&amp;Pil POL"/>
      <sheetName val="Sheet1"/>
      <sheetName val="Sheet2"/>
      <sheetName val="Sheet3"/>
      <sheetName val="Equipme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2)"/>
      <sheetName val="Basic Rates"/>
      <sheetName val="BOQ"/>
      <sheetName val="Equipments"/>
      <sheetName val="Cut&amp;Grub"/>
      <sheetName val="GSB+WMM"/>
      <sheetName val="Machinery"/>
      <sheetName val="EB Charges"/>
      <sheetName val="Sheet1"/>
      <sheetName val="Elec"/>
      <sheetName val="Sheet4"/>
      <sheetName val="Finance"/>
      <sheetName val="Major Quantities"/>
      <sheetName val="Rein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uipment"/>
      <sheetName val="Manpower"/>
      <sheetName val="Construction Programme"/>
      <sheetName val="RA"/>
      <sheetName val="Inputs"/>
      <sheetName val="BOQ_Sch_A"/>
      <sheetName val="Analysis"/>
      <sheetName val="POL"/>
      <sheetName val="Labour"/>
      <sheetName val="Concre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1 "/>
      <sheetName val="Form 2"/>
      <sheetName val="Form 3"/>
      <sheetName val="Form 4"/>
      <sheetName val="Form 5"/>
      <sheetName val="Form 6"/>
      <sheetName val="Form 7"/>
      <sheetName val="Form 8"/>
      <sheetName val="Form 9"/>
      <sheetName val="Form 10"/>
      <sheetName val="Form 11"/>
      <sheetName val="S1BOQ"/>
      <sheetName val="S2groupcode"/>
      <sheetName val="S3workplan"/>
      <sheetName val="S4cycle"/>
      <sheetName val="S5escl"/>
      <sheetName val="S6MATqty-code"/>
      <sheetName val="S7matqty-grp"/>
      <sheetName val="S8MATexp-code"/>
      <sheetName val="S9wastage"/>
      <sheetName val="S10bomat"/>
      <sheetName val="S11EQPnorm"/>
      <sheetName val="S12EQPhrs"/>
      <sheetName val="S13cons"/>
      <sheetName val="S14spares"/>
      <sheetName val="S15POL"/>
      <sheetName val="S16Elec."/>
      <sheetName val="S17power"/>
      <sheetName val="S18EQPplan"/>
      <sheetName val="S19cap"/>
      <sheetName val="S20MSE Items"/>
      <sheetName val="S21Subcon"/>
      <sheetName val="S22PRW"/>
      <sheetName val="S23ManNos"/>
      <sheetName val="S23Mancost"/>
      <sheetName val="S25EQPoutrep"/>
      <sheetName val="S26EQPhire"/>
      <sheetName val="S27EQPlease"/>
      <sheetName val="S28Rev"/>
      <sheetName val="S29Prelitem"/>
      <sheetName val="S30Prelplant"/>
      <sheetName val="S31Prelitemdet"/>
      <sheetName val="S32Prelexp"/>
      <sheetName val="S33Prelexpdet"/>
      <sheetName val="S34Dircost"/>
      <sheetName val="S35Indircost"/>
      <sheetName val="S36prelimcost"/>
      <sheetName val="S37Unitcost"/>
      <sheetName val="S38stock"/>
      <sheetName val="S39liab"/>
      <sheetName val="S40Milestones"/>
      <sheetName val="S41-MatProcurement"/>
      <sheetName val="S42HSE "/>
      <sheetName val="Cost of O &amp; O"/>
      <sheetName val="Analysis"/>
      <sheetName val="준검 내역서"/>
      <sheetName val="C &amp; G RHS"/>
      <sheetName val="budget"/>
      <sheetName val="Embk top (2)"/>
      <sheetName val="FORM7"/>
      <sheetName val="BOQ"/>
      <sheetName val="11-hsd"/>
      <sheetName val="18-misc"/>
      <sheetName val="5-pipe"/>
      <sheetName val="13-septic"/>
      <sheetName val="7-ug"/>
      <sheetName val="2-utility"/>
      <sheetName val="Manpower"/>
      <sheetName val="S3workplanqty"/>
      <sheetName val="Abstruct total"/>
      <sheetName val="LOCAL RATES"/>
      <sheetName val="TB-9-01"/>
      <sheetName val="doq-10"/>
      <sheetName val="Output"/>
      <sheetName val="Labour"/>
      <sheetName val="Material"/>
      <sheetName val="Plant &amp;  Machinery"/>
      <sheetName val="L"/>
      <sheetName val="M"/>
      <sheetName val="P"/>
      <sheetName val="S"/>
      <sheetName val="WS"/>
      <sheetName val="Design"/>
      <sheetName val="INPUT SHEET"/>
      <sheetName val="RES-PLANNING"/>
      <sheetName val="Macro1"/>
      <sheetName val="procurement"/>
      <sheetName val="TKP"/>
      <sheetName val="PA1(ham1)"/>
      <sheetName val="PA1(Ham2)"/>
      <sheetName val="PA2(Ham2)"/>
      <sheetName val="DG(Ham)"/>
      <sheetName val="Cau358(PA1)"/>
      <sheetName val="Cau358(PA2)"/>
      <sheetName val="Cau360"/>
      <sheetName val="DG(Cau)"/>
      <sheetName val="GVL"/>
      <sheetName val="NC"/>
      <sheetName val="M+MC"/>
      <sheetName val="ptvc"/>
      <sheetName val="TKP(1)"/>
      <sheetName val="TKP (2)"/>
      <sheetName val="TKP (3)"/>
      <sheetName val="NC (2)"/>
      <sheetName val="Cal"/>
      <sheetName val="Data"/>
      <sheetName val="Voucher"/>
      <sheetName val="Summary"/>
      <sheetName val="well"/>
      <sheetName val="Input"/>
      <sheetName val="PS1"/>
      <sheetName val="STE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25"/>
      <sheetName val="Sheet4"/>
      <sheetName val="PLAN_FEB97"/>
      <sheetName val="준검 내역서"/>
      <sheetName val="S2groupcode"/>
      <sheetName val="Index"/>
      <sheetName val="Embk top (2)"/>
      <sheetName val="LOCAL RATES"/>
      <sheetName val="Cal"/>
      <sheetName val="Data"/>
      <sheetName val="Erection grider"/>
      <sheetName val="Voucher"/>
      <sheetName val="doq-10"/>
      <sheetName val="BHANDUP"/>
      <sheetName val="MOTOR"/>
      <sheetName val="#REF"/>
      <sheetName val="Sheet2"/>
      <sheetName val="Manpower"/>
      <sheetName val="C &amp; G RHS"/>
      <sheetName val="기구표"/>
      <sheetName val="일반공사"/>
      <sheetName val="정부노임단가"/>
      <sheetName val="Labour"/>
      <sheetName val="Material"/>
      <sheetName val="Plant &amp;  Machinery"/>
      <sheetName val="Headings"/>
      <sheetName val="Rates_PVC"/>
      <sheetName val="water prop."/>
      <sheetName val="PS1"/>
      <sheetName val="sheeet7"/>
      <sheetName val="106C0300"/>
      <sheetName val="Sump_cal"/>
      <sheetName val="준검_내역서"/>
      <sheetName val="LOCAL_RATES"/>
      <sheetName val="Erection_grider"/>
      <sheetName val="준검_내역서1"/>
      <sheetName val="LOCAL_RATES1"/>
      <sheetName val="Erection_grider1"/>
      <sheetName val="FORM7"/>
      <sheetName val="Abstruct total"/>
      <sheetName val="TBAL9697 -group wise  sdpl"/>
      <sheetName val="Data-Month"/>
      <sheetName val="Cover sheet"/>
      <sheetName val="장비집계"/>
      <sheetName val="old boq"/>
      <sheetName val="dBase"/>
      <sheetName val="31 Mar-09  closing stock"/>
      <sheetName val="AoR Finishing"/>
      <sheetName val="PRECAST lightconc-II"/>
      <sheetName val="Staff Acc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oni-Nainpur Line"/>
      <sheetName val="SEONI-NAIN LINE SUMMARY"/>
      <sheetName val="Seoni to Lakhnadon Line"/>
      <sheetName val="SEONI-LAKH LINE SUMMARY"/>
    </sheetNames>
    <sheetDataSet>
      <sheetData sheetId="0" refreshError="1"/>
      <sheetData sheetId="1" refreshError="1"/>
      <sheetData sheetId="2"/>
      <sheetData sheetId="3"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xlsx].xlsx].xlsx].xlsx]_xlsx_2"/>
      <sheetName val=".xlsx].xlsx].xlsx].xlsx]_xlsx_3"/>
      <sheetName val=".xlsx].xlsx].xlsx].xlsx]_xlsx_4"/>
      <sheetName val=".xlsx].xlsx].xlsx].xlsx]_xlsx_5"/>
      <sheetName val=".xlsx].xlsx].xlsx].xlsx]_xlsx_6"/>
      <sheetName val=".xlsx].xlsx].xlsx].xlsx]_xlsx_7"/>
      <sheetName val=".xlsx].xlsx].xlsx].xlsx]_xlsx_8"/>
      <sheetName val=".xlsx].xlsx].xlsx].xlsx]_xlsx_9"/>
      <sheetName val=".xlsx].xlsx].xlsx].xlsx]_xls_10"/>
      <sheetName val=".xlsx].xlsx].xlsx].xlsx]_xls_11"/>
      <sheetName val=".xlsx].xlsx].xlsx].xlsx]_xls_12"/>
      <sheetName val=".xlsx].xlsx].xlsx].xlsx]_xls_13"/>
      <sheetName val=".xlsx].xlsx].xlsx].xlsx]_xls_14"/>
      <sheetName val=".xlsx].xlsx].xlsx].xlsx]_xls_15"/>
      <sheetName val=".xlsx].xlsx].xlsx].xlsx]_xls_16"/>
      <sheetName val=".xlsx].xlsx].xlsx].xlsx]_xls_17"/>
      <sheetName val=".xlsx].xlsx].xlsx].xlsx]_xls_18"/>
      <sheetName val=".xlsx].xlsx].xlsx].xlsx]_xls_19"/>
      <sheetName val=".xlsx].xlsx].xlsx].xlsx]_xls_20"/>
      <sheetName val=".xlsx].xlsx].xlsx].xlsx]_xls_21"/>
      <sheetName val=".xlsx].xlsx].xlsx].xlsx]_xls_22"/>
      <sheetName val=".xlsx].xlsx].xlsx].xlsx]_xls_23"/>
      <sheetName val=".xlsx].xlsx].xlsx].xlsx]_xls_24"/>
      <sheetName val=".xlsx].xlsx].xlsx].xlsx]_xls_25"/>
      <sheetName val=".xlsx].xlsx].xlsx].xlsx]_xls_26"/>
      <sheetName val=".xlsx].xlsx].xlsx].xlsx]_xls_27"/>
      <sheetName val=".xlsx].xlsx].xlsx].xlsx]_xls_28"/>
      <sheetName val=".xlsx].xlsx].xlsx].xlsx]_xls_29"/>
      <sheetName val=".xlsx].xlsx].xlsx].xlsx]_xls_30"/>
      <sheetName val=".xlsx].xlsx].xlsx].xlsx]_xls_31"/>
      <sheetName val=".xlsx].xlsx].xlsx].xlsx]_xls_32"/>
      <sheetName val=".xlsx].xlsx].xlsx].xlsx]_xls_33"/>
      <sheetName val=".xlsx].xlsx].xlsx].xlsx]_xls_34"/>
      <sheetName val=".xlsx].xlsx].xlsx].xlsx]_xls_35"/>
      <sheetName val=".xlsx].xlsx].xlsx].xlsx]_xls_36"/>
      <sheetName val=".xlsx].xlsx].xlsx].xlsx]_xls_37"/>
      <sheetName val=".xlsx].xlsx].xlsx].xlsx]_xls_38"/>
      <sheetName val=".xlsx].xlsx].xlsx].xlsx]_xls_39"/>
      <sheetName val=".xlsx].xlsx].xlsx].xlsx]_xls_40"/>
      <sheetName val=".xlsx].xlsx].xlsx].xlsx]_xls_41"/>
      <sheetName val=".xlsx].xlsx].xlsx].xlsx]_xls_42"/>
      <sheetName val=".xlsx].xlsx].xlsx].xlsx]_xls_43"/>
      <sheetName val=".xlsx].xlsx].xlsx].xlsx]_xls_44"/>
      <sheetName val=".xlsx].xlsx].xlsx].xlsx]_xls_45"/>
      <sheetName val=".xlsx].xlsx].xlsx].xlsx]_xls_46"/>
      <sheetName val=".xlsx].xlsx].xlsx].xlsx]_xls_47"/>
      <sheetName val=".xlsx].xlsx].xlsx].xlsx]_xls_48"/>
      <sheetName val=".xlsx].xlsx].xlsx].xlsx]_xls_49"/>
      <sheetName val=".xlsx].xlsx].xlsx].xlsx]_xls_50"/>
      <sheetName val=".xlsx].xlsx].xlsx].xlsx]_xls_51"/>
      <sheetName val=".xlsx].xlsx].xlsx].xlsx]_xls_52"/>
      <sheetName val=".xlsx].xlsx].xlsx].xlsx]_xls_53"/>
      <sheetName val=".xlsx].xlsx].xlsx].xlsx]_xls_54"/>
      <sheetName val=".xlsx].xlsx].xlsx].xlsx]_xls_55"/>
      <sheetName val=".xlsx].xlsx].xlsx].xlsx]_xls_56"/>
      <sheetName val=".xlsx].xlsx].xlsx].xlsx]_xls_57"/>
      <sheetName val=".xlsx].xlsx].xlsx].xlsx]_xls_58"/>
      <sheetName val=".xlsx].xlsx].xlsx].xlsx]_xls_59"/>
      <sheetName val=".xlsx].xlsx].xlsx].xlsx]_xls_60"/>
      <sheetName val=".xlsx].xlsx].xlsx].xlsx]_xls_61"/>
      <sheetName val=".xlsx].xlsx].xlsx].xlsx]_xls_62"/>
      <sheetName val=".xlsx].xlsx].xlsx].xlsx]_xls_63"/>
      <sheetName val=".xlsx].xlsx].xlsx].xlsx]_xls_64"/>
      <sheetName val=".xlsx].xlsx].xlsx].xlsx]_xls_65"/>
      <sheetName val=".xlsx].xlsx].xlsx].xlsx]_xls_66"/>
      <sheetName val=".xlsx].xlsx].xlsx].xlsx]_xls_67"/>
      <sheetName val=".xlsx].xlsx].xlsx].xlsx]_xls_68"/>
      <sheetName val=".xlsx].xlsx].xlsx].xlsx]_xls_69"/>
      <sheetName val=".xlsx].xlsx].xlsx].xlsx]_xls_70"/>
      <sheetName val=".xlsx].xlsx].xlsx].xlsx]_xls_71"/>
      <sheetName val=".xlsx].xlsx].xlsx].xlsx]_xls_72"/>
      <sheetName val=".xlsx].xlsx].xlsx].xlsx]_xls_73"/>
      <sheetName val=".xlsx].xlsx].xlsx].xlsx]_xls_74"/>
      <sheetName val=".xlsx].xlsx].xlsx].xlsx]_xls_75"/>
      <sheetName val=".xlsx].xlsx].xlsx].xlsx]_xls_76"/>
      <sheetName val=".xlsx].xlsx].xlsx].xlsx]_xls_77"/>
      <sheetName val=".xlsx].xlsx].xlsx].xlsx]_xls_78"/>
      <sheetName val=".xlsx].xlsx].xlsx].xlsx]_xls_79"/>
      <sheetName val=".xlsx].xlsx].xlsx].xlsx]_xls_80"/>
      <sheetName val=".xlsx].xlsx].xlsx].xlsx]_xls_81"/>
      <sheetName val=".xlsx].xlsx].xlsx].xlsx]_xls_82"/>
      <sheetName val=".xlsx].xlsx].xlsx].xlsx]_xls_83"/>
      <sheetName val=".xlsx].xlsx].xlsx].xlsx]_xls_84"/>
      <sheetName val=".xlsx].xlsx].xlsx].xlsx]_xls_85"/>
      <sheetName val=".xlsx].xlsx].xlsx].xlsx]_xls_86"/>
      <sheetName val=".xlsx].xlsx].xlsx].xlsx]_xls_87"/>
      <sheetName val=".xlsx].xlsx].xlsx].xlsx]_xls_88"/>
      <sheetName val=".xlsx].xlsx].xlsx].xlsx]_xls_89"/>
      <sheetName val=".xlsx].xlsx].xlsx].xlsx]_xls_90"/>
      <sheetName val=".xlsx].xlsx].xlsx].xlsx]_xls_91"/>
      <sheetName val=".xlsx].xlsx].xlsx].xlsx]_xls_92"/>
      <sheetName val=".xlsx].xlsx].xlsx].xlsx]_xls_93"/>
      <sheetName val=".xlsx].xlsx].xlsx].xlsx]_xls_94"/>
      <sheetName val=".xlsx].xlsx].xlsx].xlsx]_xls_95"/>
      <sheetName val=".xlsx].xlsx].xlsx].xlsx]_xls_96"/>
      <sheetName val=".xlsx].xlsx].xlsx].xlsx]_xls_97"/>
      <sheetName val=".xlsx].xlsx].xlsx].xlsx]_xls_98"/>
      <sheetName val=".xlsx].xlsx].xlsx].xlsx]_xls_99"/>
      <sheetName val=".xlsx].xlsx].xlsx].xlsx]_xl_100"/>
      <sheetName val=".xlsx].xlsx].xlsx].xlsx]_xl_101"/>
      <sheetName val=".xlsx].xlsx].xlsx].xlsx]_xl_102"/>
      <sheetName val=".xlsx].xlsx].xlsx].xlsx]_xl_103"/>
      <sheetName val=".xlsx].xlsx].xlsx].xlsx]_xl_104"/>
      <sheetName val=".xlsx].xlsx].xlsx].xlsx]_xl_105"/>
      <sheetName val=".xlsx].xlsx].xlsx].xlsx]_xl_106"/>
      <sheetName val=".xlsx].xlsx].xlsx].xlsx]_xl_107"/>
      <sheetName val=".xlsx].xlsx].xlsx].xlsx]_xl_108"/>
      <sheetName val=".xlsx].xlsx].xlsx].xlsx]_xl_109"/>
      <sheetName val=".xlsx].xlsx].xlsx].xlsx]_xl_110"/>
      <sheetName val=".xlsx].xlsx].xlsx].xlsx]_xl_111"/>
      <sheetName val=".xlsx].xlsx].xlsx].xlsx]_xl_112"/>
      <sheetName val=".xlsx].xlsx].xlsx].xlsx]_xl_113"/>
      <sheetName val=".xlsx].xlsx].xlsx].xlsx]_xl_114"/>
      <sheetName val=".xlsx].xlsx].xlsx].xlsx]_xl_115"/>
      <sheetName val=".xlsx].xlsx].xlsx].xlsx]_xl_116"/>
      <sheetName val=".xlsx].xlsx].xlsx].xlsx]_xl_117"/>
      <sheetName val=".xlsx].xlsx].xlsx].xlsx]_xl_118"/>
      <sheetName val=".xlsx].xlsx].xlsx].xlsx]_xl_119"/>
      <sheetName val=".xlsx].xlsx].xlsx].xlsx]_xl_120"/>
      <sheetName val=".xlsx].xlsx].xlsx].xlsx]_xl_121"/>
      <sheetName val=".xlsx].xlsx].xlsx].xlsx]_xl_122"/>
      <sheetName val=".xlsx].xlsx].xlsx].xlsx]_xl_123"/>
      <sheetName val=".xlsx].xlsx].xlsx].xlsx]_xl_124"/>
      <sheetName val=".xlsx].xlsx].xlsx].xlsx]_xl_125"/>
      <sheetName val=".xlsx].xlsx].xlsx].xlsx]_xl_126"/>
      <sheetName val=".xlsx].xlsx].xlsx].xlsx]_xl_127"/>
      <sheetName val=".xlsx].xlsx].xlsx].xlsx]_xl_128"/>
      <sheetName val=".xlsx].xlsx].xlsx].xlsx]_xl_129"/>
      <sheetName val=".xlsx].xlsx].xlsx].xlsx]_xl_130"/>
      <sheetName val=".xlsx].xlsx].xlsx].xlsx]_xl_131"/>
      <sheetName val=".xlsx].xlsx].xlsx].xlsx]_xl_132"/>
      <sheetName val=".xlsx].xlsx].xlsx].xlsx]_xl_133"/>
      <sheetName val=".xlsx].xlsx].xlsx].xlsx]_xl_134"/>
      <sheetName val=".xlsx].xlsx].xlsx].xlsx]_xl_135"/>
      <sheetName val=".xlsx].xlsx].xlsx].xlsx]_xl_136"/>
      <sheetName val=".xlsx].xlsx].xlsx].xlsx]_xl_137"/>
      <sheetName val=".xlsx].xlsx].xlsx].xlsx]_xl_138"/>
      <sheetName val=".xlsx].xlsx].xlsx].xlsx]_xl_139"/>
      <sheetName val=".xlsx].xlsx].xlsx].xlsx]_xl_140"/>
      <sheetName val=".xlsx].xlsx].xlsx].xlsx]_xl_141"/>
      <sheetName val=".xlsx].xlsx].xlsx].xlsx]_xl_142"/>
      <sheetName val=".xlsx].xlsx].xlsx].xlsx]_xl_143"/>
      <sheetName val=".xlsx].xlsx].xlsx].xlsx]_xl_144"/>
      <sheetName val=".xlsx].xlsx].xlsx].xlsx]_xl_145"/>
      <sheetName val=".xlsx].xlsx].xlsx].xlsx]_xl_146"/>
      <sheetName val=".xlsx].xlsx].xlsx].xlsx]_xl_147"/>
      <sheetName val=".xlsx].xlsx].xlsx].xlsx]_xl_148"/>
      <sheetName val=".xlsx].xlsx].xlsx].xlsx]_xl_149"/>
      <sheetName val=".xlsx].xlsx].xlsx].xlsx]_xl_150"/>
      <sheetName val=".xlsx].xlsx].xlsx].xlsx]_xl_151"/>
      <sheetName val=".xlsx].xlsx].xlsx].xlsx]_xl_152"/>
      <sheetName val=".xlsx].xlsx].xlsx].xlsx]_xl_153"/>
      <sheetName val=".xlsx].xlsx].xlsx].xlsx]_xl_154"/>
      <sheetName val=".xlsx].xlsx].xlsx].xlsx]_xl_155"/>
      <sheetName val=".xlsx].xlsx].xlsx].xlsx]_xl_156"/>
      <sheetName val=".xlsx].xlsx].xlsx].xlsx]_xl_157"/>
      <sheetName val=".xlsx].xlsx].xlsx].xlsx]_xl_158"/>
      <sheetName val=".xlsx].xlsx].xlsx].xlsx]_xl_159"/>
      <sheetName val=".xlsx].xlsx].xlsx].xlsx]_xl_160"/>
      <sheetName val=".xlsx].xlsx].xlsx].xlsx]_xl_161"/>
      <sheetName val=".xlsx].xlsx].xlsx].xlsx]_xl_162"/>
      <sheetName val=".xlsx].xlsx].xlsx].xlsx]_xl_163"/>
      <sheetName val=".xlsx].xlsx].xlsx].xlsx]_xl_164"/>
      <sheetName val=".xlsx].xlsx].xlsx].xlsx]_xl_165"/>
      <sheetName val=".xlsx].xlsx].xlsx].xlsx]_xl_166"/>
      <sheetName val=".xlsx].xlsx].xlsx].xlsx]_xl_167"/>
      <sheetName val=".xlsx].xlsx].xlsx].xlsx]_xl_168"/>
      <sheetName val=".xlsx].xlsx].xlsx].xlsx]_xl_169"/>
      <sheetName val=".xlsx].xlsx].xlsx].xlsx]_xl_170"/>
      <sheetName val=".xlsx].xlsx].xlsx].xlsx]_xl_171"/>
      <sheetName val=".xlsx].xlsx].xlsx].xlsx]_xl_172"/>
      <sheetName val=".xlsx].xlsx].xlsx].xlsx]_xl_173"/>
      <sheetName val=".xlsx].xlsx].xlsx].xlsx]_xl_174"/>
      <sheetName val=".xlsx].xlsx].xlsx].xlsx]_xl_175"/>
      <sheetName val=".xlsx].xlsx].xlsx].xlsx]_xl_176"/>
      <sheetName val=".xlsx].xlsx].xlsx].xlsx]_xl_177"/>
      <sheetName val=".xlsx].xlsx].xlsx].xlsx]_xl_178"/>
      <sheetName val=".xlsx].xlsx].xlsx].xlsx]_xl_179"/>
      <sheetName val=".xlsx].xlsx].xlsx].xlsx]_xl_180"/>
      <sheetName val=".xlsx].xlsx].xlsx].xlsx]_xl_181"/>
      <sheetName val=".xlsx].xlsx].xlsx].xlsx]_xl_182"/>
      <sheetName val=".xlsx].xlsx].xlsx].xlsx]_xl_183"/>
      <sheetName val=".xlsx].xlsx].xlsx].xlsx]_xl_184"/>
      <sheetName val=".xlsx].xlsx].xlsx].xlsx]_xl_185"/>
      <sheetName val=".xlsx].xlsx].xlsx].xlsx]_xl_186"/>
      <sheetName val=".xlsx].xlsx].xlsx].xlsx]_xl_187"/>
      <sheetName val=".xlsx].xlsx].xlsx].xlsx]_xl_188"/>
      <sheetName val=".xlsx].xlsx].xlsx].xlsx]_xl_189"/>
      <sheetName val=".xlsx].xlsx].xlsx].xlsx]_xl_190"/>
      <sheetName val=".xlsx].xlsx].xlsx].xlsx]_xl_191"/>
      <sheetName val=".xlsx].xlsx].xlsx].xlsx]_xl_192"/>
      <sheetName val=".xlsx].xlsx].xlsx].xlsx]_xl_193"/>
      <sheetName val=".xlsx].xlsx].xlsx].xlsx]_xl_194"/>
      <sheetName val=".xlsx].xlsx].xlsx].xlsx]_xl_195"/>
      <sheetName val=".xlsx].xlsx].xlsx].xlsx]_xl_196"/>
      <sheetName val=".xlsx].xlsx].xlsx].xlsx]_xl_197"/>
      <sheetName val=".xlsx].xlsx].xlsx].xlsx]_xl_198"/>
      <sheetName val=".xlsx].xlsx].xlsx].xlsx]_xl_199"/>
      <sheetName val=".xlsx].xlsx].xlsx].xlsx]_xl_200"/>
      <sheetName val=".xlsx].xlsx].xlsx].xlsx]_xl_201"/>
      <sheetName val=".xlsx].xlsx].xlsx].xlsx]_xl_202"/>
      <sheetName val=".xlsx].xlsx].xlsx].xlsx]_xl_203"/>
      <sheetName val=".xlsx].xlsx].xlsx].xlsx]_xl_204"/>
      <sheetName val=".xlsx].xlsx].xlsx].xlsx]_xl_205"/>
      <sheetName val=".xlsx].xlsx].xlsx].xlsx]_xl_206"/>
      <sheetName val=".xlsx].xlsx].xlsx].xlsx]_xl_207"/>
      <sheetName val=".xlsx].xlsx].xlsx].xlsx]_xl_208"/>
      <sheetName val=".xlsx].xlsx].xlsx].xlsx]_xl_209"/>
      <sheetName val=".xlsx].xlsx].xlsx].xlsx]_xl_210"/>
      <sheetName val=".xlsx].xlsx].xlsx].xlsx]_xl_211"/>
      <sheetName val=".xlsx].xlsx].xlsx].xlsx]_xl_212"/>
      <sheetName val=".xlsx].xlsx].xlsx].xlsx]_xl_213"/>
      <sheetName val=".xlsx].xlsx].xlsx].xlsx]_xl_214"/>
      <sheetName val=".xlsx].xlsx].xlsx].xlsx]_xl_215"/>
      <sheetName val=".xlsx].xlsx].xlsx].xlsx]_xl_216"/>
      <sheetName val=".xlsx].xlsx].xlsx].xlsx]_xl_217"/>
      <sheetName val=".xlsx].xlsx].xlsx].xlsx]_xl_218"/>
      <sheetName val=".xlsx].xlsx].xlsx].xlsx]_xl_219"/>
      <sheetName val=".xlsx].xlsx].xlsx].xlsx]_xl_220"/>
      <sheetName val=".xlsx].xlsx].xlsx].xlsx]_xl_221"/>
      <sheetName val=".xlsx].xlsx].xlsx].xlsx]_xl_222"/>
      <sheetName val=".xlsx].xlsx].xlsx].xlsx]_xl_223"/>
      <sheetName val=".xlsx].xlsx].xlsx].xlsx]_xl_224"/>
      <sheetName val=".xlsx].xlsx].xlsx].xlsx]_xl_225"/>
      <sheetName val=".xlsx].xlsx].xlsx].xlsx]_xl_226"/>
      <sheetName val=".xlsx].xlsx].xlsx].xlsx]_xl_227"/>
      <sheetName val=".xlsx].xlsx].xlsx].xlsx]_xl_228"/>
      <sheetName val=".xlsx].xlsx].xlsx].xlsx]_xl_229"/>
      <sheetName val=".xlsx].xlsx].xlsx].xlsx]_xl_230"/>
      <sheetName val=".xlsx].xlsx].xlsx].xlsx]_xl_231"/>
      <sheetName val=".xlsx].xlsx].xlsx].xlsx]_xl_232"/>
      <sheetName val=".xlsx].xlsx].xlsx].xlsx]_xl_233"/>
      <sheetName val=".xlsx].xlsx].xlsx].xlsx]_xl_234"/>
      <sheetName val=".xlsx].xlsx].xlsx].xlsx]_xl_235"/>
      <sheetName val=".xlsx].xlsx].xlsx].xlsx]_xl_236"/>
      <sheetName val=".xlsx].xlsx].xlsx].xlsx]_xl_237"/>
      <sheetName val=".xlsx].xlsx].xlsx].xlsx]_xl_238"/>
      <sheetName val=".xlsx].xlsx].xlsx].xlsx]_xl_239"/>
      <sheetName val=".xlsx].xlsx].xlsx].xlsx]_xl_240"/>
      <sheetName val=".xlsx].xlsx].xlsx].xlsx]_xl_241"/>
      <sheetName val=".xlsx].xlsx].xlsx].xlsx]_xl_242"/>
      <sheetName val=".xlsx].xlsx].xlsx].xlsx]_xl_243"/>
      <sheetName val=".xlsx].xlsx].xlsx].xlsx]_xl_244"/>
      <sheetName val=".xlsx].xlsx].xlsx].xlsx]_xl_245"/>
      <sheetName val=".xlsx].xlsx].xlsx].xlsx]_xl_246"/>
      <sheetName val=".xlsx].xlsx].xlsx].xlsx]_xl_247"/>
      <sheetName val=".xlsx].xlsx].xlsx].xlsx]_xl_248"/>
      <sheetName val=".xlsx].xlsx].xlsx].xlsx]_xl_249"/>
      <sheetName val=".xlsx].xlsx].xlsx].xlsx]_xl_250"/>
      <sheetName val=".xlsx].xlsx].xlsx].xlsx]_xl_251"/>
      <sheetName val=".xlsx].xlsx].xlsx].xlsx]_xl_252"/>
      <sheetName val=".xlsx].xlsx].xlsx].xlsx]_xl_253"/>
      <sheetName val=".xlsx].xlsx].xlsx].xlsx]_xl_254"/>
      <sheetName val=".xlsx].xlsx].xlsx].xlsx]_xl_255"/>
      <sheetName val=".xlsx].xlsx].xlsx].xlsx]_xl_256"/>
      <sheetName val=".xlsx].xlsx].xlsx].xlsx]_xl_257"/>
      <sheetName val=".xlsx].xlsx].xlsx].xlsx]_xl_258"/>
      <sheetName val=".xlsx].xlsx].xlsx].xlsx]_xl_259"/>
      <sheetName val=".xlsx].xlsx].xlsx].xlsx]_xl_260"/>
      <sheetName val=".xlsx].xlsx].xlsx].xlsx]_xl_261"/>
      <sheetName val=".xlsx].xlsx].xlsx].xlsx]_xl_262"/>
      <sheetName val=".xlsx].xlsx].xlsx].xlsx]_xl_263"/>
      <sheetName val=".xlsx].xlsx].xlsx].xlsx]_xl_264"/>
      <sheetName val=".xlsx].xlsx].xlsx].xlsx]_xl_265"/>
      <sheetName val=".xlsx].xlsx].xlsx].xlsx]_xl_266"/>
      <sheetName val=".xlsx].xlsx].xlsx].xlsx]_xl_267"/>
      <sheetName val=".xlsx].xlsx].xlsx].xlsx]_xl_268"/>
      <sheetName val=".xlsx].xlsx].xlsx].xlsx]_xl_269"/>
      <sheetName val=".xlsx].xlsx].xlsx].xlsx]_xl_270"/>
      <sheetName val=".xlsx].xlsx].xlsx].xlsx]_xl_271"/>
      <sheetName val=".xlsx].xlsx].xlsx].xlsx]_xl_272"/>
      <sheetName val=".xlsx].xlsx].xlsx].xlsx]_xl_273"/>
      <sheetName val=".xlsx].xlsx].xlsx].xlsx]_xl_274"/>
      <sheetName val=".xlsx].xlsx].xlsx].xlsx]_xl_275"/>
      <sheetName val=".xlsx].xlsx].xlsx].xlsx]_xl_276"/>
      <sheetName val=".xlsx].xlsx].xlsx].xlsx]_xl_277"/>
      <sheetName val=".xlsx].xlsx].xlsx].xlsx]_xl_278"/>
      <sheetName val=".xlsx].xlsx].xlsx].xlsx]_xl_279"/>
      <sheetName val=".xlsx].xlsx].xlsx].xlsx]_xl_280"/>
      <sheetName val=".xlsx].xlsx].xlsx].xlsx]_xl_281"/>
      <sheetName val=".xlsx].xlsx].xlsx].xlsx]_xl_282"/>
      <sheetName val=".xlsx].xlsx].xlsx].xlsx]_xl_283"/>
      <sheetName val=".xlsx].xlsx].xlsx].xlsx]_xl_284"/>
      <sheetName val=".xlsx].xlsx].xlsx].xlsx]_xl_285"/>
      <sheetName val=".xlsx].xlsx].xlsx].xlsx]_xl_286"/>
      <sheetName val=".xlsx].xlsx].xlsx].xlsx]_xl_287"/>
      <sheetName val=".xlsx].xlsx].xlsx].xlsx]_xl_288"/>
      <sheetName val=".xlsx].xlsx].xlsx].xlsx]_xl_289"/>
      <sheetName val=".xlsx].xlsx].xlsx].xlsx]_xl_290"/>
      <sheetName val=".xlsx].xlsx].xlsx].xlsx]_xl_291"/>
      <sheetName val=".xlsx].xlsx].xlsx].xlsx]_xl_292"/>
      <sheetName val=".xlsx].xlsx].xlsx].xlsx]_xl_293"/>
      <sheetName val=".xlsx].xlsx].xlsx].xlsx]_xl_294"/>
      <sheetName val=".xlsx].xlsx].xlsx].xlsx]_xl_295"/>
      <sheetName val=".xlsx].xlsx].xlsx].xlsx]_xl_296"/>
      <sheetName val=".xlsx].xlsx].xlsx].xlsx]_xl_297"/>
      <sheetName val=".xlsx].xlsx].xlsx].xlsx]_xl_298"/>
      <sheetName val=".xlsx].xlsx].xlsx].xlsx]_xl_299"/>
      <sheetName val=".xlsx].xlsx].xlsx].xlsx]_xl_300"/>
      <sheetName val=".xlsx].xlsx].xlsx].xlsx]_xl_301"/>
      <sheetName val=".xlsx].xlsx].xlsx].xlsx]_xl_302"/>
      <sheetName val=".xlsx].xlsx].xlsx].xlsx]_xl_303"/>
      <sheetName val=".xlsx].xlsx].xlsx].xlsx]_xl_304"/>
      <sheetName val=".xlsx].xlsx].xlsx].xlsx]_xl_305"/>
      <sheetName val=".xlsx].xlsx].xlsx].xlsx]_xl_306"/>
      <sheetName val=".xlsx].xlsx].xlsx].xlsx]_xl_307"/>
      <sheetName val=".xlsx].xlsx].xlsx].xlsx]_xl_308"/>
      <sheetName val=".xlsx].xlsx].xlsx].xlsx]_xl_309"/>
      <sheetName val=".xlsx].xlsx].xlsx].xlsx]_xl_310"/>
      <sheetName val=".xlsx].xlsx].xlsx].xlsx]_xl_311"/>
      <sheetName val=".xlsx].xlsx].xlsx].xlsx]_xl_312"/>
      <sheetName val=".xlsx].xlsx].xlsx].xlsx]_xl_313"/>
      <sheetName val=".xlsx].xlsx].xlsx].xlsx]_xl_314"/>
      <sheetName val=".xlsx].xlsx].xlsx].xlsx]_xl_315"/>
      <sheetName val=".xlsx].xlsx].xlsx].xlsx]_xl_316"/>
      <sheetName val=".xlsx].xlsx].xlsx].xlsx]_xl_317"/>
      <sheetName val=".xlsx].xlsx].xlsx].xlsx]_xl_318"/>
      <sheetName val=".xlsx].xlsx].xlsx].xlsx]_xl_319"/>
      <sheetName val=".xlsx].xlsx].xlsx].xlsx]_xl_320"/>
      <sheetName val=".xlsx].xlsx].xlsx].xlsx]_xl_321"/>
      <sheetName val=".xlsx].xlsx].xlsx].xlsx]_xl_322"/>
      <sheetName val=".xlsx].xlsx].xlsx].xlsx]_xl_323"/>
      <sheetName val=".xlsx].xlsx].xlsx].xlsx]_xl_324"/>
      <sheetName val=".xlsx].xlsx].xlsx].xlsx]_xl_325"/>
      <sheetName val=".xlsx].xlsx].xlsx].xlsx]_xl_326"/>
      <sheetName val=".xlsx].xlsx].xlsx].xlsx]_xl_327"/>
      <sheetName val=".xlsx].xlsx].xlsx].xlsx]_xl_328"/>
      <sheetName val=".xlsx].xlsx].xlsx].xlsx]_xl_329"/>
      <sheetName val=".xlsx].xlsx].xlsx].xlsx]_xl_330"/>
      <sheetName val=".xlsx].xlsx].xlsx].xlsx]_xl_331"/>
      <sheetName val=".xlsx].xlsx].xlsx].xlsx]_xl_332"/>
      <sheetName val=".xlsx].xlsx].xlsx].xlsx]_xl_333"/>
      <sheetName val=".xlsx].xlsx].xlsx].xlsx]_xl_334"/>
      <sheetName val=".xlsx].xlsx].xlsx].xlsx]_xl_335"/>
      <sheetName val=".xlsx].xlsx].xlsx].xlsx]_xl_336"/>
      <sheetName val=".xlsx].xlsx].xlsx].xlsx]_xl_337"/>
      <sheetName val=".xlsx].xlsx].xlsx].xlsx]_xl_338"/>
      <sheetName val=".xlsx].xlsx].xlsx].xlsx]_xl_339"/>
      <sheetName val=".xlsx].xlsx].xlsx].xlsx]_xl_340"/>
      <sheetName val=".xlsx].xlsx].xlsx].xlsx]_xl_341"/>
      <sheetName val=".xlsx].xlsx].xlsx].xlsx]_xl_342"/>
      <sheetName val=".xlsx].xlsx].xlsx].xlsx]_xl_343"/>
      <sheetName val=".xlsx].xlsx].xlsx].xlsx]_xl_344"/>
      <sheetName val=".xlsx].xlsx].xlsx].xlsx]_xl_345"/>
      <sheetName val=".xlsx].xlsx].xlsx].xlsx]_xl_346"/>
      <sheetName val=".xlsx].xlsx].xlsx].xlsx]_xl_347"/>
      <sheetName val=".xlsx].xlsx].xlsx].xlsx]_xl_348"/>
      <sheetName val=".xlsx].xlsx].xlsx].xlsx]_xl_349"/>
      <sheetName val=".xlsx].xlsx].xlsx].xlsx]_xl_350"/>
      <sheetName val=".xlsx].xlsx].xlsx].xlsx]_xl_351"/>
      <sheetName val=".xlsx].xlsx].xlsx].xlsx]_xl_352"/>
      <sheetName val=".xlsx].xlsx].xlsx].xlsx]_xl_353"/>
      <sheetName val=".xlsx].xlsx].xlsx].xlsx]_xl_354"/>
      <sheetName val=".xlsx].xlsx].xlsx].xlsx]_xl_355"/>
      <sheetName val=".xlsx].xlsx].xlsx].xlsx]_xl_356"/>
      <sheetName val=".xlsx].xlsx].xlsx].xlsx]_xl_357"/>
      <sheetName val=".xlsx].xlsx].xlsx].xlsx]_xl_358"/>
      <sheetName val=".xlsx].xlsx].xlsx].xlsx]_xl_359"/>
      <sheetName val=".xlsx].xlsx].xlsx].xlsx]_xl_360"/>
      <sheetName val=".xlsx].xlsx].xlsx].xlsx]_xl_361"/>
      <sheetName val=".xlsx].xlsx].xlsx].xlsx]_xl_362"/>
      <sheetName val=".xlsx].xlsx].xlsx].xlsx]_xl_363"/>
      <sheetName val=".xlsx].xlsx].xlsx].xlsx]_xl_364"/>
      <sheetName val=".xlsx].xlsx].xlsx].xlsx]_xl_365"/>
      <sheetName val=".xlsx].xlsx].xlsx].xlsx]_xl_366"/>
      <sheetName val=".xlsx].xlsx].xlsx].xlsx]_xl_367"/>
      <sheetName val=".xlsx].xlsx].xlsx].xlsx]_xl_368"/>
      <sheetName val=".xlsx].xlsx].xlsx].xlsx]_xl_369"/>
      <sheetName val=".xlsx].xlsx].xlsx].xlsx]_xl_370"/>
      <sheetName val=".xlsx].xlsx].xlsx].xlsx]_xl_371"/>
      <sheetName val=".xlsx].xlsx].xlsx].xlsx]_xl_372"/>
      <sheetName val=".xlsx].xlsx].xlsx].xlsx]_xl_373"/>
      <sheetName val=".xlsx].xlsx].xlsx].xlsx]_xl_374"/>
      <sheetName val=".xlsx].xlsx].xlsx].xlsx]_xl_375"/>
      <sheetName val=".xlsx].xlsx].xlsx].xlsx]_xl_376"/>
      <sheetName val=".xlsx].xlsx].xlsx].xlsx]_xl_377"/>
      <sheetName val=".xlsx].xlsx].xlsx].xlsx]_xl_378"/>
      <sheetName val=".xlsx].xlsx].xlsx].xlsx]_xl_379"/>
      <sheetName val=".xlsx].xlsx].xlsx].xlsx]_xl_380"/>
      <sheetName val=".xlsx].xlsx].xlsx].xlsx]_xl_381"/>
      <sheetName val=".xlsx].xlsx].xlsx].xlsx]_xl_382"/>
      <sheetName val=".xlsx].xlsx].xlsx].xlsx]_xl_383"/>
      <sheetName val=".xlsx].xlsx].xlsx].xlsx]_xl_384"/>
      <sheetName val=".xlsx].xlsx].xlsx].xlsx]_xl_385"/>
      <sheetName val=".xlsx].xlsx].xlsx].xlsx]_xl_386"/>
      <sheetName val=".xlsx].xlsx].xlsx].xlsx]_xl_387"/>
      <sheetName val=".xlsx].xlsx].xlsx].xlsx]_xl_388"/>
      <sheetName val=".xlsx].xlsx].xlsx].xlsx]_xl_389"/>
      <sheetName val=".xlsx].xlsx].xlsx].xlsx]_xl_390"/>
      <sheetName val=".xlsx].xlsx].xlsx].xlsx]_xl_391"/>
      <sheetName val=".xlsx].xlsx].xlsx].xlsx]_xl_392"/>
      <sheetName val=".xlsx].xlsx].xlsx].xlsx]_xl_393"/>
      <sheetName val=".xlsx].xlsx].xlsx].xlsx]_xl_394"/>
      <sheetName val=".xlsx].xlsx].xlsx].xlsx]_xl_395"/>
      <sheetName val=".xlsx].xlsx].xlsx].xlsx]_xl_396"/>
      <sheetName val=".xlsx].xlsx].xlsx].xlsx]_xl_397"/>
      <sheetName val=".xlsx].xlsx].xlsx].xlsx]_xl_398"/>
      <sheetName val=".xlsx].xlsx].xlsx].xlsx]_xl_399"/>
      <sheetName val=".xlsx].xlsx].xlsx].xlsx]_xl_400"/>
      <sheetName val=".xlsx].xlsx].xlsx].xlsx]_xl_401"/>
      <sheetName val=".xlsx].xlsx].xlsx].xlsx]_xl_402"/>
      <sheetName val=".xlsx].xlsx].xlsx].xlsx]_xl_403"/>
      <sheetName val=".xlsx].xlsx].xlsx].xlsx]_xl_404"/>
      <sheetName val=".xlsx].xlsx].xlsx].xlsx]_xl_405"/>
      <sheetName val=".xlsx].xlsx].xlsx].xlsx]_xl_406"/>
      <sheetName val=".xlsx].xlsx].xlsx].xlsx]_xl_407"/>
      <sheetName val=".xlsx].xlsx].xlsx].xlsx]_xl_408"/>
      <sheetName val=".xlsx].xlsx].xlsx].xlsx]_xl_409"/>
      <sheetName val=".xlsx].xlsx].xlsx].xlsx]_xl_410"/>
      <sheetName val=".xlsx].xlsx].xlsx].xlsx]_xl_411"/>
      <sheetName val=".xlsx].xlsx].xlsx].xlsx]_xl_412"/>
      <sheetName val=".xlsx].xlsx].xlsx].xlsx]_xl_413"/>
      <sheetName val=".xlsx].xlsx].xlsx].xlsx]_xl_414"/>
      <sheetName val=".xlsx].xlsx].xlsx].xlsx]_xl_415"/>
      <sheetName val=".xlsx].xlsx].xlsx].xlsx]_xl_416"/>
      <sheetName val=".xlsx].xlsx].xlsx].xlsx]_xl_417"/>
      <sheetName val=".xlsx].xlsx].xlsx].xlsx]_xl_418"/>
      <sheetName val=".xlsx].xlsx].xlsx].xlsx]_xl_419"/>
      <sheetName val=".xlsx].xlsx].xlsx].xlsx]_xl_420"/>
      <sheetName val=".xlsx].xlsx].xlsx].xlsx]_xl_421"/>
      <sheetName val=".xlsx].xlsx].xlsx].xlsx]_xl_422"/>
      <sheetName val=".xlsx].xlsx].xlsx].xlsx]_xl_423"/>
      <sheetName val=".xlsx].xlsx].xlsx].xlsx]_xl_424"/>
      <sheetName val=".xlsx].xlsx].xlsx].xlsx]_xl_425"/>
      <sheetName val=".xlsx].xlsx].xlsx].xlsx]_xl_426"/>
      <sheetName val=".xlsx].xlsx].xlsx].xlsx]_xl_427"/>
      <sheetName val=".xlsx].xlsx].xlsx].xlsx]_xl_428"/>
      <sheetName val=".xlsx].xlsx].xlsx].xlsx]_xl_429"/>
      <sheetName val=".xlsx].xlsx].xlsx].xlsx]_xl_430"/>
      <sheetName val=".xlsx].xlsx].xlsx].xlsx]_xl_431"/>
      <sheetName val=".xlsx].xlsx].xlsx].xlsx]_xl_432"/>
      <sheetName val=".xlsx].xlsx].xlsx].xlsx]_xl_433"/>
      <sheetName val=".xlsx].xlsx].xlsx].xlsx]_xl_434"/>
      <sheetName val=".xlsx].xlsx].xlsx].xlsx]_xl_435"/>
      <sheetName val=".xlsx].xlsx].xlsx].xlsx]_xl_436"/>
      <sheetName val=".xlsx].xlsx].xlsx].xlsx]_xl_437"/>
      <sheetName val=".xlsx].xlsx].xlsx].xlsx]_xl_438"/>
      <sheetName val=".xlsx].xlsx].xlsx].xlsx]_xl_439"/>
      <sheetName val=".xlsx].xlsx].xlsx].xlsx]_xl_440"/>
      <sheetName val=".xlsx].xlsx].xlsx].xlsx]_xl_441"/>
      <sheetName val=".xlsx].xlsx].xlsx].xlsx]_xl_442"/>
      <sheetName val=".xlsx].xlsx].xlsx].xlsx]_xl_443"/>
      <sheetName val=".xlsx].xlsx].xlsx].xlsx]_xl_444"/>
      <sheetName val=".xlsx].xlsx].xlsx].xlsx]_xl_445"/>
      <sheetName val=".xlsx].xlsx].xlsx].xlsx]_xl_446"/>
      <sheetName val=".xlsx].xlsx].xlsx].xlsx]_xl_447"/>
      <sheetName val=".xlsx].xlsx].xlsx].xlsx]_xl_448"/>
      <sheetName val=".xlsx].xlsx].xlsx].xlsx]_xl_449"/>
      <sheetName val=".xlsx].xlsx].xlsx].xlsx]_xl_450"/>
      <sheetName val=".xlsx].xlsx].xlsx].xlsx]_xl_451"/>
      <sheetName val=".xlsx].xlsx].xlsx].xlsx]_xl_452"/>
      <sheetName val=".xlsx].xlsx].xlsx].xlsx]_xl_453"/>
      <sheetName val=".xlsx].xlsx].xlsx].xlsx]_xl_454"/>
      <sheetName val=".xlsx].xlsx].xlsx].xlsx]_xl_455"/>
      <sheetName val=".xlsx].xlsx].xlsx].xlsx]_xl_456"/>
      <sheetName val=".xlsx].xlsx].xlsx].xlsx]_xl_457"/>
      <sheetName val=".xlsx].xlsx].xlsx].xlsx]_xl_458"/>
      <sheetName val=".xlsx].xlsx].xlsx].xlsx]_xl_459"/>
      <sheetName val=".xlsx].xlsx].xlsx].xlsx]_xl_460"/>
      <sheetName val=".xlsx].xlsx].xlsx].xlsx]_xl_461"/>
      <sheetName val=".xlsx].xlsx].xlsx].xlsx]_xl_462"/>
      <sheetName val=".xlsx].xlsx].xlsx].xlsx]_xl_463"/>
      <sheetName val=".xlsx].xlsx].xlsx].xlsx]_xl_464"/>
      <sheetName val=".xlsx].xlsx].xlsx].xlsx]_xl_465"/>
      <sheetName val=".xlsx].xlsx].xlsx].xlsx]_xl_466"/>
      <sheetName val=".xlsx].xlsx].xlsx].xlsx]_xl_467"/>
      <sheetName val=".xlsx].xlsx].xlsx].xlsx]_xl_468"/>
      <sheetName val=".xlsx].xlsx].xlsx].xlsx]_xl_469"/>
      <sheetName val=".xlsx].xlsx].xlsx].xlsx]_xl_470"/>
      <sheetName val=".xlsx].xlsx].xlsx].xlsx]_xl_471"/>
      <sheetName val=".xlsx].xlsx].xlsx].xlsx]_xl_472"/>
      <sheetName val=".xlsx].xlsx].xlsx].xlsx]_xl_473"/>
      <sheetName val=".xlsx].xlsx].xlsx].xlsx]_xl_474"/>
      <sheetName val=".xlsx].xlsx].xlsx].xlsx]_xl_475"/>
      <sheetName val=".xlsx].xlsx].xlsx].xlsx]_xl_476"/>
      <sheetName val=".xlsx].xlsx].xlsx].xlsx]_xl_477"/>
      <sheetName val=".xlsx].xlsx].xlsx].xlsx]_xl_478"/>
      <sheetName val=".xlsx].xlsx].xlsx].xlsx]_xl_479"/>
      <sheetName val=".xlsx].xlsx].xlsx].xlsx]_xl_480"/>
      <sheetName val=".xlsx].xlsx].xlsx].xlsx]_xl_481"/>
      <sheetName val=".xlsx].xlsx].xlsx].xlsx]_xl_482"/>
      <sheetName val=".xlsx].xlsx].xlsx].xlsx]_xl_483"/>
      <sheetName val=".xlsx].xlsx].xlsx].xlsx]_xl_484"/>
      <sheetName val=".xlsx].xlsx].xlsx].xlsx]_xl_485"/>
      <sheetName val=".xlsx].xlsx].xlsx].xlsx]_xl_486"/>
      <sheetName val=".xlsx].xlsx].xlsx].xlsx]_xl_487"/>
      <sheetName val=".xlsx].xlsx].xlsx].xlsx]_xl_488"/>
      <sheetName val=".xlsx].xlsx].xlsx].xlsx]_xl_489"/>
      <sheetName val=".xlsx].xlsx].xlsx].xlsx]_xl_490"/>
      <sheetName val=".xlsx].xlsx].xlsx].xlsx]_xl_491"/>
      <sheetName val=".xlsx].xlsx].xlsx].xlsx]_xl_492"/>
      <sheetName val=".xlsx].xlsx].xlsx].xlsx]_xl_493"/>
      <sheetName val=".xlsx].xlsx].xlsx].xlsx]_xl_494"/>
      <sheetName val=".xlsx].xlsx].xlsx].xlsx]_xl_495"/>
      <sheetName val=".xlsx].xlsx].xlsx].xlsx]_xl_496"/>
      <sheetName val=".xlsx].xlsx].xlsx].xlsx]_xl_497"/>
      <sheetName val=".xlsx].xlsx].xlsx].xlsx]_xl_498"/>
      <sheetName val=".xlsx].xlsx].xlsx].xlsx]_xl_499"/>
      <sheetName val=".xlsx].xlsx].xlsx].xlsx]_xl_500"/>
      <sheetName val=".xlsx].xlsx].xlsx].xlsx]_xl_501"/>
      <sheetName val=".xlsx].xlsx].xlsx].xlsx]_xl_502"/>
      <sheetName val=".xlsx].xlsx].xlsx].xlsx]_xl_503"/>
      <sheetName val=".xlsx].xlsx].xlsx].xlsx]_xl_504"/>
      <sheetName val=".xlsx].xlsx].xlsx].xlsx]_xl_505"/>
      <sheetName val=".xlsx].xlsx].xlsx].xlsx]_xl_506"/>
      <sheetName val=".xlsx].xlsx].xlsx].xlsx]_xl_507"/>
      <sheetName val=".xlsx].xlsx].xlsx].xlsx]_xl_508"/>
      <sheetName val=".xlsx].xlsx].xlsx].xlsx]_xl_509"/>
      <sheetName val=".xlsx].xlsx].xlsx].xlsx]_xl_510"/>
      <sheetName val=".xlsx].xlsx].xlsx].xlsx]_xl_511"/>
      <sheetName val=".xlsx].xlsx].xlsx].xlsx]_xl_512"/>
      <sheetName val=".xlsx].xlsx].xlsx].xlsx]_xl_513"/>
      <sheetName val=".xlsx].xlsx].xlsx].xlsx]_xl_514"/>
      <sheetName val=".xlsx].xlsx].xlsx].xlsx]_xl_515"/>
      <sheetName val=".xlsx].xlsx].xlsx].xlsx]_xl_516"/>
      <sheetName val=".xlsx].xlsx].xlsx].xlsx]_xl_517"/>
      <sheetName val=".xlsx].xlsx].xlsx].xlsx]_xl_518"/>
      <sheetName val=".xlsx].xlsx].xlsx].xlsx]_xl_519"/>
      <sheetName val=".xlsx].xlsx].xlsx].xlsx]_xl_520"/>
      <sheetName val=".xlsx].xlsx].xlsx].xlsx]_xl_521"/>
      <sheetName val=".xlsx].xlsx].xlsx].xlsx]_xl_522"/>
      <sheetName val=".xlsx].xlsx].xlsx].xlsx]_xl_523"/>
      <sheetName val=".xlsx].xlsx].xlsx].xlsx]_xl_524"/>
      <sheetName val=".xlsx].xlsx].xlsx].xlsx]_xl_525"/>
      <sheetName val=".xlsx].xlsx].xlsx].xlsx]_xl_526"/>
      <sheetName val=".xlsx].xlsx].xlsx].xlsx]_xl_527"/>
      <sheetName val=".xlsx].xlsx].xlsx].xlsx]_xl_528"/>
      <sheetName val=".xlsx].xlsx].xlsx].xlsx]_xl_529"/>
      <sheetName val=".xlsx].xlsx].xlsx].xlsx]_xl_530"/>
      <sheetName val=".xlsx].xlsx].xlsx].xlsx]_xl_531"/>
      <sheetName val=".xlsx].xlsx].xlsx].xlsx]_xl_532"/>
      <sheetName val=".xlsx].xlsx].xlsx].xlsx]_xl_533"/>
      <sheetName val=".xlsx].xlsx].xlsx].xlsx]_xl_534"/>
      <sheetName val=".xlsx].xlsx].xlsx].xlsx]_xl_535"/>
      <sheetName val=".xlsx].xlsx].xlsx].xlsx]_xl_536"/>
      <sheetName val=".xlsx].xlsx].xlsx].xlsx]_xl_537"/>
      <sheetName val=".xlsx].xlsx].xlsx].xlsx]_xl_538"/>
      <sheetName val=".xlsx].xlsx].xlsx].xlsx]_xl_539"/>
      <sheetName val=".xlsx].xlsx].xlsx].xlsx]_xl_540"/>
      <sheetName val=".xlsx].xlsx].xlsx].xlsx]_xl_541"/>
      <sheetName val=".xlsx].xlsx].xlsx].xlsx]_xl_542"/>
      <sheetName val=".xlsx].xlsx].xlsx].xlsx]_xl_543"/>
      <sheetName val=".xlsx].xlsx].xlsx].xlsx]_xl_544"/>
      <sheetName val=".xlsx].xlsx].xlsx].xlsx]_xl_545"/>
      <sheetName val=".xlsx].xlsx].xlsx].xlsx]_xl_546"/>
      <sheetName val=".xlsx].xlsx].xlsx].xlsx]_xl_547"/>
      <sheetName val=".xlsx].xlsx].xlsx].xlsx]_xl_548"/>
      <sheetName val=".xlsx].xlsx].xlsx].xlsx]_xl_549"/>
      <sheetName val=".xlsx].xlsx].xlsx].xlsx]_xl_550"/>
      <sheetName val=".xlsx].xlsx].xlsx].xlsx]_xl_551"/>
      <sheetName val=".xlsx].xlsx].xlsx].xlsx]_xl_552"/>
      <sheetName val=".xlsx].xlsx].xlsx].xlsx]_xl_553"/>
      <sheetName val=".xlsx].xlsx].xlsx].xlsx]_xl_554"/>
      <sheetName val=".xlsx].xlsx].xlsx].xlsx]_xl_555"/>
      <sheetName val=".xlsx].xlsx].xlsx].xlsx]_xl_556"/>
      <sheetName val=".xlsx].xlsx].xlsx].xlsx]_xl_557"/>
      <sheetName val=".xlsx].xlsx].xlsx].xlsx]_xl_558"/>
      <sheetName val=".xlsx].xlsx].xlsx].xlsx]_xl_559"/>
      <sheetName val=".xlsx].xlsx].xlsx].xlsx]_xl_560"/>
      <sheetName val=".xlsx].xlsx].xlsx].xlsx]_xl_561"/>
      <sheetName val=".xlsx].xlsx].xlsx].xlsx]_xl_562"/>
      <sheetName val=".xlsx].xlsx].xlsx].xlsx]_xl_563"/>
      <sheetName val=".xlsx].xlsx].xlsx].xlsx]_xl_564"/>
      <sheetName val=".xlsx].xlsx].xlsx].xlsx]_xl_565"/>
      <sheetName val=".xlsx].xlsx].xlsx].xlsx]_xl_566"/>
      <sheetName val=".xlsx].xlsx].xlsx].xlsx]_xl_567"/>
      <sheetName val=".xlsx].xlsx].xlsx].xlsx]_xl_568"/>
      <sheetName val=".xlsx].xlsx].xlsx].xlsx]_xl_569"/>
      <sheetName val=".xlsx].xlsx].xlsx].xlsx]_xl_570"/>
      <sheetName val=".xlsx].xlsx].xlsx].xlsx]_xl_571"/>
      <sheetName val=".xlsx].xlsx].xlsx].xlsx]_xl_572"/>
      <sheetName val=".xlsx].xlsx].xlsx].xlsx]_xl_573"/>
      <sheetName val=".xlsx].xlsx].xlsx].xlsx]_xl_574"/>
      <sheetName val=".xlsx].xlsx].xlsx].xlsx]_xl_575"/>
      <sheetName val=".xlsx].xlsx].xlsx].xlsx]_xl_576"/>
      <sheetName val=".xlsx].xlsx].xlsx].xlsx]_xl_577"/>
      <sheetName val=".xlsx].xlsx].xlsx].xlsx]_xl_578"/>
      <sheetName val=".xlsx].xlsx].xlsx].xlsx]_xl_579"/>
      <sheetName val=".xlsx].xlsx].xlsx].xlsx]_xl_580"/>
      <sheetName val=".xlsx].xlsx].xlsx].xlsx]_xl_581"/>
      <sheetName val=".xlsx].xlsx].xlsx].xlsx]_xl_582"/>
      <sheetName val=".xlsx].xlsx].xlsx].xlsx]_xl_583"/>
      <sheetName val=".xlsx].xlsx].xlsx].xlsx]_xl_584"/>
      <sheetName val=".xlsx].xlsx].xlsx].xlsx]_xl_585"/>
      <sheetName val=".xlsx].xlsx].xlsx].xlsx]_xl_586"/>
      <sheetName val=".xlsx].xlsx].xlsx].xlsx]_xl_587"/>
      <sheetName val=".xlsx].xlsx].xlsx].xlsx]_xl_588"/>
      <sheetName val=".xlsx].xlsx].xlsx].xlsx]_xl_589"/>
      <sheetName val=".xlsx].xlsx].xlsx].xlsx]_xl_590"/>
      <sheetName val=".xlsx].xlsx].xlsx].xlsx]_xl_591"/>
      <sheetName val=".xlsx].xlsx].xlsx].xlsx]_xl_592"/>
      <sheetName val=".xlsx].xlsx].xlsx].xlsx]_xl_593"/>
      <sheetName val=".xlsx].xlsx].xlsx].xlsx]_xl_594"/>
      <sheetName val=".xlsx].xlsx].xlsx].xlsx]_xl_595"/>
      <sheetName val=".xlsx].xlsx].xlsx].xlsx]_xl_596"/>
      <sheetName val=".xlsx].xlsx].xlsx].xlsx]_xl_597"/>
      <sheetName val=".xlsx].xlsx].xlsx].xlsx]_xl_598"/>
      <sheetName val=".xlsx].xlsx].xlsx].xlsx]_xl_599"/>
      <sheetName val=".xlsx].xlsx].xlsx].xlsx]_xl_600"/>
      <sheetName val=".xlsx].xlsx].xlsx].xlsx]_xl_601"/>
      <sheetName val=".xlsx].xlsx].xlsx].xlsx]_xl_602"/>
      <sheetName val=".xlsx].xlsx].xlsx].xlsx]_xl_603"/>
      <sheetName val=".xlsx].xlsx].xlsx].xlsx]_xl_604"/>
      <sheetName val=".xlsx].xlsx].xlsx].xlsx]_xl_605"/>
      <sheetName val=".xlsx].xlsx].xlsx].xlsx]_xl_606"/>
      <sheetName val=".xlsx].xlsx].xlsx].xlsx]_xl_607"/>
      <sheetName val=".xlsx].xlsx].xlsx].xlsx]_xl_608"/>
      <sheetName val=".xlsx].xlsx].xlsx].xlsx]_xl_609"/>
      <sheetName val=".xlsx].xlsx].xlsx].xlsx]_xl_610"/>
      <sheetName val=".xlsx].xlsx].xlsx].xlsx]_xl_611"/>
      <sheetName val=".xlsx].xlsx].xlsx].xlsx]_xl_612"/>
      <sheetName val=".xlsx].xlsx].xlsx].xlsx]_xl_613"/>
      <sheetName val=".xlsx].xlsx].xlsx].xlsx]_xl_614"/>
      <sheetName val=".xlsx].xlsx].xlsx].xlsx]_xl_615"/>
      <sheetName val=".xlsx].xlsx].xlsx].xlsx]_xl_616"/>
      <sheetName val=".xlsx].xlsx].xlsx].xlsx]_xl_617"/>
      <sheetName val=".xlsx].xlsx].xlsx].xlsx]_xl_618"/>
      <sheetName val=".xlsx].xlsx].xlsx].xlsx]_xl_619"/>
      <sheetName val=".xlsx].xlsx].xlsx].xlsx]_xl_620"/>
      <sheetName val=".xlsx].xlsx].xlsx].xlsx]_xl_621"/>
      <sheetName val=".xlsx].xlsx].xlsx].xlsx]_xl_622"/>
      <sheetName val=".xlsx].xlsx].xlsx].xlsx]_xl_623"/>
      <sheetName val=".xlsx].xlsx].xlsx].xlsx]_xl_624"/>
      <sheetName val=".xlsx].xlsx].xlsx].xlsx]_xl_625"/>
      <sheetName val=".xlsx].xlsx].xlsx].xlsx]_xl_626"/>
      <sheetName val=".xlsx].xlsx].xlsx].xlsx]_xl_627"/>
      <sheetName val=".xlsx].xlsx].xlsx].xlsx]_xl_628"/>
      <sheetName val=".xlsx].xlsx].xlsx].xlsx]_xl_629"/>
      <sheetName val=".xlsx].xlsx].xlsx].xlsx]_xl_630"/>
      <sheetName val=".xlsx].xlsx].xlsx].xlsx]_xl_631"/>
      <sheetName val=".xlsx].xlsx].xlsx].xlsx]_xl_632"/>
      <sheetName val=".xlsx].xlsx].xlsx].xlsx]_xl_633"/>
      <sheetName val=".xlsx].xlsx].xlsx].xlsx]_xl_634"/>
      <sheetName val=".xlsx].xlsx].xlsx].xlsx]_xl_635"/>
      <sheetName val=".xlsx].xlsx].xlsx].xlsx]_xl_636"/>
      <sheetName val=".xlsx].xlsx].xlsx].xlsx]_xl_637"/>
      <sheetName val=".xlsx].xlsx].xlsx].xlsx]_xl_638"/>
      <sheetName val=".xlsx].xlsx].xlsx].xlsx]_xl_639"/>
      <sheetName val=".xlsx].xlsx].xlsx].xlsx]_xl_640"/>
      <sheetName val=".xlsx].xlsx].xlsx].xlsx]_xl_641"/>
      <sheetName val=".xlsx].xlsx].xlsx].xlsx]_xl_642"/>
      <sheetName val=".xlsx].xlsx].xlsx].xlsx]_xl_643"/>
      <sheetName val=".xlsx].xlsx].xlsx].xlsx]_xl_644"/>
      <sheetName val=".xlsx].xlsx].xlsx].xlsx]_xl_645"/>
      <sheetName val=".xlsx].xlsx].xlsx].xlsx]_xl_646"/>
      <sheetName val=".xlsx].xlsx].xlsx].xlsx]_xl_647"/>
      <sheetName val=".xlsx].xlsx].xlsx].xlsx]_xl_648"/>
      <sheetName val=".xlsx].xlsx].xlsx].xlsx]_xl_649"/>
      <sheetName val=".xlsx].xlsx].xlsx].xlsx]_xl_650"/>
      <sheetName val=".xlsx].xlsx].xlsx].xlsx]_xl_651"/>
      <sheetName val=".xlsx].xlsx].xlsx].xlsx]_xl_652"/>
      <sheetName val=".xlsx].xlsx].xlsx].xlsx]_xl_653"/>
      <sheetName val=".xlsx].xlsx].xlsx].xlsx]_xl_654"/>
      <sheetName val=".xlsx].xlsx].xlsx].xlsx]_xl_655"/>
      <sheetName val=".xlsx].xlsx].xlsx].xlsx]_xl_656"/>
      <sheetName val=".xlsx].xlsx].xlsx].xlsx]_xl_657"/>
      <sheetName val=".xlsx].xlsx].xlsx].xlsx]_xl_658"/>
      <sheetName val=".xlsx].xlsx].xlsx].xlsx]_xl_659"/>
      <sheetName val=".xlsx].xlsx].xlsx].xlsx]_xl_660"/>
      <sheetName val=".xlsx].xlsx].xlsx].xlsx]_xl_661"/>
      <sheetName val=".xlsx].xlsx].xlsx].xlsx]_xl_662"/>
      <sheetName val=".xlsx].xlsx].xlsx].xlsx]_xl_663"/>
      <sheetName val=".xlsx].xlsx].xlsx].xlsx]_xl_664"/>
      <sheetName val=".xlsx].xlsx].xlsx].xlsx]_xl_665"/>
      <sheetName val=".xlsx].xlsx].xlsx].xlsx]_xl_666"/>
      <sheetName val=".xlsx].xlsx].xlsx].xlsx]_xl_667"/>
      <sheetName val=".xlsx].xlsx].xlsx].xlsx]_xl_668"/>
      <sheetName val=".xlsx].xlsx].xlsx].xlsx]_xl_669"/>
      <sheetName val=".xlsx].xlsx].xlsx].xlsx]_xl_670"/>
      <sheetName val=".xlsx].xlsx].xlsx].xlsx]_xl_671"/>
      <sheetName val=".xlsx].xlsx].xlsx].xlsx]_xl_672"/>
      <sheetName val=".xlsx].xlsx].xlsx].xlsx]_xl_673"/>
      <sheetName val=".xlsx].xlsx].xlsx].xlsx]_xl_674"/>
      <sheetName val=".xlsx].xlsx].xlsx].xlsx]_xl_675"/>
      <sheetName val=".xlsx].xlsx].xlsx].xlsx]_xl_676"/>
      <sheetName val=".xlsx].xlsx].xlsx].xlsx]_xl_677"/>
      <sheetName val=".xlsx].xlsx].xlsx].xlsx]_xl_678"/>
      <sheetName val=".xlsx].xlsx].xlsx].xlsx]_xl_679"/>
      <sheetName val=".xlsx].xlsx].xlsx].xlsx]_xl_680"/>
      <sheetName val=".xlsx].xlsx].xlsx].xlsx]_xl_681"/>
      <sheetName val=".xlsx].xlsx].xlsx].xlsx]_xl_682"/>
      <sheetName val=".xlsx].xlsx].xlsx].xlsx]_xl_683"/>
      <sheetName val=".xlsx].xlsx].xlsx].xlsx]_xl_684"/>
      <sheetName val=".xlsx].xlsx].xlsx].xlsx]_xl_685"/>
      <sheetName val=".xlsx].xlsx].xlsx].xlsx]_xl_686"/>
      <sheetName val=".xlsx].xlsx].xlsx].xlsx]_xl_687"/>
      <sheetName val=".xlsx].xlsx].xlsx].xlsx]_xl_688"/>
      <sheetName val=".xlsx].xlsx].xlsx].xlsx]_xl_689"/>
      <sheetName val=".xlsx].xlsx].xlsx].xlsx]_xl_690"/>
      <sheetName val=".xlsx].xlsx].xlsx].xlsx]_xl_691"/>
      <sheetName val=".xlsx].xlsx].xlsx].xlsx]_xl_692"/>
      <sheetName val=".xlsx].xlsx].xlsx].xlsx]_xl_693"/>
      <sheetName val=".xlsx].xlsx].xlsx].xlsx]_xl_694"/>
      <sheetName val=".xlsx].xlsx].xlsx].xlsx]_xl_695"/>
      <sheetName val=".xlsx].xlsx].xlsx].xlsx]_xl_696"/>
      <sheetName val=".xlsx].xlsx].xlsx].xlsx]_xl_697"/>
      <sheetName val=".xlsx].xlsx].xlsx].xlsx]_xl_698"/>
      <sheetName val=".xlsx].xlsx].xlsx].xlsx]_xl_699"/>
      <sheetName val=".xlsx].xlsx].xlsx].xlsx]_xl_700"/>
      <sheetName val=".xlsx].xlsx].xlsx].xlsx]_xl_701"/>
      <sheetName val=".xlsx].xlsx].xlsx].xlsx]_xl_702"/>
      <sheetName val=".xlsx].xlsx].xlsx].xlsx]_xl_703"/>
      <sheetName val=".xlsx].xlsx].xlsx].xlsx]_xl_704"/>
      <sheetName val=".xlsx].xlsx].xlsx].xlsx]_xl_705"/>
      <sheetName val=".xlsx].xlsx].xlsx].xlsx]_xl_706"/>
      <sheetName val=".xlsx].xlsx].xlsx].xlsx]_xl_707"/>
      <sheetName val=".xlsx].xlsx].xlsx].xlsx]_xl_708"/>
      <sheetName val=".xlsx].xlsx].xlsx].xlsx]_xl_709"/>
      <sheetName val=".xlsx].xlsx].xlsx].xlsx]_xl_710"/>
      <sheetName val=".xlsx].xlsx].xlsx].xlsx]_xl_711"/>
      <sheetName val=".xlsx].xlsx].xlsx].xlsx]_xl_712"/>
      <sheetName val=".xlsx].xlsx].xlsx].xlsx]_xl_713"/>
      <sheetName val=".xlsx].xlsx].xlsx].xlsx]_xl_714"/>
      <sheetName val=".xlsx].xlsx].xlsx].xlsx]_xl_715"/>
      <sheetName val=".xlsx].xlsx].xlsx].xlsx]_xl_716"/>
      <sheetName val=".xlsx].xlsx].xlsx].xlsx]_xl_717"/>
      <sheetName val=".xlsx].xlsx].xlsx].xlsx]_xl_718"/>
      <sheetName val=".xlsx].xlsx].xlsx].xlsx]_xl_719"/>
      <sheetName val=".xlsx].xlsx].xlsx].xlsx]_xl_720"/>
      <sheetName val=".xlsx].xlsx].xlsx].xlsx]_xl_721"/>
      <sheetName val=".xlsx].xlsx].xlsx].xlsx]_xl_722"/>
      <sheetName val=".xlsx].xlsx].xlsx].xlsx]_xl_723"/>
      <sheetName val=".xlsx].xlsx].xlsx].xlsx]_xl_724"/>
      <sheetName val=".xlsx].xlsx].xlsx].xlsx]_xl_725"/>
      <sheetName val=".xlsx].xlsx].xlsx].xlsx]_xl_726"/>
      <sheetName val=".xlsx].xlsx].xlsx].xlsx]_xl_727"/>
      <sheetName val=".xlsx].xlsx].xlsx].xlsx]_xl_728"/>
      <sheetName val=".xlsx].xlsx].xlsx].xlsx]_xl_729"/>
      <sheetName val=".xlsx].xlsx].xlsx].xlsx]_xl_730"/>
      <sheetName val=".xlsx].xlsx].xlsx].xlsx]_xl_731"/>
      <sheetName val=".xlsx].xlsx].xlsx].xlsx]_xl_732"/>
      <sheetName val=".xlsx].xlsx].xlsx].xlsx]_xl_733"/>
      <sheetName val=".xlsx].xlsx].xlsx].xlsx]_xl_734"/>
      <sheetName val=".xlsx].xlsx].xlsx].xlsx]_xl_735"/>
      <sheetName val=".xlsx].xlsx].xlsx].xlsx]_xl_736"/>
      <sheetName val=".xlsx].xlsx].xlsx].xlsx]_xl_737"/>
      <sheetName val=".xlsx].xlsx].xlsx].xlsx]_xl_738"/>
      <sheetName val=".xlsx].xlsx].xlsx].xlsx]_xl_739"/>
      <sheetName val=".xlsx].xlsx].xlsx].xlsx]_xl_740"/>
      <sheetName val=".xlsx].xlsx].xlsx].xlsx]_xl_741"/>
      <sheetName val=".xlsx].xlsx].xlsx].xlsx]_xl_742"/>
      <sheetName val=".xlsx].xlsx].xlsx].xlsx]_xl_743"/>
      <sheetName val=".xlsx].xlsx].xlsx].xlsx]_xl_744"/>
      <sheetName val=".xlsx].xlsx].xlsx].xlsx]_xl_745"/>
      <sheetName val=".xlsx].xlsx].xlsx].xlsx]_xl_746"/>
      <sheetName val=".xlsx].xlsx].xlsx].xlsx]_xl_747"/>
      <sheetName val=".xlsx].xlsx].xlsx].xlsx]_xl_748"/>
      <sheetName val=".xlsx].xlsx].xlsx].xlsx]_xl_749"/>
      <sheetName val=".xlsx].xlsx].xlsx].xlsx]_xl_750"/>
      <sheetName val=".xlsx].xlsx].xlsx].xlsx]_xl_751"/>
      <sheetName val=".xlsx].xlsx].xlsx].xlsx]_xl_752"/>
      <sheetName val=".xlsx].xlsx].xlsx].xlsx]_xl_753"/>
      <sheetName val=".xlsx].xlsx].xlsx].xlsx]_xl_754"/>
      <sheetName val=".xlsx].xlsx].xlsx].xlsx]_xl_755"/>
      <sheetName val=".xlsx].xlsx].xlsx].xlsx]_xl_756"/>
      <sheetName val=".xlsx].xlsx].xlsx].xlsx]_xl_757"/>
      <sheetName val=".xlsx].xlsx].xlsx].xlsx]_xl_758"/>
      <sheetName val=".xlsx].xlsx].xlsx].xlsx]_xl_759"/>
      <sheetName val=".xlsx].xlsx].xlsx].xlsx]_xl_760"/>
      <sheetName val=".xlsx].xlsx].xlsx].xlsx]_xl_761"/>
      <sheetName val=".xlsx].xlsx].xlsx].xlsx]_xl_762"/>
      <sheetName val=".xlsx].xlsx].xlsx].xlsx]_xl_763"/>
      <sheetName val=".xlsx].xlsx].xlsx].xlsx]_xl_764"/>
      <sheetName val=".xlsx].xlsx].xlsx].xlsx]_xl_765"/>
      <sheetName val=".xlsx].xlsx].xlsx].xlsx]_xl_766"/>
      <sheetName val=".xlsx].xlsx].xlsx].xlsx]_xl_767"/>
      <sheetName val=".xlsx].xlsx].xlsx].xlsx]_xl_768"/>
      <sheetName val=".xlsx].xlsx].xlsx].xlsx]_xl_769"/>
      <sheetName val=".xlsx].xlsx].xlsx].xlsx]_xl_770"/>
      <sheetName val=".xlsx].xlsx].xlsx].xlsx]_xl_771"/>
      <sheetName val=".xlsx].xlsx].xlsx].xlsx]_xl_772"/>
      <sheetName val=".xlsx].xlsx].xlsx].xlsx]_xl_773"/>
      <sheetName val=".xlsx].xlsx].xlsx].xlsx]_xl_774"/>
      <sheetName val=".xlsx].xlsx].xlsx].xlsx]_xl_775"/>
      <sheetName val=".xlsx].xlsx].xlsx].xlsx]_xl_776"/>
      <sheetName val=".xlsx].xlsx].xlsx].xlsx]_xl_777"/>
      <sheetName val=".xlsx].xlsx].xlsx].xlsx]_xl_778"/>
      <sheetName val=".xlsx].xlsx].xlsx].xlsx]_xl_779"/>
      <sheetName val=".xlsx].xlsx].xlsx].xlsx]_xl_780"/>
      <sheetName val=".xlsx].xlsx].xlsx].xlsx]_xl_781"/>
      <sheetName val=".xlsx].xlsx].xlsx].xlsx]_xl_782"/>
      <sheetName val=".xlsx].xlsx].xlsx].xlsx]_xl_783"/>
      <sheetName val=".xlsx].xlsx].xlsx].xlsx]_xl_784"/>
      <sheetName val=".xlsx].xlsx].xlsx].xlsx]_xl_785"/>
      <sheetName val=".xlsx].xlsx].xlsx].xlsx]_xl_786"/>
      <sheetName val=".xlsx].xlsx].xlsx].xlsx]_xl_787"/>
      <sheetName val=".xlsx].xlsx].xlsx].xlsx]_xl_788"/>
      <sheetName val=".xlsx].xlsx].xlsx].xlsx]_xl_789"/>
      <sheetName val=".xlsx].xlsx].xlsx].xlsx]_xl_790"/>
      <sheetName val=".xlsx].xlsx].xlsx].xlsx]_xl_791"/>
      <sheetName val=".xlsx].xlsx].xlsx].xlsx]_xl_792"/>
      <sheetName val=".xlsx].xlsx].xlsx].xlsx]_xl_793"/>
      <sheetName val=".xlsx].xlsx].xlsx].xlsx]_xl_794"/>
      <sheetName val=".xlsx].xlsx].xlsx].xlsx]_xl_795"/>
      <sheetName val=".xlsx].xlsx].xlsx].xlsx]_xl_796"/>
      <sheetName val=".xlsx].xlsx].xlsx].xlsx]_xl_797"/>
      <sheetName val=".xlsx].xlsx].xlsx].xlsx]_xl_798"/>
      <sheetName val=".xlsx].xlsx].xlsx].xlsx]_xl_799"/>
      <sheetName val=".xlsx].xlsx].xlsx].xlsx]_xl_800"/>
      <sheetName val=".xlsx].xlsx].xlsx].xlsx]_xl_801"/>
      <sheetName val=".xlsx].xlsx].xlsx].xlsx]_xl_802"/>
      <sheetName val=".xlsx].xlsx].xlsx].xlsx]_xl_803"/>
      <sheetName val=".xlsx].xlsx].xlsx].xlsx]_xl_804"/>
      <sheetName val=".xlsx].xlsx].xlsx].xlsx]_xl_805"/>
      <sheetName val=".xlsx].xlsx].xlsx].xlsx]_xl_806"/>
      <sheetName val=".xlsx].xlsx].xlsx].xlsx]_xl_807"/>
      <sheetName val=".xlsx].xlsx].xlsx].xlsx]_xl_808"/>
      <sheetName val=".xlsx].xlsx].xlsx].xlsx]_xl_809"/>
      <sheetName val=".xlsx].xlsx].xlsx].xlsx]_xl_810"/>
      <sheetName val=".xlsx].xlsx].xlsx].xlsx]_xl_811"/>
      <sheetName val=".xlsx].xlsx].xlsx].xlsx]_xl_812"/>
      <sheetName val=".xlsx].xlsx].xlsx].xlsx]_xl_813"/>
      <sheetName val=".xlsx].xlsx].xlsx].xlsx]_xl_814"/>
      <sheetName val=".xlsx].xlsx].xlsx].xlsx]_xl_815"/>
      <sheetName val=".xlsx].xlsx].xlsx].xlsx]_xl_816"/>
      <sheetName val=".xlsx].xlsx].xlsx].xlsx]_xl_817"/>
      <sheetName val=".xlsx].xlsx].xlsx].xlsx]_xl_818"/>
      <sheetName val=".xlsx].xlsx].xlsx].xlsx]_xl_819"/>
      <sheetName val=".xlsx].xlsx].xlsx].xlsx]_xl_820"/>
      <sheetName val=".xlsx].xlsx].xlsx].xlsx]_xl_821"/>
      <sheetName val=".xlsx].xlsx].xlsx].xlsx]_xl_822"/>
      <sheetName val=".xlsx].xlsx].xlsx].xlsx]_xl_823"/>
      <sheetName val=".xlsx].xlsx].xlsx].xlsx]_xl_824"/>
      <sheetName val=".xlsx].xlsx].xlsx].xlsx]_xl_825"/>
      <sheetName val=".xlsx].xlsx].xlsx].xlsx]_xl_826"/>
      <sheetName val=".xlsx].xlsx].xlsx].xlsx]_xl_827"/>
      <sheetName val=".xlsx].xlsx].xlsx].xlsx]_xl_828"/>
      <sheetName val=".xlsx].xlsx].xlsx].xlsx]_xl_829"/>
      <sheetName val=".xlsx].xlsx].xlsx].xlsx]_xl_830"/>
      <sheetName val=".xlsx].xlsx].xlsx].xlsx]_xl_831"/>
      <sheetName val=".xlsx].xlsx].xlsx].xlsx]_xl_832"/>
      <sheetName val=".xlsx].xlsx].xlsx].xlsx]_xl_833"/>
      <sheetName val=".xlsx].xlsx].xlsx].xlsx]_xl_834"/>
      <sheetName val=".xlsx].xlsx].xlsx].xlsx]_xl_835"/>
      <sheetName val=".xlsx].xlsx].xlsx].xlsx]_xl_836"/>
      <sheetName val=".xlsx].xlsx].xlsx].xlsx]_xl_837"/>
      <sheetName val=".xlsx].xlsx].xlsx].xlsx]_xl_838"/>
      <sheetName val=".xlsx].xlsx].xlsx].xlsx]_xl_839"/>
      <sheetName val=".xlsx].xlsx].xlsx].xlsx]_xl_840"/>
      <sheetName val=".xlsx].xlsx].xlsx].xlsx]_xl_841"/>
      <sheetName val=".xlsx].xlsx].xlsx].xlsx]_xl_842"/>
      <sheetName val=".xlsx].xlsx].xlsx].xlsx]_xl_843"/>
      <sheetName val=".xlsx].xlsx].xlsx].xlsx]_xl_844"/>
      <sheetName val=".xlsx].xlsx].xlsx].xlsx]_xl_845"/>
      <sheetName val=".xlsx].xlsx].xlsx].xlsx]_xl_846"/>
      <sheetName val=".xlsx].xlsx].xlsx].xlsx]_xl_847"/>
      <sheetName val=".xlsx].xlsx].xlsx].xlsx]_xl_848"/>
      <sheetName val=".xlsx].xlsx].xlsx].xlsx]_xl_849"/>
      <sheetName val=".xlsx].xlsx].xlsx].xlsx]_xl_850"/>
      <sheetName val=".xlsx].xlsx].xlsx].xlsx]_xl_851"/>
      <sheetName val=".xlsx].xlsx].xlsx].xlsx]_xl_852"/>
      <sheetName val=".xlsx].xlsx].xlsx].xlsx]_xl_853"/>
      <sheetName val=".xlsx].xlsx].xlsx].xlsx]_xl_854"/>
      <sheetName val=".xlsx].xlsx].xlsx].xlsx]_xl_855"/>
      <sheetName val=".xlsx].xlsx].xlsx].xlsx]_xl_856"/>
      <sheetName val=".xlsx].xlsx].xlsx].xlsx]_xl_857"/>
      <sheetName val=".xlsx].xlsx].xlsx].xlsx]_xl_858"/>
      <sheetName val=".xlsx].xlsx].xlsx].xlsx]_xl_859"/>
      <sheetName val=".xlsx].xlsx].xlsx].xlsx]_xl_860"/>
      <sheetName val=".xlsx].xlsx].xlsx].xlsx]_xl_861"/>
      <sheetName val=".xlsx].xlsx].xlsx].xlsx]_xl_862"/>
      <sheetName val=".xlsx].xlsx].xlsx].xlsx]_xl_863"/>
      <sheetName val=".xlsx].xlsx].xlsx].xlsx]_xl_864"/>
      <sheetName val=".xlsx].xlsx].xlsx].xlsx]_xl_865"/>
      <sheetName val=".xlsx].xlsx].xlsx].xlsx]_xl_866"/>
      <sheetName val=".xlsx].xlsx].xlsx].xlsx]_xl_867"/>
      <sheetName val=".xlsx].xlsx].xlsx].xlsx]_xl_868"/>
      <sheetName val=".xlsx].xlsx].xlsx].xlsx]_xl_869"/>
      <sheetName val=".xlsx].xlsx].xlsx].xlsx]_xl_870"/>
      <sheetName val=".xlsx].xlsx].xlsx].xlsx]_xl_871"/>
      <sheetName val=".xlsx].xlsx].xlsx].xlsx]_xl_872"/>
      <sheetName val=".xlsx].xlsx].xlsx].xlsx]_xl_873"/>
      <sheetName val=".xlsx].xlsx].xlsx].xlsx]_xl_874"/>
      <sheetName val=".xlsx].xlsx].xlsx].xlsx]_xl_875"/>
      <sheetName val=".xlsx].xlsx].xlsx].xlsx]_xl_876"/>
      <sheetName val=".xlsx].xlsx].xlsx].xlsx]_xl_877"/>
      <sheetName val=".xlsx].xlsx].xlsx].xlsx]_xl_878"/>
      <sheetName val=".xlsx].xlsx].xlsx].xlsx]_xl_879"/>
      <sheetName val=".xlsx].xlsx].xlsx].xlsx]_xl_880"/>
      <sheetName val=".xlsx].xlsx].xlsx].xlsx]_xl_881"/>
      <sheetName val=".xlsx].xlsx].xlsx].xlsx]_xl_882"/>
      <sheetName val=".xlsx].xlsx].xlsx].xlsx]_xl_883"/>
      <sheetName val=".xlsx].xlsx].xlsx].xlsx]_xl_884"/>
      <sheetName val=".xlsx].xlsx].xlsx].xlsx]_xl_885"/>
      <sheetName val=".xlsx].xlsx].xlsx].xlsx]_xl_886"/>
      <sheetName val=".xlsx].xlsx].xlsx].xlsx]_xl_887"/>
      <sheetName val=".xlsx].xlsx].xlsx].xlsx]_xl_888"/>
      <sheetName val=".xlsx].xlsx].xlsx].xlsx]_xl_889"/>
      <sheetName val=".xlsx].xlsx].xlsx].xlsx]_xl_890"/>
      <sheetName val=".xlsx].xlsx].xlsx].xlsx]_xl_891"/>
      <sheetName val=".xlsx].xlsx].xlsx].xlsx]_xl_892"/>
      <sheetName val=".xlsx].xlsx].xlsx].xlsx]_xl_893"/>
      <sheetName val=".xlsx].xlsx].xlsx].xlsx]_xl_894"/>
      <sheetName val=".xlsx].xlsx].xlsx].xlsx]_xl_895"/>
      <sheetName val=".xlsx].xlsx].xlsx].xlsx]_xl_896"/>
      <sheetName val=".xlsx].xlsx].xlsx].xlsx]_xl_897"/>
      <sheetName val=".xlsx].xlsx].xlsx].xlsx]_xl_898"/>
      <sheetName val=".xlsx].xlsx].xlsx].xlsx]_xl_899"/>
      <sheetName val=".xlsx].xlsx].xlsx].xlsx]_xl_900"/>
      <sheetName val=".xlsx].xlsx].xlsx].xlsx]_xl_901"/>
      <sheetName val=".xlsx].xlsx].xlsx].xlsx]_xl_902"/>
      <sheetName val=".xlsx].xlsx].xlsx].xlsx]_xl_903"/>
      <sheetName val=".xlsx].xlsx].xlsx].xlsx]_xl_904"/>
      <sheetName val=".xlsx].xlsx].xlsx].xlsx]_xl_905"/>
      <sheetName val=".xlsx].xlsx].xlsx].xlsx]_xl_906"/>
      <sheetName val=".xlsx].xlsx].xlsx].xlsx]_xl_907"/>
      <sheetName val=".xlsx].xlsx].xlsx].xlsx]_xl_908"/>
      <sheetName val=".xlsx].xlsx].xlsx].xlsx]_xl_909"/>
      <sheetName val=".xlsx].xlsx].xlsx].xlsx]_xl_910"/>
      <sheetName val=".xlsx].xlsx].xlsx].xlsx]_xl_911"/>
      <sheetName val=".xlsx].xlsx].xlsx].xlsx]_xl_912"/>
      <sheetName val=".xlsx].xlsx].xlsx].xlsx]_xl_913"/>
      <sheetName val=".xlsx].xlsx].xlsx].xlsx]_xl_914"/>
      <sheetName val=".xlsx].xlsx].xlsx].xlsx]_xl_915"/>
      <sheetName val=".xlsx].xlsx].xlsx].xlsx]_xl_916"/>
      <sheetName val=".xlsx].xlsx].xlsx].xlsx]_xl_917"/>
      <sheetName val=".xlsx].xlsx].xlsx].xlsx]_xl_918"/>
      <sheetName val=".xlsx].xlsx].xlsx].xlsx]_xl_919"/>
      <sheetName val=".xlsx].xlsx].xlsx].xlsx]_xl_920"/>
      <sheetName val=".xlsx].xlsx].xlsx].xlsx]_xl_921"/>
      <sheetName val=".xlsx].xlsx].xlsx].xlsx]_xl_922"/>
      <sheetName val=".xlsx].xlsx].xlsx].xlsx]_xl_923"/>
      <sheetName val=".xlsx].xlsx].xlsx].xlsx]_xl_924"/>
      <sheetName val=".xlsx].xlsx].xlsx].xlsx]_xl_925"/>
      <sheetName val=".xlsx].xlsx].xlsx].xlsx]_xl_926"/>
      <sheetName val=".xlsx].xlsx].xlsx].xlsx]_xl_927"/>
      <sheetName val=".xlsx].xlsx].xlsx].xlsx]_xl_928"/>
      <sheetName val=".xlsx].xlsx].xlsx].xlsx]_xl_929"/>
      <sheetName val=".xlsx].xlsx].xlsx].xlsx]_xl_930"/>
      <sheetName val=".xlsx].xlsx].xlsx].xlsx]_xl_931"/>
      <sheetName val=".xlsx].xlsx].xlsx].xlsx]_xl_932"/>
      <sheetName val=".xlsx].xlsx].xlsx].xlsx]_xl_933"/>
      <sheetName val=".xlsx].xlsx].xlsx].xlsx]_xl_934"/>
      <sheetName val=".xlsx].xlsx].xlsx].xlsx]_xl_935"/>
      <sheetName val=".xlsx].xlsx].xlsx].xlsx]_xl_936"/>
      <sheetName val=".xlsx].xlsx].xlsx].xlsx]_xl_937"/>
      <sheetName val=".xlsx].xlsx].xlsx].xlsx]_xl_938"/>
      <sheetName val=".xlsx].xlsx].xlsx].xlsx]_xl_939"/>
      <sheetName val=".xlsx].xlsx].xlsx].xlsx]_xl_940"/>
      <sheetName val=".xlsx].xlsx].xlsx].xlsx]_xl_941"/>
      <sheetName val=".xlsx].xlsx].xlsx].xlsx]_xl_942"/>
      <sheetName val=".xlsx].xlsx].xlsx].xlsx]_xl_943"/>
      <sheetName val=".xlsx].xlsx].xlsx].xlsx]_xl_944"/>
      <sheetName val=".xlsx].xlsx].xlsx].xlsx]_xl_945"/>
      <sheetName val=".xlsx].xlsx].xlsx].xlsx]_xl_946"/>
      <sheetName val=".xlsx].xlsx].xlsx].xlsx]_xl_947"/>
      <sheetName val=".xlsx].xlsx].xlsx].xlsx]_xl_948"/>
      <sheetName val=".xlsx].xlsx].xlsx].xlsx]_xl_949"/>
      <sheetName val=".xlsx].xlsx].xlsx].xlsx]_xl_950"/>
      <sheetName val=".xlsx].xlsx].xlsx].xlsx]_xl_951"/>
      <sheetName val=".xlsx].xlsx].xlsx].xlsx]_xl_952"/>
      <sheetName val=".xlsx].xlsx].xlsx].xlsx]_xl_953"/>
      <sheetName val=".xlsx].xlsx].xlsx].xlsx]_xl_954"/>
      <sheetName val=".xlsx].xlsx].xlsx].xlsx]_xl_955"/>
      <sheetName val=".xlsx].xlsx].xlsx].xlsx]_xl_956"/>
      <sheetName val=".xlsx].xlsx].xlsx].xlsx]_xl_957"/>
      <sheetName val=".xlsx].xlsx].xlsx].xlsx]_xl_958"/>
      <sheetName val=".xlsx].xlsx].xlsx].xlsx]_xl_959"/>
      <sheetName val=".xlsx].xlsx].xlsx].xlsx]_xl_960"/>
      <sheetName val=".xlsx].xlsx].xlsx].xlsx]_xl_961"/>
      <sheetName val=".xlsx].xlsx].xlsx].xlsx]_xl_962"/>
      <sheetName val=".xlsx].xlsx].xlsx].xlsx]_xl_963"/>
      <sheetName val=".xlsx].xlsx].xlsx].xlsx]_xl_964"/>
      <sheetName val=".xlsx].xlsx].xlsx].xlsx]_xl_965"/>
      <sheetName val=".xlsx].xlsx].xlsx].xlsx]_xl_966"/>
      <sheetName val=".xlsx].xlsx].xlsx].xlsx]_xl_967"/>
      <sheetName val=".xlsx].xlsx].xlsx].xlsx]_xl_968"/>
      <sheetName val=".xlsx].xlsx].xlsx].xlsx]_xl_969"/>
      <sheetName val=".xlsx].xlsx].xlsx].xlsx]_xl_970"/>
      <sheetName val=".xlsx].xlsx].xlsx].xlsx]_xl_971"/>
      <sheetName val=".xlsx].xlsx].xlsx].xlsx]_xl_972"/>
      <sheetName val=".xlsx].xlsx].xlsx].xlsx]_xl_973"/>
      <sheetName val=".xlsx].xlsx].xlsx].xlsx]_xl_974"/>
      <sheetName val=".xlsx].xlsx].xlsx].xlsx]_xl_975"/>
      <sheetName val=".xlsx].xlsx].xlsx].xlsx]_xl_976"/>
      <sheetName val=".xlsx].xlsx].xlsx].xlsx]_xl_977"/>
      <sheetName val=".xlsx].xlsx].xlsx].xlsx]_xl_978"/>
      <sheetName val=".xlsx].xlsx].xlsx].xlsx]_xl_979"/>
      <sheetName val=".xlsx].xlsx].xlsx].xlsx]_xl_980"/>
      <sheetName val=".xlsx].xlsx].xlsx].xlsx]_xl_981"/>
      <sheetName val=".xlsx].xlsx].xlsx].xlsx]_xl_982"/>
      <sheetName val=".xlsx].xlsx].xlsx].xlsx]_xl_983"/>
      <sheetName val=".xlsx].xlsx].xlsx].xlsx]_xl_984"/>
      <sheetName val=".xlsx].xlsx].xlsx].xlsx]_xl_985"/>
      <sheetName val=".xlsx].xlsx].xlsx].xlsx]_xl_986"/>
      <sheetName val=".xlsx].xlsx].xlsx].xlsx]_xl_987"/>
      <sheetName val=".xlsx].xlsx].xlsx].xlsx]_xl_988"/>
      <sheetName val=".xlsx].xlsx].xlsx].xlsx]_xl_989"/>
      <sheetName val=".xlsx].xlsx].xlsx].xlsx]_xl_990"/>
      <sheetName val=".xlsx].xlsx].xlsx].xlsx]_xl_991"/>
      <sheetName val=".xlsx].xlsx].xlsx].xlsx]_xl_992"/>
      <sheetName val=".xlsx].xlsx].xlsx].xlsx]_xl_993"/>
      <sheetName val=".xlsx].xlsx].xlsx].xlsx]_xl_994"/>
      <sheetName val=".xlsx].xlsx].xlsx].xlsx]_xl_995"/>
      <sheetName val=".xlsx].xlsx].xlsx].xlsx]_xl_996"/>
      <sheetName val=".xlsx].xlsx].xlsx].xlsx]_xl_997"/>
      <sheetName val=".xlsx].xlsx].xlsx].xlsx]_xl_998"/>
      <sheetName val=".xlsx].xlsx].xlsx].xlsx]_xl_999"/>
      <sheetName val=".xlsx].xlsx].xlsx].xlsx]_x_1000"/>
      <sheetName val=".xlsx].xlsx].xlsx].xlsx]_x_1001"/>
      <sheetName val=".xlsx].xlsx].xlsx].xlsx]_x_1002"/>
      <sheetName val=".xlsx].xlsx].xlsx].xlsx]_x_1003"/>
      <sheetName val=".xlsx].xlsx].xlsx].xlsx]_x_1004"/>
      <sheetName val=".xlsx].xlsx].xlsx].xlsx]_x_1005"/>
      <sheetName val=".xlsx].xlsx].xlsx].xlsx]_x_1006"/>
      <sheetName val=".xlsx].xlsx].xlsx].xlsx]_x_1007"/>
      <sheetName val=".xlsx].xlsx].xlsx].xlsx]_x_1008"/>
      <sheetName val=".xlsx].xlsx].xlsx].xlsx]_x_1009"/>
      <sheetName val=".xlsx].xlsx].xlsx].xlsx]_x_1010"/>
      <sheetName val=".xlsx].xlsx].xlsx].xlsx]_x_1011"/>
      <sheetName val=".xlsx].xlsx].xlsx].xlsx]_x_1012"/>
      <sheetName val=".xlsx].xlsx].xlsx].xlsx]_x_1013"/>
      <sheetName val=".xlsx].xlsx].xlsx].xlsx]_x_1014"/>
      <sheetName val=".xlsx].xlsx].xlsx].xlsx]_x_1015"/>
      <sheetName val=".xlsx].xlsx].xlsx].xlsx]_x_1016"/>
      <sheetName val=".xlsx].xlsx].xlsx].xlsx]_x_1017"/>
      <sheetName val=".xlsx].xlsx].xlsx].xlsx]_x_1018"/>
      <sheetName val=".xlsx].xlsx].xlsx].xlsx]_x_1019"/>
      <sheetName val=".xlsx].xlsx].xlsx].xlsx]_x_1020"/>
      <sheetName val=".xlsx].xlsx].xlsx].xlsx]_x_1021"/>
      <sheetName val=".xlsx].xlsx].xlsx].xlsx]_x_1022"/>
      <sheetName val=".xlsx].xlsx].xlsx].xlsx]_x_1023"/>
      <sheetName val=".xlsx].xlsx].xlsx].xlsx]_x_1024"/>
      <sheetName val=".xlsx].xlsx].xlsx].xlsx]_x_1025"/>
      <sheetName val=".xlsx].xlsx].xlsx].xlsx]_x_1026"/>
      <sheetName val=".xlsx].xlsx].xlsx].xlsx]_x_1027"/>
      <sheetName val=".xlsx].xlsx].xlsx].xlsx]_x_1028"/>
      <sheetName val=".xlsx].xlsx].xlsx].xlsx]_x_1029"/>
      <sheetName val=".xlsx].xlsx].xlsx].xlsx]_x_1030"/>
      <sheetName val=".xlsx].xlsx].xlsx].xlsx]_x_1031"/>
      <sheetName val=".xlsx].xlsx].xlsx].xlsx]_x_1032"/>
      <sheetName val=".xlsx].xlsx].xlsx].xlsx]_x_1033"/>
      <sheetName val=".xlsx].xlsx].xlsx].xlsx]_x_1034"/>
      <sheetName val=".xlsx].xlsx].xlsx].xlsx]_x_1035"/>
      <sheetName val=".xlsx].xlsx].xlsx].xlsx]_x_1036"/>
      <sheetName val=".xlsx].xlsx].xlsx].xlsx]_x_1037"/>
      <sheetName val=".xlsx].xlsx].xlsx].xlsx]_x_1038"/>
      <sheetName val=".xlsx].xlsx].xlsx].xlsx]_x_1039"/>
      <sheetName val=".xlsx].xlsx].xlsx].xlsx]_x_1040"/>
      <sheetName val=".xlsx].xlsx].xlsx].xlsx]_x_1041"/>
      <sheetName val=".xlsx].xlsx].xlsx].xlsx]_x_1042"/>
      <sheetName val=".xlsx].xlsx].xlsx].xlsx]_x_1043"/>
      <sheetName val=".xlsx].xlsx].xlsx].xlsx]_x_1044"/>
      <sheetName val=".xlsx].xlsx].xlsx].xlsx]_x_1045"/>
      <sheetName val=".xlsx].xlsx].xlsx].xlsx]_x_1046"/>
      <sheetName val=".xlsx].xlsx].xlsx].xlsx]_x_1047"/>
      <sheetName val=".xlsx].xlsx].xlsx].xlsx]_x_1048"/>
      <sheetName val=".xlsx].xlsx].xlsx].xlsx]_x_1049"/>
      <sheetName val=".xlsx].xlsx].xlsx].xlsx]_x_1050"/>
      <sheetName val=".xlsx].xlsx].xlsx].xlsx]_x_1051"/>
      <sheetName val=".xlsx].xlsx].xlsx].xlsx]_x_1052"/>
      <sheetName val=".xlsx].xlsx].xlsx].xlsx]_x_1053"/>
      <sheetName val=".xlsx].xlsx].xlsx].xlsx]_x_1054"/>
      <sheetName val=".xlsx].xlsx].xlsx].xlsx]_x_1055"/>
      <sheetName val=".xlsx].xlsx].xlsx].xlsx]_x_1056"/>
      <sheetName val=".xlsx].xlsx].xlsx].xlsx]_x_1057"/>
      <sheetName val=".xlsx].xlsx].xlsx].xlsx]_x_1058"/>
      <sheetName val=".xlsx].xlsx].xlsx].xlsx]_x_1059"/>
      <sheetName val=".xlsx].xlsx].xlsx].xlsx]_x_1060"/>
      <sheetName val=".xlsx].xlsx].xlsx].xlsx]_x_1061"/>
      <sheetName val=".xlsx].xlsx].xlsx].xlsx]_x_1062"/>
      <sheetName val=".xlsx].xlsx].xlsx].xlsx]_x_1063"/>
      <sheetName val=".xlsx].xlsx].xlsx].xlsx]_x_1064"/>
      <sheetName val=".xlsx].xlsx].xlsx].xlsx]_x_1065"/>
      <sheetName val=".xlsx].xlsx].xlsx].xlsx]_x_1066"/>
      <sheetName val=".xlsx].xlsx].xlsx].xlsx]_x_1067"/>
      <sheetName val=".xlsx].xlsx].xlsx].xlsx]_x_1068"/>
      <sheetName val=".xlsx].xlsx].xlsx].xlsx]_x_1069"/>
      <sheetName val=".xlsx].xlsx].xlsx].xlsx]_x_1070"/>
      <sheetName val=".xlsx].xlsx].xlsx].xlsx]_x_1071"/>
      <sheetName val=".xlsx].xlsx].xlsx].xlsx]_x_1072"/>
      <sheetName val=".xlsx].xlsx].xlsx].xlsx]_x_1073"/>
      <sheetName val=".xlsx].xlsx].xlsx].xlsx]_x_1074"/>
      <sheetName val=".xlsx].xlsx].xlsx].xlsx]_x_1075"/>
      <sheetName val=".xlsx].xlsx].xlsx].xlsx]_x_1076"/>
      <sheetName val=".xlsx].xlsx].xlsx].xlsx]_x_1077"/>
      <sheetName val=".xlsx].xlsx].xlsx].xlsx]_x_1078"/>
      <sheetName val=".xlsx].xlsx].xlsx].xlsx]_x_1079"/>
      <sheetName val=".xlsx].xlsx].xlsx].xlsx]_x_1080"/>
      <sheetName val=".xlsx].xlsx].xlsx].xlsx]_x_1081"/>
      <sheetName val=".xlsx].xlsx].xlsx].xlsx]_x_1082"/>
      <sheetName val=".xlsx].xlsx].xlsx].xlsx]_x_1083"/>
      <sheetName val=".xlsx].xlsx].xlsx].xlsx]_x_1084"/>
      <sheetName val=".xlsx].xlsx].xlsx].xlsx]_x_1085"/>
      <sheetName val=".xlsx].xlsx].xlsx].xlsx]_x_1086"/>
      <sheetName val=".xlsx].xlsx].xlsx].xlsx]_x_1087"/>
      <sheetName val=".xlsx].xlsx].xlsx].xlsx]_x_1088"/>
      <sheetName val=".xlsx].xlsx].xlsx].xlsx]_x_1089"/>
      <sheetName val=".xlsx].xlsx].xlsx].xlsx]_x_1090"/>
      <sheetName val=".xlsx].xlsx].xlsx].xlsx]_x_1091"/>
      <sheetName val=".xlsx].xlsx].xlsx].xlsx]_x_1092"/>
      <sheetName val=".xlsx].xlsx].xlsx].xlsx]_x_1093"/>
      <sheetName val=".xlsx].xlsx].xlsx].xlsx]_x_1094"/>
      <sheetName val=".xlsx].xlsx].xlsx].xlsx]_x_1095"/>
      <sheetName val=".xlsx].xlsx].xlsx].xlsx]_x_1096"/>
      <sheetName val=".xlsx].xlsx].xlsx].xlsx]_x_1097"/>
      <sheetName val=".xlsx].xlsx].xlsx].xlsx]_x_1098"/>
      <sheetName val=".xlsx].xlsx].xlsx].xlsx]_x_1099"/>
      <sheetName val=".xlsx].xlsx].xlsx].xlsx]_x_1100"/>
      <sheetName val=".xlsx].xlsx].xlsx].xlsx]_x_1101"/>
      <sheetName val=".xlsx].xlsx].xlsx].xlsx]_x_1102"/>
      <sheetName val=".xlsx].xlsx].xlsx].xlsx]_x_1103"/>
      <sheetName val=".xlsx].xlsx].xlsx].xlsx]_x_1104"/>
      <sheetName val=".xlsx].xlsx].xlsx].xlsx]_x_1105"/>
      <sheetName val=".xlsx].xlsx].xlsx].xlsx]_x_1106"/>
      <sheetName val=".xlsx].xlsx].xlsx].xlsx]_x_1107"/>
      <sheetName val=".xlsx].xlsx].xlsx].xlsx]_x_1108"/>
      <sheetName val=".xlsx].xlsx].xlsx].xlsx]_x_1109"/>
      <sheetName val=".xlsx].xlsx].xlsx].xlsx]_x_1110"/>
      <sheetName val=".xlsx].xlsx].xlsx].xlsx]_x_1111"/>
      <sheetName val=".xlsx].xlsx].xlsx].xlsx]_x_1112"/>
      <sheetName val=".xlsx].xlsx].xlsx].xlsx]_x_1113"/>
      <sheetName val=".xlsx].xlsx].xlsx].xlsx]_x_1114"/>
      <sheetName val=".xlsx].xlsx].xlsx].xlsx]_x_1115"/>
      <sheetName val=".xlsx].xlsx].xlsx].xlsx]_x_1116"/>
      <sheetName val=".xlsx].xlsx].xlsx].xlsx]_x_1117"/>
      <sheetName val=".xlsx].xlsx].xlsx].xlsx]_x_1118"/>
      <sheetName val=".xlsx].xlsx].xlsx].xlsx]_x_1119"/>
      <sheetName val=".xlsx].xlsx].xlsx].xlsx]_x_1120"/>
      <sheetName val=".xlsx].xlsx].xlsx].xlsx]_x_1121"/>
      <sheetName val=".xlsx].xlsx].xlsx].xlsx]_x_1122"/>
      <sheetName val=".xlsx].xlsx].xlsx].xlsx]_x_1123"/>
      <sheetName val=".xlsx].xlsx].xlsx].xlsx]_x_1124"/>
      <sheetName val=".xlsx].xlsx].xlsx].xlsx]_x_1125"/>
      <sheetName val=".xlsx].xlsx].xlsx].xlsx]_x_1126"/>
      <sheetName val=".xlsx].xlsx].xlsx].xlsx]_x_1127"/>
      <sheetName val=".xlsx].xlsx].xlsx].xlsx]_x_1128"/>
      <sheetName val=".xlsx].xlsx].xlsx].xlsx]_x_1129"/>
      <sheetName val=".xlsx].xlsx].xlsx].xlsx]_x_1130"/>
      <sheetName val=".xlsx].xlsx].xlsx].xlsx]_x_1131"/>
      <sheetName val=".xlsx].xlsx].xlsx].xlsx]_x_1132"/>
      <sheetName val=".xlsx].xlsx].xlsx].xlsx]_x_1133"/>
      <sheetName val=".xlsx].xlsx].xlsx].xlsx]_x_1134"/>
      <sheetName val=".xlsx].xlsx].xlsx].xlsx]_x_1135"/>
      <sheetName val=".xlsx].xlsx].xlsx].xlsx]_x_1136"/>
      <sheetName val=".xlsx].xlsx].xlsx].xlsx]_x_1137"/>
      <sheetName val=".xlsx].xlsx].xlsx].xlsx]_x_1138"/>
      <sheetName val=".xlsx].xlsx].xlsx].xlsx]_x_1139"/>
      <sheetName val=".xlsx].xlsx].xlsx].xlsx]_x_1140"/>
      <sheetName val=".xlsx].xlsx].xlsx].xlsx]_x_1141"/>
      <sheetName val=".xlsx].xlsx].xlsx].xlsx]_x_1142"/>
      <sheetName val=".xlsx].xlsx].xlsx].xlsx]_x_1143"/>
      <sheetName val=".xlsx].xlsx].xlsx].xlsx]_x_1144"/>
      <sheetName val=".xlsx].xlsx].xlsx].xlsx]_x_1145"/>
      <sheetName val=".xlsx].xlsx].xlsx].xlsx]_x_1146"/>
      <sheetName val=".xlsx].xlsx].xlsx].xlsx]_x_1147"/>
      <sheetName val=".xlsx].xlsx].xlsx].xlsx]_x_1148"/>
      <sheetName val=".xlsx].xlsx].xlsx].xlsx]_x_1149"/>
      <sheetName val=".xlsx].xlsx].xlsx].xlsx]_x_1150"/>
      <sheetName val=".xlsx].xlsx].xlsx].xlsx]_x_1151"/>
      <sheetName val=".xlsx].xlsx].xlsx].xlsx]_x_1152"/>
      <sheetName val=".xlsx].xlsx].xlsx].xlsx]_x_1153"/>
      <sheetName val=".xlsx].xlsx].xlsx].xlsx]_x_1154"/>
      <sheetName val=".xlsx].xlsx].xlsx].xlsx]_x_1155"/>
      <sheetName val=".xlsx].xlsx].xlsx].xlsx]_x_1156"/>
      <sheetName val=".xlsx].xlsx].xlsx].xlsx]_x_1157"/>
      <sheetName val=".xlsx].xlsx].xlsx].xlsx]_x_1158"/>
      <sheetName val=".xlsx].xlsx].xlsx].xlsx]_x_1159"/>
      <sheetName val=".xlsx].xlsx].xlsx].xlsx]_x_1160"/>
      <sheetName val=".xlsx].xlsx].xlsx].xlsx]_x_1161"/>
      <sheetName val=".xlsx].xlsx].xlsx].xlsx]_x_1162"/>
      <sheetName val=".xlsx].xlsx].xlsx].xlsx]_x_1163"/>
      <sheetName val=".xlsx].xlsx].xlsx].xlsx]_x_1164"/>
      <sheetName val=".xlsx].xlsx].xlsx].xlsx]_x_1165"/>
      <sheetName val=".xlsx].xlsx].xlsx].xlsx]_x_1166"/>
      <sheetName val=".xlsx].xlsx].xlsx].xlsx]_x_1167"/>
      <sheetName val=".xlsx].xlsx].xlsx].xlsx]_x_1168"/>
      <sheetName val=".xlsx].xlsx].xlsx].xlsx]_x_1169"/>
      <sheetName val=".xlsx].xlsx].xlsx].xlsx]_x_1170"/>
      <sheetName val=".xlsx].xlsx].xlsx].xlsx]_x_1171"/>
      <sheetName val=".xlsx].xlsx].xlsx].xlsx]_x_1172"/>
      <sheetName val=".xlsx].xlsx].xlsx].xlsx]_x_1173"/>
      <sheetName val=".xlsx].xlsx].xlsx].xlsx]_x_1174"/>
      <sheetName val=".xlsx].xlsx].xlsx].xlsx]_x_1175"/>
      <sheetName val=".xlsx].xlsx].xlsx].xlsx]_x_1176"/>
      <sheetName val=".xlsx].xlsx].xlsx].xlsx]_x_1177"/>
      <sheetName val=".xlsx].xlsx].xlsx].xlsx]_x_1178"/>
      <sheetName val=".xlsx].xlsx].xlsx].xlsx]_x_1179"/>
      <sheetName val=".xlsx].xlsx].xlsx].xlsx]_x_1180"/>
      <sheetName val=".xlsx].xlsx].xlsx].xlsx]_x_1181"/>
      <sheetName val=".xlsx].xlsx].xlsx].xlsx]_x_1182"/>
      <sheetName val=".xlsx].xlsx].xlsx].xlsx]_x_1183"/>
      <sheetName val=".xlsx].xlsx].xlsx].xlsx]_x_1184"/>
      <sheetName val=".xlsx].xlsx].xlsx].xlsx]_x_1185"/>
      <sheetName val=".xlsx].xlsx].xlsx].xlsx]_x_1186"/>
      <sheetName val=".xlsx].xlsx].xlsx].xlsx]_x_1187"/>
      <sheetName val=".xlsx].xlsx].xlsx].xlsx]_x_1188"/>
      <sheetName val=".xlsx].xlsx].xlsx].xlsx]_x_1189"/>
      <sheetName val=".xlsx].xlsx].xlsx].xlsx]_x_1190"/>
      <sheetName val=".xlsx].xlsx].xlsx].xlsx]_x_1191"/>
      <sheetName val=".xlsx].xlsx].xlsx].xlsx]_x_1192"/>
      <sheetName val=".xlsx].xlsx].xlsx].xlsx]_x_1193"/>
      <sheetName val=".xlsx].xlsx].xlsx].xlsx]_x_1194"/>
      <sheetName val=".xlsx].xlsx].xlsx].xlsx]_x_1195"/>
      <sheetName val=".xlsx].xlsx].xlsx].xlsx]_x_1196"/>
      <sheetName val=".xlsx].xlsx].xlsx].xlsx]_x_1197"/>
      <sheetName val=".xlsx].xlsx].xlsx].xlsx]_x_1198"/>
      <sheetName val=".xlsx].xlsx].xlsx].xlsx]_x_1199"/>
      <sheetName val=".xlsx].xlsx].xlsx].xlsx]_x_1200"/>
      <sheetName val=".xlsx].xlsx].xlsx].xlsx]_x_1201"/>
      <sheetName val=".xlsx].xlsx].xlsx].xlsx]_x_1202"/>
      <sheetName val=".xlsx].xlsx].xlsx].xlsx]_x_1203"/>
      <sheetName val=".xlsx].xlsx].xlsx].xlsx]_x_1204"/>
      <sheetName val=".xlsx].xlsx].xlsx].xlsx]_x_1205"/>
      <sheetName val=".xlsx].xlsx].xlsx].xlsx]_x_1206"/>
      <sheetName val=".xlsx].xlsx].xlsx].xlsx]_x_1207"/>
      <sheetName val=".xlsx].xlsx].xlsx].xlsx]_x_1208"/>
      <sheetName val=".xlsx].xlsx].xlsx].xlsx]_x_1209"/>
      <sheetName val=".xlsx].xlsx].xlsx].xlsx]_x_1210"/>
      <sheetName val=".xlsx].xlsx].xlsx].xlsx]_x_1211"/>
      <sheetName val=".xlsx].xlsx].xlsx].xlsx]_x_1212"/>
      <sheetName val=".xlsx].xlsx].xlsx].xlsx]_x_1213"/>
      <sheetName val=".xlsx].xlsx].xlsx].xlsx]_x_1214"/>
      <sheetName val=".xlsx].xlsx].xlsx].xlsx]_x_1215"/>
      <sheetName val=".xlsx].xlsx].xlsx].xlsx]_x_1216"/>
      <sheetName val=".xlsx].xlsx].xlsx].xlsx]_x_1217"/>
      <sheetName val=".xlsx].xlsx].xlsx].xlsx]_x_1218"/>
      <sheetName val=".xlsx].xlsx].xlsx].xlsx]_x_1219"/>
      <sheetName val=".xlsx].xlsx].xlsx].xlsx]_x_1220"/>
      <sheetName val=".xlsx].xlsx].xlsx].xlsx]_x_1221"/>
      <sheetName val=".xlsx].xlsx].xlsx].xlsx]_x_1222"/>
      <sheetName val=".xlsx].xlsx].xlsx].xlsx]_x_1223"/>
      <sheetName val=".xlsx].xlsx].xlsx].xlsx]_x_1224"/>
      <sheetName val=".xlsx].xlsx].xlsx].xlsx]_x_1225"/>
      <sheetName val=".xlsx].xlsx].xlsx].xlsx]_x_1226"/>
      <sheetName val=".xlsx].xlsx].xlsx].xlsx]_x_1227"/>
      <sheetName val=".xlsx].xlsx].xlsx].xlsx]_x_1228"/>
      <sheetName val=".xlsx].xlsx].xlsx].xlsx]_x_1229"/>
      <sheetName val=".xlsx].xlsx].xlsx].xlsx]_x_1230"/>
      <sheetName val=".xlsx].xlsx].xlsx].xlsx]_x_1231"/>
      <sheetName val=".xlsx].xlsx].xlsx].xlsx]_x_1232"/>
      <sheetName val=".xlsx].xlsx].xlsx].xlsx]_x_1233"/>
      <sheetName val=".xlsx].xlsx].xlsx].xlsx]_x_1234"/>
      <sheetName val=".xlsx].xlsx].xlsx].xlsx]_x_1235"/>
      <sheetName val=".xlsx].xlsx].xlsx].xlsx]_x_1236"/>
      <sheetName val=".xlsx].xlsx].xlsx].xlsx]_x_1237"/>
      <sheetName val=".xlsx].xlsx].xlsx].xlsx]_x_1238"/>
      <sheetName val=".xlsx].xlsx].xlsx].xlsx]_x_1239"/>
      <sheetName val=".xlsx].xlsx].xlsx].xlsx]_x_1240"/>
      <sheetName val=".xlsx].xlsx].xlsx].xlsx]_x_1241"/>
      <sheetName val=".xlsx].xlsx].xlsx].xlsx]_x_1242"/>
      <sheetName val=".xlsx].xlsx].xlsx].xlsx]_x_1243"/>
      <sheetName val=".xlsx].xlsx].xlsx].xlsx]_x_1244"/>
      <sheetName val=".xlsx].xlsx].xlsx].xlsx]_x_1245"/>
      <sheetName val=".xlsx].xlsx].xlsx].xlsx]_x_1246"/>
      <sheetName val=".xlsx].xlsx].xlsx].xlsx]_x_1247"/>
      <sheetName val=".xlsx].xlsx].xlsx].xlsx]_x_1248"/>
      <sheetName val=".xlsx].xlsx].xlsx].xlsx]_x_1249"/>
      <sheetName val=".xlsx].xlsx].xlsx].xlsx]_x_1250"/>
      <sheetName val=".xlsx].xlsx].xlsx].xlsx]_x_1251"/>
      <sheetName val=".xlsx].xlsx].xlsx].xlsx]_x_1252"/>
      <sheetName val=".xlsx].xlsx].xlsx].xlsx]_x_1253"/>
      <sheetName val=".xlsx].xlsx].xlsx].xlsx]_x_1254"/>
      <sheetName val=".xlsx].xlsx].xlsx].xlsx]_x_1255"/>
      <sheetName val=".xlsx].xlsx].xlsx].xlsx]_x_1256"/>
      <sheetName val=".xlsx].xlsx].xlsx].xlsx]_x_1257"/>
      <sheetName val=".xlsx].xlsx].xlsx].xlsx]_x_1258"/>
      <sheetName val=".xlsx].xlsx].xlsx].xlsx]_x_1259"/>
      <sheetName val=".xlsx].xlsx].xlsx].xlsx]_x_1260"/>
      <sheetName val=".xlsx].xlsx].xlsx].xlsx]_x_1261"/>
      <sheetName val=".xlsx].xlsx].xlsx].xlsx]_x_1262"/>
      <sheetName val=".xlsx].xlsx].xlsx].xlsx]_x_1263"/>
      <sheetName val=".xlsx].xlsx].xlsx].xlsx]_x_1264"/>
      <sheetName val=".xlsx].xlsx].xlsx].xlsx]_x_1265"/>
      <sheetName val=".xlsx].xlsx].xlsx].xlsx]_x_1266"/>
      <sheetName val=".xlsx].xlsx].xlsx].xlsx]_x_1267"/>
      <sheetName val=".xlsx].xlsx].xlsx].xlsx]_x_1268"/>
      <sheetName val=".xlsx].xlsx].xlsx].xlsx]_x_1269"/>
      <sheetName val=".xlsx].xlsx].xlsx].xlsx]_x_1270"/>
      <sheetName val=".xlsx].xlsx].xlsx].xlsx]_x_1271"/>
      <sheetName val=".xlsx].xlsx].xlsx].xlsx]_x_1272"/>
      <sheetName val=".xlsx].xlsx].xlsx].xlsx]_x_1273"/>
      <sheetName val=".xlsx].xlsx].xlsx].xlsx]_x_1274"/>
      <sheetName val=".xlsx].xlsx].xlsx].xlsx]_x_1275"/>
      <sheetName val=".xlsx].xlsx].xlsx].xlsx]_x_1276"/>
      <sheetName val=".xlsx].xlsx].xlsx].xlsx]_x_1277"/>
      <sheetName val=".xlsx].xlsx].xlsx].xlsx]_x_1278"/>
      <sheetName val=".xlsx].xlsx].xlsx].xlsx]_x_1279"/>
      <sheetName val=".xlsx].xlsx].xlsx].xlsx]_x_1280"/>
      <sheetName val=".xlsx].xlsx].xlsx].xlsx]_x_1281"/>
      <sheetName val=".xlsx].xlsx].xlsx].xlsx]_x_1282"/>
      <sheetName val=".xlsx].xlsx].xlsx].xlsx]_x_1283"/>
      <sheetName val=".xlsx].xlsx].xlsx].xlsx]_x_1284"/>
      <sheetName val=".xlsx].xlsx].xlsx].xlsx]_x_1285"/>
      <sheetName val=".xlsx].xlsx].xlsx].xlsx]_x_1286"/>
      <sheetName val=".xlsx].xlsx].xlsx].xlsx]_x_1287"/>
      <sheetName val=".xlsx].xlsx].xlsx].xlsx]_x_1288"/>
      <sheetName val=".xlsx].xlsx].xlsx].xlsx]_x_1289"/>
      <sheetName val=".xlsx].xlsx].xlsx].xlsx]_x_1290"/>
      <sheetName val=".xlsx].xlsx].xlsx].xlsx]_x_1291"/>
      <sheetName val=".xlsx].xlsx].xlsx].xlsx]_x_1292"/>
      <sheetName val=".xlsx].xlsx].xlsx].xlsx]_x_1293"/>
      <sheetName val=".xlsx].xlsx].xlsx].xlsx]_x_1294"/>
      <sheetName val=".xlsx].xlsx].xlsx].xlsx]_x_1295"/>
      <sheetName val=".xlsx].xlsx].xlsx].xlsx]_x_1296"/>
      <sheetName val=".xlsx].xlsx].xlsx].xlsx]_x_1297"/>
      <sheetName val=".xlsx].xlsx].xlsx].xlsx]_x_1298"/>
      <sheetName val=".xlsx].xlsx].xlsx].xlsx]_x_1299"/>
      <sheetName val=".xlsx].xlsx].xlsx].xlsx]_x_1300"/>
      <sheetName val=".xlsx].xlsx].xlsx].xlsx]_x_1301"/>
      <sheetName val=".xlsx].xlsx].xlsx].xlsx]_x_1302"/>
      <sheetName val=".xlsx].xlsx].xlsx].xlsx]_x_1303"/>
      <sheetName val=".xlsx].xlsx].xlsx].xlsx]_x_1304"/>
      <sheetName val=".xlsx].xlsx].xlsx].xlsx]_x_1305"/>
      <sheetName val=".xlsx].xlsx].xlsx].xlsx]_x_1306"/>
      <sheetName val=".xlsx].xlsx].xlsx].xlsx]_x_1307"/>
      <sheetName val=".xlsx].xlsx].xlsx].xlsx]_x_1308"/>
      <sheetName val=".xlsx].xlsx].xlsx].xlsx]_x_1309"/>
      <sheetName val=".xlsx].xlsx].xlsx].xlsx]_x_1310"/>
      <sheetName val=".xlsx].xlsx].xlsx].xlsx]_x_1311"/>
      <sheetName val=".xlsx].xlsx].xlsx].xlsx]_x_1312"/>
      <sheetName val=".xlsx].xlsx].xlsx].xlsx]_x_1313"/>
      <sheetName val=".xlsx].xlsx].xlsx].xlsx]_x_1314"/>
      <sheetName val=".xlsx].xlsx].xlsx].xlsx]_x_1315"/>
      <sheetName val=".xlsx].xlsx].xlsx].xlsx]_x_1316"/>
      <sheetName val=".xlsx].xlsx].xlsx].xlsx]_x_1317"/>
      <sheetName val=".xlsx].xlsx].xlsx].xlsx]_x_1318"/>
      <sheetName val=".xlsx].xlsx].xlsx].xlsx]_x_1319"/>
      <sheetName val=".xlsx].xlsx].xlsx].xlsx]_x_1320"/>
      <sheetName val=".xlsx].xlsx].xlsx].xlsx]_x_1321"/>
      <sheetName val=".xlsx].xlsx].xlsx].xlsx]_x_1322"/>
      <sheetName val=".xlsx].xlsx].xlsx].xlsx]_x_1323"/>
      <sheetName val=".xlsx].xlsx].xlsx].xlsx]_x_1324"/>
      <sheetName val=".xlsx].xlsx].xlsx].xlsx]_x_1325"/>
      <sheetName val=".xlsx].xlsx].xlsx].xlsx]_x_1326"/>
      <sheetName val=".xlsx].xlsx].xlsx].xlsx]_x_1327"/>
      <sheetName val=".xlsx].xlsx].xlsx].xlsx]_x_1328"/>
      <sheetName val=".xlsx].xlsx].xlsx].xlsx]_x_1329"/>
      <sheetName val=".xlsx].xlsx].xlsx].xlsx]_x_1330"/>
      <sheetName val=".xlsx].xlsx].xlsx].xlsx]_x_1331"/>
      <sheetName val=".xlsx].xlsx].xlsx].xlsx]_x_1332"/>
      <sheetName val=".xlsx].xlsx].xlsx].xlsx]_x_1333"/>
      <sheetName val=".xlsx].xlsx].xlsx].xlsx]_x_1334"/>
      <sheetName val=".xlsx].xlsx].xlsx].xlsx]_x_1335"/>
      <sheetName val=".xlsx].xlsx].xlsx].xlsx]_x_1336"/>
      <sheetName val=".xlsx].xlsx].xlsx].xlsx]_x_1337"/>
      <sheetName val=".xlsx].xlsx].xlsx].xlsx]_x_1338"/>
      <sheetName val=".xlsx].xlsx].xlsx].xlsx]_x_1339"/>
      <sheetName val=".xlsx].xlsx].xlsx].xlsx]_x_1340"/>
      <sheetName val=".xlsx].xlsx].xlsx].xlsx]_x_1341"/>
      <sheetName val=".xlsx].xlsx].xlsx].xlsx]_x_1342"/>
      <sheetName val=".xlsx].xlsx].xlsx].xlsx]_x_1343"/>
      <sheetName val=".xlsx].xlsx].xlsx].xlsx]_x_1344"/>
      <sheetName val=".xlsx].xlsx].xlsx].xlsx]_x_1345"/>
      <sheetName val=".xlsx].xlsx].xlsx].xlsx]_x_1346"/>
      <sheetName val=".xlsx].xlsx].xlsx].xlsx]_x_1347"/>
      <sheetName val=".xlsx].xlsx].xlsx].xlsx]_x_1348"/>
      <sheetName val=".xlsx].xlsx].xlsx].xlsx]_x_1349"/>
      <sheetName val=".xlsx].xlsx].xlsx].xlsx]_x_1350"/>
      <sheetName val=".xlsx].xlsx].xlsx].xlsx]_x_1351"/>
      <sheetName val=".xlsx].xlsx].xlsx].xlsx]_x_1352"/>
      <sheetName val=".xlsx].xlsx].xlsx].xlsx]_x_1353"/>
      <sheetName val=".xlsx].xlsx].xlsx].xlsx]_x_1354"/>
      <sheetName val=".xlsx].xlsx].xlsx].xlsx]_x_1355"/>
      <sheetName val=".xlsx].xlsx].xlsx].xlsx]_x_1356"/>
      <sheetName val=".xlsx].xlsx].xlsx].xlsx]_x_1357"/>
      <sheetName val=".xlsx].xlsx].xlsx].xlsx]_x_1358"/>
      <sheetName val=".xlsx].xlsx].xlsx].xlsx]_x_1359"/>
      <sheetName val=".xlsx].xlsx].xlsx].xlsx]_x_1360"/>
      <sheetName val=".xlsx].xlsx].xlsx].xlsx]_x_1361"/>
      <sheetName val=".xlsx].xlsx].xlsx].xlsx]_x_1362"/>
      <sheetName val=".xlsx].xlsx].xlsx].xlsx]_x_1363"/>
      <sheetName val=".xlsx].xlsx].xlsx].xlsx]_x_1364"/>
      <sheetName val=".xlsx].xlsx].xlsx].xlsx]_x_1365"/>
      <sheetName val=".xlsx].xlsx].xlsx].xlsx]_x_1366"/>
      <sheetName val=".xlsx].xlsx].xlsx].xlsx]_x_1367"/>
      <sheetName val=".xlsx].xlsx].xlsx].xlsx]_x_1368"/>
      <sheetName val=".xlsx].xlsx].xlsx].xlsx]_x_1369"/>
      <sheetName val=".xlsx].xlsx].xlsx].xlsx]_x_1370"/>
      <sheetName val=".xlsx].xlsx].xlsx].xlsx]_x_1371"/>
      <sheetName val=".xlsx].xlsx].xlsx].xlsx]_x_1372"/>
      <sheetName val=".xlsx].xlsx].xlsx].xlsx]_x_1373"/>
      <sheetName val=".xlsx].xlsx].xlsx].xlsx]_x_1374"/>
      <sheetName val=".xlsx].xlsx].xlsx].xlsx]_x_1375"/>
      <sheetName val=".xlsx].xlsx].xlsx].xlsx]_x_1376"/>
      <sheetName val=".xlsx].xlsx].xlsx].xlsx]_x_1377"/>
      <sheetName val=".xlsx].xlsx].xlsx].xlsx]_x_1378"/>
      <sheetName val=".xlsx].xlsx].xlsx].xlsx]_x_1379"/>
      <sheetName val=".xlsx].xlsx].xlsx].xlsx]_x_1380"/>
      <sheetName val=".xlsx].xlsx].xlsx].xlsx]_x_1381"/>
      <sheetName val=".xlsx].xlsx].xlsx].xlsx]_x_1382"/>
      <sheetName val=".xlsx].xlsx].xlsx].xlsx]_x_1383"/>
      <sheetName val=".xlsx].xlsx].xlsx].xlsx]_x_1384"/>
      <sheetName val=".xlsx].xlsx].xlsx].xlsx]_x_1385"/>
      <sheetName val=".xlsx].xlsx].xlsx].xlsx]_x_1386"/>
      <sheetName val=".xlsx].xlsx].xlsx].xlsx]_x_1387"/>
      <sheetName val=".xlsx].xlsx].xlsx].xlsx]_x_1388"/>
      <sheetName val=".xlsx].xlsx].xlsx].xlsx]_x_1389"/>
      <sheetName val=".xlsx].xlsx].xlsx].xlsx]_x_1390"/>
      <sheetName val=".xlsx].xlsx].xlsx].xlsx]_x_1391"/>
      <sheetName val=".xlsx].xlsx].xlsx].xlsx]_x_1392"/>
      <sheetName val=".xlsx].xlsx].xlsx].xlsx]_x_1393"/>
      <sheetName val=".xlsx].xlsx].xlsx].xlsx]_x_1394"/>
      <sheetName val=".xlsx].xlsx].xlsx].xlsx]_x_1395"/>
      <sheetName val=".xlsx].xlsx].xlsx].xlsx]_x_1396"/>
      <sheetName val=".xlsx].xlsx].xlsx].xlsx]_x_1397"/>
      <sheetName val=".xlsx].xlsx].xlsx].xlsx]_x_1398"/>
      <sheetName val=".xlsx].xlsx].xlsx].xlsx]_x_1399"/>
      <sheetName val=".xlsx].xlsx].xlsx].xlsx]_x_1400"/>
      <sheetName val=".xlsx].xlsx].xlsx].xlsx]_x_1401"/>
      <sheetName val=".xlsx].xlsx].xlsx].xlsx]_x_1402"/>
      <sheetName val=".xlsx].xlsx].xlsx].xlsx]_x_1403"/>
      <sheetName val=".xlsx].xlsx].xlsx].xlsx]_x_1404"/>
      <sheetName val=".xlsx].xlsx].xlsx].xlsx]_x_1405"/>
      <sheetName val=".xlsx].xlsx].xlsx].xlsx]_x_1406"/>
      <sheetName val=".xlsx].xlsx].xlsx].xlsx]_x_1407"/>
      <sheetName val=".xlsx].xlsx].xlsx].xlsx]_x_1408"/>
      <sheetName val=".xlsx].xlsx].xlsx].xlsx]_x_1409"/>
      <sheetName val=".xlsx].xlsx].xlsx].xlsx]_x_1410"/>
      <sheetName val=".xlsx].xlsx].xlsx].xlsx]_x_1411"/>
      <sheetName val=".xlsx].xlsx].xlsx].xlsx]_x_1412"/>
      <sheetName val=".xlsx].xlsx].xlsx].xlsx]_x_1413"/>
      <sheetName val=".xlsx].xlsx].xlsx].xlsx]_x_1414"/>
      <sheetName val=".xlsx].xlsx].xlsx].xlsx]_x_1415"/>
      <sheetName val=".xlsx].xlsx].xlsx].xlsx]_x_1416"/>
      <sheetName val=".xlsx].xlsx].xlsx].xlsx]_x_1417"/>
      <sheetName val=".xlsx].xlsx].xlsx].xlsx]_x_1418"/>
      <sheetName val=".xlsx].xlsx].xlsx].xlsx]_x_1419"/>
      <sheetName val=".xlsx].xlsx].xlsx].xlsx]_x_1420"/>
      <sheetName val=".xlsx].xlsx].xlsx].xlsx]_x_1421"/>
      <sheetName val=".xlsx].xlsx].xlsx].xlsx]_x_1422"/>
      <sheetName val=".xlsx].xlsx].xlsx].xlsx]_x_1423"/>
      <sheetName val=".xlsx].xlsx].xlsx].xlsx]_x_1424"/>
      <sheetName val=".xlsx].xlsx].xlsx].xlsx]_x_1425"/>
      <sheetName val=".xlsx].xlsx].xlsx].xlsx]_x_1426"/>
      <sheetName val=".xlsx].xlsx].xlsx].xlsx]_x_1427"/>
      <sheetName val=".xlsx].xlsx].xlsx].xlsx]_x_1428"/>
      <sheetName val=".xlsx].xlsx].xlsx].xlsx]_x_1429"/>
      <sheetName val=".xlsx].xlsx].xlsx].xlsx]_x_1430"/>
      <sheetName val=".xlsx].xlsx].xlsx].xlsx]_x_1431"/>
      <sheetName val=".xlsx].xlsx].xlsx].xlsx]_x_1432"/>
      <sheetName val=".xlsx].xlsx].xlsx].xlsx]_x_1433"/>
      <sheetName val=".xlsx].xlsx].xlsx].xlsx]_x_1434"/>
      <sheetName val=".xlsx].xlsx].xlsx].xlsx]_x_1435"/>
      <sheetName val=".xlsx].xlsx].xlsx].xlsx]_x_1436"/>
      <sheetName val=".xlsx].xlsx].xlsx].xlsx]_x_1437"/>
      <sheetName val=".xlsx].xlsx].xlsx].xlsx]_x_1438"/>
      <sheetName val=".xlsx].xlsx].xlsx].xlsx]_x_1439"/>
      <sheetName val=".xlsx].xlsx].xlsx].xlsx]_x_1440"/>
      <sheetName val=".xlsx].xlsx].xlsx].xlsx]_x_1441"/>
      <sheetName val=".xlsx].xlsx].xlsx].xlsx]_x_1442"/>
      <sheetName val=".xlsx].xlsx].xlsx].xlsx]_x_1443"/>
      <sheetName val=".xlsx].xlsx].xlsx].xlsx]_x_1444"/>
      <sheetName val=".xlsx].xlsx].xlsx].xlsx]_x_1445"/>
      <sheetName val=".xlsx].xlsx].xlsx].xlsx]_x_1446"/>
      <sheetName val=".xlsx].xlsx].xlsx].xlsx]_x_1447"/>
      <sheetName val=".xlsx].xlsx].xlsx].xlsx]_x_1448"/>
      <sheetName val=".xlsx].xlsx].xlsx].xlsx]_x_1449"/>
      <sheetName val=".xlsx].xlsx].xlsx].xlsx]_x_1450"/>
      <sheetName val=".xlsx].xlsx].xlsx].xlsx]_x_1451"/>
      <sheetName val=".xlsx].xlsx].xlsx].xlsx]_x_1452"/>
      <sheetName val=".xlsx].xlsx].xlsx].xlsx]_x_1453"/>
      <sheetName val=".xlsx].xlsx].xlsx].xlsx]_x_1454"/>
      <sheetName val=".xlsx].xlsx].xlsx].xlsx]_x_1455"/>
      <sheetName val=".xlsx].xlsx].xlsx].xlsx]_x_1456"/>
      <sheetName val=".xlsx].xlsx].xlsx].xlsx]_x_1457"/>
      <sheetName val=".xlsx].xlsx].xlsx].xlsx]_x_1458"/>
      <sheetName val=".xlsx].xlsx].xlsx].xlsx]_x_1459"/>
      <sheetName val=".xlsx].xlsx].xlsx].xlsx]_x_1460"/>
      <sheetName val=".xlsx].xlsx].xlsx].xlsx]_x_1461"/>
      <sheetName val=".xlsx].xlsx].xlsx].xlsx]_x_1462"/>
      <sheetName val=".xlsx].xlsx].xlsx].xlsx]_x_1463"/>
      <sheetName val=".xlsx].xlsx].xlsx].xlsx]_x_1464"/>
      <sheetName val=".xlsx].xlsx].xlsx].xlsx]_x_1465"/>
      <sheetName val=".xlsx].xlsx].xlsx].xlsx]_x_1466"/>
      <sheetName val=".xlsx].xlsx].xlsx].xlsx]_x_1467"/>
      <sheetName val=".xlsx].xlsx].xlsx].xlsx]_x_1468"/>
      <sheetName val=".xlsx].xlsx].xlsx].xlsx]_x_1469"/>
      <sheetName val=".xlsx].xlsx].xlsx].xlsx]_x_1470"/>
      <sheetName val=".xlsx].xlsx].xlsx].xlsx]_x_1471"/>
      <sheetName val=".xlsx].xlsx].xlsx].xlsx]_x_1472"/>
      <sheetName val=".xlsx].xlsx].xlsx].xlsx]_x_1473"/>
      <sheetName val=".xlsx].xlsx].xlsx].xlsx]_x_1474"/>
      <sheetName val=".xlsx].xlsx].xlsx].xlsx]_x_1475"/>
      <sheetName val=".xlsx].xlsx].xlsx].xlsx]_x_1476"/>
      <sheetName val=".xlsx].xlsx].xlsx].xlsx]_x_1477"/>
      <sheetName val=".xlsx].xlsx].xlsx].xlsx]_x_1478"/>
      <sheetName val=".xlsx].xlsx].xlsx].xlsx]_x_1479"/>
      <sheetName val=".xlsx].xlsx].xlsx].xlsx]_x_1480"/>
      <sheetName val=".xlsx].xlsx].xlsx].xlsx]_x_1481"/>
      <sheetName val=".xlsx].xlsx].xlsx].xlsx]_x_1482"/>
      <sheetName val=".xlsx].xlsx].xlsx].xlsx]_x_1483"/>
      <sheetName val=".xlsx].xlsx].xlsx].xlsx]_x_1484"/>
      <sheetName val=".xlsx].xlsx].xlsx].xlsx]_x_1485"/>
      <sheetName val=".xlsx].xlsx].xlsx].xlsx]_x_1486"/>
      <sheetName val=".xlsx].xlsx].xlsx].xlsx]_x_1487"/>
      <sheetName val=".xlsx].xlsx].xlsx].xlsx]_x_1488"/>
      <sheetName val=".xlsx].xlsx].xlsx].xlsx]_x_1489"/>
      <sheetName val=".xlsx].xlsx].xlsx].xlsx]_x_1490"/>
      <sheetName val=".xlsx].xlsx].xlsx].xlsx]_x_1491"/>
      <sheetName val=".xlsx].xlsx].xlsx].xlsx]_x_1492"/>
      <sheetName val=".xlsx].xlsx].xlsx].xlsx]_x_1493"/>
      <sheetName val=".xlsx].xlsx].xlsx].xlsx]_x_1494"/>
      <sheetName val=".xlsx].xlsx].xlsx].xlsx]_x_1495"/>
      <sheetName val=".xlsx].xlsx].xlsx].xlsx]_x_1496"/>
      <sheetName val=".xlsx].xlsx].xlsx].xlsx]_x_1497"/>
      <sheetName val=".xlsx].xlsx].xlsx].xlsx]_x_1498"/>
      <sheetName val=".xlsx].xlsx].xlsx].xlsx]_x_1499"/>
      <sheetName val=".xlsx].xlsx].xlsx].xlsx]_x_1500"/>
      <sheetName val=".xlsx].xlsx].xlsx].xlsx]_x_1501"/>
      <sheetName val=".xlsx].xlsx].xlsx].xlsx]_x_1502"/>
      <sheetName val=".xlsx].xlsx].xlsx].xlsx]_x_1503"/>
      <sheetName val=".xlsx].xlsx].xlsx].xlsx]_x_1504"/>
      <sheetName val=".xlsx].xlsx].xlsx].xlsx]_x_1505"/>
      <sheetName val=".xlsx].xlsx].xlsx].xlsx]_x_1506"/>
      <sheetName val=".xlsx].xlsx].xlsx].xlsx]_x_1507"/>
      <sheetName val=".xlsx].xlsx].xlsx].xlsx]_x_1508"/>
      <sheetName val=".xlsx].xlsx].xlsx].xlsx]_x_1509"/>
      <sheetName val=".xlsx].xlsx].xlsx].xlsx]_x_1510"/>
      <sheetName val=".xlsx].xlsx].xlsx].xlsx]_x_1511"/>
      <sheetName val=".xlsx].xlsx].xlsx].xlsx]_x_1512"/>
      <sheetName val=".xlsx].xlsx].xlsx].xlsx]_x_1513"/>
      <sheetName val=".xlsx].xlsx].xlsx].xlsx]_x_1514"/>
      <sheetName val=".xlsx].xlsx].xlsx].xlsx]_x_1515"/>
      <sheetName val=".xlsx].xlsx].xlsx].xlsx]_x_1516"/>
      <sheetName val=".xlsx].xlsx].xlsx].xlsx]_x_1517"/>
      <sheetName val=".xlsx].xlsx].xlsx].xlsx]_x_1518"/>
      <sheetName val=".xlsx].xlsx].xlsx].xlsx]_x_1519"/>
      <sheetName val=".xlsx].xlsx].xlsx].xlsx]_x_1520"/>
      <sheetName val=".xlsx].xlsx].xlsx].xlsx]_x_1521"/>
      <sheetName val=".xlsx].xlsx].xlsx].xlsx]_x_1522"/>
      <sheetName val=".xlsx].xlsx].xlsx].xlsx]_x_1523"/>
      <sheetName val=".xlsx].xlsx].xlsx].xlsx]_x_1524"/>
      <sheetName val=".xlsx].xlsx].xlsx].xlsx]_x_1525"/>
      <sheetName val=".xlsx].xlsx].xlsx].xlsx]_x_1526"/>
      <sheetName val=".xlsx].xlsx].xlsx].xlsx]_x_1527"/>
      <sheetName val=".xlsx].xlsx].xlsx].xlsx]_x_1528"/>
      <sheetName val=".xlsx].xlsx].xlsx].xlsx]_x_1529"/>
      <sheetName val=".xlsx].xlsx].xlsx].xlsx]_x_1530"/>
      <sheetName val=".xlsx].xlsx].xlsx].xlsx]_x_1531"/>
      <sheetName val=".xlsx].xlsx].xlsx].xlsx]_x_1532"/>
      <sheetName val=".xlsx].xlsx].xlsx].xlsx]_x_1533"/>
      <sheetName val=".xlsx].xlsx].xlsx].xlsx]_x_1534"/>
      <sheetName val=".xlsx].xlsx].xlsx].xlsx]_x_1535"/>
      <sheetName val=".xlsx].xlsx].xlsx].xlsx]_x_1536"/>
      <sheetName val=".xlsx].xlsx].xlsx].xlsx]_x_1537"/>
      <sheetName val=".xlsx].xlsx].xlsx].xlsx]_x_1538"/>
      <sheetName val=".xlsx].xlsx].xlsx].xlsx]_x_1539"/>
      <sheetName val=".xlsx].xlsx].xlsx].xlsx]_x_1540"/>
      <sheetName val=".xlsx].xlsx].xlsx].xlsx]_x_1541"/>
      <sheetName val=".xlsx].xlsx].xlsx].xlsx]_x_1542"/>
      <sheetName val=".xlsx].xlsx].xlsx].xlsx]_x_1543"/>
      <sheetName val=".xlsx].xlsx].xlsx].xlsx]_x_1544"/>
      <sheetName val=".xlsx].xlsx].xlsx].xlsx]_x_1545"/>
      <sheetName val=".xlsx].xlsx].xlsx].xlsx]_x_1546"/>
      <sheetName val=".xlsx].xlsx].xlsx].xlsx]_x_1547"/>
      <sheetName val=".xlsx].xlsx].xlsx].xlsx]_x_1548"/>
      <sheetName val=".xlsx].xlsx].xlsx].xlsx]_x_1549"/>
      <sheetName val=".xlsx].xlsx].xlsx].xlsx]_x_1550"/>
      <sheetName val=".xlsx].xlsx].xlsx].xlsx]_x_1551"/>
      <sheetName val=".xlsx].xlsx].xlsx].xlsx]_x_1552"/>
      <sheetName val=".xlsx].xlsx].xlsx].xlsx]_x_1553"/>
      <sheetName val=".xlsx].xlsx].xlsx].xlsx]_x_1554"/>
      <sheetName val=".xlsx].xlsx].xlsx].xlsx]_x_1555"/>
      <sheetName val=".xlsx].xlsx].xlsx].xlsx]_x_1556"/>
      <sheetName val=".xlsx].xlsx].xlsx].xlsx]_x_1557"/>
      <sheetName val=".xlsx].xlsx].xlsx].xlsx]_x_1558"/>
      <sheetName val=".xlsx].xlsx].xlsx].xlsx]_x_1559"/>
      <sheetName val=".xlsx].xlsx].xlsx].xlsx]_x_1560"/>
      <sheetName val=".xlsx].xlsx].xlsx].xlsx]_x_1561"/>
      <sheetName val=".xlsx].xlsx].xlsx].xlsx]_x_1562"/>
      <sheetName val=".xlsx].xlsx].xlsx].xlsx]_x_1563"/>
      <sheetName val=".xlsx].xlsx].xlsx].xlsx]_x_1564"/>
      <sheetName val=".xlsx].xlsx].xlsx].xlsx]_x_1565"/>
      <sheetName val=".xlsx].xlsx].xlsx].xlsx]_x_1566"/>
      <sheetName val=".xlsx].xlsx].xlsx].xlsx]_x_1567"/>
      <sheetName val=".xlsx].xlsx].xlsx].xlsx]_x_1568"/>
      <sheetName val=".xlsx].xlsx].xlsx].xlsx]_x_1569"/>
      <sheetName val=".xlsx].xlsx].xlsx].xlsx]_x_1570"/>
      <sheetName val=".xlsx].xlsx].xlsx].xlsx]_x_1571"/>
      <sheetName val=".xlsx].xlsx].xlsx].xlsx]_x_1572"/>
      <sheetName val=".xlsx].xlsx].xlsx].xlsx]_x_1573"/>
      <sheetName val=".xlsx].xlsx].xlsx].xlsx]_x_1574"/>
      <sheetName val=".xlsx].xlsx].xlsx].xlsx]_x_1575"/>
      <sheetName val=".xlsx].xlsx].xlsx].xlsx]_x_1576"/>
      <sheetName val=".xlsx].xlsx].xlsx].xlsx]_x_1577"/>
      <sheetName val=".xlsx].xlsx].xlsx].xlsx]_x_1578"/>
      <sheetName val=".xlsx].xlsx].xlsx].xlsx]_x_1579"/>
      <sheetName val=".xlsx].xlsx].xlsx].xlsx]_x_1580"/>
      <sheetName val=".xlsx].xlsx].xlsx].xlsx]_x_1581"/>
      <sheetName val=".xlsx].xlsx].xlsx].xlsx]_x_1582"/>
      <sheetName val=".xlsx].xlsx].xlsx].xlsx]_x_1583"/>
      <sheetName val=".xlsx].xlsx].xlsx].xlsx]_x_1584"/>
      <sheetName val=".xlsx].xlsx].xlsx].xlsx]_x_1585"/>
      <sheetName val=".xlsx].xlsx].xlsx].xlsx]_x_1586"/>
      <sheetName val=".xlsx].xlsx].xlsx].xlsx]_x_1587"/>
      <sheetName val=".xlsx].xlsx].xlsx].xlsx]_x_1588"/>
      <sheetName val=".xlsx].xlsx].xlsx].xlsx]_x_1589"/>
      <sheetName val=".xlsx].xlsx].xlsx].xlsx]_x_1590"/>
      <sheetName val=".xlsx].xlsx].xlsx].xlsx]_x_1591"/>
      <sheetName val=".xlsx].xlsx].xlsx].xlsx]_x_1592"/>
      <sheetName val=".xlsx].xlsx].xlsx].xlsx]_x_1593"/>
      <sheetName val=".xlsx].xlsx].xlsx].xlsx]_x_1594"/>
      <sheetName val=".xlsx].xlsx].xlsx].xlsx]_x_1595"/>
      <sheetName val=".xlsx].xlsx].xlsx].xlsx]_x_1596"/>
      <sheetName val=".xlsx].xlsx].xlsx].xlsx]_x_1597"/>
      <sheetName val=".xlsx].xlsx].xlsx].xlsx]_x_1598"/>
      <sheetName val=".xlsx].xlsx].xlsx].xlsx]_x_1599"/>
      <sheetName val=".xlsx].xlsx].xlsx].xlsx]_x_1600"/>
      <sheetName val=".xlsx].xlsx].xlsx].xlsx]_x_1601"/>
      <sheetName val=".xlsx].xlsx].xlsx].xlsx]_x_1602"/>
      <sheetName val=".xlsx].xlsx].xlsx].xlsx]_x_1603"/>
      <sheetName val=".xlsx].xlsx].xlsx].xlsx]_x_1604"/>
      <sheetName val=".xlsx].xlsx].xlsx].xlsx]_x_1605"/>
      <sheetName val=".xlsx].xlsx].xlsx].xlsx]_x_1606"/>
      <sheetName val=".xlsx].xlsx].xlsx].xlsx]_x_1607"/>
      <sheetName val=".xlsx].xlsx].xlsx].xlsx]_x_1608"/>
      <sheetName val=".xlsx].xlsx].xlsx].xlsx]_x_1609"/>
      <sheetName val=".xlsx].xlsx].xlsx].xlsx]_x_1610"/>
      <sheetName val=".xlsx].xlsx].xlsx].xlsx]_x_1611"/>
      <sheetName val=".xlsx].xlsx].xlsx].xlsx]_x_1612"/>
      <sheetName val=".xlsx].xlsx].xlsx].xlsx]_x_1613"/>
      <sheetName val=".xlsx].xlsx].xlsx].xlsx]_x_1614"/>
      <sheetName val=".xlsx].xlsx].xlsx].xlsx]_x_1615"/>
      <sheetName val=".xlsx].xlsx].xlsx].xlsx]_x_1616"/>
      <sheetName val=".xlsx].xlsx].xlsx].xlsx]_x_1617"/>
      <sheetName val=".xlsx].xlsx].xlsx].xlsx]_x_1618"/>
      <sheetName val=".xlsx].xlsx].xlsx].xlsx]_x_1619"/>
      <sheetName val=".xlsx].xlsx].xlsx].xlsx]_x_1620"/>
      <sheetName val=".xlsx].xlsx].xlsx].xlsx]_x_1621"/>
      <sheetName val=".xlsx].xlsx].xlsx].xlsx]_x_1622"/>
      <sheetName val=".xlsx].xlsx].xlsx].xlsx]_x_1623"/>
      <sheetName val=".xlsx].xlsx].xlsx].xlsx]_x_1624"/>
      <sheetName val=".xlsx].xlsx].xlsx].xlsx]_x_1625"/>
      <sheetName val=".xlsx].xlsx].xlsx].xlsx]_x_1626"/>
      <sheetName val=".xlsx].xlsx].xlsx].xlsx]_x_1627"/>
      <sheetName val=".xlsx].xlsx].xlsx].xlsx]_x_1628"/>
      <sheetName val=".xlsx].xlsx].xlsx].xlsx]_x_1629"/>
      <sheetName val=".xlsx].xlsx].xlsx].xlsx]_x_1630"/>
      <sheetName val=".xlsx].xlsx].xlsx].xlsx]_x_1631"/>
      <sheetName val=".xlsx].xlsx].xlsx].xlsx]_x_1632"/>
      <sheetName val=".xlsx].xlsx].xlsx].xlsx]_x_1633"/>
      <sheetName val=".xlsx].xlsx].xlsx].xlsx]_x_1634"/>
      <sheetName val=".xlsx].xlsx].xlsx].xlsx]_x_1635"/>
      <sheetName val=".xlsx].xlsx].xlsx].xlsx]_x_1636"/>
      <sheetName val=".xlsx].xlsx].xlsx].xlsx]_x_1637"/>
      <sheetName val=".xlsx].xlsx].xlsx].xlsx]_x_1638"/>
      <sheetName val=".xlsx].xlsx].xlsx].xlsx]_x_1639"/>
      <sheetName val=".xlsx].xlsx].xlsx].xlsx]_x_1640"/>
      <sheetName val=".xlsx].xlsx].xlsx].xlsx]_x_1641"/>
      <sheetName val=".xlsx].xlsx].xlsx].xlsx]_x_1642"/>
      <sheetName val=".xlsx].xlsx].xlsx].xlsx]_x_1643"/>
      <sheetName val=".xlsx].xlsx].xlsx].xlsx]_x_1644"/>
      <sheetName val=".xlsx].xlsx].xlsx].xlsx]_x_1645"/>
      <sheetName val=".xlsx].xlsx].xlsx].xlsx]_x_1646"/>
      <sheetName val=".xlsx].xlsx].xlsx].xlsx]_x_1647"/>
      <sheetName val=".xlsx].xlsx].xlsx].xlsx]_x_1648"/>
      <sheetName val=".xlsx].xlsx].xlsx].xlsx]_x_1649"/>
      <sheetName val=".xlsx].xlsx].xlsx].xlsx]_x_1650"/>
      <sheetName val=".xlsx].xlsx].xlsx].xlsx]_x_1651"/>
      <sheetName val=".xlsx].xlsx].xlsx].xlsx]_x_1652"/>
      <sheetName val=".xlsx].xlsx].xlsx].xlsx]_x_1653"/>
      <sheetName val=".xlsx].xlsx].xlsx].xlsx]_x_1654"/>
      <sheetName val=".xlsx].xlsx].xlsx].xlsx]_x_1655"/>
      <sheetName val=".xlsx].xlsx].xlsx].xlsx]_x_1656"/>
      <sheetName val=".xlsx].xlsx].xlsx].xlsx]_x_1657"/>
      <sheetName val=".xlsx].xlsx].xlsx].xlsx]_x_1658"/>
      <sheetName val=".xlsx].xlsx].xlsx].xlsx]_x_1659"/>
      <sheetName val=".xlsx].xlsx].xlsx].xlsx]_x_1660"/>
      <sheetName val=".xlsx].xlsx].xlsx].xlsx]_x_1661"/>
      <sheetName val=".xlsx].xlsx].xlsx].xlsx]_x_1662"/>
      <sheetName val=".xlsx].xlsx].xlsx].xlsx]_x_1663"/>
      <sheetName val=".xlsx].xlsx].xlsx].xlsx]_x_1664"/>
      <sheetName val=".xlsx].xlsx].xlsx].xlsx]_x_1665"/>
      <sheetName val=".xlsx].xlsx].xlsx].xlsx]_x_1666"/>
      <sheetName val=".xlsx].xlsx].xlsx].xlsx]_x_1667"/>
      <sheetName val=".xlsx].xlsx].xlsx].xlsx]_x_1668"/>
      <sheetName val=".xlsx].xlsx].xlsx].xlsx]_x_1669"/>
      <sheetName val=".xlsx].xlsx].xlsx].xlsx]_x_1670"/>
      <sheetName val=".xlsx].xlsx].xlsx].xlsx]_x_1671"/>
      <sheetName val=".xlsx].xlsx].xlsx].xlsx]_x_1672"/>
      <sheetName val=".xlsx].xlsx].xlsx].xlsx]_x_1673"/>
      <sheetName val=".xlsx].xlsx].xlsx].xlsx]_x_1674"/>
      <sheetName val=".xlsx].xlsx].xlsx].xlsx]_x_1675"/>
      <sheetName val=".xlsx].xlsx].xlsx].xlsx]_x_1676"/>
      <sheetName val=".xlsx].xlsx].xlsx].xlsx]_x_1677"/>
      <sheetName val=".xlsx].xlsx].xlsx].xlsx]_x_1678"/>
      <sheetName val=".xlsx].xlsx].xlsx].xlsx]_x_1679"/>
      <sheetName val=".xlsx].xlsx].xlsx].xlsx]_x_1680"/>
      <sheetName val=".xlsx].xlsx].xlsx].xlsx]_x_1681"/>
      <sheetName val=".xlsx].xlsx].xlsx].xlsx]_x_1682"/>
      <sheetName val=".xlsx].xlsx].xlsx].xlsx]_x_1683"/>
      <sheetName val=".xlsx].xlsx].xlsx].xlsx]_x_1684"/>
      <sheetName val=".xlsx].xlsx].xlsx].xlsx]_x_1685"/>
      <sheetName val=".xlsx].xlsx].xlsx].xlsx]_x_1686"/>
      <sheetName val=".xlsx].xlsx].xlsx].xlsx]_x_1687"/>
      <sheetName val=".xlsx].xlsx].xlsx].xlsx]_x_1688"/>
      <sheetName val=".xlsx].xlsx].xlsx].xlsx]_x_1689"/>
      <sheetName val=".xlsx].xlsx].xlsx].xlsx]_x_1690"/>
      <sheetName val=".xlsx].xlsx].xlsx].xlsx]_x_1691"/>
      <sheetName val=".xlsx].xlsx].xlsx].xlsx]_x_1692"/>
      <sheetName val=".xlsx].xlsx].xlsx].xlsx]_x_1693"/>
      <sheetName val=".xlsx].xlsx].xlsx].xlsx]_x_1694"/>
      <sheetName val=".xlsx].xlsx].xlsx].xlsx]_x_1695"/>
      <sheetName val=".xlsx].xlsx].xlsx].xlsx]_x_1696"/>
      <sheetName val=".xlsx].xlsx].xlsx].xlsx]_x_1697"/>
      <sheetName val=".xlsx].xlsx].xlsx].xlsx]_x_1698"/>
      <sheetName val=".xlsx].xlsx].xlsx].xlsx]_x_1699"/>
      <sheetName val=".xlsx].xlsx].xlsx].xlsx]_x_1700"/>
      <sheetName val=".xlsx].xlsx].xlsx].xlsx]_x_1701"/>
      <sheetName val=".xlsx].xlsx].xlsx].xlsx]_x_1702"/>
      <sheetName val=".xlsx].xlsx].xlsx].xlsx]_x_1703"/>
      <sheetName val=".xlsx].xlsx].xlsx].xlsx]_x_1704"/>
      <sheetName val=".xlsx].xlsx].xlsx].xlsx]_x_1705"/>
      <sheetName val=".xlsx].xlsx].xlsx].xlsx]_x_1706"/>
      <sheetName val=".xlsx].xlsx].xlsx].xlsx]_x_1707"/>
      <sheetName val=".xlsx].xlsx].xlsx].xlsx]_x_1708"/>
      <sheetName val=".xlsx].xlsx].xlsx].xlsx]_x_1709"/>
      <sheetName val=".xlsx].xlsx].xlsx].xlsx]_x_1710"/>
      <sheetName val=".xlsx].xlsx].xlsx].xlsx]_x_1711"/>
      <sheetName val=".xlsx].xlsx].xlsx].xlsx]_x_1712"/>
      <sheetName val=".xlsx].xlsx].xlsx].xlsx]_x_1713"/>
      <sheetName val=".xlsx].xlsx].xlsx].xlsx]_x_1714"/>
      <sheetName val=".xlsx].xlsx].xlsx].xlsx]_x_1715"/>
      <sheetName val=".xlsx].xlsx].xlsx].xlsx]_x_1716"/>
      <sheetName val=".xlsx].xlsx].xlsx].xlsx]_x_1717"/>
      <sheetName val=".xlsx].xlsx].xlsx].xlsx]_x_1718"/>
      <sheetName val=".xlsx].xlsx].xlsx].xlsx]_x_1719"/>
      <sheetName val=".xlsx].xlsx].xlsx].xlsx]_x_1720"/>
      <sheetName val=".xlsx].xlsx].xlsx].xlsx]_x_1721"/>
      <sheetName val=".xlsx].xlsx].xlsx].xlsx]_x_1722"/>
      <sheetName val=".xlsx].xlsx].xlsx].xlsx]_x_1723"/>
      <sheetName val=".xlsx].xlsx].xlsx].xlsx]_x_1724"/>
      <sheetName val=".xlsx].xlsx].xlsx].xlsx]_x_1725"/>
      <sheetName val=".xlsx].xlsx].xlsx].xlsx]_x_1726"/>
      <sheetName val=".xlsx].xlsx].xlsx].xlsx]_x_1727"/>
      <sheetName val=".xlsx].xlsx].xlsx].xlsx]_x_1728"/>
      <sheetName val=".xlsx].xlsx].xlsx].xlsx]_x_1729"/>
      <sheetName val=".xlsx].xlsx].xlsx].xlsx]_x_1730"/>
      <sheetName val=".xlsx].xlsx].xlsx].xlsx]_x_1731"/>
      <sheetName val=".xlsx].xlsx].xlsx].xlsx]_x_1732"/>
      <sheetName val=".xlsx].xlsx].xlsx].xlsx]_x_1733"/>
      <sheetName val=".xlsx].xlsx].xlsx].xlsx]_x_1734"/>
      <sheetName val=".xlsx].xlsx].xlsx].xlsx]_x_1735"/>
      <sheetName val=".xlsx].xlsx].xlsx].xlsx]_x_1736"/>
      <sheetName val=".xlsx].xlsx].xlsx].xlsx]_x_1737"/>
      <sheetName val=".xlsx].xlsx].xlsx].xlsx]_x_1738"/>
      <sheetName val=".xlsx].xlsx].xlsx].xlsx]_x_1739"/>
      <sheetName val=".xlsx].xlsx].xlsx].xlsx]_x_1740"/>
      <sheetName val=".xlsx].xlsx].xlsx].xlsx]_x_1741"/>
      <sheetName val=".xlsx].xlsx].xlsx].xlsx]_x_1742"/>
      <sheetName val=".xlsx].xlsx].xlsx].xlsx]_x_1743"/>
      <sheetName val=".xlsx].xlsx].xlsx].xlsx]_x_1744"/>
      <sheetName val=".xlsx].xlsx].xlsx].xlsx]_x_1745"/>
      <sheetName val=".xlsx].xlsx].xlsx].xlsx]_x_1746"/>
      <sheetName val=".xlsx].xlsx].xlsx].xlsx]_x_1747"/>
      <sheetName val=".xlsx].xlsx].xlsx].xlsx]_x_1748"/>
      <sheetName val=".xlsx].xlsx].xlsx].xlsx]_x_1749"/>
      <sheetName val=".xlsx].xlsx].xlsx].xlsx]_x_1750"/>
      <sheetName val=".xlsx].xlsx].xlsx].xlsx]_x_1751"/>
      <sheetName val=".xlsx].xlsx].xlsx].xlsx]_x_1752"/>
      <sheetName val=".xlsx].xlsx].xlsx].xlsx]_x_1753"/>
      <sheetName val=".xlsx].xlsx].xlsx].xlsx]_x_1754"/>
      <sheetName val=".xlsx].xlsx].xlsx].xlsx]_x_1755"/>
      <sheetName val=".xlsx].xlsx].xlsx].xlsx]_x_1756"/>
      <sheetName val=".xlsx].xlsx].xlsx].xlsx]_x_1757"/>
      <sheetName val=".xlsx].xlsx].xlsx].xlsx]_x_1758"/>
      <sheetName val=".xlsx].xlsx].xlsx].xlsx]_x_1759"/>
      <sheetName val=".xlsx].xlsx].xlsx].xlsx]_x_1760"/>
      <sheetName val=".xlsx].xlsx].xlsx].xlsx]_x_1761"/>
      <sheetName val=".xlsx].xlsx].xlsx].xlsx]_x_1762"/>
      <sheetName val=".xlsx].xlsx].xlsx].xlsx]_x_1763"/>
      <sheetName val=".xlsx].xlsx].xlsx].xlsx]_x_1764"/>
      <sheetName val=".xlsx].xlsx].xlsx].xlsx]_x_1765"/>
      <sheetName val=".xlsx].xlsx].xlsx].xlsx]_x_1766"/>
      <sheetName val=".xlsx].xlsx].xlsx].xlsx]_x_1767"/>
      <sheetName val=".xlsx].xlsx].xlsx].xlsx]_x_1768"/>
      <sheetName val=".xlsx].xlsx].xlsx].xlsx]_x_1769"/>
      <sheetName val=".xlsx].xlsx].xlsx].xlsx]_x_1770"/>
      <sheetName val=".xlsx].xlsx].xlsx].xlsx]_x_1771"/>
      <sheetName val=".xlsx].xlsx].xlsx].xlsx]_x_1772"/>
      <sheetName val=".xlsx].xlsx].xlsx].xlsx]_x_1773"/>
      <sheetName val=".xlsx].xlsx].xlsx].xlsx]_x_1774"/>
      <sheetName val=".xlsx].xlsx].xlsx].xlsx]_x_1775"/>
      <sheetName val=".xlsx].xlsx].xlsx].xlsx]_x_1776"/>
      <sheetName val=".xlsx].xlsx].xlsx].xlsx]_x_1777"/>
      <sheetName val=".xlsx].xlsx].xlsx].xlsx]_x_1778"/>
      <sheetName val=".xlsx].xlsx].xlsx].xlsx]_x_1779"/>
      <sheetName val=".xlsx].xlsx].xlsx].xlsx]_x_1780"/>
      <sheetName val=".xlsx].xlsx].xlsx].xlsx]_x_1781"/>
      <sheetName val=".xlsx].xlsx].xlsx].xlsx]_x_1782"/>
      <sheetName val=".xlsx].xlsx].xlsx].xlsx]_x_1783"/>
      <sheetName val=".xlsx].xlsx].xlsx].xlsx]_x_1784"/>
      <sheetName val=".xlsx].xlsx].xlsx].xlsx]_x_1785"/>
      <sheetName val=".xlsx].xlsx].xlsx].xlsx]_x_1786"/>
      <sheetName val=".xlsx].xlsx].xlsx].xlsx]_x_1787"/>
      <sheetName val=".xlsx].xlsx].xlsx].xlsx]_x_1788"/>
      <sheetName val=".xlsx].xlsx].xlsx].xlsx]_x_1789"/>
      <sheetName val=".xlsx].xlsx].xlsx].xlsx]_x_1790"/>
      <sheetName val=".xlsx].xlsx].xlsx].xlsx]_x_1791"/>
      <sheetName val=".xlsx].xlsx].xlsx].xlsx]_x_1792"/>
      <sheetName val=".xlsx].xlsx].xlsx].xlsx]_x_1793"/>
      <sheetName val=".xlsx].xlsx].xlsx].xlsx]_x_1794"/>
      <sheetName val=".xlsx].xlsx].xlsx].xlsx]_x_1795"/>
      <sheetName val=".xlsx].xlsx].xlsx].xlsx]_x_1796"/>
      <sheetName val=".xlsx].xlsx].xlsx].xlsx]_x_1797"/>
      <sheetName val=".xlsx].xlsx].xlsx].xlsx]_x_1798"/>
      <sheetName val=".xlsx].xlsx].xlsx].xlsx]_x_1799"/>
      <sheetName val=".xlsx].xlsx].xlsx].xlsx]_x_1800"/>
      <sheetName val=".xlsx].xlsx].xlsx].xlsx]_x_1801"/>
      <sheetName val=".xlsx].xlsx].xlsx].xlsx]_x_1802"/>
      <sheetName val=".xlsx].xlsx].xlsx].xlsx]_x_1803"/>
      <sheetName val=".xlsx].xlsx].xlsx].xlsx]_x_1804"/>
      <sheetName val=".xlsx].xlsx].xlsx].xlsx]_x_1805"/>
      <sheetName val=".xlsx].xlsx].xlsx].xlsx]_x_1806"/>
      <sheetName val=".xlsx].xlsx].xlsx].xlsx]_x_1807"/>
      <sheetName val=".xlsx].xlsx].xlsx].xlsx]_x_1808"/>
      <sheetName val=".xlsx].xlsx].xlsx].xlsx]_x_1809"/>
      <sheetName val=".xlsx].xlsx].xlsx].xlsx]_x_1810"/>
      <sheetName val=".xlsx].xlsx].xlsx].xlsx]_x_1811"/>
      <sheetName val=".xlsx].xlsx].xlsx].xlsx]_x_1812"/>
      <sheetName val=".xlsx].xlsx].xlsx].xlsx]_x_1813"/>
      <sheetName val=".xlsx].xlsx].xlsx].xlsx]_x_1814"/>
      <sheetName val=".xlsx].xlsx].xlsx].xlsx]_x_1815"/>
      <sheetName val=".xlsx].xlsx].xlsx].xlsx]_x_1816"/>
      <sheetName val=".xlsx].xlsx].xlsx].xlsx]_x_1817"/>
      <sheetName val=".xlsx].xlsx].xlsx].xlsx]_x_1818"/>
      <sheetName val=".xlsx].xlsx].xlsx].xlsx]_x_1819"/>
      <sheetName val=".xlsx].xlsx].xlsx].xlsx]_x_1820"/>
      <sheetName val=".xlsx].xlsx].xlsx].xlsx]_x_1821"/>
      <sheetName val=".xlsx].xlsx].xlsx].xlsx]_x_1822"/>
      <sheetName val=".xlsx].xlsx].xlsx].xlsx]_x_1823"/>
      <sheetName val=".xlsx].xlsx].xlsx].xlsx]_x_1824"/>
      <sheetName val=".xlsx].xlsx].xlsx].xlsx]_x_1825"/>
      <sheetName val=".xlsx].xlsx].xlsx].xlsx]_x_1826"/>
      <sheetName val=".xlsx].xlsx].xlsx].xlsx]_x_1827"/>
      <sheetName val=".xlsx].xlsx].xlsx].xlsx]_x_1828"/>
      <sheetName val=".xlsx].xlsx].xlsx].xlsx]_x_1829"/>
      <sheetName val=".xlsx].xlsx].xlsx].xlsx]_x_1830"/>
      <sheetName val=".xlsx].xlsx].xlsx].xlsx]_x_1831"/>
      <sheetName val=".xlsx].xlsx].xlsx].xlsx]_x_1832"/>
      <sheetName val=".xlsx].xlsx].xlsx].xlsx]_x_1833"/>
      <sheetName val=".xlsx].xlsx].xlsx].xlsx]_x_1834"/>
      <sheetName val=".xlsx].xlsx].xlsx].xlsx]_x_1835"/>
      <sheetName val=".xlsx].xlsx].xlsx].xlsx]_x_1836"/>
      <sheetName val=".xlsx].xlsx].xlsx].xlsx]_x_1837"/>
      <sheetName val=".xlsx].xlsx].xlsx].xlsx]_x_1838"/>
      <sheetName val=".xlsx].xlsx].xlsx].xlsx]_x_1839"/>
      <sheetName val=".xlsx].xlsx].xlsx].xlsx]_x_1840"/>
      <sheetName val=".xlsx].xlsx].xlsx].xlsx]_x_1841"/>
      <sheetName val=".xlsx].xlsx].xlsx].xlsx]_x_1842"/>
      <sheetName val=".xlsx].xlsx].xlsx].xlsx]_x_1843"/>
      <sheetName val=".xlsx].xlsx].xlsx].xlsx]_x_1844"/>
      <sheetName val=".xlsx].xlsx].xlsx].xlsx]_x_1845"/>
      <sheetName val=".xlsx].xlsx].xlsx].xlsx]_x_1846"/>
      <sheetName val=".xlsx].xlsx].xlsx].xlsx]_x_1847"/>
      <sheetName val=".xlsx].xlsx].xlsx].xlsx]_x_1848"/>
      <sheetName val=".xlsx].xlsx].xlsx].xlsx]_x_1849"/>
      <sheetName val=".xlsx].xlsx].xlsx].xlsx]_x_1850"/>
      <sheetName val=".xlsx].xlsx].xlsx].xlsx]_x_1851"/>
      <sheetName val=".xlsx].xlsx].xlsx].xlsx]_x_1852"/>
      <sheetName val=".xlsx].xlsx].xlsx].xlsx]_x_1853"/>
      <sheetName val=".xlsx].xlsx].xlsx].xlsx]_x_1854"/>
      <sheetName val=".xlsx].xlsx].xlsx].xlsx]_x_1855"/>
      <sheetName val=".xlsx].xlsx].xlsx].xlsx]_x_1856"/>
      <sheetName val=".xlsx].xlsx].xlsx].xlsx]_x_1857"/>
      <sheetName val=".xlsx].xlsx].xlsx].xlsx]_x_1858"/>
      <sheetName val=".xlsx].xlsx].xlsx].xlsx]_x_1859"/>
      <sheetName val=".xlsx].xlsx].xlsx].xlsx]_x_1860"/>
      <sheetName val=".xlsx].xlsx].xlsx].xlsx]_x_1861"/>
      <sheetName val=".xlsx].xlsx].xlsx].xlsx]_x_1862"/>
      <sheetName val=".xlsx].xlsx].xlsx].xlsx]_x_1863"/>
      <sheetName val=".xlsx].xlsx].xlsx].xlsx]_x_1864"/>
      <sheetName val=".xlsx].xlsx].xlsx].xlsx]_x_1865"/>
      <sheetName val=".xlsx].xlsx].xlsx].xlsx]_x_1866"/>
      <sheetName val=".xlsx].xlsx].xlsx].xlsx]_x_1867"/>
      <sheetName val=".xlsx].xlsx].xlsx].xlsx]_x_1868"/>
      <sheetName val=".xlsx].xlsx].xlsx].xlsx]_x_1869"/>
      <sheetName val=".xlsx].xlsx].xlsx].xlsx]_x_1870"/>
      <sheetName val=".xlsx].xlsx].xlsx].xlsx]_x_1871"/>
      <sheetName val=".xlsx].xlsx].xlsx].xlsx]_x_1872"/>
      <sheetName val=".xlsx].xlsx].xlsx].xlsx]_x_1873"/>
      <sheetName val=".xlsx].xlsx].xlsx].xlsx]_x_1874"/>
      <sheetName val=".xlsx].xlsx].xlsx].xlsx]_x_1875"/>
      <sheetName val=".xlsx].xlsx].xlsx].xlsx]_x_1876"/>
      <sheetName val=".xlsx].xlsx].xlsx].xlsx]_x_1877"/>
      <sheetName val=".xlsx].xlsx].xlsx].xlsx]_x_1878"/>
      <sheetName val=".xlsx].xlsx].xlsx].xlsx]_x_1879"/>
      <sheetName val=".xlsx].xlsx].xlsx].xlsx]_x_1880"/>
      <sheetName val=".xlsx].xlsx].xlsx].xlsx]_x_1881"/>
      <sheetName val=".xlsx].xlsx].xlsx].xlsx]_x_1882"/>
      <sheetName val=".xlsx].xlsx].xlsx].xlsx]_x_1883"/>
      <sheetName val=".xlsx].xlsx].xlsx].xlsx]_x_1884"/>
      <sheetName val=".xlsx].xlsx].xlsx].xlsx]_x_1885"/>
      <sheetName val=".xlsx].xlsx].xlsx].xlsx]_x_1886"/>
      <sheetName val=".xlsx].xlsx].xlsx].xlsx]_x_1887"/>
      <sheetName val=".xlsx].xlsx].xlsx].xlsx]_x_1888"/>
      <sheetName val=".xlsx].xlsx].xlsx].xlsx]_x_1889"/>
      <sheetName val=".xlsx].xlsx].xlsx].xlsx]_x_1890"/>
      <sheetName val=".xlsx].xlsx].xlsx].xlsx]_x_1891"/>
      <sheetName val=".xlsx].xlsx].xlsx].xlsx]_x_1892"/>
      <sheetName val=".xlsx].xlsx].xlsx].xlsx]_x_1893"/>
      <sheetName val=".xlsx].xlsx].xlsx].xlsx]_x_1894"/>
      <sheetName val=".xlsx].xlsx].xlsx].xlsx]_x_1895"/>
      <sheetName val=".xlsx].xlsx].xlsx].xlsx]_x_1896"/>
      <sheetName val=".xlsx].xlsx].xlsx].xlsx]_x_1897"/>
      <sheetName val=".xlsx].xlsx].xlsx].xlsx]_x_1898"/>
      <sheetName val=".xlsx].xlsx].xlsx].xlsx]_x_1899"/>
      <sheetName val=".xlsx].xlsx].xlsx].xlsx]_x_1900"/>
      <sheetName val=".xlsx].xlsx].xlsx].xlsx]_x_1901"/>
      <sheetName val=".xlsx].xlsx].xlsx].xlsx]_x_1902"/>
      <sheetName val=".xlsx].xlsx].xlsx].xlsx]_x_1903"/>
      <sheetName val=".xlsx].xlsx].xlsx].xlsx]_x_1904"/>
      <sheetName val=".xlsx].xlsx].xlsx].xlsx]_x_1905"/>
      <sheetName val=".xlsx].xlsx].xlsx].xlsx]_x_1906"/>
      <sheetName val=".xlsx].xlsx].xlsx].xlsx]_x_1907"/>
      <sheetName val=".xlsx].xlsx].xlsx].xlsx]_x_1908"/>
      <sheetName val=".xlsx].xlsx].xlsx].xlsx]_x_1909"/>
      <sheetName val=".xlsx].xlsx].xlsx].xlsx]_x_1910"/>
      <sheetName val=".xlsx].xlsx].xlsx].xlsx]_x_1911"/>
      <sheetName val=".xlsx].xlsx].xlsx].xlsx]_x_1912"/>
      <sheetName val=".xlsx].xlsx].xlsx].xlsx]_x_1913"/>
      <sheetName val=".xlsx].xlsx].xlsx].xlsx]_x_1914"/>
      <sheetName val=".xlsx].xlsx].xlsx].xlsx]_x_1915"/>
      <sheetName val=".xlsx].xlsx].xlsx].xlsx]_x_1916"/>
      <sheetName val=".xlsx].xlsx].xlsx].xlsx]_x_1917"/>
      <sheetName val=".xlsx].xlsx].xlsx].xlsx]_x_1918"/>
      <sheetName val=".xlsx].xlsx].xlsx].xlsx]_x_1919"/>
      <sheetName val=".xlsx].xlsx].xlsx].xlsx]_x_1920"/>
      <sheetName val=".xlsx].xlsx].xlsx].xlsx]_x_1921"/>
      <sheetName val=".xlsx].xlsx].xlsx].xlsx]_x_1922"/>
      <sheetName val=".xlsx].xlsx].xlsx].xlsx]_x_1923"/>
      <sheetName val=".xlsx].xlsx].xlsx].xlsx]_x_1924"/>
      <sheetName val=".xlsx].xlsx].xlsx].xlsx]_x_1925"/>
      <sheetName val=".xlsx].xlsx].xlsx].xlsx]_x_1926"/>
      <sheetName val=".xlsx].xlsx].xlsx].xlsx]_x_1927"/>
      <sheetName val=".xlsx].xlsx].xlsx].xlsx]_x_1928"/>
      <sheetName val=".xlsx].xlsx].xlsx].xlsx]_x_1929"/>
      <sheetName val=".xlsx].xlsx].xlsx].xlsx]_x_1930"/>
      <sheetName val=".xlsx].xlsx].xlsx].xlsx]_x_1931"/>
      <sheetName val=".xlsx].xlsx].xlsx].xlsx]_x_1932"/>
      <sheetName val=".xlsx].xlsx].xlsx].xlsx]_x_1933"/>
      <sheetName val=".xlsx].xlsx].xlsx].xlsx]_x_1934"/>
      <sheetName val=".xlsx].xlsx].xlsx].xlsx]_x_1935"/>
      <sheetName val=".xlsx].xlsx].xlsx].xlsx]_x_1936"/>
      <sheetName val=".xlsx].xlsx].xlsx].xlsx]_x_1937"/>
      <sheetName val=".xlsx].xlsx].xlsx].xlsx]_x_1938"/>
      <sheetName val=".xlsx].xlsx].xlsx].xlsx]_x_1939"/>
      <sheetName val=".xlsx].xlsx].xlsx].xlsx]_x_1940"/>
      <sheetName val=".xlsx].xlsx].xlsx].xlsx]_x_1941"/>
      <sheetName val=".xlsx].xlsx].xlsx].xlsx]_x_1942"/>
      <sheetName val=".xlsx].xlsx].xlsx].xlsx]_x_1943"/>
      <sheetName val=".xlsx].xlsx].xlsx].xlsx]_x_1944"/>
      <sheetName val=".xlsx].xlsx].xlsx].xlsx]_x_1945"/>
      <sheetName val=".xlsx].xlsx].xlsx].xlsx]_x_1946"/>
      <sheetName val=".xlsx].xlsx].xlsx].xlsx]_x_1947"/>
      <sheetName val=".xlsx].xlsx].xlsx].xlsx]_x_1948"/>
      <sheetName val=".xlsx].xlsx].xlsx].xlsx]_x_1949"/>
      <sheetName val=".xlsx].xlsx].xlsx].xlsx]_x_1950"/>
      <sheetName val=".xlsx].xlsx].xlsx].xlsx]_x_1951"/>
      <sheetName val=".xlsx].xlsx].xlsx].xlsx]_x_1952"/>
      <sheetName val=".xlsx].xlsx].xlsx].xlsx]_x_1953"/>
      <sheetName val=".xlsx].xlsx].xlsx].xlsx]_x_1954"/>
      <sheetName val=".xlsx].xlsx].xlsx].xlsx]_x_1955"/>
      <sheetName val=".xlsx].xlsx].xlsx].xlsx]_x_1956"/>
      <sheetName val=".xlsx].xlsx].xlsx].xlsx]_x_1957"/>
      <sheetName val=".xlsx].xlsx].xlsx].xlsx]_x_1958"/>
      <sheetName val=".xlsx].xlsx].xlsx].xlsx]_x_1959"/>
      <sheetName val=".xlsx].xlsx].xlsx].xlsx]_x_1960"/>
      <sheetName val=".xlsx].xlsx].xlsx].xlsx]_x_1961"/>
      <sheetName val=".xlsx].xlsx].xlsx].xlsx]_x_1962"/>
      <sheetName val=".xlsx].xlsx].xlsx].xlsx]_x_1963"/>
      <sheetName val=".xlsx].xlsx].xlsx].xlsx]_x_1964"/>
      <sheetName val=".xlsx].xlsx].xlsx].xlsx]_x_1965"/>
      <sheetName val=".xlsx].xlsx].xlsx].xlsx]_x_1966"/>
      <sheetName val=".xlsx].xlsx].xlsx].xlsx]_x_1967"/>
      <sheetName val=".xlsx].xlsx].xlsx].xlsx]_x_1968"/>
      <sheetName val=".xlsx].xlsx].xlsx].xlsx]_x_1969"/>
      <sheetName val=".xlsx].xlsx].xlsx].xlsx]_x_1970"/>
      <sheetName val=".xlsx].xlsx].xlsx].xlsx]_x_1971"/>
      <sheetName val=".xlsx].xlsx].xlsx].xlsx]_x_1972"/>
      <sheetName val=".xlsx].xlsx].xlsx].xlsx]_x_1973"/>
      <sheetName val=".xlsx].xlsx].xlsx].xlsx]_x_1974"/>
      <sheetName val=".xlsx].xlsx].xlsx].xlsx]_x_1975"/>
      <sheetName val=".xlsx].xlsx].xlsx].xlsx]_x_1976"/>
      <sheetName val=".xlsx].xlsx].xlsx].xlsx]_x_1977"/>
      <sheetName val=".xlsx].xlsx].xlsx].xlsx]_x_1978"/>
      <sheetName val=".xlsx].xlsx].xlsx].xlsx]_x_1979"/>
      <sheetName val=".xlsx].xlsx].xlsx].xlsx]_x_1980"/>
      <sheetName val=".xlsx].xlsx].xlsx].xlsx]_x_1981"/>
      <sheetName val=".xlsx].xlsx].xlsx].xlsx]_x_1982"/>
      <sheetName val=".xlsx].xlsx].xlsx].xlsx]_x_1983"/>
      <sheetName val=".xlsx].xlsx].xlsx].xlsx]_x_1984"/>
      <sheetName val=".xlsx].xlsx].xlsx].xlsx]_x_1985"/>
      <sheetName val=".xlsx].xlsx].xlsx].xlsx]_x_1986"/>
      <sheetName val=".xlsx].xlsx].xlsx].xlsx]_x_1987"/>
      <sheetName val=".xlsx].xlsx].xlsx].xlsx]_x_1988"/>
      <sheetName val=".xlsx].xlsx].xlsx].xlsx]_x_1989"/>
      <sheetName val=".xlsx].xlsx].xlsx].xlsx]_x_1990"/>
      <sheetName val=".xlsx].xlsx].xlsx].xlsx]_x_1991"/>
      <sheetName val=".xlsx].xlsx].xlsx].xlsx]_x_1992"/>
      <sheetName val=".xlsx].xlsx].xlsx].xlsx]_x_1993"/>
      <sheetName val=".xlsx].xlsx].xlsx].xlsx]_x_1994"/>
      <sheetName val=".xlsx].xlsx].xlsx].xlsx]_x_1995"/>
      <sheetName val=".xlsx].xlsx].xlsx].xlsx]_x_1996"/>
      <sheetName val=".xlsx].xlsx].xlsx].xlsx]_x_1997"/>
      <sheetName val=".xlsx].xlsx].xlsx].xlsx]_x_1998"/>
      <sheetName val=".xlsx].xlsx].xlsx].xlsx]_x_1999"/>
      <sheetName val=".xlsx].xlsx].xlsx].xlsx]_x_2000"/>
      <sheetName val=".xlsx].xlsx].xlsx].xlsx]_x_2001"/>
      <sheetName val=".xlsx].xlsx].xlsx].xlsx]_x_2002"/>
      <sheetName val=".xlsx].xlsx].xlsx].xlsx]_x_2003"/>
      <sheetName val=".xlsx].xlsx].xlsx].xlsx]_x_2004"/>
      <sheetName val=".xlsx].xlsx].xlsx].xlsx]_x_2005"/>
      <sheetName val=".xlsx].xlsx].xlsx].xlsx]_x_2006"/>
      <sheetName val=".xlsx].xlsx].xlsx].xlsx]_x_2007"/>
      <sheetName val=".xlsx].xlsx].xlsx].xlsx]_x_2008"/>
      <sheetName val=".xlsx].xlsx].xlsx].xlsx]_x_2009"/>
      <sheetName val=".xlsx].xlsx].xlsx].xlsx]_x_2010"/>
      <sheetName val=".xlsx].xlsx].xlsx].xlsx]_x_2011"/>
      <sheetName val=".xlsx].xlsx].xlsx].xlsx]_x_2012"/>
      <sheetName val=".xlsx].xlsx].xlsx].xlsx]_x_2013"/>
      <sheetName val=".xlsx].xlsx].xlsx].xlsx]_x_2014"/>
      <sheetName val=".xlsx].xlsx].xlsx].xlsx]_x_2015"/>
      <sheetName val=".xlsx].xlsx].xlsx].xlsx]_x_2016"/>
      <sheetName val=".xlsx].xlsx].xlsx].xlsx]_x_2017"/>
      <sheetName val=".xlsx].xlsx].xlsx].xlsx]_x_2018"/>
      <sheetName val=".xlsx].xlsx].xlsx].xlsx]_x_2019"/>
      <sheetName val=".xlsx].xlsx].xlsx].xlsx]_x_2020"/>
      <sheetName val=".xlsx].xlsx].xlsx].xlsx]_x_2021"/>
      <sheetName val=".xlsx].xlsx].xlsx].xlsx]_x_2022"/>
      <sheetName val=".xlsx].xlsx].xlsx].xlsx]_x_2023"/>
      <sheetName val=".xlsx].xlsx].xlsx].xlsx]_x_2024"/>
      <sheetName val=".xlsx].xlsx].xlsx].xlsx]_x_2025"/>
      <sheetName val=".xlsx].xlsx].xlsx].xlsx]_x_2026"/>
      <sheetName val=".xlsx].xlsx].xlsx].xlsx]_x_2027"/>
      <sheetName val=".xlsx].xlsx].xlsx].xlsx]_x_2028"/>
      <sheetName val=".xlsx].xlsx].xlsx].xlsx]_x_2029"/>
      <sheetName val=".xlsx].xlsx].xlsx].xlsx]_x_2030"/>
      <sheetName val=".xlsx].xlsx].xlsx].xlsx]_x_2031"/>
      <sheetName val=".xlsx].xlsx].xlsx].xlsx]_x_2032"/>
      <sheetName val=".xlsx].xlsx].xlsx].xlsx]_x_2033"/>
      <sheetName val=".xlsx].xlsx].xlsx].xlsx]_x_2034"/>
      <sheetName val=".xlsx].xlsx].xlsx].xlsx]_x_2035"/>
      <sheetName val=".xlsx].xlsx].xlsx].xlsx]_x_2036"/>
      <sheetName val=".xlsx].xlsx].xlsx].xlsx]_x_2037"/>
      <sheetName val=".xlsx].xlsx].xlsx].xlsx]_x_2038"/>
      <sheetName val=".xlsx].xlsx].xlsx].xlsx]_x_2039"/>
      <sheetName val=".xlsx].xlsx].xlsx].xlsx]_x_2040"/>
      <sheetName val=".xlsx].xlsx].xlsx].xlsx]_x_2041"/>
      <sheetName val=".xlsx].xlsx].xlsx].xlsx]_x_2042"/>
      <sheetName val=".xlsx].xlsx].xlsx].xlsx]_x_2043"/>
      <sheetName val=".xlsx].xlsx].xlsx].xlsx]_x_2044"/>
      <sheetName val=".xlsx].xlsx].xlsx].xlsx]_x_2045"/>
      <sheetName val=".xlsx].xlsx].xlsx].xlsx]_x_2046"/>
      <sheetName val=".xlsx].xlsx].xlsx].xlsx]_x_2047"/>
      <sheetName val=".xlsx].xlsx].xlsx].xlsx]_x_2048"/>
      <sheetName val=".xlsx].xlsx].xlsx].xlsx]_x_2049"/>
      <sheetName val=".xlsx].xlsx].xlsx].xlsx]_x_2050"/>
      <sheetName val=".xlsx].xlsx].xlsx].xlsx]_x_2051"/>
      <sheetName val=".xlsx].xlsx].xlsx].xlsx]_x_2052"/>
      <sheetName val=".xlsx].xlsx].xlsx].xlsx]_x_2053"/>
      <sheetName val=".xlsx].xlsx].xlsx].xlsx]_x_2054"/>
      <sheetName val=".xlsx].xlsx].xlsx].xlsx]_x_2055"/>
      <sheetName val=".xlsx].xlsx].xlsx].xlsx]_x_2056"/>
      <sheetName val=".xlsx].xlsx].xlsx].xlsx]_x_2057"/>
      <sheetName val=".xlsx].xlsx].xlsx].xlsx]_x_2058"/>
      <sheetName val=".xlsx].xlsx].xlsx].xlsx]_x_2059"/>
      <sheetName val=".xlsx].xlsx].xlsx].xlsx]_x_2060"/>
      <sheetName val=".xlsx].xlsx].xlsx].xlsx]_x_2061"/>
      <sheetName val=".xlsx].xlsx].xlsx].xlsx]_x_2062"/>
      <sheetName val=".xlsx].xlsx].xlsx].xlsx]_x_2063"/>
      <sheetName val=".xlsx].xlsx].xlsx].xlsx]_x_2064"/>
      <sheetName val=".xlsx].xlsx].xlsx].xlsx]_x_2065"/>
      <sheetName val=".xlsx].xlsx].xlsx].xlsx]_x_2066"/>
      <sheetName val=".xlsx].xlsx].xlsx].xlsx]_x_2067"/>
      <sheetName val=".xlsx].xlsx].xlsx].xlsx]_x_2068"/>
      <sheetName val=".xlsx].xlsx].xlsx].xlsx]_x_2069"/>
      <sheetName val=".xlsx].xlsx].xlsx].xlsx]_x_2070"/>
      <sheetName val=".xlsx].xlsx].xlsx].xlsx]_x_2071"/>
      <sheetName val=".xlsx].xlsx].xlsx].xlsx]_x_2072"/>
      <sheetName val=".xlsx].xlsx].xlsx].xlsx]_x_2073"/>
      <sheetName val=".xlsx].xlsx].xlsx].xlsx]_x_2074"/>
      <sheetName val=".xlsx].xlsx].xlsx].xlsx]_x_2075"/>
      <sheetName val=".xlsx].xlsx].xlsx].xlsx]_x_2076"/>
      <sheetName val=".xlsx].xlsx].xlsx].xlsx]_x_2077"/>
      <sheetName val=".xlsx].xlsx].xlsx].xlsx]_x_2078"/>
      <sheetName val=".xlsx].xlsx].xlsx].xlsx]_x_2079"/>
      <sheetName val=".xlsx].xlsx].xlsx].xlsx]_x_2080"/>
      <sheetName val=".xlsx].xlsx].xlsx].xlsx]_x_2081"/>
      <sheetName val=".xlsx].xlsx].xlsx].xlsx]_x_2082"/>
      <sheetName val=".xlsx].xlsx].xlsx].xlsx]_x_2083"/>
      <sheetName val=".xlsx].xlsx].xlsx].xlsx]_x_2084"/>
      <sheetName val=".xlsx].xlsx].xlsx].xlsx]_x_2085"/>
      <sheetName val=".xlsx].xlsx].xlsx].xlsx]_x_2086"/>
      <sheetName val=".xlsx].xlsx].xlsx].xlsx]_x_2087"/>
      <sheetName val=".xlsx].xlsx].xlsx].xlsx]_x_2088"/>
      <sheetName val=".xlsx].xlsx].xlsx].xlsx]_x_2089"/>
      <sheetName val=".xlsx].xlsx].xlsx].xlsx]_x_2090"/>
      <sheetName val=".xlsx].xlsx].xlsx].xlsx]_x_2091"/>
      <sheetName val=".xlsx].xlsx].xlsx].xlsx]_x_2092"/>
      <sheetName val=".xlsx].xlsx].xlsx].xlsx]_x_2093"/>
      <sheetName val=".xlsx].xlsx].xlsx].xlsx]_x_2094"/>
      <sheetName val=".xlsx].xlsx].xlsx].xlsx]_x_2095"/>
      <sheetName val=".xlsx].xlsx].xlsx].xlsx]_x_2096"/>
      <sheetName val=".xlsx].xlsx].xlsx].xlsx]_x_2097"/>
      <sheetName val=".xlsx].xlsx].xlsx].xlsx]_x_2098"/>
      <sheetName val=".xlsx].xlsx].xlsx].xlsx]_x_2099"/>
      <sheetName val=".xlsx].xlsx].xlsx].xlsx]_x_2100"/>
      <sheetName val=".xlsx].xlsx].xlsx].xlsx]_x_2101"/>
      <sheetName val=".xlsx].xlsx].xlsx].xlsx]_x_2102"/>
      <sheetName val=".xlsx].xlsx].xlsx].xlsx]_x_2103"/>
      <sheetName val=".xlsx].xlsx].xlsx].xlsx]_x_2104"/>
      <sheetName val=".xlsx].xlsx].xlsx].xlsx]_x_2105"/>
      <sheetName val=".xlsx].xlsx].xlsx].xlsx]_x_2106"/>
      <sheetName val=".xlsx].xlsx].xlsx].xlsx]_x_2107"/>
      <sheetName val=".xlsx].xlsx].xlsx].xlsx]_x_2108"/>
      <sheetName val=".xlsx].xlsx].xlsx].xlsx]_x_2109"/>
      <sheetName val=".xlsx].xlsx].xlsx].xlsx]_x_2110"/>
      <sheetName val=".xlsx].xlsx].xlsx].xlsx]_x_2111"/>
      <sheetName val=".xlsx].xlsx].xlsx].xlsx]_x_2112"/>
      <sheetName val=".xlsx].xlsx].xlsx].xlsx]_x_2113"/>
      <sheetName val=".xlsx].xlsx].xlsx].xlsx]_x_2114"/>
      <sheetName val=".xlsx].xlsx].xlsx].xlsx]_x_2115"/>
      <sheetName val=".xlsx].xlsx].xlsx].xlsx]_x_2116"/>
      <sheetName val=".xlsx].xlsx].xlsx].xlsx]_x_2117"/>
      <sheetName val=".xlsx].xlsx].xlsx].xlsx]_x_2118"/>
      <sheetName val=".xlsx].xlsx].xlsx].xlsx]_x_2119"/>
      <sheetName val=".xlsx].xlsx].xlsx].xlsx]_x_2120"/>
      <sheetName val=".xlsx].xlsx].xlsx].xlsx]_x_2121"/>
      <sheetName val=".xlsx].xlsx].xlsx].xlsx]_x_2122"/>
      <sheetName val=".xlsx].xlsx].xlsx].xlsx]_x_2123"/>
      <sheetName val=".xlsx].xlsx].xlsx].xlsx]_x_2124"/>
      <sheetName val=".xlsx].xlsx].xlsx].xlsx]_x_2125"/>
      <sheetName val=".xlsx].xlsx].xlsx].xlsx]_x_2126"/>
      <sheetName val=".xlsx].xlsx].xlsx].xlsx]_x_2127"/>
      <sheetName val=".xlsx].xlsx].xlsx].xlsx]_x_2128"/>
      <sheetName val=".xlsx].xlsx].xlsx].xlsx]_x_2129"/>
      <sheetName val=".xlsx].xlsx].xlsx].xlsx]_x_2130"/>
      <sheetName val=".xlsx].xlsx].xlsx].xlsx]_x_2131"/>
      <sheetName val=".xlsx].xlsx].xlsx].xlsx]_x_2132"/>
      <sheetName val=".xlsx].xlsx].xlsx].xlsx]_x_2133"/>
      <sheetName val=".xlsx].xlsx].xlsx].xlsx]_x_2134"/>
      <sheetName val=".xlsx].xlsx].xlsx].xlsx]_x_2135"/>
      <sheetName val=".xlsx].xlsx].xlsx].xlsx]_x_2136"/>
      <sheetName val=".xlsx].xlsx].xlsx].xlsx]_x_2137"/>
      <sheetName val=".xlsx].xlsx].xlsx].xlsx]_x_2138"/>
      <sheetName val=".xlsx].xlsx].xlsx].xlsx]_x_2139"/>
      <sheetName val=".xlsx].xlsx].xlsx].xlsx]_x_2140"/>
      <sheetName val=".xlsx].xlsx].xlsx].xlsx]_x_2141"/>
      <sheetName val=".xlsx].xlsx].xlsx].xlsx]_x_2142"/>
      <sheetName val=".xlsx].xlsx].xlsx].xlsx]_x_2143"/>
      <sheetName val=".xlsx].xlsx].xlsx].xlsx]_x_2144"/>
      <sheetName val=".xlsx].xlsx].xlsx].xlsx]_x_2145"/>
      <sheetName val=".xlsx].xlsx].xlsx].xlsx]_x_2146"/>
      <sheetName val=".xlsx].xlsx].xlsx].xlsx]_x_2147"/>
      <sheetName val=".xlsx].xlsx].xlsx].xlsx]_x_2148"/>
      <sheetName val=".xlsx].xlsx].xlsx].xlsx]_x_2149"/>
      <sheetName val=".xlsx].xlsx].xlsx].xlsx]_x_2150"/>
      <sheetName val=".xlsx].xlsx].xlsx].xlsx]_x_2151"/>
      <sheetName val=".xlsx].xlsx].xlsx].xlsx]_x_2152"/>
      <sheetName val=".xlsx].xlsx].xlsx].xlsx]_x_2153"/>
      <sheetName val=".xlsx].xlsx].xlsx].xlsx]_x_2154"/>
      <sheetName val=".xlsx].xlsx].xlsx].xlsx]_x_2155"/>
      <sheetName val=".xlsx].xlsx].xlsx].xlsx]_x_2156"/>
      <sheetName val=".xlsx].xlsx].xlsx].xlsx]_x_2157"/>
      <sheetName val=".xlsx].xlsx].xlsx].xlsx]_x_2158"/>
      <sheetName val=".xlsx].xlsx].xlsx].xlsx]_x_2159"/>
      <sheetName val=".xlsx].xlsx].xlsx].xlsx]_x_2160"/>
      <sheetName val=".xlsx].xlsx].xlsx].xlsx]_x_2161"/>
      <sheetName val=".xlsx].xlsx].xlsx].xlsx]_x_2162"/>
      <sheetName val=".xlsx].xlsx].xlsx].xlsx]_x_2163"/>
      <sheetName val=".xlsx].xlsx].xlsx].xlsx]_x_2164"/>
      <sheetName val=".xlsx].xlsx].xlsx].xlsx]_x_2165"/>
      <sheetName val=".xlsx].xlsx].xlsx].xlsx]_x_2166"/>
      <sheetName val=".xlsx].xlsx].xlsx].xlsx]_x_2167"/>
      <sheetName val=".xlsx].xlsx].xlsx].xlsx]_x_2168"/>
      <sheetName val=".xlsx].xlsx].xlsx].xlsx]_x_2169"/>
      <sheetName val=".xlsx].xlsx].xlsx].xlsx]_x_2170"/>
      <sheetName val=".xlsx].xlsx].xlsx].xlsx]_x_2171"/>
      <sheetName val=".xlsx].xlsx].xlsx].xlsx]_x_2172"/>
      <sheetName val=".xlsx].xlsx].xlsx].xlsx]_x_2173"/>
      <sheetName val=".xlsx].xlsx].xlsx].xlsx]_x_2174"/>
      <sheetName val=".xlsx].xlsx].xlsx].xlsx]_x_2175"/>
      <sheetName val=".xlsx].xlsx].xlsx].xlsx]_x_2176"/>
      <sheetName val=".xlsx].xlsx].xlsx].xlsx]_x_2177"/>
      <sheetName val=".xlsx].xlsx].xlsx].xlsx]_x_2178"/>
      <sheetName val=".xlsx].xlsx].xlsx].xlsx]_x_2179"/>
      <sheetName val=".xlsx].xlsx].xlsx].xlsx]_x_2180"/>
      <sheetName val=".xlsx].xlsx].xlsx].xlsx]_x_2181"/>
      <sheetName val=".xlsx].xlsx].xlsx].xlsx]_x_2182"/>
      <sheetName val=".xlsx].xlsx].xlsx].xlsx]_x_2183"/>
      <sheetName val=".xlsx].xlsx].xlsx].xlsx]_x_2184"/>
      <sheetName val=".xlsx].xlsx].xlsx].xlsx]_x_2185"/>
      <sheetName val=".xlsx].xlsx].xlsx].xlsx]_x_2186"/>
      <sheetName val=".xlsx].xlsx].xlsx].xlsx]_x_2187"/>
      <sheetName val=".xlsx].xlsx].xlsx].xlsx]_x_2188"/>
      <sheetName val=".xlsx].xlsx].xlsx].xlsx]_x_2189"/>
      <sheetName val=".xlsx].xlsx].xlsx].xlsx]_x_2190"/>
      <sheetName val=".xlsx].xlsx].xlsx].xlsx]_x_2191"/>
      <sheetName val=".xlsx].xlsx].xlsx].xlsx]_x_2192"/>
      <sheetName val=".xlsx].xlsx].xlsx].xlsx]_x_2193"/>
      <sheetName val=".xlsx].xlsx].xlsx].xlsx]_x_2194"/>
      <sheetName val=".xlsx].xlsx].xlsx].xlsx]_x_2195"/>
      <sheetName val=".xlsx].xlsx].xlsx].xlsx]_x_2196"/>
      <sheetName val=".xlsx].xlsx].xlsx].xlsx]_x_2197"/>
      <sheetName val=".xlsx].xlsx].xlsx].xlsx]_x_2198"/>
      <sheetName val=".xlsx].xlsx].xlsx].xlsx]_x_2199"/>
      <sheetName val=".xlsx].xlsx].xlsx].xlsx]_x_2200"/>
      <sheetName val=".xlsx].xlsx].xlsx].xlsx]_x_2201"/>
      <sheetName val=".xlsx].xlsx].xlsx].xlsx]_x_2202"/>
      <sheetName val=".xlsx].xlsx].xlsx].xlsx]_x_2203"/>
      <sheetName val=".xlsx].xlsx].xlsx].xlsx]_x_2204"/>
      <sheetName val=".xlsx].xlsx].xlsx].xlsx]_x_2205"/>
      <sheetName val=".xlsx].xlsx].xlsx].xlsx]_x_2206"/>
      <sheetName val=".xlsx].xlsx].xlsx].xlsx]_x_2207"/>
      <sheetName val=".xlsx].xlsx].xlsx].xlsx]_x_2208"/>
      <sheetName val=".xlsx].xlsx].xlsx].xlsx]_x_2209"/>
      <sheetName val=".xlsx].xlsx].xlsx].xlsx]_x_2210"/>
      <sheetName val=".xlsx].xlsx].xlsx].xlsx]_x_2211"/>
      <sheetName val=".xlsx].xlsx].xlsx].xlsx]_x_2212"/>
      <sheetName val=".xlsx].xlsx].xlsx].xlsx]_x_2213"/>
      <sheetName val=".xlsx].xlsx].xlsx].xlsx]_x_2214"/>
      <sheetName val=".xlsx].xlsx].xlsx].xlsx]_x_2215"/>
      <sheetName val=".xlsx].xlsx].xlsx].xlsx]_x_2216"/>
      <sheetName val=".xlsx].xlsx].xlsx].xlsx]_x_2217"/>
      <sheetName val=".xlsx].xlsx].xlsx].xlsx]_x_2218"/>
      <sheetName val=".xlsx].xlsx].xlsx].xlsx]_x_2219"/>
      <sheetName val=".xlsx].xlsx].xlsx].xlsx]_x_2220"/>
      <sheetName val=".xlsx].xlsx].xlsx].xlsx]_x_2221"/>
      <sheetName val=".xlsx].xlsx].xlsx].xlsx]_x_2222"/>
      <sheetName val=".xlsx].xlsx].xlsx].xlsx]_x_2223"/>
      <sheetName val=".xlsx].xlsx].xlsx].xlsx]_x_2224"/>
      <sheetName val=".xlsx].xlsx].xlsx].xlsx]_x_2225"/>
      <sheetName val=".xlsx].xlsx].xlsx].xlsx]_x_2226"/>
      <sheetName val=".xlsx].xlsx].xlsx].xlsx]_x_2227"/>
      <sheetName val=".xlsx].xlsx].xlsx].xlsx]_x_2228"/>
      <sheetName val=".xlsx].xlsx].xlsx].xlsx]_x_2229"/>
      <sheetName val=".xlsx].xlsx].xlsx].xlsx]_x_2230"/>
      <sheetName val=".xlsx].xlsx].xlsx].xlsx]_x_2231"/>
      <sheetName val=".xlsx].xlsx].xlsx].xlsx]_x_2232"/>
      <sheetName val=".xlsx].xlsx].xlsx].xlsx]_x_2233"/>
      <sheetName val=".xlsx].xlsx].xlsx].xlsx]_x_2234"/>
      <sheetName val=".xlsx].xlsx].xlsx].xlsx]_x_2235"/>
      <sheetName val=".xlsx].xlsx].xlsx].xlsx]_x_2236"/>
      <sheetName val=".xlsx].xlsx].xlsx].xlsx]_x_2237"/>
      <sheetName val=".xlsx].xlsx].xlsx].xlsx]_x_2238"/>
      <sheetName val=".xlsx].xlsx].xlsx].xlsx]_x_2239"/>
      <sheetName val=".xlsx].xlsx].xlsx].xlsx]_x_2240"/>
      <sheetName val=".xlsx].xlsx].xlsx].xlsx]_x_2241"/>
      <sheetName val=".xlsx].xlsx].xlsx].xlsx]_x_2242"/>
      <sheetName val=".xlsx].xlsx].xlsx].xlsx]_x_2243"/>
      <sheetName val=".xlsx].xlsx].xlsx].xlsx]_x_2244"/>
      <sheetName val=".xlsx].xlsx].xlsx].xlsx]_x_2245"/>
      <sheetName val=".xlsx].xlsx].xlsx].xlsx]_x_2246"/>
      <sheetName val=".xlsx].xlsx].xlsx].xlsx]_x_2247"/>
      <sheetName val=".xlsx].xlsx].xlsx].xlsx]_x_2248"/>
      <sheetName val=".xlsx].xlsx].xlsx].xlsx]_x_2249"/>
      <sheetName val=".xlsx].xlsx].xlsx].xlsx]_x_2250"/>
      <sheetName val=".xlsx].xlsx].xlsx].xlsx]_x_2251"/>
      <sheetName val=".xlsx].xlsx].xlsx].xlsx]_x_2252"/>
      <sheetName val=".xlsx].xlsx].xlsx].xlsx]_x_2253"/>
      <sheetName val=".xlsx].xlsx].xlsx].xlsx]_x_2254"/>
      <sheetName val=".xlsx].xlsx].xlsx].xlsx]_x_2255"/>
      <sheetName val=".xlsx].xlsx].xlsx].xlsx]_x_2256"/>
      <sheetName val=".xlsx].xlsx].xlsx].xlsx]_x_2257"/>
      <sheetName val=".xlsx].xlsx].xlsx].xlsx]_x_2258"/>
      <sheetName val=".xlsx].xlsx].xlsx].xlsx]_x_2259"/>
      <sheetName val=".xlsx].xlsx].xlsx].xlsx]_x_2260"/>
      <sheetName val=".xlsx].xlsx].xlsx].xlsx]_x_2261"/>
      <sheetName val=".xlsx].xlsx].xlsx].xlsx]_x_2262"/>
      <sheetName val=".xlsx].xlsx].xlsx].xlsx]_x_2263"/>
      <sheetName val=".xlsx].xlsx].xlsx].xlsx]_x_2264"/>
      <sheetName val=".xlsx].xlsx].xlsx].xlsx]_x_2265"/>
      <sheetName val=".xlsx].xlsx].xlsx].xlsx]_x_2266"/>
      <sheetName val=".xlsx].xlsx].xlsx].xlsx]_x_2267"/>
      <sheetName val=".xlsx].xlsx].xlsx].xlsx]_x_2268"/>
      <sheetName val=".xlsx].xlsx].xlsx].xlsx]_x_2269"/>
      <sheetName val=".xlsx].xlsx].xlsx].xlsx]_x_2270"/>
      <sheetName val=".xlsx].xlsx].xlsx].xlsx]_x_2271"/>
      <sheetName val=".xlsx].xlsx].xlsx].xlsx]_x_2272"/>
      <sheetName val=".xlsx].xlsx].xlsx].xlsx]_x_2273"/>
      <sheetName val=".xlsx].xlsx].xlsx].xlsx]_x_2274"/>
      <sheetName val=".xlsx].xlsx].xlsx].xlsx]_x_2275"/>
      <sheetName val=".xlsx].xlsx].xlsx].xlsx]_x_2276"/>
      <sheetName val=".xlsx].xlsx].xlsx].xlsx]_x_2277"/>
      <sheetName val=".xlsx].xlsx].xlsx].xlsx]_x_2278"/>
      <sheetName val=".xlsx].xlsx].xlsx].xlsx]_x_2279"/>
      <sheetName val=".xlsx].xlsx].xlsx].xlsx]_x_2280"/>
      <sheetName val=".xlsx].xlsx].xlsx].xlsx]_x_2281"/>
      <sheetName val=".xlsx].xlsx].xlsx].xlsx]_x_2282"/>
      <sheetName val=".xlsx].xlsx].xlsx].xlsx]_x_2283"/>
      <sheetName val=".xlsx].xlsx].xlsx].xlsx]_x_2284"/>
      <sheetName val=".xlsx].xlsx].xlsx].xlsx]_x_2285"/>
      <sheetName val=".xlsx].xlsx].xlsx].xlsx]_x_2286"/>
      <sheetName val=".xlsx].xlsx].xlsx].xlsx]_x_2287"/>
      <sheetName val=".xlsx].xlsx].xlsx].xlsx]_x_2288"/>
      <sheetName val=".xlsx].xlsx].xlsx].xlsx]_x_2289"/>
      <sheetName val=".xlsx].xlsx].xlsx].xlsx]_x_2290"/>
      <sheetName val=".xlsx].xlsx].xlsx].xlsx]_x_2291"/>
      <sheetName val=".xlsx].xlsx].xlsx].xlsx]_x_2292"/>
      <sheetName val=".xlsx].xlsx].xlsx].xlsx]_x_2293"/>
      <sheetName val=".xlsx].xlsx].xlsx].xlsx]_x_2294"/>
      <sheetName val=".xlsx].xlsx].xlsx].xlsx]_x_2295"/>
      <sheetName val=".xlsx].xlsx].xlsx].xlsx]_x_2296"/>
      <sheetName val=".xlsx].xlsx].xlsx].xlsx]_x_2297"/>
      <sheetName val=".xlsx].xlsx].xlsx].xlsx]_x_2298"/>
      <sheetName val=".xlsx].xlsx].xlsx].xlsx]_x_2299"/>
      <sheetName val=".xlsx].xlsx].xlsx].xlsx]_x_2300"/>
      <sheetName val=".xlsx].xlsx].xlsx].xlsx]_x_2301"/>
      <sheetName val=".xlsx].xlsx].xlsx].xlsx]_x_2302"/>
      <sheetName val=".xlsx].xlsx].xlsx].xlsx]_x_2303"/>
      <sheetName val=".xlsx].xlsx].xlsx].xlsx]_x_2304"/>
      <sheetName val=".xlsx].xlsx].xlsx].xlsx]_x_2305"/>
      <sheetName val=".xlsx].xlsx].xlsx].xlsx]_x_2306"/>
      <sheetName val=".xlsx].xlsx].xlsx].xlsx]_x_2307"/>
      <sheetName val=".xlsx].xlsx].xlsx].xlsx]_x_2308"/>
      <sheetName val=".xlsx].xlsx].xlsx].xlsx]_x_2309"/>
      <sheetName val=".xlsx].xlsx].xlsx].xlsx]_x_2310"/>
      <sheetName val=".xlsx].xlsx].xlsx].xlsx]_x_2311"/>
      <sheetName val=".xlsx].xlsx].xlsx].xlsx]_x_2312"/>
      <sheetName val=".xlsx].xlsx].xlsx].xlsx]_x_2313"/>
      <sheetName val=".xlsx].xlsx].xlsx].xlsx]_x_2314"/>
      <sheetName val=".xlsx].xlsx].xlsx].xlsx]_x_2315"/>
      <sheetName val=".xlsx].xlsx].xlsx].xlsx]_x_2316"/>
      <sheetName val=".xlsx].xlsx].xlsx].xlsx]_x_2317"/>
      <sheetName val=".xlsx].xlsx].xlsx].xlsx]_x_2318"/>
      <sheetName val=".xlsx].xlsx].xlsx].xlsx]_x_2319"/>
      <sheetName val=".xlsx].xlsx].xlsx].xlsx]_x_2320"/>
      <sheetName val=".xlsx].xlsx].xlsx].xlsx]_x_2321"/>
      <sheetName val=".xlsx].xlsx].xlsx].xlsx]_x_2322"/>
      <sheetName val=".xlsx].xlsx].xlsx].xlsx]_x_2323"/>
      <sheetName val=".xlsx].xlsx].xlsx].xlsx]_x_2324"/>
      <sheetName val=".xlsx].xlsx].xlsx].xlsx]_x_2325"/>
      <sheetName val=".xlsx].xlsx].xlsx].xlsx]_x_2326"/>
      <sheetName val=".xlsx].xlsx].xlsx].xlsx]_x_2327"/>
      <sheetName val=".xlsx].xlsx].xlsx].xlsx]_x_2328"/>
      <sheetName val=".xlsx].xlsx].xlsx].xlsx]_x_2329"/>
      <sheetName val=".xlsx].xlsx].xlsx].xlsx]_x_2330"/>
      <sheetName val=".xlsx].xlsx].xlsx].xlsx]_x_2331"/>
      <sheetName val=".xlsx].xlsx].xlsx].xlsx]_x_2332"/>
      <sheetName val=".xlsx].xlsx].xlsx].xlsx]_x_2333"/>
      <sheetName val=".xlsx].xlsx].xlsx].xlsx]_x_2334"/>
      <sheetName val=".xlsx].xlsx].xlsx].xlsx]_x_2335"/>
      <sheetName val=".xlsx].xlsx].xlsx].xlsx]_x_2336"/>
      <sheetName val=".xlsx].xlsx].xlsx].xlsx]_x_2337"/>
      <sheetName val=".xlsx].xlsx].xlsx].xlsx]_x_2338"/>
      <sheetName val=".xlsx].xlsx].xlsx].xlsx]_x_2339"/>
      <sheetName val=".xlsx].xlsx].xlsx].xlsx]_x_2340"/>
      <sheetName val=".xlsx].xlsx].xlsx].xlsx]_x_2341"/>
      <sheetName val=".xlsx].xlsx].xlsx].xlsx]_x_2342"/>
      <sheetName val=".xlsx].xlsx].xlsx].xlsx]_x_2343"/>
      <sheetName val=".xlsx].xlsx].xlsx].xlsx]_x_2344"/>
      <sheetName val=".xlsx].xlsx].xlsx].xlsx]_x_2345"/>
      <sheetName val=".xlsx].xlsx].xlsx].xlsx]_x_2346"/>
      <sheetName val=".xlsx].xlsx].xlsx].xlsx]_x_2347"/>
      <sheetName val=".xlsx].xlsx].xlsx].xlsx]_x_2348"/>
      <sheetName val=".xlsx].xlsx].xlsx].xlsx]_x_2349"/>
      <sheetName val=".xlsx].xlsx].xlsx].xlsx]_x_2350"/>
      <sheetName val=".xlsx].xlsx].xlsx].xlsx]_x_2351"/>
      <sheetName val=".xlsx].xlsx].xlsx].xlsx]_x_2352"/>
      <sheetName val=".xlsx].xlsx].xlsx].xlsx]_x_2353"/>
      <sheetName val=".xlsx].xlsx].xlsx].xlsx]_x_2354"/>
      <sheetName val=".xlsx].xlsx].xlsx].xlsx]_x_2355"/>
      <sheetName val=".xlsx].xlsx].xlsx].xlsx]_x_2356"/>
      <sheetName val=".xlsx].xlsx].xlsx].xlsx]_x_2357"/>
      <sheetName val=".xlsx].xlsx].xlsx].xlsx]_x_2358"/>
      <sheetName val=".xlsx].xlsx].xlsx].xlsx]_x_2359"/>
      <sheetName val=".xlsx].xlsx].xlsx].xlsx]_x_2360"/>
      <sheetName val=".xlsx].xlsx].xlsx].xlsx]_x_2361"/>
      <sheetName val=".xlsx].xlsx].xlsx].xlsx]_x_2362"/>
      <sheetName val=".xlsx].xlsx].xlsx].xlsx]_x_2363"/>
      <sheetName val=".xlsx].xlsx].xlsx].xlsx]_x_2364"/>
      <sheetName val=".xlsx].xlsx].xlsx].xlsx]_x_2365"/>
      <sheetName val=".xlsx].xlsx].xlsx].xlsx]_x_2366"/>
      <sheetName val=".xlsx].xlsx].xlsx].xlsx]_x_2367"/>
      <sheetName val=".xlsx].xlsx].xlsx].xlsx]_x_2368"/>
      <sheetName val=".xlsx].xlsx].xlsx].xlsx]_x_2369"/>
      <sheetName val=".xlsx].xlsx].xlsx].xlsx]_x_2370"/>
      <sheetName val=".xlsx].xlsx].xlsx].xlsx]_x_2371"/>
      <sheetName val=".xlsx].xlsx].xlsx].xlsx]_x_2372"/>
      <sheetName val=".xlsx].xlsx].xlsx].xlsx]_x_2373"/>
      <sheetName val=".xlsx].xlsx].xlsx].xlsx]_x_2374"/>
      <sheetName val=".xlsx].xlsx].xlsx].xlsx]_x_2375"/>
      <sheetName val=".xlsx].xlsx].xlsx].xlsx]_x_2376"/>
      <sheetName val=".xlsx].xlsx].xlsx].xlsx]_x_2377"/>
      <sheetName val=".xlsx].xlsx].xlsx].xlsx]_x_2378"/>
      <sheetName val=".xlsx].xlsx].xlsx].xlsx]_x_2379"/>
      <sheetName val=".xlsx].xlsx].xlsx].xlsx]_x_2380"/>
      <sheetName val=".xlsx].xlsx].xlsx].xlsx]_x_2381"/>
      <sheetName val=".xlsx].xlsx].xlsx].xlsx]_x_2382"/>
      <sheetName val=".xlsx].xlsx].xlsx].xlsx]_x_2383"/>
      <sheetName val=".xlsx].xlsx].xlsx].xlsx]_x_2384"/>
      <sheetName val=".xlsx].xlsx].xlsx].xlsx]_x_2385"/>
      <sheetName val=".xlsx].xlsx].xlsx].xlsx]_x_2386"/>
      <sheetName val=".xlsx].xlsx].xlsx].xlsx]_x_2387"/>
      <sheetName val=".xlsx].xlsx].xlsx].xlsx]_x_2388"/>
      <sheetName val=".xlsx].xlsx].xlsx].xlsx]_x_2389"/>
      <sheetName val=".xlsx].xlsx].xlsx].xlsx]_x_2390"/>
      <sheetName val=".xlsx].xlsx].xlsx].xlsx]_x_2391"/>
      <sheetName val=".xlsx].xlsx].xlsx].xlsx]_x_2392"/>
      <sheetName val=".xlsx].xlsx].xlsx].xlsx]_x_2393"/>
      <sheetName val=".xlsx].xlsx].xlsx].xlsx]_x_2394"/>
      <sheetName val=".xlsx].xlsx].xlsx].xlsx]_x_2395"/>
      <sheetName val=".xlsx].xlsx].xlsx].xlsx]_x_2396"/>
      <sheetName val=".xlsx].xlsx].xlsx].xlsx]_x_2397"/>
      <sheetName val=".xlsx].xlsx].xlsx].xlsx]_x_2398"/>
      <sheetName val=".xlsx].xlsx].xlsx].xlsx]_x_2399"/>
      <sheetName val=".xlsx].xlsx].xlsx].xlsx]_x_2400"/>
      <sheetName val=".xlsx].xlsx].xlsx].xlsx]_x_2401"/>
      <sheetName val=".xlsx].xlsx].xlsx].xlsx]_x_2402"/>
      <sheetName val=".xlsx].xlsx].xlsx].xlsx]_x_2403"/>
      <sheetName val=".xlsx].xlsx].xlsx].xlsx]_x_2404"/>
      <sheetName val=".xlsx].xlsx].xlsx].xlsx]_x_2405"/>
      <sheetName val=".xlsx].xlsx].xlsx].xlsx]_x_2406"/>
      <sheetName val=".xlsx].xlsx].xlsx].xlsx]_x_2407"/>
      <sheetName val=".xlsx].xlsx].xlsx].xlsx]_x_2408"/>
      <sheetName val=".xlsx].xlsx].xlsx].xlsx]_x_2409"/>
      <sheetName val=".xlsx].xlsx].xlsx].xlsx]_x_2410"/>
      <sheetName val=".xlsx].xlsx].xlsx].xlsx]_x_2411"/>
      <sheetName val=".xlsx].xlsx].xlsx].xlsx]_x_2412"/>
      <sheetName val=".xlsx].xlsx].xlsx].xlsx]_x_2413"/>
      <sheetName val=".xlsx].xlsx].xlsx].xlsx]_x_2414"/>
      <sheetName val=".xlsx].xlsx].xlsx].xlsx]_x_2415"/>
      <sheetName val=".xlsx].xlsx].xlsx].xlsx]_x_2416"/>
      <sheetName val=".xlsx].xlsx].xlsx].xlsx]_x_2417"/>
      <sheetName val=".xlsx].xlsx].xlsx].xlsx]_x_2418"/>
      <sheetName val=".xlsx].xlsx].xlsx].xlsx]_x_2419"/>
      <sheetName val=".xlsx].xlsx].xlsx].xlsx]_x_2420"/>
      <sheetName val=".xlsx].xlsx].xlsx].xlsx]_x_2421"/>
      <sheetName val=".xlsx].xlsx].xlsx].xlsx]_x_2422"/>
      <sheetName val=".xlsx].xlsx].xlsx].xlsx]_x_2423"/>
      <sheetName val=".xlsx].xlsx].xlsx].xlsx]_x_2424"/>
      <sheetName val=".xlsx].xlsx].xlsx].xlsx]_x_2425"/>
      <sheetName val=".xlsx].xlsx].xlsx].xlsx]_x_2426"/>
      <sheetName val=".xlsx].xlsx].xlsx].xlsx]_x_2427"/>
      <sheetName val=".xlsx].xlsx].xlsx].xlsx]_x_2428"/>
      <sheetName val=".xlsx].xlsx].xlsx].xlsx]_x_2429"/>
      <sheetName val=".xlsx].xlsx].xlsx].xlsx]_x_2430"/>
      <sheetName val=".xlsx].xlsx].xlsx].xlsx]_x_2431"/>
      <sheetName val=".xlsx].xlsx].xlsx].xlsx]_x_2432"/>
      <sheetName val=".xlsx].xlsx].xlsx].xlsx]_x_2433"/>
      <sheetName val=".xlsx].xlsx].xlsx].xlsx]_x_2434"/>
      <sheetName val=".xlsx].xlsx].xlsx].xlsx]_x_2435"/>
      <sheetName val=".xlsx].xlsx].xlsx].xlsx]_x_2436"/>
      <sheetName val=".xlsx].xlsx].xlsx].xlsx]_x_2437"/>
      <sheetName val=".xlsx].xlsx].xlsx].xlsx]_x_2438"/>
      <sheetName val=".xlsx].xlsx].xlsx].xlsx]_x_2439"/>
      <sheetName val=".xlsx].xlsx].xlsx].xlsx]_x_2440"/>
      <sheetName val=".xlsx].xlsx].xlsx].xlsx]_x_2441"/>
      <sheetName val=".xlsx].xlsx].xlsx].xlsx]_x_2442"/>
      <sheetName val=".xlsx].xlsx].xlsx].xlsx]_x_2443"/>
      <sheetName val=".xlsx].xlsx].xlsx].xlsx]_x_2444"/>
      <sheetName val=".xlsx].xlsx].xlsx].xlsx]_x_2445"/>
      <sheetName val=".xlsx].xlsx].xlsx].xlsx]_x_2446"/>
      <sheetName val=".xlsx].xlsx].xlsx].xlsx]_x_2447"/>
      <sheetName val=".xlsx].xlsx].xlsx].xlsx]_x_2448"/>
      <sheetName val=".xlsx].xlsx].xlsx].xlsx]_x_2449"/>
      <sheetName val=".xlsx].xlsx].xlsx].xlsx]_x_2450"/>
      <sheetName val=".xlsx].xlsx].xlsx].xlsx]_x_2451"/>
      <sheetName val=".xlsx].xlsx].xlsx].xlsx]_x_2452"/>
      <sheetName val=".xlsx].xlsx].xlsx].xlsx]_x_2453"/>
      <sheetName val=".xlsx].xlsx].xlsx].xlsx]_x_2454"/>
      <sheetName val=".xlsx].xlsx].xlsx].xlsx]_x_2455"/>
      <sheetName val=".xlsx].xlsx].xlsx].xlsx]_x_2456"/>
      <sheetName val=".xlsx].xlsx].xlsx].xlsx]_x_2457"/>
      <sheetName val=".xlsx].xlsx].xlsx].xlsx]_x_2458"/>
      <sheetName val=".xlsx].xlsx].xlsx].xlsx]_x_2459"/>
      <sheetName val=".xlsx].xlsx].xlsx].xlsx]_x_2460"/>
      <sheetName val=".xlsx].xlsx].xlsx].xlsx]_x_2461"/>
      <sheetName val=".xlsx].xlsx].xlsx].xlsx]_x_2462"/>
      <sheetName val=".xlsx].xlsx].xlsx].xlsx]_x_2463"/>
      <sheetName val=".xlsx].xlsx].xlsx].xlsx]_x_2464"/>
      <sheetName val=".xlsx].xlsx].xlsx].xlsx]_x_2465"/>
      <sheetName val=".xlsx].xlsx].xlsx].xlsx]_x_2466"/>
      <sheetName val=".xlsx].xlsx].xlsx].xlsx]_x_2467"/>
      <sheetName val=".xlsx].xlsx].xlsx].xlsx]_x_2468"/>
      <sheetName val=".xlsx].xlsx].xlsx].xlsx]_x_2469"/>
      <sheetName val=".xlsx].xlsx].xlsx].xlsx]_x_2470"/>
      <sheetName val=".xlsx].xlsx].xlsx].xlsx]_x_2471"/>
      <sheetName val=".xlsx].xlsx].xlsx].xlsx]_x_2472"/>
      <sheetName val=".xlsx].xlsx].xlsx].xlsx]_x_2473"/>
      <sheetName val=".xlsx].xlsx].xlsx].xlsx]_x_2474"/>
      <sheetName val=".xlsx].xlsx].xlsx].xlsx]_x_2475"/>
      <sheetName val=".xlsx].xlsx].xlsx].xlsx]_x_2476"/>
      <sheetName val=".xlsx].xlsx].xlsx].xlsx]_x_2477"/>
      <sheetName val=".xlsx].xlsx].xlsx].xlsx]_x_2478"/>
      <sheetName val=".xlsx].xlsx].xlsx].xlsx]_x_2479"/>
      <sheetName val=".xlsx].xlsx].xlsx].xlsx]_x_2480"/>
      <sheetName val=".xlsx].xlsx].xlsx].xlsx]_x_2481"/>
      <sheetName val=".xlsx].xlsx].xlsx].xlsx]_x_2482"/>
      <sheetName val=".xlsx].xlsx].xlsx].xlsx]_x_2483"/>
      <sheetName val=".xlsx].xlsx].xlsx].xlsx]_x_2484"/>
      <sheetName val=".xlsx].xlsx].xlsx].xlsx]_x_2485"/>
      <sheetName val=".xlsx].xlsx].xlsx].xlsx]_x_2486"/>
      <sheetName val=".xlsx].xlsx].xlsx].xlsx]_x_2487"/>
      <sheetName val=".xlsx].xlsx].xlsx].xlsx]_x_2488"/>
      <sheetName val=".xlsx].xlsx].xlsx].xlsx]_x_2489"/>
      <sheetName val=".xlsx].xlsx].xlsx].xlsx]_x_2490"/>
      <sheetName val=".xlsx].xlsx].xlsx].xlsx]_x_2491"/>
      <sheetName val=".xlsx].xlsx].xlsx].xlsx]_x_2492"/>
      <sheetName val=".xlsx].xlsx].xlsx].xlsx]_x_2493"/>
      <sheetName val=".xlsx].xlsx].xlsx].xlsx]_x_2494"/>
      <sheetName val=".xlsx].xlsx].xlsx].xlsx]_x_2495"/>
      <sheetName val=".xlsx].xlsx].xlsx].xlsx]_x_2496"/>
      <sheetName val=".xlsx].xlsx].xlsx].xlsx]_x_2497"/>
      <sheetName val=".xlsx].xlsx].xlsx].xlsx]_x_2498"/>
      <sheetName val=".xlsx].xlsx].xlsx].xlsx]_x_2499"/>
      <sheetName val=".xlsx].xlsx].xlsx].xlsx]_x_2500"/>
      <sheetName val=".xlsx].xlsx].xlsx].xlsx]_x_2501"/>
      <sheetName val=".xlsx].xlsx].xlsx].xlsx]_x_2502"/>
      <sheetName val=".xlsx].xlsx].xlsx].xlsx]_x_2503"/>
      <sheetName val=".xlsx].xlsx].xlsx].xlsx]_x_2504"/>
      <sheetName val=".xlsx].xlsx].xlsx].xlsx]_x_2505"/>
      <sheetName val=".xlsx].xlsx].xlsx].xlsx]_x_2506"/>
      <sheetName val=".xlsx].xlsx].xlsx].xlsx]_x_2507"/>
      <sheetName val=".xlsx].xlsx].xlsx].xlsx]_x_2508"/>
      <sheetName val=".xlsx].xlsx].xlsx].xlsx]_x_2509"/>
      <sheetName val=".xlsx].xlsx].xlsx].xlsx]_x_2510"/>
      <sheetName val=".xlsx].xlsx].xlsx].xlsx]_x_2511"/>
      <sheetName val=".xlsx].xlsx].xlsx].xlsx]_x_2512"/>
      <sheetName val=".xlsx].xlsx].xlsx].xlsx]_x_2513"/>
      <sheetName val=".xlsx].xlsx].xlsx].xlsx]_x_2514"/>
      <sheetName val=".xlsx].xlsx].xlsx].xlsx]_x_2515"/>
      <sheetName val=".xlsx].xlsx].xlsx].xlsx]_x_2516"/>
      <sheetName val=".xlsx].xlsx].xlsx].xlsx]_x_2517"/>
      <sheetName val=".xlsx].xlsx].xlsx].xlsx]_x_2518"/>
      <sheetName val=".xlsx].xlsx].xlsx].xlsx]_x_2519"/>
      <sheetName val=".xlsx].xlsx].xlsx].xlsx]_x_2520"/>
      <sheetName val=".xlsx].xlsx].xlsx].xlsx]_x_2521"/>
      <sheetName val=".xlsx].xlsx].xlsx].xlsx]_x_2522"/>
      <sheetName val=".xlsx].xlsx].xlsx].xlsx]_x_2523"/>
      <sheetName val=".xlsx].xlsx].xlsx].xlsx]_x_2524"/>
      <sheetName val=".xlsx].xlsx].xlsx].xlsx]_x_2525"/>
      <sheetName val=".xlsx].xlsx].xlsx].xlsx]_x_2526"/>
      <sheetName val=".xlsx].xlsx].xlsx].xlsx]_x_2527"/>
      <sheetName val=".xlsx].xlsx].xlsx].xlsx]_x_2528"/>
      <sheetName val=".xlsx].xlsx].xlsx].xlsx]_x_2529"/>
      <sheetName val=".xlsx].xlsx].xlsx].xlsx]_x_2530"/>
      <sheetName val=".xlsx].xlsx].xlsx].xlsx]_x_2531"/>
      <sheetName val=".xlsx].xlsx].xlsx].xlsx]_x_2532"/>
      <sheetName val=".xlsx].xlsx].xlsx].xlsx]_x_2533"/>
      <sheetName val=".xlsx].xlsx].xlsx].xlsx]_x_2534"/>
      <sheetName val=".xlsx].xlsx].xlsx].xlsx]_x_2535"/>
      <sheetName val=".xlsx].xlsx].xlsx].xlsx]_x_2536"/>
      <sheetName val=".xlsx].xlsx].xlsx].xlsx]_x_2537"/>
      <sheetName val=".xlsx].xlsx].xlsx].xlsx]_x_2538"/>
      <sheetName val=".xlsx].xlsx].xlsx].xlsx]_x_2539"/>
      <sheetName val=".xlsx].xlsx].xlsx].xlsx]_x_2540"/>
      <sheetName val=".xlsx].xlsx].xlsx].xlsx]_x_2541"/>
      <sheetName val=".xlsx].xlsx].xlsx].xlsx]_x_2542"/>
      <sheetName val=".xlsx].xlsx].xlsx].xlsx]_x_2543"/>
      <sheetName val=".xlsx].xlsx].xlsx].xlsx]_x_2544"/>
      <sheetName val=".xlsx].xlsx].xlsx].xlsx]_x_2545"/>
      <sheetName val=".xlsx].xlsx].xlsx].xlsx]_x_2546"/>
      <sheetName val=".xlsx].xlsx].xlsx].xlsx]_x_2547"/>
      <sheetName val=".xlsx].xlsx].xlsx].xlsx]_x_2548"/>
      <sheetName val=".xlsx].xlsx].xlsx].xlsx]_x_2549"/>
      <sheetName val=".xlsx].xlsx].xlsx].xlsx]_x_2550"/>
      <sheetName val=".xlsx].xlsx].xlsx].xlsx]_x_2551"/>
      <sheetName val=".xlsx].xlsx].xlsx].xlsx]_x_2552"/>
      <sheetName val=".xlsx].xlsx].xlsx].xlsx]_x_2553"/>
      <sheetName val=".xlsx].xlsx].xlsx].xlsx]_x_2554"/>
      <sheetName val=".xlsx].xlsx].xlsx].xlsx]_x_2555"/>
      <sheetName val=".xlsx].xlsx].xlsx].xlsx]_x_2556"/>
      <sheetName val=".xlsx].xlsx].xlsx].xlsx]_x_2557"/>
      <sheetName val=".xlsx].xlsx].xlsx].xlsx]_x_2558"/>
      <sheetName val=".xlsx].xlsx].xlsx].xlsx]_x_2559"/>
      <sheetName val=".xlsx].xlsx].xlsx].xlsx]_x_2560"/>
      <sheetName val=".xlsx].xlsx].xlsx].xlsx]_x_2561"/>
      <sheetName val=".xlsx].xlsx].xlsx].xlsx]_x_2562"/>
      <sheetName val=".xlsx].xlsx].xlsx].xlsx]_x_2563"/>
      <sheetName val=".xlsx].xlsx].xlsx].xlsx]_x_2564"/>
      <sheetName val=".xlsx].xlsx].xlsx].xlsx]_x_2565"/>
      <sheetName val=".xlsx].xlsx].xlsx].xlsx]_x_2566"/>
      <sheetName val=".xlsx].xlsx].xlsx].xlsx]_x_2567"/>
      <sheetName val=".xlsx].xlsx].xlsx].xlsx]_x_2568"/>
      <sheetName val=".xlsx].xlsx].xlsx].xlsx]_x_2569"/>
      <sheetName val=".xlsx].xlsx].xlsx].xlsx]_x_2570"/>
      <sheetName val=".xlsx].xlsx].xlsx].xlsx]_x_2571"/>
      <sheetName val=".xlsx].xlsx].xlsx].xlsx]_x_2572"/>
      <sheetName val=".xlsx].xlsx].xlsx].xlsx]_x_2573"/>
      <sheetName val=".xlsx].xlsx].xlsx].xlsx]_x_2574"/>
      <sheetName val=".xlsx].xlsx].xlsx].xlsx]_x_2575"/>
      <sheetName val=".xlsx].xlsx].xlsx].xlsx]_x_2576"/>
      <sheetName val=".xlsx].xlsx].xlsx].xlsx]_x_2577"/>
      <sheetName val=".xlsx].xlsx].xlsx].xlsx]_x_2578"/>
      <sheetName val=".xlsx].xlsx].xlsx].xlsx]_x_2579"/>
      <sheetName val=".xlsx].xlsx].xlsx].xlsx]_x_2580"/>
      <sheetName val=".xlsx].xlsx].xlsx].xlsx]_x_2581"/>
      <sheetName val=".xlsx].xlsx].xlsx].xlsx]_x_2582"/>
      <sheetName val=".xlsx].xlsx].xlsx].xlsx]_x_2583"/>
      <sheetName val=".xlsx].xlsx].xlsx].xlsx]_x_2584"/>
      <sheetName val=".xlsx].xlsx].xlsx].xlsx]_x_2585"/>
      <sheetName val=".xlsx].xlsx].xlsx].xlsx]_x_2586"/>
      <sheetName val=".xlsx].xlsx].xlsx].xlsx]_x_2587"/>
      <sheetName val=".xlsx].xlsx].xlsx].xlsx]_x_2588"/>
      <sheetName val=".xlsx].xlsx].xlsx].xlsx]_x_2589"/>
      <sheetName val=".xlsx].xlsx].xlsx].xlsx]_x_2590"/>
      <sheetName val=".xlsx].xlsx].xlsx].xlsx]_x_2591"/>
      <sheetName val=".xlsx].xlsx].xlsx].xlsx]_x_2592"/>
      <sheetName val=".xlsx].xlsx].xlsx].xlsx]_x_2593"/>
      <sheetName val=".xlsx].xlsx].xlsx].xlsx]_x_2594"/>
      <sheetName val=".xlsx].xlsx].xlsx].xlsx]_x_2595"/>
      <sheetName val=".xlsx].xlsx].xlsx].xlsx]_x_2596"/>
      <sheetName val=".xlsx].xlsx].xlsx].xlsx]_x_2597"/>
      <sheetName val=".xlsx].xlsx].xlsx].xlsx]_x_2598"/>
      <sheetName val=".xlsx].xlsx].xlsx].xlsx]_x_2599"/>
      <sheetName val=".xlsx].xlsx].xlsx].xlsx]_x_2600"/>
      <sheetName val=".xlsx].xlsx].xlsx].xlsx]_x_2601"/>
      <sheetName val=".xlsx].xlsx].xlsx].xlsx]_x_2602"/>
      <sheetName val=".xlsx].xlsx].xlsx].xlsx]_x_2603"/>
      <sheetName val=".xlsx].xlsx].xlsx].xlsx]_x_2604"/>
      <sheetName val=".xlsx].xlsx].xlsx].xlsx]_x_2605"/>
      <sheetName val=".xlsx].xlsx].xlsx].xlsx]_x_2606"/>
      <sheetName val=".xlsx].xlsx].xlsx].xlsx]_x_2607"/>
      <sheetName val=".xlsx].xlsx].xlsx].xlsx]_x_2608"/>
      <sheetName val=".xlsx].xlsx].xlsx].xlsx]_x_2609"/>
      <sheetName val=".xlsx].xlsx].xlsx].xlsx]_x_2610"/>
      <sheetName val=".xlsx].xlsx].xlsx].xlsx]_x_2611"/>
      <sheetName val=".xlsx].xlsx].xlsx].xlsx]_x_2612"/>
      <sheetName val=".xlsx].xlsx].xlsx].xlsx]_x_2613"/>
      <sheetName val=".xlsx].xlsx].xlsx].xlsx]_x_2614"/>
      <sheetName val=".xlsx].xlsx].xlsx].xlsx]_x_2615"/>
      <sheetName val=".xlsx].xlsx].xlsx].xlsx]_x_2616"/>
      <sheetName val=".xlsx].xlsx].xlsx].xlsx]_x_2617"/>
      <sheetName val=".xlsx].xlsx].xlsx].xlsx]_x_2618"/>
      <sheetName val=".xlsx].xlsx].xlsx].xlsx]_x_2619"/>
      <sheetName val=".xlsx].xlsx].xlsx].xlsx]_x_2620"/>
      <sheetName val=".xlsx].xlsx].xlsx].xlsx]_x_2621"/>
      <sheetName val=".xlsx].xlsx].xlsx].xlsx]_x_2622"/>
      <sheetName val=".xlsx].xlsx].xlsx].xlsx]_x_2623"/>
      <sheetName val=".xlsx].xlsx].xlsx].xlsx]_x_2624"/>
      <sheetName val=".xlsx].xlsx].xlsx].xlsx]_x_2625"/>
      <sheetName val=".xlsx].xlsx].xlsx].xlsx]_x_2626"/>
      <sheetName val=".xlsx].xlsx].xlsx].xlsx]_x_2627"/>
      <sheetName val=".xlsx].xlsx].xlsx].xlsx]_x_2628"/>
      <sheetName val=".xlsx].xlsx].xlsx].xlsx]_x_2629"/>
      <sheetName val=".xlsx].xlsx].xlsx].xlsx]_x_2630"/>
      <sheetName val=".xlsx].xlsx].xlsx].xlsx]_x_2631"/>
      <sheetName val=".xlsx].xlsx].xlsx].xlsx]_x_2632"/>
      <sheetName val=".xlsx].xlsx].xlsx].xlsx]_x_2633"/>
      <sheetName val=".xlsx].xlsx].xlsx].xlsx]_x_2634"/>
      <sheetName val=".xlsx].xlsx].xlsx].xlsx]_x_2635"/>
      <sheetName val=".xlsx].xlsx].xlsx].xlsx]_x_2636"/>
      <sheetName val=".xlsx].xlsx].xlsx].xlsx]_x_2637"/>
      <sheetName val=".xlsx].xlsx].xlsx].xlsx]_x_2638"/>
      <sheetName val=".xlsx].xlsx].xlsx].xlsx]_x_2639"/>
      <sheetName val=".xlsx].xlsx].xlsx].xlsx]_x_2640"/>
      <sheetName val=".xlsx].xlsx].xlsx].xlsx]_x_2641"/>
      <sheetName val=".xlsx].xlsx].xlsx].xlsx]_x_2642"/>
      <sheetName val=".xlsx].xlsx].xlsx].xlsx]_x_2643"/>
      <sheetName val=".xlsx].xlsx].xlsx].xlsx]_x_2644"/>
      <sheetName val=".xlsx].xlsx].xlsx].xlsx]_x_2645"/>
      <sheetName val=".xlsx].xlsx].xlsx].xlsx]_x_2646"/>
      <sheetName val=".xlsx].xlsx].xlsx].xlsx]_x_2647"/>
      <sheetName val=".xlsx].xlsx].xlsx].xlsx]_x_2648"/>
      <sheetName val=".xlsx].xlsx].xlsx].xlsx]_x_2649"/>
      <sheetName val=".xlsx].xlsx].xlsx].xlsx]_x_2650"/>
      <sheetName val=".xlsx].xlsx].xlsx].xlsx]_x_2651"/>
      <sheetName val=".xlsx].xlsx].xlsx].xlsx]_x_2652"/>
      <sheetName val=".xlsx].xlsx].xlsx].xlsx]_x_2653"/>
      <sheetName val=".xlsx].xlsx].xlsx].xlsx]_x_2654"/>
      <sheetName val=".xlsx].xlsx].xlsx].xlsx]_x_2655"/>
      <sheetName val=".xlsx].xlsx].xlsx].xlsx]_x_2656"/>
      <sheetName val=".xlsx].xlsx].xlsx].xlsx]_x_2657"/>
      <sheetName val=".xlsx].xlsx].xlsx].xlsx]_x_2658"/>
      <sheetName val=".xlsx].xlsx].xlsx].xlsx]_x_2659"/>
      <sheetName val=".xlsx].xlsx].xlsx].xlsx]_x_2660"/>
      <sheetName val=".xlsx].xlsx].xlsx].xlsx]_x_2661"/>
      <sheetName val=".xlsx].xlsx].xlsx].xlsx]_x_2662"/>
      <sheetName val=".xlsx].xlsx].xlsx].xlsx]_x_2663"/>
      <sheetName val=".xlsx].xlsx].xlsx].xlsx]_x_2664"/>
      <sheetName val=".xlsx].xlsx].xlsx].xlsx]_x_2665"/>
      <sheetName val=".xlsx].xlsx].xlsx].xlsx]_x_2666"/>
      <sheetName val=".xlsx].xlsx].xlsx].xlsx]_x_2667"/>
      <sheetName val=".xlsx].xlsx].xlsx].xlsx]_x_2668"/>
      <sheetName val=".xlsx].xlsx].xlsx].xlsx]_x_2669"/>
      <sheetName val=".xlsx].xlsx].xlsx].xlsx]_x_2670"/>
      <sheetName val=".xlsx].xlsx].xlsx].xlsx]_x_2671"/>
      <sheetName val=".xlsx].xlsx].xlsx].xlsx]_x_2672"/>
      <sheetName val=".xlsx].xlsx].xlsx].xlsx]_x_2673"/>
      <sheetName val=".xlsx].xlsx].xlsx].xlsx]_x_2674"/>
      <sheetName val=".xlsx].xlsx].xlsx].xlsx]_x_2675"/>
      <sheetName val=".xlsx].xlsx].xlsx].xlsx]_x_2676"/>
      <sheetName val=".xlsx].xlsx].xlsx].xlsx]_x_2677"/>
      <sheetName val=".xlsx].xlsx].xlsx].xlsx]_x_2678"/>
      <sheetName val=".xlsx].xlsx].xlsx].xlsx]_x_2679"/>
      <sheetName val=".xlsx].xlsx].xlsx].xlsx]_x_2680"/>
      <sheetName val=".xlsx].xlsx].xlsx].xlsx]_x_2681"/>
      <sheetName val=".xlsx].xlsx].xlsx].xlsx]_x_2682"/>
      <sheetName val=".xlsx].xlsx].xlsx].xlsx]_x_2683"/>
      <sheetName val=".xlsx].xlsx].xlsx].xlsx]_x_2684"/>
      <sheetName val=".xlsx].xlsx].xlsx].xlsx]_x_2685"/>
      <sheetName val=".xlsx].xlsx].xlsx].xlsx]_x_2686"/>
      <sheetName val=".xlsx].xlsx].xlsx].xlsx]_x_2687"/>
      <sheetName val=".xlsx].xlsx].xlsx].xlsx]_x_2688"/>
      <sheetName val=".xlsx].xlsx].xlsx].xlsx]_x_2689"/>
      <sheetName val=".xlsx].xlsx].xlsx].xlsx]_x_2690"/>
      <sheetName val=".xlsx].xlsx].xlsx].xlsx]_x_2691"/>
      <sheetName val=".xlsx].xlsx].xlsx].xlsx]_x_2692"/>
      <sheetName val=".xlsx].xlsx].xlsx].xlsx]_x_2693"/>
      <sheetName val=".xlsx].xlsx].xlsx].xlsx]_x_2694"/>
      <sheetName val=".xlsx].xlsx].xlsx].xlsx]_x_2695"/>
      <sheetName val=".xlsx].xlsx].xlsx].xlsx]_x_2696"/>
      <sheetName val=".xlsx].xlsx].xlsx].xlsx]_x_2697"/>
      <sheetName val=".xlsx].xlsx].xlsx].xlsx]_x_2698"/>
      <sheetName val=".xlsx].xlsx].xlsx].xlsx]_x_2699"/>
      <sheetName val=".xlsx].xlsx].xlsx].xlsx]_x_2700"/>
      <sheetName val=".xlsx].xlsx].xlsx].xlsx]_x_2701"/>
      <sheetName val=".xlsx].xlsx].xlsx].xlsx]_x_2702"/>
      <sheetName val=".xlsx].xlsx].xlsx].xlsx]_x_2703"/>
      <sheetName val=".xlsx].xlsx].xlsx].xlsx]_x_2704"/>
      <sheetName val=".xlsx].xlsx].xlsx].xlsx]_x_2705"/>
      <sheetName val=".xlsx].xlsx].xlsx].xlsx]_x_2706"/>
      <sheetName val=".xlsx].xlsx].xlsx].xlsx]_x_2707"/>
      <sheetName val=".xlsx].xlsx].xlsx].xlsx]_x_2708"/>
      <sheetName val=".xlsx].xlsx].xlsx].xlsx]_x_2709"/>
      <sheetName val=".xlsx].xlsx].xlsx].xlsx]_x_2710"/>
      <sheetName val=".xlsx].xlsx].xlsx].xlsx]_x_2711"/>
      <sheetName val=".xlsx].xlsx].xlsx].xlsx]_x_2712"/>
      <sheetName val=".xlsx].xlsx].xlsx].xlsx]_x_2713"/>
      <sheetName val=".xlsx].xlsx].xlsx].xlsx]_x_2714"/>
      <sheetName val=".xlsx].xlsx].xlsx].xlsx]_x_2715"/>
      <sheetName val=".xlsx].xlsx].xlsx].xlsx]_x_2716"/>
      <sheetName val=".xlsx].xlsx].xlsx].xlsx]_x_2717"/>
      <sheetName val=".xlsx].xlsx].xlsx].xlsx]_x_2718"/>
      <sheetName val=".xlsx].xlsx].xlsx].xlsx]_x_2719"/>
      <sheetName val=".xlsx].xlsx].xlsx].xlsx]_x_2720"/>
      <sheetName val=".xlsx].xlsx].xlsx].xlsx]_x_2721"/>
      <sheetName val=".xlsx].xlsx].xlsx].xlsx]_x_2722"/>
      <sheetName val=".xlsx].xlsx].xlsx].xlsx]_x_2723"/>
      <sheetName val=".xlsx].xlsx].xlsx].xlsx]_x_2724"/>
      <sheetName val=".xlsx].xlsx].xlsx].xlsx]_x_2725"/>
      <sheetName val=".xlsx].xlsx].xlsx].xlsx]_x_2726"/>
      <sheetName val=".xlsx].xlsx].xlsx].xlsx]_x_2727"/>
      <sheetName val=".xlsx].xlsx].xlsx].xlsx]_x_2728"/>
      <sheetName val=".xlsx].xlsx].xlsx].xlsx]_x_2729"/>
      <sheetName val=".xlsx].xlsx].xlsx].xlsx]_x_2730"/>
      <sheetName val=".xlsx].xlsx].xlsx].xlsx]_x_2731"/>
      <sheetName val=".xlsx].xlsx].xlsx].xlsx]_x_2732"/>
      <sheetName val=".xlsx].xlsx].xlsx].xlsx]_x_2733"/>
      <sheetName val=".xlsx].xlsx].xlsx].xlsx]_x_2734"/>
      <sheetName val=".xlsx].xlsx].xlsx].xlsx]_x_2735"/>
      <sheetName val=".xlsx].xlsx].xlsx].xlsx]_x_2736"/>
      <sheetName val=".xlsx].xlsx].xlsx].xlsx]_x_2737"/>
      <sheetName val=".xlsx].xlsx].xlsx].xlsx]_x_2738"/>
      <sheetName val=".xlsx].xlsx].xlsx].xlsx]_x_2739"/>
      <sheetName val=".xlsx].xlsx].xlsx].xlsx]_x_2740"/>
      <sheetName val=".xlsx].xlsx].xlsx].xlsx]_x_2741"/>
      <sheetName val=".xlsx].xlsx].xlsx].xlsx]_x_2742"/>
      <sheetName val=".xlsx].xlsx].xlsx].xlsx]_x_2743"/>
      <sheetName val=".xlsx].xlsx].xlsx].xlsx]_x_2744"/>
      <sheetName val=".xlsx].xlsx].xlsx].xlsx]_x_2745"/>
      <sheetName val=".xlsx].xlsx].xlsx].xlsx]_x_2746"/>
      <sheetName val=".xlsx].xlsx].xlsx].xlsx]_x_2747"/>
      <sheetName val=".xlsx].xlsx].xlsx].xlsx]_x_2748"/>
      <sheetName val=".xlsx].xlsx].xlsx].xlsx]_x_2749"/>
      <sheetName val=".xlsx].xlsx].xlsx].xlsx]_x_2750"/>
      <sheetName val=".xlsx].xlsx].xlsx].xlsx]_x_2751"/>
      <sheetName val=".xlsx].xlsx].xlsx].xlsx]_x_2752"/>
      <sheetName val=".xlsx].xlsx].xlsx].xlsx]_x_2753"/>
      <sheetName val=".xlsx].xlsx].xlsx].xlsx]_x_2754"/>
      <sheetName val=".xlsx].xlsx].xlsx].xlsx]_x_2755"/>
      <sheetName val=".xlsx].xlsx].xlsx].xlsx]_x_2756"/>
      <sheetName val=".xlsx].xlsx].xlsx].xlsx]_x_2757"/>
      <sheetName val=".xlsx].xlsx].xlsx].xlsx]_x_2758"/>
      <sheetName val=".xlsx].xlsx].xlsx].xlsx]_x_2759"/>
      <sheetName val=".xlsx].xlsx].xlsx].xlsx]_x_2760"/>
      <sheetName val=".xlsx].xlsx].xlsx].xlsx]_x_2761"/>
      <sheetName val=".xlsx].xlsx].xlsx].xlsx]_x_2762"/>
      <sheetName val=".xlsx].xlsx].xlsx].xlsx]_x_2763"/>
      <sheetName val=".xlsx].xlsx].xlsx].xlsx]_x_2764"/>
      <sheetName val=".xlsx].xlsx].xlsx].xlsx]_x_2765"/>
      <sheetName val=".xlsx].xlsx].xlsx].xlsx]_x_2766"/>
      <sheetName val=".xlsx].xlsx].xlsx].xlsx]_x_2767"/>
      <sheetName val=".xlsx].xlsx].xlsx].xlsx]_x_2768"/>
      <sheetName val=".xlsx].xlsx].xlsx].xlsx]_x_2769"/>
      <sheetName val=".xlsx].xlsx].xlsx].xlsx]_x_2770"/>
      <sheetName val=".xlsx].xlsx].xlsx].xlsx]_x_2771"/>
      <sheetName val=".xlsx].xlsx].xlsx].xlsx]_x_2772"/>
      <sheetName val=".xlsx].xlsx].xlsx].xlsx]_x_2773"/>
      <sheetName val=".xlsx].xlsx].xlsx].xlsx]_x_2774"/>
      <sheetName val=".xlsx].xlsx].xlsx].xlsx]_x_2775"/>
      <sheetName val=".xlsx].xlsx].xlsx].xlsx]_x_2776"/>
      <sheetName val=".xlsx].xlsx].xlsx].xlsx]_x_2777"/>
      <sheetName val=".xlsx].xlsx].xlsx].xlsx]_x_2778"/>
      <sheetName val=".xlsx].xlsx].xlsx].xlsx]_x_2779"/>
      <sheetName val=".xlsx].xlsx].xlsx].xlsx]_x_2780"/>
      <sheetName val=".xlsx].xlsx].xlsx].xlsx]_x_2781"/>
      <sheetName val=".xlsx].xlsx].xlsx].xlsx]_x_2782"/>
      <sheetName val=".xlsx].xlsx].xlsx].xlsx]_x_2783"/>
      <sheetName val=".xlsx].xlsx].xlsx].xlsx]_x_2784"/>
      <sheetName val=".xlsx].xlsx].xlsx].xlsx]_x_2785"/>
      <sheetName val=".xlsx].xlsx].xlsx].xlsx]_x_2786"/>
      <sheetName val=".xlsx].xlsx].xlsx].xlsx]_x_2787"/>
      <sheetName val=".xlsx].xlsx].xlsx].xlsx]_x_2788"/>
      <sheetName val=".xlsx].xlsx].xlsx].xlsx]_x_2789"/>
      <sheetName val=".xlsx].xlsx].xlsx].xlsx]_x_2790"/>
      <sheetName val=".xlsx].xlsx].xlsx].xlsx]_x_2791"/>
      <sheetName val=".xlsx].xlsx].xlsx].xlsx]_x_2792"/>
      <sheetName val=".xlsx].xlsx].xlsx].xlsx]_x_2793"/>
      <sheetName val=".xlsx].xlsx].xlsx].xlsx]_x_2794"/>
      <sheetName val=".xlsx].xlsx].xlsx].xlsx]_x_2795"/>
      <sheetName val=".xlsx].xlsx].xlsx].xlsx]_x_2796"/>
      <sheetName val=".xlsx].xlsx].xlsx].xlsx]_x_2797"/>
      <sheetName val=".xlsx].xlsx].xlsx].xlsx]_x_2798"/>
      <sheetName val=".xlsx].xlsx].xlsx].xlsx]_x_2799"/>
      <sheetName val=".xlsx].xlsx].xlsx].xlsx]_x_2800"/>
      <sheetName val=".xlsx].xlsx].xlsx].xlsx]_x_2801"/>
      <sheetName val=".xlsx].xlsx].xlsx].xlsx]_x_2802"/>
      <sheetName val=".xlsx].xlsx].xlsx].xlsx]_x_2803"/>
      <sheetName val=".xlsx].xlsx].xlsx].xlsx]_x_2804"/>
      <sheetName val=".xlsx].xlsx].xlsx].xlsx]_x_2805"/>
      <sheetName val=".xlsx].xlsx].xlsx].xlsx]_x_2806"/>
      <sheetName val=".xlsx].xlsx].xlsx].xlsx]_x_2807"/>
      <sheetName val=".xlsx].xlsx].xlsx].xlsx]_x_2808"/>
      <sheetName val=".xlsx].xlsx].xlsx].xlsx]_x_2809"/>
      <sheetName val=".xlsx].xlsx].xlsx].xlsx]_x_2810"/>
      <sheetName val=".xlsx].xlsx].xlsx].xlsx]_x_2811"/>
      <sheetName val=".xlsx].xlsx].xlsx].xlsx]_x_2812"/>
      <sheetName val=".xlsx].xlsx].xlsx].xlsx]_x_2813"/>
      <sheetName val=".xlsx].xlsx].xlsx].xlsx]_x_2814"/>
      <sheetName val=".xlsx].xlsx].xlsx].xlsx]_x_2815"/>
      <sheetName val=".xlsx].xlsx].xlsx].xlsx]_x_2816"/>
      <sheetName val=".xlsx].xlsx].xlsx].xlsx]_x_2817"/>
      <sheetName val=".xlsx].xlsx].xlsx].xlsx]_x_2818"/>
      <sheetName val=".xlsx].xlsx].xlsx].xlsx]_x_2819"/>
      <sheetName val=".xlsx].xlsx].xlsx].xlsx]_x_2820"/>
      <sheetName val=".xlsx].xlsx].xlsx].xlsx]_x_2821"/>
      <sheetName val=".xlsx].xlsx].xlsx].xlsx]_x_2822"/>
      <sheetName val=".xlsx].xlsx].xlsx].xlsx]_x_2823"/>
      <sheetName val=".xlsx].xlsx].xlsx].xlsx]_x_2824"/>
      <sheetName val=".xlsx].xlsx].xlsx].xlsx]_x_2825"/>
      <sheetName val=".xlsx].xlsx].xlsx].xlsx]_x_2826"/>
      <sheetName val=".xlsx].xlsx].xlsx].xlsx]_x_2827"/>
      <sheetName val=".xlsx].xlsx].xlsx].xlsx]_x_2828"/>
      <sheetName val=".xlsx].xlsx].xlsx].xlsx]_x_2829"/>
      <sheetName val=".xlsx].xlsx].xlsx].xlsx]_x_2830"/>
      <sheetName val=".xlsx].xlsx].xlsx].xlsx]_x_2831"/>
      <sheetName val=".xlsx].xlsx].xlsx].xlsx]_x_2832"/>
      <sheetName val=".xlsx].xlsx].xlsx].xlsx]_x_2833"/>
      <sheetName val=".xlsx].xlsx].xlsx].xlsx]_x_2834"/>
      <sheetName val=".xlsx].xlsx].xlsx].xlsx]_x_2835"/>
      <sheetName val=".xlsx].xlsx].xlsx].xlsx]_x_2836"/>
      <sheetName val=".xlsx].xlsx].xlsx].xlsx]_x_2837"/>
      <sheetName val=".xlsx].xlsx].xlsx].xlsx]_x_2838"/>
      <sheetName val=".xlsx].xlsx].xlsx].xlsx]_x_2839"/>
      <sheetName val=".xlsx].xlsx].xlsx].xlsx]_x_2840"/>
      <sheetName val=".xlsx].xlsx].xlsx].xlsx]_x_2841"/>
      <sheetName val=".xlsx].xlsx].xlsx].xlsx]_x_2842"/>
      <sheetName val=".xlsx].xlsx].xlsx].xlsx]_x_2843"/>
      <sheetName val=".xlsx].xlsx].xlsx].xlsx]_x_2844"/>
      <sheetName val=".xlsx].xlsx].xlsx].xlsx]_x_2845"/>
      <sheetName val=".xlsx].xlsx].xlsx].xlsx]_x_2846"/>
      <sheetName val=".xlsx].xlsx].xlsx].xlsx]_x_2847"/>
      <sheetName val=".xlsx].xlsx].xlsx].xlsx]_x_2848"/>
      <sheetName val=".xlsx].xlsx].xlsx].xlsx]_x_2849"/>
      <sheetName val=".xlsx].xlsx].xlsx].xlsx]_x_2850"/>
      <sheetName val=".xlsx].xlsx].xlsx].xlsx]_x_2851"/>
      <sheetName val=".xlsx].xlsx].xlsx].xlsx]_x_2852"/>
      <sheetName val=".xlsx].xlsx].xlsx].xlsx]_x_2853"/>
      <sheetName val=".xlsx].xlsx].xlsx].xlsx]_x_2854"/>
      <sheetName val=".xlsx].xlsx].xlsx].xlsx]_x_2855"/>
      <sheetName val=".xlsx].xlsx].xlsx].xlsx]_x_2856"/>
      <sheetName val=".xlsx].xlsx].xlsx].xlsx]_x_2857"/>
      <sheetName val=".xlsx].xlsx].xlsx].xlsx]_x_2858"/>
      <sheetName val=".xlsx].xlsx].xlsx].xlsx]_x_2859"/>
      <sheetName val=".xlsx].xlsx].xlsx].xlsx]_x_2860"/>
      <sheetName val=".xlsx].xlsx].xlsx].xlsx]_x_2861"/>
      <sheetName val=".xlsx].xlsx].xlsx].xlsx]_x_2862"/>
      <sheetName val=".xlsx].xlsx].xlsx].xlsx]_x_2863"/>
      <sheetName val=".xlsx].xlsx].xlsx].xlsx]_x_2864"/>
      <sheetName val=".xlsx].xlsx].xlsx].xlsx]_x_2865"/>
      <sheetName val=".xlsx].xlsx].xlsx].xlsx]_x_2866"/>
      <sheetName val=".xlsx].xlsx].xlsx].xlsx]_x_2867"/>
      <sheetName val=".xlsx].xlsx].xlsx].xlsx]_x_2868"/>
      <sheetName val=".xlsx].xlsx].xlsx].xlsx]_x_2869"/>
      <sheetName val=".xlsx].xlsx].xlsx].xlsx]_x_2870"/>
      <sheetName val=".xlsx].xlsx].xlsx].xlsx]_x_2871"/>
      <sheetName val=".xlsx].xlsx].xlsx].xlsx]_x_2872"/>
      <sheetName val=".xlsx].xlsx].xlsx].xlsx]_x_2873"/>
      <sheetName val=".xlsx].xlsx].xlsx].xlsx]_x_2874"/>
      <sheetName val=".xlsx].xlsx].xlsx].xlsx]_x_2875"/>
      <sheetName val=".xlsx].xlsx].xlsx].xlsx]_x_2876"/>
      <sheetName val=".xlsx].xlsx].xlsx].xlsx]_x_2877"/>
      <sheetName val=".xlsx].xlsx].xlsx].xlsx]_x_2878"/>
      <sheetName val=".xlsx].xlsx].xlsx].xlsx]_x_2879"/>
      <sheetName val=".xlsx].xlsx].xlsx].xlsx]_x_2880"/>
      <sheetName val=".xlsx].xlsx].xlsx].xlsx]_x_2881"/>
      <sheetName val=".xlsx].xlsx].xlsx].xlsx]_x_2882"/>
      <sheetName val=".xlsx].xlsx].xlsx].xlsx]_x_2883"/>
      <sheetName val=".xlsx].xlsx].xlsx].xlsx]_x_2884"/>
      <sheetName val=".xlsx].xlsx].xlsx].xlsx]_x_2885"/>
      <sheetName val=".xlsx].xlsx].xlsx].xlsx]_x_2886"/>
      <sheetName val=".xlsx].xlsx].xlsx].xlsx]_x_2887"/>
      <sheetName val=".xlsx].xlsx].xlsx].xlsx]_x_2888"/>
      <sheetName val=".xlsx].xlsx].xlsx].xlsx]_x_2889"/>
      <sheetName val=".xlsx].xlsx].xlsx].xlsx]_x_2890"/>
      <sheetName val=".xlsx].xlsx].xlsx].xlsx]_x_2891"/>
      <sheetName val=".xlsx].xlsx].xlsx].xlsx]_x_2892"/>
      <sheetName val=".xlsx].xlsx].xlsx].xlsx]_x_2893"/>
      <sheetName val=".xlsx].xlsx].xlsx].xlsx]_x_2894"/>
      <sheetName val=".xlsx].xlsx].xlsx].xlsx]_x_2895"/>
      <sheetName val=".xlsx].xlsx].xlsx].xlsx]_x_2896"/>
      <sheetName val=".xlsx].xlsx].xlsx].xlsx]_x_2897"/>
      <sheetName val=".xlsx].xlsx].xlsx].xlsx]_x_2898"/>
      <sheetName val=".xlsx].xlsx].xlsx].xlsx]_x_2899"/>
      <sheetName val=".xlsx].xlsx].xlsx].xlsx]_x_2900"/>
      <sheetName val=".xlsx].xlsx].xlsx].xlsx]_x_2901"/>
      <sheetName val=".xlsx].xlsx].xlsx].xlsx]_x_2902"/>
      <sheetName val=".xlsx].xlsx].xlsx].xlsx]_x_2903"/>
      <sheetName val=".xlsx].xlsx].xlsx].xlsx]_x_2904"/>
      <sheetName val=".xlsx].xlsx].xlsx].xlsx]_x_2905"/>
      <sheetName val=".xlsx].xlsx].xlsx].xlsx]_x_2906"/>
      <sheetName val=".xlsx].xlsx].xlsx].xlsx]_x_2907"/>
      <sheetName val=".xlsx].xlsx].xlsx].xlsx]_x_2908"/>
      <sheetName val=".xlsx].xlsx].xlsx].xlsx]_x_2909"/>
      <sheetName val=".xlsx].xlsx].xlsx].xlsx]_x_2910"/>
      <sheetName val=".xlsx].xlsx].xlsx].xlsx]_x_2911"/>
      <sheetName val=".xlsx].xlsx].xlsx].xlsx]_x_2912"/>
      <sheetName val=".xlsx].xlsx].xlsx].xlsx]_x_2913"/>
      <sheetName val=".xlsx].xlsx].xlsx].xlsx]_x_2914"/>
      <sheetName val=".xlsx].xlsx].xlsx].xlsx]_x_2915"/>
      <sheetName val=".xlsx].xlsx].xlsx].xlsx]_x_2916"/>
      <sheetName val=".xlsx].xlsx].xlsx].xlsx]_x_2917"/>
      <sheetName val=".xlsx].xlsx].xlsx].xlsx]_x_2918"/>
      <sheetName val=".xlsx].xlsx].xlsx].xlsx]_x_2919"/>
      <sheetName val=".xlsx].xlsx].xlsx].xlsx]_x_2920"/>
      <sheetName val=".xlsx].xlsx].xlsx].xlsx]_x_2921"/>
      <sheetName val=".xlsx].xlsx].xlsx].xlsx]_x_2922"/>
      <sheetName val=".xlsx].xlsx].xlsx].xlsx]_x_2923"/>
      <sheetName val=".xlsx].xlsx].xlsx].xlsx]_x_2924"/>
      <sheetName val=".xlsx].xlsx].xlsx].xlsx]_x_2925"/>
      <sheetName val=".xlsx].xlsx].xlsx].xlsx]_x_2926"/>
      <sheetName val=".xlsx].xlsx].xlsx].xlsx]_x_2927"/>
      <sheetName val=".xlsx].xlsx].xlsx].xlsx]_x_2928"/>
      <sheetName val=".xlsx].xlsx].xlsx].xlsx]_x_2929"/>
      <sheetName val=".xlsx].xlsx].xlsx].xlsx]_x_2930"/>
      <sheetName val=".xlsx].xlsx].xlsx].xlsx]_x_2931"/>
      <sheetName val=".xlsx].xlsx].xlsx].xlsx]_x_2932"/>
      <sheetName val=".xlsx].xlsx].xlsx].xlsx]_x_2933"/>
      <sheetName val=".xlsx].xlsx].xlsx].xlsx]_x_2934"/>
      <sheetName val=".xlsx].xlsx].xlsx].xlsx]_x_2935"/>
      <sheetName val=".xlsx].xlsx].xlsx].xlsx]_x_2936"/>
      <sheetName val=".xlsx].xlsx].xlsx].xlsx]_x_2937"/>
      <sheetName val=".xlsx].xlsx].xlsx].xlsx]_x_2938"/>
      <sheetName val=".xlsx].xlsx].xlsx].xlsx]_x_2939"/>
      <sheetName val=".xlsx].xlsx].xlsx].xlsx]_x_2940"/>
      <sheetName val=".xlsx].xlsx].xlsx].xlsx]_x_2941"/>
      <sheetName val=".xlsx].xlsx].xlsx].xlsx]_x_2942"/>
      <sheetName val=".xlsx].xlsx].xlsx].xlsx]_x_2943"/>
      <sheetName val=".xlsx].xlsx].xlsx].xlsx]_x_2944"/>
      <sheetName val=".xlsx].xlsx].xlsx].xlsx]_x_2945"/>
      <sheetName val=".xlsx].xlsx].xlsx].xlsx]_x_2946"/>
      <sheetName val=".xlsx].xlsx].xlsx].xlsx]_x_2947"/>
      <sheetName val=".xlsx].xlsx].xlsx].xlsx]_x_2948"/>
      <sheetName val=".xlsx].xlsx].xlsx].xlsx]_x_2949"/>
      <sheetName val=".xlsx].xlsx].xlsx].xlsx]_x_2950"/>
      <sheetName val=".xlsx].xlsx].xlsx].xlsx]_x_2951"/>
      <sheetName val=".xlsx].xlsx].xlsx].xlsx]_x_2952"/>
      <sheetName val=".xlsx].xlsx].xlsx].xlsx]_x_2953"/>
      <sheetName val=".xlsx].xlsx].xlsx].xlsx]_x_2954"/>
      <sheetName val=".xlsx].xlsx].xlsx].xlsx]_x_2955"/>
      <sheetName val=".xlsx].xlsx].xlsx].xlsx]_x_2956"/>
      <sheetName val=".xlsx].xlsx].xlsx].xlsx]_x_2957"/>
      <sheetName val=".xlsx].xlsx].xlsx].xlsx]_x_2958"/>
      <sheetName val=".xlsx].xlsx].xlsx].xlsx]_x_2959"/>
      <sheetName val=".xlsx].xlsx].xlsx].xlsx]_x_2960"/>
      <sheetName val=".xlsx].xlsx].xlsx].xlsx]_x_2961"/>
      <sheetName val=".xlsx].xlsx].xlsx].xlsx]_x_2962"/>
      <sheetName val=".xlsx].xlsx].xlsx].xlsx]_x_2963"/>
      <sheetName val=".xlsx].xlsx].xlsx].xlsx]_x_2964"/>
      <sheetName val=".xlsx].xlsx].xlsx].xlsx]_x_2965"/>
      <sheetName val=".xlsx].xlsx].xlsx].xlsx]_x_2966"/>
      <sheetName val=".xlsx].xlsx].xlsx].xlsx]_x_2967"/>
      <sheetName val=".xlsx].xlsx].xlsx].xlsx]_x_2968"/>
      <sheetName val=".xlsx].xlsx].xlsx].xlsx]_x_2969"/>
      <sheetName val=".xlsx].xlsx].xlsx].xlsx]_x_2970"/>
      <sheetName val=".xlsx].xlsx].xlsx].xlsx]_x_2971"/>
      <sheetName val=".xlsx].xlsx].xlsx].xlsx]_x_2972"/>
      <sheetName val=".xlsx].xlsx].xlsx].xlsx]_x_2973"/>
      <sheetName val=".xlsx].xlsx].xlsx].xlsx]_x_2974"/>
      <sheetName val=".xlsx].xlsx].xlsx].xlsx]_x_2975"/>
      <sheetName val=".xlsx].xlsx].xlsx].xlsx]_x_2976"/>
      <sheetName val=".xlsx].xlsx].xlsx].xlsx]_x_2977"/>
      <sheetName val=".xlsx].xlsx].xlsx].xlsx]_x_2978"/>
      <sheetName val=".xlsx].xlsx].xlsx].xlsx]_x_2979"/>
      <sheetName val=".xlsx].xlsx].xlsx].xlsx]_x_2980"/>
      <sheetName val=".xlsx].xlsx].xlsx].xlsx]_x_2981"/>
      <sheetName val=".xlsx].xlsx].xlsx].xlsx]_x_2982"/>
      <sheetName val=".xlsx].xlsx].xlsx].xlsx]_x_2983"/>
      <sheetName val=".xlsx].xlsx].xlsx].xlsx]_x_2984"/>
      <sheetName val=".xlsx].xlsx].xlsx].xlsx]_x_2985"/>
      <sheetName val=".xlsx].xlsx].xlsx].xlsx]_x_2986"/>
      <sheetName val=".xlsx].xlsx].xlsx].xlsx]_x_2987"/>
      <sheetName val=".xlsx].xlsx].xlsx].xlsx]_x_2988"/>
      <sheetName val=".xlsx].xlsx].xlsx].xlsx]_x_2989"/>
      <sheetName val=".xlsx].xlsx].xlsx].xlsx]_x_2990"/>
      <sheetName val=".xlsx].xlsx].xlsx].xlsx]_x_2991"/>
      <sheetName val=".xlsx].xlsx].xlsx].xlsx]_x_2992"/>
      <sheetName val=".xlsx].xlsx].xlsx].xlsx]_x_2993"/>
      <sheetName val=".xlsx].xlsx].xlsx].xlsx]_x_2994"/>
      <sheetName val=".xlsx].xlsx].xlsx].xlsx]_x_2995"/>
      <sheetName val=".xlsx].xlsx].xlsx].xlsx]_x_2996"/>
      <sheetName val=".xlsx].xlsx].xlsx].xlsx]_x_2997"/>
      <sheetName val=".xlsx].xlsx].xlsx].xlsx]_x_2998"/>
      <sheetName val=".xlsx].xlsx].xlsx].xlsx]_x_2999"/>
      <sheetName val=".xlsx].xlsx].xlsx].xlsx]_x_3000"/>
      <sheetName val=".xlsx].xlsx].xlsx].xlsx]_x_3001"/>
      <sheetName val=".xlsx].xlsx].xlsx].xlsx]_x_3002"/>
      <sheetName val=".xlsx].xlsx].xlsx].xlsx]_x_3003"/>
      <sheetName val=".xlsx].xlsx].xlsx].xlsx]_x_3004"/>
      <sheetName val=".xlsx].xlsx].xlsx].xlsx]_x_3005"/>
      <sheetName val=".xlsx].xlsx].xlsx].xlsx]_x_3006"/>
      <sheetName val=".xlsx].xlsx].xlsx].xlsx]_x_3007"/>
      <sheetName val=".xlsx].xlsx].xlsx].xlsx]_x_3008"/>
      <sheetName val=".xlsx].xlsx].xlsx].xlsx]_x_3009"/>
      <sheetName val=".xlsx].xlsx].xlsx].xlsx]_x_3010"/>
      <sheetName val=".xlsx].xlsx].xlsx].xlsx]_x_3011"/>
      <sheetName val=".xlsx].xlsx].xlsx].xlsx]_x_3012"/>
      <sheetName val=".xlsx].xlsx].xlsx].xlsx]_x_3013"/>
      <sheetName val=".xlsx].xlsx].xlsx].xlsx]_x_3014"/>
      <sheetName val=".xlsx].xlsx].xlsx].xlsx]_x_3015"/>
      <sheetName val=".xlsx].xlsx].xlsx].xlsx]_x_3016"/>
      <sheetName val=".xlsx].xlsx].xlsx].xlsx]_x_3017"/>
      <sheetName val=".xlsx].xlsx].xlsx].xlsx]_x_3018"/>
      <sheetName val=".xlsx].xlsx].xlsx].xlsx]_x_3019"/>
      <sheetName val=".xlsx].xlsx].xlsx].xlsx]_x_3020"/>
      <sheetName val=".xlsx].xlsx].xlsx].xlsx]_x_3021"/>
      <sheetName val=".xlsx].xlsx].xlsx].xlsx]_x_3022"/>
      <sheetName val=".xlsx].xlsx].xlsx].xlsx]_x_3023"/>
      <sheetName val=".xlsx].xlsx].xlsx].xlsx]_x_3024"/>
      <sheetName val=".xlsx].xlsx].xlsx].xlsx]_x_3025"/>
      <sheetName val=".xlsx].xlsx].xlsx].xlsx]_x_3026"/>
      <sheetName val=".xlsx].xlsx].xlsx].xlsx]_x_3027"/>
      <sheetName val=".xlsx].xlsx].xlsx].xlsx]_x_3028"/>
      <sheetName val=".xlsx].xlsx].xlsx].xlsx]_x_3029"/>
      <sheetName val=".xlsx].xlsx].xlsx].xlsx]_x_3030"/>
      <sheetName val=".xlsx].xlsx].xlsx].xlsx]_x_3031"/>
      <sheetName val=".xlsx].xlsx].xlsx].xlsx]_x_3032"/>
      <sheetName val=".xlsx].xlsx].xlsx].xlsx]_x_3033"/>
      <sheetName val=".xlsx].xlsx].xlsx].xlsx]_x_3034"/>
      <sheetName val=".xlsx].xlsx].xlsx].xlsx]_x_3035"/>
      <sheetName val=".xlsx].xlsx].xlsx].xlsx]_x_3036"/>
      <sheetName val=".xlsx].xlsx].xlsx].xlsx]_x_3037"/>
      <sheetName val=".xlsx].xlsx].xlsx].xlsx]_x_3038"/>
      <sheetName val=".xlsx].xlsx].xlsx].xlsx]_x_3039"/>
      <sheetName val=".xlsx].xlsx].xlsx].xlsx]_x_3040"/>
      <sheetName val=".xlsx].xlsx].xlsx].xlsx]_x_3041"/>
      <sheetName val=".xlsx].xlsx].xlsx].xlsx]_x_3042"/>
      <sheetName val=".xlsx].xlsx].xlsx].xlsx]_x_3043"/>
      <sheetName val=".xlsx].xlsx].xlsx].xlsx]_x_3044"/>
      <sheetName val=".xlsx].xlsx].xlsx].xlsx]_x_3045"/>
      <sheetName val=".xlsx].xlsx].xlsx].xlsx]_x_3046"/>
      <sheetName val=".xlsx].xlsx].xlsx].xlsx]_x_3047"/>
      <sheetName val=".xlsx].xlsx].xlsx].xlsx]_x_3048"/>
      <sheetName val=".xlsx].xlsx].xlsx].xlsx]_x_3049"/>
      <sheetName val=".xlsx].xlsx].xlsx].xlsx]_x_3050"/>
      <sheetName val=".xlsx].xlsx].xlsx].xlsx]_x_3051"/>
      <sheetName val=".xlsx].xlsx].xlsx].xlsx]_x_3052"/>
      <sheetName val=".xlsx].xlsx].xlsx].xlsx]_x_3053"/>
      <sheetName val=".xlsx].xlsx].xlsx].xlsx]_x_3054"/>
      <sheetName val=".xlsx].xlsx].xlsx].xlsx]_x_3055"/>
      <sheetName val=".xlsx].xlsx].xlsx].xlsx]_x_3056"/>
      <sheetName val=".xlsx].xlsx].xlsx].xlsx]_x_3057"/>
      <sheetName val=".xlsx].xlsx].xlsx].xlsx]_x_3058"/>
      <sheetName val=".xlsx].xlsx].xlsx].xlsx]_x_3059"/>
      <sheetName val=".xlsx].xlsx].xlsx].xlsx]_x_3060"/>
      <sheetName val=".xlsx].xlsx].xlsx].xlsx]_x_3061"/>
      <sheetName val=".xlsx].xlsx].xlsx].xlsx]_x_3062"/>
      <sheetName val=".xlsx].xlsx].xlsx].xlsx]_x_3063"/>
      <sheetName val=".xlsx].xlsx].xlsx].xlsx]_x_3064"/>
      <sheetName val=".xlsx].xlsx].xlsx].xlsx]_x_3065"/>
      <sheetName val=".xlsx].xlsx].xlsx].xlsx]_x_3066"/>
      <sheetName val=".xlsx].xlsx].xlsx].xlsx]_x_3067"/>
      <sheetName val=".xlsx].xlsx].xlsx].xlsx]_x_3068"/>
      <sheetName val=".xlsx].xlsx].xlsx].xlsx]_x_3069"/>
      <sheetName val=".xlsx].xlsx].xlsx].xlsx]_x_3070"/>
      <sheetName val=".xlsx].xlsx].xlsx].xlsx]_x_3071"/>
      <sheetName val=".xlsx].xlsx].xlsx].xlsx]_x_3072"/>
      <sheetName val=".xlsx].xlsx].xlsx].xlsx]_x_3073"/>
      <sheetName val=".xlsx].xlsx].xlsx].xlsx]_x_3074"/>
      <sheetName val=".xlsx].xlsx].xlsx].xlsx]_x_3075"/>
      <sheetName val=".xlsx].xlsx].xlsx].xlsx]_x_3076"/>
      <sheetName val=".xlsx].xlsx].xlsx].xlsx]_x_3077"/>
      <sheetName val=".xlsx].xlsx].xlsx].xlsx]_x_3078"/>
      <sheetName val=".xlsx].xlsx].xlsx].xlsx]_x_3079"/>
      <sheetName val=".xlsx].xlsx].xlsx].xlsx]_x_3080"/>
      <sheetName val=".xlsx].xlsx].xlsx].xlsx]_x_3081"/>
      <sheetName val=".xlsx].xlsx].xlsx].xlsx]_x_3082"/>
      <sheetName val=".xlsx].xlsx].xlsx].xlsx]_x_3083"/>
      <sheetName val=".xlsx].xlsx].xlsx].xlsx]_x_3084"/>
      <sheetName val=".xlsx].xlsx].xlsx].xlsx]_x_3085"/>
      <sheetName val=".xlsx].xlsx].xlsx].xlsx]_x_3086"/>
      <sheetName val=".xlsx].xlsx].xlsx].xlsx]_x_3087"/>
      <sheetName val=".xlsx].xlsx].xlsx].xlsx]_x_3088"/>
      <sheetName val=".xlsx].xlsx].xlsx].xlsx]_x_3089"/>
      <sheetName val=".xlsx].xlsx].xlsx].xlsx]_x_3090"/>
      <sheetName val=".xlsx].xlsx].xlsx].xlsx]_x_3091"/>
      <sheetName val=".xlsx].xlsx].xlsx].xlsx]_x_3092"/>
      <sheetName val=".xlsx].xlsx].xlsx].xlsx]_x_3093"/>
      <sheetName val=".xlsx].xlsx].xlsx].xlsx]_x_3094"/>
      <sheetName val=".xlsx].xlsx].xlsx].xlsx]_x_3095"/>
      <sheetName val=".xlsx].xlsx].xlsx].xlsx]_x_3096"/>
      <sheetName val=".xlsx].xlsx].xlsx].xlsx]_x_3097"/>
      <sheetName val=".xlsx].xlsx].xlsx].xlsx]_x_3098"/>
      <sheetName val=".xlsx].xlsx].xlsx].xlsx]_x_3099"/>
      <sheetName val=".xlsx].xlsx].xlsx].xlsx]_x_3100"/>
      <sheetName val=".xlsx].xlsx].xlsx].xlsx]_x_3101"/>
      <sheetName val=".xlsx].xlsx].xlsx].xlsx]_x_3102"/>
      <sheetName val=".xlsx].xlsx].xlsx].xlsx]_x_3103"/>
      <sheetName val=".xlsx].xlsx].xlsx].xlsx]_x_3104"/>
      <sheetName val=".xlsx].xlsx].xlsx].xlsx]_x_3105"/>
      <sheetName val=".xlsx].xlsx].xlsx].xlsx]_x_3106"/>
      <sheetName val=".xlsx].xlsx].xlsx].xlsx]_x_3107"/>
      <sheetName val=".xlsx].xlsx].xlsx].xlsx]_x_3108"/>
      <sheetName val=".xlsx].xlsx].xlsx].xlsx]_x_3109"/>
      <sheetName val=".xlsx].xlsx].xlsx].xlsx]_x_3110"/>
      <sheetName val=".xlsx].xlsx].xlsx].xlsx]_x_3111"/>
      <sheetName val=".xlsx].xlsx].xlsx].xlsx]_x_3112"/>
      <sheetName val=".xlsx].xlsx].xlsx].xlsx]_x_3113"/>
      <sheetName val=".xlsx].xlsx].xlsx].xlsx]_x_3114"/>
      <sheetName val=".xlsx].xlsx].xlsx].xlsx]_x_3115"/>
      <sheetName val=".xlsx].xlsx].xlsx].xlsx]_x_3116"/>
      <sheetName val=".xlsx].xlsx].xlsx].xlsx]_x_3117"/>
      <sheetName val=".xlsx].xlsx].xlsx].xlsx]_x_3118"/>
      <sheetName val=".xlsx].xlsx].xlsx].xlsx]_x_3119"/>
      <sheetName val=".xlsx].xlsx].xlsx].xlsx]_x_3120"/>
      <sheetName val=".xlsx].xlsx].xlsx].xlsx]_x_3121"/>
      <sheetName val=".xlsx].xlsx].xlsx].xlsx]_x_3122"/>
      <sheetName val=".xlsx].xlsx].xlsx].xlsx]_x_3123"/>
      <sheetName val=".xlsx].xlsx].xlsx].xlsx]_x_3124"/>
      <sheetName val=".xlsx].xlsx].xlsx].xlsx]_x_3125"/>
      <sheetName val=".xlsx].xlsx].xlsx].xlsx]_x_3126"/>
      <sheetName val=".xlsx].xlsx].xlsx].xlsx]_x_3127"/>
      <sheetName val=".xlsx].xlsx].xlsx].xlsx]_x_3128"/>
      <sheetName val=".xlsx].xlsx].xlsx].xlsx]_x_3129"/>
      <sheetName val=".xlsx].xlsx].xlsx].xlsx]_x_3130"/>
      <sheetName val=".xlsx].xlsx].xlsx].xlsx]_x_3131"/>
      <sheetName val=".xlsx].xlsx].xlsx].xlsx]_x_3132"/>
      <sheetName val=".xlsx].xlsx].xlsx].xlsx]_x_3133"/>
      <sheetName val=".xlsx].xlsx].xlsx].xlsx]_x_3134"/>
      <sheetName val=".xlsx].xlsx].xlsx].xlsx]_x_3135"/>
      <sheetName val=".xlsx].xlsx].xlsx].xlsx]_x_3136"/>
      <sheetName val=".xlsx].xlsx].xlsx].xlsx]_x_3137"/>
      <sheetName val=".xlsx].xlsx].xlsx].xlsx]_x_3138"/>
      <sheetName val=".xlsx].xlsx].xlsx].xlsx]_x_3139"/>
      <sheetName val=".xlsx].xlsx].xlsx].xlsx]_x_3140"/>
      <sheetName val=".xlsx].xlsx].xlsx].xlsx]_x_3141"/>
      <sheetName val=".xlsx].xlsx].xlsx].xlsx]_x_3142"/>
      <sheetName val=".xlsx].xlsx].xlsx].xlsx]_x_3143"/>
      <sheetName val=".xlsx].xlsx].xlsx].xlsx]_x_3144"/>
      <sheetName val=".xlsx].xlsx].xlsx].xlsx]_x_3145"/>
      <sheetName val=".xlsx].xlsx].xlsx].xlsx]_x_3146"/>
      <sheetName val=".xlsx].xlsx].xlsx].xlsx]_x_3147"/>
      <sheetName val=".xlsx].xlsx].xlsx].xlsx]_x_3148"/>
      <sheetName val=".xlsx].xlsx].xlsx].xlsx]_x_3149"/>
      <sheetName val=".xlsx].xlsx].xlsx].xlsx]_x_3150"/>
      <sheetName val=".xlsx].xlsx].xlsx].xlsx]_x_3151"/>
      <sheetName val=".xlsx].xlsx].xlsx].xlsx]_x_3152"/>
      <sheetName val=".xlsx].xlsx].xlsx].xlsx]_x_3153"/>
      <sheetName val=".xlsx].xlsx].xlsx].xlsx]_x_3154"/>
      <sheetName val=".xlsx].xlsx].xlsx].xlsx]_x_3155"/>
      <sheetName val=".xlsx].xlsx].xlsx].xlsx]_x_3156"/>
      <sheetName val=".xlsx].xlsx].xlsx].xlsx]_x_3157"/>
      <sheetName val=".xlsx].xlsx].xlsx].xlsx]_x_3158"/>
      <sheetName val=".xlsx].xlsx].xlsx].xlsx]_x_3159"/>
      <sheetName val=".xlsx].xlsx].xlsx].xlsx]_x_3160"/>
      <sheetName val=".xlsx].xlsx].xlsx].xlsx]_x_3161"/>
      <sheetName val=".xlsx].xlsx].xlsx].xlsx]_x_3162"/>
      <sheetName val=".xlsx].xlsx].xlsx].xlsx]_x_3163"/>
      <sheetName val=".xlsx].xlsx].xlsx].xlsx]_x_3164"/>
      <sheetName val=".xlsx].xlsx].xlsx].xlsx]_x_3165"/>
      <sheetName val=".xlsx].xlsx].xlsx].xlsx]_x_3166"/>
      <sheetName val=".xlsx].xlsx].xlsx].xlsx]_x_3167"/>
      <sheetName val=".xlsx].xlsx].xlsx].xlsx]_x_3168"/>
      <sheetName val=".xlsx].xlsx].xlsx].xlsx]_x_3169"/>
      <sheetName val=".xlsx].xlsx].xlsx].xlsx]_x_3170"/>
      <sheetName val=".xlsx].xlsx].xlsx].xlsx]_x_3171"/>
      <sheetName val=".xlsx].xlsx].xlsx].xlsx]_x_3172"/>
      <sheetName val=".xlsx].xlsx].xlsx].xlsx]_x_3173"/>
      <sheetName val=".xlsx].xlsx].xlsx].xlsx]_x_3174"/>
      <sheetName val=".xlsx].xlsx].xlsx].xlsx]_x_3175"/>
      <sheetName val=".xlsx].xlsx].xlsx].xlsx]_x_3176"/>
      <sheetName val=".xlsx].xlsx].xlsx].xlsx]_x_3177"/>
      <sheetName val=".xlsx].xlsx].xlsx].xlsx]_x_3178"/>
      <sheetName val=".xlsx].xlsx].xlsx].xlsx]_x_3179"/>
      <sheetName val=".xlsx].xlsx].xlsx].xlsx]_x_3180"/>
      <sheetName val=".xlsx].xlsx].xlsx].xlsx]_x_3181"/>
      <sheetName val=".xlsx].xlsx].xlsx].xlsx]_x_3182"/>
      <sheetName val=".xlsx].xlsx].xlsx].xlsx]_x_3183"/>
      <sheetName val=".xlsx].xlsx].xlsx].xlsx]_x_3184"/>
      <sheetName val=".xlsx].xlsx].xlsx].xlsx]_x_3185"/>
      <sheetName val=".xlsx].xlsx].xlsx].xlsx]_x_3186"/>
      <sheetName val=".xlsx].xlsx].xlsx].xlsx]_x_3187"/>
      <sheetName val=".xlsx].xlsx].xlsx].xlsx]_x_3188"/>
      <sheetName val=".xlsx].xlsx].xlsx].xlsx]_x_3189"/>
      <sheetName val=".xlsx].xlsx].xlsx].xlsx]_x_3190"/>
      <sheetName val=".xlsx].xlsx].xlsx].xlsx]_x_3191"/>
      <sheetName val=".xlsx].xlsx].xlsx].xlsx]_x_3192"/>
      <sheetName val=".xlsx].xlsx].xlsx].xlsx]_x_3193"/>
      <sheetName val=".xlsx].xlsx].xlsx].xlsx]_x_3194"/>
      <sheetName val=".xlsx].xlsx].xlsx].xlsx]_x_3195"/>
      <sheetName val=".xlsx].xlsx].xlsx].xlsx]_x_3196"/>
      <sheetName val=".xlsx].xlsx].xlsx].xlsx]_x_3197"/>
      <sheetName val=".xlsx].xlsx].xlsx].xlsx]_x_3198"/>
      <sheetName val=".xlsx].xlsx].xlsx].xlsx]_x_3199"/>
      <sheetName val=".xlsx].xlsx].xlsx].xlsx]_x_3200"/>
      <sheetName val=".xlsx].xlsx].xlsx].xlsx]_x_3201"/>
      <sheetName val=".xlsx].xlsx].xlsx].xlsx]_x_3202"/>
      <sheetName val=".xlsx].xlsx].xlsx].xlsx]_x_3203"/>
      <sheetName val=".xlsx].xlsx].xlsx].xlsx]_x_3204"/>
      <sheetName val=".xlsx].xlsx].xlsx].xlsx]_x_3205"/>
      <sheetName val=".xlsx].xlsx].xlsx].xlsx]_x_3206"/>
      <sheetName val=".xlsx].xlsx].xlsx].xlsx]_x_3207"/>
      <sheetName val=".xlsx].xlsx].xlsx].xlsx]_x_3208"/>
      <sheetName val=".xlsx].xlsx].xlsx].xlsx]_x_3209"/>
      <sheetName val=".xlsx].xlsx].xlsx].xlsx]_x_3210"/>
      <sheetName val=".xlsx].xlsx].xlsx].xlsx]_x_3211"/>
      <sheetName val=".xlsx].xlsx].xlsx].xlsx]_x_3212"/>
      <sheetName val=".xlsx].xlsx].xlsx].xlsx]_x_3213"/>
      <sheetName val=".xlsx].xlsx].xlsx].xlsx]_x_3214"/>
      <sheetName val=".xlsx].xlsx].xlsx].xlsx]_x_3215"/>
      <sheetName val=".xlsx].xlsx].xlsx].xlsx]_x_3216"/>
      <sheetName val=".xlsx].xlsx].xlsx].xlsx]_x_3217"/>
      <sheetName val=".xlsx].xlsx].xlsx].xlsx]_x_3218"/>
      <sheetName val=".xlsx].xlsx].xlsx].xlsx]_x_3219"/>
      <sheetName val=".xlsx].xlsx].xlsx].xlsx]_x_3220"/>
      <sheetName val=".xlsx].xlsx].xlsx].xlsx]_x_3221"/>
      <sheetName val=".xlsx].xlsx].xlsx].xlsx]_x_3222"/>
      <sheetName val=".xlsx].xlsx].xlsx].xlsx]_x_3223"/>
      <sheetName val=".xlsx].xlsx].xlsx].xlsx]_x_3224"/>
      <sheetName val=".xlsx].xlsx].xlsx].xlsx]_x_3225"/>
      <sheetName val=".xlsx].xlsx].xlsx].xlsx]_x_3226"/>
      <sheetName val=".xlsx].xlsx].xlsx].xlsx]_x_3227"/>
      <sheetName val=".xlsx].xlsx].xlsx].xlsx]_x_3228"/>
      <sheetName val=".xlsx].xlsx].xlsx].xlsx]_x_3229"/>
      <sheetName val=".xlsx].xlsx].xlsx].xlsx]_x_3230"/>
      <sheetName val=".xlsx].xlsx].xlsx].xlsx]_x_3231"/>
      <sheetName val=".xlsx].xlsx].xlsx].xlsx]_x_3232"/>
      <sheetName val=".xlsx].xlsx].xlsx].xlsx]_x_3233"/>
      <sheetName val=".xlsx].xlsx].xlsx].xlsx]_x_3234"/>
      <sheetName val=".xlsx].xlsx].xlsx].xlsx]_x_3235"/>
      <sheetName val=".xlsx].xlsx].xlsx].xlsx]_x_3236"/>
      <sheetName val=".xlsx].xlsx].xlsx].xlsx]_x_3237"/>
      <sheetName val=".xlsx].xlsx].xlsx].xlsx]_x_3238"/>
      <sheetName val=".xlsx].xlsx].xlsx].xlsx]_x_3239"/>
      <sheetName val=".xlsx].xlsx].xlsx].xlsx]_x_3240"/>
      <sheetName val=".xlsx].xlsx].xlsx].xlsx]_x_3241"/>
      <sheetName val=".xlsx].xlsx].xlsx].xlsx]_x_3242"/>
      <sheetName val=".xlsx].xlsx].xlsx].xlsx]_x_3243"/>
      <sheetName val=".xlsx].xlsx].xlsx].xlsx]_x_3244"/>
      <sheetName val=".xlsx].xlsx].xlsx].xlsx]_x_3245"/>
      <sheetName val=".xlsx].xlsx].xlsx].xlsx]_x_3246"/>
      <sheetName val=".xlsx].xlsx].xlsx].xlsx]_x_3247"/>
      <sheetName val=".xlsx].xlsx].xlsx].xlsx]_x_3248"/>
      <sheetName val=".xlsx].xlsx].xlsx].xlsx]_x_3249"/>
      <sheetName val=".xlsx].xlsx].xlsx].xlsx]_x_3250"/>
      <sheetName val=".xlsx].xlsx].xlsx].xlsx]_x_3251"/>
      <sheetName val=".xlsx].xlsx].xlsx].xlsx]_x_3252"/>
      <sheetName val=".xlsx].xlsx].xlsx].xlsx]_x_3253"/>
      <sheetName val=".xlsx].xlsx].xlsx].xlsx]_x_3254"/>
      <sheetName val=".xlsx].xlsx].xlsx].xlsx]_x_3255"/>
      <sheetName val=".xlsx].xlsx].xlsx].xlsx]_x_3256"/>
      <sheetName val=".xlsx].xlsx].xlsx].xlsx]_x_3257"/>
      <sheetName val=".xlsx].xlsx].xlsx].xlsx]_x_3258"/>
      <sheetName val=".xlsx].xlsx].xlsx].xlsx]_x_3259"/>
      <sheetName val=".xlsx].xlsx].xlsx].xlsx]_x_3260"/>
      <sheetName val=".xlsx].xlsx].xlsx].xlsx]_x_3261"/>
      <sheetName val=".xlsx].xlsx].xlsx].xlsx]_x_3262"/>
      <sheetName val=".xlsx].xlsx].xlsx].xlsx]_x_3263"/>
      <sheetName val=".xlsx].xlsx].xlsx].xlsx]_x_3264"/>
      <sheetName val=".xlsx].xlsx].xlsx].xlsx]_x_3265"/>
      <sheetName val=".xlsx].xlsx].xlsx].xlsx]_x_3266"/>
      <sheetName val=".xlsx].xlsx].xlsx].xlsx]_x_3267"/>
      <sheetName val=".xlsx].xlsx].xlsx].xlsx]_x_3268"/>
      <sheetName val=".xlsx].xlsx].xlsx].xlsx]_x_3269"/>
      <sheetName val=".xlsx].xlsx].xlsx].xlsx]_x_3270"/>
      <sheetName val=".xlsx].xlsx].xlsx].xlsx]_x_3271"/>
      <sheetName val=".xlsx].xlsx].xlsx].xlsx]_x_3272"/>
      <sheetName val=".xlsx].xlsx].xlsx].xlsx]_x_3273"/>
      <sheetName val=".xlsx].xlsx].xlsx].xlsx]_x_3274"/>
      <sheetName val=".xlsx].xlsx].xlsx].xlsx]_x_3275"/>
      <sheetName val=".xlsx].xlsx].xlsx].xlsx]_x_3276"/>
      <sheetName val=".xlsx].xlsx].xlsx].xlsx]_x_3277"/>
      <sheetName val=".xlsx].xlsx].xlsx].xlsx]_x_3278"/>
      <sheetName val=".xlsx].xlsx].xlsx].xlsx]_x_3279"/>
      <sheetName val=".xlsx].xlsx].xlsx].xlsx]_x_3280"/>
      <sheetName val=".xlsx].xlsx].xlsx].xlsx]_x_3281"/>
      <sheetName val=".xlsx].xlsx].xlsx].xlsx]_x_3282"/>
      <sheetName val=".xlsx].xlsx].xlsx].xlsx]_x_3283"/>
      <sheetName val=".xlsx].xlsx].xlsx].xlsx]_x_3284"/>
      <sheetName val=".xlsx].xlsx].xlsx].xlsx]_x_3285"/>
      <sheetName val=".xlsx].xlsx].xlsx].xlsx]_x_3286"/>
      <sheetName val=".xlsx].xlsx].xlsx].xlsx]_x_3287"/>
      <sheetName val=".xlsx].xlsx].xlsx].xlsx]_x_3288"/>
      <sheetName val=".xlsx].xlsx].xlsx].xlsx]_x_3289"/>
      <sheetName val=".xlsx].xlsx].xlsx].xlsx]_x_3290"/>
      <sheetName val=".xlsx].xlsx].xlsx].xlsx]_x_3291"/>
      <sheetName val=".xlsx].xlsx].xlsx].xlsx]_x_3292"/>
      <sheetName val=".xlsx].xlsx].xlsx].xlsx]_x_3293"/>
      <sheetName val=".xlsx].xlsx].xlsx].xlsx]_x_3294"/>
      <sheetName val=".xlsx].xlsx].xlsx].xlsx]_x_3295"/>
      <sheetName val=".xlsx].xlsx].xlsx].xlsx]_x_3296"/>
      <sheetName val=".xlsx].xlsx].xlsx].xlsx]_x_3297"/>
      <sheetName val=".xlsx].xlsx].xlsx].xlsx]_x_3298"/>
      <sheetName val=".xlsx].xlsx].xlsx].xlsx]_x_3299"/>
      <sheetName val=".xlsx].xlsx].xlsx].xlsx]_x_3300"/>
      <sheetName val=".xlsx].xlsx].xlsx].xlsx]_x_3301"/>
      <sheetName val=".xlsx].xlsx].xlsx].xlsx]_x_3302"/>
      <sheetName val=".xlsx].xlsx].xlsx].xlsx]_x_3303"/>
      <sheetName val=".xlsx].xlsx].xlsx].xlsx]_x_3304"/>
      <sheetName val=".xlsx].xlsx].xlsx].xlsx]_x_3305"/>
      <sheetName val=".xlsx].xlsx].xlsx].xlsx]_x_3306"/>
      <sheetName val=".xlsx].xlsx].xlsx].xlsx]_x_3307"/>
      <sheetName val=".xlsx].xlsx].xlsx].xlsx]_x_3308"/>
      <sheetName val=".xlsx].xlsx].xlsx].xlsx]_x_3309"/>
      <sheetName val=".xlsx].xlsx].xlsx].xlsx]_x_3310"/>
      <sheetName val=".xlsx].xlsx].xlsx].xlsx]_x_3311"/>
      <sheetName val=".xlsx].xlsx].xlsx].xlsx]_x_3312"/>
      <sheetName val=".xlsx].xlsx].xlsx].xlsx]_x_3313"/>
      <sheetName val=".xlsx].xlsx].xlsx].xlsx]_x_3314"/>
      <sheetName val=".xlsx].xlsx].xlsx].xlsx]_x_3315"/>
      <sheetName val=".xlsx].xlsx].xlsx].xlsx]_x_3316"/>
      <sheetName val=".xlsx].xlsx].xlsx].xlsx]_x_3317"/>
      <sheetName val=".xlsx].xlsx].xlsx].xlsx]_x_3318"/>
      <sheetName val=".xlsx].xlsx].xlsx].xlsx]_x_3319"/>
      <sheetName val=".xlsx].xlsx].xlsx].xlsx]_x_3320"/>
      <sheetName val=".xlsx].xlsx].xlsx].xlsx]_x_3321"/>
      <sheetName val=".xlsx].xlsx].xlsx].xlsx]_x_3322"/>
      <sheetName val=".xlsx].xlsx].xlsx].xlsx]_x_3323"/>
      <sheetName val=".xlsx].xlsx].xlsx].xlsx]_x_3324"/>
      <sheetName val=".xlsx].xlsx].xlsx].xlsx]_x_3325"/>
      <sheetName val=".xlsx].xlsx].xlsx].xlsx]_x_3326"/>
      <sheetName val=".xlsx].xlsx].xlsx].xlsx]_x_3327"/>
      <sheetName val=".xlsx].xlsx].xlsx].xlsx]_x_3328"/>
      <sheetName val=".xlsx].xlsx].xlsx].xlsx]_x_3329"/>
      <sheetName val=".xlsx].xlsx].xlsx].xlsx]_x_3330"/>
      <sheetName val=".xlsx].xlsx].xlsx].xlsx]_x_3331"/>
      <sheetName val=".xlsx].xlsx].xlsx].xlsx]_x_3332"/>
      <sheetName val=".xlsx].xlsx].xlsx].xlsx]_x_3333"/>
      <sheetName val=".xlsx].xlsx].xlsx].xlsx]_x_3334"/>
      <sheetName val=".xlsx].xlsx].xlsx].xlsx]_x_3335"/>
      <sheetName val=".xlsx].xlsx].xlsx].xlsx]_x_3336"/>
      <sheetName val=".xlsx].xlsx].xlsx].xlsx]_x_3337"/>
      <sheetName val=".xlsx].xlsx].xlsx].xlsx]_x_3338"/>
      <sheetName val=".xlsx].xlsx].xlsx].xlsx]_x_3339"/>
      <sheetName val=".xlsx].xlsx].xlsx].xlsx]_x_3340"/>
      <sheetName val=".xlsx].xlsx].xlsx].xlsx]_x_3341"/>
      <sheetName val=".xlsx].xlsx].xlsx].xlsx]_x_3342"/>
      <sheetName val=".xlsx].xlsx].xlsx].xlsx]_x_3343"/>
      <sheetName val=".xlsx].xlsx].xlsx].xlsx]_x_3344"/>
      <sheetName val=".xlsx].xlsx].xlsx].xlsx]_x_3345"/>
      <sheetName val=".xlsx].xlsx].xlsx].xlsx]_x_3346"/>
      <sheetName val=".xlsx].xlsx].xlsx].xlsx]_x_3347"/>
      <sheetName val=".xlsx].xlsx].xlsx].xlsx]_x_3348"/>
      <sheetName val=".xlsx].xlsx].xlsx].xlsx]_x_3349"/>
      <sheetName val=".xlsx].xlsx].xlsx].xlsx]_x_3350"/>
      <sheetName val=".xlsx].xlsx].xlsx].xlsx]_x_3351"/>
      <sheetName val=".xlsx].xlsx].xlsx].xlsx]_x_3352"/>
      <sheetName val=".xlsx].xlsx].xlsx].xlsx]_x_3353"/>
      <sheetName val=".xlsx].xlsx].xlsx].xlsx]_x_3354"/>
      <sheetName val=".xlsx].xlsx].xlsx].xlsx]_x_3355"/>
      <sheetName val=".xlsx].xlsx].xlsx].xlsx]_x_3356"/>
      <sheetName val=".xlsx].xlsx].xlsx].xlsx]_x_3357"/>
      <sheetName val=".xlsx].xlsx].xlsx].xlsx]_x_3358"/>
      <sheetName val=".xlsx].xlsx].xlsx].xlsx]_x_3359"/>
      <sheetName val=".xlsx].xlsx].xlsx].xlsx]_x_3360"/>
      <sheetName val=".xlsx].xlsx].xlsx].xlsx]_x_3361"/>
      <sheetName val=".xlsx].xlsx].xlsx].xlsx]_x_3362"/>
      <sheetName val=".xlsx].xlsx].xlsx].xlsx]_x_3363"/>
      <sheetName val=".xlsx].xlsx].xlsx].xlsx]_x_3364"/>
      <sheetName val=".xlsx].xlsx].xlsx].xlsx]_x_3365"/>
      <sheetName val=".xlsx].xlsx].xlsx].xlsx]_x_3366"/>
      <sheetName val=".xlsx].xlsx].xlsx].xlsx]_x_3367"/>
      <sheetName val=".xlsx].xlsx].xlsx].xlsx]_x_3368"/>
      <sheetName val=".xlsx].xlsx].xlsx].xlsx]_x_3369"/>
      <sheetName val=".xlsx].xlsx].xlsx].xlsx]_x_3370"/>
      <sheetName val=".xlsx].xlsx].xlsx].xlsx]_x_3371"/>
      <sheetName val=".xlsx].xlsx].xlsx].xlsx]_x_3372"/>
      <sheetName val=".xlsx].xlsx].xlsx].xlsx]_x_3373"/>
      <sheetName val=".xlsx].xlsx].xlsx].xlsx]_x_3374"/>
      <sheetName val=".xlsx].xlsx].xlsx].xlsx]_x_3375"/>
      <sheetName val=".xlsx].xlsx].xlsx].xlsx]_x_3376"/>
      <sheetName val=".xlsx].xlsx].xlsx].xlsx]_x_3377"/>
      <sheetName val=".xlsx].xlsx].xlsx].xlsx]_x_3378"/>
      <sheetName val=".xlsx].xlsx].xlsx].xlsx]_x_3379"/>
      <sheetName val=".xlsx].xlsx].xlsx].xlsx]_x_3380"/>
      <sheetName val=".xlsx].xlsx].xlsx].xlsx]_x_3381"/>
      <sheetName val=".xlsx].xlsx].xlsx].xlsx]_x_3382"/>
      <sheetName val=".xlsx].xlsx].xlsx].xlsx]_x_3383"/>
      <sheetName val=".xlsx].xlsx].xlsx].xlsx]_x_3384"/>
      <sheetName val=".xlsx].xlsx].xlsx].xlsx]_x_3385"/>
      <sheetName val=".xlsx].xlsx].xlsx].xlsx]_x_3386"/>
      <sheetName val=".xlsx].xlsx].xlsx].xlsx]_x_3387"/>
      <sheetName val=".xlsx].xlsx].xlsx].xlsx]_x_3388"/>
      <sheetName val=".xlsx].xlsx].xlsx].xlsx]_x_3389"/>
      <sheetName val=".xlsx].xlsx].xlsx].xlsx]_x_3390"/>
      <sheetName val=".xlsx].xlsx].xlsx].xlsx]_x_3391"/>
      <sheetName val=".xlsx].xlsx].xlsx].xlsx]_x_3392"/>
      <sheetName val=".xlsx].xlsx].xlsx].xlsx]_x_3393"/>
      <sheetName val=".xlsx].xlsx].xlsx].xlsx]_x_3394"/>
      <sheetName val=".xlsx].xlsx].xlsx].xlsx]_x_3395"/>
      <sheetName val=".xlsx].xlsx].xlsx].xlsx]_x_3396"/>
      <sheetName val=".xlsx].xlsx].xlsx].xlsx]_x_3397"/>
      <sheetName val=".xlsx].xlsx].xlsx].xlsx]_x_3398"/>
      <sheetName val=".xlsx].xlsx].xlsx].xlsx]_x_3399"/>
      <sheetName val=".xlsx].xlsx].xlsx].xlsx]_x_3400"/>
      <sheetName val=".xlsx].xlsx].xlsx].xlsx]_x_3401"/>
      <sheetName val=".xlsx].xlsx].xlsx].xlsx]_x_3402"/>
      <sheetName val=".xlsx].xlsx].xlsx].xlsx]_x_3403"/>
      <sheetName val=".xlsx].xlsx].xlsx].xlsx]_x_3404"/>
      <sheetName val=".xlsx].xlsx].xlsx].xlsx]_x_3405"/>
      <sheetName val=".xlsx].xlsx].xlsx].xlsx]_x_3406"/>
      <sheetName val=".xlsx].xlsx].xlsx].xlsx]_x_3407"/>
      <sheetName val=".xlsx].xlsx].xlsx].xlsx]_x_3408"/>
      <sheetName val=".xlsx].xlsx].xlsx].xlsx]_x_3409"/>
      <sheetName val=".xlsx].xlsx].xlsx].xlsx]_x_3410"/>
      <sheetName val=".xlsx].xlsx].xlsx].xlsx]_x_3411"/>
      <sheetName val=".xlsx].xlsx].xlsx].xlsx]_x_3412"/>
      <sheetName val=".xlsx].xlsx].xlsx].xlsx]_x_3413"/>
      <sheetName val=".xlsx].xlsx].xlsx].xlsx]_x_3414"/>
      <sheetName val=".xlsx].xlsx].xlsx].xlsx]_x_3415"/>
      <sheetName val=".xlsx].xlsx].xlsx].xlsx]_x_3416"/>
      <sheetName val=".xlsx].xlsx].xlsx].xlsx]_x_3417"/>
      <sheetName val=".xlsx].xlsx].xlsx].xlsx]_x_3418"/>
      <sheetName val=".xlsx].xlsx].xlsx].xlsx]_x_3419"/>
      <sheetName val=".xlsx].xlsx].xlsx].xlsx]_x_3420"/>
      <sheetName val=".xlsx].xlsx].xlsx].xlsx]_x_3421"/>
      <sheetName val=".xlsx].xlsx].xlsx].xlsx]_x_3422"/>
      <sheetName val=".xlsx].xlsx].xlsx].xlsx]_x_3423"/>
      <sheetName val=".xlsx].xlsx].xlsx].xlsx]_x_3424"/>
      <sheetName val=".xlsx].xlsx].xlsx].xlsx]_x_3425"/>
      <sheetName val=".xlsx].xlsx].xlsx].xlsx]_x_3426"/>
      <sheetName val=".xlsx].xlsx].xlsx].xlsx]_x_3427"/>
      <sheetName val=".xlsx].xlsx].xlsx].xlsx]_x_3428"/>
      <sheetName val=".xlsx].xlsx].xlsx].xlsx]_x_3429"/>
      <sheetName val=".xlsx].xlsx].xlsx].xlsx]_x_3430"/>
      <sheetName val=".xlsx].xlsx].xlsx].xlsx]_x_3431"/>
      <sheetName val=".xlsx].xlsx].xlsx].xlsx]_x_3432"/>
      <sheetName val=".xlsx].xlsx].xlsx].xlsx]_x_3433"/>
      <sheetName val=".xlsx].xlsx].xlsx].xlsx]_x_3434"/>
      <sheetName val=".xlsx].xlsx].xlsx].xlsx]_x_3435"/>
      <sheetName val=".xlsx].xlsx].xlsx].xlsx]_x_3436"/>
      <sheetName val=".xlsx].xlsx].xlsx].xlsx]_x_3437"/>
      <sheetName val=".xlsx].xlsx].xlsx].xlsx]_x_3438"/>
      <sheetName val=".xlsx].xlsx].xlsx].xlsx]_x_3439"/>
      <sheetName val=".xlsx].xlsx].xlsx].xlsx]_x_3440"/>
      <sheetName val=".xlsx].xlsx].xlsx].xlsx]_x_3441"/>
      <sheetName val=".xlsx].xlsx].xlsx].xlsx]_x_3442"/>
      <sheetName val=".xlsx].xlsx].xlsx].xlsx]_x_3443"/>
      <sheetName val=".xlsx].xlsx].xlsx].xlsx]_x_3444"/>
      <sheetName val=".xlsx].xlsx].xlsx].xlsx]_x_3445"/>
      <sheetName val=".xlsx].xlsx].xlsx].xlsx]_x_3446"/>
      <sheetName val=".xlsx].xlsx].xlsx].xlsx]_x_3447"/>
      <sheetName val=".xlsx].xlsx].xlsx].xlsx]_x_3448"/>
      <sheetName val=".xlsx].xlsx].xlsx].xlsx]_x_3449"/>
      <sheetName val=".xlsx].xlsx].xlsx].xlsx]_x_3450"/>
      <sheetName val=".xlsx].xlsx].xlsx].xlsx]_x_3451"/>
      <sheetName val=".xlsx].xlsx].xlsx].xlsx]_x_3452"/>
      <sheetName val=".xlsx].xlsx].xlsx].xlsx]_x_3453"/>
      <sheetName val=".xlsx].xlsx].xlsx].xlsx]_x_3454"/>
      <sheetName val=".xlsx].xlsx].xlsx].xlsx]_x_3455"/>
      <sheetName val=".xlsx].xlsx].xlsx].xlsx]_x_3456"/>
      <sheetName val=".xlsx].xlsx].xlsx].xlsx]_x_3457"/>
      <sheetName val=".xlsx].xlsx].xlsx].xlsx]_x_3458"/>
      <sheetName val=".xlsx].xlsx].xlsx].xlsx]_x_3459"/>
      <sheetName val=".xlsx].xlsx].xlsx].xlsx]_x_3460"/>
      <sheetName val=".xlsx].xlsx].xlsx].xlsx]_x_3461"/>
      <sheetName val=".xlsx].xlsx].xlsx].xlsx]_x_3462"/>
      <sheetName val=".xlsx].xlsx].xlsx].xlsx]_x_3463"/>
      <sheetName val=".xlsx].xlsx].xlsx].xlsx]_x_3464"/>
      <sheetName val=".xlsx].xlsx].xlsx].xlsx]_x_3465"/>
      <sheetName val=".xlsx].xlsx].xlsx].xlsx]_x_3466"/>
      <sheetName val=".xlsx].xlsx].xlsx].xlsx]_x_3467"/>
      <sheetName val=".xlsx].xlsx].xlsx].xlsx]_x_3468"/>
      <sheetName val=".xlsx].xlsx].xlsx].xlsx]_x_3469"/>
      <sheetName val=".xlsx].xlsx].xlsx].xlsx]_x_3470"/>
      <sheetName val=".xlsx].xlsx].xlsx].xlsx]_x_3471"/>
      <sheetName val=".xlsx].xlsx].xlsx].xlsx]_x_3472"/>
      <sheetName val=".xlsx].xlsx].xlsx].xlsx]_x_3473"/>
      <sheetName val=".xlsx].xlsx].xlsx].xlsx]_x_3474"/>
      <sheetName val=".xlsx].xlsx].xlsx].xlsx]_x_3475"/>
      <sheetName val=".xlsx].xlsx].xlsx].xlsx]_x_3476"/>
      <sheetName val=".xlsx].xlsx].xlsx].xlsx]_x_3477"/>
      <sheetName val=".xlsx].xlsx].xlsx].xlsx]_x_3478"/>
      <sheetName val=".xlsx].xlsx].xlsx].xlsx]_x_3479"/>
      <sheetName val=".xlsx].xlsx].xlsx].xlsx]_x_3480"/>
      <sheetName val=".xlsx].xlsx].xlsx].xlsx]_x_3481"/>
      <sheetName val=".xlsx].xlsx].xlsx].xlsx]_x_3482"/>
      <sheetName val=".xlsx].xlsx].xlsx].xlsx]_x_3483"/>
      <sheetName val=".xlsx].xlsx].xlsx].xlsx]_x_3484"/>
      <sheetName val=".xlsx].xlsx].xlsx].xlsx]_x_3485"/>
      <sheetName val=".xlsx].xlsx].xlsx].xlsx]_x_3486"/>
      <sheetName val=".xlsx].xlsx].xlsx].xlsx]_x_3487"/>
      <sheetName val=".xlsx].xlsx].xlsx].xlsx]_x_3488"/>
      <sheetName val=".xlsx].xlsx].xlsx].xlsx]_x_3489"/>
      <sheetName val=".xlsx].xlsx].xlsx].xlsx]_x_3490"/>
      <sheetName val=".xlsx].xlsx].xlsx].xlsx]_x_3491"/>
      <sheetName val=".xlsx].xlsx].xlsx].xlsx]_x_3492"/>
      <sheetName val=".xlsx].xlsx].xlsx].xlsx]_x_3493"/>
      <sheetName val=".xlsx].xlsx].xlsx].xlsx]_x_3494"/>
      <sheetName val=".xlsx].xlsx].xlsx].xlsx]_x_3495"/>
      <sheetName val=".xlsx].xlsx].xlsx].xlsx]_x_3496"/>
      <sheetName val=".xlsx].xlsx].xlsx].xlsx]_x_3497"/>
      <sheetName val=".xlsx].xlsx].xlsx].xlsx]_x_3498"/>
      <sheetName val=".xlsx].xlsx].xlsx].xlsx]_x_3499"/>
      <sheetName val=".xlsx].xlsx].xlsx].xlsx]_x_3500"/>
      <sheetName val=".xlsx].xlsx].xlsx].xlsx]_x_3501"/>
      <sheetName val=".xlsx].xlsx].xlsx].xlsx]_x_3502"/>
      <sheetName val=".xlsx].xlsx].xlsx].xlsx]_x_3503"/>
      <sheetName val=".xlsx].xlsx].xlsx].xlsx]_x_3504"/>
      <sheetName val=".xlsx].xlsx].xlsx].xlsx]_x_3505"/>
      <sheetName val=".xlsx].xlsx].xlsx].xlsx]_x_3506"/>
      <sheetName val=".xlsx].xlsx].xlsx].xlsx]_x_3507"/>
      <sheetName val=".xlsx].xlsx].xlsx].xlsx]_x_3508"/>
      <sheetName val=".xlsx].xlsx].xlsx].xlsx]_x_3509"/>
      <sheetName val=".xlsx].xlsx].xlsx].xlsx]_x_3510"/>
      <sheetName val=".xlsx].xlsx].xlsx].xlsx]_x_3511"/>
      <sheetName val=".xlsx].xlsx].xlsx].xlsx]_x_3512"/>
      <sheetName val=".xlsx].xlsx].xlsx].xlsx]_x_3513"/>
      <sheetName val=".xlsx].xlsx].xlsx].xlsx]_x_3514"/>
      <sheetName val=".xlsx].xlsx].xlsx].xlsx]_x_3515"/>
      <sheetName val=".xlsx].xlsx].xlsx].xlsx]_x_3516"/>
      <sheetName val=".xlsx].xlsx].xlsx].xlsx]_x_3517"/>
      <sheetName val=".xlsx].xlsx].xlsx].xlsx]_x_3518"/>
      <sheetName val=".xlsx].xlsx].xlsx].xlsx]_x_3519"/>
      <sheetName val=".xlsx].xlsx].xlsx].xlsx]_x_3520"/>
      <sheetName val=".xlsx].xlsx].xlsx].xlsx]_x_3521"/>
      <sheetName val=".xlsx].xlsx].xlsx].xlsx]_x_3522"/>
      <sheetName val=".xlsx].xlsx].xlsx].xlsx]_x_3523"/>
      <sheetName val=".xlsx].xlsx].xlsx].xlsx]_x_3524"/>
      <sheetName val=".xlsx].xlsx].xlsx].xlsx]_x_3525"/>
      <sheetName val=".xlsx].xlsx].xlsx].xlsx]_x_3526"/>
      <sheetName val=".xlsx].xlsx].xlsx].xlsx]_x_3527"/>
      <sheetName val=".xlsx].xlsx].xlsx].xlsx]_x_3528"/>
      <sheetName val=".xlsx].xlsx].xlsx].xlsx]_x_3529"/>
      <sheetName val=".xlsx].xlsx].xlsx].xlsx]_x_3530"/>
      <sheetName val=".xlsx].xlsx].xlsx].xlsx]_x_3531"/>
      <sheetName val=".xlsx].xlsx].xlsx].xlsx]_x_3532"/>
      <sheetName val=".xlsx].xlsx].xlsx].xlsx]_x_3533"/>
      <sheetName val=".xlsx].xlsx].xlsx].xlsx]_x_3534"/>
      <sheetName val=".xlsx].xlsx].xlsx].xlsx]_x_3535"/>
      <sheetName val=".xlsx].xlsx].xlsx].xlsx]_x_3536"/>
      <sheetName val=".xlsx].xlsx].xlsx].xlsx]_x_3537"/>
      <sheetName val=".xlsx].xlsx].xlsx].xlsx]_x_3538"/>
      <sheetName val=".xlsx].xlsx].xlsx].xlsx]_x_3539"/>
      <sheetName val=".xlsx].xlsx].xlsx].xlsx]_x_3540"/>
      <sheetName val=".xlsx].xlsx].xlsx].xlsx]_x_3541"/>
      <sheetName val=".xlsx].xlsx].xlsx].xlsx]_x_3542"/>
      <sheetName val=".xlsx].xlsx].xlsx].xlsx]_x_3543"/>
      <sheetName val=".xlsx].xlsx].xlsx].xlsx]_x_3544"/>
      <sheetName val=".xlsx].xlsx].xlsx].xlsx]_x_3545"/>
      <sheetName val=".xlsx].xlsx].xlsx].xlsx]_x_3546"/>
      <sheetName val=".xlsx].xlsx].xlsx].xlsx]_x_3547"/>
      <sheetName val=".xlsx].xlsx].xlsx].xlsx]_x_3548"/>
      <sheetName val=".xlsx].xlsx].xlsx].xlsx]_x_3549"/>
      <sheetName val=".xlsx].xlsx].xlsx].xlsx]_x_3550"/>
      <sheetName val=".xlsx].xlsx].xlsx].xlsx]_x_3551"/>
      <sheetName val=".xlsx].xlsx].xlsx].xlsx]_x_3552"/>
      <sheetName val=".xlsx].xlsx].xlsx].xlsx]_x_3553"/>
      <sheetName val=".xlsx].xlsx].xlsx].xlsx]_x_3554"/>
      <sheetName val=".xlsx].xlsx].xlsx].xlsx]_x_3555"/>
      <sheetName val=".xlsx].xlsx].xlsx].xlsx]_x_3556"/>
      <sheetName val=".xlsx].xlsx].xlsx].xlsx]_x_3557"/>
      <sheetName val=".xlsx].xlsx].xlsx].xlsx]_x_3558"/>
      <sheetName val=".xlsx].xlsx].xlsx].xlsx]_x_3559"/>
      <sheetName val=".xlsx].xlsx].xlsx].xlsx]_x_3560"/>
      <sheetName val=".xlsx].xlsx].xlsx].xlsx]_x_3561"/>
      <sheetName val=".xlsx].xlsx].xlsx].xlsx]_x_3562"/>
      <sheetName val=".xlsx].xlsx].xlsx].xlsx]_x_3563"/>
      <sheetName val=".xlsx].xlsx].xlsx].xlsx]_x_3564"/>
      <sheetName val=".xlsx].xlsx].xlsx].xlsx]_x_3565"/>
      <sheetName val=".xlsx].xlsx].xlsx].xlsx]_x_3566"/>
      <sheetName val=".xlsx].xlsx].xlsx].xlsx]_x_3567"/>
      <sheetName val=".xlsx].xlsx].xlsx].xlsx]_x_3568"/>
      <sheetName val=".xlsx].xlsx].xlsx].xlsx]_x_3569"/>
      <sheetName val=".xlsx].xlsx].xlsx].xlsx]_x_3570"/>
      <sheetName val=".xlsx].xlsx].xlsx].xlsx]_x_3571"/>
      <sheetName val=".xlsx].xlsx].xlsx].xlsx]_x_3572"/>
      <sheetName val=".xlsx].xlsx].xlsx].xlsx]_x_3573"/>
      <sheetName val=".xlsx].xlsx].xlsx].xlsx]_x_3574"/>
      <sheetName val=".xlsx].xlsx].xlsx].xlsx]_x_3575"/>
      <sheetName val=".xlsx].xlsx].xlsx].xlsx]_x_3576"/>
      <sheetName val=".xlsx].xlsx].xlsx].xlsx]_x_3577"/>
      <sheetName val=".xlsx].xlsx].xlsx].xlsx]_x_3578"/>
      <sheetName val=".xlsx].xlsx].xlsx].xlsx]_x_3579"/>
      <sheetName val=".xlsx].xlsx].xlsx].xlsx]_x_3580"/>
      <sheetName val=".xlsx].xlsx].xlsx].xlsx]_x_3581"/>
      <sheetName val=".xlsx].xlsx].xlsx].xlsx]_x_3582"/>
      <sheetName val=".xlsx].xlsx].xlsx].xlsx]_x_3583"/>
      <sheetName val=".xlsx].xlsx].xlsx].xlsx]_x_3584"/>
      <sheetName val=".xlsx].xlsx].xlsx].xlsx]_x_3585"/>
      <sheetName val=".xlsx].xlsx].xlsx].xlsx]_x_3586"/>
      <sheetName val=".xlsx].xlsx].xlsx].xlsx]_x_3587"/>
      <sheetName val=".xlsx].xlsx].xlsx].xlsx]_x_3588"/>
      <sheetName val=".xlsx].xlsx].xlsx].xlsx]_x_3589"/>
      <sheetName val=".xlsx].xlsx].xlsx].xlsx]_x_3590"/>
      <sheetName val=".xlsx].xlsx].xlsx].xlsx]_x_3591"/>
      <sheetName val=".xlsx].xlsx].xlsx].xlsx]_x_3592"/>
      <sheetName val=".xlsx].xlsx].xlsx].xlsx]_x_3593"/>
      <sheetName val=".xlsx].xlsx].xlsx].xlsx]_x_3594"/>
      <sheetName val=".xlsx].xlsx].xlsx].xlsx]_x_3595"/>
      <sheetName val=".xlsx].xlsx].xlsx].xlsx]_x_3596"/>
      <sheetName val=".xlsx].xlsx].xlsx].xlsx]_x_3597"/>
      <sheetName val=".xlsx].xlsx].xlsx].xlsx]_x_3598"/>
      <sheetName val=".xlsx].xlsx].xlsx].xlsx]_x_3599"/>
      <sheetName val=".xlsx].xlsx].xlsx].xlsx]_x_3600"/>
      <sheetName val=".xlsx].xlsx].xlsx].xlsx]_x_3601"/>
      <sheetName val=".xlsx].xlsx].xlsx].xlsx]_x_3602"/>
      <sheetName val=".xlsx].xlsx].xlsx].xlsx]_x_3603"/>
      <sheetName val=".xlsx].xlsx].xlsx].xlsx]_x_3604"/>
      <sheetName val=".xlsx].xlsx].xlsx].xlsx]_x_3605"/>
      <sheetName val=".xlsx].xlsx].xlsx].xlsx]_x_3606"/>
      <sheetName val=".xlsx].xlsx].xlsx].xlsx]_x_3607"/>
      <sheetName val=".xlsx].xlsx].xlsx].xlsx]_x_3608"/>
      <sheetName val=".xlsx].xlsx].xlsx].xlsx]_x_3609"/>
      <sheetName val=".xlsx].xlsx].xlsx].xlsx]_x_3610"/>
      <sheetName val=".xlsx].xlsx].xlsx].xlsx]_x_3611"/>
      <sheetName val=".xlsx].xlsx].xlsx].xlsx]_x_3612"/>
      <sheetName val=".xlsx].xlsx].xlsx].xlsx]_x_3613"/>
      <sheetName val=".xlsx].xlsx].xlsx].xlsx]_x_3614"/>
      <sheetName val=".xlsx].xlsx].xlsx].xlsx]_x_3615"/>
      <sheetName val=".xlsx].xlsx].xlsx].xlsx]_x_3616"/>
      <sheetName val=".xlsx].xlsx].xlsx].xlsx]_x_3617"/>
      <sheetName val=".xlsx].xlsx].xlsx].xlsx]_x_3618"/>
      <sheetName val=".xlsx].xlsx].xlsx].xlsx]_x_3619"/>
      <sheetName val=".xlsx].xlsx].xlsx].xlsx]_x_3620"/>
      <sheetName val=".xlsx].xlsx].xlsx].xlsx]_x_3621"/>
      <sheetName val=".xlsx].xlsx].xlsx].xlsx]_x_3622"/>
      <sheetName val=".xlsx].xlsx].xlsx].xlsx]_x_3623"/>
      <sheetName val=".xlsx].xlsx].xlsx].xlsx]_x_3624"/>
      <sheetName val=".xlsx].xlsx].xlsx].xlsx]_x_3625"/>
      <sheetName val=".xlsx].xlsx].xlsx].xlsx]_x_3626"/>
      <sheetName val=".xlsx].xlsx].xlsx].xlsx]_x_3627"/>
      <sheetName val=".xlsx].xlsx].xlsx].xlsx]_x_3628"/>
      <sheetName val=".xlsx].xlsx].xlsx].xlsx]_x_3629"/>
      <sheetName val=".xlsx].xlsx].xlsx].xlsx]_x_3630"/>
      <sheetName val=".xlsx].xlsx].xlsx].xlsx]_x_3631"/>
      <sheetName val=".xlsx].xlsx].xlsx].xlsx]_x_3632"/>
      <sheetName val=".xlsx].xlsx].xlsx].xlsx]_x_3633"/>
      <sheetName val=".xlsx].xlsx].xlsx].xlsx]_x_3634"/>
      <sheetName val=".xlsx].xlsx].xlsx].xlsx]_x_3635"/>
      <sheetName val=".xlsx].xlsx].xlsx].xlsx]_x_3636"/>
      <sheetName val=".xlsx].xlsx].xlsx].xlsx]_x_3637"/>
      <sheetName val=".xlsx].xlsx].xlsx].xlsx]_x_3638"/>
      <sheetName val=".xlsx].xlsx].xlsx].xlsx]_x_3639"/>
      <sheetName val=".xlsx].xlsx].xlsx].xlsx]_x_3640"/>
      <sheetName val=".xlsx].xlsx].xlsx].xlsx]_x_3641"/>
      <sheetName val=".xlsx].xlsx].xlsx].xlsx]_x_3642"/>
      <sheetName val=".xlsx].xlsx].xlsx].xlsx]_x_3643"/>
      <sheetName val=".xlsx].xlsx].xlsx].xlsx]_x_3644"/>
      <sheetName val=".xlsx].xlsx].xlsx].xlsx]_x_3645"/>
      <sheetName val=".xlsx].xlsx].xlsx].xlsx]_x_3646"/>
      <sheetName val=".xlsx].xlsx].xlsx].xlsx]_x_3647"/>
      <sheetName val=".xlsx].xlsx].xlsx].xlsx]_x_3648"/>
      <sheetName val=".xlsx].xlsx].xlsx].xlsx]_x_3649"/>
      <sheetName val=".xlsx].xlsx].xlsx].xlsx]_x_3650"/>
      <sheetName val=".xlsx].xlsx].xlsx].xlsx]_x_3651"/>
      <sheetName val=".xlsx].xlsx].xlsx].xlsx]_x_3652"/>
      <sheetName val=".xlsx].xlsx].xlsx].xlsx]_x_3653"/>
      <sheetName val=".xlsx].xlsx].xlsx].xlsx]_x_3654"/>
      <sheetName val=".xlsx].xlsx].xlsx].xlsx]_x_3655"/>
      <sheetName val=".xlsx].xlsx].xlsx].xlsx]_x_3656"/>
      <sheetName val=".xlsx].xlsx].xlsx].xlsx]_x_3657"/>
      <sheetName val=".xlsx].xlsx].xlsx].xlsx]_x_3658"/>
      <sheetName val=".xlsx].xlsx].xlsx].xlsx]_x_3659"/>
      <sheetName val=".xlsx].xlsx].xlsx].xlsx]_x_3660"/>
      <sheetName val=".xlsx].xlsx].xlsx].xlsx]_x_3661"/>
      <sheetName val=".xlsx].xlsx].xlsx].xlsx]_x_3662"/>
      <sheetName val=".xlsx].xlsx].xlsx].xlsx]_x_3663"/>
      <sheetName val=".xlsx].xlsx].xlsx].xlsx]_x_3664"/>
      <sheetName val=".xlsx].xlsx].xlsx].xlsx]_x_3665"/>
      <sheetName val=".xlsx].xlsx].xlsx].xlsx]_x_3666"/>
      <sheetName val=".xlsx].xlsx].xlsx].xlsx]_x_3667"/>
      <sheetName val=".xlsx].xlsx].xlsx].xlsx]_x_3668"/>
      <sheetName val=".xlsx].xlsx].xlsx].xlsx]_x_3669"/>
      <sheetName val=".xlsx].xlsx].xlsx].xlsx]_x_3670"/>
      <sheetName val=".xlsx].xlsx].xlsx].xlsx]_x_3671"/>
      <sheetName val=".xlsx].xlsx].xlsx].xlsx]_x_3672"/>
      <sheetName val=".xlsx].xlsx].xlsx].xlsx]_x_3673"/>
      <sheetName val=".xlsx].xlsx].xlsx].xlsx]_x_3674"/>
      <sheetName val=".xlsx].xlsx].xlsx].xlsx]_x_3675"/>
      <sheetName val=".xlsx].xlsx].xlsx].xlsx]_x_3676"/>
      <sheetName val=".xlsx].xlsx].xlsx].xlsx]_x_3677"/>
      <sheetName val=".xlsx].xlsx].xlsx].xlsx]_x_3678"/>
      <sheetName val=".xlsx].xlsx].xlsx].xlsx]_x_3679"/>
      <sheetName val=".xlsx].xlsx].xlsx].xlsx]_x_3680"/>
      <sheetName val=".xlsx].xlsx].xlsx].xlsx]_x_3681"/>
      <sheetName val=".xlsx].xlsx].xlsx].xlsx]_x_3682"/>
      <sheetName val=".xlsx].xlsx].xlsx].xlsx]_x_3683"/>
      <sheetName val=".xlsx].xlsx].xlsx].xlsx]_x_3684"/>
      <sheetName val=".xlsx].xlsx].xlsx].xlsx]_x_3685"/>
      <sheetName val=".xlsx].xlsx].xlsx].xlsx]_x_3686"/>
      <sheetName val=".xlsx].xlsx].xlsx].xlsx]_x_3687"/>
      <sheetName val=".xlsx].xlsx].xlsx].xlsx]_x_3688"/>
      <sheetName val=".xlsx].xlsx].xlsx].xlsx]_x_3689"/>
      <sheetName val=".xlsx].xlsx].xlsx].xlsx]_x_3690"/>
      <sheetName val=".xlsx].xlsx].xlsx].xlsx]_x_3691"/>
      <sheetName val=".xlsx].xlsx].xlsx].xlsx]_x_3692"/>
      <sheetName val=".xlsx].xlsx].xlsx].xlsx]_x_3693"/>
      <sheetName val=".xlsx].xlsx].xlsx].xlsx]_x_3694"/>
      <sheetName val=".xlsx].xlsx].xlsx].xlsx]_x_3695"/>
      <sheetName val=".xlsx].xlsx].xlsx].xlsx]_x_3696"/>
      <sheetName val=".xlsx].xlsx].xlsx].xlsx]_x_3697"/>
      <sheetName val=".xlsx].xlsx].xlsx].xlsx]_x_3698"/>
      <sheetName val=".xlsx].xlsx].xlsx].xlsx]_x_3699"/>
      <sheetName val=".xlsx].xlsx].xlsx].xlsx]_x_3700"/>
      <sheetName val=".xlsx].xlsx].xlsx].xlsx]_x_3701"/>
      <sheetName val=".xlsx].xlsx].xlsx].xlsx]_x_3702"/>
      <sheetName val=".xlsx].xlsx].xlsx].xlsx]_x_3703"/>
      <sheetName val=".xlsx].xlsx].xlsx].xlsx]_x_3704"/>
      <sheetName val=".xlsx].xlsx].xlsx].xlsx]_x_3705"/>
      <sheetName val=".xlsx].xlsx].xlsx].xlsx]_x_3706"/>
      <sheetName val=".xlsx].xlsx].xlsx].xlsx]_x_3707"/>
      <sheetName val=".xlsx].xlsx].xlsx].xlsx]_x_3708"/>
      <sheetName val=".xlsx].xlsx].xlsx].xlsx]_x_3709"/>
      <sheetName val=".xlsx].xlsx].xlsx].xlsx]_x_3710"/>
      <sheetName val=".xlsx].xlsx].xlsx].xlsx]_x_3711"/>
      <sheetName val=".xlsx].xlsx].xlsx].xlsx]_x_3712"/>
      <sheetName val=".xlsx].xlsx].xlsx].xlsx]_x_3713"/>
      <sheetName val=".xlsx].xlsx].xlsx].xlsx]_x_3714"/>
      <sheetName val=".xlsx].xlsx].xlsx].xlsx]_x_3715"/>
      <sheetName val=".xlsx].xlsx].xlsx].xlsx]_x_3716"/>
      <sheetName val=".xlsx].xlsx].xlsx].xlsx]_x_3717"/>
      <sheetName val=".xlsx].xlsx].xlsx].xlsx]_x_3718"/>
      <sheetName val=".xlsx].xlsx].xlsx].xlsx]_x_3719"/>
      <sheetName val=".xlsx].xlsx].xlsx].xlsx]_x_3720"/>
      <sheetName val=".xlsx].xlsx].xlsx].xlsx]_x_3721"/>
      <sheetName val=".xlsx].xlsx].xlsx].xlsx]_x_3722"/>
      <sheetName val=".xlsx].xlsx].xlsx].xlsx]_x_3723"/>
      <sheetName val=".xlsx].xlsx].xlsx].xlsx]_x_3724"/>
      <sheetName val=".xlsx].xlsx].xlsx].xlsx]_x_3725"/>
      <sheetName val=".xlsx].xlsx].xlsx].xlsx]_x_3726"/>
      <sheetName val=".xlsx].xlsx].xlsx].xlsx]_x_3727"/>
      <sheetName val=".xlsx].xlsx].xlsx].xlsx]_x_3728"/>
      <sheetName val=".xlsx].xlsx].xlsx].xlsx]_x_3729"/>
      <sheetName val=".xlsx].xlsx].xlsx].xlsx]_x_3730"/>
      <sheetName val=".xlsx].xlsx].xlsx].xlsx]_x_3731"/>
      <sheetName val=".xlsx].xlsx].xlsx].xlsx]_x_3732"/>
      <sheetName val=".xlsx].xlsx].xlsx].xlsx]_x_3733"/>
      <sheetName val=".xlsx].xlsx].xlsx].xlsx]_x_3734"/>
      <sheetName val=".xlsx].xlsx].xlsx].xlsx]_x_3735"/>
      <sheetName val=".xlsx].xlsx].xlsx].xlsx]_x_3736"/>
      <sheetName val=".xlsx].xlsx].xlsx].xlsx]_x_3737"/>
      <sheetName val=".xlsx].xlsx].xlsx].xlsx]_x_3738"/>
      <sheetName val=".xlsx].xlsx].xlsx].xlsx]_x_3739"/>
      <sheetName val=".xlsx].xlsx].xlsx].xlsx]_x_3740"/>
      <sheetName val=".xlsx].xlsx].xlsx].xlsx]_x_3741"/>
      <sheetName val=".xlsx].xlsx].xlsx].xlsx]_x_3742"/>
      <sheetName val=".xlsx].xlsx].xlsx].xlsx]_x_3743"/>
      <sheetName val=".xlsx].xlsx].xlsx].xlsx]_x_3744"/>
      <sheetName val=".xlsx].xlsx].xlsx].xlsx]_x_3745"/>
      <sheetName val=".xlsx].xlsx].xlsx].xlsx]_x_3746"/>
      <sheetName val=".xlsx].xlsx].xlsx].xlsx]_x_3747"/>
      <sheetName val=".xlsx].xlsx].xlsx].xlsx]_x_3748"/>
      <sheetName val=".xlsx].xlsx].xlsx].xlsx]_x_3749"/>
      <sheetName val=".xlsx].xlsx].xlsx].xlsx]_x_3750"/>
      <sheetName val=".xlsx].xlsx].xlsx].xlsx]_x_3751"/>
      <sheetName val=".xlsx].xlsx].xlsx].xlsx]_x_3752"/>
      <sheetName val=".xlsx].xlsx].xlsx].xlsx]_x_3753"/>
      <sheetName val=".xlsx].xlsx].xlsx].xlsx]_x_3754"/>
      <sheetName val=".xlsx].xlsx].xlsx].xlsx]_x_3755"/>
      <sheetName val=".xlsx].xlsx].xlsx].xlsx]_x_3756"/>
      <sheetName val=".xlsx].xlsx].xlsx].xlsx]_x_3757"/>
      <sheetName val=".xlsx].xlsx].xlsx].xlsx]_x_3758"/>
      <sheetName val=".xlsx].xlsx].xlsx].xlsx]_x_3759"/>
      <sheetName val=".xlsx].xlsx].xlsx].xlsx]_x_3760"/>
      <sheetName val=".xlsx].xlsx].xlsx].xlsx]_x_3761"/>
      <sheetName val=".xlsx].xlsx].xlsx].xlsx]_x_3762"/>
      <sheetName val=".xlsx].xlsx].xlsx].xlsx]_x_3763"/>
      <sheetName val=".xlsx].xlsx].xlsx].xlsx]_x_3764"/>
      <sheetName val=".xlsx].xlsx].xlsx].xlsx]_x_3765"/>
      <sheetName val=".xlsx].xlsx].xlsx].xlsx]_x_3766"/>
      <sheetName val=".xlsx].xlsx].xlsx].xlsx]_x_3767"/>
      <sheetName val=".xlsx].xlsx].xlsx].xlsx]_x_3768"/>
      <sheetName val=".xlsx].xlsx].xlsx].xlsx]_x_3769"/>
      <sheetName val=".xlsx].xlsx].xlsx].xlsx]_x_3770"/>
      <sheetName val=".xlsx].xlsx].xlsx].xlsx]_x_3771"/>
      <sheetName val=".xlsx].xlsx].xlsx].xlsx]_x_3772"/>
      <sheetName val=".xlsx].xlsx].xlsx].xlsx]_x_3773"/>
      <sheetName val=".xlsx].xlsx].xlsx].xlsx]_x_3774"/>
      <sheetName val=".xlsx].xlsx].xlsx].xlsx]_x_3775"/>
      <sheetName val=".xlsx].xlsx].xlsx].xlsx]_x_3776"/>
      <sheetName val=".xlsx].xlsx].xlsx].xlsx]_x_3777"/>
      <sheetName val=".xlsx].xlsx].xlsx].xlsx]_x_3778"/>
      <sheetName val=".xlsx].xlsx].xlsx].xlsx]_x_3779"/>
      <sheetName val=".xlsx].xlsx].xlsx].xlsx]_x_3780"/>
      <sheetName val=".xlsx].xlsx].xlsx].xlsx]_x_3781"/>
      <sheetName val=".xlsx].xlsx].xlsx].xlsx]_x_3782"/>
      <sheetName val=".xlsx].xlsx].xlsx].xlsx]_x_3783"/>
      <sheetName val=".xlsx].xlsx].xlsx].xlsx]_x_3784"/>
      <sheetName val=".xlsx].xlsx].xlsx].xlsx]_x_3785"/>
      <sheetName val=".xlsx].xlsx].xlsx].xlsx]_x_3786"/>
      <sheetName val=".xlsx].xlsx].xlsx].xlsx]_x_3787"/>
      <sheetName val=".xlsx].xlsx].xlsx].xlsx]_x_3788"/>
      <sheetName val=".xlsx].xlsx].xlsx].xlsx]_x_3789"/>
      <sheetName val=".xlsx].xlsx].xlsx].xlsx]_x_3790"/>
      <sheetName val=".xlsx].xlsx].xlsx].xlsx]_x_3791"/>
      <sheetName val=".xlsx].xlsx].xlsx].xlsx]_x_3792"/>
      <sheetName val=".xlsx].xlsx].xlsx].xlsx]_x_3793"/>
      <sheetName val=".xlsx].xlsx].xlsx].xlsx]_x_3794"/>
      <sheetName val=".xlsx].xlsx].xlsx].xlsx]_x_3795"/>
      <sheetName val=".xlsx].xlsx].xlsx].xlsx]_x_3796"/>
      <sheetName val=".xlsx].xlsx].xlsx].xlsx]_x_3797"/>
      <sheetName val=".xlsx].xlsx].xlsx].xlsx]_x_3798"/>
      <sheetName val=".xlsx].xlsx].xlsx].xlsx]_x_3799"/>
      <sheetName val=".xlsx].xlsx].xlsx].xlsx]_x_3800"/>
      <sheetName val=".xlsx].xlsx].xlsx].xlsx]_x_3801"/>
      <sheetName val=".xlsx].xlsx].xlsx].xlsx]_x_3802"/>
      <sheetName val=".xlsx].xlsx].xlsx].xlsx]_x_3803"/>
      <sheetName val=".xlsx].xlsx].xlsx].xlsx]_x_3804"/>
      <sheetName val=".xlsx].xlsx].xlsx].xlsx]_x_3805"/>
      <sheetName val=".xlsx].xlsx].xlsx].xlsx]_x_3806"/>
      <sheetName val=".xlsx].xlsx].xlsx].xlsx]_x_3807"/>
      <sheetName val=".xlsx].xlsx].xlsx].xlsx]_x_3808"/>
      <sheetName val=".xlsx].xlsx].xlsx].xlsx]_x_3809"/>
      <sheetName val=".xlsx].xlsx].xlsx].xlsx]_x_3810"/>
      <sheetName val=".xlsx].xlsx].xlsx].xlsx]_x_3811"/>
      <sheetName val=".xlsx].xlsx].xlsx].xlsx]_x_3812"/>
      <sheetName val=".xlsx].xlsx].xlsx].xlsx]_x_3813"/>
      <sheetName val=".xlsx].xlsx].xlsx].xlsx]_x_3814"/>
      <sheetName val=".xlsx].xlsx].xlsx].xlsx]_x_3815"/>
      <sheetName val=".xlsx].xlsx].xlsx].xlsx]_x_3816"/>
      <sheetName val=".xlsx].xlsx].xlsx].xlsx]_x_3817"/>
      <sheetName val=".xlsx].xlsx].xlsx].xlsx]_x_3818"/>
      <sheetName val=".xlsx].xlsx].xlsx].xlsx]_x_3819"/>
      <sheetName val=".xlsx].xlsx].xlsx].xlsx]_x_3820"/>
      <sheetName val=".xlsx].xlsx].xlsx].xlsx]_x_3821"/>
      <sheetName val=".xlsx].xlsx].xlsx].xlsx]_x_3822"/>
      <sheetName val=".xlsx].xlsx].xlsx].xlsx]_x_3823"/>
      <sheetName val=".xlsx].xlsx].xlsx].xlsx]_x_3824"/>
      <sheetName val=".xlsx].xlsx].xlsx].xlsx]_x_3825"/>
      <sheetName val=".xlsx].xlsx].xlsx].xlsx]_x_3826"/>
      <sheetName val=".xlsx].xlsx].xlsx].xlsx]_x_3827"/>
      <sheetName val=".xlsx].xlsx].xlsx].xlsx]_x_3828"/>
      <sheetName val=".xlsx].xlsx].xlsx].xlsx]_x_3829"/>
      <sheetName val=".xlsx].xlsx].xlsx].xlsx]_x_3830"/>
      <sheetName val=".xlsx].xlsx].xlsx].xlsx]_x_3831"/>
      <sheetName val=".xlsx].xlsx].xlsx].xlsx]_x_3832"/>
      <sheetName val=".xlsx].xlsx].xlsx].xlsx]_x_3833"/>
      <sheetName val=".xlsx].xlsx].xlsx].xlsx]_x_3834"/>
      <sheetName val=".xlsx].xlsx].xlsx].xlsx]_x_3835"/>
      <sheetName val=".xlsx].xlsx].xlsx].xlsx]_x_3836"/>
      <sheetName val=".xlsx].xlsx].xlsx].xlsx]_x_3837"/>
      <sheetName val=".xlsx].xlsx].xlsx].xlsx]_x_3838"/>
      <sheetName val=".xlsx].xlsx].xlsx].xlsx]_x_3839"/>
      <sheetName val=".xlsx].xlsx].xlsx].xlsx]_x_3840"/>
      <sheetName val=".xlsx].xlsx].xlsx].xlsx]_x_3841"/>
      <sheetName val=".xlsx].xlsx].xlsx].xlsx]_x_3842"/>
      <sheetName val=".xlsx].xlsx].xlsx].xlsx]_x_3843"/>
      <sheetName val=".xlsx].xlsx].xlsx].xlsx]_x_3844"/>
      <sheetName val=".xlsx].xlsx].xlsx].xlsx]_x_3845"/>
      <sheetName val=".xlsx].xlsx].xlsx].xlsx]_x_3846"/>
      <sheetName val=".xlsx].xlsx].xlsx].xlsx]_x_3847"/>
      <sheetName val=".xlsx].xlsx].xlsx].xlsx]_x_3848"/>
      <sheetName val=".xlsx].xlsx].xlsx].xlsx]_x_3849"/>
      <sheetName val=".xlsx].xlsx].xlsx].xlsx]_x_3850"/>
      <sheetName val=".xlsx].xlsx].xlsx].xlsx]_x_3851"/>
      <sheetName val=".xlsx].xlsx].xlsx].xlsx]_x_3852"/>
      <sheetName val=".xlsx].xlsx].xlsx].xlsx]_x_3853"/>
      <sheetName val=".xlsx].xlsx].xlsx].xlsx]_x_3854"/>
      <sheetName val=".xlsx].xlsx].xlsx].xlsx]_x_3855"/>
      <sheetName val=".xlsx].xlsx].xlsx].xlsx]_x_3856"/>
      <sheetName val=".xlsx].xlsx].xlsx].xlsx]_x_3857"/>
      <sheetName val=".xlsx].xlsx].xlsx].xlsx]_x_3858"/>
      <sheetName val=".xlsx].xlsx].xlsx].xlsx]_x_3859"/>
      <sheetName val=".xlsx].xlsx].xlsx].xlsx]_x_3860"/>
      <sheetName val=".xlsx].xlsx].xlsx].xlsx]_x_3861"/>
      <sheetName val=".xlsx].xlsx].xlsx].xlsx]_x_3862"/>
      <sheetName val=".xlsx].xlsx].xlsx].xlsx]_x_3863"/>
      <sheetName val=".xlsx].xlsx].xlsx].xlsx]_x_3864"/>
      <sheetName val=".xlsx].xlsx].xlsx].xlsx]_x_3865"/>
      <sheetName val=".xlsx].xlsx].xlsx].xlsx]_x_3866"/>
      <sheetName val=".xlsx].xlsx].xlsx].xlsx]_x_3867"/>
      <sheetName val=".xlsx].xlsx].xlsx].xlsx]_x_3868"/>
      <sheetName val=".xlsx].xlsx].xlsx].xlsx]_x_3869"/>
      <sheetName val=".xlsx].xlsx].xlsx].xlsx]_x_3870"/>
      <sheetName val=".xlsx].xlsx].xlsx].xlsx]_x_3871"/>
      <sheetName val=".xlsx].xlsx].xlsx].xlsx]_x_3872"/>
      <sheetName val=".xlsx].xlsx].xlsx].xlsx]_x_3873"/>
      <sheetName val=".xlsx].xlsx].xlsx].xlsx]_x_3874"/>
      <sheetName val=".xlsx].xlsx].xlsx].xlsx]_x_3875"/>
      <sheetName val=".xlsx].xlsx].xlsx].xlsx]_x_3876"/>
      <sheetName val=".xlsx].xlsx].xlsx].xlsx]_x_3877"/>
      <sheetName val=".xlsx].xlsx].xlsx].xlsx]_x_3878"/>
      <sheetName val=".xlsx].xlsx].xlsx].xlsx]_x_3879"/>
      <sheetName val=".xlsx].xlsx].xlsx].xlsx]_x_3880"/>
      <sheetName val=".xlsx].xlsx].xlsx].xlsx]_x_3881"/>
      <sheetName val=".xlsx].xlsx].xlsx].xlsx]_x_3882"/>
      <sheetName val=".xlsx].xlsx].xlsx].xlsx]_x_3883"/>
      <sheetName val=".xlsx].xlsx].xlsx].xlsx]_x_3884"/>
      <sheetName val=".xlsx].xlsx].xlsx].xlsx]_x_3885"/>
      <sheetName val=".xlsx].xlsx].xlsx].xlsx]_x_3886"/>
      <sheetName val=".xlsx].xlsx].xlsx].xlsx]_x_3887"/>
      <sheetName val=".xlsx].xlsx].xlsx].xlsx]_x_3888"/>
      <sheetName val=".xlsx].xlsx].xlsx].xlsx]_x_3889"/>
      <sheetName val=".xlsx].xlsx].xlsx].xlsx]_x_3890"/>
      <sheetName val=".xlsx].xlsx].xlsx].xlsx]_x_3891"/>
      <sheetName val=".xlsx].xlsx].xlsx].xlsx]_x_3892"/>
      <sheetName val=".xlsx].xlsx].xlsx].xlsx]_x_3893"/>
      <sheetName val=".xlsx].xlsx].xlsx].xlsx]_x_3894"/>
      <sheetName val=".xlsx].xlsx].xlsx].xlsx]_x_3895"/>
      <sheetName val=".xlsx].xlsx].xlsx].xlsx]_x_3896"/>
      <sheetName val=".xlsx].xlsx].xlsx].xlsx]_x_3897"/>
      <sheetName val=".xlsx].xlsx].xlsx].xlsx]_x_3898"/>
      <sheetName val=".xlsx].xlsx].xlsx].xlsx]_x_3899"/>
      <sheetName val=".xlsx].xlsx].xlsx].xlsx]_x_3900"/>
      <sheetName val=".xlsx].xlsx].xlsx].xlsx]_x_3901"/>
      <sheetName val=".xlsx].xlsx].xlsx].xlsx]_x_3902"/>
      <sheetName val=".xlsx].xlsx].xlsx].xlsx]_x_3903"/>
      <sheetName val=".xlsx].xlsx].xlsx].xlsx]_x_3904"/>
      <sheetName val=".xlsx].xlsx].xlsx].xlsx]_x_3905"/>
      <sheetName val=".xlsx].xlsx].xlsx].xlsx]_x_3906"/>
      <sheetName val=".xlsx].xlsx].xlsx].xlsx]_x_3907"/>
      <sheetName val=".xlsx].xlsx].xlsx].xlsx]_x_3908"/>
      <sheetName val=".xlsx].xlsx].xlsx].xlsx]_x_3909"/>
      <sheetName val=".xlsx].xlsx].xlsx].xlsx]_x_3910"/>
      <sheetName val=".xlsx].xlsx].xlsx].xlsx]_x_3911"/>
      <sheetName val=".xlsx].xlsx].xlsx].xlsx]_x_3912"/>
      <sheetName val=".xlsx].xlsx].xlsx].xlsx]_x_3913"/>
      <sheetName val=".xlsx].xlsx].xlsx].xlsx]_x_3914"/>
      <sheetName val=".xlsx].xlsx].xlsx].xlsx]_x_3915"/>
      <sheetName val=".xlsx].xlsx].xlsx].xlsx]_x_3916"/>
      <sheetName val=".xlsx].xlsx].xlsx].xlsx]_x_3917"/>
      <sheetName val=".xlsx].xlsx].xlsx].xlsx]_x_3918"/>
      <sheetName val=".xlsx].xlsx].xlsx].xlsx]_x_3919"/>
      <sheetName val=".xlsx].xlsx].xlsx].xlsx]_x_3920"/>
      <sheetName val=".xlsx].xlsx].xlsx].xlsx]_x_3921"/>
      <sheetName val=".xlsx].xlsx].xlsx].xlsx]_x_3922"/>
      <sheetName val=".xlsx].xlsx].xlsx].xlsx]_x_3923"/>
      <sheetName val=".xlsx].xlsx].xlsx].xlsx]_x_3924"/>
      <sheetName val=".xlsx].xlsx].xlsx].xlsx]_x_3925"/>
      <sheetName val=".xlsx].xlsx].xlsx].xlsx]_x_3926"/>
      <sheetName val=".xlsx].xlsx].xlsx].xlsx]_x_3927"/>
      <sheetName val=".xlsx].xlsx].xlsx].xlsx]_x_3928"/>
      <sheetName val=".xlsx].xlsx].xlsx].xlsx]_x_3929"/>
      <sheetName val=".xlsx].xlsx].xlsx].xlsx]_x_3930"/>
      <sheetName val=".xlsx].xlsx].xlsx].xlsx]_x_3931"/>
      <sheetName val=".xlsx].xlsx].xlsx].xlsx]_x_3932"/>
      <sheetName val=".xlsx].xlsx].xlsx].xlsx]_x_3933"/>
      <sheetName val=".xlsx].xlsx].xlsx].xlsx]_x_3934"/>
      <sheetName val=".xlsx].xlsx].xlsx].xlsx]_x_3935"/>
      <sheetName val=".xlsx].xlsx].xlsx].xlsx]_x_3936"/>
      <sheetName val=".xlsx].xlsx].xlsx].xlsx]_x_3937"/>
      <sheetName val=".xlsx].xlsx].xlsx].xlsx]_x_3938"/>
      <sheetName val=".xlsx].xlsx].xlsx].xlsx]_x_3939"/>
      <sheetName val=".xlsx].xlsx].xlsx].xlsx]_x_3940"/>
      <sheetName val=".xlsx].xlsx].xlsx].xlsx]_x_3941"/>
      <sheetName val=".xlsx].xlsx].xlsx].xlsx]_x_3942"/>
      <sheetName val=".xlsx].xlsx].xlsx].xlsx]_x_3943"/>
      <sheetName val=".xlsx].xlsx].xlsx].xlsx]_x_3944"/>
      <sheetName val=".xlsx].xlsx].xlsx].xlsx]_x_3945"/>
      <sheetName val=".xlsx].xlsx].xlsx].xlsx]_x_3946"/>
      <sheetName val=".xlsx].xlsx].xlsx].xlsx]_x_3947"/>
      <sheetName val=".xlsx].xlsx].xlsx].xlsx]_x_3948"/>
      <sheetName val=".xlsx].xlsx].xlsx].xlsx]_x_3949"/>
      <sheetName val=".xlsx].xlsx].xlsx].xlsx]_x_3950"/>
      <sheetName val=".xlsx].xlsx].xlsx].xlsx]_x_3951"/>
      <sheetName val=".xlsx].xlsx].xlsx].xlsx]_x_3952"/>
      <sheetName val=".xlsx].xlsx].xlsx].xlsx]_x_3953"/>
      <sheetName val=".xlsx].xlsx].xlsx].xlsx]_x_3954"/>
      <sheetName val=".xlsx].xlsx].xlsx].xlsx]_x_3955"/>
      <sheetName val=".xlsx].xlsx].xlsx].xlsx]_x_3956"/>
      <sheetName val=".xlsx].xlsx].xlsx].xlsx]_x_3957"/>
      <sheetName val=".xlsx].xlsx].xlsx].xlsx]_x_3958"/>
      <sheetName val=".xlsx].xlsx].xlsx].xlsx]_x_3959"/>
      <sheetName val=".xlsx].xlsx].xlsx].xlsx]_x_3960"/>
      <sheetName val=".xlsx].xlsx].xlsx].xlsx]_x_3961"/>
      <sheetName val=".xlsx].xlsx].xlsx].xlsx]_x_3962"/>
      <sheetName val=".xlsx].xlsx].xlsx].xlsx]_x_3963"/>
      <sheetName val=".xlsx].xlsx].xlsx].xlsx]_x_3964"/>
      <sheetName val=".xlsx].xlsx].xlsx].xlsx]_x_3965"/>
      <sheetName val=".xlsx].xlsx].xlsx].xlsx]_x_3966"/>
      <sheetName val=".xlsx].xlsx].xlsx].xlsx]_x_3967"/>
      <sheetName val=".xlsx].xlsx].xlsx].xlsx]_x_3968"/>
      <sheetName val=".xlsx].xlsx].xlsx].xlsx]_x_3969"/>
      <sheetName val=".xlsx].xlsx].xlsx].xlsx]_x_3970"/>
      <sheetName val=".xlsx].xlsx].xlsx].xlsx]_x_3971"/>
      <sheetName val=".xlsx].xlsx].xlsx].xlsx]_x_3972"/>
      <sheetName val=".xlsx].xlsx].xlsx].xlsx]_x_3973"/>
      <sheetName val=".xlsx].xlsx].xlsx].xlsx]_x_3974"/>
      <sheetName val=".xlsx].xlsx].xlsx].xlsx]_x_3975"/>
      <sheetName val=".xlsx].xlsx].xlsx].xlsx]_x_3976"/>
      <sheetName val=".xlsx].xlsx].xlsx].xlsx]_x_3977"/>
      <sheetName val=".xlsx].xlsx].xlsx].xlsx]_x_3978"/>
      <sheetName val=".xlsx].xlsx].xlsx].xlsx]_x_3979"/>
      <sheetName val=".xlsx].xlsx].xlsx].xlsx]_x_3980"/>
      <sheetName val=".xlsx].xlsx].xlsx].xlsx]_x_3981"/>
      <sheetName val=".xlsx].xlsx].xlsx].xlsx]_x_3982"/>
      <sheetName val=".xlsx].xlsx].xlsx].xlsx]_x_3983"/>
      <sheetName val=".xlsx].xlsx].xlsx].xlsx]_x_3984"/>
      <sheetName val=".xlsx].xlsx].xlsx].xlsx]_x_3985"/>
      <sheetName val=".xlsx].xlsx].xlsx].xlsx]_x_3986"/>
      <sheetName val=".xlsx].xlsx].xlsx].xlsx]_x_3987"/>
      <sheetName val=".xlsx].xlsx].xlsx].xlsx]_x_3988"/>
      <sheetName val=".xlsx].xlsx].xlsx].xlsx]_x_3989"/>
      <sheetName val=".xlsx].xlsx].xlsx].xlsx]_x_3990"/>
      <sheetName val=".xlsx].xlsx].xlsx].xlsx]_x_3991"/>
      <sheetName val=".xlsx].xlsx].xlsx].xlsx]_x_3992"/>
      <sheetName val=".xlsx].xlsx].xlsx].xlsx]_x_3993"/>
      <sheetName val=".xlsx].xlsx].xlsx].xlsx]_x_3994"/>
      <sheetName val=".xlsx].xlsx].xlsx].xlsx]_x_3995"/>
      <sheetName val=".xlsx].xlsx].xlsx].xlsx]_x_3996"/>
      <sheetName val=".xlsx].xlsx].xlsx].xlsx]_x_3997"/>
      <sheetName val=".xlsx].xlsx].xlsx].xlsx]_x_3998"/>
      <sheetName val=".xlsx].xlsx].xlsx].xlsx]_x_3999"/>
      <sheetName val=".xlsx].xlsx].xlsx].xlsx]_x_4000"/>
      <sheetName val=".xlsx].xlsx].xlsx].xlsx]_x_4001"/>
      <sheetName val=".xlsx].xlsx].xlsx].xlsx]_x_4002"/>
      <sheetName val=".xlsx].xlsx].xlsx].xlsx]_x_4003"/>
      <sheetName val=".xlsx].xlsx].xlsx].xlsx]_x_4004"/>
      <sheetName val=".xlsx].xlsx].xlsx].xlsx]_x_4005"/>
      <sheetName val=".xlsx].xlsx].xlsx].xlsx]_x_4006"/>
      <sheetName val=".xlsx].xlsx].xlsx].xlsx]_x_4007"/>
      <sheetName val=".xlsx].xlsx].xlsx].xlsx]_x_4008"/>
      <sheetName val=".xlsx].xlsx].xlsx].xlsx]_x_4009"/>
      <sheetName val=".xlsx].xlsx].xlsx].xlsx]_x_4010"/>
      <sheetName val=".xlsx].xlsx].xlsx].xlsx]_x_4011"/>
      <sheetName val=".xlsx].xlsx].xlsx].xlsx]_x_4012"/>
      <sheetName val=".xlsx].xlsx].xlsx].xlsx]_x_4013"/>
      <sheetName val=".xlsx].xlsx].xlsx].xlsx]_x_4014"/>
      <sheetName val=".xlsx].xlsx].xlsx].xlsx]_x_4015"/>
      <sheetName val=".xlsx].xlsx].xlsx].xlsx]_x_4016"/>
      <sheetName val=".xlsx].xlsx].xlsx].xlsx]_x_4017"/>
      <sheetName val=".xlsx].xlsx].xlsx].xlsx]_x_4018"/>
      <sheetName val=".xlsx].xlsx].xlsx].xlsx]_x_4019"/>
      <sheetName val=".xlsx].xlsx].xlsx].xlsx]_x_4020"/>
      <sheetName val=".xlsx].xlsx].xlsx].xlsx]_x_4021"/>
      <sheetName val=".xlsx].xlsx].xlsx].xlsx]_x_4022"/>
      <sheetName val=".xlsx].xlsx].xlsx].xlsx]_x_4023"/>
      <sheetName val=".xlsx].xlsx].xlsx].xlsx]_x_4024"/>
      <sheetName val=".xlsx].xlsx].xlsx].xlsx]_x_4025"/>
      <sheetName val=".xlsx].xlsx].xlsx].xlsx]_x_4026"/>
      <sheetName val=".xlsx].xlsx].xlsx].xlsx]_x_4027"/>
      <sheetName val=".xlsx].xlsx].xlsx].xlsx]_x_4028"/>
      <sheetName val=".xlsx].xlsx].xlsx].xlsx]_x_4029"/>
      <sheetName val=".xlsx].xlsx].xlsx].xlsx]_x_4030"/>
      <sheetName val=".xlsx].xlsx].xlsx].xlsx]_x_4031"/>
      <sheetName val=".xlsx].xlsx].xlsx].xlsx]_x_4032"/>
      <sheetName val=".xlsx].xlsx].xlsx].xlsx]_x_4033"/>
      <sheetName val=".xlsx].xlsx].xlsx].xlsx]_x_4034"/>
      <sheetName val=".xlsx].xlsx].xlsx].xlsx]_x_4035"/>
      <sheetName val=".xlsx].xlsx].xlsx].xlsx]_x_4036"/>
      <sheetName val=".xlsx].xlsx].xlsx].xlsx]_x_4037"/>
      <sheetName val=".xlsx].xlsx].xlsx].xlsx]_x_4038"/>
      <sheetName val=".xlsx].xlsx].xlsx].xlsx]_x_4039"/>
      <sheetName val=".xlsx].xlsx].xlsx].xlsx]_x_4040"/>
      <sheetName val=".xlsx].xlsx].xlsx].xlsx]_x_4041"/>
      <sheetName val=".xlsx].xlsx].xlsx].xlsx]_x_4042"/>
      <sheetName val=".xlsx].xlsx].xlsx].xlsx]_x_4043"/>
      <sheetName val=".xlsx].xlsx].xlsx].xlsx]_x_4044"/>
      <sheetName val=".xlsx].xlsx].xlsx].xlsx]_x_4045"/>
      <sheetName val=".xlsx].xlsx].xlsx].xlsx]_x_4046"/>
      <sheetName val=".xlsx].xlsx].xlsx].xlsx]_x_4047"/>
      <sheetName val=".xlsx].xlsx].xlsx].xlsx]_x_4048"/>
      <sheetName val=".xlsx].xlsx].xlsx].xlsx]_x_4049"/>
      <sheetName val=".xlsx].xlsx].xlsx].xlsx]_x_4050"/>
      <sheetName val=".xlsx].xlsx].xlsx].xlsx]_x_4051"/>
      <sheetName val=".xlsx].xlsx].xlsx].xlsx]_x_4052"/>
      <sheetName val=".xlsx].xlsx].xlsx].xlsx]_x_4053"/>
      <sheetName val=".xlsx].xlsx].xlsx].xlsx]_x_4054"/>
      <sheetName val=".xlsx].xlsx].xlsx].xlsx]_x_4055"/>
      <sheetName val=".xlsx].xlsx].xlsx].xlsx]_x_4056"/>
      <sheetName val=".xlsx].xlsx].xlsx].xlsx]_x_4057"/>
      <sheetName val=".xlsx].xlsx].xlsx].xlsx]_x_4058"/>
      <sheetName val=".xlsx].xlsx].xlsx].xlsx]_x_4059"/>
      <sheetName val=".xlsx].xlsx].xlsx].xlsx]_x_4060"/>
      <sheetName val=".xlsx].xlsx].xlsx].xlsx]_x_4061"/>
      <sheetName val=".xlsx].xlsx].xlsx].xlsx]_x_4062"/>
      <sheetName val=".xlsx].xlsx].xlsx].xlsx]_x_4063"/>
      <sheetName val=".xlsx].xlsx].xlsx].xlsx]_x_4064"/>
      <sheetName val=".xlsx].xlsx].xlsx].xlsx]_x_4065"/>
      <sheetName val=".xlsx].xlsx].xlsx].xlsx]_x_4066"/>
      <sheetName val=".xlsx].xlsx].xlsx].xlsx]_x_4067"/>
      <sheetName val=".xlsx].xlsx].xlsx].xlsx]_x_4068"/>
      <sheetName val=".xlsx].xlsx].xlsx].xlsx]_x_4069"/>
      <sheetName val=".xlsx].xlsx].xlsx].xlsx]_x_4070"/>
      <sheetName val=".xlsx].xlsx].xlsx].xlsx]_x_4071"/>
      <sheetName val=".xlsx].xlsx].xlsx].xlsx]_x_4072"/>
      <sheetName val=".xlsx].xlsx].xlsx].xlsx]_x_4073"/>
      <sheetName val=".xlsx].xlsx].xlsx].xlsx]_x_4074"/>
      <sheetName val=".xlsx].xlsx].xlsx].xlsx]_x_4075"/>
      <sheetName val=".xlsx].xlsx].xlsx].xlsx]_x_4076"/>
      <sheetName val=".xlsx].xlsx].xlsx].xlsx]_x_4077"/>
      <sheetName val=".xlsx].xlsx].xlsx].xlsx]_x_4078"/>
      <sheetName val=".xlsx].xlsx].xlsx].xlsx]_x_4079"/>
      <sheetName val=".xlsx].xlsx].xlsx].xlsx]_x_4080"/>
      <sheetName val=".xlsx].xlsx].xlsx].xlsx]_x_4081"/>
      <sheetName val=".xlsx].xlsx].xlsx].xlsx]_x_4082"/>
      <sheetName val=".xlsx].xlsx].xlsx].xlsx]_x_4083"/>
      <sheetName val=".xlsx].xlsx].xlsx].xlsx]_x_4084"/>
      <sheetName val=".xlsx].xlsx].xlsx].xlsx]_x_4085"/>
      <sheetName val=".xlsx].xlsx].xlsx].xlsx]_x_4086"/>
      <sheetName val=".xlsx].xlsx].xlsx].xlsx]_x_4087"/>
      <sheetName val=".xlsx].xlsx].xlsx].xlsx]_x_4088"/>
      <sheetName val=".xlsx].xlsx].xlsx].xlsx]_x_4089"/>
      <sheetName val=".xlsx].xlsx].xlsx].xlsx]_x_4090"/>
      <sheetName val=".xlsx].xlsx].xlsx].xlsx]_x_4091"/>
      <sheetName val=".xlsx].xlsx].xlsx].xlsx]_x_4092"/>
      <sheetName val=".xlsx].xlsx].xlsx].xlsx]_x_4093"/>
      <sheetName val=".xlsx].xlsx].xlsx].xlsx]_x_4094"/>
      <sheetName val=".xlsx].xlsx].xlsx].xlsx]_x_4095"/>
      <sheetName val=".xlsx].xlsx].xlsx].xlsx]_x_4096"/>
      <sheetName val=".xlsx].xlsx].xlsx].xlsx]_x_4097"/>
      <sheetName val=".xlsx].xlsx].xlsx].xlsx]_x_4098"/>
      <sheetName val=".xlsx].xlsx].xlsx].xlsx]_x_4099"/>
      <sheetName val=".xlsx].xlsx].xlsx].xlsx]_x_4100"/>
      <sheetName val=".xlsx].xlsx].xlsx].xlsx]_x_4101"/>
      <sheetName val=".xlsx].xlsx].xlsx].xlsx]_x_4102"/>
      <sheetName val=".xlsx].xlsx].xlsx].xlsx]_x_4103"/>
      <sheetName val=".xlsx].xlsx].xlsx].xlsx]_x_4104"/>
      <sheetName val=".xlsx].xlsx].xlsx].xlsx]_x_4105"/>
      <sheetName val=".xlsx].xlsx].xlsx].xlsx]_x_4106"/>
      <sheetName val=".xlsx].xlsx].xlsx].xlsx]_x_4107"/>
      <sheetName val=".xlsx].xlsx].xlsx].xlsx]_x_4108"/>
      <sheetName val=".xlsx].xlsx].xlsx].xlsx]_x_4109"/>
      <sheetName val=".xlsx].xlsx].xlsx].xlsx]_x_4110"/>
      <sheetName val=".xlsx].xlsx].xlsx].xlsx]_x_4111"/>
      <sheetName val=".xlsx].xlsx].xlsx].xlsx]_x_4112"/>
      <sheetName val=".xlsx].xlsx].xlsx].xlsx]_x_4113"/>
      <sheetName val=".xlsx].xlsx].xlsx].xlsx]_x_4114"/>
      <sheetName val=".xlsx].xlsx].xlsx].xlsx]_x_4115"/>
      <sheetName val=".xlsx].xlsx].xlsx].xlsx]_x_4116"/>
      <sheetName val=".xlsx].xlsx].xlsx].xlsx]_x_4117"/>
      <sheetName val=".xlsx].xlsx].xlsx].xlsx]_x_4118"/>
      <sheetName val=".xlsx].xlsx].xlsx].xlsx]_x_4119"/>
      <sheetName val=".xlsx].xlsx].xlsx].xlsx]_x_4120"/>
      <sheetName val=".xlsx].xlsx].xlsx].xlsx]_x_4121"/>
      <sheetName val=".xlsx].xlsx].xlsx].xlsx]_x_4122"/>
      <sheetName val=".xlsx].xlsx].xlsx].xlsx]_x_4123"/>
      <sheetName val=".xlsx].xlsx].xlsx].xlsx]_x_4124"/>
      <sheetName val=".xlsx].xlsx].xlsx].xlsx]_x_4125"/>
      <sheetName val=".xlsx].xlsx].xlsx].xlsx]_x_4126"/>
      <sheetName val=".xlsx].xlsx].xlsx].xlsx]_x_4127"/>
      <sheetName val=".xlsx].xlsx].xlsx].xlsx]_x_4128"/>
      <sheetName val=".xlsx].xlsx].xlsx].xlsx]_x_4129"/>
      <sheetName val=".xlsx].xlsx].xlsx].xlsx]_x_4130"/>
      <sheetName val=".xlsx].xlsx].xlsx].xlsx]_x_4131"/>
      <sheetName val=".xlsx].xlsx].xlsx].xlsx]_x_4132"/>
      <sheetName val=".xlsx].xlsx].xlsx].xlsx]_x_4133"/>
      <sheetName val=".xlsx].xlsx].xlsx].xlsx]_x_4134"/>
      <sheetName val=".xlsx].xlsx].xlsx].xlsx]_x_4135"/>
      <sheetName val=".xlsx].xlsx].xlsx].xlsx]_x_4136"/>
      <sheetName val=".xlsx].xlsx].xlsx].xlsx]_x_4137"/>
      <sheetName val=".xlsx].xlsx].xlsx].xlsx]_x_4138"/>
      <sheetName val=".xlsx].xlsx].xlsx].xlsx]_x_4139"/>
      <sheetName val=".xlsx].xlsx].xlsx].xlsx]_x_4140"/>
      <sheetName val=".xlsx].xlsx].xlsx].xlsx]_x_4141"/>
      <sheetName val=".xlsx].xlsx].xlsx].xlsx]_x_4142"/>
      <sheetName val=".xlsx].xlsx].xlsx].xlsx]_x_4143"/>
      <sheetName val=".xlsx].xlsx].xlsx].xlsx]_x_4144"/>
      <sheetName val=".xlsx].xlsx].xlsx].xlsx]_x_4145"/>
      <sheetName val=".xlsx].xlsx].xlsx].xlsx]_x_4146"/>
      <sheetName val=".xlsx].xlsx].xlsx].xlsx]_x_4147"/>
      <sheetName val=".xlsx].xlsx].xlsx].xlsx]_x_4148"/>
      <sheetName val=".xlsx].xlsx].xlsx].xlsx]_x_4149"/>
      <sheetName val=".xlsx].xlsx].xlsx].xlsx]_x_4150"/>
      <sheetName val=".xlsx].xlsx].xlsx].xlsx]_x_4151"/>
      <sheetName val=".xlsx].xlsx].xlsx].xlsx]_x_4152"/>
      <sheetName val=".xlsx].xlsx].xlsx].xlsx]_x_4153"/>
      <sheetName val=".xlsx].xlsx].xlsx].xlsx]_x_4154"/>
      <sheetName val=".xlsx].xlsx].xlsx].xlsx]_x_4155"/>
      <sheetName val=".xlsx].xlsx].xlsx].xlsx]_x_4156"/>
      <sheetName val=".xlsx].xlsx].xlsx].xlsx]_x_4157"/>
      <sheetName val=".xlsx].xlsx].xlsx].xlsx]_x_4158"/>
      <sheetName val=".xlsx].xlsx].xlsx].xlsx]_x_4159"/>
      <sheetName val=".xlsx].xlsx].xlsx].xlsx]_x_4160"/>
      <sheetName val=".xlsx].xlsx].xlsx].xlsx]_x_4161"/>
      <sheetName val=".xlsx].xlsx].xlsx].xlsx]_x_4162"/>
      <sheetName val=".xlsx].xlsx].xlsx].xlsx]_x_4163"/>
      <sheetName val=".xlsx].xlsx].xlsx].xlsx]_x_4164"/>
      <sheetName val=".xlsx].xlsx].xlsx].xlsx]_x_4165"/>
      <sheetName val=".xlsx].xlsx].xlsx].xlsx]_x_4166"/>
      <sheetName val=".xlsx].xlsx].xlsx].xlsx]_x_4167"/>
      <sheetName val=".xlsx].xlsx].xlsx].xlsx]_x_4168"/>
      <sheetName val=".xlsx].xlsx].xlsx].xlsx]_x_4169"/>
      <sheetName val=".xlsx].xlsx].xlsx].xlsx]_x_4170"/>
      <sheetName val=".xlsx].xlsx].xlsx].xlsx]_x_4171"/>
      <sheetName val=".xlsx].xlsx].xlsx].xlsx]_x_4172"/>
      <sheetName val=".xlsx].xlsx].xlsx].xlsx]_x_4173"/>
      <sheetName val=".xlsx].xlsx].xlsx].xlsx]_x_4174"/>
      <sheetName val=".xlsx].xlsx].xlsx].xlsx]_x_4175"/>
      <sheetName val=".xlsx].xlsx].xlsx].xlsx]_x_4176"/>
      <sheetName val=".xlsx].xlsx].xlsx].xlsx]_x_4177"/>
      <sheetName val=".xlsx].xlsx].xlsx].xlsx]_x_4178"/>
      <sheetName val=".xlsx].xlsx].xlsx].xlsx]_x_4179"/>
      <sheetName val=".xlsx].xlsx].xlsx].xlsx]_x_4180"/>
      <sheetName val=".xlsx].xlsx].xlsx].xlsx]_x_4181"/>
      <sheetName val=".xlsx].xlsx].xlsx].xlsx]_x_4182"/>
      <sheetName val=".xlsx].xlsx].xlsx].xlsx]_x_4183"/>
      <sheetName val=".xlsx].xlsx].xlsx].xlsx]_x_4184"/>
      <sheetName val=".xlsx].xlsx].xlsx].xlsx]_x_4185"/>
      <sheetName val=".xlsx].xlsx].xlsx].xlsx]_x_4186"/>
      <sheetName val=".xlsx].xlsx].xlsx].xlsx]_x_4187"/>
      <sheetName val=".xlsx].xlsx].xlsx].xlsx]_x_4188"/>
      <sheetName val=".xlsx].xlsx].xlsx].xlsx]_x_4189"/>
      <sheetName val=".xlsx].xlsx].xlsx].xlsx]_x_4190"/>
      <sheetName val=".xlsx].xlsx].xlsx].xlsx]_x_4191"/>
      <sheetName val=".xlsx].xlsx].xlsx].xlsx]_x_4192"/>
      <sheetName val=".xlsx].xlsx].xlsx].xlsx]_x_4193"/>
      <sheetName val=".xlsx].xlsx].xlsx].xlsx]_x_4194"/>
      <sheetName val=".xlsx].xlsx].xlsx].xlsx]_x_4195"/>
      <sheetName val=".xlsx].xlsx].xlsx].xlsx]_x_4196"/>
      <sheetName val=".xlsx].xlsx].xlsx].xlsx]_x_4197"/>
      <sheetName val=".xlsx].xlsx].xlsx].xlsx]_x_4198"/>
      <sheetName val=".xlsx].xlsx].xlsx].xlsx]_x_4199"/>
      <sheetName val=".xlsx].xlsx].xlsx].xlsx]_x_4200"/>
      <sheetName val=".xlsx].xlsx].xlsx].xlsx]_x_4201"/>
      <sheetName val=".xlsx].xlsx].xlsx].xlsx]_x_4202"/>
      <sheetName val=".xlsx].xlsx].xlsx].xlsx]_x_4203"/>
      <sheetName val=".xlsx].xlsx].xlsx].xlsx]_x_4204"/>
      <sheetName val=".xlsx].xlsx].xlsx].xlsx]_x_4205"/>
      <sheetName val=".xlsx].xlsx].xlsx].xlsx]_x_4206"/>
      <sheetName val=".xlsx].xlsx].xlsx].xlsx]_x_4207"/>
      <sheetName val=".xlsx].xlsx].xlsx].xlsx]_x_4208"/>
      <sheetName val=".xlsx].xlsx].xlsx].xlsx]_x_4209"/>
      <sheetName val=".xlsx].xlsx].xlsx].xlsx]_x_4210"/>
      <sheetName val=".xlsx].xlsx].xlsx].xlsx]_x_4211"/>
      <sheetName val=".xlsx].xlsx].xlsx].xlsx]_x_4212"/>
      <sheetName val=".xlsx].xlsx].xlsx].xlsx]_x_4213"/>
      <sheetName val=".xlsx].xlsx].xlsx].xlsx]_x_4214"/>
      <sheetName val=".xlsx].xlsx].xlsx].xlsx]_x_4215"/>
      <sheetName val=".xlsx].xlsx].xlsx].xlsx]_x_4216"/>
      <sheetName val=".xlsx].xlsx].xlsx].xlsx]_x_4217"/>
      <sheetName val=".xlsx].xlsx].xlsx].xlsx]_x_4218"/>
      <sheetName val=".xlsx].xlsx].xlsx].xlsx]_x_4219"/>
      <sheetName val=".xlsx].xlsx].xlsx].xlsx]_x_4220"/>
      <sheetName val=".xlsx].xlsx].xlsx].xlsx]_x_4221"/>
      <sheetName val=".xlsx].xlsx].xlsx].xlsx]_x_4222"/>
      <sheetName val=".xlsx].xlsx].xlsx].xlsx]_x_4223"/>
      <sheetName val=".xlsx].xlsx].xlsx].xlsx]_x_4224"/>
      <sheetName val=".xlsx].xlsx].xlsx].xlsx]_x_4225"/>
      <sheetName val=".xlsx].xlsx].xlsx].xlsx]_x_4226"/>
      <sheetName val=".xlsx].xlsx].xlsx].xlsx]_x_4227"/>
      <sheetName val=".xlsx].xlsx].xlsx].xlsx]_x_4228"/>
      <sheetName val=".xlsx].xlsx].xlsx].xlsx]_x_4229"/>
      <sheetName val=".xlsx].xlsx].xlsx].xlsx]_x_4230"/>
      <sheetName val=".xlsx].xlsx].xlsx].xlsx]_x_4231"/>
      <sheetName val=".xlsx].xlsx].xlsx].xlsx]_x_4232"/>
      <sheetName val=".xlsx].xlsx].xlsx].xlsx]_x_4233"/>
      <sheetName val=".xlsx].xlsx].xlsx].xlsx]_x_4234"/>
      <sheetName val=".xlsx].xlsx].xlsx].xlsx]_x_4235"/>
      <sheetName val=".xlsx].xlsx].xlsx].xlsx]_x_4236"/>
      <sheetName val=".xlsx].xlsx].xlsx].xlsx]_x_4237"/>
      <sheetName val=".xlsx].xlsx].xlsx].xlsx]_x_4238"/>
      <sheetName val=".xlsx].xlsx].xlsx].xlsx]_x_4239"/>
      <sheetName val=".xlsx].xlsx].xlsx].xlsx]_x_4240"/>
      <sheetName val=".xlsx].xlsx].xlsx].xlsx]_x_4241"/>
      <sheetName val=".xlsx].xlsx].xlsx].xlsx]_x_4242"/>
      <sheetName val=".xlsx].xlsx].xlsx].xlsx]_x_4243"/>
      <sheetName val=".xlsx].xlsx].xlsx].xlsx]_x_4244"/>
      <sheetName val=".xlsx].xlsx].xlsx].xlsx]_x_4245"/>
      <sheetName val=".xlsx].xlsx].xlsx].xlsx]_x_4246"/>
      <sheetName val=".xlsx].xlsx].xlsx].xlsx]_x_4247"/>
      <sheetName val=".xlsx].xlsx].xlsx].xlsx]_x_4248"/>
      <sheetName val=".xlsx].xlsx].xlsx].xlsx]_x_4249"/>
      <sheetName val=".xlsx].xlsx].xlsx].xlsx]_x_4250"/>
      <sheetName val=".xlsx].xlsx].xlsx].xlsx]_x_4251"/>
      <sheetName val=".xlsx].xlsx].xlsx].xlsx]_x_4252"/>
      <sheetName val=".xlsx].xlsx].xlsx].xlsx]_x_4253"/>
      <sheetName val=".xlsx].xlsx].xlsx].xlsx]_x_4254"/>
      <sheetName val=".xlsx].xlsx].xlsx].xlsx]_x_4255"/>
      <sheetName val=".xlsx].xlsx].xlsx].xlsx]_x_4256"/>
      <sheetName val=".xlsx].xlsx].xlsx].xlsx]_x_4257"/>
      <sheetName val=".xlsx].xlsx].xlsx].xlsx]_x_4258"/>
      <sheetName val=".xlsx].xlsx].xlsx].xlsx]_x_4259"/>
      <sheetName val=".xlsx].xlsx].xlsx].xlsx]_x_4260"/>
      <sheetName val=".xlsx].xlsx].xlsx].xlsx]_x_4261"/>
      <sheetName val=".xlsx].xlsx].xlsx].xlsx]_x_4262"/>
      <sheetName val=".xlsx].xlsx].xlsx].xlsx]_x_4263"/>
      <sheetName val=".xlsx].xlsx].xlsx].xlsx]_x_4264"/>
      <sheetName val=".xlsx].xlsx].xlsx].xlsx]_x_4265"/>
      <sheetName val=".xlsx].xlsx].xlsx].xlsx]_x_4266"/>
      <sheetName val=".xlsx].xlsx].xlsx].xlsx]_x_4267"/>
      <sheetName val=".xlsx].xlsx].xlsx].xlsx]_x_4268"/>
      <sheetName val=".xlsx].xlsx].xlsx].xlsx]_x_4269"/>
      <sheetName val=".xlsx].xlsx].xlsx].xlsx]_x_4270"/>
      <sheetName val=".xlsx].xlsx].xlsx].xlsx]_x_4271"/>
      <sheetName val=".xlsx].xlsx].xlsx].xlsx]_x_4272"/>
      <sheetName val=".xlsx].xlsx].xlsx].xlsx]_x_4273"/>
      <sheetName val=".xlsx].xlsx].xlsx].xlsx]_x_4274"/>
      <sheetName val=".xlsx].xlsx].xlsx].xlsx]_x_4275"/>
      <sheetName val=".xlsx].xlsx].xlsx].xlsx]_x_4276"/>
      <sheetName val=".xlsx].xlsx].xlsx].xlsx]_x_4277"/>
      <sheetName val=".xlsx].xlsx].xlsx].xlsx]_x_4278"/>
      <sheetName val=".xlsx].xlsx].xlsx].xlsx]_x_4279"/>
      <sheetName val=".xlsx].xlsx].xlsx].xlsx]_x_4280"/>
      <sheetName val=".xlsx].xlsx].xlsx].xlsx]_x_4281"/>
      <sheetName val=".xlsx].xlsx].xlsx].xlsx]_x_4282"/>
      <sheetName val=".xlsx].xlsx].xlsx].xlsx]_x_4283"/>
      <sheetName val=".xlsx].xlsx].xlsx].xlsx]_x_4284"/>
      <sheetName val=".xlsx].xlsx].xlsx].xlsx]_x_4285"/>
      <sheetName val=".xlsx].xlsx].xlsx].xlsx]_x_4286"/>
      <sheetName val=".xlsx].xlsx].xlsx].xlsx]_x_4287"/>
      <sheetName val=".xlsx].xlsx].xlsx].xlsx]_x_4288"/>
      <sheetName val=".xlsx].xlsx].xlsx].xlsx]_x_4289"/>
      <sheetName val=".xlsx].xlsx].xlsx].xlsx]_x_4290"/>
      <sheetName val=".xlsx].xlsx].xlsx].xlsx]_x_4291"/>
      <sheetName val=".xlsx].xlsx].xlsx].xlsx]_x_4292"/>
      <sheetName val=".xlsx].xlsx].xlsx].xlsx]_x_4293"/>
      <sheetName val=".xlsx].xlsx].xlsx].xlsx]_x_4294"/>
      <sheetName val=".xlsx].xlsx].xlsx].xlsx]_x_4295"/>
      <sheetName val=".xlsx].xlsx].xlsx].xlsx]_x_4296"/>
      <sheetName val=".xlsx].xlsx].xlsx].xlsx]_x_4297"/>
      <sheetName val=".xlsx].xlsx].xlsx].xlsx]_x_4298"/>
      <sheetName val=".xlsx].xlsx].xlsx].xlsx]_x_4299"/>
      <sheetName val=".xlsx].xlsx].xlsx].xlsx]_x_4300"/>
      <sheetName val=".xlsx].xlsx].xlsx].xlsx]_x_4301"/>
      <sheetName val=".xlsx].xlsx].xlsx].xlsx]_x_4302"/>
      <sheetName val=".xlsx].xlsx].xlsx].xlsx]_x_4303"/>
      <sheetName val=".xlsx].xlsx].xlsx].xlsx]_x_4304"/>
      <sheetName val=".xlsx].xlsx].xlsx].xlsx]_x_4305"/>
      <sheetName val=".xlsx].xlsx].xlsx].xlsx]_x_4306"/>
      <sheetName val=".xlsx].xlsx].xlsx].xlsx]_x_4307"/>
      <sheetName val=".xlsx].xlsx].xlsx].xlsx]_x_4308"/>
      <sheetName val=".xlsx].xlsx].xlsx].xlsx]_x_4309"/>
      <sheetName val=".xlsx].xlsx].xlsx].xlsx]_x_4310"/>
      <sheetName val=".xlsx].xlsx].xlsx].xlsx]_x_4311"/>
      <sheetName val=".xlsx].xlsx].xlsx].xlsx]_x_4312"/>
      <sheetName val=".xlsx].xlsx].xlsx].xlsx]_x_4313"/>
      <sheetName val=".xlsx].xlsx].xlsx].xlsx]_x_4314"/>
      <sheetName val=".xlsx].xlsx].xlsx].xlsx]_x_4315"/>
      <sheetName val=".xlsx].xlsx].xlsx].xlsx]_x_4316"/>
      <sheetName val=".xlsx].xlsx].xlsx].xlsx]_x_4317"/>
      <sheetName val=".xlsx].xlsx].xlsx].xlsx]_x_4318"/>
      <sheetName val=".xlsx].xlsx].xlsx].xlsx]_x_4319"/>
      <sheetName val=".xlsx].xlsx].xlsx].xlsx]_x_4320"/>
      <sheetName val=".xlsx].xlsx].xlsx].xlsx]_x_4321"/>
      <sheetName val=".xlsx].xlsx].xlsx].xlsx]_x_4322"/>
      <sheetName val=".xlsx].xlsx].xlsx].xlsx]_x_4323"/>
      <sheetName val=".xlsx].xlsx].xlsx].xlsx]_x_4324"/>
      <sheetName val=".xlsx].xlsx].xlsx].xlsx]_x_4325"/>
      <sheetName val=".xlsx].xlsx].xlsx].xlsx]_x_4326"/>
      <sheetName val=".xlsx].xlsx].xlsx].xlsx]_x_4327"/>
      <sheetName val=".xlsx].xlsx].xlsx].xlsx]_x_4328"/>
      <sheetName val=".xlsx].xlsx].xlsx].xlsx]_x_4329"/>
      <sheetName val=".xlsx].xlsx].xlsx].xlsx]_x_4330"/>
      <sheetName val=".xlsx].xlsx].xlsx].xlsx]_x_4331"/>
      <sheetName val=".xlsx].xlsx].xlsx].xlsx]_x_4332"/>
      <sheetName val=".xlsx].xlsx].xlsx].xlsx]_x_4333"/>
      <sheetName val=".xlsx].xlsx].xlsx].xlsx]_x_4334"/>
      <sheetName val=".xlsx].xlsx].xlsx].xlsx]_x_4335"/>
      <sheetName val=".xlsx].xlsx].xlsx].xlsx]_x_4336"/>
      <sheetName val=".xlsx].xlsx].xlsx].xlsx]_x_4337"/>
      <sheetName val=".xlsx].xlsx].xlsx].xlsx]_x_4338"/>
      <sheetName val=".xlsx].xlsx].xlsx].xlsx]_x_4339"/>
      <sheetName val=".xlsx].xlsx].xlsx].xlsx]_x_4340"/>
      <sheetName val=".xlsx].xlsx].xlsx].xlsx]_x_4341"/>
      <sheetName val=".xlsx].xlsx].xlsx].xlsx]_x_4342"/>
      <sheetName val=".xlsx].xlsx].xlsx].xlsx]_x_4343"/>
      <sheetName val=".xlsx].xlsx].xlsx].xlsx]_x_4344"/>
      <sheetName val=".xlsx].xlsx].xlsx].xlsx]_x_4345"/>
      <sheetName val=".xlsx].xlsx].xlsx].xlsx]_x_4346"/>
      <sheetName val=".xlsx].xlsx].xlsx].xlsx]_x_4347"/>
      <sheetName val=".xlsx].xlsx].xlsx].xlsx]_x_4348"/>
      <sheetName val=".xlsx].xlsx].xlsx].xlsx]_x_4349"/>
      <sheetName val=".xlsx].xlsx].xlsx].xlsx]_x_4350"/>
      <sheetName val=".xlsx].xlsx].xlsx].xlsx]_x_4351"/>
      <sheetName val=".xlsx].xlsx].xlsx].xlsx]_x_4352"/>
      <sheetName val=".xlsx].xlsx].xlsx].xlsx]_x_4353"/>
      <sheetName val=".xlsx].xlsx].xlsx].xlsx]_x_4354"/>
      <sheetName val=".xlsx].xlsx].xlsx].xlsx]_x_4355"/>
      <sheetName val=".xlsx].xlsx].xlsx].xlsx]_x_4356"/>
      <sheetName val=".xlsx].xlsx].xlsx].xlsx]_x_4357"/>
      <sheetName val=".xlsx].xlsx].xlsx].xlsx]_x_4358"/>
      <sheetName val=".xlsx].xlsx].xlsx].xlsx]_x_4359"/>
      <sheetName val=".xlsx].xlsx].xlsx].xlsx]_x_4360"/>
      <sheetName val=".xlsx].xlsx].xlsx].xlsx]_x_4361"/>
      <sheetName val=".xlsx].xlsx].xlsx].xlsx]_x_4362"/>
      <sheetName val=".xlsx].xlsx].xlsx].xlsx]_x_4363"/>
      <sheetName val=".xlsx].xlsx].xlsx].xlsx]_x_4364"/>
      <sheetName val=".xlsx].xlsx].xlsx].xlsx]_x_4365"/>
      <sheetName val=".xlsx].xlsx].xlsx].xlsx]_x_4366"/>
      <sheetName val=".xlsx].xlsx].xlsx].xlsx]_x_4367"/>
      <sheetName val=".xlsx].xlsx].xlsx].xlsx]_x_4368"/>
      <sheetName val=".xlsx].xlsx].xlsx].xlsx]_x_4369"/>
      <sheetName val=".xlsx].xlsx].xlsx].xlsx]_x_4370"/>
      <sheetName val=".xlsx].xlsx].xlsx].xlsx]_x_4371"/>
      <sheetName val=".xlsx].xlsx].xlsx].xlsx]_x_4372"/>
      <sheetName val=".xlsx].xlsx].xlsx].xlsx]_x_4373"/>
      <sheetName val=".xlsx].xlsx].xlsx].xlsx]_x_4374"/>
      <sheetName val=".xlsx].xlsx].xlsx].xlsx]_x_4375"/>
      <sheetName val=".xlsx].xlsx].xlsx].xlsx]_x_4376"/>
      <sheetName val=".xlsx].xlsx].xlsx].xlsx]_x_4377"/>
      <sheetName val=".xlsx].xlsx].xlsx].xlsx]_x_4378"/>
      <sheetName val=".xlsx].xlsx].xlsx].xlsx]_x_4379"/>
      <sheetName val=".xlsx].xlsx].xlsx].xlsx]_x_4380"/>
      <sheetName val=".xlsx].xlsx].xlsx].xlsx]_x_4381"/>
      <sheetName val=".xlsx].xlsx].xlsx].xlsx]_x_4382"/>
      <sheetName val=".xlsx].xlsx].xlsx].xlsx]_x_4383"/>
      <sheetName val=".xlsx].xlsx].xlsx].xlsx]_x_4384"/>
      <sheetName val=".xlsx].xlsx].xlsx].xlsx]_x_4385"/>
      <sheetName val=".xlsx].xlsx].xlsx].xlsx]_x_4386"/>
      <sheetName val=".xlsx].xlsx].xlsx].xlsx]_x_4387"/>
      <sheetName val=".xlsx].xlsx].xlsx].xlsx]_x_4388"/>
      <sheetName val=".xlsx].xlsx].xlsx].xlsx]_x_4389"/>
      <sheetName val=".xlsx].xlsx].xlsx].xlsx]_x_4390"/>
      <sheetName val=".xlsx].xlsx].xlsx].xlsx]_x_4391"/>
      <sheetName val=".xlsx].xlsx].xlsx].xlsx]_x_4392"/>
      <sheetName val=".xlsx].xlsx].xlsx].xlsx]_x_4393"/>
      <sheetName val=".xlsx].xlsx].xlsx].xlsx]_x_4394"/>
      <sheetName val=".xlsx].xlsx].xlsx].xlsx]_x_4395"/>
      <sheetName val=".xlsx].xlsx].xlsx].xlsx]_x_4396"/>
      <sheetName val=".xlsx].xlsx].xlsx].xlsx]_x_4397"/>
      <sheetName val=".xlsx].xlsx].xlsx].xlsx]_x_4398"/>
      <sheetName val=".xlsx].xlsx].xlsx].xlsx]_x_4399"/>
      <sheetName val=".xlsx].xlsx].xlsx].xlsx]_x_4400"/>
      <sheetName val=".xlsx].xlsx].xlsx].xlsx]_x_4401"/>
      <sheetName val=".xlsx].xlsx].xlsx].xlsx]_x_4402"/>
      <sheetName val=".xlsx].xlsx].xlsx].xlsx]_x_4403"/>
      <sheetName val=".xlsx].xlsx].xlsx].xlsx]_x_4404"/>
      <sheetName val=".xlsx].xlsx].xlsx].xlsx]_x_4405"/>
      <sheetName val=".xlsx].xlsx].xlsx].xlsx]_x_4406"/>
      <sheetName val=".xlsx].xlsx].xlsx].xlsx]_x_4407"/>
      <sheetName val=".xlsx].xlsx].xlsx].xlsx]_x_4408"/>
      <sheetName val=".xlsx].xlsx].xlsx].xlsx]_x_4409"/>
      <sheetName val=".xlsx].xlsx].xlsx].xlsx]_x_4410"/>
      <sheetName val=".xlsx].xlsx].xlsx].xlsx]_x_4411"/>
      <sheetName val=".xlsx].xlsx].xlsx].xlsx]_x_4412"/>
      <sheetName val=".xlsx].xlsx].xlsx].xlsx]_x_4413"/>
      <sheetName val=".xlsx].xlsx].xlsx].xlsx]_x_4414"/>
      <sheetName val=".xlsx].xlsx].xlsx].xlsx]_x_4415"/>
      <sheetName val=".xlsx].xlsx].xlsx].xlsx]_x_4416"/>
      <sheetName val=".xlsx].xlsx].xlsx].xlsx]_x_4417"/>
      <sheetName val=".xlsx].xlsx].xlsx].xlsx]_x_4418"/>
      <sheetName val=".xlsx].xlsx].xlsx].xlsx]_x_4419"/>
      <sheetName val=".xlsx].xlsx].xlsx].xlsx]_x_4420"/>
      <sheetName val=".xlsx].xlsx].xlsx].xlsx]_x_4421"/>
      <sheetName val=".xlsx].xlsx].xlsx].xlsx]_x_4422"/>
      <sheetName val=".xlsx].xlsx].xlsx].xlsx]_x_4423"/>
      <sheetName val=".xlsx].xlsx].xlsx].xlsx]_x_4424"/>
      <sheetName val=".xlsx].xlsx].xlsx].xlsx]_x_4425"/>
      <sheetName val=".xlsx].xlsx].xlsx].xlsx]_x_4426"/>
      <sheetName val=".xlsx].xlsx].xlsx].xlsx]_x_4427"/>
      <sheetName val=".xlsx].xlsx].xlsx].xlsx]_x_4428"/>
      <sheetName val=".xlsx].xlsx].xlsx].xlsx]_x_4429"/>
      <sheetName val=".xlsx].xlsx].xlsx].xlsx]_x_4430"/>
      <sheetName val=".xlsx].xlsx].xlsx].xlsx]_x_4431"/>
      <sheetName val=".xlsx].xlsx].xlsx].xlsx]_x_4432"/>
      <sheetName val=".xlsx].xlsx].xlsx].xlsx]_x_4433"/>
      <sheetName val=".xlsx].xlsx].xlsx].xlsx]_x_4434"/>
      <sheetName val=".xlsx].xlsx].xlsx].xlsx]_x_4435"/>
      <sheetName val=".xlsx].xlsx].xlsx].xlsx]_x_4436"/>
      <sheetName val=".xlsx].xlsx].xlsx].xlsx]_x_4437"/>
      <sheetName val=".xlsx].xlsx].xlsx].xlsx]_x_4438"/>
      <sheetName val=".xlsx].xlsx].xlsx].xlsx]_x_4439"/>
      <sheetName val=".xlsx].xlsx].xlsx].xlsx]_x_4440"/>
      <sheetName val=".xlsx].xlsx].xlsx].xlsx]_x_4441"/>
      <sheetName val=".xlsx].xlsx].xlsx].xlsx]_x_4442"/>
      <sheetName val=".xlsx].xlsx].xlsx].xlsx]_x_4443"/>
      <sheetName val=".xlsx].xlsx].xlsx].xlsx]_x_4444"/>
      <sheetName val=".xlsx].xlsx].xlsx].xlsx]_x_4445"/>
      <sheetName val=".xlsx].xlsx].xlsx].xlsx]_x_4446"/>
      <sheetName val=".xlsx].xlsx].xlsx].xlsx]_x_4447"/>
      <sheetName val=".xlsx].xlsx].xlsx].xlsx]_x_4448"/>
      <sheetName val=".xlsx].xlsx].xlsx].xlsx]_x_4449"/>
      <sheetName val=".xlsx].xlsx].xlsx].xlsx]_x_4450"/>
      <sheetName val=".xlsx].xlsx].xlsx].xlsx]_x_4451"/>
      <sheetName val=".xlsx].xlsx].xlsx].xlsx]_x_4452"/>
      <sheetName val=".xlsx].xlsx].xlsx].xlsx]_x_4453"/>
      <sheetName val=".xlsx].xlsx].xlsx].xlsx]_x_4454"/>
      <sheetName val=".xlsx].xlsx].xlsx].xlsx]_x_4455"/>
      <sheetName val=".xlsx].xlsx].xlsx].xlsx]_x_4456"/>
      <sheetName val=".xlsx].xlsx].xlsx].xlsx]_x_4457"/>
      <sheetName val=".xlsx].xlsx].xlsx].xlsx]_x_4458"/>
      <sheetName val=".xlsx].xlsx].xlsx].xlsx]_x_4459"/>
      <sheetName val=".xlsx].xlsx].xlsx].xlsx]_x_4460"/>
      <sheetName val=".xlsx].xlsx].xlsx].xlsx]_x_4461"/>
      <sheetName val=".xlsx].xlsx].xlsx].xlsx]_x_4462"/>
      <sheetName val=".xlsx].xlsx].xlsx].xlsx]_x_4463"/>
      <sheetName val=".xlsx].xlsx].xlsx].xlsx]_x_4464"/>
      <sheetName val=".xlsx].xlsx].xlsx].xlsx]_x_4465"/>
      <sheetName val=".xlsx].xlsx].xlsx].xlsx]_x_4466"/>
      <sheetName val=".xlsx].xlsx].xlsx].xlsx]_x_4467"/>
      <sheetName val=".xlsx].xlsx].xlsx].xlsx]_x_4468"/>
      <sheetName val=".xlsx].xlsx].xlsx].xlsx]_x_4469"/>
      <sheetName val=".xlsx].xlsx].xlsx].xlsx]_x_4470"/>
      <sheetName val=".xlsx].xlsx].xlsx].xlsx]_x_4471"/>
      <sheetName val=".xlsx].xlsx].xlsx].xlsx]_x_4472"/>
      <sheetName val=".xlsx].xlsx].xlsx].xlsx]_x_4473"/>
      <sheetName val=".xlsx].xlsx].xlsx].xlsx]_x_4474"/>
      <sheetName val=".xlsx].xlsx].xlsx].xlsx]_x_4475"/>
      <sheetName val=".xlsx].xlsx].xlsx].xlsx]_x_4476"/>
      <sheetName val=".xlsx].xlsx].xlsx].xlsx]_x_4477"/>
      <sheetName val=".xlsx].xlsx].xlsx].xlsx]_x_4478"/>
      <sheetName val=".xlsx].xlsx].xlsx].xlsx]_x_4479"/>
      <sheetName val=".xlsx].xlsx].xlsx].xlsx]_x_4480"/>
      <sheetName val=".xlsx].xlsx].xlsx].xlsx]_x_4481"/>
      <sheetName val=".xlsx].xlsx].xlsx].xlsx]_x_4482"/>
      <sheetName val=".xlsx].xlsx].xlsx].xlsx]_x_4483"/>
      <sheetName val=".xlsx].xlsx].xlsx].xlsx]_x_4484"/>
      <sheetName val=".xlsx].xlsx].xlsx].xlsx]_x_4485"/>
      <sheetName val=".xlsx].xlsx].xlsx].xlsx]_x_4486"/>
      <sheetName val=".xlsx].xlsx].xlsx].xlsx]_x_4487"/>
      <sheetName val=".xlsx].xlsx].xlsx].xlsx]_x_4488"/>
      <sheetName val=".xlsx].xlsx].xlsx].xlsx]_x_4489"/>
      <sheetName val=".xlsx].xlsx].xlsx].xlsx]_x_4490"/>
      <sheetName val=".xlsx].xlsx].xlsx].xlsx]_x_4491"/>
      <sheetName val=".xlsx].xlsx].xlsx].xlsx]_x_4492"/>
      <sheetName val=".xlsx].xlsx].xlsx].xlsx]_x_4493"/>
      <sheetName val=".xlsx].xlsx].xlsx].xlsx]_x_4494"/>
      <sheetName val=".xlsx].xlsx].xlsx].xlsx]_x_4495"/>
      <sheetName val=".xlsx].xlsx].xlsx].xlsx]_x_4496"/>
      <sheetName val=".xlsx].xlsx].xlsx].xlsx]_x_4497"/>
      <sheetName val=".xlsx].xlsx].xlsx].xlsx]_x_4498"/>
      <sheetName val=".xlsx].xlsx].xlsx].xlsx]_x_4499"/>
      <sheetName val=".xlsx].xlsx].xlsx].xlsx]_x_4500"/>
      <sheetName val=".xlsx].xlsx].xlsx].xlsx]_x_4501"/>
      <sheetName val=".xlsx].xlsx].xlsx].xlsx]_x_4502"/>
      <sheetName val=".xlsx].xlsx].xlsx].xlsx]_x_4503"/>
      <sheetName val=".xlsx].xlsx].xlsx].xlsx]_x_4504"/>
      <sheetName val=".xlsx].xlsx].xlsx].xlsx]_x_4505"/>
      <sheetName val=".xlsx].xlsx].xlsx].xlsx]_x_4506"/>
      <sheetName val=".xlsx].xlsx].xlsx].xlsx]_x_4507"/>
      <sheetName val=".xlsx].xlsx].xlsx].xlsx]_x_4508"/>
      <sheetName val=".xlsx].xlsx].xlsx].xlsx]_x_4509"/>
      <sheetName val=".xlsx].xlsx].xlsx].xlsx]_x_4510"/>
      <sheetName val=".xlsx].xlsx].xlsx].xlsx]_x_4511"/>
      <sheetName val=".xlsx].xlsx].xlsx].xlsx]_x_4512"/>
      <sheetName val=".xlsx].xlsx].xlsx].xlsx]_x_4513"/>
      <sheetName val=".xlsx].xlsx].xlsx].xlsx]_x_4514"/>
      <sheetName val=".xlsx].xlsx].xlsx].xlsx]_x_4515"/>
      <sheetName val=".xlsx].xlsx].xlsx].xlsx]_x_4516"/>
      <sheetName val=".xlsx].xlsx].xlsx].xlsx]_x_4517"/>
      <sheetName val=".xlsx].xlsx].xlsx].xlsx]_x_4518"/>
      <sheetName val=".xlsx].xlsx].xlsx].xlsx]_x_4519"/>
      <sheetName val=".xlsx].xlsx].xlsx].xlsx]_x_4520"/>
      <sheetName val=".xlsx].xlsx].xlsx].xlsx]_x_4521"/>
      <sheetName val=".xlsx].xlsx].xlsx].xlsx]_x_4522"/>
      <sheetName val=".xlsx].xlsx].xlsx].xlsx]_x_4523"/>
      <sheetName val=".xlsx].xlsx].xlsx].xlsx]_x_4524"/>
      <sheetName val=".xlsx].xlsx].xlsx].xlsx]_x_4525"/>
      <sheetName val=".xlsx].xlsx].xlsx].xlsx]_x_4526"/>
      <sheetName val=".xlsx].xlsx].xlsx].xlsx]_x_4527"/>
      <sheetName val=".xlsx].xlsx].xlsx].xlsx]_x_4528"/>
      <sheetName val=".xlsx].xlsx].xlsx].xlsx]_x_4529"/>
      <sheetName val=".xlsx].xlsx].xlsx].xlsx]_x_4530"/>
      <sheetName val=".xlsx].xlsx].xlsx].xlsx]_x_4531"/>
      <sheetName val=".xlsx].xlsx].xlsx].xlsx]_x_4532"/>
      <sheetName val=".xlsx].xlsx].xlsx].xlsx]_x_4533"/>
      <sheetName val=".xlsx].xlsx].xlsx].xlsx]_x_4534"/>
      <sheetName val=".xlsx].xlsx].xlsx].xlsx]_x_4535"/>
      <sheetName val=".xlsx].xlsx].xlsx].xlsx]_x_4536"/>
      <sheetName val=".xlsx].xlsx].xlsx].xlsx]_x_4537"/>
      <sheetName val=".xlsx].xlsx].xlsx].xlsx]_x_4538"/>
      <sheetName val=".xlsx].xlsx].xlsx].xlsx]_x_4539"/>
      <sheetName val=".xlsx].xlsx].xlsx].xlsx]_x_4540"/>
      <sheetName val=".xlsx].xlsx].xlsx].xlsx]_x_4541"/>
      <sheetName val=".xlsx].xlsx].xlsx].xlsx]_x_4542"/>
      <sheetName val=".xlsx].xlsx].xlsx].xlsx]_x_4543"/>
      <sheetName val=".xlsx].xlsx].xlsx].xlsx]_x_4544"/>
      <sheetName val=".xlsx].xlsx].xlsx].xlsx]_x_4545"/>
      <sheetName val=".xlsx].xlsx].xlsx].xlsx]_x_4546"/>
      <sheetName val=".xlsx].xlsx].xlsx].xlsx]_x_4547"/>
      <sheetName val=".xlsx].xlsx].xlsx].xlsx]_x_4548"/>
      <sheetName val=".xlsx].xlsx].xlsx].xlsx]_x_4549"/>
      <sheetName val=".xlsx].xlsx].xlsx].xlsx]_x_4550"/>
      <sheetName val=".xlsx].xlsx].xlsx].xlsx]_x_4551"/>
      <sheetName val=".xlsx].xlsx].xlsx].xlsx]_x_4552"/>
      <sheetName val=".xlsx].xlsx].xlsx].xlsx]_x_4553"/>
      <sheetName val=".xlsx].xlsx].xlsx].xlsx]_x_4554"/>
      <sheetName val=".xlsx].xlsx].xlsx].xlsx]_x_4555"/>
      <sheetName val=".xlsx].xlsx].xlsx].xlsx]_x_4556"/>
      <sheetName val=".xlsx].xlsx].xlsx].xlsx]_x_4557"/>
      <sheetName val=".xlsx].xlsx].xlsx].xlsx]_x_4558"/>
      <sheetName val=".xlsx].xlsx].xlsx].xlsx]_x_4559"/>
      <sheetName val=".xlsx].xlsx].xlsx].xlsx]_x_4560"/>
      <sheetName val=".xlsx].xlsx].xlsx].xlsx]_x_4561"/>
      <sheetName val=".xlsx].xlsx].xlsx].xlsx]_x_4562"/>
      <sheetName val=".xlsx].xlsx].xlsx].xlsx]_x_4563"/>
      <sheetName val=".xlsx].xlsx].xlsx].xlsx]_x_4564"/>
      <sheetName val=".xlsx].xlsx].xlsx].xlsx]_x_4565"/>
      <sheetName val=".xlsx].xlsx].xlsx].xlsx]_x_4566"/>
      <sheetName val=".xlsx].xlsx].xlsx].xlsx]_x_4567"/>
      <sheetName val=".xlsx].xlsx].xlsx].xlsx]_x_4568"/>
      <sheetName val=".xlsx].xlsx].xlsx].xlsx]_x_4569"/>
      <sheetName val=".xlsx].xlsx].xlsx].xlsx]_x_4570"/>
      <sheetName val=".xlsx].xlsx].xlsx].xlsx]_x_4571"/>
      <sheetName val=".xlsx].xlsx].xlsx].xlsx]_x_4572"/>
      <sheetName val=".xlsx].xlsx].xlsx].xlsx]_x_4573"/>
      <sheetName val=".xlsx].xlsx].xlsx].xlsx]_x_4574"/>
      <sheetName val=".xlsx].xlsx].xlsx].xlsx]_x_4575"/>
      <sheetName val=".xlsx].xlsx].xlsx].xlsx]_x_4576"/>
      <sheetName val=".xlsx].xlsx].xlsx].xlsx]_x_4577"/>
      <sheetName val=".xlsx].xlsx].xlsx].xlsx]_x_4578"/>
      <sheetName val=".xlsx].xlsx].xlsx].xlsx]_x_4579"/>
      <sheetName val=".xlsx].xlsx].xlsx].xlsx]_x_4580"/>
      <sheetName val=".xlsx].xlsx].xlsx].xlsx]_x_4581"/>
      <sheetName val=".xlsx].xlsx].xlsx].xlsx]_x_4582"/>
      <sheetName val=".xlsx].xlsx].xlsx].xlsx]_x_4583"/>
      <sheetName val=".xlsx].xlsx].xlsx].xlsx]_x_4584"/>
      <sheetName val=".xlsx].xlsx].xlsx].xlsx]_x_4585"/>
      <sheetName val=".xlsx].xlsx].xlsx].xlsx]_x_4586"/>
      <sheetName val=".xlsx].xlsx].xlsx].xlsx]_x_4587"/>
      <sheetName val=".xlsx].xlsx].xlsx].xlsx]_x_4588"/>
      <sheetName val=".xlsx].xlsx].xlsx].xlsx]_x_4589"/>
      <sheetName val=".xlsx].xlsx].xlsx].xlsx]_x_4590"/>
      <sheetName val=".xlsx].xlsx].xlsx].xlsx]_x_4591"/>
      <sheetName val=".xlsx].xlsx].xlsx].xlsx]_x_4592"/>
      <sheetName val=".xlsx].xlsx].xlsx].xlsx]_x_4593"/>
      <sheetName val=".xlsx].xlsx].xlsx].xlsx]_x_4594"/>
      <sheetName val=".xlsx].xlsx].xlsx].xlsx]_x_4595"/>
      <sheetName val=".xlsx].xlsx].xlsx].xlsx]_x_4596"/>
      <sheetName val=".xlsx].xlsx].xlsx].xlsx]_x_4597"/>
      <sheetName val=".xlsx].xlsx].xlsx].xlsx]_x_4598"/>
      <sheetName val=".xlsx].xlsx].xlsx].xlsx]_x_4599"/>
      <sheetName val=".xlsx].xlsx].xlsx].xlsx]_x_4600"/>
      <sheetName val=".xlsx].xlsx].xlsx].xlsx]_x_4601"/>
      <sheetName val=".xlsx].xlsx].xlsx].xlsx]_x_4602"/>
      <sheetName val=".xlsx].xlsx].xlsx].xlsx]_x_4603"/>
      <sheetName val=".xlsx].xlsx].xlsx].xlsx]_x_4604"/>
      <sheetName val=".xlsx].xlsx].xlsx].xlsx]_x_4605"/>
      <sheetName val=".xlsx].xlsx].xlsx].xlsx]_x_4606"/>
      <sheetName val=".xlsx].xlsx].xlsx].xlsx]_x_4607"/>
      <sheetName val=".xlsx].xlsx].xlsx].xlsx]_x_4608"/>
      <sheetName val=".xlsx].xlsx].xlsx].xlsx]_x_4609"/>
      <sheetName val=".xlsx].xlsx].xlsx].xlsx]_x_4610"/>
      <sheetName val=".xlsx].xlsx].xlsx].xlsx]_x_4611"/>
      <sheetName val=".xlsx].xlsx].xlsx].xlsx]_x_4612"/>
      <sheetName val=".xlsx].xlsx].xlsx].xlsx]_x_4613"/>
      <sheetName val=".xlsx].xlsx].xlsx].xlsx]_x_4614"/>
      <sheetName val=".xlsx].xlsx].xlsx].xlsx]_x_4615"/>
      <sheetName val=".xlsx].xlsx].xlsx].xlsx]_x_4616"/>
      <sheetName val=".xlsx].xlsx].xlsx].xlsx]_x_4617"/>
      <sheetName val=".xlsx].xlsx].xlsx].xlsx]_x_4618"/>
      <sheetName val=".xlsx].xlsx].xlsx].xlsx]_x_4619"/>
      <sheetName val=".xlsx].xlsx].xlsx].xlsx]_x_4620"/>
      <sheetName val=".xlsx].xlsx].xlsx].xlsx]_x_4621"/>
      <sheetName val=".xlsx].xlsx].xlsx].xlsx]_x_4622"/>
      <sheetName val=".xlsx].xlsx].xlsx].xlsx]_x_4623"/>
      <sheetName val=".xlsx].xlsx].xlsx].xlsx]_x_4624"/>
      <sheetName val=".xlsx].xlsx].xlsx].xlsx]_x_4625"/>
      <sheetName val=".xlsx].xlsx].xlsx].xlsx]_x_4626"/>
      <sheetName val=".xlsx].xlsx].xlsx].xlsx]_x_4627"/>
      <sheetName val=".xlsx].xlsx].xlsx].xlsx]_x_4628"/>
      <sheetName val=".xlsx].xlsx].xlsx].xlsx]_x_4629"/>
      <sheetName val=".xlsx].xlsx].xlsx].xlsx]_x_4630"/>
      <sheetName val=".xlsx].xlsx].xlsx].xlsx]_x_4631"/>
      <sheetName val=".xlsx].xlsx].xlsx].xlsx]_x_4632"/>
      <sheetName val=".xlsx].xlsx].xlsx].xlsx]_x_4633"/>
      <sheetName val=".xlsx].xlsx].xlsx].xlsx]_x_4634"/>
      <sheetName val=".xlsx].xlsx].xlsx].xlsx]_x_4635"/>
      <sheetName val=".xlsx].xlsx].xlsx].xlsx]_x_4636"/>
      <sheetName val=".xlsx].xlsx].xlsx].xlsx]_x_4637"/>
      <sheetName val=".xlsx].xlsx].xlsx].xlsx]_x_4638"/>
      <sheetName val=".xlsx].xlsx].xlsx].xlsx]_x_4639"/>
      <sheetName val=".xlsx].xlsx].xlsx].xlsx]_x_4640"/>
      <sheetName val=".xlsx].xlsx].xlsx].xlsx]_x_4641"/>
      <sheetName val=".xlsx].xlsx].xlsx].xlsx]_x_4642"/>
      <sheetName val=".xlsx].xlsx].xlsx].xlsx]_x_4643"/>
      <sheetName val=".xlsx].xlsx].xlsx].xlsx]_x_4644"/>
      <sheetName val=".xlsx].xlsx].xlsx].xlsx]_x_4645"/>
      <sheetName val=".xlsx].xlsx].xlsx].xlsx]_x_4646"/>
      <sheetName val=".xlsx].xlsx].xlsx].xlsx]_x_4647"/>
      <sheetName val=".xlsx].xlsx].xlsx].xlsx]_x_4648"/>
      <sheetName val=".xlsx].xlsx].xlsx].xlsx]_x_4649"/>
      <sheetName val=".xlsx].xlsx].xlsx].xlsx]_x_4650"/>
      <sheetName val=".xlsx].xlsx].xlsx].xlsx]_x_4651"/>
      <sheetName val=".xlsx].xlsx].xlsx].xlsx]_x_4652"/>
      <sheetName val=".xlsx].xlsx].xlsx].xlsx]_x_4653"/>
      <sheetName val=".xlsx].xlsx].xlsx].xlsx]_x_4654"/>
      <sheetName val=".xlsx].xlsx].xlsx].xlsx]_x_4655"/>
      <sheetName val=".xlsx].xlsx].xlsx].xlsx]_x_4656"/>
      <sheetName val=".xlsx].xlsx].xlsx].xlsx]_x_4657"/>
      <sheetName val=".xlsx].xlsx].xlsx].xlsx]_x_4658"/>
      <sheetName val=".xlsx].xlsx].xlsx].xlsx]_x_4659"/>
      <sheetName val=".xlsx].xlsx].xlsx].xlsx]_x_4660"/>
      <sheetName val=".xlsx].xlsx].xlsx].xlsx]_x_4661"/>
      <sheetName val=".xlsx].xlsx].xlsx].xlsx]_x_4662"/>
      <sheetName val=".xlsx].xlsx].xlsx].xlsx]_x_4663"/>
      <sheetName val=".xlsx].xlsx].xlsx].xlsx]_x_4664"/>
      <sheetName val=".xlsx].xlsx].xlsx].xlsx]_x_4665"/>
      <sheetName val=".xlsx].xlsx].xlsx].xlsx]_x_4666"/>
      <sheetName val=".xlsx].xlsx].xlsx].xlsx]_x_4667"/>
      <sheetName val=".xlsx].xlsx].xlsx].xlsx]_x_4668"/>
      <sheetName val=".xlsx].xlsx].xlsx].xlsx]_x_4669"/>
      <sheetName val=".xlsx].xlsx].xlsx].xlsx]_x_4670"/>
      <sheetName val=".xlsx].xlsx].xlsx].xlsx]_x_4671"/>
      <sheetName val=".xlsx].xlsx].xlsx].xlsx]_x_4672"/>
      <sheetName val=".xlsx].xlsx].xlsx].xlsx]_x_4673"/>
      <sheetName val=".xlsx].xlsx].xlsx].xlsx]_x_4674"/>
      <sheetName val=".xlsx].xlsx].xlsx].xlsx]_x_4675"/>
      <sheetName val=".xlsx].xlsx].xlsx].xlsx]_x_4676"/>
      <sheetName val=".xlsx].xlsx].xlsx].xlsx]_x_4677"/>
      <sheetName val=".xlsx].xlsx].xlsx].xlsx]_x_4678"/>
      <sheetName val=".xlsx].xlsx].xlsx].xlsx]_x_4679"/>
      <sheetName val=".xlsx].xlsx].xlsx].xlsx]_x_4680"/>
      <sheetName val=".xlsx].xlsx].xlsx].xlsx]_x_4681"/>
      <sheetName val=".xlsx].xlsx].xlsx].xlsx]_x_4682"/>
      <sheetName val=".xlsx].xlsx].xlsx].xlsx]_x_4683"/>
      <sheetName val=".xlsx].xlsx].xlsx].xlsx]_x_4684"/>
      <sheetName val=".xlsx].xlsx].xlsx].xlsx]_x_4685"/>
      <sheetName val=".xlsx].xlsx].xlsx].xlsx]_x_4686"/>
      <sheetName val=".xlsx].xlsx].xlsx].xlsx]_x_4687"/>
      <sheetName val=".xlsx].xlsx].xlsx].xlsx]_x_4688"/>
      <sheetName val=".xlsx].xlsx].xlsx].xlsx]_x_4689"/>
      <sheetName val=".xlsx].xlsx].xlsx].xlsx]_x_4690"/>
      <sheetName val=".xlsx].xlsx].xlsx].xlsx]_x_4691"/>
      <sheetName val=".xlsx].xlsx].xlsx].xlsx]_x_4692"/>
      <sheetName val=".xlsx].xlsx].xlsx].xlsx]_x_4693"/>
      <sheetName val=".xlsx].xlsx].xlsx].xlsx]_x_4694"/>
      <sheetName val=".xlsx].xlsx].xlsx].xlsx]_x_4695"/>
      <sheetName val=".xlsx].xlsx].xlsx].xlsx]_x_4696"/>
      <sheetName val=".xlsx].xlsx].xlsx].xlsx]_x_4697"/>
      <sheetName val=".xlsx].xlsx].xlsx].xlsx]_x_4698"/>
      <sheetName val=".xlsx].xlsx].xlsx].xlsx]_x_4699"/>
      <sheetName val=".xlsx].xlsx].xlsx].xlsx]_x_4700"/>
      <sheetName val=".xlsx].xlsx].xlsx].xlsx]_x_4701"/>
      <sheetName val=".xlsx].xlsx].xlsx].xlsx]_x_4702"/>
      <sheetName val=".xlsx].xlsx].xlsx].xlsx]_x_4703"/>
      <sheetName val=".xlsx].xlsx].xlsx].xlsx]_x_4704"/>
      <sheetName val=".xlsx].xlsx].xlsx].xlsx]_x_4705"/>
      <sheetName val=".xlsx].xlsx].xlsx].xlsx]_x_4706"/>
      <sheetName val=".xlsx].xlsx].xlsx].xlsx]_x_4707"/>
      <sheetName val=".xlsx].xlsx].xlsx].xlsx]_x_4708"/>
      <sheetName val=".xlsx].xlsx].xlsx].xlsx]_x_4709"/>
      <sheetName val=".xlsx].xlsx].xlsx].xlsx]_x_4710"/>
      <sheetName val=".xlsx].xlsx].xlsx].xlsx]_x_4711"/>
      <sheetName val=".xlsx].xlsx].xlsx].xlsx]_x_4712"/>
      <sheetName val=".xlsx].xlsx].xlsx].xlsx]_x_4713"/>
      <sheetName val=".xlsx].xlsx].xlsx].xlsx]_x_4714"/>
      <sheetName val=".xlsx].xlsx].xlsx].xlsx]_x_4715"/>
      <sheetName val=".xlsx].xlsx].xlsx].xlsx]_x_4716"/>
      <sheetName val=".xlsx].xlsx].xlsx].xlsx]_x_4717"/>
      <sheetName val=".xlsx].xlsx].xlsx].xlsx]_x_4718"/>
      <sheetName val=".xlsx].xlsx].xlsx].xlsx]_x_4719"/>
      <sheetName val=".xlsx].xlsx].xlsx].xlsx]_x_4720"/>
      <sheetName val=".xlsx].xlsx].xlsx].xlsx]_x_4721"/>
      <sheetName val=".xlsx].xlsx].xlsx].xlsx]_x_4722"/>
      <sheetName val=".xlsx].xlsx].xlsx].xlsx]_x_4723"/>
      <sheetName val=".xlsx].xlsx].xlsx].xlsx]_x_4724"/>
      <sheetName val=".xlsx].xlsx].xlsx].xlsx]_x_4725"/>
      <sheetName val=".xlsx].xlsx].xlsx].xlsx]_x_4726"/>
      <sheetName val=".xlsx].xlsx].xlsx].xlsx]_x_4727"/>
      <sheetName val=".xlsx].xlsx].xlsx].xlsx]_x_4728"/>
      <sheetName val=".xlsx].xlsx].xlsx].xlsx]_x_4729"/>
      <sheetName val=".xlsx].xlsx].xlsx].xlsx]_x_4730"/>
      <sheetName val=".xlsx].xlsx].xlsx].xlsx]_x_4731"/>
      <sheetName val=".xlsx].xlsx].xlsx].xlsx]_x_4732"/>
      <sheetName val=".xlsx].xlsx].xlsx].xlsx]_x_4733"/>
      <sheetName val=".xlsx].xlsx].xlsx].xlsx]_x_4734"/>
      <sheetName val=".xlsx].xlsx].xlsx].xlsx]_x_4735"/>
      <sheetName val=".xlsx].xlsx].xlsx].xlsx]_x_4736"/>
      <sheetName val=".xlsx].xlsx].xlsx].xlsx]_x_4737"/>
      <sheetName val=".xlsx].xlsx].xlsx].xlsx]_x_4738"/>
      <sheetName val=".xlsx].xlsx].xlsx].xlsx]_x_4739"/>
      <sheetName val=".xlsx].xlsx].xlsx].xlsx]_x_4740"/>
      <sheetName val=".xlsx].xlsx].xlsx].xlsx]_x_4741"/>
      <sheetName val=".xlsx].xlsx].xlsx].xlsx]_x_4742"/>
      <sheetName val=".xlsx].xlsx].xlsx].xlsx]_x_4743"/>
      <sheetName val=".xlsx].xlsx].xlsx].xlsx]_x_4744"/>
      <sheetName val=".xlsx].xlsx].xlsx].xlsx]_x_4745"/>
      <sheetName val=".xlsx].xlsx].xlsx].xlsx]_x_4746"/>
      <sheetName val=".xlsx].xlsx].xlsx].xlsx]_x_4747"/>
      <sheetName val=".xlsx].xlsx].xlsx].xlsx]_x_4748"/>
      <sheetName val=".xlsx].xlsx].xlsx].xlsx]_x_4749"/>
      <sheetName val=".xlsx].xlsx].xlsx].xlsx]_x_4750"/>
      <sheetName val=".xlsx].xlsx].xlsx].xlsx]_x_4751"/>
      <sheetName val=".xlsx].xlsx].xlsx].xlsx]_x_4752"/>
      <sheetName val=".xlsx].xlsx].xlsx].xlsx]_x_4753"/>
      <sheetName val=".xlsx].xlsx].xlsx].xlsx]_x_4754"/>
      <sheetName val=".xlsx].xlsx].xlsx].xlsx]_x_4755"/>
      <sheetName val=".xlsx].xlsx].xlsx].xlsx]_x_4756"/>
      <sheetName val=".xlsx].xlsx].xlsx].xlsx]_x_4757"/>
      <sheetName val=".xlsx].xlsx].xlsx].xlsx]_x_4758"/>
      <sheetName val=".xlsx].xlsx].xlsx].xlsx]_x_4759"/>
      <sheetName val=".xlsx].xlsx].xlsx].xlsx]_x_4760"/>
      <sheetName val=".xlsx].xlsx].xlsx].xlsx]_x_4761"/>
      <sheetName val=".xlsx].xlsx].xlsx].xlsx]_x_4762"/>
      <sheetName val=".xlsx].xlsx].xlsx].xlsx]_x_4763"/>
      <sheetName val=".xlsx].xlsx].xlsx].xlsx]_x_4764"/>
      <sheetName val=".xlsx].xlsx].xlsx].xlsx]_x_4765"/>
      <sheetName val=".xlsx].xlsx].xlsx].xlsx]_x_4766"/>
      <sheetName val=".xlsx].xlsx].xlsx].xlsx]_x_4767"/>
      <sheetName val=".xlsx].xlsx].xlsx].xlsx]_x_4768"/>
      <sheetName val=".xlsx].xlsx].xlsx].xlsx]_x_4769"/>
      <sheetName val=".xlsx].xlsx].xlsx].xlsx]_x_4770"/>
      <sheetName val=".xlsx].xlsx].xlsx].xlsx]_x_4771"/>
      <sheetName val=".xlsx].xlsx].xlsx].xlsx]_x_4772"/>
      <sheetName val=".xlsx].xlsx].xlsx].xlsx]_x_4773"/>
      <sheetName val=".xlsx].xlsx].xlsx].xlsx]_x_4774"/>
      <sheetName val=".xlsx].xlsx].xlsx].xlsx]_x_4775"/>
      <sheetName val=".xlsx].xlsx].xlsx].xlsx]_x_4776"/>
      <sheetName val=".xlsx].xlsx].xlsx].xlsx]_x_4777"/>
      <sheetName val=".xlsx].xlsx].xlsx].xlsx]_x_4778"/>
      <sheetName val=".xlsx].xlsx].xlsx].xlsx]_x_4779"/>
      <sheetName val=".xlsx].xlsx].xlsx].xlsx]_x_4780"/>
      <sheetName val=".xlsx].xlsx].xlsx].xlsx]_x_4781"/>
      <sheetName val=".xlsx].xlsx].xlsx].xlsx]_x_4782"/>
      <sheetName val=".xlsx].xlsx].xlsx].xlsx]_x_4783"/>
      <sheetName val=".xlsx].xlsx].xlsx].xlsx]_x_4784"/>
      <sheetName val=".xlsx].xlsx].xlsx].xlsx]_x_4785"/>
      <sheetName val=".xlsx].xlsx].xlsx].xlsx]_x_4786"/>
      <sheetName val=".xlsx].xlsx].xlsx].xlsx]_x_4787"/>
      <sheetName val=".xlsx].xlsx].xlsx].xlsx]_x_4788"/>
      <sheetName val=".xlsx].xlsx].xlsx].xlsx]_x_4789"/>
      <sheetName val=".xlsx].xlsx].xlsx].xlsx]_x_4790"/>
      <sheetName val=".xlsx].xlsx].xlsx].xlsx]_x_4791"/>
      <sheetName val=".xlsx].xlsx].xlsx].xlsx]_x_4792"/>
      <sheetName val=".xlsx].xlsx].xlsx].xlsx]_x_4793"/>
      <sheetName val=".xlsx].xlsx].xlsx].xlsx]_x_4794"/>
      <sheetName val=".xlsx].xlsx].xlsx].xlsx]_x_4795"/>
      <sheetName val=".xlsx].xlsx].xlsx].xlsx]_x_4796"/>
      <sheetName val=".xlsx].xlsx].xlsx].xlsx]_x_4797"/>
      <sheetName val=".xlsx].xlsx].xlsx].xlsx]_x_4798"/>
      <sheetName val=".xlsx].xlsx].xlsx].xlsx]_x_4799"/>
      <sheetName val=".xlsx].xlsx].xlsx].xlsx]_x_4800"/>
      <sheetName val=".xlsx].xlsx].xlsx].xlsx]_x_4801"/>
      <sheetName val=".xlsx].xlsx].xlsx].xlsx]_x_4802"/>
      <sheetName val=".xlsx].xlsx].xlsx].xlsx]_x_4803"/>
      <sheetName val=".xlsx].xlsx].xlsx].xlsx]_x_4804"/>
      <sheetName val=".xlsx].xlsx].xlsx].xlsx]_x_4805"/>
      <sheetName val=".xlsx].xlsx].xlsx].xlsx]_x_4806"/>
      <sheetName val=".xlsx].xlsx].xlsx].xlsx]_x_4807"/>
      <sheetName val=".xlsx].xlsx].xlsx].xlsx]_x_4808"/>
      <sheetName val=".xlsx].xlsx].xlsx].xlsx]_x_4809"/>
      <sheetName val=".xlsx].xlsx].xlsx].xlsx]_x_4810"/>
      <sheetName val=".xlsx].xlsx].xlsx].xlsx]_x_4811"/>
      <sheetName val=".xlsx].xlsx].xlsx].xlsx]_x_4812"/>
      <sheetName val=".xlsx].xlsx].xlsx].xlsx]_x_4813"/>
      <sheetName val=".xlsx].xlsx].xlsx].xlsx]_x_4814"/>
      <sheetName val=".xlsx].xlsx].xlsx].xlsx]_x_4815"/>
      <sheetName val=".xlsx].xlsx].xlsx].xlsx]_x_4816"/>
      <sheetName val=".xlsx].xlsx].xlsx].xlsx]_x_4817"/>
      <sheetName val=".xlsx].xlsx].xlsx].xlsx]_x_4818"/>
      <sheetName val=".xlsx].xlsx].xlsx].xlsx]_x_4819"/>
      <sheetName val=".xlsx].xlsx].xlsx].xlsx]_x_4820"/>
      <sheetName val=".xlsx].xlsx].xlsx].xlsx]_x_4821"/>
      <sheetName val=".xlsx].xlsx].xlsx].xlsx]_x_4822"/>
      <sheetName val=".xlsx].xlsx].xlsx].xlsx]_x_4823"/>
      <sheetName val=".xlsx].xlsx].xlsx].xlsx]_x_4824"/>
      <sheetName val=".xlsx].xlsx].xlsx].xlsx]_x_4825"/>
      <sheetName val=".xlsx].xlsx].xlsx].xlsx]_x_4826"/>
      <sheetName val=".xlsx].xlsx].xlsx].xlsx]_x_4827"/>
      <sheetName val=".xlsx].xlsx].xlsx].xlsx]_x_4828"/>
      <sheetName val=".xlsx].xlsx].xlsx].xlsx]_x_4829"/>
      <sheetName val=".xlsx].xlsx].xlsx].xlsx]_x_4830"/>
      <sheetName val=".xlsx].xlsx].xlsx].xlsx]_x_4831"/>
      <sheetName val=".xlsx].xlsx].xlsx].xlsx]_x_4832"/>
      <sheetName val=".xlsx].xlsx].xlsx].xlsx]_x_4833"/>
      <sheetName val=".xlsx].xlsx].xlsx].xlsx]_x_4834"/>
      <sheetName val=".xlsx].xlsx].xlsx].xlsx]_x_4835"/>
      <sheetName val=".xlsx].xlsx].xlsx].xlsx]_x_4836"/>
      <sheetName val=".xlsx].xlsx].xlsx].xlsx]_x_4837"/>
      <sheetName val=".xlsx].xlsx].xlsx].xlsx]_x_4838"/>
      <sheetName val=".xlsx].xlsx].xlsx].xlsx]_x_4839"/>
      <sheetName val=".xlsx].xlsx].xlsx].xlsx]_x_4840"/>
      <sheetName val=".xlsx].xlsx].xlsx].xlsx]_x_4841"/>
      <sheetName val=".xlsx].xlsx].xlsx].xlsx]_x_4842"/>
      <sheetName val=".xlsx].xlsx].xlsx].xlsx]_x_4843"/>
      <sheetName val=".xlsx].xlsx].xlsx].xlsx]_x_4844"/>
      <sheetName val=".xlsx].xlsx].xlsx].xlsx]_x_4845"/>
      <sheetName val=".xlsx].xlsx].xlsx].xlsx]_x_4846"/>
      <sheetName val=".xlsx].xlsx].xlsx].xlsx]_x_4847"/>
      <sheetName val=".xlsx].xlsx].xlsx].xlsx]_x_4848"/>
      <sheetName val=".xlsx].xlsx].xlsx].xlsx]_x_4849"/>
      <sheetName val=".xlsx].xlsx].xlsx].xlsx]_x_4850"/>
      <sheetName val=".xlsx].xlsx].xlsx].xlsx]_x_4851"/>
      <sheetName val=".xlsx].xlsx].xlsx].xlsx]_x_4852"/>
      <sheetName val=".xlsx].xlsx].xlsx].xlsx]_x_4853"/>
      <sheetName val=".xlsx].xlsx].xlsx].xlsx]_x_4854"/>
      <sheetName val=".xlsx].xlsx].xlsx].xlsx]_x_4855"/>
      <sheetName val=".xlsx].xlsx].xlsx].xlsx]_x_4856"/>
      <sheetName val=".xlsx].xlsx].xlsx].xlsx]_x_4857"/>
      <sheetName val=".xlsx].xlsx].xlsx].xlsx]_x_4858"/>
      <sheetName val=".xlsx].xlsx].xlsx].xlsx]_x_4859"/>
      <sheetName val=".xlsx].xlsx].xlsx].xlsx]_x_4860"/>
      <sheetName val=".xlsx].xlsx].xlsx].xlsx]_x_4861"/>
      <sheetName val=".xlsx].xlsx].xlsx].xlsx]_x_4862"/>
      <sheetName val=".xlsx].xlsx].xlsx].xlsx]_x_4863"/>
      <sheetName val=".xlsx].xlsx].xlsx].xlsx]_x_4864"/>
      <sheetName val=".xlsx].xlsx].xlsx].xlsx]_x_4865"/>
      <sheetName val=".xlsx].xlsx].xlsx].xlsx]_x_4866"/>
      <sheetName val=".xlsx].xlsx].xlsx].xlsx]_x_4867"/>
      <sheetName val=".xlsx].xlsx].xlsx].xlsx]_x_4868"/>
      <sheetName val=".xlsx].xlsx].xlsx].xlsx]_x_4869"/>
      <sheetName val=".xlsx].xlsx].xlsx].xlsx]_x_4870"/>
      <sheetName val=".xlsx].xlsx].xlsx].xlsx]_x_4871"/>
      <sheetName val=".xlsx].xlsx].xlsx].xlsx]_x_4872"/>
      <sheetName val=".xlsx].xlsx].xlsx].xlsx]_x_4873"/>
      <sheetName val=".xlsx].xlsx].xlsx].xlsx]_x_4874"/>
      <sheetName val=".xlsx].xlsx].xlsx].xlsx]_x_4875"/>
      <sheetName val=".xlsx].xlsx].xlsx].xlsx]_x_4876"/>
      <sheetName val=".xlsx].xlsx].xlsx].xlsx]_x_4877"/>
      <sheetName val=".xlsx].xlsx].xlsx].xlsx]_x_4878"/>
      <sheetName val=".xlsx].xlsx].xlsx].xlsx]_x_4879"/>
      <sheetName val=".xlsx].xlsx].xlsx].xlsx]_x_4880"/>
      <sheetName val=".xlsx].xlsx].xlsx].xlsx]_x_4881"/>
      <sheetName val=".xlsx].xlsx].xlsx].xlsx]_x_4882"/>
      <sheetName val=".xlsx].xlsx].xlsx].xlsx]_x_4883"/>
      <sheetName val=".xlsx].xlsx].xlsx].xlsx]_x_4884"/>
      <sheetName val=".xlsx].xlsx].xlsx].xlsx]_x_4885"/>
      <sheetName val=".xlsx].xlsx].xlsx].xlsx]_x_4886"/>
      <sheetName val=".xlsx].xlsx].xlsx].xlsx]_x_4887"/>
      <sheetName val=".xlsx].xlsx].xlsx].xlsx]_x_4888"/>
      <sheetName val=".xlsx].xlsx].xlsx].xlsx]_x_4889"/>
      <sheetName val=".xlsx].xlsx].xlsx].xlsx]_x_4890"/>
      <sheetName val=".xlsx].xlsx].xlsx].xlsx]_x_4891"/>
      <sheetName val=".xlsx].xlsx].xlsx].xlsx]_x_4892"/>
      <sheetName val=".xlsx].xlsx].xlsx].xlsx]_x_4893"/>
      <sheetName val=".xlsx].xlsx].xlsx].xlsx]_x_4894"/>
      <sheetName val=".xlsx].xlsx].xlsx].xlsx]_x_4895"/>
      <sheetName val=".xlsx].xlsx].xlsx].xlsx]_x_4896"/>
      <sheetName val=".xlsx].xlsx].xlsx].xlsx]_x_4897"/>
      <sheetName val=".xlsx].xlsx].xlsx].xlsx]_x_4898"/>
      <sheetName val=".xlsx].xlsx].xlsx].xlsx]_x_4899"/>
      <sheetName val=".xlsx].xlsx].xlsx].xlsx]_x_4900"/>
      <sheetName val=".xlsx].xlsx].xlsx].xlsx]_x_4901"/>
      <sheetName val=".xlsx].xlsx].xlsx].xlsx]_x_4902"/>
      <sheetName val=".xlsx].xlsx].xlsx].xlsx]_x_4903"/>
      <sheetName val=".xlsx].xlsx].xlsx].xlsx]_x_4904"/>
      <sheetName val=".xlsx].xlsx].xlsx].xlsx]_x_4905"/>
      <sheetName val=".xlsx].xlsx].xlsx].xlsx]_x_4906"/>
      <sheetName val=".xlsx].xlsx].xlsx].xlsx]_x_4907"/>
      <sheetName val=".xlsx].xlsx].xlsx].xlsx]_x_4908"/>
      <sheetName val=".xlsx].xlsx].xlsx].xlsx]_x_4909"/>
      <sheetName val=".xlsx].xlsx].xlsx].xlsx]_x_4910"/>
      <sheetName val=".xlsx].xlsx].xlsx].xlsx]_x_4911"/>
      <sheetName val=".xlsx].xlsx].xlsx].xlsx]_x_4912"/>
      <sheetName val=".xlsx].xlsx].xlsx].xlsx]_x_4913"/>
      <sheetName val=".xlsx].xlsx].xlsx].xlsx]_x_4914"/>
      <sheetName val=".xlsx].xlsx].xlsx].xlsx]_x_4915"/>
      <sheetName val=".xlsx].xlsx].xlsx].xlsx]_x_4916"/>
      <sheetName val=".xlsx].xlsx].xlsx].xlsx]_x_4917"/>
      <sheetName val=".xlsx].xlsx].xlsx].xlsx]_x_4918"/>
      <sheetName val=".xlsx].xlsx].xlsx].xlsx]_x_4919"/>
      <sheetName val=".xlsx].xlsx].xlsx].xlsx]_x_4920"/>
      <sheetName val=".xlsx].xlsx].xlsx].xlsx]_x_4921"/>
      <sheetName val=".xlsx].xlsx].xlsx].xlsx]_x_4922"/>
      <sheetName val=".xlsx].xlsx].xlsx].xlsx]_x_4923"/>
      <sheetName val=".xlsx].xlsx].xlsx].xlsx]_x_4924"/>
      <sheetName val=".xlsx].xlsx].xlsx].xlsx]_x_4925"/>
      <sheetName val=".xlsx].xlsx].xlsx].xlsx]_x_4926"/>
      <sheetName val=".xlsx].xlsx].xlsx].xlsx]_x_4927"/>
      <sheetName val=".xlsx].xlsx].xlsx].xlsx]_x_4928"/>
      <sheetName val=".xlsx].xlsx].xlsx].xlsx]_x_4929"/>
      <sheetName val=".xlsx].xlsx].xlsx].xlsx]_x_4930"/>
      <sheetName val=".xlsx].xlsx].xlsx].xlsx]_x_4931"/>
      <sheetName val=".xlsx].xlsx].xlsx].xlsx]_x_4932"/>
      <sheetName val=".xlsx].xlsx].xlsx].xlsx]_x_4933"/>
      <sheetName val=".xlsx].xlsx].xlsx].xlsx]_x_4934"/>
      <sheetName val=".xlsx].xlsx].xlsx].xlsx]_x_4935"/>
      <sheetName val=".xlsx].xlsx].xlsx].xlsx]_x_4936"/>
      <sheetName val=".xlsx].xlsx].xlsx].xlsx]_x_4937"/>
      <sheetName val=".xlsx].xlsx].xlsx].xlsx]_x_4938"/>
      <sheetName val=".xlsx].xlsx].xlsx].xlsx]_x_4939"/>
      <sheetName val=".xlsx].xlsx].xlsx].xlsx]_x_4940"/>
      <sheetName val=".xlsx].xlsx].xlsx].xlsx]_x_4941"/>
      <sheetName val=".xlsx].xlsx].xlsx].xlsx]_x_4942"/>
      <sheetName val=".xlsx].xlsx].xlsx].xlsx]_x_4943"/>
      <sheetName val=".xlsx].xlsx].xlsx].xlsx]_x_4944"/>
      <sheetName val=".xlsx].xlsx].xlsx].xlsx]_x_4945"/>
      <sheetName val=".xlsx].xlsx].xlsx].xlsx]_x_4946"/>
      <sheetName val=".xlsx].xlsx].xlsx].xlsx]_x_4947"/>
      <sheetName val=".xlsx].xlsx].xlsx].xlsx]_x_4948"/>
      <sheetName val=".xlsx].xlsx].xlsx].xlsx]_x_4949"/>
      <sheetName val=".xlsx].xlsx].xlsx].xlsx]_x_4950"/>
      <sheetName val=".xlsx].xlsx].xlsx].xlsx]_x_4951"/>
      <sheetName val=".xlsx].xlsx].xlsx].xlsx]_x_4952"/>
      <sheetName val=".xlsx].xlsx].xlsx].xlsx]_x_4953"/>
      <sheetName val=".xlsx].xlsx].xlsx].xlsx]_x_4954"/>
      <sheetName val=".xlsx].xlsx].xlsx].xlsx]_x_4955"/>
      <sheetName val=".xlsx].xlsx].xlsx].xlsx]_x_4956"/>
      <sheetName val=".xlsx].xlsx].xlsx].xlsx]_x_4957"/>
      <sheetName val=".xlsx].xlsx].xlsx].xlsx]_x_4958"/>
      <sheetName val=".xlsx].xlsx].xlsx].xlsx]_x_4959"/>
      <sheetName val=".xlsx].xlsx].xlsx].xlsx]_x_4960"/>
      <sheetName val=".xlsx].xlsx].xlsx].xlsx]_x_4961"/>
      <sheetName val=".xlsx].xlsx].xlsx].xlsx]_x_4962"/>
      <sheetName val=".xlsx].xlsx].xlsx].xlsx]_x_4963"/>
      <sheetName val=".xlsx].xlsx].xlsx].xlsx]_x_4964"/>
      <sheetName val=".xlsx].xlsx].xlsx].xlsx]_x_4965"/>
      <sheetName val=".xlsx].xlsx].xlsx].xlsx]_x_4966"/>
      <sheetName val=".xlsx].xlsx].xlsx].xlsx]_x_4967"/>
      <sheetName val=".xlsx].xlsx].xlsx].xlsx]_x_4968"/>
      <sheetName val=".xlsx].xlsx].xlsx].xlsx]_x_4969"/>
      <sheetName val=".xlsx].xlsx].xlsx].xlsx]_x_4970"/>
      <sheetName val=".xlsx].xlsx].xlsx].xlsx]_x_4971"/>
      <sheetName val=".xlsx].xlsx].xlsx].xlsx]_x_4972"/>
      <sheetName val=".xlsx].xlsx].xlsx].xlsx]_x_4973"/>
      <sheetName val=".xlsx].xlsx].xlsx].xlsx]_x_4974"/>
      <sheetName val=".xlsx].xlsx].xlsx].xlsx]_x_4975"/>
      <sheetName val=".xlsx].xlsx].xlsx].xlsx]_x_4976"/>
      <sheetName val=".xlsx].xlsx].xlsx].xlsx]_x_4977"/>
      <sheetName val=".xlsx].xlsx].xlsx].xlsx]_x_4978"/>
      <sheetName val=".xlsx].xlsx].xlsx].xlsx]_x_4979"/>
      <sheetName val=".xlsx].xlsx].xlsx].xlsx]_x_4980"/>
      <sheetName val=".xlsx].xlsx].xlsx].xlsx]_x_4981"/>
      <sheetName val=".xlsx].xlsx].xlsx].xlsx]_x_4982"/>
      <sheetName val=".xlsx].xlsx].xlsx].xlsx]_x_4983"/>
      <sheetName val=".xlsx].xlsx].xlsx].xlsx]_x_4984"/>
      <sheetName val=".xlsx].xlsx].xlsx].xlsx]_x_4985"/>
      <sheetName val=".xlsx].xlsx].xlsx].xlsx]_x_4986"/>
      <sheetName val=".xlsx].xlsx].xlsx].xlsx]_x_4987"/>
      <sheetName val=".xlsx].xlsx].xlsx].xlsx]_x_4988"/>
      <sheetName val=".xlsx].xlsx].xlsx].xlsx]_x_4989"/>
      <sheetName val=".xlsx].xlsx].xlsx].xlsx]_x_4990"/>
      <sheetName val=".xlsx].xlsx].xlsx].xlsx]_x_4991"/>
      <sheetName val=".xlsx].xlsx].xlsx].xlsx]_x_4992"/>
      <sheetName val=".xlsx].xlsx].xlsx].xlsx]_x_4993"/>
      <sheetName val=".xlsx].xlsx].xlsx].xlsx]_x_4994"/>
      <sheetName val=".xlsx].xlsx].xlsx].xlsx]_x_4995"/>
      <sheetName val=".xlsx].xlsx].xlsx].xlsx]_x_4996"/>
      <sheetName val=".xlsx].xlsx].xlsx].xlsx]_x_4997"/>
      <sheetName val=".xlsx].xlsx].xlsx].xlsx]_x_4998"/>
      <sheetName val=".xlsx].xlsx].xlsx].xlsx]_x_4999"/>
      <sheetName val=".xlsx].xlsx].xlsx].xlsx]_x_5000"/>
      <sheetName val=".xlsx].xlsx].xlsx].xlsx]_x_5001"/>
      <sheetName val=".xlsx].xlsx].xlsx].xlsx]_x_5002"/>
      <sheetName val=".xlsx].xlsx].xlsx].xlsx]_x_5003"/>
      <sheetName val=".xlsx].xlsx].xlsx].xlsx]_x_5004"/>
      <sheetName val=".xlsx].xlsx].xlsx].xlsx]_x_5005"/>
      <sheetName val=".xlsx].xlsx].xlsx].xlsx]_x_5006"/>
      <sheetName val=".xlsx].xlsx].xlsx].xlsx]_x_5007"/>
      <sheetName val=".xlsx].xlsx].xlsx].xlsx]_x_5008"/>
      <sheetName val=".xlsx].xlsx].xlsx].xlsx]_x_5009"/>
      <sheetName val=".xlsx].xlsx].xlsx].xlsx]_x_5010"/>
      <sheetName val=".xlsx].xlsx].xlsx].xlsx]_x_5011"/>
      <sheetName val=".xlsx].xlsx].xlsx].xlsx]_x_5012"/>
      <sheetName val=".xlsx].xlsx].xlsx].xlsx]_x_5013"/>
      <sheetName val=".xlsx].xlsx].xlsx].xlsx]_x_5014"/>
      <sheetName val=".xlsx].xlsx].xlsx].xlsx]_x_5015"/>
      <sheetName val=".xlsx].xlsx].xlsx].xlsx]_x_5016"/>
      <sheetName val=".xlsx].xlsx].xlsx].xlsx]_x_5017"/>
      <sheetName val=".xlsx].xlsx].xlsx].xlsx]_x_5018"/>
      <sheetName val=".xlsx].xlsx].xlsx].xlsx]_x_5019"/>
      <sheetName val=".xlsx].xlsx].xlsx].xlsx]_x_5020"/>
      <sheetName val=".xlsx].xlsx].xlsx].xlsx]_x_5021"/>
      <sheetName val=".xlsx].xlsx].xlsx].xlsx]_x_5022"/>
      <sheetName val=".xlsx].xlsx].xlsx].xlsx]_x_5023"/>
      <sheetName val=".xlsx].xlsx].xlsx].xlsx]_x_5024"/>
      <sheetName val=".xlsx].xlsx].xlsx].xlsx]_x_5025"/>
      <sheetName val=".xlsx].xlsx].xlsx].xlsx]_x_5026"/>
      <sheetName val=".xlsx].xlsx].xlsx].xlsx]_x_5027"/>
      <sheetName val=".xlsx].xlsx].xlsx].xlsx]_x_5028"/>
      <sheetName val=".xlsx].xlsx].xlsx].xlsx]_x_5029"/>
      <sheetName val=".xlsx].xlsx].xlsx].xlsx]_x_5030"/>
      <sheetName val=".xlsx].xlsx].xlsx].xlsx]_x_5031"/>
      <sheetName val=".xlsx].xlsx].xlsx].xlsx]_x_5032"/>
      <sheetName val=".xlsx].xlsx].xlsx].xlsx]_x_5033"/>
      <sheetName val=".xlsx].xlsx].xlsx].xlsx]_x_5034"/>
      <sheetName val=".xlsx].xlsx].xlsx].xlsx]_x_5035"/>
      <sheetName val=".xlsx].xlsx].xlsx].xlsx]_x_5036"/>
      <sheetName val=".xlsx].xlsx].xlsx].xlsx]_x_5037"/>
      <sheetName val=".xlsx].xlsx].xlsx].xlsx]_x_5038"/>
      <sheetName val=".xlsx].xlsx].xlsx].xlsx]_x_5039"/>
      <sheetName val=".xlsx].xlsx].xlsx].xlsx]_x_5040"/>
      <sheetName val=".xlsx].xlsx].xlsx].xlsx]_x_5041"/>
      <sheetName val=".xlsx].xlsx].xlsx].xlsx]_x_5042"/>
      <sheetName val=".xlsx].xlsx].xlsx].xlsx]_x_5043"/>
      <sheetName val=".xlsx].xlsx].xlsx].xlsx]_x_5044"/>
      <sheetName val=".xlsx].xlsx].xlsx].xlsx]_x_5045"/>
      <sheetName val=".xlsx].xlsx].xlsx].xlsx]_x_5046"/>
      <sheetName val=".xlsx].xlsx].xlsx].xlsx]_x_5047"/>
      <sheetName val=".xlsx].xlsx].xlsx].xlsx]_x_5048"/>
      <sheetName val=".xlsx].xlsx].xlsx].xlsx]_x_5049"/>
      <sheetName val=".xlsx].xlsx].xlsx].xlsx]_x_5050"/>
      <sheetName val=".xlsx].xlsx].xlsx].xlsx]_x_5051"/>
      <sheetName val=".xlsx].xlsx].xlsx].xlsx]_x_5052"/>
      <sheetName val=".xlsx].xlsx].xlsx].xlsx]_x_5053"/>
      <sheetName val=".xlsx].xlsx].xlsx].xlsx]_x_5054"/>
      <sheetName val=".xlsx].xlsx].xlsx].xlsx]_x_5055"/>
      <sheetName val=".xlsx].xlsx].xlsx].xlsx]_x_5056"/>
      <sheetName val=".xlsx].xlsx].xlsx].xlsx]_x_5057"/>
      <sheetName val=".xlsx].xlsx].xlsx].xlsx]_x_5058"/>
      <sheetName val=".xlsx].xlsx].xlsx].xlsx]_x_5059"/>
      <sheetName val=".xlsx].xlsx].xlsx].xlsx]_x_5060"/>
      <sheetName val=".xlsx].xlsx].xlsx].xlsx]_x_5061"/>
      <sheetName val=".xlsx].xlsx].xlsx].xlsx]_x_5062"/>
      <sheetName val=".xlsx].xlsx].xlsx].xlsx]_x_5063"/>
      <sheetName val=".xlsx].xlsx].xlsx].xlsx]_x_5064"/>
      <sheetName val=".xlsx].xlsx].xlsx].xlsx]_x_5065"/>
      <sheetName val=".xlsx].xlsx].xlsx].xlsx]_x_5066"/>
      <sheetName val=".xlsx].xlsx].xlsx].xlsx]_x_5067"/>
      <sheetName val=".xlsx].xlsx].xlsx].xlsx]_x_5068"/>
      <sheetName val=".xlsx].xlsx].xlsx].xlsx]_x_5069"/>
      <sheetName val=".xlsx].xlsx].xlsx].xlsx]_x_5070"/>
      <sheetName val=".xlsx].xlsx].xlsx].xlsx]_x_5071"/>
      <sheetName val=".xlsx].xlsx].xlsx].xlsx]_x_5072"/>
      <sheetName val=".xlsx].xlsx].xlsx].xlsx]_x_5073"/>
      <sheetName val=".xlsx].xlsx].xlsx].xlsx]_x_5074"/>
      <sheetName val=".xlsx].xlsx].xlsx].xlsx]_x_5075"/>
      <sheetName val=".xlsx].xlsx].xlsx].xlsx]_x_5076"/>
      <sheetName val=".xlsx].xlsx].xlsx].xlsx]_x_5077"/>
      <sheetName val=".xlsx].xlsx].xlsx].xlsx]_x_5078"/>
      <sheetName val=".xlsx].xlsx].xlsx].xlsx]_x_5079"/>
      <sheetName val=".xlsx].xlsx].xlsx].xlsx]_x_5080"/>
      <sheetName val=".xlsx].xlsx].xlsx].xlsx]_x_5081"/>
      <sheetName val=".xlsx].xlsx].xlsx].xlsx]_x_5082"/>
      <sheetName val=".xlsx].xlsx].xlsx].xlsx]_x_5083"/>
      <sheetName val=".xlsx].xlsx].xlsx].xlsx]_x_5084"/>
      <sheetName val=".xlsx].xlsx].xlsx].xlsx]_x_5085"/>
      <sheetName val=".xlsx].xlsx].xlsx].xlsx]_x_5086"/>
      <sheetName val=".xlsx].xlsx].xlsx].xlsx]_x_5087"/>
      <sheetName val=".xlsx].xlsx].xlsx].xlsx]_x_5088"/>
      <sheetName val=".xlsx].xlsx].xlsx].xlsx]_x_5089"/>
      <sheetName val=".xlsx].xlsx].xlsx].xlsx]_x_5090"/>
      <sheetName val=".xlsx].xlsx].xlsx].xlsx]_x_5091"/>
      <sheetName val=".xlsx].xlsx].xlsx].xlsx]_x_5092"/>
      <sheetName val=".xlsx].xlsx].xlsx].xlsx]_x_5093"/>
      <sheetName val=".xlsx].xlsx].xlsx].xlsx]_x_5094"/>
      <sheetName val=".xlsx].xlsx].xlsx].xlsx]_x_5095"/>
      <sheetName val=".xlsx].xlsx].xlsx].xlsx]_x_5096"/>
      <sheetName val=".xlsx].xlsx].xlsx].xlsx]_x_5097"/>
      <sheetName val=".xlsx].xlsx].xlsx].xlsx]_x_5098"/>
      <sheetName val=".xlsx].xlsx].xlsx].xlsx]_x_5099"/>
      <sheetName val=".xlsx].xlsx].xlsx].xlsx]_x_5100"/>
      <sheetName val=".xlsx].xlsx].xlsx].xlsx]_x_5101"/>
      <sheetName val=".xlsx].xlsx].xlsx].xlsx]_x_5102"/>
      <sheetName val=".xlsx].xlsx].xlsx].xlsx]_x_5103"/>
      <sheetName val=".xlsx].xlsx].xlsx].xlsx]_x_5104"/>
      <sheetName val=".xlsx].xlsx].xlsx].xlsx]_x_5105"/>
      <sheetName val=".xlsx].xlsx].xlsx].xlsx]_x_5106"/>
      <sheetName val=".xlsx].xlsx].xlsx].xlsx]_x_5107"/>
      <sheetName val=".xlsx].xlsx].xlsx].xlsx]_x_5108"/>
      <sheetName val=".xlsx].xlsx].xlsx].xlsx]_x_5109"/>
      <sheetName val=".xlsx].xlsx].xlsx].xlsx]_x_5110"/>
      <sheetName val=".xlsx].xlsx].xlsx].xlsx]_x_5111"/>
      <sheetName val=".xlsx].xlsx].xlsx].xlsx]_x_5112"/>
      <sheetName val=".xlsx].xlsx].xlsx].xlsx]_x_5113"/>
      <sheetName val=".xlsx].xlsx].xlsx].xlsx]_x_5114"/>
      <sheetName val=".xlsx].xlsx].xlsx].xlsx]_x_5115"/>
      <sheetName val=".xlsx].xlsx].xlsx].xlsx]_x_5116"/>
      <sheetName val=".xlsx].xlsx].xlsx].xlsx]_x_5117"/>
      <sheetName val=".xlsx].xlsx].xlsx].xlsx]_x_5118"/>
      <sheetName val=".xlsx].xlsx].xlsx].xlsx]_x_5119"/>
      <sheetName val=".xlsx].xlsx].xlsx].xlsx]_x_5120"/>
      <sheetName val=".xlsx].xlsx].xlsx].xlsx]_x_5121"/>
      <sheetName val=".xlsx].xlsx].xlsx].xlsx]_x_5122"/>
      <sheetName val=".xlsx].xlsx].xlsx].xlsx]_x_5123"/>
      <sheetName val=".xlsx].xlsx].xlsx].xlsx]_x_5124"/>
      <sheetName val=".xlsx].xlsx].xlsx].xlsx]_x_5125"/>
      <sheetName val=".xlsx].xlsx].xlsx].xlsx]_x_5126"/>
      <sheetName val=".xlsx].xlsx].xlsx].xlsx]_x_5127"/>
      <sheetName val=".xlsx].xlsx].xlsx].xlsx]_x_5128"/>
      <sheetName val=".xlsx].xlsx].xlsx].xlsx]_x_5129"/>
      <sheetName val=".xlsx].xlsx].xlsx].xlsx]_x_5130"/>
      <sheetName val=".xlsx].xlsx].xlsx].xlsx]_x_5131"/>
      <sheetName val=".xlsx].xlsx].xlsx].xlsx]_x_5132"/>
      <sheetName val=".xlsx].xlsx].xlsx].xlsx]_x_5133"/>
      <sheetName val=".xlsx].xlsx].xlsx].xlsx]_x_5134"/>
      <sheetName val=".xlsx].xlsx].xlsx].xlsx]_x_5135"/>
      <sheetName val=".xlsx].xlsx].xlsx].xlsx]_x_5136"/>
      <sheetName val=".xlsx].xlsx].xlsx].xlsx]_x_5137"/>
      <sheetName val=".xlsx].xlsx].xlsx].xlsx]_x_5138"/>
      <sheetName val=".xlsx].xlsx].xlsx].xlsx]_x_5139"/>
      <sheetName val=".xlsx].xlsx].xlsx].xlsx]_x_5140"/>
      <sheetName val=".xlsx].xlsx].xlsx].xlsx]_x_5141"/>
      <sheetName val=".xlsx].xlsx].xlsx].xlsx]_x_5142"/>
      <sheetName val=".xlsx].xlsx].xlsx].xlsx]_x_5143"/>
      <sheetName val=".xlsx].xlsx].xlsx].xlsx]_x_5144"/>
      <sheetName val=".xlsx].xlsx].xlsx].xlsx]_x_5145"/>
      <sheetName val=".xlsx].xlsx].xlsx].xlsx]_x_5146"/>
      <sheetName val=".xlsx].xlsx].xlsx].xlsx]_x_5147"/>
      <sheetName val=".xlsx].xlsx].xlsx].xlsx]_x_5148"/>
      <sheetName val=".xlsx].xlsx].xlsx].xlsx]_x_5149"/>
      <sheetName val=".xlsx].xlsx].xlsx].xlsx]_x_5150"/>
      <sheetName val=".xlsx].xlsx].xlsx].xlsx]_x_5151"/>
      <sheetName val=".xlsx].xlsx].xlsx].xlsx]_x_5152"/>
      <sheetName val=".xlsx].xlsx].xlsx].xlsx]_x_5153"/>
      <sheetName val=".xlsx].xlsx].xlsx].xlsx]_x_5154"/>
      <sheetName val=".xlsx].xlsx].xlsx].xlsx]_x_5155"/>
      <sheetName val=".xlsx].xlsx].xlsx].xlsx]_x_5156"/>
      <sheetName val=".xlsx].xlsx].xlsx].xlsx]_x_5157"/>
      <sheetName val=".xlsx].xlsx].xlsx].xlsx]_x_5158"/>
      <sheetName val=".xlsx].xlsx].xlsx].xlsx]_x_5159"/>
      <sheetName val=".xlsx].xlsx].xlsx].xlsx]_x_5160"/>
      <sheetName val=".xlsx].xlsx].xlsx].xlsx]_x_5161"/>
      <sheetName val=".xlsx].xlsx].xlsx].xlsx]_x_5162"/>
      <sheetName val=".xlsx].xlsx].xlsx].xlsx]_x_5163"/>
      <sheetName val=".xlsx].xlsx].xlsx].xlsx]_x_5164"/>
      <sheetName val=".xlsx].xlsx].xlsx].xlsx]_x_5165"/>
      <sheetName val=".xlsx].xlsx].xlsx].xlsx]_x_5166"/>
      <sheetName val=".xlsx].xlsx].xlsx].xlsx]_x_5167"/>
      <sheetName val=".xlsx].xlsx].xlsx].xlsx]_x_5168"/>
      <sheetName val=".xlsx].xlsx].xlsx].xlsx]_x_5169"/>
      <sheetName val=".xlsx].xlsx].xlsx].xlsx]_x_5170"/>
      <sheetName val=".xlsx].xlsx].xlsx].xlsx]_x_5171"/>
      <sheetName val=".xlsx].xlsx].xlsx].xlsx]_x_5172"/>
      <sheetName val=".xlsx].xlsx].xlsx].xlsx]_x_5173"/>
      <sheetName val=".xlsx].xlsx].xlsx].xlsx]_x_5174"/>
      <sheetName val=".xlsx].xlsx].xlsx].xlsx]_x_5175"/>
      <sheetName val=".xlsx].xlsx].xlsx].xlsx]_x_5176"/>
      <sheetName val=".xlsx].xlsx].xlsx].xlsx]_x_5177"/>
      <sheetName val=".xlsx].xlsx].xlsx].xlsx]_x_5178"/>
      <sheetName val=".xlsx].xlsx].xlsx].xlsx]_x_5179"/>
      <sheetName val=".xlsx].xlsx].xlsx].xlsx]_x_5180"/>
      <sheetName val=".xlsx].xlsx].xlsx].xlsx]_x_5181"/>
      <sheetName val=".xlsx].xlsx].xlsx].xlsx]_x_5182"/>
      <sheetName val=".xlsx].xlsx].xlsx].xlsx]_x_5183"/>
      <sheetName val=".xlsx].xlsx].xlsx].xlsx]_x_5184"/>
      <sheetName val=".xlsx].xlsx].xlsx].xlsx]_x_5185"/>
      <sheetName val=".xlsx].xlsx].xlsx].xlsx]_x_5186"/>
      <sheetName val=".xlsx].xlsx].xlsx].xlsx]_x_5187"/>
      <sheetName val=".xlsx].xlsx].xlsx].xlsx]_x_5188"/>
      <sheetName val=".xlsx].xlsx].xlsx].xlsx]_x_5189"/>
      <sheetName val=".xlsx].xlsx].xlsx].xlsx]_x_5190"/>
      <sheetName val=".xlsx].xlsx].xlsx].xlsx]_x_5191"/>
      <sheetName val=".xlsx].xlsx].xlsx].xlsx]_x_5192"/>
      <sheetName val=".xlsx].xlsx].xlsx].xlsx]_x_5193"/>
      <sheetName val=".xlsx].xlsx].xlsx].xlsx]_x_5194"/>
      <sheetName val=".xlsx].xlsx].xlsx].xlsx]_x_5195"/>
      <sheetName val=".xlsx].xlsx].xlsx].xlsx]_x_5196"/>
      <sheetName val=".xlsx].xlsx].xlsx].xlsx]_x_5197"/>
      <sheetName val=".xlsx].xlsx].xlsx].xlsx]_x_5198"/>
      <sheetName val=".xlsx].xlsx].xlsx].xlsx]_x_5199"/>
      <sheetName val=".xlsx].xlsx].xlsx].xlsx]_x_5200"/>
      <sheetName val=".xlsx].xlsx].xlsx].xlsx]_x_5201"/>
      <sheetName val=".xlsx].xlsx].xlsx].xlsx]_x_5202"/>
      <sheetName val=".xlsx].xlsx].xlsx].xlsx]_x_5203"/>
      <sheetName val=".xlsx].xlsx].xlsx].xlsx]_x_5204"/>
      <sheetName val=".xlsx].xlsx].xlsx].xlsx]_x_5205"/>
      <sheetName val=".xlsx].xlsx].xlsx].xlsx]_x_5206"/>
      <sheetName val=".xlsx].xlsx].xlsx].xlsx]_x_5207"/>
      <sheetName val=".xlsx].xlsx].xlsx].xlsx]_x_5208"/>
      <sheetName val=".xlsx].xlsx].xlsx].xlsx]_x_5209"/>
      <sheetName val=".xlsx].xlsx].xlsx].xlsx]_x_5210"/>
      <sheetName val=".xlsx].xlsx].xlsx].xlsx]_x_5211"/>
      <sheetName val=".xlsx].xlsx].xlsx].xlsx]_x_5212"/>
      <sheetName val=".xlsx].xlsx].xlsx].xlsx]_x_5213"/>
      <sheetName val=".xlsx].xlsx].xlsx].xlsx]_x_5214"/>
      <sheetName val=".xlsx].xlsx].xlsx].xlsx]_x_5215"/>
      <sheetName val=".xlsx].xlsx].xlsx].xlsx]_x_5216"/>
      <sheetName val=".xlsx].xlsx].xlsx].xlsx]_x_5217"/>
      <sheetName val=".xlsx].xlsx].xlsx].xlsx]_x_5218"/>
      <sheetName val=".xlsx].xlsx].xlsx].xlsx]_x_5219"/>
      <sheetName val=".xlsx].xlsx].xlsx].xlsx]_x_5220"/>
      <sheetName val=".xlsx].xlsx].xlsx].xlsx]_x_5221"/>
      <sheetName val=".xlsx].xlsx].xlsx].xlsx]_x_5222"/>
      <sheetName val=".xlsx].xlsx].xlsx].xlsx]_x_5223"/>
      <sheetName val=".xlsx].xlsx].xlsx].xlsx]_x_5224"/>
      <sheetName val=".xlsx].xlsx].xlsx].xlsx]_x_5225"/>
      <sheetName val=".xlsx].xlsx].xlsx].xlsx]_x_5226"/>
      <sheetName val=".xlsx].xlsx].xlsx].xlsx]_x_5227"/>
      <sheetName val=".xlsx].xlsx].xlsx].xlsx]_x_5228"/>
      <sheetName val=".xlsx].xlsx].xlsx].xlsx]_x_5229"/>
      <sheetName val=".xlsx].xlsx].xlsx].xlsx]_x_5230"/>
      <sheetName val=".xlsx].xlsx].xlsx].xlsx]_x_5231"/>
      <sheetName val=".xlsx].xlsx].xlsx].xlsx]_x_5232"/>
      <sheetName val=".xlsx].xlsx].xlsx].xlsx]_x_5233"/>
      <sheetName val=".xlsx].xlsx].xlsx].xlsx]_x_5234"/>
      <sheetName val=".xlsx].xlsx].xlsx].xlsx]_x_5235"/>
      <sheetName val=".xlsx].xlsx].xlsx].xlsx]_x_5236"/>
      <sheetName val=".xlsx].xlsx].xlsx].xlsx]_x_5237"/>
      <sheetName val=".xlsx].xlsx].xlsx].xlsx]_x_5238"/>
      <sheetName val=".xlsx].xlsx].xlsx].xlsx]_x_5239"/>
      <sheetName val=".xlsx].xlsx].xlsx].xlsx]_x_5240"/>
      <sheetName val=".xlsx].xlsx].xlsx].xlsx]_x_5241"/>
      <sheetName val=".xlsx].xlsx].xlsx].xlsx]_x_5242"/>
      <sheetName val=".xlsx].xlsx].xlsx].xlsx]_x_5243"/>
      <sheetName val=".xlsx].xlsx].xlsx].xlsx]_x_5244"/>
      <sheetName val=".xlsx].xlsx].xlsx].xlsx]_x_5245"/>
      <sheetName val=".xlsx].xlsx].xlsx].xlsx]_x_5246"/>
      <sheetName val=".xlsx].xlsx].xlsx].xlsx]_x_5247"/>
      <sheetName val=".xlsx].xlsx].xlsx].xlsx]_x_5248"/>
      <sheetName val=".xlsx].xlsx].xlsx].xlsx]_x_5249"/>
      <sheetName val=".xlsx].xlsx].xlsx].xlsx]_x_5250"/>
      <sheetName val=".xlsx].xlsx].xlsx].xlsx]_x_5251"/>
      <sheetName val=".xlsx].xlsx].xlsx].xlsx]_x_5252"/>
      <sheetName val=".xlsx].xlsx].xlsx].xlsx]_x_5253"/>
      <sheetName val=".xlsx].xlsx].xlsx].xlsx]_x_5254"/>
      <sheetName val=".xlsx].xlsx].xlsx].xlsx]_x_5255"/>
      <sheetName val=".xlsx].xlsx].xlsx].xlsx]_x_5256"/>
      <sheetName val=".xlsx].xlsx].xlsx].xlsx]_x_5257"/>
      <sheetName val=".xlsx].xlsx].xlsx].xlsx]_x_5258"/>
      <sheetName val=".xlsx].xlsx].xlsx].xlsx]_x_5259"/>
      <sheetName val=".xlsx].xlsx].xlsx].xlsx]_x_5260"/>
      <sheetName val=".xlsx].xlsx].xlsx].xlsx]_x_5261"/>
      <sheetName val=".xlsx].xlsx].xlsx].xlsx]_x_5262"/>
      <sheetName val=".xlsx].xlsx].xlsx].xlsx]_x_5263"/>
      <sheetName val=".xlsx].xlsx].xlsx].xlsx]_x_5264"/>
      <sheetName val=".xlsx].xlsx].xlsx].xlsx]_x_5265"/>
      <sheetName val=".xlsx].xlsx].xlsx].xlsx]_x_5266"/>
      <sheetName val=".xlsx].xlsx].xlsx].xlsx]_x_5267"/>
      <sheetName val=".xlsx].xlsx].xlsx].xlsx]_x_5268"/>
      <sheetName val=".xlsx].xlsx].xlsx].xlsx]_x_5269"/>
      <sheetName val=".xlsx].xlsx].xlsx].xlsx]_x_5270"/>
      <sheetName val=".xlsx].xlsx].xlsx].xlsx]_x_5271"/>
      <sheetName val=".xlsx].xlsx].xlsx].xlsx]_x_5272"/>
      <sheetName val=".xlsx].xlsx].xlsx].xlsx]_x_5273"/>
      <sheetName val=".xlsx].xlsx].xlsx].xlsx]_x_5274"/>
      <sheetName val=".xlsx].xlsx].xlsx].xlsx]_x_5275"/>
      <sheetName val=".xlsx].xlsx].xlsx].xlsx]_x_5276"/>
      <sheetName val=".xlsx].xlsx].xlsx].xlsx]_x_5277"/>
      <sheetName val=".xlsx].xlsx].xlsx].xlsx]_x_5278"/>
      <sheetName val=".xlsx].xlsx].xlsx].xlsx]_x_5279"/>
      <sheetName val=".xlsx].xlsx].xlsx].xlsx]_x_5280"/>
      <sheetName val=".xlsx].xlsx].xlsx].xlsx]_x_5281"/>
      <sheetName val=".xlsx].xlsx].xlsx].xlsx]_x_5282"/>
      <sheetName val=".xlsx].xlsx].xlsx].xlsx]_x_5283"/>
      <sheetName val=".xlsx].xlsx].xlsx].xlsx]_x_5284"/>
      <sheetName val=".xlsx].xlsx].xlsx].xlsx]_x_5285"/>
      <sheetName val=".xlsx].xlsx].xlsx].xlsx]_x_5286"/>
      <sheetName val=".xlsx].xlsx].xlsx].xlsx]_x_5287"/>
      <sheetName val=".xlsx].xlsx].xlsx].xlsx]_x_5288"/>
      <sheetName val=".xlsx].xlsx].xlsx].xlsx]_x_5289"/>
      <sheetName val=".xlsx].xlsx].xlsx].xlsx]_x_5290"/>
      <sheetName val=".xlsx].xlsx].xlsx].xlsx]_x_5291"/>
      <sheetName val=".xlsx].xlsx].xlsx].xlsx]_x_5292"/>
      <sheetName val=".xlsx].xlsx].xlsx].xlsx]_x_5293"/>
      <sheetName val=".xlsx].xlsx].xlsx].xlsx]_x_5294"/>
      <sheetName val=".xlsx].xlsx].xlsx].xlsx]_x_5295"/>
      <sheetName val=".xlsx].xlsx].xlsx].xlsx]_x_5296"/>
      <sheetName val=".xlsx].xlsx].xlsx].xlsx]_x_5297"/>
      <sheetName val=".xlsx].xlsx].xlsx].xlsx]_x_5298"/>
      <sheetName val=".xlsx].xlsx].xlsx].xlsx]_x_5299"/>
      <sheetName val=".xlsx].xlsx].xlsx].xlsx]_x_5300"/>
      <sheetName val=".xlsx].xlsx].xlsx].xlsx]_x_5301"/>
      <sheetName val=".xlsx].xlsx].xlsx].xlsx]_x_5302"/>
      <sheetName val=".xlsx].xlsx].xlsx].xlsx]_x_5303"/>
      <sheetName val=".xlsx].xlsx].xlsx].xlsx]_x_5304"/>
      <sheetName val=".xlsx].xlsx].xlsx].xlsx]_x_5305"/>
      <sheetName val=".xlsx].xlsx].xlsx].xlsx]_x_5306"/>
      <sheetName val=".xlsx].xlsx].xlsx].xlsx]_x_5307"/>
      <sheetName val=".xlsx].xlsx].xlsx].xlsx]_x_5308"/>
      <sheetName val=".xlsx].xlsx].xlsx].xlsx]_x_5309"/>
      <sheetName val=".xlsx].xlsx].xlsx].xlsx]_x_5310"/>
      <sheetName val=".xlsx].xlsx].xlsx].xlsx]_x_5311"/>
      <sheetName val=".xlsx].xlsx].xlsx].xlsx]_x_5312"/>
      <sheetName val=".xlsx].xlsx].xlsx].xlsx]_x_5313"/>
      <sheetName val=".xlsx].xlsx].xlsx].xlsx]_x_5314"/>
      <sheetName val=".xlsx].xlsx].xlsx].xlsx]_x_5315"/>
      <sheetName val=".xlsx].xlsx].xlsx].xlsx]_x_5316"/>
      <sheetName val=".xlsx].xlsx].xlsx].xlsx]_x_5317"/>
      <sheetName val=".xlsx].xlsx].xlsx].xlsx]_x_5318"/>
      <sheetName val=".xlsx].xlsx].xlsx].xlsx]_x_5319"/>
      <sheetName val=".xlsx].xlsx].xlsx].xlsx]_x_5320"/>
      <sheetName val=".xlsx].xlsx].xlsx].xlsx]_x_5321"/>
      <sheetName val=".xlsx].xlsx].xlsx].xlsx]_x_5322"/>
      <sheetName val=".xlsx].xlsx].xlsx].xlsx]_x_5323"/>
      <sheetName val=".xlsx].xlsx].xlsx].xlsx]_x_5324"/>
      <sheetName val=".xlsx].xlsx].xlsx].xlsx]_x_5325"/>
      <sheetName val=".xlsx].xlsx].xlsx].xlsx]_x_5326"/>
      <sheetName val=".xlsx].xlsx].xlsx].xlsx]_x_5327"/>
      <sheetName val=".xlsx].xlsx].xlsx].xlsx]_x_5328"/>
      <sheetName val=".xlsx].xlsx].xlsx].xlsx]_x_5329"/>
      <sheetName val=".xlsx].xlsx].xlsx].xlsx]_x_5330"/>
      <sheetName val=".xlsx].xlsx].xlsx].xlsx]_x_5331"/>
      <sheetName val=".xlsx].xlsx].xlsx].xlsx]_x_5332"/>
      <sheetName val=".xlsx].xlsx].xlsx].xlsx]_x_5333"/>
      <sheetName val=".xlsx].xlsx].xlsx].xlsx]_x_5334"/>
      <sheetName val=".xlsx].xlsx].xlsx].xlsx]_x_5335"/>
      <sheetName val=".xlsx].xlsx].xlsx].xlsx]_x_5336"/>
      <sheetName val=".xlsx].xlsx].xlsx].xlsx]_x_5337"/>
      <sheetName val=".xlsx].xlsx].xlsx].xlsx]_x_5338"/>
      <sheetName val=".xlsx].xlsx].xlsx].xlsx]_x_5339"/>
      <sheetName val=".xlsx].xlsx].xlsx].xlsx]_x_5340"/>
      <sheetName val=".xlsx].xlsx].xlsx].xlsx]_x_5341"/>
      <sheetName val=".xlsx].xlsx].xlsx].xlsx]_x_5342"/>
      <sheetName val=".xlsx].xlsx].xlsx].xlsx]_x_5343"/>
      <sheetName val=".xlsx].xlsx].xlsx].xlsx]_x_5344"/>
      <sheetName val=".xlsx].xlsx].xlsx].xlsx]_x_5345"/>
      <sheetName val=".xlsx].xlsx].xlsx].xlsx]_x_5346"/>
      <sheetName val=".xlsx].xlsx].xlsx].xlsx]_x_5347"/>
      <sheetName val=".xlsx].xlsx].xlsx].xlsx]_x_5348"/>
      <sheetName val=".xlsx].xlsx].xlsx].xlsx]_x_5349"/>
      <sheetName val=".xlsx].xlsx].xlsx].xlsx]_x_5350"/>
      <sheetName val=".xlsx].xlsx].xlsx].xlsx]_x_5351"/>
      <sheetName val=".xlsx].xlsx].xlsx].xlsx]_x_5352"/>
      <sheetName val=".xlsx].xlsx].xlsx].xlsx]_x_5353"/>
      <sheetName val=".xlsx].xlsx].xlsx].xlsx]_x_5354"/>
      <sheetName val=".xlsx].xlsx].xlsx].xlsx]_x_5355"/>
      <sheetName val=".xlsx].xlsx].xlsx].xlsx]_x_5356"/>
      <sheetName val=".xlsx].xlsx].xlsx].xlsx]_x_5357"/>
      <sheetName val=".xlsx].xlsx].xlsx].xlsx]_x_5358"/>
      <sheetName val=".xlsx].xlsx].xlsx].xlsx]_x_5359"/>
      <sheetName val=".xlsx].xlsx].xlsx].xlsx]_x_5360"/>
      <sheetName val=".xlsx].xlsx].xlsx].xlsx]_x_5361"/>
      <sheetName val=".xlsx].xlsx].xlsx].xlsx]_x_5362"/>
      <sheetName val=".xlsx].xlsx].xlsx].xlsx]_x_5363"/>
      <sheetName val=".xlsx].xlsx].xlsx].xlsx]_x_5364"/>
      <sheetName val=".xlsx].xlsx].xlsx].xlsx]_x_5365"/>
      <sheetName val=".xlsx].xlsx].xlsx].xlsx]_x_5366"/>
      <sheetName val=".xlsx].xlsx].xlsx].xlsx]_x_5367"/>
      <sheetName val=".xlsx].xlsx].xlsx].xlsx]_x_5368"/>
      <sheetName val=".xlsx].xlsx].xlsx].xlsx]_x_5369"/>
      <sheetName val=".xlsx].xlsx].xlsx].xlsx]_x_5370"/>
      <sheetName val=".xlsx].xlsx].xlsx].xlsx]_x_5371"/>
      <sheetName val=".xlsx].xlsx].xlsx].xlsx]_x_5372"/>
      <sheetName val=".xlsx].xlsx].xlsx].xlsx]_x_5373"/>
      <sheetName val=".xlsx].xlsx].xlsx].xlsx]_x_5374"/>
      <sheetName val=".xlsx].xlsx].xlsx].xlsx]_x_5375"/>
      <sheetName val=".xlsx].xlsx].xlsx].xlsx]_x_5376"/>
      <sheetName val=".xlsx].xlsx].xlsx].xlsx]_x_5377"/>
      <sheetName val=".xlsx].xlsx].xlsx].xlsx]_x_5378"/>
      <sheetName val=".xlsx].xlsx].xlsx].xlsx]_x_5379"/>
      <sheetName val=".xlsx].xlsx].xlsx].xlsx]_x_5380"/>
      <sheetName val=".xlsx].xlsx].xlsx].xlsx]_x_5381"/>
      <sheetName val=".xlsx].xlsx].xlsx].xlsx]_x_5382"/>
      <sheetName val=".xlsx].xlsx].xlsx].xlsx]_x_5383"/>
      <sheetName val=".xlsx].xlsx].xlsx].xlsx]_x_5384"/>
      <sheetName val=".xlsx].xlsx].xlsx].xlsx]_x_5385"/>
      <sheetName val=".xlsx].xlsx].xlsx].xlsx]_x_5386"/>
      <sheetName val=".xlsx].xlsx].xlsx].xlsx]_x_5387"/>
      <sheetName val=".xlsx].xlsx].xlsx].xlsx]_x_5388"/>
      <sheetName val=".xlsx].xlsx].xlsx].xlsx]_x_5389"/>
      <sheetName val=".xlsx].xlsx].xlsx].xlsx]_x_5390"/>
      <sheetName val=".xlsx].xlsx].xlsx].xlsx]_x_5391"/>
      <sheetName val=".xlsx].xlsx].xlsx].xlsx]_x_5392"/>
      <sheetName val=".xlsx].xlsx].xlsx].xlsx]_x_5393"/>
      <sheetName val=".xlsx].xlsx].xlsx].xlsx]_x_5394"/>
      <sheetName val=".xlsx].xlsx].xlsx].xlsx]_x_5395"/>
      <sheetName val=".xlsx].xlsx].xlsx].xlsx]_x_5396"/>
      <sheetName val=".xlsx].xlsx].xlsx].xlsx]_x_5397"/>
      <sheetName val=".xlsx].xlsx].xlsx].xlsx]_x_5398"/>
      <sheetName val=".xlsx].xlsx].xlsx].xlsx]_x_5399"/>
      <sheetName val=".xlsx].xlsx].xlsx].xlsx]_x_5400"/>
      <sheetName val=".xlsx].xlsx].xlsx].xlsx]_x_5401"/>
      <sheetName val=".xlsx].xlsx].xlsx].xlsx]_x_5402"/>
      <sheetName val=".xlsx].xlsx].xlsx].xlsx]_x_5403"/>
      <sheetName val=".xlsx].xlsx].xlsx].xlsx]_x_5404"/>
      <sheetName val=".xlsx].xlsx].xlsx].xlsx]_x_5405"/>
      <sheetName val=".xlsx].xlsx].xlsx].xlsx]_x_5406"/>
      <sheetName val=".xlsx].xlsx].xlsx].xlsx]_x_5407"/>
      <sheetName val=".xlsx].xlsx].xlsx].xlsx]_x_5408"/>
      <sheetName val=".xlsx].xlsx].xlsx].xlsx]_x_5409"/>
      <sheetName val=".xlsx].xlsx].xlsx].xlsx]_x_5410"/>
      <sheetName val=".xlsx].xlsx].xlsx].xlsx]_x_5411"/>
      <sheetName val=".xlsx].xlsx].xlsx].xlsx]_x_5412"/>
      <sheetName val=".xlsx].xlsx].xlsx].xlsx]_x_5413"/>
      <sheetName val=".xlsx].xlsx].xlsx].xlsx]_x_5414"/>
      <sheetName val=".xlsx].xlsx].xlsx].xlsx]_x_5415"/>
      <sheetName val=".xlsx].xlsx].xlsx].xlsx]_x_5416"/>
      <sheetName val=".xlsx].xlsx].xlsx].xlsx]_x_5417"/>
      <sheetName val=".xlsx].xlsx].xlsx].xlsx]_x_5418"/>
      <sheetName val=".xlsx].xlsx].xlsx].xlsx]_x_5419"/>
      <sheetName val=".xlsx].xlsx].xlsx].xlsx]_x_5420"/>
      <sheetName val=".xlsx].xlsx].xlsx].xlsx]_x_5421"/>
      <sheetName val=".xlsx].xlsx].xlsx].xlsx]_x_5422"/>
      <sheetName val=".xlsx].xlsx].xlsx].xlsx]_x_5423"/>
      <sheetName val=".xlsx].xlsx].xlsx].xlsx]_x_5424"/>
      <sheetName val=".xlsx].xlsx].xlsx].xlsx]_x_5425"/>
      <sheetName val=".xlsx].xlsx].xlsx].xlsx]_x_5426"/>
      <sheetName val=".xlsx].xlsx].xlsx].xlsx]_x_5427"/>
      <sheetName val=".xlsx].xlsx].xlsx].xlsx]_x_5428"/>
      <sheetName val=".xlsx].xlsx].xlsx].xlsx]_x_5429"/>
      <sheetName val=".xlsx].xlsx].xlsx].xlsx]_x_5430"/>
      <sheetName val=".xlsx].xlsx].xlsx].xlsx]_x_5431"/>
      <sheetName val=".xlsx].xlsx].xlsx].xlsx]_x_5432"/>
      <sheetName val=".xlsx].xlsx].xlsx].xlsx]_x_5433"/>
      <sheetName val=".xlsx].xlsx].xlsx].xlsx]_x_5434"/>
      <sheetName val=".xlsx].xlsx].xlsx].xlsx]_x_5435"/>
      <sheetName val=".xlsx].xlsx].xlsx].xlsx]_x_5436"/>
      <sheetName val=".xlsx].xlsx].xlsx].xlsx]_x_5437"/>
      <sheetName val=".xlsx].xlsx].xlsx].xlsx]_x_5438"/>
      <sheetName val=".xlsx].xlsx].xlsx].xlsx]_x_5439"/>
      <sheetName val=".xlsx].xlsx].xlsx].xlsx]_x_5440"/>
      <sheetName val=".xlsx].xlsx].xlsx].xlsx]_x_5441"/>
      <sheetName val=".xlsx].xlsx].xlsx].xlsx]_x_5442"/>
      <sheetName val=".xlsx].xlsx].xlsx].xlsx]_x_5443"/>
      <sheetName val=".xlsx].xlsx].xlsx].xlsx]_x_5444"/>
      <sheetName val=".xlsx].xlsx].xlsx].xlsx]_x_5445"/>
      <sheetName val=".xlsx].xlsx].xlsx].xlsx]_x_5446"/>
      <sheetName val=".xlsx].xlsx].xlsx].xlsx]_x_5447"/>
      <sheetName val=".xlsx].xlsx].xlsx].xlsx]_x_5448"/>
      <sheetName val=".xlsx].xlsx].xlsx].xlsx]_x_5449"/>
      <sheetName val=".xlsx].xlsx].xlsx].xlsx]_x_5450"/>
      <sheetName val=".xlsx].xlsx].xlsx].xlsx]_x_5451"/>
      <sheetName val=".xlsx].xlsx].xlsx].xlsx]_x_5452"/>
      <sheetName val=".xlsx].xlsx].xlsx].xlsx]_x_5453"/>
      <sheetName val=".xlsx].xlsx].xlsx].xlsx]_x_5454"/>
      <sheetName val=".xlsx].xlsx].xlsx].xlsx]_x_5455"/>
      <sheetName val=".xlsx].xlsx].xlsx].xlsx]_x_5456"/>
      <sheetName val=".xlsx].xlsx].xlsx].xlsx]_x_5457"/>
      <sheetName val=".xlsx].xlsx].xlsx].xlsx]_x_5458"/>
      <sheetName val=".xlsx].xlsx].xlsx].xlsx]_x_5459"/>
      <sheetName val=".xlsx].xlsx].xlsx].xlsx]_x_5460"/>
      <sheetName val=".xlsx].xlsx].xlsx].xlsx]_x_5461"/>
      <sheetName val=".xlsx].xlsx].xlsx].xlsx]_x_5462"/>
      <sheetName val=".xlsx].xlsx].xlsx].xlsx]_x_5463"/>
      <sheetName val=".xlsx].xlsx].xlsx].xlsx]_x_5464"/>
      <sheetName val=".xlsx].xlsx].xlsx].xlsx]_x_5465"/>
      <sheetName val=".xlsx].xlsx].xlsx].xlsx]_x_5466"/>
      <sheetName val=".xlsx].xlsx].xlsx].xlsx]_x_5467"/>
      <sheetName val=".xlsx].xlsx].xlsx].xlsx]_x_5468"/>
      <sheetName val=".xlsx].xlsx].xlsx].xlsx]_x_5469"/>
      <sheetName val=".xlsx].xlsx].xlsx].xlsx]_x_5470"/>
      <sheetName val=".xlsx].xlsx].xlsx].xlsx]_x_5471"/>
      <sheetName val=".xlsx].xlsx].xlsx].xlsx]_x_5472"/>
      <sheetName val=".xlsx].xlsx].xlsx].xlsx]_x_5473"/>
      <sheetName val=".xlsx].xlsx].xlsx].xlsx]_x_5474"/>
      <sheetName val=".xlsx].xlsx].xlsx].xlsx]_x_5475"/>
      <sheetName val=".xlsx].xlsx].xlsx].xlsx]_x_5476"/>
      <sheetName val=".xlsx].xlsx].xlsx].xlsx]_x_5477"/>
      <sheetName val=".xlsx].xlsx].xlsx].xlsx]_x_5478"/>
      <sheetName val=".xlsx].xlsx].xlsx].xlsx]_x_5479"/>
      <sheetName val=".xlsx].xlsx].xlsx].xlsx]_x_5480"/>
      <sheetName val=".xlsx].xlsx].xlsx].xlsx]_x_5481"/>
      <sheetName val=".xlsx].xlsx].xlsx].xlsx]_x_5482"/>
      <sheetName val=".xlsx].xlsx].xlsx].xlsx]_x_5483"/>
      <sheetName val=".xlsx].xlsx].xlsx].xlsx]_x_5484"/>
      <sheetName val=".xlsx].xlsx].xlsx].xlsx]_x_5485"/>
      <sheetName val=".xlsx].xlsx].xlsx].xlsx]_x_5486"/>
      <sheetName val=".xlsx].xlsx].xlsx].xlsx]_x_5487"/>
      <sheetName val=".xlsx].xlsx].xlsx].xlsx]_x_5488"/>
      <sheetName val=".xlsx].xlsx].xlsx].xlsx]_x_5489"/>
      <sheetName val=".xlsx].xlsx].xlsx].xlsx]_x_5490"/>
      <sheetName val=".xlsx].xlsx].xlsx].xlsx]_x_5491"/>
      <sheetName val=".xlsx].xlsx].xlsx].xlsx]_x_5492"/>
      <sheetName val=".xlsx].xlsx].xlsx].xlsx]_x_5493"/>
      <sheetName val=".xlsx].xlsx].xlsx].xlsx]_x_5494"/>
      <sheetName val=".xlsx].xlsx].xlsx].xlsx]_x_5495"/>
      <sheetName val=".xlsx].xlsx].xlsx].xlsx]_x_5496"/>
      <sheetName val=".xlsx].xlsx].xlsx].xlsx]_x_5497"/>
      <sheetName val=".xlsx].xlsx].xlsx].xlsx]_x_5498"/>
      <sheetName val=".xlsx].xlsx].xlsx].xlsx]_x_5499"/>
      <sheetName val=".xlsx].xlsx].xlsx].xlsx]_x_5500"/>
      <sheetName val=".xlsx].xlsx].xlsx].xlsx]_x_5501"/>
      <sheetName val=".xlsx].xlsx].xlsx].xlsx]_x_5502"/>
      <sheetName val=".xlsx].xlsx].xlsx].xlsx]_x_5503"/>
      <sheetName val=".xlsx].xlsx].xlsx].xlsx]_x_5504"/>
      <sheetName val=".xlsx].xlsx].xlsx].xlsx]_x_5505"/>
      <sheetName val=".xlsx].xlsx].xlsx].xlsx]_x_5506"/>
      <sheetName val=".xlsx].xlsx].xlsx].xlsx]_x_5507"/>
      <sheetName val=".xlsx].xlsx].xlsx].xlsx]_x_5508"/>
      <sheetName val=".xlsx].xlsx].xlsx].xlsx]_x_5509"/>
      <sheetName val=".xlsx].xlsx].xlsx].xlsx]_x_5510"/>
      <sheetName val=".xlsx].xlsx].xlsx].xlsx]_x_5511"/>
      <sheetName val=".xlsx].xlsx].xlsx].xlsx]_x_5512"/>
      <sheetName val=".xlsx].xlsx].xlsx].xlsx]_x_5513"/>
      <sheetName val=".xlsx].xlsx].xlsx].xlsx]_x_5514"/>
      <sheetName val=".xlsx].xlsx].xlsx].xlsx]_x_5515"/>
      <sheetName val=".xlsx].xlsx].xlsx].xlsx]_x_5516"/>
      <sheetName val=".xlsx].xlsx].xlsx].xlsx]_x_5517"/>
      <sheetName val=".xlsx].xlsx].xlsx].xlsx]_x_5518"/>
      <sheetName val=".xlsx].xlsx].xlsx].xlsx]_x_5519"/>
      <sheetName val=".xlsx].xlsx].xlsx].xlsx]_x_5520"/>
      <sheetName val=".xlsx].xlsx].xlsx].xlsx]_x_5521"/>
      <sheetName val=".xlsx].xlsx].xlsx].xlsx]_x_5522"/>
      <sheetName val=".xlsx].xlsx].xlsx].xlsx]_x_5523"/>
      <sheetName val=".xlsx].xlsx].xlsx].xlsx]_x_5524"/>
      <sheetName val=".xlsx].xlsx].xlsx].xlsx]_x_5525"/>
      <sheetName val=".xlsx].xlsx].xlsx].xlsx]_x_5526"/>
      <sheetName val=".xlsx].xlsx].xlsx].xlsx]_x_5527"/>
      <sheetName val=".xlsx].xlsx].xlsx].xlsx]_x_5528"/>
      <sheetName val=".xlsx].xlsx].xlsx].xlsx]_x_5529"/>
      <sheetName val=".xlsx].xlsx].xlsx].xlsx]_x_5530"/>
      <sheetName val=".xlsx].xlsx].xlsx].xlsx]_x_5531"/>
      <sheetName val=".xlsx].xlsx].xlsx].xlsx]_x_5532"/>
      <sheetName val=".xlsx].xlsx].xlsx].xlsx]_x_5533"/>
      <sheetName val=".xlsx].xlsx].xlsx].xlsx]_x_5534"/>
      <sheetName val=".xlsx].xlsx].xlsx].xlsx]_x_5535"/>
      <sheetName val=".xlsx].xlsx].xlsx].xlsx]_x_5536"/>
      <sheetName val=".xlsx].xlsx].xlsx].xlsx]_x_5537"/>
      <sheetName val=".xlsx].xlsx].xlsx].xlsx]_x_5538"/>
      <sheetName val=".xlsx].xlsx].xlsx].xlsx]_x_5539"/>
      <sheetName val=".xlsx].xlsx].xlsx].xlsx]_x_5540"/>
      <sheetName val=".xlsx].xlsx].xlsx].xlsx]_x_5541"/>
      <sheetName val=".xlsx].xlsx].xlsx].xlsx]_x_5542"/>
      <sheetName val=".xlsx].xlsx].xlsx].xlsx]_x_5543"/>
      <sheetName val=".xlsx].xlsx].xlsx].xlsx]_x_5544"/>
      <sheetName val=".xlsx].xlsx].xlsx].xlsx]_x_5545"/>
      <sheetName val=".xlsx].xlsx].xlsx].xlsx]_x_5546"/>
      <sheetName val=".xlsx].xlsx].xlsx].xlsx]_x_5547"/>
      <sheetName val=".xlsx].xlsx].xlsx].xlsx]_x_5548"/>
      <sheetName val=".xlsx].xlsx].xlsx].xlsx]_x_5549"/>
      <sheetName val=".xlsx].xlsx].xlsx].xlsx]_x_5550"/>
      <sheetName val=".xlsx].xlsx].xlsx].xlsx]_x_5551"/>
      <sheetName val=".xlsx].xlsx].xlsx].xlsx]_x_5552"/>
      <sheetName val=".xlsx].xlsx].xlsx].xlsx]_x_5553"/>
      <sheetName val=".xlsx].xlsx].xlsx].xlsx]_x_5554"/>
      <sheetName val=".xlsx].xlsx].xlsx].xlsx]_x_5555"/>
      <sheetName val=".xlsx].xlsx].xlsx].xlsx]_x_5556"/>
      <sheetName val=".xlsx].xlsx].xlsx].xlsx]_x_5557"/>
      <sheetName val=".xlsx].xlsx].xlsx].xlsx]_x_5558"/>
      <sheetName val=".xlsx].xlsx].xlsx].xlsx]_x_5559"/>
      <sheetName val=".xlsx].xlsx].xlsx].xlsx]_x_5560"/>
      <sheetName val=".xlsx].xlsx].xlsx].xlsx]_x_5561"/>
      <sheetName val=".xlsx].xlsx].xlsx].xlsx]_x_5562"/>
      <sheetName val=".xlsx].xlsx].xlsx].xlsx]_x_5563"/>
      <sheetName val=".xlsx].xlsx].xlsx].xlsx]_x_5564"/>
      <sheetName val=".xlsx].xlsx].xlsx].xlsx]_x_5565"/>
      <sheetName val=".xlsx].xlsx].xlsx].xlsx]_x_5566"/>
      <sheetName val=".xlsx].xlsx].xlsx].xlsx]_x_5567"/>
      <sheetName val=".xlsx].xlsx].xlsx].xlsx]_x_5568"/>
      <sheetName val=".xlsx].xlsx].xlsx].xlsx]_x_5569"/>
      <sheetName val=".xlsx].xlsx].xlsx].xlsx]_x_5570"/>
      <sheetName val=".xlsx].xlsx].xlsx].xlsx]_x_5571"/>
      <sheetName val=".xlsx].xlsx].xlsx].xlsx]_x_5572"/>
      <sheetName val=".xlsx].xlsx].xlsx].xlsx]_x_5573"/>
      <sheetName val=".xlsx].xlsx].xlsx].xlsx]_x_5574"/>
      <sheetName val=".xlsx].xlsx].xlsx].xlsx]_x_5575"/>
      <sheetName val=".xlsx].xlsx].xlsx].xlsx]_x_5576"/>
      <sheetName val=".xlsx].xlsx].xlsx].xlsx]_x_5577"/>
      <sheetName val=".xlsx].xlsx].xlsx].xlsx]_x_5578"/>
      <sheetName val=".xlsx].xlsx].xlsx].xlsx]_x_5579"/>
      <sheetName val=".xlsx].xlsx].xlsx].xlsx]_x_5580"/>
      <sheetName val=".xlsx].xlsx].xlsx].xlsx]_x_5581"/>
      <sheetName val=".xlsx].xlsx].xlsx].xlsx]_x_5582"/>
      <sheetName val=".xlsx].xlsx].xlsx].xlsx]_x_5583"/>
      <sheetName val=".xlsx].xlsx].xlsx].xlsx]_x_5584"/>
      <sheetName val=".xlsx].xlsx].xlsx].xlsx]_x_5585"/>
      <sheetName val=".xlsx].xlsx].xlsx].xlsx]_x_5586"/>
      <sheetName val=".xlsx].xlsx].xlsx].xlsx]_x_5587"/>
      <sheetName val=".xlsx].xlsx].xlsx].xlsx]_x_5588"/>
      <sheetName val=".xlsx].xlsx].xlsx].xlsx]_x_5589"/>
      <sheetName val=".xlsx].xlsx].xlsx].xlsx]_x_5590"/>
      <sheetName val=".xlsx].xlsx].xlsx].xlsx]_x_5591"/>
      <sheetName val=".xlsx].xlsx].xlsx].xlsx]_x_5592"/>
      <sheetName val=".xlsx].xlsx].xlsx].xlsx]_x_5593"/>
      <sheetName val=".xlsx].xlsx].xlsx].xlsx]_x_5594"/>
      <sheetName val=".xlsx].xlsx].xlsx].xlsx]_x_5595"/>
      <sheetName val=".xlsx].xlsx].xlsx].xlsx]_x_5596"/>
      <sheetName val=".xlsx].xlsx].xlsx].xlsx]_x_5597"/>
      <sheetName val=".xlsx].xlsx].xlsx].xlsx]_x_5598"/>
      <sheetName val=".xlsx].xlsx].xlsx].xlsx]_x_5599"/>
      <sheetName val=".xlsx].xlsx].xlsx].xlsx]_x_5600"/>
      <sheetName val=".xlsx].xlsx].xlsx].xlsx]_x_5601"/>
      <sheetName val=".xlsx].xlsx].xlsx].xlsx]_x_5602"/>
      <sheetName val=".xlsx].xlsx].xlsx].xlsx]_x_5603"/>
      <sheetName val=".xlsx].xlsx].xlsx].xlsx]_x_5604"/>
      <sheetName val=".xlsx].xlsx].xlsx].xlsx]_x_5605"/>
      <sheetName val=".xlsx].xlsx].xlsx].xlsx]_x_5606"/>
      <sheetName val=".xlsx].xlsx].xlsx].xlsx]_x_5607"/>
      <sheetName val=".xlsx].xlsx].xlsx].xlsx]_x_5608"/>
      <sheetName val=".xlsx].xlsx].xlsx].xlsx]_x_5609"/>
      <sheetName val=".xlsx].xlsx].xlsx].xlsx]_x_5610"/>
      <sheetName val=".xlsx].xlsx].xlsx].xlsx]_x_5611"/>
      <sheetName val=".xlsx].xlsx].xlsx].xlsx]_x_5612"/>
      <sheetName val=".xlsx].xlsx].xlsx].xlsx]_x_5613"/>
      <sheetName val=".xlsx].xlsx].xlsx].xlsx]_x_5614"/>
      <sheetName val=".xlsx].xlsx].xlsx].xlsx]_x_5615"/>
      <sheetName val=".xlsx].xlsx].xlsx].xlsx]_x_5616"/>
      <sheetName val=".xlsx].xlsx].xlsx].xlsx]_x_5617"/>
      <sheetName val=".xlsx].xlsx].xlsx].xlsx]_x_5618"/>
      <sheetName val=".xlsx].xlsx].xlsx].xlsx]_x_5619"/>
      <sheetName val=".xlsx].xlsx].xlsx].xlsx]_x_5620"/>
      <sheetName val=".xlsx].xlsx].xlsx].xlsx]_x_5621"/>
      <sheetName val=".xlsx].xlsx].xlsx].xlsx]_x_5622"/>
      <sheetName val=".xlsx].xlsx].xlsx].xlsx]_x_5623"/>
      <sheetName val=".xlsx].xlsx].xlsx].xlsx]_x_5624"/>
      <sheetName val=".xlsx].xlsx].xlsx].xlsx]_x_5625"/>
      <sheetName val=".xlsx].xlsx].xlsx].xlsx]_x_5626"/>
      <sheetName val=".xlsx].xlsx].xlsx].xlsx]_x_5627"/>
      <sheetName val=".xlsx].xlsx].xlsx].xlsx]_x_5628"/>
      <sheetName val=".xlsx].xlsx].xlsx].xlsx]_x_5629"/>
      <sheetName val=".xlsx].xlsx].xlsx].xlsx]_x_5630"/>
      <sheetName val=".xlsx].xlsx].xlsx].xlsx]_x_5631"/>
      <sheetName val=".xlsx].xlsx].xlsx].xlsx]_x_5632"/>
      <sheetName val=".xlsx].xlsx].xlsx].xlsx]_x_5633"/>
      <sheetName val=".xlsx].xlsx].xlsx].xlsx]_x_5634"/>
      <sheetName val=".xlsx].xlsx].xlsx].xlsx]_x_5635"/>
      <sheetName val=".xlsx].xlsx].xlsx].xlsx]_x_5636"/>
      <sheetName val=".xlsx].xlsx].xlsx].xlsx]_x_5637"/>
      <sheetName val=".xlsx].xlsx].xlsx].xlsx]_x_5638"/>
      <sheetName val=".xlsx].xlsx].xlsx].xlsx]_x_5639"/>
      <sheetName val=".xlsx].xlsx].xlsx].xlsx]_x_5640"/>
      <sheetName val=".xlsx].xlsx].xlsx].xlsx]_x_5641"/>
      <sheetName val=".xlsx].xlsx].xlsx].xlsx]_x_5642"/>
      <sheetName val=".xlsx].xlsx].xlsx].xlsx]_x_5643"/>
      <sheetName val=".xlsx].xlsx].xlsx].xlsx]_x_5644"/>
      <sheetName val=".xlsx].xlsx].xlsx].xlsx]_x_5645"/>
      <sheetName val=".xlsx].xlsx].xlsx].xlsx]_x_5646"/>
      <sheetName val=".xlsx].xlsx].xlsx].xlsx]_x_5647"/>
      <sheetName val=".xlsx].xlsx].xlsx].xlsx]_x_5648"/>
      <sheetName val=".xlsx].xlsx].xlsx].xlsx]_x_5649"/>
      <sheetName val=".xlsx].xlsx].xlsx].xlsx]_x_5650"/>
      <sheetName val=".xlsx].xlsx].xlsx].xlsx]_x_5651"/>
      <sheetName val=".xlsx].xlsx].xlsx].xlsx]_x_5652"/>
      <sheetName val=".xlsx].xlsx].xlsx].xlsx]_x_5653"/>
      <sheetName val=".xlsx].xlsx].xlsx].xlsx]_x_5654"/>
      <sheetName val=".xlsx].xlsx].xlsx].xlsx]_x_5655"/>
      <sheetName val=".xlsx].xlsx].xlsx].xlsx]_x_5656"/>
      <sheetName val=".xlsx].xlsx].xlsx].xlsx]_x_5657"/>
      <sheetName val=".xlsx].xlsx].xlsx].xlsx]_x_5658"/>
      <sheetName val=".xlsx].xlsx].xlsx].xlsx]_x_5659"/>
      <sheetName val=".xlsx].xlsx].xlsx].xlsx]_x_5660"/>
      <sheetName val=".xlsx].xlsx].xlsx].xlsx]_x_5661"/>
      <sheetName val=".xlsx].xlsx].xlsx].xlsx]_x_5662"/>
      <sheetName val=".xlsx].xlsx].xlsx].xlsx]_x_5663"/>
      <sheetName val=".xlsx].xlsx].xlsx].xlsx]_x_5664"/>
      <sheetName val=".xlsx].xlsx].xlsx].xlsx]_x_5665"/>
      <sheetName val=".xlsx].xlsx].xlsx].xlsx]_x_5666"/>
      <sheetName val=".xlsx].xlsx].xlsx].xlsx]_x_5667"/>
      <sheetName val=".xlsx].xlsx].xlsx].xlsx]_x_5668"/>
      <sheetName val=".xlsx].xlsx].xlsx].xlsx]_x_5669"/>
      <sheetName val=".xlsx].xlsx].xlsx].xlsx]_x_5670"/>
      <sheetName val=".xlsx].xlsx].xlsx].xlsx]_x_5671"/>
      <sheetName val=".xlsx].xlsx].xlsx].xlsx]_x_5672"/>
      <sheetName val=".xlsx].xlsx].xlsx].xlsx]_x_5673"/>
      <sheetName val=".xlsx].xlsx].xlsx].xlsx]_x_5674"/>
      <sheetName val=".xlsx].xlsx].xlsx].xlsx]_x_5675"/>
      <sheetName val=".xlsx].xlsx].xlsx].xlsx]_x_5676"/>
      <sheetName val=".xlsx].xlsx].xlsx].xlsx]_x_5677"/>
      <sheetName val=".xlsx].xlsx].xlsx].xlsx]_x_5678"/>
      <sheetName val=".xlsx].xlsx].xlsx].xlsx]_x_5679"/>
      <sheetName val=".xlsx].xlsx].xlsx].xlsx]_x_5680"/>
      <sheetName val=".xlsx].xlsx].xlsx].xlsx]_x_5681"/>
      <sheetName val=".xlsx].xlsx].xlsx].xlsx]_x_5682"/>
      <sheetName val=".xlsx].xlsx].xlsx].xlsx]_x_5683"/>
      <sheetName val=".xlsx].xlsx].xlsx].xlsx]_x_5684"/>
      <sheetName val=".xlsx].xlsx].xlsx].xlsx]_x_5685"/>
      <sheetName val=".xlsx].xlsx].xlsx].xlsx]_x_5686"/>
      <sheetName val=".xlsx].xlsx].xlsx].xlsx]_x_5687"/>
      <sheetName val=".xlsx].xlsx].xlsx].xlsx]_x_5688"/>
      <sheetName val=".xlsx].xlsx].xlsx].xlsx]_x_5689"/>
      <sheetName val=".xlsx].xlsx].xlsx].xlsx]_x_5690"/>
      <sheetName val=".xlsx].xlsx].xlsx].xlsx]_x_5691"/>
      <sheetName val=".xlsx].xlsx].xlsx].xlsx]_x_5692"/>
      <sheetName val=".xlsx].xlsx].xlsx].xlsx]_x_5693"/>
      <sheetName val=".xlsx].xlsx].xlsx].xlsx]_x_5694"/>
      <sheetName val=".xlsx].xlsx].xlsx].xlsx]_x_5695"/>
      <sheetName val=".xlsx].xlsx].xlsx].xlsx]_x_5696"/>
      <sheetName val=".xlsx].xlsx].xlsx].xlsx]_x_5697"/>
      <sheetName val=".xlsx].xlsx].xlsx].xlsx]_x_5698"/>
      <sheetName val=".xlsx].xlsx].xlsx].xlsx]_x_5699"/>
      <sheetName val=".xlsx].xlsx].xlsx].xlsx]_x_5700"/>
      <sheetName val=".xlsx].xlsx].xlsx].xlsx]_x_5701"/>
      <sheetName val=".xlsx].xlsx].xlsx].xlsx]_x_5702"/>
      <sheetName val=".xlsx].xlsx].xlsx].xlsx]_x_5703"/>
      <sheetName val=".xlsx].xlsx].xlsx].xlsx]_x_5704"/>
      <sheetName val=".xlsx].xlsx].xlsx].xlsx]_x_5705"/>
      <sheetName val=".xlsx].xlsx].xlsx].xlsx]_x_5706"/>
      <sheetName val=".xlsx].xlsx].xlsx].xlsx]_x_5707"/>
      <sheetName val=".xlsx].xlsx].xlsx].xlsx]_x_5708"/>
      <sheetName val=".xlsx].xlsx].xlsx].xlsx]_x_5709"/>
      <sheetName val=".xlsx].xlsx].xlsx].xlsx]_x_5710"/>
      <sheetName val=".xlsx].xlsx].xlsx].xlsx]_x_5711"/>
      <sheetName val=".xlsx].xlsx].xlsx].xlsx]_x_5712"/>
      <sheetName val=".xlsx].xlsx].xlsx].xlsx]_x_5713"/>
      <sheetName val=".xlsx].xlsx].xlsx].xlsx]_x_5714"/>
      <sheetName val=".xlsx].xlsx].xlsx].xlsx]_x_5715"/>
      <sheetName val=".xlsx].xlsx].xlsx].xlsx]_x_5716"/>
      <sheetName val=".xlsx].xlsx].xlsx].xlsx]_x_5717"/>
      <sheetName val=".xlsx].xlsx].xlsx].xlsx]_x_5718"/>
      <sheetName val=".xlsx].xlsx].xlsx].xlsx]_x_5719"/>
      <sheetName val=".xlsx].xlsx].xlsx].xlsx]_x_5720"/>
      <sheetName val=".xlsx].xlsx].xlsx].xlsx]_x_5721"/>
      <sheetName val=".xlsx].xlsx].xlsx].xlsx]_x_5722"/>
      <sheetName val=".xlsx].xlsx].xlsx].xlsx]_x_5723"/>
      <sheetName val=".xlsx].xlsx].xlsx].xlsx]_x_5724"/>
      <sheetName val=".xlsx].xlsx].xlsx].xlsx]_x_5725"/>
      <sheetName val=".xlsx].xlsx].xlsx].xlsx]_x_5726"/>
      <sheetName val=".xlsx].xlsx].xlsx].xlsx]_x_5727"/>
      <sheetName val=".xlsx].xlsx].xlsx].xlsx]_x_5728"/>
      <sheetName val=".xlsx].xlsx].xlsx].xlsx]_x_5729"/>
      <sheetName val=".xlsx].xlsx].xlsx].xlsx]_x_5730"/>
      <sheetName val=".xlsx].xlsx].xlsx].xlsx]_x_5731"/>
      <sheetName val=".xlsx].xlsx].xlsx].xlsx]_x_5732"/>
      <sheetName val=".xlsx].xlsx].xlsx].xlsx]_x_5733"/>
      <sheetName val=".xlsx].xlsx].xlsx].xlsx]_x_5734"/>
      <sheetName val=".xlsx].xlsx].xlsx].xlsx]_x_5735"/>
      <sheetName val=".xlsx].xlsx].xlsx].xlsx]_x_5736"/>
      <sheetName val=".xlsx].xlsx].xlsx].xlsx]_x_5737"/>
      <sheetName val=".xlsx].xlsx].xlsx].xlsx]_x_5738"/>
      <sheetName val=".xlsx].xlsx].xlsx].xlsx]_x_5739"/>
      <sheetName val=".xlsx].xlsx].xlsx].xlsx]_x_5740"/>
      <sheetName val=".xlsx].xlsx].xlsx].xlsx]_x_5741"/>
      <sheetName val=".xlsx].xlsx].xlsx].xlsx]_x_5742"/>
      <sheetName val=".xlsx].xlsx].xlsx].xlsx]_x_5743"/>
      <sheetName val=".xlsx].xlsx].xlsx].xlsx]_x_5744"/>
      <sheetName val=".xlsx].xlsx].xlsx].xlsx]_x_5745"/>
      <sheetName val=".xlsx].xlsx].xlsx].xlsx]_x_5746"/>
      <sheetName val=".xlsx].xlsx].xlsx].xlsx]_x_5747"/>
      <sheetName val=".xlsx].xlsx].xlsx].xlsx]_x_5748"/>
      <sheetName val=".xlsx].xlsx].xlsx].xlsx]_x_5749"/>
      <sheetName val=".xlsx].xlsx].xlsx].xlsx]_x_5750"/>
      <sheetName val=".xlsx].xlsx].xlsx].xlsx]_x_5751"/>
      <sheetName val=".xlsx].xlsx].xlsx].xlsx]_x_5752"/>
      <sheetName val=".xlsx].xlsx].xlsx].xlsx]_x_5753"/>
      <sheetName val=".xlsx].xlsx].xlsx].xlsx]_x_5754"/>
      <sheetName val=".xlsx].xlsx].xlsx].xlsx]_x_5755"/>
      <sheetName val=".xlsx].xlsx].xlsx].xlsx]_x_5756"/>
      <sheetName val=".xlsx].xlsx].xlsx].xlsx]_x_5757"/>
      <sheetName val=".xlsx].xlsx].xlsx].xlsx]_x_5758"/>
      <sheetName val=".xlsx].xlsx].xlsx].xlsx]_x_5759"/>
      <sheetName val=".xlsx].xlsx].xlsx].xlsx]_x_5760"/>
      <sheetName val=".xlsx].xlsx].xlsx].xlsx]_x_5761"/>
      <sheetName val=".xlsx].xlsx].xlsx].xlsx]_x_5762"/>
      <sheetName val=".xlsx].xlsx].xlsx].xlsx]_x_5763"/>
      <sheetName val=".xlsx].xlsx].xlsx].xlsx]_x_5764"/>
      <sheetName val=".xlsx].xlsx].xlsx].xlsx]_x_5765"/>
      <sheetName val=".xlsx].xlsx].xlsx].xlsx]_x_5766"/>
      <sheetName val=".xlsx].xlsx].xlsx].xlsx]_x_5767"/>
      <sheetName val=".xlsx].xlsx].xlsx].xlsx]_x_5768"/>
      <sheetName val=".xlsx].xlsx].xlsx].xlsx]_x_5769"/>
      <sheetName val=".xlsx].xlsx].xlsx].xlsx]_x_5770"/>
      <sheetName val=".xlsx].xlsx].xlsx].xlsx]_x_5771"/>
      <sheetName val=".xlsx].xlsx].xlsx].xlsx]_x_5772"/>
      <sheetName val=".xlsx].xlsx].xlsx].xlsx]_x_5773"/>
      <sheetName val=".xlsx].xlsx].xlsx].xlsx]_x_5774"/>
      <sheetName val=".xlsx].xlsx].xlsx].xlsx]_x_5775"/>
      <sheetName val=".xlsx].xlsx].xlsx].xlsx]_x_5776"/>
      <sheetName val=".xlsx].xlsx].xlsx].xlsx]_x_5777"/>
      <sheetName val=".xlsx].xlsx].xlsx].xlsx]_x_5778"/>
      <sheetName val=".xlsx].xlsx].xlsx].xlsx]_x_5779"/>
      <sheetName val=".xlsx].xlsx].xlsx].xlsx]_x_5780"/>
      <sheetName val=".xlsx].xlsx].xlsx].xlsx]_x_5781"/>
      <sheetName val=".xlsx].xlsx].xlsx].xlsx]_x_5782"/>
      <sheetName val=".xlsx].xlsx].xlsx].xlsx]_x_5783"/>
      <sheetName val=".xlsx].xlsx].xlsx].xlsx]_x_5784"/>
      <sheetName val=".xlsx].xlsx].xlsx].xlsx]_x_5785"/>
      <sheetName val=".xlsx].xlsx].xlsx].xlsx]_x_5786"/>
      <sheetName val=".xlsx].xlsx].xlsx].xlsx]_x_5787"/>
      <sheetName val=".xlsx].xlsx].xlsx].xlsx]_x_5788"/>
      <sheetName val=".xlsx].xlsx].xlsx].xlsx]_x_5789"/>
      <sheetName val=".xlsx].xlsx].xlsx].xlsx]_x_5790"/>
      <sheetName val=".xlsx].xlsx].xlsx].xlsx]_x_5791"/>
      <sheetName val=".xlsx].xlsx].xlsx].xlsx]_x_5792"/>
      <sheetName val=".xlsx].xlsx].xlsx].xlsx]_x_5793"/>
      <sheetName val=".xlsx].xlsx].xlsx].xlsx]_x_5794"/>
      <sheetName val=".xlsx].xlsx].xlsx].xlsx]_x_5795"/>
      <sheetName val=".xlsx].xlsx].xlsx].xlsx]_x_5796"/>
      <sheetName val=".xlsx].xlsx].xlsx].xlsx]_x_5797"/>
      <sheetName val=".xlsx].xlsx].xlsx].xlsx]_x_5798"/>
      <sheetName val=".xlsx].xlsx].xlsx].xlsx]_x_5799"/>
      <sheetName val=".xlsx].xlsx].xlsx].xlsx]_x_5800"/>
      <sheetName val=".xlsx].xlsx].xlsx].xlsx]_x_5801"/>
      <sheetName val=".xlsx].xlsx].xlsx].xlsx]_x_5802"/>
      <sheetName val=".xlsx].xlsx].xlsx].xlsx]_x_5803"/>
      <sheetName val=".xlsx].xlsx].xlsx].xlsx]_x_5804"/>
      <sheetName val=".xlsx].xlsx].xlsx].xlsx]_x_5805"/>
      <sheetName val=".xlsx].xlsx].xlsx].xlsx]_x_5806"/>
      <sheetName val=".xlsx].xlsx].xlsx].xlsx]_x_5807"/>
      <sheetName val=".xlsx].xlsx].xlsx].xlsx]_x_5808"/>
      <sheetName val=".xlsx].xlsx].xlsx].xlsx]_x_5809"/>
      <sheetName val=".xlsx].xlsx].xlsx].xlsx]_x_5810"/>
      <sheetName val=".xlsx].xlsx].xlsx].xlsx]_x_5811"/>
      <sheetName val=".xlsx].xlsx].xlsx].xlsx]_x_5812"/>
      <sheetName val=".xlsx].xlsx].xlsx].xlsx]_x_5813"/>
      <sheetName val=".xlsx].xlsx].xlsx].xlsx]_x_5814"/>
      <sheetName val=".xlsx].xlsx].xlsx].xlsx]_x_5815"/>
      <sheetName val=".xlsx].xlsx].xlsx].xlsx]_x_5816"/>
      <sheetName val=".xlsx].xlsx].xlsx].xlsx]_x_5817"/>
      <sheetName val=".xlsx].xlsx].xlsx].xlsx]_x_5818"/>
      <sheetName val=".xlsx].xlsx].xlsx].xlsx]_x_5819"/>
      <sheetName val=".xlsx].xlsx].xlsx].xlsx]_x_5820"/>
      <sheetName val=".xlsx].xlsx].xlsx].xlsx]_x_5821"/>
      <sheetName val=".xlsx].xlsx].xlsx].xlsx]_x_5822"/>
      <sheetName val=".xlsx].xlsx].xlsx].xlsx]_x_5823"/>
      <sheetName val=".xlsx].xlsx].xlsx].xlsx]_x_5824"/>
      <sheetName val=".xlsx].xlsx].xlsx].xlsx]_x_5825"/>
      <sheetName val=".xlsx].xlsx].xlsx].xlsx]_x_5826"/>
      <sheetName val=".xlsx].xlsx].xlsx].xlsx]_x_5827"/>
      <sheetName val=".xlsx].xlsx].xlsx].xlsx]_x_5828"/>
      <sheetName val=".xlsx].xlsx].xlsx].xlsx]_x_5829"/>
      <sheetName val=".xlsx].xlsx].xlsx].xlsx]_x_5830"/>
      <sheetName val=".xlsx].xlsx].xlsx].xlsx]_x_5831"/>
      <sheetName val=".xlsx].xlsx].xlsx].xlsx]_x_5832"/>
      <sheetName val=".xlsx].xlsx].xlsx].xlsx]_x_5833"/>
      <sheetName val=".xlsx].xlsx].xlsx].xlsx]_x_5834"/>
      <sheetName val=".xlsx].xlsx].xlsx].xlsx]_x_5835"/>
      <sheetName val=".xlsx].xlsx].xlsx].xlsx]_x_5836"/>
      <sheetName val=".xlsx].xlsx].xlsx].xlsx]_x_5837"/>
      <sheetName val=".xlsx].xlsx].xlsx].xlsx]_x_5838"/>
      <sheetName val=".xlsx].xlsx].xlsx].xlsx]_x_5839"/>
      <sheetName val=".xlsx].xlsx].xlsx].xlsx]_x_5840"/>
      <sheetName val=".xlsx].xlsx].xlsx].xlsx]_x_5841"/>
      <sheetName val=".xlsx].xlsx].xlsx].xlsx]_x_5842"/>
      <sheetName val=".xlsx].xlsx].xlsx].xlsx]_x_5843"/>
      <sheetName val=".xlsx].xlsx].xlsx].xlsx]_x_5844"/>
      <sheetName val=".xlsx].xlsx].xlsx].xlsx]_x_5845"/>
      <sheetName val=".xlsx].xlsx].xlsx].xlsx]_x_5846"/>
      <sheetName val=".xlsx].xlsx].xlsx].xlsx]_x_5847"/>
      <sheetName val=".xlsx].xlsx].xlsx].xlsx]_x_5848"/>
      <sheetName val=".xlsx].xlsx].xlsx].xlsx]_x_5849"/>
      <sheetName val=".xlsx].xlsx].xlsx].xlsx]_x_5850"/>
      <sheetName val=".xlsx].xlsx].xlsx].xlsx]_x_5851"/>
      <sheetName val=".xlsx].xlsx].xlsx].xlsx]_x_5852"/>
      <sheetName val=".xlsx].xlsx].xlsx].xlsx]_x_5853"/>
      <sheetName val=".xlsx].xlsx].xlsx].xlsx]_x_5854"/>
      <sheetName val=".xlsx].xlsx].xlsx].xlsx]_x_5855"/>
      <sheetName val=".xlsx].xlsx].xlsx].xlsx]_x_5856"/>
      <sheetName val=".xlsx].xlsx].xlsx].xlsx]_x_5857"/>
      <sheetName val=".xlsx].xlsx].xlsx].xlsx]_x_5858"/>
      <sheetName val=".xlsx].xlsx].xlsx].xlsx]_x_5859"/>
      <sheetName val=".xlsx].xlsx].xlsx].xlsx]_x_5860"/>
      <sheetName val=".xlsx].xlsx].xlsx].xlsx]_x_5861"/>
      <sheetName val=".xlsx].xlsx].xlsx].xlsx]_x_5862"/>
      <sheetName val=".xlsx].xlsx].xlsx].xlsx]_x_5863"/>
      <sheetName val=".xlsx].xlsx].xlsx].xlsx]_x_5864"/>
      <sheetName val=".xlsx].xlsx].xlsx].xlsx]_x_5865"/>
      <sheetName val=".xlsx].xlsx].xlsx].xlsx]_x_5866"/>
      <sheetName val=".xlsx].xlsx].xlsx].xlsx]_x_5867"/>
      <sheetName val=".xlsx].xlsx].xlsx].xlsx]_x_5868"/>
      <sheetName val=".xlsx].xlsx].xlsx].xlsx]_x_5869"/>
      <sheetName val=".xlsx].xlsx].xlsx].xlsx]_x_5870"/>
      <sheetName val=".xlsx].xlsx].xlsx].xlsx]_x_5871"/>
      <sheetName val=".xlsx].xlsx].xlsx].xlsx]_x_5872"/>
      <sheetName val=".xlsx].xlsx].xlsx].xlsx]_x_5873"/>
      <sheetName val=".xlsx].xlsx].xlsx].xlsx]_x_5874"/>
      <sheetName val=".xlsx].xlsx].xlsx].xlsx]_x_5875"/>
      <sheetName val=".xlsx].xlsx].xlsx].xlsx]_x_5876"/>
      <sheetName val=".xlsx].xlsx].xlsx].xlsx]_x_5877"/>
      <sheetName val=".xlsx].xlsx].xlsx].xlsx]_x_5878"/>
      <sheetName val=".xlsx].xlsx].xlsx].xlsx]_x_5879"/>
      <sheetName val=".xlsx].xlsx].xlsx].xlsx]_x_5880"/>
      <sheetName val=".xlsx].xlsx].xlsx].xlsx]_x_5881"/>
      <sheetName val=".xlsx].xlsx].xlsx].xlsx]_x_5882"/>
      <sheetName val=".xlsx].xlsx].xlsx].xlsx]_x_5883"/>
      <sheetName val=".xlsx].xlsx].xlsx].xlsx]_x_5884"/>
      <sheetName val=".xlsx].xlsx].xlsx].xlsx]_x_5885"/>
      <sheetName val=".xlsx].xlsx].xlsx].xlsx]_x_5886"/>
      <sheetName val=".xlsx].xlsx].xlsx].xlsx]_x_5887"/>
      <sheetName val=".xlsx].xlsx].xlsx].xlsx]_x_5888"/>
      <sheetName val=".xlsx].xlsx].xlsx].xlsx]_x_5889"/>
      <sheetName val=".xlsx].xlsx].xlsx].xlsx]_x_5890"/>
      <sheetName val=".xlsx].xlsx].xlsx].xlsx]_x_5891"/>
      <sheetName val=".xlsx].xlsx].xlsx].xlsx]_x_5892"/>
      <sheetName val=".xlsx].xlsx].xlsx].xlsx]_x_5893"/>
      <sheetName val=".xlsx].xlsx].xlsx].xlsx]_x_5894"/>
      <sheetName val=".xlsx].xlsx].xlsx].xlsx]_x_5895"/>
      <sheetName val=".xlsx].xlsx].xlsx].xlsx]_x_5896"/>
      <sheetName val=".xlsx].xlsx].xlsx].xlsx]_x_5897"/>
      <sheetName val=".xlsx].xlsx].xlsx].xlsx]_x_5898"/>
      <sheetName val=".xlsx].xlsx].xlsx].xlsx]_x_5899"/>
      <sheetName val=".xlsx].xlsx].xlsx].xlsx]_x_5900"/>
      <sheetName val=".xlsx].xlsx].xlsx].xlsx]_x_5901"/>
      <sheetName val=".xlsx].xlsx].xlsx].xlsx]_x_5902"/>
      <sheetName val=".xlsx].xlsx].xlsx].xlsx]_x_5903"/>
      <sheetName val=".xlsx].xlsx].xlsx].xlsx]_x_5904"/>
      <sheetName val=".xlsx].xlsx].xlsx].xlsx]_x_5905"/>
      <sheetName val=".xlsx].xlsx].xlsx].xlsx]_x_5906"/>
      <sheetName val=".xlsx].xlsx].xlsx].xlsx]_x_5907"/>
      <sheetName val=".xlsx].xlsx].xlsx].xlsx]_x_5908"/>
      <sheetName val=".xlsx].xlsx].xlsx].xlsx]_x_5909"/>
      <sheetName val=".xlsx].xlsx].xlsx].xlsx]_x_5910"/>
      <sheetName val=".xlsx].xlsx].xlsx].xlsx]_x_5911"/>
      <sheetName val=".xlsx].xlsx].xlsx].xlsx]_x_5912"/>
      <sheetName val=".xlsx].xlsx].xlsx].xlsx]_x_5913"/>
      <sheetName val=".xlsx].xlsx].xlsx].xlsx]_x_5914"/>
      <sheetName val=".xlsx].xlsx].xlsx].xlsx]_x_5915"/>
      <sheetName val=".xlsx].xlsx].xlsx].xlsx]_x_5916"/>
      <sheetName val=".xlsx].xlsx].xlsx].xlsx]_x_5917"/>
      <sheetName val=".xlsx].xlsx].xlsx].xlsx]_x_5918"/>
      <sheetName val=".xlsx].xlsx].xlsx].xlsx]_x_5919"/>
      <sheetName val=".xlsx].xlsx].xlsx].xlsx]_x_5920"/>
      <sheetName val=".xlsx].xlsx].xlsx].xlsx]_x_5921"/>
      <sheetName val=".xlsx].xlsx].xlsx].xlsx]_x_5922"/>
      <sheetName val=".xlsx].xlsx].xlsx].xlsx]_x_5923"/>
      <sheetName val=".xlsx].xlsx].xlsx].xlsx]_x_5924"/>
      <sheetName val=".xlsx].xlsx].xlsx].xlsx]_x_5925"/>
      <sheetName val=".xlsx].xlsx].xlsx].xlsx]_x_5926"/>
      <sheetName val=".xlsx].xlsx].xlsx].xlsx]_x_5927"/>
      <sheetName val=".xlsx].xlsx].xlsx].xlsx]_x_5928"/>
      <sheetName val=".xlsx].xlsx].xlsx].xlsx]_x_5929"/>
      <sheetName val=".xlsx].xlsx].xlsx].xlsx]_x_5930"/>
      <sheetName val=".xlsx].xlsx].xlsx].xlsx]_x_5931"/>
      <sheetName val=".xlsx].xlsx].xlsx].xlsx]_x_5932"/>
      <sheetName val=".xlsx].xlsx].xlsx].xlsx]_x_5933"/>
      <sheetName val=".xlsx].xlsx].xlsx].xlsx]_x_5934"/>
      <sheetName val=".xlsx].xlsx].xlsx].xlsx]_x_5935"/>
      <sheetName val=".xlsx].xlsx].xlsx].xlsx]_x_5936"/>
      <sheetName val=".xlsx].xlsx].xlsx].xlsx]_x_5937"/>
      <sheetName val=".xlsx].xlsx].xlsx].xlsx]_x_5938"/>
      <sheetName val=".xlsx].xlsx].xlsx].xlsx]_x_5939"/>
      <sheetName val=".xlsx].xlsx].xlsx].xlsx]_x_5940"/>
      <sheetName val=".xlsx].xlsx].xlsx].xlsx]_x_5941"/>
      <sheetName val=".xlsx].xlsx].xlsx].xlsx]_x_5942"/>
      <sheetName val=".xlsx].xlsx].xlsx].xlsx]_x_5943"/>
      <sheetName val=".xlsx].xlsx].xlsx].xlsx]_x_5944"/>
      <sheetName val=".xlsx].xlsx].xlsx].xlsx]_x_5945"/>
      <sheetName val=".xlsx].xlsx].xlsx].xlsx]_x_5946"/>
      <sheetName val=".xlsx].xlsx].xlsx].xlsx]_x_5947"/>
      <sheetName val=".xlsx].xlsx].xlsx].xlsx]_x_5948"/>
      <sheetName val=".xlsx].xlsx].xlsx].xlsx]_x_5949"/>
      <sheetName val=".xlsx].xlsx].xlsx].xlsx]_x_5950"/>
      <sheetName val=".xlsx].xlsx].xlsx].xlsx]_x_5951"/>
      <sheetName val=".xlsx].xlsx].xlsx].xlsx]_x_5952"/>
      <sheetName val=".xlsx].xlsx].xlsx].xlsx]_x_5953"/>
      <sheetName val=".xlsx].xlsx].xlsx].xlsx]_x_5954"/>
      <sheetName val=".xlsx].xlsx].xlsx].xlsx]_x_5955"/>
      <sheetName val=".xlsx].xlsx].xlsx].xlsx]_x_5956"/>
      <sheetName val=".xlsx].xlsx].xlsx].xlsx]_x_5957"/>
      <sheetName val=".xlsx].xlsx].xlsx].xlsx]_x_5958"/>
      <sheetName val=".xlsx].xlsx].xlsx].xlsx]_x_5959"/>
      <sheetName val=".xlsx].xlsx].xlsx].xlsx]_x_5960"/>
      <sheetName val=".xlsx].xlsx].xlsx].xlsx]_x_5961"/>
      <sheetName val=".xlsx].xlsx].xlsx].xlsx]_x_5962"/>
      <sheetName val=".xlsx].xlsx].xlsx].xlsx]_x_5963"/>
      <sheetName val=".xlsx].xlsx].xlsx].xlsx]_x_5964"/>
      <sheetName val=".xlsx].xlsx].xlsx].xlsx]_x_5965"/>
      <sheetName val=".xlsx].xlsx].xlsx].xlsx]_x_5966"/>
      <sheetName val=".xlsx].xlsx].xlsx].xlsx]_x_5967"/>
      <sheetName val=".xlsx].xlsx].xlsx].xlsx]_x_5968"/>
      <sheetName val=".xlsx].xlsx].xlsx].xlsx]_x_5969"/>
      <sheetName val=".xlsx].xlsx].xlsx].xlsx]_x_5970"/>
      <sheetName val=".xlsx].xlsx].xlsx].xlsx]_x_5971"/>
      <sheetName val=".xlsx].xlsx].xlsx].xlsx]_x_5972"/>
      <sheetName val=".xlsx].xlsx].xlsx].xlsx]_x_5973"/>
      <sheetName val=".xlsx].xlsx].xlsx].xlsx]_x_5974"/>
      <sheetName val=".xlsx].xlsx].xlsx].xlsx]_x_5975"/>
      <sheetName val=".xlsx].xlsx].xlsx].xlsx]_x_5976"/>
      <sheetName val=".xlsx].xlsx].xlsx].xlsx]_x_5977"/>
      <sheetName val=".xlsx].xlsx].xlsx].xlsx]_x_5978"/>
      <sheetName val=".xlsx].xlsx].xlsx].xlsx]_x_5979"/>
      <sheetName val=".xlsx].xlsx].xlsx].xlsx]_x_5980"/>
      <sheetName val=".xlsx].xlsx].xlsx].xlsx]_x_5981"/>
      <sheetName val=".xlsx].xlsx].xlsx].xlsx]_x_5982"/>
      <sheetName val=".xlsx].xlsx].xlsx].xlsx]_x_5983"/>
      <sheetName val=".xlsx].xlsx].xlsx].xlsx]_x_5984"/>
      <sheetName val=".xlsx].xlsx].xlsx].xlsx]_x_5985"/>
      <sheetName val=".xlsx].xlsx].xlsx].xlsx]_x_5986"/>
      <sheetName val=".xlsx].xlsx].xlsx].xlsx]_x_5987"/>
      <sheetName val=".xlsx].xlsx].xlsx].xlsx]_x_5988"/>
      <sheetName val=".xlsx].xlsx].xlsx].xlsx]_x_5989"/>
      <sheetName val=".xlsx].xlsx].xlsx].xlsx]_x_5990"/>
      <sheetName val=".xlsx].xlsx].xlsx].xlsx]_x_5991"/>
      <sheetName val=".xlsx].xlsx].xlsx].xlsx]_x_5992"/>
      <sheetName val=".xlsx].xlsx].xlsx].xlsx]_x_5993"/>
      <sheetName val=".xlsx].xlsx].xlsx].xlsx]_x_5994"/>
      <sheetName val=".xlsx].xlsx].xlsx].xlsx]_x_5995"/>
      <sheetName val=".xlsx].xlsx].xlsx].xlsx]_x_5996"/>
      <sheetName val=".xlsx].xlsx].xlsx].xlsx]_x_5997"/>
      <sheetName val=".xlsx].xlsx].xlsx].xlsx]_x_5998"/>
      <sheetName val=".xlsx].xlsx].xlsx].xlsx]_x_5999"/>
      <sheetName val=".xlsx].xlsx].xlsx].xlsx]_x_6000"/>
      <sheetName val=".xlsx].xlsx].xlsx].xlsx]_x_6001"/>
      <sheetName val=".xlsx].xlsx].xlsx].xlsx]_x_6002"/>
      <sheetName val=".xlsx].xlsx].xlsx].xlsx]_x_6003"/>
      <sheetName val=".xlsx].xlsx].xlsx].xlsx]_x_6004"/>
      <sheetName val=".xlsx].xlsx].xlsx].xlsx]_x_6005"/>
      <sheetName val=".xlsx].xlsx].xlsx].xlsx]_x_6006"/>
      <sheetName val=".xlsx].xlsx].xlsx].xlsx]_x_6007"/>
      <sheetName val=".xlsx].xlsx].xlsx].xlsx]_x_6008"/>
      <sheetName val=".xlsx].xlsx].xlsx].xlsx]_x_6009"/>
      <sheetName val=".xlsx].xlsx].xlsx].xlsx]_x_6010"/>
      <sheetName val=".xlsx].xlsx].xlsx].xlsx]_x_6011"/>
      <sheetName val=".xlsx].xlsx].xlsx].xlsx]_x_6012"/>
      <sheetName val=".xlsx].xlsx].xlsx].xlsx]_x_6013"/>
      <sheetName val=".xlsx].xlsx].xlsx].xlsx]_x_6014"/>
      <sheetName val=".xlsx].xlsx].xlsx].xlsx]_x_6015"/>
      <sheetName val=".xlsx].xlsx].xlsx].xlsx]_x_6016"/>
      <sheetName val=".xlsx].xlsx].xlsx].xlsx]_x_6017"/>
      <sheetName val=".xlsx].xlsx].xlsx].xlsx]_x_6018"/>
      <sheetName val=".xlsx].xlsx].xlsx].xlsx]_x_6019"/>
      <sheetName val=".xlsx].xlsx].xlsx].xlsx]_x_6020"/>
      <sheetName val=".xlsx].xlsx].xlsx].xlsx]_x_6021"/>
      <sheetName val=".xlsx].xlsx].xlsx].xlsx]_x_6022"/>
      <sheetName val=".xlsx].xlsx].xlsx].xlsx]_x_6023"/>
      <sheetName val=".xlsx].xlsx].xlsx].xlsx]_x_6024"/>
      <sheetName val=".xlsx].xlsx].xlsx].xlsx]_x_6025"/>
      <sheetName val=".xlsx].xlsx].xlsx].xlsx]_x_6026"/>
      <sheetName val=".xlsx].xlsx].xlsx].xlsx]_x_6027"/>
      <sheetName val=".xlsx].xlsx].xlsx].xlsx]_x_6028"/>
      <sheetName val=".xlsx].xlsx].xlsx].xlsx]_x_6029"/>
      <sheetName val=".xlsx].xlsx].xlsx].xlsx]_x_6030"/>
      <sheetName val=".xlsx].xlsx].xlsx].xlsx]_x_6031"/>
      <sheetName val=".xlsx].xlsx].xlsx].xlsx]_x_6032"/>
      <sheetName val=".xlsx].xlsx].xlsx].xlsx]_x_6033"/>
      <sheetName val=".xlsx].xlsx].xlsx].xlsx]_x_6034"/>
      <sheetName val=".xlsx].xlsx].xlsx].xlsx]_x_6035"/>
      <sheetName val=".xlsx].xlsx].xlsx].xlsx]_x_6036"/>
      <sheetName val=".xlsx].xlsx].xlsx].xlsx]_x_6037"/>
      <sheetName val=".xlsx].xlsx].xlsx].xlsx]_x_6038"/>
      <sheetName val=".xlsx].xlsx].xlsx].xlsx]_x_6039"/>
      <sheetName val=".xlsx].xlsx].xlsx].xlsx]_x_6040"/>
      <sheetName val=".xlsx].xlsx].xlsx].xlsx]_x_6041"/>
      <sheetName val=".xlsx].xlsx].xlsx].xlsx]_x_6042"/>
      <sheetName val=".xlsx].xlsx].xlsx].xlsx]_x_6043"/>
      <sheetName val=".xlsx].xlsx].xlsx].xlsx]_x_6044"/>
      <sheetName val=".xlsx].xlsx].xlsx].xlsx]_x_6045"/>
      <sheetName val=".xlsx].xlsx].xlsx].xlsx]_x_6046"/>
      <sheetName val=".xlsx].xlsx].xlsx].xlsx]_x_6047"/>
      <sheetName val=".xlsx].xlsx].xlsx].xlsx]_x_6048"/>
      <sheetName val=".xlsx].xlsx].xlsx].xlsx]_x_6049"/>
      <sheetName val=".xlsx].xlsx].xlsx].xlsx]_x_6050"/>
      <sheetName val=".xlsx].xlsx].xlsx].xlsx]_x_6051"/>
      <sheetName val=".xlsx].xlsx].xlsx].xlsx]_x_6052"/>
      <sheetName val=".xlsx].xlsx].xlsx].xlsx]_x_6053"/>
      <sheetName val=".xlsx].xlsx].xlsx].xlsx]_x_6054"/>
      <sheetName val=".xlsx].xlsx].xlsx].xlsx]_x_6055"/>
      <sheetName val=".xlsx].xlsx].xlsx].xlsx]_x_6056"/>
      <sheetName val=".xlsx].xlsx].xlsx].xlsx]_x_6057"/>
      <sheetName val=".xlsx].xlsx].xlsx].xlsx]_x_6058"/>
      <sheetName val=".xlsx].xlsx].xlsx].xlsx]_x_6059"/>
      <sheetName val=".xlsx].xlsx].xlsx].xlsx]_x_6060"/>
      <sheetName val=".xlsx].xlsx].xlsx].xlsx]_x_6061"/>
      <sheetName val=".xlsx].xlsx].xlsx].xlsx]_x_6062"/>
      <sheetName val=".xlsx].xlsx].xlsx].xlsx]_x_6063"/>
      <sheetName val=".xlsx].xlsx].xlsx].xlsx]_x_6064"/>
      <sheetName val=".xlsx].xlsx].xlsx].xlsx]_x_6065"/>
      <sheetName val=".xlsx].xlsx].xlsx].xlsx]_x_6066"/>
      <sheetName val=".xlsx].xlsx].xlsx].xlsx]_x_6067"/>
      <sheetName val=".xlsx].xlsx].xlsx].xlsx]_x_6068"/>
      <sheetName val=".xlsx].xlsx].xlsx].xlsx]_x_6069"/>
      <sheetName val=".xlsx].xlsx].xlsx].xlsx]_x_6070"/>
      <sheetName val=".xlsx].xlsx].xlsx].xlsx]_x_6071"/>
      <sheetName val=".xlsx].xlsx].xlsx].xlsx]_x_6072"/>
      <sheetName val=".xlsx].xlsx].xlsx].xlsx]_x_6073"/>
      <sheetName val=".xlsx].xlsx].xlsx].xlsx]_x_6074"/>
      <sheetName val=".xlsx].xlsx].xlsx].xlsx]_x_6075"/>
      <sheetName val=".xlsx].xlsx].xlsx].xlsx]_x_6076"/>
      <sheetName val=".xlsx].xlsx].xlsx].xlsx]DPR_T_2"/>
      <sheetName val=".xlsx].xlsx].xlsx].xlsx]DPR_T_3"/>
      <sheetName val=".xlsx].xlsx].xlsx].xlsx]DPR_T_4"/>
      <sheetName val=".xlsx].xlsx].xlsx].xlsx]DPR_T_5"/>
      <sheetName val=".xlsx].xlsx].xlsx].xlsx]DPR_T_6"/>
      <sheetName val=".xlsx].xlsx].xlsx].xlsx]DPR_T_7"/>
      <sheetName val=".xlsx].xlsx].xlsx].xlsx]DPR_T_8"/>
      <sheetName val=".xlsx].xlsx].xlsx].xlsx]DPR_T_9"/>
      <sheetName val=".xlsx].xlsx].xlsx].xlsx]DPR__10"/>
      <sheetName val=".xlsx].xlsx].xlsx].xlsx]DPR__11"/>
      <sheetName val=".xlsx].xlsx].xlsx]DPR_T513_Da_2"/>
      <sheetName val=".xlsx].xlsx].xlsx]DPR_T513_Da_3"/>
      <sheetName val=".xlsx].xlsx].xlsx]DPR_T513_Da_4"/>
      <sheetName val=".xlsx].xlsx].xlsx]DPR_T513_Da_5"/>
      <sheetName val=".xlsx].xlsx].xlsx]DPR_T513_Da_6"/>
      <sheetName val=".xlsx].xlsx].xlsx]DPR_T513_Da_7"/>
      <sheetName val=".xlsx].xlsx].xlsx]DPR_T513_Da_8"/>
      <sheetName val=".xlsx].xlsx].xlsx]DPR_T513_Da_9"/>
      <sheetName val=".xlsx].xlsx].xlsx]DPR_T513_D_10"/>
      <sheetName val=".xlsx].xlsx].xlsx]DPR_T513_D_11"/>
      <sheetName val=".xlsx].xlsx]DPR_T513_Dated_18_2"/>
      <sheetName val=".xlsx].xlsx]DPR_T513_Dated_18_3"/>
      <sheetName val=".xlsx].xlsx]DPR_T513_Dated_18_4"/>
      <sheetName val=".xlsx].xlsx]DPR_T513_Dated_18_5"/>
      <sheetName val=".xlsx].xlsx]DPR_T513_Dated_18_6"/>
      <sheetName val=".xlsx].xlsx]DPR_T513_Dated_18_7"/>
      <sheetName val=".xlsx].xlsx]DPR_T513_Dated_18_8"/>
      <sheetName val=".xlsx].xlsx]DPR_T513_Dated_18_9"/>
      <sheetName val=".xlsx].xlsx]DPR_T513_Dated_1_10"/>
      <sheetName val=".xlsx].xlsx]DPR_T513_Dated_1_11"/>
      <sheetName val=".xlsx]DPR_T513_Dated_18_11_20_2"/>
      <sheetName val=".xlsx]DPR_T513_Dated_18_11_20_3"/>
      <sheetName val=".xlsx]DPR_T513_Dated_18_11_20_4"/>
      <sheetName val=".xlsx]DPR_T513_Dated_18_11_20_5"/>
      <sheetName val=".xlsx]DPR_T513_Dated_18_11_20_6"/>
      <sheetName val=".xlsx]DPR_T513_Dated_18_11_20_7"/>
      <sheetName val=".xlsx]DPR_T513_Dated_18_11_20_8"/>
      <sheetName val=".xlsx]DPR_T513_Dated_18_11_20_9"/>
      <sheetName val=".xlsx]DPR_T513_Dated_18_11_2_10"/>
      <sheetName val=".xlsx]DPR_T513_Dated_18_11_2_11"/>
    </sheetNames>
    <definedNames>
      <definedName name="City" refersTo="#REF!"/>
      <definedName name="State"/>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procurement"/>
      <sheetName val="sheeet7"/>
      <sheetName val="Material "/>
      <sheetName val="doq"/>
      <sheetName val="Rate Analysis"/>
      <sheetName val="Cover sheet"/>
      <sheetName val="estimate"/>
      <sheetName val="DATA_PILE_BG"/>
      <sheetName val="DATA_PCC"/>
      <sheetName val="DATA_PILECAP"/>
      <sheetName val="DATA_PILE_RT2"/>
      <sheetName val="DATA_PILE_RT1 "/>
      <sheetName val="DATA_PILE _SM"/>
      <sheetName val="Sheet3"/>
      <sheetName val="budget"/>
      <sheetName val="Wordsdata"/>
      <sheetName val="BOQ"/>
      <sheetName val="Break up Sheet"/>
      <sheetName val="Output"/>
      <sheetName val="Av.G Level"/>
      <sheetName val="Timesheet"/>
      <sheetName val="Materials "/>
      <sheetName val="PLAN_FEB97"/>
      <sheetName val="UNP-NCW "/>
      <sheetName val="Monthly Turnover (Final)"/>
      <sheetName val="Monthly Programme"/>
      <sheetName val="JCR TOP(ITEM)-KTRP"/>
      <sheetName val="FORM7"/>
      <sheetName val="Improvements"/>
      <sheetName val="VAC BDWN"/>
      <sheetName val="S2groupcode"/>
      <sheetName val="Index"/>
      <sheetName val="Lead"/>
      <sheetName val="Publicbuilding"/>
      <sheetName val="water prop."/>
      <sheetName val="Onsite-Infra"/>
      <sheetName val="pipe culvert 18.06.07"/>
      <sheetName val="Civil"/>
      <sheetName val="dBa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Material "/>
      <sheetName val="Materials "/>
      <sheetName val="S2groupcode"/>
      <sheetName val="Index"/>
      <sheetName val="procurement"/>
      <sheetName val="estimate"/>
      <sheetName val="sheeet7"/>
      <sheetName val="Rate Analysis"/>
      <sheetName val="PLAN_FEB97"/>
      <sheetName val="budget"/>
      <sheetName val="Wordsdata"/>
      <sheetName val="FORM7"/>
      <sheetName val="Le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IS"/>
      <sheetName val="CONC. ANAL"/>
      <sheetName val="S2groupcode"/>
      <sheetName val="Index"/>
      <sheetName val="Material"/>
    </sheetNames>
    <sheetDataSet>
      <sheetData sheetId="0" refreshError="1"/>
      <sheetData sheetId="1" refreshError="1"/>
      <sheetData sheetId="2" refreshError="1"/>
      <sheetData sheetId="3" refreshError="1"/>
      <sheetData sheetId="4"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RCHASE DETAILS"/>
      <sheetName val="Sheet2"/>
    </sheetNames>
    <sheetDataSet>
      <sheetData sheetId="0" refreshError="1"/>
      <sheetData sheetId="1">
        <row r="1">
          <cell r="A1" t="str">
            <v>Andaman and Nicobar Islands</v>
          </cell>
        </row>
        <row r="2">
          <cell r="A2" t="str">
            <v>Andhra Pradesh</v>
          </cell>
        </row>
        <row r="3">
          <cell r="A3" t="str">
            <v>Arunachal Pradesh</v>
          </cell>
        </row>
        <row r="4">
          <cell r="A4" t="str">
            <v>Assam</v>
          </cell>
        </row>
        <row r="5">
          <cell r="A5" t="str">
            <v>Bihar</v>
          </cell>
        </row>
        <row r="6">
          <cell r="A6" t="str">
            <v>Chandigarh</v>
          </cell>
        </row>
        <row r="7">
          <cell r="A7" t="str">
            <v>Chattisgarh</v>
          </cell>
        </row>
        <row r="8">
          <cell r="A8" t="str">
            <v>Daman And  Diu</v>
          </cell>
        </row>
        <row r="9">
          <cell r="A9" t="str">
            <v>Delhi</v>
          </cell>
        </row>
        <row r="10">
          <cell r="A10" t="str">
            <v>Dadra and Nagar Haveli</v>
          </cell>
        </row>
        <row r="11">
          <cell r="A11" t="str">
            <v>Goa</v>
          </cell>
        </row>
        <row r="12">
          <cell r="A12" t="str">
            <v>Gujarat</v>
          </cell>
        </row>
        <row r="13">
          <cell r="A13" t="str">
            <v>Himachal Pradesh</v>
          </cell>
        </row>
        <row r="14">
          <cell r="A14" t="str">
            <v>Haryana</v>
          </cell>
        </row>
        <row r="15">
          <cell r="A15" t="str">
            <v>Jammu And Kashmir</v>
          </cell>
        </row>
        <row r="16">
          <cell r="A16" t="str">
            <v>Jharkand</v>
          </cell>
        </row>
        <row r="17">
          <cell r="A17" t="str">
            <v>Karnataka</v>
          </cell>
        </row>
        <row r="18">
          <cell r="A18" t="str">
            <v>Kerala</v>
          </cell>
        </row>
        <row r="19">
          <cell r="A19" t="str">
            <v>Lakshadweep</v>
          </cell>
        </row>
        <row r="20">
          <cell r="A20" t="str">
            <v>Meghalaya</v>
          </cell>
        </row>
        <row r="21">
          <cell r="A21" t="str">
            <v>Maharastra</v>
          </cell>
        </row>
        <row r="22">
          <cell r="A22" t="str">
            <v>Manipur</v>
          </cell>
        </row>
        <row r="23">
          <cell r="A23" t="str">
            <v>Madhya Pradesh</v>
          </cell>
        </row>
        <row r="24">
          <cell r="A24" t="str">
            <v>Mizoram</v>
          </cell>
        </row>
        <row r="25">
          <cell r="A25" t="str">
            <v>Nagaland</v>
          </cell>
        </row>
        <row r="26">
          <cell r="A26" t="str">
            <v>Orissa</v>
          </cell>
        </row>
        <row r="27">
          <cell r="A27" t="str">
            <v>Punjab</v>
          </cell>
        </row>
        <row r="28">
          <cell r="A28" t="str">
            <v>Pondichery</v>
          </cell>
        </row>
        <row r="29">
          <cell r="A29" t="str">
            <v>Rajasthan</v>
          </cell>
        </row>
        <row r="30">
          <cell r="A30" t="str">
            <v>Sikkim</v>
          </cell>
        </row>
        <row r="31">
          <cell r="A31" t="str">
            <v>Tamil Nadu</v>
          </cell>
        </row>
        <row r="32">
          <cell r="A32" t="str">
            <v>Tripura</v>
          </cell>
        </row>
        <row r="33">
          <cell r="A33" t="str">
            <v>Uttaranchal</v>
          </cell>
        </row>
        <row r="34">
          <cell r="A34" t="str">
            <v>Uttar Pradesh</v>
          </cell>
        </row>
        <row r="35">
          <cell r="A35" t="str">
            <v>West Bengal</v>
          </cell>
        </row>
      </sheetData>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nning issues"/>
      <sheetName val="All country"/>
      <sheetName val="Algeria"/>
      <sheetName val="Argentina"/>
      <sheetName val="Baltics"/>
      <sheetName val="Brazil"/>
      <sheetName val="Bulgaria"/>
      <sheetName val="CAMCAR"/>
      <sheetName val="Chile"/>
      <sheetName val="Colombia"/>
      <sheetName val="Croatia"/>
      <sheetName val="Czech"/>
      <sheetName val="Egypt"/>
      <sheetName val="Gulf"/>
      <sheetName val="Hungary"/>
      <sheetName val="Kazakhstan"/>
      <sheetName val="Malaysia"/>
      <sheetName val="Mexico"/>
      <sheetName val="Peru"/>
      <sheetName val="Philippines"/>
      <sheetName val="Romania"/>
      <sheetName val="Poland"/>
      <sheetName val="Russia"/>
      <sheetName val="Saudi"/>
      <sheetName val="Serbia"/>
      <sheetName val="Slovak"/>
      <sheetName val="Slovenia"/>
      <sheetName val="SSA"/>
      <sheetName val="South Africa"/>
      <sheetName val="Thailand"/>
      <sheetName val="Ukraine"/>
      <sheetName val="Venezuela"/>
      <sheetName val="Vietnam"/>
      <sheetName val="Baltic summary"/>
      <sheetName val="Summary tabs--&gt;"/>
      <sheetName val="Summary mol selection"/>
      <sheetName val="Summary Top molecules"/>
      <sheetName val="Original mol selection"/>
      <sheetName val="Mol selection"/>
      <sheetName val="Changes mol selection"/>
      <sheetName val="Changes concat"/>
      <sheetName val="Summary mol changes"/>
      <sheetName val="Mol selection match"/>
      <sheetName val="Molecule"/>
      <sheetName val="Molecule-TA"/>
      <sheetName val="Country example"/>
      <sheetName val="Current view Dossier-MA dates"/>
      <sheetName val="Launch dates current view"/>
      <sheetName val="Launch dates Feb-Mar view"/>
      <sheetName val="Launch dates old view"/>
      <sheetName val="Torrent dossier output"/>
      <sheetName val="CEEMEA deepdive"/>
      <sheetName val="Vendor summary"/>
      <sheetName val="Vendors"/>
      <sheetName val="Vendor priority"/>
      <sheetName val="Check priority"/>
      <sheetName val="Molecule prioritization"/>
      <sheetName val="Vendor consolidation"/>
      <sheetName val="Checks consolidation"/>
      <sheetName val="Old Vendor strategy"/>
      <sheetName val="Vendor s"/>
      <sheetName val="New vendor strategy"/>
      <sheetName val="Cons view"/>
      <sheetName val="DCP slots"/>
      <sheetName val="Overall view output"/>
      <sheetName val="DossierConsolidation"/>
      <sheetName val="MAConsolidation"/>
      <sheetName val="MAConsolidHelper"/>
      <sheetName val="MasterMolDoseList"/>
      <sheetName val="Assumptions"/>
      <sheetName val="NOTES"/>
      <sheetName val="Aurobindo--&gt;"/>
      <sheetName val="Aurobindo MA input"/>
      <sheetName val="Torrent--&gt;"/>
      <sheetName val="Aurobindo dossier input"/>
      <sheetName val="TorrentControl"/>
      <sheetName val="TorrentStep"/>
      <sheetName val="Torrent dossier input"/>
      <sheetName val="Torrent purchase date"/>
      <sheetName val="TorrentStepMA"/>
      <sheetName val="Torrent MA input"/>
      <sheetName val="Intas--&gt;"/>
      <sheetName val="Intas Control"/>
      <sheetName val="Intas dossier input"/>
      <sheetName val="IntasStep"/>
      <sheetName val="Intas MA input"/>
      <sheetName val="Spares &amp; TM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refreshError="1"/>
      <sheetData sheetId="68">
        <row r="2">
          <cell r="B2" t="str">
            <v>key</v>
          </cell>
          <cell r="C2" t="str">
            <v>drug</v>
          </cell>
          <cell r="D2" t="str">
            <v>dose</v>
          </cell>
          <cell r="E2" t="str">
            <v>Originator brand names</v>
          </cell>
          <cell r="F2" t="str">
            <v>TA</v>
          </cell>
          <cell r="G2" t="str">
            <v>Subcategory</v>
          </cell>
          <cell r="H2" t="str">
            <v>Included in original 88</v>
          </cell>
        </row>
        <row r="3">
          <cell r="B3" t="str">
            <v>Acetylsalicylic acid</v>
          </cell>
          <cell r="C3" t="str">
            <v>Acetylsalicylic acid</v>
          </cell>
          <cell r="D3" t="str">
            <v/>
          </cell>
          <cell r="E3" t="str">
            <v>Aspirin</v>
          </cell>
          <cell r="F3" t="str">
            <v>Musculoskeletal</v>
          </cell>
          <cell r="G3" t="str">
            <v>Non-steroidal anti-inflammatories</v>
          </cell>
          <cell r="H3">
            <v>1</v>
          </cell>
        </row>
        <row r="4">
          <cell r="B4" t="str">
            <v>Ademetionine</v>
          </cell>
          <cell r="C4" t="str">
            <v>Ademetionine</v>
          </cell>
          <cell r="D4" t="str">
            <v/>
          </cell>
          <cell r="E4" t="str">
            <v/>
          </cell>
          <cell r="F4" t="str">
            <v>Various</v>
          </cell>
          <cell r="G4" t="str">
            <v/>
          </cell>
          <cell r="H4">
            <v>1</v>
          </cell>
        </row>
        <row r="5">
          <cell r="B5" t="str">
            <v>Amisulpride</v>
          </cell>
          <cell r="C5" t="str">
            <v>Amisulpride</v>
          </cell>
          <cell r="D5" t="str">
            <v/>
          </cell>
          <cell r="E5" t="str">
            <v>Solian</v>
          </cell>
          <cell r="F5" t="str">
            <v>Central Nervous System</v>
          </cell>
          <cell r="G5" t="str">
            <v>Anti-psychotics</v>
          </cell>
          <cell r="H5">
            <v>1</v>
          </cell>
        </row>
        <row r="6">
          <cell r="B6" t="str">
            <v>Amlodipine + Valsartan160+10mg</v>
          </cell>
          <cell r="C6" t="str">
            <v>Amlodipine + Valsartan</v>
          </cell>
          <cell r="D6" t="str">
            <v>160+10mg</v>
          </cell>
          <cell r="E6" t="str">
            <v>Exforge; Dafiro</v>
          </cell>
          <cell r="F6" t="str">
            <v>Cardiovascular</v>
          </cell>
          <cell r="G6" t="str">
            <v>Angiotensin II antagonists</v>
          </cell>
          <cell r="H6">
            <v>1</v>
          </cell>
        </row>
        <row r="7">
          <cell r="B7" t="str">
            <v>Amlodipine + Valsartan160+5mg</v>
          </cell>
          <cell r="C7" t="str">
            <v>Amlodipine + Valsartan</v>
          </cell>
          <cell r="D7" t="str">
            <v>160+5mg</v>
          </cell>
          <cell r="E7" t="str">
            <v>Exforge; Dafiro</v>
          </cell>
          <cell r="F7" t="str">
            <v>Cardiovascular</v>
          </cell>
          <cell r="G7" t="str">
            <v>Angiotensin II antagonists</v>
          </cell>
          <cell r="H7">
            <v>1</v>
          </cell>
        </row>
        <row r="8">
          <cell r="B8" t="str">
            <v>Amlodipine + Valsartan320+10mg</v>
          </cell>
          <cell r="C8" t="str">
            <v>Amlodipine + Valsartan</v>
          </cell>
          <cell r="D8" t="str">
            <v>320+10mg</v>
          </cell>
          <cell r="E8" t="str">
            <v>Exforge; Dafiro</v>
          </cell>
          <cell r="F8" t="str">
            <v>Cardiovascular</v>
          </cell>
          <cell r="G8" t="str">
            <v>Angiotensin II antagonists</v>
          </cell>
          <cell r="H8">
            <v>1</v>
          </cell>
        </row>
        <row r="9">
          <cell r="B9" t="str">
            <v>Amlodipine + Valsartan320+5mg</v>
          </cell>
          <cell r="C9" t="str">
            <v>Amlodipine + Valsartan</v>
          </cell>
          <cell r="D9" t="str">
            <v>320+5mg</v>
          </cell>
          <cell r="E9" t="str">
            <v>Exforge; Dafiro</v>
          </cell>
          <cell r="F9" t="str">
            <v>Cardiovascular</v>
          </cell>
          <cell r="G9" t="str">
            <v>Angiotensin II antagonists</v>
          </cell>
          <cell r="H9">
            <v>1</v>
          </cell>
        </row>
        <row r="10">
          <cell r="B10" t="str">
            <v>Amlodipine + Valsartan80+5mg</v>
          </cell>
          <cell r="C10" t="str">
            <v>Amlodipine + Valsartan</v>
          </cell>
          <cell r="D10" t="str">
            <v>80+5mg</v>
          </cell>
          <cell r="E10" t="str">
            <v>Exforge; Dafiro</v>
          </cell>
          <cell r="F10" t="str">
            <v>Cardiovascular</v>
          </cell>
          <cell r="G10" t="str">
            <v>Angiotensin II antagonists</v>
          </cell>
          <cell r="H10">
            <v>1</v>
          </cell>
        </row>
        <row r="11">
          <cell r="B11" t="str">
            <v>Amoxicillin + Clarithromycin + Esomeprazole</v>
          </cell>
          <cell r="C11" t="str">
            <v>Amoxicillin + Clarithromycin + Esomeprazole</v>
          </cell>
          <cell r="D11" t="str">
            <v/>
          </cell>
          <cell r="E11" t="str">
            <v/>
          </cell>
          <cell r="F11" t="str">
            <v>Gastro-Intestinal</v>
          </cell>
          <cell r="G11" t="str">
            <v/>
          </cell>
          <cell r="H11">
            <v>1</v>
          </cell>
        </row>
        <row r="12">
          <cell r="B12" t="str">
            <v>Atomoxetine18mg</v>
          </cell>
          <cell r="C12" t="str">
            <v>Atomoxetine</v>
          </cell>
          <cell r="D12" t="str">
            <v>18mg</v>
          </cell>
          <cell r="E12" t="str">
            <v>Strattera</v>
          </cell>
          <cell r="F12" t="str">
            <v>Central Nervous System</v>
          </cell>
          <cell r="G12" t="str">
            <v>Psychostimulants</v>
          </cell>
          <cell r="H12">
            <v>1</v>
          </cell>
        </row>
        <row r="13">
          <cell r="B13" t="str">
            <v>Atomoxetine25mg</v>
          </cell>
          <cell r="C13" t="str">
            <v>Atomoxetine</v>
          </cell>
          <cell r="D13" t="str">
            <v>25mg</v>
          </cell>
          <cell r="E13" t="str">
            <v>Strattera</v>
          </cell>
          <cell r="F13" t="str">
            <v>Central Nervous System</v>
          </cell>
          <cell r="G13" t="str">
            <v>Psychostimulants</v>
          </cell>
          <cell r="H13">
            <v>1</v>
          </cell>
        </row>
        <row r="14">
          <cell r="B14" t="str">
            <v>Atomoxetine40mg</v>
          </cell>
          <cell r="C14" t="str">
            <v>Atomoxetine</v>
          </cell>
          <cell r="D14" t="str">
            <v>40mg</v>
          </cell>
          <cell r="E14" t="str">
            <v>Strattera</v>
          </cell>
          <cell r="F14" t="str">
            <v>Central Nervous System</v>
          </cell>
          <cell r="G14" t="str">
            <v>Psychostimulants</v>
          </cell>
          <cell r="H14">
            <v>1</v>
          </cell>
        </row>
        <row r="15">
          <cell r="B15" t="str">
            <v>Atomoxetine60mg</v>
          </cell>
          <cell r="C15" t="str">
            <v>Atomoxetine</v>
          </cell>
          <cell r="D15" t="str">
            <v>60mg</v>
          </cell>
          <cell r="E15" t="str">
            <v>Strattera</v>
          </cell>
          <cell r="F15" t="str">
            <v>Central Nervous System</v>
          </cell>
          <cell r="G15" t="str">
            <v>Psychostimulants</v>
          </cell>
          <cell r="H15">
            <v>1</v>
          </cell>
        </row>
        <row r="16">
          <cell r="B16" t="str">
            <v>Betahistine8mg</v>
          </cell>
          <cell r="C16" t="str">
            <v>Betahistine</v>
          </cell>
          <cell r="D16" t="str">
            <v>8mg</v>
          </cell>
          <cell r="E16" t="str">
            <v>Betaserc/Serc</v>
          </cell>
          <cell r="F16" t="str">
            <v>Central Nervous System</v>
          </cell>
          <cell r="G16" t="str">
            <v>Other CNS drugs</v>
          </cell>
          <cell r="H16">
            <v>1</v>
          </cell>
        </row>
        <row r="17">
          <cell r="B17" t="str">
            <v>Betahistine16mg</v>
          </cell>
          <cell r="C17" t="str">
            <v>Betahistine</v>
          </cell>
          <cell r="D17" t="str">
            <v>16mg</v>
          </cell>
          <cell r="E17" t="str">
            <v>Betaserc/Serc</v>
          </cell>
          <cell r="F17" t="str">
            <v>Central Nervous System</v>
          </cell>
          <cell r="G17" t="str">
            <v>Other CNS drugs</v>
          </cell>
          <cell r="H17">
            <v>1</v>
          </cell>
        </row>
        <row r="18">
          <cell r="B18" t="str">
            <v>Betahistine24mg</v>
          </cell>
          <cell r="C18" t="str">
            <v>Betahistine</v>
          </cell>
          <cell r="D18" t="str">
            <v>24mg</v>
          </cell>
          <cell r="E18" t="str">
            <v>Betaserc/Serc</v>
          </cell>
          <cell r="F18" t="str">
            <v>Central Nervous System</v>
          </cell>
          <cell r="G18" t="str">
            <v>Other CNS drugs</v>
          </cell>
          <cell r="H18">
            <v>1</v>
          </cell>
        </row>
        <row r="19">
          <cell r="B19" t="str">
            <v>Betamethasone + Loratadine</v>
          </cell>
          <cell r="C19" t="str">
            <v>Betamethasone + Loratadine</v>
          </cell>
          <cell r="D19" t="str">
            <v/>
          </cell>
          <cell r="E19" t="str">
            <v/>
          </cell>
          <cell r="F19" t="str">
            <v>Respiratory</v>
          </cell>
          <cell r="G19" t="str">
            <v/>
          </cell>
          <cell r="H19">
            <v>1</v>
          </cell>
        </row>
        <row r="20">
          <cell r="B20" t="str">
            <v>Betamethasone Sodium Phosphate + Betamethasone Dipropionate</v>
          </cell>
          <cell r="C20" t="str">
            <v>Betamethasone Sodium Phosphate + Betamethasone Dipropionate</v>
          </cell>
          <cell r="D20" t="str">
            <v/>
          </cell>
          <cell r="E20" t="str">
            <v/>
          </cell>
          <cell r="F20" t="str">
            <v>Respiratory</v>
          </cell>
          <cell r="G20" t="str">
            <v/>
          </cell>
          <cell r="H20">
            <v>1</v>
          </cell>
        </row>
        <row r="21">
          <cell r="B21" t="str">
            <v>Bortezomib</v>
          </cell>
          <cell r="C21" t="str">
            <v>Bortezomib</v>
          </cell>
          <cell r="D21" t="str">
            <v/>
          </cell>
          <cell r="E21" t="str">
            <v>Velcade</v>
          </cell>
          <cell r="F21" t="str">
            <v>Oncology &amp; Immunomodulators</v>
          </cell>
          <cell r="G21" t="str">
            <v>HemeOnc</v>
          </cell>
          <cell r="H21">
            <v>1</v>
          </cell>
        </row>
        <row r="22">
          <cell r="B22" t="str">
            <v>Buprenorphine</v>
          </cell>
          <cell r="C22" t="str">
            <v>Buprenorphine</v>
          </cell>
          <cell r="D22" t="str">
            <v/>
          </cell>
          <cell r="E22" t="str">
            <v>Subutex</v>
          </cell>
          <cell r="F22" t="str">
            <v>Central Nervous System</v>
          </cell>
          <cell r="G22" t="str">
            <v>Other CNS drugs</v>
          </cell>
          <cell r="H22">
            <v>1</v>
          </cell>
        </row>
        <row r="23">
          <cell r="B23" t="str">
            <v>Capecitabine150mg</v>
          </cell>
          <cell r="C23" t="str">
            <v>Capecitabine</v>
          </cell>
          <cell r="D23" t="str">
            <v>150mg</v>
          </cell>
          <cell r="E23" t="str">
            <v>Xeloda</v>
          </cell>
          <cell r="F23" t="str">
            <v>Oncology &amp; Immunomodulators</v>
          </cell>
          <cell r="G23" t="str">
            <v>Anti-metabolites</v>
          </cell>
          <cell r="H23">
            <v>1</v>
          </cell>
        </row>
        <row r="24">
          <cell r="B24" t="str">
            <v>Capecitabine500mg</v>
          </cell>
          <cell r="C24" t="str">
            <v>Capecitabine</v>
          </cell>
          <cell r="D24" t="str">
            <v>500mg</v>
          </cell>
          <cell r="E24" t="str">
            <v>Xeloda</v>
          </cell>
          <cell r="F24" t="str">
            <v>Oncology &amp; Immunomodulators</v>
          </cell>
          <cell r="G24" t="str">
            <v>Anti-metabolites</v>
          </cell>
          <cell r="H24">
            <v>1</v>
          </cell>
        </row>
        <row r="25">
          <cell r="B25" t="str">
            <v>Chondroitinsulfuric Acid + Glucosamine</v>
          </cell>
          <cell r="C25" t="str">
            <v>Chondroitinsulfuric Acid + Glucosamine</v>
          </cell>
          <cell r="D25" t="str">
            <v/>
          </cell>
          <cell r="E25" t="str">
            <v/>
          </cell>
          <cell r="F25" t="str">
            <v>Musculoskeletal</v>
          </cell>
          <cell r="G25" t="str">
            <v/>
          </cell>
          <cell r="H25">
            <v>1</v>
          </cell>
        </row>
        <row r="26">
          <cell r="B26" t="str">
            <v>Clopidogrel + Acetylsalicylic acid</v>
          </cell>
          <cell r="C26" t="str">
            <v>Clopidogrel + Acetylsalicylic acid</v>
          </cell>
          <cell r="D26" t="str">
            <v/>
          </cell>
          <cell r="E26" t="str">
            <v/>
          </cell>
          <cell r="F26" t="str">
            <v>Cardiovascular</v>
          </cell>
          <cell r="G26" t="str">
            <v/>
          </cell>
          <cell r="H26">
            <v>1</v>
          </cell>
        </row>
        <row r="27">
          <cell r="B27" t="str">
            <v>Clopidogrel75mg</v>
          </cell>
          <cell r="C27" t="str">
            <v>Clopidogrel</v>
          </cell>
          <cell r="D27" t="str">
            <v>75mg</v>
          </cell>
          <cell r="E27" t="str">
            <v>Plavix; Iscover</v>
          </cell>
          <cell r="F27" t="str">
            <v>Blood</v>
          </cell>
          <cell r="G27" t="str">
            <v>Platelet aggregation inhibitors</v>
          </cell>
          <cell r="H27">
            <v>1</v>
          </cell>
        </row>
        <row r="28">
          <cell r="B28" t="str">
            <v>Colistin</v>
          </cell>
          <cell r="C28" t="str">
            <v>Colistin</v>
          </cell>
          <cell r="D28" t="str">
            <v/>
          </cell>
          <cell r="E28" t="str">
            <v/>
          </cell>
          <cell r="F28" t="str">
            <v>Systemic Anti-infectives</v>
          </cell>
          <cell r="G28" t="str">
            <v/>
          </cell>
          <cell r="H28">
            <v>1</v>
          </cell>
        </row>
        <row r="29">
          <cell r="B29" t="str">
            <v>Desloratidine</v>
          </cell>
          <cell r="C29" t="str">
            <v>Desloratidine</v>
          </cell>
          <cell r="D29" t="str">
            <v/>
          </cell>
          <cell r="E29" t="str">
            <v>Clarinex; Aerius; Neoclarityn</v>
          </cell>
          <cell r="F29" t="str">
            <v>Respiratory</v>
          </cell>
          <cell r="G29" t="str">
            <v>Anti-histamines</v>
          </cell>
          <cell r="H29">
            <v>1</v>
          </cell>
        </row>
        <row r="30">
          <cell r="B30" t="str">
            <v>Desloratidine + Pseudoephedrine</v>
          </cell>
          <cell r="C30" t="str">
            <v>Desloratidine + Pseudoephedrine</v>
          </cell>
          <cell r="D30" t="str">
            <v/>
          </cell>
          <cell r="E30" t="str">
            <v/>
          </cell>
          <cell r="F30" t="str">
            <v>Respiratory</v>
          </cell>
          <cell r="G30" t="str">
            <v/>
          </cell>
          <cell r="H30">
            <v>1</v>
          </cell>
        </row>
        <row r="31">
          <cell r="B31" t="str">
            <v>Desogestrel + Ethinylestradiol</v>
          </cell>
          <cell r="C31" t="str">
            <v>Desogestrel + Ethinylestradiol</v>
          </cell>
          <cell r="D31" t="str">
            <v/>
          </cell>
          <cell r="E31" t="str">
            <v>Marvelon/ Desogen</v>
          </cell>
          <cell r="F31" t="str">
            <v>Genito-Urinary</v>
          </cell>
          <cell r="G31" t="str">
            <v>Hormonal contraceptives</v>
          </cell>
          <cell r="H31">
            <v>1</v>
          </cell>
        </row>
        <row r="32">
          <cell r="B32" t="str">
            <v>Dexketoprofen Trometamol</v>
          </cell>
          <cell r="C32" t="str">
            <v>Dexketoprofen Trometamol</v>
          </cell>
          <cell r="D32" t="str">
            <v/>
          </cell>
          <cell r="E32" t="str">
            <v/>
          </cell>
          <cell r="F32" t="str">
            <v>Musculoskeletal</v>
          </cell>
          <cell r="G32" t="str">
            <v/>
          </cell>
          <cell r="H32">
            <v>1</v>
          </cell>
        </row>
        <row r="33">
          <cell r="B33" t="str">
            <v>Diclofenac + Vitamin B</v>
          </cell>
          <cell r="C33" t="str">
            <v>Diclofenac + Vitamin B</v>
          </cell>
          <cell r="D33" t="str">
            <v/>
          </cell>
          <cell r="E33" t="str">
            <v/>
          </cell>
          <cell r="F33" t="str">
            <v>Musculoskeletal</v>
          </cell>
          <cell r="G33" t="str">
            <v/>
          </cell>
          <cell r="H33">
            <v>1</v>
          </cell>
        </row>
        <row r="34">
          <cell r="B34" t="str">
            <v>Diosmin + Hesperidine</v>
          </cell>
          <cell r="C34" t="str">
            <v>Diosmin + Hesperidine</v>
          </cell>
          <cell r="D34" t="str">
            <v/>
          </cell>
          <cell r="E34" t="str">
            <v>Daflon 500</v>
          </cell>
          <cell r="F34" t="str">
            <v>Cardiovascular</v>
          </cell>
          <cell r="G34" t="str">
            <v>Cerebral &amp; peripheral vasotherapeutics</v>
          </cell>
          <cell r="H34">
            <v>1</v>
          </cell>
        </row>
        <row r="35">
          <cell r="B35" t="str">
            <v>Docetaxel20mg</v>
          </cell>
          <cell r="C35" t="str">
            <v>Docetaxel</v>
          </cell>
          <cell r="D35" t="str">
            <v>20mg</v>
          </cell>
          <cell r="E35" t="str">
            <v>Taxotere</v>
          </cell>
          <cell r="F35" t="str">
            <v>Oncology &amp; Immunomodulators</v>
          </cell>
          <cell r="G35" t="str">
            <v>Alkaloids</v>
          </cell>
          <cell r="H35">
            <v>1</v>
          </cell>
        </row>
        <row r="36">
          <cell r="B36" t="str">
            <v>Docetaxel80mg</v>
          </cell>
          <cell r="C36" t="str">
            <v>Docetaxel</v>
          </cell>
          <cell r="D36" t="str">
            <v>80mg</v>
          </cell>
          <cell r="E36" t="str">
            <v>Taxotere</v>
          </cell>
          <cell r="F36" t="str">
            <v>Oncology &amp; Immunomodulators</v>
          </cell>
          <cell r="G36" t="str">
            <v>Alkaloids</v>
          </cell>
          <cell r="H36">
            <v>1</v>
          </cell>
        </row>
        <row r="37">
          <cell r="B37" t="str">
            <v>Domperidone</v>
          </cell>
          <cell r="C37" t="str">
            <v>Domperidone</v>
          </cell>
          <cell r="D37" t="str">
            <v/>
          </cell>
          <cell r="E37" t="str">
            <v>Motilium</v>
          </cell>
          <cell r="F37" t="str">
            <v>Gastro-Intestinal</v>
          </cell>
          <cell r="G37" t="str">
            <v>Anti-spasmodics &amp; anti-cholinergics</v>
          </cell>
          <cell r="H37">
            <v>1</v>
          </cell>
        </row>
        <row r="38">
          <cell r="B38" t="str">
            <v>Duloxetine20mg</v>
          </cell>
          <cell r="C38" t="str">
            <v>Duloxetine</v>
          </cell>
          <cell r="D38" t="str">
            <v>20mg</v>
          </cell>
          <cell r="E38" t="str">
            <v>Cymbalta/Xeristar</v>
          </cell>
          <cell r="F38" t="str">
            <v>Central Nervous System</v>
          </cell>
          <cell r="G38" t="str">
            <v>Anti-depressants</v>
          </cell>
          <cell r="H38">
            <v>1</v>
          </cell>
        </row>
        <row r="39">
          <cell r="B39" t="str">
            <v>Duloxetine30mg</v>
          </cell>
          <cell r="C39" t="str">
            <v>Duloxetine</v>
          </cell>
          <cell r="D39" t="str">
            <v>30mg</v>
          </cell>
          <cell r="E39" t="str">
            <v>Cymbalta/Xeristar</v>
          </cell>
          <cell r="F39" t="str">
            <v>Central Nervous System</v>
          </cell>
          <cell r="G39" t="str">
            <v>Anti-depressants</v>
          </cell>
          <cell r="H39">
            <v>1</v>
          </cell>
        </row>
        <row r="40">
          <cell r="B40" t="str">
            <v>Duloxetine60mg</v>
          </cell>
          <cell r="C40" t="str">
            <v>Duloxetine</v>
          </cell>
          <cell r="D40" t="str">
            <v>60mg</v>
          </cell>
          <cell r="E40" t="str">
            <v>Cymbalta/Xeristar</v>
          </cell>
          <cell r="F40" t="str">
            <v>Central Nervous System</v>
          </cell>
          <cell r="G40" t="str">
            <v>Anti-depressants</v>
          </cell>
          <cell r="H40">
            <v>1</v>
          </cell>
        </row>
        <row r="41">
          <cell r="B41" t="str">
            <v>Enoxaparin Sodium</v>
          </cell>
          <cell r="C41" t="str">
            <v>Enoxaparin Sodium</v>
          </cell>
          <cell r="D41" t="str">
            <v/>
          </cell>
          <cell r="E41" t="str">
            <v>Lovenox/Clexane; Lovenox; Clexane; Klexane</v>
          </cell>
          <cell r="F41" t="str">
            <v>Blood</v>
          </cell>
          <cell r="G41" t="str">
            <v>Anti-coagulants</v>
          </cell>
          <cell r="H41">
            <v>1</v>
          </cell>
        </row>
        <row r="42">
          <cell r="B42" t="str">
            <v>Ertapenem</v>
          </cell>
          <cell r="C42" t="str">
            <v>Ertapenem</v>
          </cell>
          <cell r="D42" t="str">
            <v/>
          </cell>
          <cell r="E42" t="str">
            <v>Invanz</v>
          </cell>
          <cell r="F42" t="str">
            <v>Systemic Anti-infectives</v>
          </cell>
          <cell r="G42" t="str">
            <v>Anti-bacterials</v>
          </cell>
          <cell r="H42">
            <v>1</v>
          </cell>
        </row>
        <row r="43">
          <cell r="B43" t="str">
            <v>Escitalopram10mg</v>
          </cell>
          <cell r="C43" t="str">
            <v>Escitalopram</v>
          </cell>
          <cell r="D43" t="str">
            <v>10mg</v>
          </cell>
          <cell r="E43" t="str">
            <v>Lexapro; Cipramil</v>
          </cell>
          <cell r="F43" t="str">
            <v>Central Nervous System</v>
          </cell>
          <cell r="G43" t="str">
            <v>Anti-depressants</v>
          </cell>
          <cell r="H43">
            <v>1</v>
          </cell>
        </row>
        <row r="44">
          <cell r="B44" t="str">
            <v>Escitalopram20mg</v>
          </cell>
          <cell r="C44" t="str">
            <v>Escitalopram</v>
          </cell>
          <cell r="D44" t="str">
            <v>20mg</v>
          </cell>
          <cell r="E44" t="str">
            <v>Lexapro; Cipramil</v>
          </cell>
          <cell r="F44" t="str">
            <v>Central Nervous System</v>
          </cell>
          <cell r="G44" t="str">
            <v>Anti-depressants</v>
          </cell>
          <cell r="H44">
            <v>1</v>
          </cell>
        </row>
        <row r="45">
          <cell r="B45" t="str">
            <v>Escitalopram40mg</v>
          </cell>
          <cell r="C45" t="str">
            <v>Escitalopram</v>
          </cell>
          <cell r="D45" t="str">
            <v>40mg</v>
          </cell>
          <cell r="E45" t="str">
            <v>Lexapro; Cipramil</v>
          </cell>
          <cell r="F45" t="str">
            <v>Central Nervous System</v>
          </cell>
          <cell r="G45" t="str">
            <v>Anti-depressants</v>
          </cell>
          <cell r="H45">
            <v>1</v>
          </cell>
        </row>
        <row r="46">
          <cell r="B46" t="str">
            <v>Escitalopram5mg</v>
          </cell>
          <cell r="C46" t="str">
            <v>Escitalopram</v>
          </cell>
          <cell r="D46" t="str">
            <v>5mg</v>
          </cell>
          <cell r="E46" t="str">
            <v>Lexapro; Cipramil</v>
          </cell>
          <cell r="F46" t="str">
            <v>Central Nervous System</v>
          </cell>
          <cell r="G46" t="str">
            <v>Anti-depressants</v>
          </cell>
          <cell r="H46">
            <v>1</v>
          </cell>
        </row>
        <row r="47">
          <cell r="B47" t="str">
            <v>Ethinylestradiol + Gestoden</v>
          </cell>
          <cell r="C47" t="str">
            <v>Ethinylestradiol + Gestoden</v>
          </cell>
          <cell r="D47" t="str">
            <v/>
          </cell>
          <cell r="E47" t="str">
            <v>Meliane</v>
          </cell>
          <cell r="F47" t="str">
            <v>Genito-Urinary</v>
          </cell>
          <cell r="G47" t="str">
            <v>Hormonal contraceptives</v>
          </cell>
          <cell r="H47">
            <v>1</v>
          </cell>
        </row>
        <row r="48">
          <cell r="B48" t="str">
            <v>Exemestane25mg</v>
          </cell>
          <cell r="C48" t="str">
            <v>Exemestane</v>
          </cell>
          <cell r="D48" t="str">
            <v>25mg</v>
          </cell>
          <cell r="E48" t="str">
            <v>Aromasin</v>
          </cell>
          <cell r="F48" t="str">
            <v>Oncology &amp; Immunomodulators</v>
          </cell>
          <cell r="G48" t="str">
            <v>Hormone therapies</v>
          </cell>
          <cell r="H48">
            <v>1</v>
          </cell>
        </row>
        <row r="49">
          <cell r="B49" t="str">
            <v>Felodipine + Candesartan</v>
          </cell>
          <cell r="C49" t="str">
            <v>Felodipine + Candesartan</v>
          </cell>
          <cell r="D49" t="str">
            <v/>
          </cell>
          <cell r="E49" t="str">
            <v/>
          </cell>
          <cell r="F49" t="str">
            <v>Cardiovascular</v>
          </cell>
          <cell r="G49" t="str">
            <v/>
          </cell>
          <cell r="H49">
            <v>1</v>
          </cell>
        </row>
        <row r="50">
          <cell r="B50" t="str">
            <v>Fenofibrate</v>
          </cell>
          <cell r="C50" t="str">
            <v>Fenofibrate</v>
          </cell>
          <cell r="D50" t="str">
            <v/>
          </cell>
          <cell r="E50" t="str">
            <v>TriCor</v>
          </cell>
          <cell r="F50" t="str">
            <v>Cardiovascular</v>
          </cell>
          <cell r="G50" t="str">
            <v>Anti-hyperlipidaemics</v>
          </cell>
          <cell r="H50">
            <v>1</v>
          </cell>
        </row>
        <row r="51">
          <cell r="B51" t="str">
            <v>Fosinopril10mg</v>
          </cell>
          <cell r="C51" t="str">
            <v>Fosinopril</v>
          </cell>
          <cell r="D51" t="str">
            <v>10mg</v>
          </cell>
          <cell r="E51" t="str">
            <v>Monopril</v>
          </cell>
          <cell r="F51" t="str">
            <v>Cardiovascular</v>
          </cell>
          <cell r="G51" t="str">
            <v>ACE inhibitors</v>
          </cell>
          <cell r="H51">
            <v>1</v>
          </cell>
        </row>
        <row r="52">
          <cell r="B52" t="str">
            <v>Fosinopril20mg</v>
          </cell>
          <cell r="C52" t="str">
            <v>Fosinopril</v>
          </cell>
          <cell r="D52" t="str">
            <v>20mg</v>
          </cell>
          <cell r="E52" t="str">
            <v>Monopril</v>
          </cell>
          <cell r="F52" t="str">
            <v>Cardiovascular</v>
          </cell>
          <cell r="G52" t="str">
            <v>ACE inhibitors</v>
          </cell>
          <cell r="H52">
            <v>1</v>
          </cell>
        </row>
        <row r="53">
          <cell r="B53" t="str">
            <v>Fosinopril + HCTZ20+12.5mg</v>
          </cell>
          <cell r="C53" t="str">
            <v>Fosinopril + HCTZ</v>
          </cell>
          <cell r="D53" t="str">
            <v>20+12.5mg</v>
          </cell>
          <cell r="E53" t="str">
            <v/>
          </cell>
          <cell r="F53" t="str">
            <v>Cardiovascular</v>
          </cell>
          <cell r="G53" t="str">
            <v/>
          </cell>
          <cell r="H53">
            <v>1</v>
          </cell>
        </row>
        <row r="54">
          <cell r="B54" t="str">
            <v>Gabapentin100mg</v>
          </cell>
          <cell r="C54" t="str">
            <v>Gabapentin</v>
          </cell>
          <cell r="D54" t="str">
            <v>100mg</v>
          </cell>
          <cell r="E54" t="str">
            <v>Neurontin; Gabapen</v>
          </cell>
          <cell r="F54" t="str">
            <v>Central Nervous System</v>
          </cell>
          <cell r="G54" t="str">
            <v>Anti-epileptics</v>
          </cell>
          <cell r="H54">
            <v>1</v>
          </cell>
        </row>
        <row r="55">
          <cell r="B55" t="str">
            <v>Gabapentin300mg</v>
          </cell>
          <cell r="C55" t="str">
            <v>Gabapentin</v>
          </cell>
          <cell r="D55" t="str">
            <v>300mg</v>
          </cell>
          <cell r="E55" t="str">
            <v>Neurontin; Gabapen</v>
          </cell>
          <cell r="F55" t="str">
            <v>Central Nervous System</v>
          </cell>
          <cell r="G55" t="str">
            <v>Anti-epileptics</v>
          </cell>
          <cell r="H55">
            <v>1</v>
          </cell>
        </row>
        <row r="56">
          <cell r="B56" t="str">
            <v>Gabapentin400mg</v>
          </cell>
          <cell r="C56" t="str">
            <v>Gabapentin</v>
          </cell>
          <cell r="D56" t="str">
            <v>400mg</v>
          </cell>
          <cell r="E56" t="str">
            <v>Neurontin; Gabapen</v>
          </cell>
          <cell r="F56" t="str">
            <v>Central Nervous System</v>
          </cell>
          <cell r="G56" t="str">
            <v>Anti-epileptics</v>
          </cell>
          <cell r="H56">
            <v>1</v>
          </cell>
        </row>
        <row r="57">
          <cell r="B57" t="str">
            <v>Gabapentin600mg</v>
          </cell>
          <cell r="C57" t="str">
            <v>Gabapentin</v>
          </cell>
          <cell r="D57" t="str">
            <v>600mg</v>
          </cell>
          <cell r="E57" t="str">
            <v>Neurontin; Gabapen</v>
          </cell>
          <cell r="F57" t="str">
            <v>Central Nervous System</v>
          </cell>
          <cell r="G57" t="str">
            <v>Anti-epileptics</v>
          </cell>
          <cell r="H57">
            <v>1</v>
          </cell>
        </row>
        <row r="58">
          <cell r="B58" t="str">
            <v>Gabapentin800mg</v>
          </cell>
          <cell r="C58" t="str">
            <v>Gabapentin</v>
          </cell>
          <cell r="D58" t="str">
            <v>800mg</v>
          </cell>
          <cell r="E58" t="str">
            <v>Neurontin; Gabapen</v>
          </cell>
          <cell r="F58" t="str">
            <v>Central Nervous System</v>
          </cell>
          <cell r="G58" t="str">
            <v>Anti-epileptics</v>
          </cell>
          <cell r="H58">
            <v>1</v>
          </cell>
        </row>
        <row r="59">
          <cell r="B59" t="str">
            <v>Galantamine</v>
          </cell>
          <cell r="C59" t="str">
            <v>Galantamine</v>
          </cell>
          <cell r="D59" t="str">
            <v/>
          </cell>
          <cell r="E59" t="str">
            <v>Razadyne/Reminyl; Reminyl</v>
          </cell>
          <cell r="F59" t="str">
            <v>Central Nervous System</v>
          </cell>
          <cell r="G59" t="str">
            <v>Nootropics</v>
          </cell>
          <cell r="H59">
            <v>1</v>
          </cell>
        </row>
        <row r="60">
          <cell r="B60" t="str">
            <v>Gemcitabine1000mg - Lyophyllized vials</v>
          </cell>
          <cell r="C60" t="str">
            <v>Gemcitabine</v>
          </cell>
          <cell r="D60" t="str">
            <v>1000mg - Lyophyllized vials</v>
          </cell>
          <cell r="E60" t="str">
            <v>Gemzar</v>
          </cell>
          <cell r="F60" t="str">
            <v>Oncology &amp; Immunomodulators</v>
          </cell>
          <cell r="G60" t="str">
            <v>Anti-metabolites</v>
          </cell>
          <cell r="H60">
            <v>1</v>
          </cell>
        </row>
        <row r="61">
          <cell r="B61" t="str">
            <v>Gemcitabine1000mg - RTU solution</v>
          </cell>
          <cell r="C61" t="str">
            <v>Gemcitabine</v>
          </cell>
          <cell r="D61" t="str">
            <v>1000mg - RTU solution</v>
          </cell>
          <cell r="E61" t="str">
            <v>Gemzar</v>
          </cell>
          <cell r="F61" t="str">
            <v>Oncology &amp; Immunomodulators</v>
          </cell>
          <cell r="G61" t="str">
            <v>Anti-metabolites</v>
          </cell>
          <cell r="H61">
            <v>1</v>
          </cell>
        </row>
        <row r="62">
          <cell r="B62" t="str">
            <v>Gemcitabine1500mg - RTU solution</v>
          </cell>
          <cell r="C62" t="str">
            <v>Gemcitabine</v>
          </cell>
          <cell r="D62" t="str">
            <v>1500mg - RTU solution</v>
          </cell>
          <cell r="E62" t="str">
            <v>Gemzar</v>
          </cell>
          <cell r="F62" t="str">
            <v>Oncology &amp; Immunomodulators</v>
          </cell>
          <cell r="G62" t="str">
            <v>Anti-metabolites</v>
          </cell>
          <cell r="H62">
            <v>1</v>
          </cell>
        </row>
        <row r="63">
          <cell r="B63" t="str">
            <v>Gemcitabine2000mg - Lyophyllized vials</v>
          </cell>
          <cell r="C63" t="str">
            <v>Gemcitabine</v>
          </cell>
          <cell r="D63" t="str">
            <v>2000mg - Lyophyllized vials</v>
          </cell>
          <cell r="E63" t="str">
            <v>Gemzar</v>
          </cell>
          <cell r="F63" t="str">
            <v>Oncology &amp; Immunomodulators</v>
          </cell>
          <cell r="G63" t="str">
            <v>Anti-metabolites</v>
          </cell>
          <cell r="H63">
            <v>1</v>
          </cell>
        </row>
        <row r="64">
          <cell r="B64" t="str">
            <v>Gemcitabine2000mg - RTU solution</v>
          </cell>
          <cell r="C64" t="str">
            <v>Gemcitabine</v>
          </cell>
          <cell r="D64" t="str">
            <v>2000mg - RTU solution</v>
          </cell>
          <cell r="E64" t="str">
            <v>Gemzar</v>
          </cell>
          <cell r="F64" t="str">
            <v>Oncology &amp; Immunomodulators</v>
          </cell>
          <cell r="G64" t="str">
            <v>Anti-metabolites</v>
          </cell>
          <cell r="H64">
            <v>1</v>
          </cell>
        </row>
        <row r="65">
          <cell r="B65" t="str">
            <v>Gemcitabine200mg - Lyophyllized vials</v>
          </cell>
          <cell r="C65" t="str">
            <v>Gemcitabine</v>
          </cell>
          <cell r="D65" t="str">
            <v>200mg - Lyophyllized vials</v>
          </cell>
          <cell r="E65" t="str">
            <v>Gemzar</v>
          </cell>
          <cell r="F65" t="str">
            <v>Oncology &amp; Immunomodulators</v>
          </cell>
          <cell r="G65" t="str">
            <v>Anti-metabolites</v>
          </cell>
          <cell r="H65">
            <v>1</v>
          </cell>
        </row>
        <row r="66">
          <cell r="B66" t="str">
            <v>Gemcitabine200mg - RTU solution</v>
          </cell>
          <cell r="C66" t="str">
            <v>Gemcitabine</v>
          </cell>
          <cell r="D66" t="str">
            <v>200mg - RTU solution</v>
          </cell>
          <cell r="E66" t="str">
            <v>Gemzar</v>
          </cell>
          <cell r="F66" t="str">
            <v>Oncology &amp; Immunomodulators</v>
          </cell>
          <cell r="G66" t="str">
            <v>Anti-metabolites</v>
          </cell>
          <cell r="H66">
            <v>1</v>
          </cell>
        </row>
        <row r="67">
          <cell r="B67" t="str">
            <v>Glibenclamide</v>
          </cell>
          <cell r="C67" t="str">
            <v>Glibenclamide</v>
          </cell>
          <cell r="D67" t="str">
            <v/>
          </cell>
          <cell r="E67" t="str">
            <v/>
          </cell>
          <cell r="F67" t="str">
            <v>Endocrine</v>
          </cell>
          <cell r="G67" t="str">
            <v/>
          </cell>
          <cell r="H67">
            <v>1</v>
          </cell>
        </row>
        <row r="68">
          <cell r="B68" t="str">
            <v>Gliclazide</v>
          </cell>
          <cell r="C68" t="str">
            <v>Gliclazide</v>
          </cell>
          <cell r="D68" t="str">
            <v/>
          </cell>
          <cell r="E68" t="str">
            <v>Diamicron</v>
          </cell>
          <cell r="F68" t="str">
            <v>Endocrine</v>
          </cell>
          <cell r="G68" t="str">
            <v>Anti-diabetics</v>
          </cell>
          <cell r="H68">
            <v>1</v>
          </cell>
        </row>
        <row r="69">
          <cell r="B69" t="str">
            <v>Glimepiride1mg</v>
          </cell>
          <cell r="C69" t="str">
            <v>Glimepiride</v>
          </cell>
          <cell r="D69" t="str">
            <v>1mg</v>
          </cell>
          <cell r="E69" t="str">
            <v>Amaryl; Amaryl; Amarel; Solosa</v>
          </cell>
          <cell r="F69" t="str">
            <v>Endocrine</v>
          </cell>
          <cell r="G69" t="str">
            <v>Anti-diabetics</v>
          </cell>
          <cell r="H69">
            <v>1</v>
          </cell>
        </row>
        <row r="70">
          <cell r="B70" t="str">
            <v>Glimepiride2mg</v>
          </cell>
          <cell r="C70" t="str">
            <v>Glimepiride</v>
          </cell>
          <cell r="D70" t="str">
            <v>2mg</v>
          </cell>
          <cell r="E70" t="str">
            <v>Amaryl; Amaryl; Amarel; Solosa</v>
          </cell>
          <cell r="F70" t="str">
            <v>Endocrine</v>
          </cell>
          <cell r="G70" t="str">
            <v>Anti-diabetics</v>
          </cell>
          <cell r="H70">
            <v>1</v>
          </cell>
        </row>
        <row r="71">
          <cell r="B71" t="str">
            <v>Glimepiride3mg</v>
          </cell>
          <cell r="C71" t="str">
            <v>Glimepiride</v>
          </cell>
          <cell r="D71" t="str">
            <v>3mg</v>
          </cell>
          <cell r="E71" t="str">
            <v>Amaryl; Amaryl; Amarel; Solosa</v>
          </cell>
          <cell r="F71" t="str">
            <v>Endocrine</v>
          </cell>
          <cell r="G71" t="str">
            <v>Anti-diabetics</v>
          </cell>
          <cell r="H71">
            <v>1</v>
          </cell>
        </row>
        <row r="72">
          <cell r="B72" t="str">
            <v>Glimepiride4mg</v>
          </cell>
          <cell r="C72" t="str">
            <v>Glimepiride</v>
          </cell>
          <cell r="D72" t="str">
            <v>4mg</v>
          </cell>
          <cell r="E72" t="str">
            <v>Amaryl; Amaryl; Amarel; Solosa</v>
          </cell>
          <cell r="F72" t="str">
            <v>Endocrine</v>
          </cell>
          <cell r="G72" t="str">
            <v>Anti-diabetics</v>
          </cell>
          <cell r="H72">
            <v>1</v>
          </cell>
        </row>
        <row r="73">
          <cell r="B73" t="str">
            <v>Glimepiride6mg</v>
          </cell>
          <cell r="C73" t="str">
            <v>Glimepiride</v>
          </cell>
          <cell r="D73" t="str">
            <v>6mg</v>
          </cell>
          <cell r="E73" t="str">
            <v>Amaryl; Amaryl; Amarel; Solosa</v>
          </cell>
          <cell r="F73" t="str">
            <v>Endocrine</v>
          </cell>
          <cell r="G73" t="str">
            <v>Anti-diabetics</v>
          </cell>
          <cell r="H73">
            <v>1</v>
          </cell>
        </row>
        <row r="74">
          <cell r="B74" t="str">
            <v>Interferon Beta-1B</v>
          </cell>
          <cell r="C74" t="str">
            <v>Interferon Beta-1B</v>
          </cell>
          <cell r="D74" t="str">
            <v/>
          </cell>
          <cell r="E74" t="str">
            <v>Betaferon/Betaseron</v>
          </cell>
          <cell r="F74" t="str">
            <v>Central Nervous System</v>
          </cell>
          <cell r="G74" t="str">
            <v>MS Therapies</v>
          </cell>
          <cell r="H74">
            <v>1</v>
          </cell>
        </row>
        <row r="75">
          <cell r="B75" t="str">
            <v>Ipratropium Bromide + Fenoterol</v>
          </cell>
          <cell r="C75" t="str">
            <v>Ipratropium Bromide + Fenoterol</v>
          </cell>
          <cell r="D75" t="str">
            <v/>
          </cell>
          <cell r="E75" t="str">
            <v>Berodual/Duovent; Bronchodual</v>
          </cell>
          <cell r="F75" t="str">
            <v>Respiratory</v>
          </cell>
          <cell r="G75" t="str">
            <v>Anti-cholinergics</v>
          </cell>
          <cell r="H75">
            <v>1</v>
          </cell>
        </row>
        <row r="76">
          <cell r="B76" t="str">
            <v>Ipratropium Bromide + Salbutamol</v>
          </cell>
          <cell r="C76" t="str">
            <v>Ipratropium Bromide + Salbutamol</v>
          </cell>
          <cell r="D76" t="str">
            <v/>
          </cell>
          <cell r="E76" t="str">
            <v>Combivent</v>
          </cell>
          <cell r="F76" t="str">
            <v>Respiratory</v>
          </cell>
          <cell r="G76" t="str">
            <v>Anti-cholinergics</v>
          </cell>
          <cell r="H76">
            <v>1</v>
          </cell>
        </row>
        <row r="77">
          <cell r="B77" t="str">
            <v>Ketorolac</v>
          </cell>
          <cell r="C77" t="str">
            <v>Ketorolac</v>
          </cell>
          <cell r="D77" t="str">
            <v/>
          </cell>
          <cell r="E77" t="str">
            <v>Acular; Acular X; Acular PF; Acular LS; Acuvail</v>
          </cell>
          <cell r="F77" t="str">
            <v>Sensory Organs</v>
          </cell>
          <cell r="G77" t="str">
            <v>Eye preparations</v>
          </cell>
          <cell r="H77">
            <v>1</v>
          </cell>
        </row>
        <row r="78">
          <cell r="B78" t="str">
            <v>Ketorolac + Tramadol</v>
          </cell>
          <cell r="C78" t="str">
            <v>Ketorolac + Tramadol</v>
          </cell>
          <cell r="D78" t="str">
            <v/>
          </cell>
          <cell r="E78" t="str">
            <v/>
          </cell>
          <cell r="F78" t="str">
            <v>Musculoskeletal</v>
          </cell>
          <cell r="G78" t="str">
            <v/>
          </cell>
          <cell r="H78">
            <v>1</v>
          </cell>
        </row>
        <row r="79">
          <cell r="B79" t="str">
            <v>Levetiracetam1000mg</v>
          </cell>
          <cell r="C79" t="str">
            <v>Levetiracetam</v>
          </cell>
          <cell r="D79" t="str">
            <v>1000mg</v>
          </cell>
          <cell r="E79" t="str">
            <v>Keppra</v>
          </cell>
          <cell r="F79" t="str">
            <v>Central Nervous System</v>
          </cell>
          <cell r="G79" t="str">
            <v>Anti-epileptics</v>
          </cell>
          <cell r="H79">
            <v>1</v>
          </cell>
        </row>
        <row r="80">
          <cell r="B80" t="str">
            <v>Levetiracetam250mg</v>
          </cell>
          <cell r="C80" t="str">
            <v>Levetiracetam</v>
          </cell>
          <cell r="D80" t="str">
            <v>250mg</v>
          </cell>
          <cell r="E80" t="str">
            <v>Keppra</v>
          </cell>
          <cell r="F80" t="str">
            <v>Central Nervous System</v>
          </cell>
          <cell r="G80" t="str">
            <v>Anti-epileptics</v>
          </cell>
          <cell r="H80">
            <v>1</v>
          </cell>
        </row>
        <row r="81">
          <cell r="B81" t="str">
            <v>Levetiracetam500mg</v>
          </cell>
          <cell r="C81" t="str">
            <v>Levetiracetam</v>
          </cell>
          <cell r="D81" t="str">
            <v>500mg</v>
          </cell>
          <cell r="E81" t="str">
            <v>Keppra</v>
          </cell>
          <cell r="F81" t="str">
            <v>Central Nervous System</v>
          </cell>
          <cell r="G81" t="str">
            <v>Anti-epileptics</v>
          </cell>
          <cell r="H81">
            <v>1</v>
          </cell>
        </row>
        <row r="82">
          <cell r="B82" t="str">
            <v>Levetiracetam750mg</v>
          </cell>
          <cell r="C82" t="str">
            <v>Levetiracetam</v>
          </cell>
          <cell r="D82" t="str">
            <v>750mg</v>
          </cell>
          <cell r="E82" t="str">
            <v>Keppra</v>
          </cell>
          <cell r="F82" t="str">
            <v>Central Nervous System</v>
          </cell>
          <cell r="G82" t="str">
            <v>Anti-epileptics</v>
          </cell>
          <cell r="H82">
            <v>1</v>
          </cell>
        </row>
        <row r="83">
          <cell r="B83" t="str">
            <v>Levocetirizine</v>
          </cell>
          <cell r="C83" t="str">
            <v>Levocetirizine</v>
          </cell>
          <cell r="D83" t="str">
            <v/>
          </cell>
          <cell r="E83" t="str">
            <v>Xyzal</v>
          </cell>
          <cell r="F83" t="str">
            <v>Respiratory</v>
          </cell>
          <cell r="G83" t="str">
            <v>Anti-histamines</v>
          </cell>
          <cell r="H83">
            <v>1</v>
          </cell>
        </row>
        <row r="84">
          <cell r="B84" t="str">
            <v>Levodopa + Carbidopa + Entacapone12.5+200+50mg</v>
          </cell>
          <cell r="C84" t="str">
            <v>Levodopa + Carbidopa + Entacapone</v>
          </cell>
          <cell r="D84" t="str">
            <v>12.5+200+50mg</v>
          </cell>
          <cell r="E84" t="str">
            <v/>
          </cell>
          <cell r="F84" t="str">
            <v>Central Nervous System</v>
          </cell>
          <cell r="G84" t="str">
            <v/>
          </cell>
          <cell r="H84">
            <v>1</v>
          </cell>
        </row>
        <row r="85">
          <cell r="B85" t="str">
            <v>Levodopa + Carbidopa + Entacapone18.75+200+75mg</v>
          </cell>
          <cell r="C85" t="str">
            <v>Levodopa + Carbidopa + Entacapone</v>
          </cell>
          <cell r="D85" t="str">
            <v>18.75+200+75mg</v>
          </cell>
          <cell r="E85" t="str">
            <v/>
          </cell>
          <cell r="F85" t="str">
            <v>Central Nervous System</v>
          </cell>
          <cell r="G85" t="str">
            <v/>
          </cell>
          <cell r="H85">
            <v>1</v>
          </cell>
        </row>
        <row r="86">
          <cell r="B86" t="str">
            <v>Levodopa + Carbidopa + Entacapone25+200+100mg</v>
          </cell>
          <cell r="C86" t="str">
            <v>Levodopa + Carbidopa + Entacapone</v>
          </cell>
          <cell r="D86" t="str">
            <v>25+200+100mg</v>
          </cell>
          <cell r="E86" t="str">
            <v/>
          </cell>
          <cell r="F86" t="str">
            <v>Central Nervous System</v>
          </cell>
          <cell r="G86" t="str">
            <v/>
          </cell>
          <cell r="H86">
            <v>1</v>
          </cell>
        </row>
        <row r="87">
          <cell r="B87" t="str">
            <v>Levodopa + Carbidopa + Entacapone31.25+200+125mg</v>
          </cell>
          <cell r="C87" t="str">
            <v>Levodopa + Carbidopa + Entacapone</v>
          </cell>
          <cell r="D87" t="str">
            <v>31.25+200+125mg</v>
          </cell>
          <cell r="E87" t="str">
            <v/>
          </cell>
          <cell r="F87" t="str">
            <v>Central Nervous System</v>
          </cell>
          <cell r="G87" t="str">
            <v/>
          </cell>
          <cell r="H87">
            <v>1</v>
          </cell>
        </row>
        <row r="88">
          <cell r="B88" t="str">
            <v>Levodopa + Carbidopa + Entacapone37.5+200+150mg</v>
          </cell>
          <cell r="C88" t="str">
            <v>Levodopa + Carbidopa + Entacapone</v>
          </cell>
          <cell r="D88" t="str">
            <v>37.5+200+150mg</v>
          </cell>
          <cell r="E88" t="str">
            <v/>
          </cell>
          <cell r="F88" t="str">
            <v>Central Nervous System</v>
          </cell>
          <cell r="G88" t="str">
            <v/>
          </cell>
          <cell r="H88">
            <v>1</v>
          </cell>
        </row>
        <row r="89">
          <cell r="B89" t="str">
            <v>Levodopa + Carbidopa + Entacapone50+200+200mg</v>
          </cell>
          <cell r="C89" t="str">
            <v>Levodopa + Carbidopa + Entacapone</v>
          </cell>
          <cell r="D89" t="str">
            <v>50+200+200mg</v>
          </cell>
          <cell r="E89" t="str">
            <v/>
          </cell>
          <cell r="F89" t="str">
            <v>Central Nervous System</v>
          </cell>
          <cell r="G89" t="str">
            <v/>
          </cell>
          <cell r="H89">
            <v>1</v>
          </cell>
        </row>
        <row r="90">
          <cell r="B90" t="str">
            <v>Mebeverine</v>
          </cell>
          <cell r="C90" t="str">
            <v>Mebeverine</v>
          </cell>
          <cell r="D90" t="str">
            <v/>
          </cell>
          <cell r="E90" t="str">
            <v>Duspatal/Colofac</v>
          </cell>
          <cell r="F90" t="str">
            <v>Gastro-Intestinal</v>
          </cell>
          <cell r="G90" t="str">
            <v>Anti-spasmodics &amp; anti-cholinergics</v>
          </cell>
          <cell r="H90">
            <v>1</v>
          </cell>
        </row>
        <row r="91">
          <cell r="B91" t="str">
            <v>Memantine10mg</v>
          </cell>
          <cell r="C91" t="str">
            <v>Memantine</v>
          </cell>
          <cell r="D91" t="str">
            <v>10mg</v>
          </cell>
          <cell r="E91" t="str">
            <v>Namenda; Axura; Ebixa; Akatinol</v>
          </cell>
          <cell r="F91" t="str">
            <v>Central Nervous System</v>
          </cell>
          <cell r="G91" t="str">
            <v>Nootropics</v>
          </cell>
          <cell r="H91">
            <v>1</v>
          </cell>
        </row>
        <row r="92">
          <cell r="B92" t="str">
            <v>Memantine5mg</v>
          </cell>
          <cell r="C92" t="str">
            <v>Memantine</v>
          </cell>
          <cell r="D92" t="str">
            <v>5mg</v>
          </cell>
          <cell r="E92" t="str">
            <v>Namenda; Axura; Ebixa; Akatinol</v>
          </cell>
          <cell r="F92" t="str">
            <v>Central Nervous System</v>
          </cell>
          <cell r="G92" t="str">
            <v>Nootropics</v>
          </cell>
          <cell r="H92">
            <v>1</v>
          </cell>
        </row>
        <row r="93">
          <cell r="B93" t="str">
            <v>Metformin + Glibenclamide</v>
          </cell>
          <cell r="C93" t="str">
            <v>Metformin + Glibenclamide</v>
          </cell>
          <cell r="D93" t="str">
            <v/>
          </cell>
          <cell r="E93" t="str">
            <v/>
          </cell>
          <cell r="F93" t="str">
            <v>Endocrine</v>
          </cell>
          <cell r="G93" t="str">
            <v/>
          </cell>
          <cell r="H93">
            <v>1</v>
          </cell>
        </row>
        <row r="94">
          <cell r="B94" t="str">
            <v>Metformin + Glimepiride</v>
          </cell>
          <cell r="C94" t="str">
            <v>Metformin + Glimepiride</v>
          </cell>
          <cell r="D94" t="str">
            <v/>
          </cell>
          <cell r="E94" t="str">
            <v/>
          </cell>
          <cell r="F94" t="str">
            <v>Endocrine</v>
          </cell>
          <cell r="G94" t="str">
            <v/>
          </cell>
          <cell r="H94">
            <v>1</v>
          </cell>
        </row>
        <row r="95">
          <cell r="B95" t="str">
            <v>Metformin XR1000mg</v>
          </cell>
          <cell r="C95" t="str">
            <v>Metformin XR</v>
          </cell>
          <cell r="D95" t="str">
            <v>1000mg</v>
          </cell>
          <cell r="E95" t="str">
            <v>Glucophage XR</v>
          </cell>
          <cell r="F95" t="str">
            <v>Endocrine</v>
          </cell>
          <cell r="G95" t="str">
            <v>Anti-diabetics</v>
          </cell>
          <cell r="H95">
            <v>1</v>
          </cell>
        </row>
        <row r="96">
          <cell r="B96" t="str">
            <v>Metformin XR500mg</v>
          </cell>
          <cell r="C96" t="str">
            <v>Metformin XR</v>
          </cell>
          <cell r="D96" t="str">
            <v>500mg</v>
          </cell>
          <cell r="E96" t="str">
            <v>Glucophage XR</v>
          </cell>
          <cell r="F96" t="str">
            <v>Endocrine</v>
          </cell>
          <cell r="G96" t="str">
            <v>Anti-diabetics</v>
          </cell>
          <cell r="H96">
            <v>1</v>
          </cell>
        </row>
        <row r="97">
          <cell r="B97" t="str">
            <v>Metformin XR750mg</v>
          </cell>
          <cell r="C97" t="str">
            <v>Metformin XR</v>
          </cell>
          <cell r="D97" t="str">
            <v>750mg</v>
          </cell>
          <cell r="E97" t="str">
            <v>Glucophage XR</v>
          </cell>
          <cell r="F97" t="str">
            <v>Endocrine</v>
          </cell>
          <cell r="G97" t="str">
            <v>Anti-diabetics</v>
          </cell>
          <cell r="H97">
            <v>1</v>
          </cell>
        </row>
        <row r="98">
          <cell r="B98" t="str">
            <v>Metformin XR850mg</v>
          </cell>
          <cell r="C98" t="str">
            <v>Metformin XR</v>
          </cell>
          <cell r="D98" t="str">
            <v>850mg</v>
          </cell>
          <cell r="E98" t="str">
            <v>Glucophage XR</v>
          </cell>
          <cell r="F98" t="str">
            <v>Endocrine</v>
          </cell>
          <cell r="G98" t="str">
            <v>Anti-diabetics</v>
          </cell>
          <cell r="H98">
            <v>1</v>
          </cell>
        </row>
        <row r="99">
          <cell r="B99" t="str">
            <v>Metformin (standard)500mg</v>
          </cell>
          <cell r="C99" t="str">
            <v>Metformin (standard)</v>
          </cell>
          <cell r="D99" t="str">
            <v>500mg</v>
          </cell>
          <cell r="E99" t="str">
            <v>Glucophage; Stagid</v>
          </cell>
          <cell r="F99" t="str">
            <v>Endocrine</v>
          </cell>
          <cell r="G99" t="str">
            <v>Anti-diabetics</v>
          </cell>
          <cell r="H99">
            <v>1</v>
          </cell>
        </row>
        <row r="100">
          <cell r="B100" t="str">
            <v>Metformin (standard)850mg</v>
          </cell>
          <cell r="C100" t="str">
            <v>Metformin (standard)</v>
          </cell>
          <cell r="D100" t="str">
            <v>850mg</v>
          </cell>
          <cell r="E100" t="str">
            <v>Glucophage; Stagid</v>
          </cell>
          <cell r="F100" t="str">
            <v>Endocrine</v>
          </cell>
          <cell r="G100" t="str">
            <v>Anti-diabetics</v>
          </cell>
          <cell r="H100">
            <v>1</v>
          </cell>
        </row>
        <row r="101">
          <cell r="B101" t="str">
            <v>Metformin (standard)1000mg</v>
          </cell>
          <cell r="C101" t="str">
            <v>Metformin (standard)</v>
          </cell>
          <cell r="D101" t="str">
            <v>1000mg</v>
          </cell>
          <cell r="E101" t="str">
            <v>Glucophage; Stagid</v>
          </cell>
          <cell r="F101" t="str">
            <v>Endocrine</v>
          </cell>
          <cell r="G101" t="str">
            <v>Anti-diabetics</v>
          </cell>
          <cell r="H101">
            <v>1</v>
          </cell>
        </row>
        <row r="102">
          <cell r="B102" t="str">
            <v>Metoclopramide + Omeprazole</v>
          </cell>
          <cell r="C102" t="str">
            <v>Metoclopramide + Omeprazole</v>
          </cell>
          <cell r="D102" t="str">
            <v/>
          </cell>
          <cell r="E102" t="str">
            <v/>
          </cell>
          <cell r="F102" t="str">
            <v>Musculoskeletal</v>
          </cell>
          <cell r="G102" t="str">
            <v/>
          </cell>
          <cell r="H102">
            <v>1</v>
          </cell>
        </row>
        <row r="103">
          <cell r="B103" t="str">
            <v>Montelukast4mg</v>
          </cell>
          <cell r="C103" t="str">
            <v>Montelukast</v>
          </cell>
          <cell r="D103" t="str">
            <v>4mg</v>
          </cell>
          <cell r="E103" t="str">
            <v>Singulair</v>
          </cell>
          <cell r="F103" t="str">
            <v>Respiratory</v>
          </cell>
          <cell r="G103" t="str">
            <v>Anti-leukotrienes</v>
          </cell>
          <cell r="H103">
            <v>1</v>
          </cell>
        </row>
        <row r="104">
          <cell r="B104" t="str">
            <v>Montelukast5mg</v>
          </cell>
          <cell r="C104" t="str">
            <v>Montelukast</v>
          </cell>
          <cell r="D104" t="str">
            <v>5mg</v>
          </cell>
          <cell r="E104" t="str">
            <v>Singulair</v>
          </cell>
          <cell r="F104" t="str">
            <v>Respiratory</v>
          </cell>
          <cell r="G104" t="str">
            <v>Anti-leukotrienes</v>
          </cell>
          <cell r="H104">
            <v>1</v>
          </cell>
        </row>
        <row r="105">
          <cell r="B105" t="str">
            <v>Montelukast10mg</v>
          </cell>
          <cell r="C105" t="str">
            <v>Montelukast</v>
          </cell>
          <cell r="D105" t="str">
            <v>10mg</v>
          </cell>
          <cell r="E105" t="str">
            <v>Singulair</v>
          </cell>
          <cell r="F105" t="str">
            <v>Respiratory</v>
          </cell>
          <cell r="G105" t="str">
            <v>Anti-leukotrienes</v>
          </cell>
          <cell r="H105">
            <v>1</v>
          </cell>
        </row>
        <row r="106">
          <cell r="B106" t="str">
            <v>Nimesulide + Paracetamol</v>
          </cell>
          <cell r="C106" t="str">
            <v>Nimesulide + Paracetamol</v>
          </cell>
          <cell r="D106" t="str">
            <v/>
          </cell>
          <cell r="E106" t="str">
            <v/>
          </cell>
          <cell r="F106" t="str">
            <v>Musculoskeletal</v>
          </cell>
          <cell r="G106" t="str">
            <v/>
          </cell>
          <cell r="H106">
            <v>1</v>
          </cell>
        </row>
        <row r="107">
          <cell r="B107" t="str">
            <v>Nimesulide Betadex</v>
          </cell>
          <cell r="C107" t="str">
            <v>Nimesulide Betadex</v>
          </cell>
          <cell r="D107" t="str">
            <v/>
          </cell>
          <cell r="E107" t="str">
            <v/>
          </cell>
          <cell r="F107" t="str">
            <v>Musculoskeletal</v>
          </cell>
          <cell r="G107" t="str">
            <v/>
          </cell>
          <cell r="H107">
            <v>1</v>
          </cell>
        </row>
        <row r="108">
          <cell r="B108" t="str">
            <v>Nitazoxanide</v>
          </cell>
          <cell r="C108" t="str">
            <v>Nitazoxanide</v>
          </cell>
          <cell r="D108" t="str">
            <v/>
          </cell>
          <cell r="E108" t="str">
            <v/>
          </cell>
          <cell r="F108" t="str">
            <v>Systemic Anti-infectives</v>
          </cell>
          <cell r="G108" t="str">
            <v/>
          </cell>
          <cell r="H108">
            <v>1</v>
          </cell>
        </row>
        <row r="109">
          <cell r="B109" t="str">
            <v>Orlistat</v>
          </cell>
          <cell r="C109" t="str">
            <v>Orlistat</v>
          </cell>
          <cell r="D109" t="str">
            <v/>
          </cell>
          <cell r="E109" t="str">
            <v>Xenical</v>
          </cell>
          <cell r="F109" t="str">
            <v>Gastro-Intestinal</v>
          </cell>
          <cell r="G109" t="str">
            <v>Anti-obesity agents</v>
          </cell>
          <cell r="H109">
            <v>1</v>
          </cell>
        </row>
        <row r="110">
          <cell r="B110" t="str">
            <v>Oxcarbazepine</v>
          </cell>
          <cell r="C110" t="str">
            <v>Oxcarbazepine</v>
          </cell>
          <cell r="D110" t="str">
            <v/>
          </cell>
          <cell r="E110" t="str">
            <v>Trileptal</v>
          </cell>
          <cell r="F110" t="str">
            <v>Central Nervous System</v>
          </cell>
          <cell r="G110" t="str">
            <v>Anti-epileptics</v>
          </cell>
          <cell r="H110">
            <v>1</v>
          </cell>
        </row>
        <row r="111">
          <cell r="B111" t="str">
            <v>Paracetamol + Codeine</v>
          </cell>
          <cell r="C111" t="str">
            <v>Paracetamol + Codeine</v>
          </cell>
          <cell r="D111" t="str">
            <v/>
          </cell>
          <cell r="E111" t="str">
            <v/>
          </cell>
          <cell r="F111" t="str">
            <v>Musculoskeletal</v>
          </cell>
          <cell r="G111" t="str">
            <v/>
          </cell>
          <cell r="H111">
            <v>1</v>
          </cell>
        </row>
        <row r="112">
          <cell r="B112" t="str">
            <v>Paracetamol + Tramadol</v>
          </cell>
          <cell r="C112" t="str">
            <v>Paracetamol + Tramadol</v>
          </cell>
          <cell r="D112" t="str">
            <v/>
          </cell>
          <cell r="E112" t="str">
            <v/>
          </cell>
          <cell r="F112" t="str">
            <v>Musculoskeletal</v>
          </cell>
          <cell r="G112" t="str">
            <v/>
          </cell>
          <cell r="H112">
            <v>1</v>
          </cell>
        </row>
        <row r="113">
          <cell r="B113" t="str">
            <v>Pemetrexed100mg</v>
          </cell>
          <cell r="C113" t="str">
            <v>Pemetrexed</v>
          </cell>
          <cell r="D113" t="str">
            <v>100mg</v>
          </cell>
          <cell r="E113" t="str">
            <v>Alimta</v>
          </cell>
          <cell r="F113" t="str">
            <v>Oncology &amp; Immunomodulators</v>
          </cell>
          <cell r="G113" t="str">
            <v>Anti-metabolites</v>
          </cell>
          <cell r="H113">
            <v>1</v>
          </cell>
        </row>
        <row r="114">
          <cell r="B114" t="str">
            <v>Pemetrexed500mg</v>
          </cell>
          <cell r="C114" t="str">
            <v>Pemetrexed</v>
          </cell>
          <cell r="D114" t="str">
            <v>500mg</v>
          </cell>
          <cell r="E114" t="str">
            <v>Alimta</v>
          </cell>
          <cell r="F114" t="str">
            <v>Oncology &amp; Immunomodulators</v>
          </cell>
          <cell r="G114" t="str">
            <v>Anti-metabolites</v>
          </cell>
          <cell r="H114">
            <v>1</v>
          </cell>
        </row>
        <row r="115">
          <cell r="B115" t="str">
            <v>Perindopril2mg</v>
          </cell>
          <cell r="C115" t="str">
            <v>Perindopril</v>
          </cell>
          <cell r="D115" t="str">
            <v>2mg</v>
          </cell>
          <cell r="E115" t="str">
            <v>Coversyl; Coverex; Coverex forte; Coverex AS</v>
          </cell>
          <cell r="F115" t="str">
            <v>Cardiovascular</v>
          </cell>
          <cell r="G115" t="str">
            <v>ACE inhibitors</v>
          </cell>
          <cell r="H115">
            <v>1</v>
          </cell>
        </row>
        <row r="116">
          <cell r="B116" t="str">
            <v>Perindopril4mg</v>
          </cell>
          <cell r="C116" t="str">
            <v>Perindopril</v>
          </cell>
          <cell r="D116" t="str">
            <v>4mg</v>
          </cell>
          <cell r="E116" t="str">
            <v>Coversyl; Coverex; Coverex forte; Coverex AS</v>
          </cell>
          <cell r="F116" t="str">
            <v>Cardiovascular</v>
          </cell>
          <cell r="G116" t="str">
            <v>ACE inhibitors</v>
          </cell>
          <cell r="H116">
            <v>1</v>
          </cell>
        </row>
        <row r="117">
          <cell r="B117" t="str">
            <v>Perindopril8mg</v>
          </cell>
          <cell r="C117" t="str">
            <v>Perindopril</v>
          </cell>
          <cell r="D117" t="str">
            <v>8mg</v>
          </cell>
          <cell r="E117" t="str">
            <v>Coversyl; Coverex; Coverex forte; Coverex AS</v>
          </cell>
          <cell r="F117" t="str">
            <v>Cardiovascular</v>
          </cell>
          <cell r="G117" t="str">
            <v>ACE inhibitors</v>
          </cell>
          <cell r="H117">
            <v>1</v>
          </cell>
        </row>
        <row r="118">
          <cell r="B118" t="str">
            <v>Pinaverium Bromide + Dimethicone</v>
          </cell>
          <cell r="C118" t="str">
            <v>Pinaverium Bromide + Dimethicone</v>
          </cell>
          <cell r="D118" t="str">
            <v/>
          </cell>
          <cell r="E118" t="str">
            <v/>
          </cell>
          <cell r="F118" t="str">
            <v>Gastro-Intestinal</v>
          </cell>
          <cell r="G118" t="str">
            <v/>
          </cell>
          <cell r="H118">
            <v>1</v>
          </cell>
        </row>
        <row r="119">
          <cell r="B119" t="str">
            <v>Pioglitazone + Metformin15+500mg</v>
          </cell>
          <cell r="C119" t="str">
            <v>Pioglitazone + Metformin</v>
          </cell>
          <cell r="D119" t="str">
            <v>15+500mg</v>
          </cell>
          <cell r="E119" t="str">
            <v>ActoplusMET</v>
          </cell>
          <cell r="F119" t="str">
            <v>Endocrine</v>
          </cell>
          <cell r="G119" t="str">
            <v>Anti-diabetics</v>
          </cell>
          <cell r="H119">
            <v>1</v>
          </cell>
        </row>
        <row r="120">
          <cell r="B120" t="str">
            <v>Pioglitazone + Metformin15+850mg</v>
          </cell>
          <cell r="C120" t="str">
            <v>Pioglitazone + Metformin</v>
          </cell>
          <cell r="D120" t="str">
            <v>15+850mg</v>
          </cell>
          <cell r="E120" t="str">
            <v>ActoplusMET</v>
          </cell>
          <cell r="F120" t="str">
            <v>Endocrine</v>
          </cell>
          <cell r="G120" t="str">
            <v>Anti-diabetics</v>
          </cell>
          <cell r="H120">
            <v>1</v>
          </cell>
        </row>
        <row r="121">
          <cell r="B121" t="str">
            <v>Pioglitazone15mg</v>
          </cell>
          <cell r="C121" t="str">
            <v>Pioglitazone</v>
          </cell>
          <cell r="D121" t="str">
            <v>15mg</v>
          </cell>
          <cell r="E121" t="str">
            <v>Actos</v>
          </cell>
          <cell r="F121" t="str">
            <v>Endocrine</v>
          </cell>
          <cell r="G121" t="str">
            <v>Anti-diabetics</v>
          </cell>
          <cell r="H121">
            <v>1</v>
          </cell>
        </row>
        <row r="122">
          <cell r="B122" t="str">
            <v>Pioglitazone30mg</v>
          </cell>
          <cell r="C122" t="str">
            <v>Pioglitazone</v>
          </cell>
          <cell r="D122" t="str">
            <v>30mg</v>
          </cell>
          <cell r="E122" t="str">
            <v>Actos</v>
          </cell>
          <cell r="F122" t="str">
            <v>Endocrine</v>
          </cell>
          <cell r="G122" t="str">
            <v>Anti-diabetics</v>
          </cell>
          <cell r="H122">
            <v>1</v>
          </cell>
        </row>
        <row r="123">
          <cell r="B123" t="str">
            <v>Pioglitazone45mg</v>
          </cell>
          <cell r="C123" t="str">
            <v>Pioglitazone</v>
          </cell>
          <cell r="D123" t="str">
            <v>45mg</v>
          </cell>
          <cell r="E123" t="str">
            <v>Actos</v>
          </cell>
          <cell r="F123" t="str">
            <v>Endocrine</v>
          </cell>
          <cell r="G123" t="str">
            <v>Anti-diabetics</v>
          </cell>
          <cell r="H123">
            <v>1</v>
          </cell>
        </row>
        <row r="124">
          <cell r="B124" t="str">
            <v>Pioglitazone50mg</v>
          </cell>
          <cell r="C124" t="str">
            <v>Pioglitazone</v>
          </cell>
          <cell r="D124" t="str">
            <v>50mg</v>
          </cell>
          <cell r="E124" t="str">
            <v>Actos</v>
          </cell>
          <cell r="F124" t="str">
            <v>Endocrine</v>
          </cell>
          <cell r="G124" t="str">
            <v>Anti-diabetics</v>
          </cell>
          <cell r="H124">
            <v>1</v>
          </cell>
        </row>
        <row r="125">
          <cell r="B125" t="str">
            <v>Piperacillin + Tazobactam2250mg</v>
          </cell>
          <cell r="C125" t="str">
            <v>Piperacillin + Tazobactam</v>
          </cell>
          <cell r="D125" t="str">
            <v>2250mg</v>
          </cell>
          <cell r="E125" t="str">
            <v>Tazocin/Zosyn</v>
          </cell>
          <cell r="F125" t="str">
            <v>Systemic Anti-infectives</v>
          </cell>
          <cell r="G125" t="str">
            <v>Anti-bacterials</v>
          </cell>
          <cell r="H125">
            <v>1</v>
          </cell>
        </row>
        <row r="126">
          <cell r="B126" t="str">
            <v>Piperacillin + Tazobactam3375mg</v>
          </cell>
          <cell r="C126" t="str">
            <v>Piperacillin + Tazobactam</v>
          </cell>
          <cell r="D126" t="str">
            <v>3375mg</v>
          </cell>
          <cell r="E126" t="str">
            <v>Tazocin/Zosyn</v>
          </cell>
          <cell r="F126" t="str">
            <v>Systemic Anti-infectives</v>
          </cell>
          <cell r="G126" t="str">
            <v>Anti-bacterials</v>
          </cell>
          <cell r="H126">
            <v>1</v>
          </cell>
        </row>
        <row r="127">
          <cell r="B127" t="str">
            <v>Piperacillin + Tazobactam4500mg</v>
          </cell>
          <cell r="C127" t="str">
            <v>Piperacillin + Tazobactam</v>
          </cell>
          <cell r="D127" t="str">
            <v>4500mg</v>
          </cell>
          <cell r="E127" t="str">
            <v>Tazocin/Zosyn</v>
          </cell>
          <cell r="F127" t="str">
            <v>Systemic Anti-infectives</v>
          </cell>
          <cell r="G127" t="str">
            <v>Anti-bacterials</v>
          </cell>
          <cell r="H127">
            <v>1</v>
          </cell>
        </row>
        <row r="128">
          <cell r="B128" t="str">
            <v>Pramipexole0.088mg</v>
          </cell>
          <cell r="C128" t="str">
            <v>Pramipexole</v>
          </cell>
          <cell r="D128" t="str">
            <v>0.088mg</v>
          </cell>
          <cell r="E128" t="str">
            <v>Sifrol/Mirapex; Mirapexin; BI-Shifrol</v>
          </cell>
          <cell r="F128" t="str">
            <v>Central Nervous System</v>
          </cell>
          <cell r="G128" t="str">
            <v>Anti-Parkinson's agents</v>
          </cell>
          <cell r="H128">
            <v>1</v>
          </cell>
        </row>
        <row r="129">
          <cell r="B129" t="str">
            <v>Pramipexole0.125mg</v>
          </cell>
          <cell r="C129" t="str">
            <v>Pramipexole</v>
          </cell>
          <cell r="D129" t="str">
            <v>0.125mg</v>
          </cell>
          <cell r="E129" t="str">
            <v>Sifrol/Mirapex; Mirapexin; BI-Shifrol</v>
          </cell>
          <cell r="F129" t="str">
            <v>Central Nervous System</v>
          </cell>
          <cell r="G129" t="str">
            <v>Anti-Parkinson's agents</v>
          </cell>
          <cell r="H129">
            <v>1</v>
          </cell>
        </row>
        <row r="130">
          <cell r="B130" t="str">
            <v>Pramipexole0.18mg</v>
          </cell>
          <cell r="C130" t="str">
            <v>Pramipexole</v>
          </cell>
          <cell r="D130" t="str">
            <v>0.18mg</v>
          </cell>
          <cell r="E130" t="str">
            <v>Sifrol/Mirapex; Mirapexin; BI-Shifrol</v>
          </cell>
          <cell r="F130" t="str">
            <v>Central Nervous System</v>
          </cell>
          <cell r="G130" t="str">
            <v>Anti-Parkinson's agents</v>
          </cell>
          <cell r="H130">
            <v>1</v>
          </cell>
        </row>
        <row r="131">
          <cell r="B131" t="str">
            <v>Pramipexole0.25mg</v>
          </cell>
          <cell r="C131" t="str">
            <v>Pramipexole</v>
          </cell>
          <cell r="D131" t="str">
            <v>0.25mg</v>
          </cell>
          <cell r="E131" t="str">
            <v>Sifrol/Mirapex; Mirapexin; BI-Shifrol</v>
          </cell>
          <cell r="F131" t="str">
            <v>Central Nervous System</v>
          </cell>
          <cell r="G131" t="str">
            <v>Anti-Parkinson's agents</v>
          </cell>
          <cell r="H131">
            <v>1</v>
          </cell>
        </row>
        <row r="132">
          <cell r="B132" t="str">
            <v>Pramipexole0.5mg</v>
          </cell>
          <cell r="C132" t="str">
            <v>Pramipexole</v>
          </cell>
          <cell r="D132" t="str">
            <v>0.5mg</v>
          </cell>
          <cell r="E132" t="str">
            <v>Sifrol/Mirapex; Mirapexin; BI-Shifrol</v>
          </cell>
          <cell r="F132" t="str">
            <v>Central Nervous System</v>
          </cell>
          <cell r="G132" t="str">
            <v>Anti-Parkinson's agents</v>
          </cell>
          <cell r="H132">
            <v>1</v>
          </cell>
        </row>
        <row r="133">
          <cell r="B133" t="str">
            <v>Pramipexole0.75mg</v>
          </cell>
          <cell r="C133" t="str">
            <v>Pramipexole</v>
          </cell>
          <cell r="D133" t="str">
            <v>0.75mg</v>
          </cell>
          <cell r="E133" t="str">
            <v>Sifrol/Mirapex; Mirapexin; BI-Shifrol</v>
          </cell>
          <cell r="F133" t="str">
            <v>Central Nervous System</v>
          </cell>
          <cell r="G133" t="str">
            <v>Anti-Parkinson's agents</v>
          </cell>
          <cell r="H133">
            <v>1</v>
          </cell>
        </row>
        <row r="134">
          <cell r="B134" t="str">
            <v>Pramipexole0.7mg</v>
          </cell>
          <cell r="C134" t="str">
            <v>Pramipexole</v>
          </cell>
          <cell r="D134" t="str">
            <v>0.7mg</v>
          </cell>
          <cell r="E134" t="str">
            <v>Sifrol/Mirapex; Mirapexin; BI-Shifrol</v>
          </cell>
          <cell r="F134" t="str">
            <v>Central Nervous System</v>
          </cell>
          <cell r="G134" t="str">
            <v>Anti-Parkinson's agents</v>
          </cell>
          <cell r="H134">
            <v>1</v>
          </cell>
        </row>
        <row r="135">
          <cell r="B135" t="str">
            <v>Pramipexole1.5mg</v>
          </cell>
          <cell r="C135" t="str">
            <v>Pramipexole</v>
          </cell>
          <cell r="D135" t="str">
            <v>1.5mg</v>
          </cell>
          <cell r="E135" t="str">
            <v>Sifrol/Mirapex; Mirapexin; BI-Shifrol</v>
          </cell>
          <cell r="F135" t="str">
            <v>Central Nervous System</v>
          </cell>
          <cell r="G135" t="str">
            <v>Anti-Parkinson's agents</v>
          </cell>
          <cell r="H135">
            <v>1</v>
          </cell>
        </row>
        <row r="136">
          <cell r="B136" t="str">
            <v>Pramipexole1mg</v>
          </cell>
          <cell r="C136" t="str">
            <v>Pramipexole</v>
          </cell>
          <cell r="D136" t="str">
            <v>1mg</v>
          </cell>
          <cell r="E136" t="str">
            <v>Sifrol/Mirapex; Mirapexin; BI-Shifrol</v>
          </cell>
          <cell r="F136" t="str">
            <v>Central Nervous System</v>
          </cell>
          <cell r="G136" t="str">
            <v>Anti-Parkinson's agents</v>
          </cell>
          <cell r="H136">
            <v>1</v>
          </cell>
        </row>
        <row r="137">
          <cell r="B137" t="str">
            <v>Pregabalin</v>
          </cell>
          <cell r="C137" t="str">
            <v>Pregabalin</v>
          </cell>
          <cell r="D137" t="str">
            <v/>
          </cell>
          <cell r="E137" t="str">
            <v>Lyrica</v>
          </cell>
          <cell r="F137" t="str">
            <v>Central Nervous System</v>
          </cell>
          <cell r="G137" t="str">
            <v>Anti-epileptics</v>
          </cell>
          <cell r="H137">
            <v>1</v>
          </cell>
        </row>
        <row r="138">
          <cell r="B138" t="str">
            <v>Rivastigmine</v>
          </cell>
          <cell r="C138" t="str">
            <v>Rivastigmine</v>
          </cell>
          <cell r="D138" t="str">
            <v/>
          </cell>
          <cell r="E138" t="str">
            <v>Exelon; Prometax</v>
          </cell>
          <cell r="F138" t="str">
            <v>Central Nervous System</v>
          </cell>
          <cell r="G138" t="str">
            <v>Nootropics</v>
          </cell>
          <cell r="H138">
            <v>1</v>
          </cell>
        </row>
        <row r="139">
          <cell r="B139" t="str">
            <v>Rivastigmine + Memantine</v>
          </cell>
          <cell r="C139" t="str">
            <v>Rivastigmine + Memantine</v>
          </cell>
          <cell r="D139" t="str">
            <v/>
          </cell>
          <cell r="E139" t="str">
            <v/>
          </cell>
          <cell r="F139" t="str">
            <v>Central Nervous System</v>
          </cell>
          <cell r="G139" t="str">
            <v/>
          </cell>
          <cell r="H139">
            <v>1</v>
          </cell>
        </row>
        <row r="140">
          <cell r="B140" t="str">
            <v>Temozolomide100mg</v>
          </cell>
          <cell r="C140" t="str">
            <v>Temozolomide</v>
          </cell>
          <cell r="D140" t="str">
            <v>100mg</v>
          </cell>
          <cell r="E140" t="str">
            <v>Temodar/Temodal</v>
          </cell>
          <cell r="F140" t="str">
            <v>Oncology &amp; Immunomodulators</v>
          </cell>
          <cell r="G140" t="str">
            <v>Alkylating agents</v>
          </cell>
          <cell r="H140">
            <v>1</v>
          </cell>
        </row>
        <row r="141">
          <cell r="B141" t="str">
            <v>Temozolomide140mg</v>
          </cell>
          <cell r="C141" t="str">
            <v>Temozolomide</v>
          </cell>
          <cell r="D141" t="str">
            <v>140mg</v>
          </cell>
          <cell r="E141" t="str">
            <v>Temodar/Temodal</v>
          </cell>
          <cell r="F141" t="str">
            <v>Oncology &amp; Immunomodulators</v>
          </cell>
          <cell r="G141" t="str">
            <v>Alkylating agents</v>
          </cell>
          <cell r="H141">
            <v>1</v>
          </cell>
        </row>
        <row r="142">
          <cell r="B142" t="str">
            <v>Temozolomide180mg</v>
          </cell>
          <cell r="C142" t="str">
            <v>Temozolomide</v>
          </cell>
          <cell r="D142" t="str">
            <v>180mg</v>
          </cell>
          <cell r="E142" t="str">
            <v>Temodar/Temodal</v>
          </cell>
          <cell r="F142" t="str">
            <v>Oncology &amp; Immunomodulators</v>
          </cell>
          <cell r="G142" t="str">
            <v>Alkylating agents</v>
          </cell>
          <cell r="H142">
            <v>1</v>
          </cell>
        </row>
        <row r="143">
          <cell r="B143" t="str">
            <v>Temozolomide20mg</v>
          </cell>
          <cell r="C143" t="str">
            <v>Temozolomide</v>
          </cell>
          <cell r="D143" t="str">
            <v>20mg</v>
          </cell>
          <cell r="E143" t="str">
            <v>Temodar/Temodal</v>
          </cell>
          <cell r="F143" t="str">
            <v>Oncology &amp; Immunomodulators</v>
          </cell>
          <cell r="G143" t="str">
            <v>Alkylating agents</v>
          </cell>
          <cell r="H143">
            <v>1</v>
          </cell>
        </row>
        <row r="144">
          <cell r="B144" t="str">
            <v>Temozolomide250mg</v>
          </cell>
          <cell r="C144" t="str">
            <v>Temozolomide</v>
          </cell>
          <cell r="D144" t="str">
            <v>250mg</v>
          </cell>
          <cell r="E144" t="str">
            <v>Temodar/Temodal</v>
          </cell>
          <cell r="F144" t="str">
            <v>Oncology &amp; Immunomodulators</v>
          </cell>
          <cell r="G144" t="str">
            <v>Alkylating agents</v>
          </cell>
          <cell r="H144">
            <v>1</v>
          </cell>
        </row>
        <row r="145">
          <cell r="B145" t="str">
            <v>Temozolomide5mg</v>
          </cell>
          <cell r="C145" t="str">
            <v>Temozolomide</v>
          </cell>
          <cell r="D145" t="str">
            <v>5mg</v>
          </cell>
          <cell r="E145" t="str">
            <v>Temodar/Temodal</v>
          </cell>
          <cell r="F145" t="str">
            <v>Oncology &amp; Immunomodulators</v>
          </cell>
          <cell r="G145" t="str">
            <v>Alkylating agents</v>
          </cell>
          <cell r="H145">
            <v>1</v>
          </cell>
        </row>
        <row r="146">
          <cell r="B146" t="str">
            <v>Tianeptine</v>
          </cell>
          <cell r="C146" t="str">
            <v>Tianeptine</v>
          </cell>
          <cell r="D146" t="str">
            <v/>
          </cell>
          <cell r="E146" t="str">
            <v>Stablon</v>
          </cell>
          <cell r="F146" t="str">
            <v>Central Nervous System</v>
          </cell>
          <cell r="G146" t="str">
            <v>Anti-depressants</v>
          </cell>
          <cell r="H146">
            <v>1</v>
          </cell>
        </row>
        <row r="147">
          <cell r="B147" t="str">
            <v>Tiotropium Bromide</v>
          </cell>
          <cell r="C147" t="str">
            <v>Tiotropium Bromide</v>
          </cell>
          <cell r="D147" t="str">
            <v/>
          </cell>
          <cell r="E147" t="str">
            <v>Spiriva</v>
          </cell>
          <cell r="F147" t="str">
            <v>Respiratory</v>
          </cell>
          <cell r="G147" t="str">
            <v>Anti-cholinergics</v>
          </cell>
          <cell r="H147">
            <v>1</v>
          </cell>
        </row>
        <row r="148">
          <cell r="B148" t="str">
            <v>Topiramate100mg</v>
          </cell>
          <cell r="C148" t="str">
            <v>Topiramate</v>
          </cell>
          <cell r="D148" t="str">
            <v>100mg</v>
          </cell>
          <cell r="E148" t="str">
            <v>Topamax</v>
          </cell>
          <cell r="F148" t="str">
            <v>Central Nervous System</v>
          </cell>
          <cell r="G148" t="str">
            <v>Anti-epileptics</v>
          </cell>
          <cell r="H148">
            <v>1</v>
          </cell>
        </row>
        <row r="149">
          <cell r="B149" t="str">
            <v>Topiramate200mg</v>
          </cell>
          <cell r="C149" t="str">
            <v>Topiramate</v>
          </cell>
          <cell r="D149" t="str">
            <v>200mg</v>
          </cell>
          <cell r="E149" t="str">
            <v>Topamax</v>
          </cell>
          <cell r="F149" t="str">
            <v>Central Nervous System</v>
          </cell>
          <cell r="G149" t="str">
            <v>Anti-epileptics</v>
          </cell>
          <cell r="H149">
            <v>1</v>
          </cell>
        </row>
        <row r="150">
          <cell r="B150" t="str">
            <v>Topiramate25mg</v>
          </cell>
          <cell r="C150" t="str">
            <v>Topiramate</v>
          </cell>
          <cell r="D150" t="str">
            <v>25mg</v>
          </cell>
          <cell r="E150" t="str">
            <v>Topamax</v>
          </cell>
          <cell r="F150" t="str">
            <v>Central Nervous System</v>
          </cell>
          <cell r="G150" t="str">
            <v>Anti-epileptics</v>
          </cell>
          <cell r="H150">
            <v>1</v>
          </cell>
        </row>
        <row r="151">
          <cell r="B151" t="str">
            <v>Topiramate400mg</v>
          </cell>
          <cell r="C151" t="str">
            <v>Topiramate</v>
          </cell>
          <cell r="D151" t="str">
            <v>400mg</v>
          </cell>
          <cell r="E151" t="str">
            <v>Topamax</v>
          </cell>
          <cell r="F151" t="str">
            <v>Central Nervous System</v>
          </cell>
          <cell r="G151" t="str">
            <v>Anti-epileptics</v>
          </cell>
          <cell r="H151">
            <v>1</v>
          </cell>
        </row>
        <row r="152">
          <cell r="B152" t="str">
            <v>Topiramate50mg</v>
          </cell>
          <cell r="C152" t="str">
            <v>Topiramate</v>
          </cell>
          <cell r="D152" t="str">
            <v>50mg</v>
          </cell>
          <cell r="E152" t="str">
            <v>Topamax</v>
          </cell>
          <cell r="F152" t="str">
            <v>Central Nervous System</v>
          </cell>
          <cell r="G152" t="str">
            <v>Anti-epileptics</v>
          </cell>
          <cell r="H152">
            <v>1</v>
          </cell>
        </row>
        <row r="153">
          <cell r="B153" t="str">
            <v>Trimebutine</v>
          </cell>
          <cell r="C153" t="str">
            <v>Trimebutine</v>
          </cell>
          <cell r="D153" t="str">
            <v/>
          </cell>
          <cell r="E153" t="str">
            <v>Cerekinon</v>
          </cell>
          <cell r="F153" t="str">
            <v>Gastro-Intestinal</v>
          </cell>
          <cell r="G153" t="str">
            <v>Anti-spasmodics &amp; anti-cholinergics</v>
          </cell>
          <cell r="H153">
            <v>1</v>
          </cell>
        </row>
        <row r="154">
          <cell r="B154" t="str">
            <v>Trimetazidine</v>
          </cell>
          <cell r="C154" t="str">
            <v>Trimetazidine</v>
          </cell>
          <cell r="D154" t="str">
            <v/>
          </cell>
          <cell r="E154" t="str">
            <v>Vastarel; Adexor</v>
          </cell>
          <cell r="F154" t="str">
            <v>Cardiovascular</v>
          </cell>
          <cell r="G154" t="str">
            <v>Cardiac therapy</v>
          </cell>
          <cell r="H154">
            <v>1</v>
          </cell>
        </row>
        <row r="155">
          <cell r="B155" t="str">
            <v>Valproate semisodium500mg</v>
          </cell>
          <cell r="C155" t="str">
            <v>Valproate semisodium</v>
          </cell>
          <cell r="D155" t="str">
            <v>500mg</v>
          </cell>
          <cell r="E155" t="str">
            <v>Depakote; Epival; Valcote</v>
          </cell>
          <cell r="F155" t="str">
            <v>Central Nervous System</v>
          </cell>
          <cell r="G155" t="str">
            <v>Anti-epileptics</v>
          </cell>
          <cell r="H155">
            <v>1</v>
          </cell>
        </row>
        <row r="156">
          <cell r="B156" t="str">
            <v>Valproic Acid</v>
          </cell>
          <cell r="C156" t="str">
            <v>Valproic Acid</v>
          </cell>
          <cell r="D156" t="str">
            <v/>
          </cell>
          <cell r="E156" t="str">
            <v>Depakene</v>
          </cell>
          <cell r="F156" t="str">
            <v>Central Nervous System</v>
          </cell>
          <cell r="G156" t="str">
            <v>Anti-epileptics</v>
          </cell>
          <cell r="H156">
            <v>1</v>
          </cell>
        </row>
        <row r="157">
          <cell r="B157" t="str">
            <v>Valsartan + HCTZ160+12.5mg</v>
          </cell>
          <cell r="C157" t="str">
            <v>Valsartan + HCTZ</v>
          </cell>
          <cell r="D157" t="str">
            <v>160+12.5mg</v>
          </cell>
          <cell r="E157" t="str">
            <v>Co-Diovan</v>
          </cell>
          <cell r="F157" t="str">
            <v>Cardiovascular</v>
          </cell>
          <cell r="G157" t="str">
            <v>Angiotensin II antagonists</v>
          </cell>
          <cell r="H157">
            <v>1</v>
          </cell>
        </row>
        <row r="158">
          <cell r="B158" t="str">
            <v>Valsartan + HCTZ160+25mg</v>
          </cell>
          <cell r="C158" t="str">
            <v>Valsartan + HCTZ</v>
          </cell>
          <cell r="D158" t="str">
            <v>160+25mg</v>
          </cell>
          <cell r="E158" t="str">
            <v>Co-Diovan</v>
          </cell>
          <cell r="F158" t="str">
            <v>Cardiovascular</v>
          </cell>
          <cell r="G158" t="str">
            <v>Angiotensin II antagonists</v>
          </cell>
          <cell r="H158">
            <v>1</v>
          </cell>
        </row>
        <row r="159">
          <cell r="B159" t="str">
            <v>Valsartan + HCTZ320+12.5mg</v>
          </cell>
          <cell r="C159" t="str">
            <v>Valsartan + HCTZ</v>
          </cell>
          <cell r="D159" t="str">
            <v>320+12.5mg</v>
          </cell>
          <cell r="E159" t="str">
            <v>Co-Diovan</v>
          </cell>
          <cell r="F159" t="str">
            <v>Cardiovascular</v>
          </cell>
          <cell r="G159" t="str">
            <v>Angiotensin II antagonists</v>
          </cell>
          <cell r="H159">
            <v>1</v>
          </cell>
        </row>
        <row r="160">
          <cell r="B160" t="str">
            <v>Valsartan + HCTZ320+25mg</v>
          </cell>
          <cell r="C160" t="str">
            <v>Valsartan + HCTZ</v>
          </cell>
          <cell r="D160" t="str">
            <v>320+25mg</v>
          </cell>
          <cell r="E160" t="str">
            <v>Co-Diovan</v>
          </cell>
          <cell r="F160" t="str">
            <v>Cardiovascular</v>
          </cell>
          <cell r="G160" t="str">
            <v>Angiotensin II antagonists</v>
          </cell>
          <cell r="H160">
            <v>1</v>
          </cell>
        </row>
        <row r="161">
          <cell r="B161" t="str">
            <v>Valsartan + HCTZ80+12.5mg</v>
          </cell>
          <cell r="C161" t="str">
            <v>Valsartan + HCTZ</v>
          </cell>
          <cell r="D161" t="str">
            <v>80+12.5mg</v>
          </cell>
          <cell r="E161" t="str">
            <v>Co-Diovan</v>
          </cell>
          <cell r="F161" t="str">
            <v>Cardiovascular</v>
          </cell>
          <cell r="G161" t="str">
            <v>Angiotensin II antagonists</v>
          </cell>
          <cell r="H161">
            <v>1</v>
          </cell>
        </row>
        <row r="162">
          <cell r="B162" t="str">
            <v>Valsartan160mg</v>
          </cell>
          <cell r="C162" t="str">
            <v>Valsartan</v>
          </cell>
          <cell r="D162" t="str">
            <v>160mg</v>
          </cell>
          <cell r="E162" t="str">
            <v>Diovan</v>
          </cell>
          <cell r="F162" t="str">
            <v>Cardiovascular</v>
          </cell>
          <cell r="G162" t="str">
            <v>Angiotensin II antagonists</v>
          </cell>
          <cell r="H162">
            <v>1</v>
          </cell>
        </row>
        <row r="163">
          <cell r="B163" t="str">
            <v>Valsartan320mg</v>
          </cell>
          <cell r="C163" t="str">
            <v>Valsartan</v>
          </cell>
          <cell r="D163" t="str">
            <v>320mg</v>
          </cell>
          <cell r="E163" t="str">
            <v>Diovan</v>
          </cell>
          <cell r="F163" t="str">
            <v>Cardiovascular</v>
          </cell>
          <cell r="G163" t="str">
            <v>Angiotensin II antagonists</v>
          </cell>
          <cell r="H163">
            <v>1</v>
          </cell>
        </row>
        <row r="164">
          <cell r="B164" t="str">
            <v>Valsartan40mg</v>
          </cell>
          <cell r="C164" t="str">
            <v>Valsartan</v>
          </cell>
          <cell r="D164" t="str">
            <v>40mg</v>
          </cell>
          <cell r="E164" t="str">
            <v>Diovan</v>
          </cell>
          <cell r="F164" t="str">
            <v>Cardiovascular</v>
          </cell>
          <cell r="G164" t="str">
            <v>Angiotensin II antagonists</v>
          </cell>
          <cell r="H164">
            <v>1</v>
          </cell>
        </row>
        <row r="165">
          <cell r="B165" t="str">
            <v>Valsartan80mg</v>
          </cell>
          <cell r="C165" t="str">
            <v>Valsartan</v>
          </cell>
          <cell r="D165" t="str">
            <v>80mg</v>
          </cell>
          <cell r="E165" t="str">
            <v>Diovan</v>
          </cell>
          <cell r="F165" t="str">
            <v>Cardiovascular</v>
          </cell>
          <cell r="G165" t="str">
            <v>Angiotensin II antagonists</v>
          </cell>
          <cell r="H165">
            <v>1</v>
          </cell>
        </row>
        <row r="166">
          <cell r="B166" t="str">
            <v>Venlafaxine XR150mg</v>
          </cell>
          <cell r="C166" t="str">
            <v>Venlafaxine XR</v>
          </cell>
          <cell r="D166" t="str">
            <v>150mg</v>
          </cell>
          <cell r="E166" t="str">
            <v>Effexor XR</v>
          </cell>
          <cell r="F166" t="str">
            <v>Central Nervous System</v>
          </cell>
          <cell r="G166" t="str">
            <v>Anti-depressants</v>
          </cell>
          <cell r="H166">
            <v>1</v>
          </cell>
        </row>
        <row r="167">
          <cell r="B167" t="str">
            <v>Venlafaxine XR37.5mg</v>
          </cell>
          <cell r="C167" t="str">
            <v>Venlafaxine XR</v>
          </cell>
          <cell r="D167" t="str">
            <v>37.5mg</v>
          </cell>
          <cell r="E167" t="str">
            <v>Effexor XR</v>
          </cell>
          <cell r="F167" t="str">
            <v>Central Nervous System</v>
          </cell>
          <cell r="G167" t="str">
            <v>Anti-depressants</v>
          </cell>
          <cell r="H167">
            <v>1</v>
          </cell>
        </row>
        <row r="168">
          <cell r="B168" t="str">
            <v>Venlafaxine XR75mg</v>
          </cell>
          <cell r="C168" t="str">
            <v>Venlafaxine XR</v>
          </cell>
          <cell r="D168" t="str">
            <v>75mg</v>
          </cell>
          <cell r="E168" t="str">
            <v>Effexor XR</v>
          </cell>
          <cell r="F168" t="str">
            <v>Central Nervous System</v>
          </cell>
          <cell r="G168" t="str">
            <v>Anti-depressants</v>
          </cell>
          <cell r="H168">
            <v>1</v>
          </cell>
        </row>
        <row r="169">
          <cell r="B169" t="str">
            <v>Voriconazole200mg</v>
          </cell>
          <cell r="C169" t="str">
            <v>Voriconazole</v>
          </cell>
          <cell r="D169" t="str">
            <v>200mg</v>
          </cell>
          <cell r="E169" t="str">
            <v>Vfend</v>
          </cell>
          <cell r="F169" t="str">
            <v>Systemic Anti-infectives</v>
          </cell>
          <cell r="G169" t="str">
            <v>Anti-fungals</v>
          </cell>
          <cell r="H169">
            <v>1</v>
          </cell>
        </row>
        <row r="170">
          <cell r="B170" t="str">
            <v>Voriconazole50mg</v>
          </cell>
          <cell r="C170" t="str">
            <v>Voriconazole</v>
          </cell>
          <cell r="D170" t="str">
            <v>50mg</v>
          </cell>
          <cell r="E170" t="str">
            <v>Vfend</v>
          </cell>
          <cell r="F170" t="str">
            <v>Systemic Anti-infectives</v>
          </cell>
          <cell r="G170" t="str">
            <v>Anti-fungals</v>
          </cell>
          <cell r="H170">
            <v>1</v>
          </cell>
        </row>
        <row r="171">
          <cell r="B171" t="str">
            <v>Zoledronic Acid</v>
          </cell>
          <cell r="C171" t="str">
            <v>Zoledronic Acid</v>
          </cell>
          <cell r="D171" t="str">
            <v/>
          </cell>
          <cell r="E171" t="str">
            <v>Zometa</v>
          </cell>
          <cell r="F171" t="str">
            <v>Musculoskeletal</v>
          </cell>
          <cell r="G171" t="str">
            <v>Bone calcium regulators</v>
          </cell>
          <cell r="H171">
            <v>1</v>
          </cell>
        </row>
        <row r="172">
          <cell r="B172" t="str">
            <v>Aceclofenac100mg</v>
          </cell>
          <cell r="C172" t="str">
            <v>Aceclofenac</v>
          </cell>
          <cell r="D172" t="str">
            <v>100mg</v>
          </cell>
          <cell r="E172" t="str">
            <v/>
          </cell>
          <cell r="F172" t="str">
            <v>Musculoskeletal</v>
          </cell>
          <cell r="G172" t="str">
            <v/>
          </cell>
          <cell r="H172">
            <v>0</v>
          </cell>
        </row>
        <row r="173">
          <cell r="B173" t="str">
            <v>Alendronate sodium10mg</v>
          </cell>
          <cell r="C173" t="str">
            <v>Alendronate sodium</v>
          </cell>
          <cell r="D173" t="str">
            <v>10mg</v>
          </cell>
          <cell r="E173" t="str">
            <v>Fosamax; Sedron; Fosamac; Bonalon</v>
          </cell>
          <cell r="F173" t="str">
            <v>Musculoskeletal</v>
          </cell>
          <cell r="G173" t="str">
            <v>Bone calcium regulators</v>
          </cell>
          <cell r="H173">
            <v>0</v>
          </cell>
        </row>
        <row r="174">
          <cell r="B174" t="str">
            <v>Alendronate sodium5mg</v>
          </cell>
          <cell r="C174" t="str">
            <v>Alendronate sodium</v>
          </cell>
          <cell r="D174" t="str">
            <v>5mg</v>
          </cell>
          <cell r="E174" t="str">
            <v>Fosamax; Sedron; Fosamac; Bonalon</v>
          </cell>
          <cell r="F174" t="str">
            <v>Musculoskeletal</v>
          </cell>
          <cell r="G174" t="str">
            <v>Bone calcium regulators</v>
          </cell>
          <cell r="H174">
            <v>0</v>
          </cell>
        </row>
        <row r="175">
          <cell r="B175" t="str">
            <v>Alendronate sodium70mg</v>
          </cell>
          <cell r="C175" t="str">
            <v>Alendronate sodium</v>
          </cell>
          <cell r="D175" t="str">
            <v>70mg</v>
          </cell>
          <cell r="E175" t="str">
            <v>Fosamax; Sedron; Fosamac; Bonalon</v>
          </cell>
          <cell r="F175" t="str">
            <v>Musculoskeletal</v>
          </cell>
          <cell r="G175" t="str">
            <v>Bone calcium regulators</v>
          </cell>
          <cell r="H175">
            <v>0</v>
          </cell>
        </row>
        <row r="176">
          <cell r="B176" t="str">
            <v>Alfuzosin10mg</v>
          </cell>
          <cell r="C176" t="str">
            <v>Alfuzosin</v>
          </cell>
          <cell r="D176" t="str">
            <v>10mg</v>
          </cell>
          <cell r="E176" t="str">
            <v>Xatral; Xatral; Benestan; Dalfaz</v>
          </cell>
          <cell r="F176" t="str">
            <v>Genito-Urinary</v>
          </cell>
          <cell r="G176" t="str">
            <v>Prostatic therapies</v>
          </cell>
          <cell r="H176">
            <v>0</v>
          </cell>
        </row>
        <row r="177">
          <cell r="B177" t="str">
            <v>Amlodipine + Valsartan + HCTZ160+12.5+10mg</v>
          </cell>
          <cell r="C177" t="str">
            <v>Amlodipine + Valsartan + HCTZ</v>
          </cell>
          <cell r="D177" t="str">
            <v>160+12.5+10mg</v>
          </cell>
          <cell r="E177" t="str">
            <v/>
          </cell>
          <cell r="F177" t="str">
            <v>Cardiovascular</v>
          </cell>
          <cell r="G177" t="str">
            <v/>
          </cell>
          <cell r="H177">
            <v>0</v>
          </cell>
        </row>
        <row r="178">
          <cell r="B178" t="str">
            <v>Amlodipine + Valsartan + HCTZ160+12.5+5mg</v>
          </cell>
          <cell r="C178" t="str">
            <v>Amlodipine + Valsartan + HCTZ</v>
          </cell>
          <cell r="D178" t="str">
            <v>160+12.5+5mg</v>
          </cell>
          <cell r="E178" t="str">
            <v/>
          </cell>
          <cell r="F178" t="str">
            <v>Cardiovascular</v>
          </cell>
          <cell r="G178" t="str">
            <v/>
          </cell>
          <cell r="H178">
            <v>0</v>
          </cell>
        </row>
        <row r="179">
          <cell r="B179" t="str">
            <v>Amlodipine + Valsartan + HCTZ160+12.5+5mg</v>
          </cell>
          <cell r="C179" t="str">
            <v>Amlodipine + Valsartan + HCTZ</v>
          </cell>
          <cell r="D179" t="str">
            <v>160+12.5+5mg</v>
          </cell>
          <cell r="E179" t="str">
            <v/>
          </cell>
          <cell r="F179" t="str">
            <v>Cardiovascular</v>
          </cell>
          <cell r="G179" t="str">
            <v/>
          </cell>
          <cell r="H179">
            <v>0</v>
          </cell>
        </row>
        <row r="180">
          <cell r="B180" t="str">
            <v>Amlodipine + Valsartan + HCTZ160+12.5+5mg</v>
          </cell>
          <cell r="C180" t="str">
            <v>Amlodipine + Valsartan + HCTZ</v>
          </cell>
          <cell r="D180" t="str">
            <v>160+12.5+5mg</v>
          </cell>
          <cell r="E180" t="str">
            <v/>
          </cell>
          <cell r="F180" t="str">
            <v>Cardiovascular</v>
          </cell>
          <cell r="G180" t="str">
            <v/>
          </cell>
          <cell r="H180">
            <v>0</v>
          </cell>
        </row>
        <row r="181">
          <cell r="B181" t="str">
            <v>Amlodipine + Valsartan + HCTZ320+25+10mg</v>
          </cell>
          <cell r="C181" t="str">
            <v>Amlodipine + Valsartan + HCTZ</v>
          </cell>
          <cell r="D181" t="str">
            <v>320+25+10mg</v>
          </cell>
          <cell r="E181" t="str">
            <v/>
          </cell>
          <cell r="F181" t="str">
            <v>Cardiovascular</v>
          </cell>
          <cell r="G181" t="str">
            <v/>
          </cell>
          <cell r="H181">
            <v>0</v>
          </cell>
        </row>
        <row r="182">
          <cell r="B182" t="str">
            <v>Amlodipine10mg</v>
          </cell>
          <cell r="C182" t="str">
            <v>Amlodipine</v>
          </cell>
          <cell r="D182" t="str">
            <v>10mg</v>
          </cell>
          <cell r="E182" t="str">
            <v>Norvasc; Istin</v>
          </cell>
          <cell r="F182" t="str">
            <v>Cardiovascular</v>
          </cell>
          <cell r="G182" t="str">
            <v>Calcium antagonists</v>
          </cell>
          <cell r="H182">
            <v>0</v>
          </cell>
        </row>
        <row r="183">
          <cell r="B183" t="str">
            <v>Amlodipine2.5mg</v>
          </cell>
          <cell r="C183" t="str">
            <v>Amlodipine</v>
          </cell>
          <cell r="D183" t="str">
            <v>2.5mg</v>
          </cell>
          <cell r="E183" t="str">
            <v>Norvasc; Istin</v>
          </cell>
          <cell r="F183" t="str">
            <v>Cardiovascular</v>
          </cell>
          <cell r="G183" t="str">
            <v>Calcium antagonists</v>
          </cell>
          <cell r="H183">
            <v>0</v>
          </cell>
        </row>
        <row r="184">
          <cell r="B184" t="str">
            <v>Amlodipine5mg</v>
          </cell>
          <cell r="C184" t="str">
            <v>Amlodipine</v>
          </cell>
          <cell r="D184" t="str">
            <v>5mg</v>
          </cell>
          <cell r="E184" t="str">
            <v>Norvasc; Istin</v>
          </cell>
          <cell r="F184" t="str">
            <v>Cardiovascular</v>
          </cell>
          <cell r="G184" t="str">
            <v>Calcium antagonists</v>
          </cell>
          <cell r="H184">
            <v>0</v>
          </cell>
        </row>
        <row r="185">
          <cell r="B185" t="str">
            <v>Aripiprazole ODT10mg</v>
          </cell>
          <cell r="C185" t="str">
            <v>Aripiprazole ODT</v>
          </cell>
          <cell r="D185" t="str">
            <v>10mg</v>
          </cell>
          <cell r="E185" t="str">
            <v/>
          </cell>
          <cell r="F185" t="str">
            <v>Central Nervous System</v>
          </cell>
          <cell r="G185" t="str">
            <v/>
          </cell>
          <cell r="H185">
            <v>0</v>
          </cell>
        </row>
        <row r="186">
          <cell r="B186" t="str">
            <v>Aripiprazole ODT15mg</v>
          </cell>
          <cell r="C186" t="str">
            <v>Aripiprazole ODT</v>
          </cell>
          <cell r="D186" t="str">
            <v>15mg</v>
          </cell>
          <cell r="E186" t="str">
            <v/>
          </cell>
          <cell r="F186" t="str">
            <v>Central Nervous System</v>
          </cell>
          <cell r="G186" t="str">
            <v/>
          </cell>
          <cell r="H186">
            <v>0</v>
          </cell>
        </row>
        <row r="187">
          <cell r="B187" t="str">
            <v>Aripiprazole ODT20mg</v>
          </cell>
          <cell r="C187" t="str">
            <v>Aripiprazole ODT</v>
          </cell>
          <cell r="D187" t="str">
            <v>20mg</v>
          </cell>
          <cell r="E187" t="str">
            <v/>
          </cell>
          <cell r="F187" t="str">
            <v>Central Nervous System</v>
          </cell>
          <cell r="G187" t="str">
            <v/>
          </cell>
          <cell r="H187">
            <v>0</v>
          </cell>
        </row>
        <row r="188">
          <cell r="B188" t="str">
            <v>Aripiprazole ODT30mg</v>
          </cell>
          <cell r="C188" t="str">
            <v>Aripiprazole ODT</v>
          </cell>
          <cell r="D188" t="str">
            <v>30mg</v>
          </cell>
          <cell r="E188" t="str">
            <v/>
          </cell>
          <cell r="F188" t="str">
            <v>Central Nervous System</v>
          </cell>
          <cell r="G188" t="str">
            <v/>
          </cell>
          <cell r="H188">
            <v>0</v>
          </cell>
        </row>
        <row r="189">
          <cell r="B189" t="str">
            <v>Aripiprazole ODT5mg</v>
          </cell>
          <cell r="C189" t="str">
            <v>Aripiprazole ODT</v>
          </cell>
          <cell r="D189" t="str">
            <v>5mg</v>
          </cell>
          <cell r="E189" t="str">
            <v/>
          </cell>
          <cell r="F189" t="str">
            <v>Central Nervous System</v>
          </cell>
          <cell r="G189" t="str">
            <v/>
          </cell>
          <cell r="H189">
            <v>0</v>
          </cell>
        </row>
        <row r="190">
          <cell r="B190" t="str">
            <v>Aripiprazole10mg</v>
          </cell>
          <cell r="C190" t="str">
            <v>Aripiprazole</v>
          </cell>
          <cell r="D190" t="str">
            <v>10mg</v>
          </cell>
          <cell r="E190" t="str">
            <v>Abilify</v>
          </cell>
          <cell r="F190" t="str">
            <v>Central Nervous System</v>
          </cell>
          <cell r="G190" t="str">
            <v>Anti-psychotics</v>
          </cell>
          <cell r="H190">
            <v>0</v>
          </cell>
        </row>
        <row r="191">
          <cell r="B191" t="str">
            <v>Aripiprazole15mg</v>
          </cell>
          <cell r="C191" t="str">
            <v>Aripiprazole</v>
          </cell>
          <cell r="D191" t="str">
            <v>15mg</v>
          </cell>
          <cell r="E191" t="str">
            <v>Abilify</v>
          </cell>
          <cell r="F191" t="str">
            <v>Central Nervous System</v>
          </cell>
          <cell r="G191" t="str">
            <v>Anti-psychotics</v>
          </cell>
          <cell r="H191">
            <v>0</v>
          </cell>
        </row>
        <row r="192">
          <cell r="B192" t="str">
            <v>Aripiprazole20mg</v>
          </cell>
          <cell r="C192" t="str">
            <v>Aripiprazole</v>
          </cell>
          <cell r="D192" t="str">
            <v>20mg</v>
          </cell>
          <cell r="E192" t="str">
            <v>Abilify</v>
          </cell>
          <cell r="F192" t="str">
            <v>Central Nervous System</v>
          </cell>
          <cell r="G192" t="str">
            <v>Anti-psychotics</v>
          </cell>
          <cell r="H192">
            <v>0</v>
          </cell>
        </row>
        <row r="193">
          <cell r="B193" t="str">
            <v>Aripiprazole2mg</v>
          </cell>
          <cell r="C193" t="str">
            <v>Aripiprazole</v>
          </cell>
          <cell r="D193" t="str">
            <v>2mg</v>
          </cell>
          <cell r="E193" t="str">
            <v>Abilify</v>
          </cell>
          <cell r="F193" t="str">
            <v>Central Nervous System</v>
          </cell>
          <cell r="G193" t="str">
            <v>Anti-psychotics</v>
          </cell>
          <cell r="H193">
            <v>0</v>
          </cell>
        </row>
        <row r="194">
          <cell r="B194" t="str">
            <v>Aripiprazole30mg</v>
          </cell>
          <cell r="C194" t="str">
            <v>Aripiprazole</v>
          </cell>
          <cell r="D194" t="str">
            <v>30mg</v>
          </cell>
          <cell r="E194" t="str">
            <v>Abilify</v>
          </cell>
          <cell r="F194" t="str">
            <v>Central Nervous System</v>
          </cell>
          <cell r="G194" t="str">
            <v>Anti-psychotics</v>
          </cell>
          <cell r="H194">
            <v>0</v>
          </cell>
        </row>
        <row r="195">
          <cell r="B195" t="str">
            <v>Aripiprazole5mg</v>
          </cell>
          <cell r="C195" t="str">
            <v>Aripiprazole</v>
          </cell>
          <cell r="D195" t="str">
            <v>5mg</v>
          </cell>
          <cell r="E195" t="str">
            <v>Abilify</v>
          </cell>
          <cell r="F195" t="str">
            <v>Central Nervous System</v>
          </cell>
          <cell r="G195" t="str">
            <v>Anti-psychotics</v>
          </cell>
          <cell r="H195">
            <v>0</v>
          </cell>
        </row>
        <row r="196">
          <cell r="B196" t="str">
            <v>Atenolol</v>
          </cell>
          <cell r="C196" t="str">
            <v>Atenolol</v>
          </cell>
          <cell r="D196" t="str">
            <v/>
          </cell>
          <cell r="E196" t="str">
            <v>Tenormin; Tenormine; Prenormine; Atenol</v>
          </cell>
          <cell r="F196" t="str">
            <v>Cardiovascular</v>
          </cell>
          <cell r="G196" t="str">
            <v>Beta blockers</v>
          </cell>
          <cell r="H196">
            <v>0</v>
          </cell>
        </row>
        <row r="197">
          <cell r="B197" t="str">
            <v>Atorvastatin + Amlodipine10+10mg</v>
          </cell>
          <cell r="C197" t="str">
            <v>Atorvastatin + Amlodipine</v>
          </cell>
          <cell r="D197" t="str">
            <v>10+10mg</v>
          </cell>
          <cell r="E197" t="str">
            <v>Caduet</v>
          </cell>
          <cell r="F197" t="str">
            <v>Cardiovascular</v>
          </cell>
          <cell r="G197" t="str">
            <v>Anti-hyperlipidaemics</v>
          </cell>
          <cell r="H197">
            <v>0</v>
          </cell>
        </row>
        <row r="198">
          <cell r="B198" t="str">
            <v>Atorvastatin + Amlodipine10+2.5mg</v>
          </cell>
          <cell r="C198" t="str">
            <v>Atorvastatin + Amlodipine</v>
          </cell>
          <cell r="D198" t="str">
            <v>10+2.5mg</v>
          </cell>
          <cell r="E198" t="str">
            <v>Caduet</v>
          </cell>
          <cell r="F198" t="str">
            <v>Cardiovascular</v>
          </cell>
          <cell r="G198" t="str">
            <v>Anti-hyperlipidaemics</v>
          </cell>
          <cell r="H198">
            <v>0</v>
          </cell>
        </row>
        <row r="199">
          <cell r="B199" t="str">
            <v>Atorvastatin + Amlodipine10+5mg</v>
          </cell>
          <cell r="C199" t="str">
            <v>Atorvastatin + Amlodipine</v>
          </cell>
          <cell r="D199" t="str">
            <v>10+5mg</v>
          </cell>
          <cell r="E199" t="str">
            <v>Caduet</v>
          </cell>
          <cell r="F199" t="str">
            <v>Cardiovascular</v>
          </cell>
          <cell r="G199" t="str">
            <v>Anti-hyperlipidaemics</v>
          </cell>
          <cell r="H199">
            <v>0</v>
          </cell>
        </row>
        <row r="200">
          <cell r="B200" t="str">
            <v>Atorvastatin + Amlodipine20+10mg</v>
          </cell>
          <cell r="C200" t="str">
            <v>Atorvastatin + Amlodipine</v>
          </cell>
          <cell r="D200" t="str">
            <v>20+10mg</v>
          </cell>
          <cell r="E200" t="str">
            <v>Caduet</v>
          </cell>
          <cell r="F200" t="str">
            <v>Cardiovascular</v>
          </cell>
          <cell r="G200" t="str">
            <v>Anti-hyperlipidaemics</v>
          </cell>
          <cell r="H200">
            <v>0</v>
          </cell>
        </row>
        <row r="201">
          <cell r="B201" t="str">
            <v>Atorvastatin + Amlodipine20+2.5mg</v>
          </cell>
          <cell r="C201" t="str">
            <v>Atorvastatin + Amlodipine</v>
          </cell>
          <cell r="D201" t="str">
            <v>20+2.5mg</v>
          </cell>
          <cell r="E201" t="str">
            <v>Caduet</v>
          </cell>
          <cell r="F201" t="str">
            <v>Cardiovascular</v>
          </cell>
          <cell r="G201" t="str">
            <v>Anti-hyperlipidaemics</v>
          </cell>
          <cell r="H201">
            <v>0</v>
          </cell>
        </row>
        <row r="202">
          <cell r="B202" t="str">
            <v>Atorvastatin + Amlodipine20+5mg</v>
          </cell>
          <cell r="C202" t="str">
            <v>Atorvastatin + Amlodipine</v>
          </cell>
          <cell r="D202" t="str">
            <v>20+5mg</v>
          </cell>
          <cell r="E202" t="str">
            <v>Caduet</v>
          </cell>
          <cell r="F202" t="str">
            <v>Cardiovascular</v>
          </cell>
          <cell r="G202" t="str">
            <v>Anti-hyperlipidaemics</v>
          </cell>
          <cell r="H202">
            <v>0</v>
          </cell>
        </row>
        <row r="203">
          <cell r="B203" t="str">
            <v>Atorvastatin + Amlodipine40+10mg</v>
          </cell>
          <cell r="C203" t="str">
            <v>Atorvastatin + Amlodipine</v>
          </cell>
          <cell r="D203" t="str">
            <v>40+10mg</v>
          </cell>
          <cell r="E203" t="str">
            <v>Caduet</v>
          </cell>
          <cell r="F203" t="str">
            <v>Cardiovascular</v>
          </cell>
          <cell r="G203" t="str">
            <v>Anti-hyperlipidaemics</v>
          </cell>
          <cell r="H203">
            <v>0</v>
          </cell>
        </row>
        <row r="204">
          <cell r="B204" t="str">
            <v>Atorvastatin + Amlodipine40+2.5mg</v>
          </cell>
          <cell r="C204" t="str">
            <v>Atorvastatin + Amlodipine</v>
          </cell>
          <cell r="D204" t="str">
            <v>40+2.5mg</v>
          </cell>
          <cell r="E204" t="str">
            <v>Caduet</v>
          </cell>
          <cell r="F204" t="str">
            <v>Cardiovascular</v>
          </cell>
          <cell r="G204" t="str">
            <v>Anti-hyperlipidaemics</v>
          </cell>
          <cell r="H204">
            <v>0</v>
          </cell>
        </row>
        <row r="205">
          <cell r="B205" t="str">
            <v>Atorvastatin + Amlodipine40+5mg</v>
          </cell>
          <cell r="C205" t="str">
            <v>Atorvastatin + Amlodipine</v>
          </cell>
          <cell r="D205" t="str">
            <v>40+5mg</v>
          </cell>
          <cell r="E205" t="str">
            <v>Caduet</v>
          </cell>
          <cell r="F205" t="str">
            <v>Cardiovascular</v>
          </cell>
          <cell r="G205" t="str">
            <v>Anti-hyperlipidaemics</v>
          </cell>
          <cell r="H205">
            <v>0</v>
          </cell>
        </row>
        <row r="206">
          <cell r="B206" t="str">
            <v>Atorvastatin + Amlodipine80+10mg</v>
          </cell>
          <cell r="C206" t="str">
            <v>Atorvastatin + Amlodipine</v>
          </cell>
          <cell r="D206" t="str">
            <v>80+10mg</v>
          </cell>
          <cell r="E206" t="str">
            <v>Caduet</v>
          </cell>
          <cell r="F206" t="str">
            <v>Cardiovascular</v>
          </cell>
          <cell r="G206" t="str">
            <v>Anti-hyperlipidaemics</v>
          </cell>
          <cell r="H206">
            <v>0</v>
          </cell>
        </row>
        <row r="207">
          <cell r="B207" t="str">
            <v>Atorvastatin + Amlodipine80+5mg</v>
          </cell>
          <cell r="C207" t="str">
            <v>Atorvastatin + Amlodipine</v>
          </cell>
          <cell r="D207" t="str">
            <v>80+5mg</v>
          </cell>
          <cell r="E207" t="str">
            <v>Caduet</v>
          </cell>
          <cell r="F207" t="str">
            <v>Cardiovascular</v>
          </cell>
          <cell r="G207" t="str">
            <v>Anti-hyperlipidaemics</v>
          </cell>
          <cell r="H207">
            <v>0</v>
          </cell>
        </row>
        <row r="208">
          <cell r="B208" t="str">
            <v>Atorvastatin10mg</v>
          </cell>
          <cell r="C208" t="str">
            <v>Atorvastatin</v>
          </cell>
          <cell r="D208" t="str">
            <v>10mg</v>
          </cell>
          <cell r="E208" t="str">
            <v>Lipitor; Sortis; Thaor; Zarator; Cardyl</v>
          </cell>
          <cell r="F208" t="str">
            <v>Cardiovascular</v>
          </cell>
          <cell r="G208" t="str">
            <v>Anti-hyperlipidaemics</v>
          </cell>
          <cell r="H208">
            <v>0</v>
          </cell>
        </row>
        <row r="209">
          <cell r="B209" t="str">
            <v>Atorvastatin20mg</v>
          </cell>
          <cell r="C209" t="str">
            <v>Atorvastatin</v>
          </cell>
          <cell r="D209" t="str">
            <v>20mg</v>
          </cell>
          <cell r="E209" t="str">
            <v>Lipitor; Sortis; Thaor; Zarator; Cardyl</v>
          </cell>
          <cell r="F209" t="str">
            <v>Cardiovascular</v>
          </cell>
          <cell r="G209" t="str">
            <v>Anti-hyperlipidaemics</v>
          </cell>
          <cell r="H209">
            <v>0</v>
          </cell>
        </row>
        <row r="210">
          <cell r="B210" t="str">
            <v>Atorvastatin40mg</v>
          </cell>
          <cell r="C210" t="str">
            <v>Atorvastatin</v>
          </cell>
          <cell r="D210" t="str">
            <v>40mg</v>
          </cell>
          <cell r="E210" t="str">
            <v>Lipitor; Sortis; Thaor; Zarator; Cardyl</v>
          </cell>
          <cell r="F210" t="str">
            <v>Cardiovascular</v>
          </cell>
          <cell r="G210" t="str">
            <v>Anti-hyperlipidaemics</v>
          </cell>
          <cell r="H210">
            <v>0</v>
          </cell>
        </row>
        <row r="211">
          <cell r="B211" t="str">
            <v>Atorvastatin80mg</v>
          </cell>
          <cell r="C211" t="str">
            <v>Atorvastatin</v>
          </cell>
          <cell r="D211" t="str">
            <v>80mg</v>
          </cell>
          <cell r="E211" t="str">
            <v>Lipitor; Sortis; Thaor; Zarator; Cardyl</v>
          </cell>
          <cell r="F211" t="str">
            <v>Cardiovascular</v>
          </cell>
          <cell r="G211" t="str">
            <v>Anti-hyperlipidaemics</v>
          </cell>
          <cell r="H211">
            <v>0</v>
          </cell>
        </row>
        <row r="212">
          <cell r="B212" t="str">
            <v>Bisoprolol1.25mg</v>
          </cell>
          <cell r="C212" t="str">
            <v>Bisoprolol</v>
          </cell>
          <cell r="D212" t="str">
            <v>1.25mg</v>
          </cell>
          <cell r="E212" t="str">
            <v>Concor; Cardensiel; Pluscor; Congescor</v>
          </cell>
          <cell r="F212" t="str">
            <v>Cardiovascular</v>
          </cell>
          <cell r="G212" t="str">
            <v>Beta blockers</v>
          </cell>
          <cell r="H212">
            <v>0</v>
          </cell>
        </row>
        <row r="213">
          <cell r="B213" t="str">
            <v>Bisoprolol10mg</v>
          </cell>
          <cell r="C213" t="str">
            <v>Bisoprolol</v>
          </cell>
          <cell r="D213" t="str">
            <v>10mg</v>
          </cell>
          <cell r="E213" t="str">
            <v>Concor; Cardensiel; Pluscor; Congescor</v>
          </cell>
          <cell r="F213" t="str">
            <v>Cardiovascular</v>
          </cell>
          <cell r="G213" t="str">
            <v>Beta blockers</v>
          </cell>
          <cell r="H213">
            <v>0</v>
          </cell>
        </row>
        <row r="214">
          <cell r="B214" t="str">
            <v>Bisoprolol2.5mg</v>
          </cell>
          <cell r="C214" t="str">
            <v>Bisoprolol</v>
          </cell>
          <cell r="D214" t="str">
            <v>2.5mg</v>
          </cell>
          <cell r="E214" t="str">
            <v>Concor; Cardensiel; Pluscor; Congescor</v>
          </cell>
          <cell r="F214" t="str">
            <v>Cardiovascular</v>
          </cell>
          <cell r="G214" t="str">
            <v>Beta blockers</v>
          </cell>
          <cell r="H214">
            <v>0</v>
          </cell>
        </row>
        <row r="215">
          <cell r="B215" t="str">
            <v>Bisoprolol5mg</v>
          </cell>
          <cell r="C215" t="str">
            <v>Bisoprolol</v>
          </cell>
          <cell r="D215" t="str">
            <v>5mg</v>
          </cell>
          <cell r="E215" t="str">
            <v>Concor; Cardensiel; Pluscor; Congescor</v>
          </cell>
          <cell r="F215" t="str">
            <v>Cardiovascular</v>
          </cell>
          <cell r="G215" t="str">
            <v>Beta blockers</v>
          </cell>
          <cell r="H215">
            <v>0</v>
          </cell>
        </row>
        <row r="216">
          <cell r="B216" t="str">
            <v>Bupropion SR100mg</v>
          </cell>
          <cell r="C216" t="str">
            <v>Bupropion SR</v>
          </cell>
          <cell r="D216" t="str">
            <v>100mg</v>
          </cell>
          <cell r="E216" t="str">
            <v>Wellbutrin XL/ Wellbutrin XR; Wellbutrin XR; Elontril; Voxra; Wellbutrin Retard</v>
          </cell>
          <cell r="F216" t="str">
            <v>Central Nervous System</v>
          </cell>
          <cell r="G216" t="str">
            <v>Anti-depressants</v>
          </cell>
          <cell r="H216">
            <v>0</v>
          </cell>
        </row>
        <row r="217">
          <cell r="B217" t="str">
            <v>Bupropion SR150mg</v>
          </cell>
          <cell r="C217" t="str">
            <v>Bupropion SR</v>
          </cell>
          <cell r="D217" t="str">
            <v>150mg</v>
          </cell>
          <cell r="E217" t="str">
            <v>Wellbutrin XL/ Wellbutrin XR; Wellbutrin XR; Elontril; Voxra; Wellbutrin Retard</v>
          </cell>
          <cell r="F217" t="str">
            <v>Central Nervous System</v>
          </cell>
          <cell r="G217" t="str">
            <v>Anti-depressants</v>
          </cell>
          <cell r="H217">
            <v>0</v>
          </cell>
        </row>
        <row r="218">
          <cell r="B218" t="str">
            <v>Bupropion SR200mg</v>
          </cell>
          <cell r="C218" t="str">
            <v>Bupropion SR</v>
          </cell>
          <cell r="D218" t="str">
            <v>200mg</v>
          </cell>
          <cell r="E218" t="str">
            <v>Wellbutrin XL/ Wellbutrin XR; Wellbutrin XR; Elontril; Voxra; Wellbutrin Retard</v>
          </cell>
          <cell r="F218" t="str">
            <v>Central Nervous System</v>
          </cell>
          <cell r="G218" t="str">
            <v>Anti-depressants</v>
          </cell>
          <cell r="H218">
            <v>0</v>
          </cell>
        </row>
        <row r="219">
          <cell r="B219" t="str">
            <v>Calcium Carbonate500mg</v>
          </cell>
          <cell r="C219" t="str">
            <v>Calcium Carbonate</v>
          </cell>
          <cell r="D219" t="str">
            <v>500mg</v>
          </cell>
          <cell r="E219" t="str">
            <v>AlkaSeltzer</v>
          </cell>
          <cell r="F219" t="str">
            <v>Gastro-Intestinal</v>
          </cell>
          <cell r="G219" t="str">
            <v>Antacids &amp; anti-ulcerants</v>
          </cell>
          <cell r="H219">
            <v>0</v>
          </cell>
        </row>
        <row r="220">
          <cell r="B220" t="str">
            <v>Candesartan + HCTZ16+12.5mg</v>
          </cell>
          <cell r="C220" t="str">
            <v>Candesartan + HCTZ</v>
          </cell>
          <cell r="D220" t="str">
            <v>16+12.5mg</v>
          </cell>
          <cell r="E220" t="str">
            <v/>
          </cell>
          <cell r="F220" t="str">
            <v>Cardiovascular</v>
          </cell>
          <cell r="G220" t="str">
            <v/>
          </cell>
          <cell r="H220">
            <v>0</v>
          </cell>
        </row>
        <row r="221">
          <cell r="B221" t="str">
            <v>Candesartan + HCTZ32+12.5mg</v>
          </cell>
          <cell r="C221" t="str">
            <v>Candesartan + HCTZ</v>
          </cell>
          <cell r="D221" t="str">
            <v>32+12.5mg</v>
          </cell>
          <cell r="E221" t="str">
            <v/>
          </cell>
          <cell r="F221" t="str">
            <v>Cardiovascular</v>
          </cell>
          <cell r="G221" t="str">
            <v/>
          </cell>
          <cell r="H221">
            <v>0</v>
          </cell>
        </row>
        <row r="222">
          <cell r="B222" t="str">
            <v>Candesartan + HCTZ32+25mg</v>
          </cell>
          <cell r="C222" t="str">
            <v>Candesartan + HCTZ</v>
          </cell>
          <cell r="D222" t="str">
            <v>32+25mg</v>
          </cell>
          <cell r="E222" t="str">
            <v/>
          </cell>
          <cell r="F222" t="str">
            <v>Cardiovascular</v>
          </cell>
          <cell r="G222" t="str">
            <v/>
          </cell>
          <cell r="H222">
            <v>0</v>
          </cell>
        </row>
        <row r="223">
          <cell r="B223" t="str">
            <v>Candesartan + HCTZ8+12.5mg</v>
          </cell>
          <cell r="C223" t="str">
            <v>Candesartan + HCTZ</v>
          </cell>
          <cell r="D223" t="str">
            <v>8+12.5mg</v>
          </cell>
          <cell r="E223" t="str">
            <v/>
          </cell>
          <cell r="F223" t="str">
            <v>Cardiovascular</v>
          </cell>
          <cell r="G223" t="str">
            <v/>
          </cell>
          <cell r="H223">
            <v>0</v>
          </cell>
        </row>
        <row r="224">
          <cell r="B224" t="str">
            <v>Candesartan16mg</v>
          </cell>
          <cell r="C224" t="str">
            <v>Candesartan</v>
          </cell>
          <cell r="D224" t="str">
            <v>16mg</v>
          </cell>
          <cell r="E224" t="str">
            <v>Blopress; Atacand; Amias; Kenzen</v>
          </cell>
          <cell r="F224" t="str">
            <v>Cardiovascular</v>
          </cell>
          <cell r="G224" t="str">
            <v>Angiotensin II antagonists</v>
          </cell>
          <cell r="H224">
            <v>0</v>
          </cell>
        </row>
        <row r="225">
          <cell r="B225" t="str">
            <v>Candesartan2mg</v>
          </cell>
          <cell r="C225" t="str">
            <v>Candesartan</v>
          </cell>
          <cell r="D225" t="str">
            <v>2mg</v>
          </cell>
          <cell r="E225" t="str">
            <v>Blopress; Atacand; Amias; Kenzen</v>
          </cell>
          <cell r="F225" t="str">
            <v>Cardiovascular</v>
          </cell>
          <cell r="G225" t="str">
            <v>Angiotensin II antagonists</v>
          </cell>
          <cell r="H225">
            <v>0</v>
          </cell>
        </row>
        <row r="226">
          <cell r="B226" t="str">
            <v>Candesartan32mg</v>
          </cell>
          <cell r="C226" t="str">
            <v>Candesartan</v>
          </cell>
          <cell r="D226" t="str">
            <v>32mg</v>
          </cell>
          <cell r="E226" t="str">
            <v>Blopress; Atacand; Amias; Kenzen</v>
          </cell>
          <cell r="F226" t="str">
            <v>Cardiovascular</v>
          </cell>
          <cell r="G226" t="str">
            <v>Angiotensin II antagonists</v>
          </cell>
          <cell r="H226">
            <v>0</v>
          </cell>
        </row>
        <row r="227">
          <cell r="B227" t="str">
            <v>Candesartan4mg</v>
          </cell>
          <cell r="C227" t="str">
            <v>Candesartan</v>
          </cell>
          <cell r="D227" t="str">
            <v>4mg</v>
          </cell>
          <cell r="E227" t="str">
            <v>Blopress; Atacand; Amias; Kenzen</v>
          </cell>
          <cell r="F227" t="str">
            <v>Cardiovascular</v>
          </cell>
          <cell r="G227" t="str">
            <v>Angiotensin II antagonists</v>
          </cell>
          <cell r="H227">
            <v>0</v>
          </cell>
        </row>
        <row r="228">
          <cell r="B228" t="str">
            <v>Candesartan8mg</v>
          </cell>
          <cell r="C228" t="str">
            <v>Candesartan</v>
          </cell>
          <cell r="D228" t="str">
            <v>8mg</v>
          </cell>
          <cell r="E228" t="str">
            <v>Blopress; Atacand; Amias; Kenzen</v>
          </cell>
          <cell r="F228" t="str">
            <v>Cardiovascular</v>
          </cell>
          <cell r="G228" t="str">
            <v>Angiotensin II antagonists</v>
          </cell>
          <cell r="H228">
            <v>0</v>
          </cell>
        </row>
        <row r="229">
          <cell r="B229" t="str">
            <v>Carbidopa + levodopa 25+100mg</v>
          </cell>
          <cell r="C229" t="str">
            <v xml:space="preserve">Carbidopa + levodopa </v>
          </cell>
          <cell r="D229" t="str">
            <v>25+100mg</v>
          </cell>
          <cell r="E229" t="str">
            <v>Sinemet</v>
          </cell>
          <cell r="F229" t="str">
            <v>Central Nervous System</v>
          </cell>
          <cell r="G229" t="str">
            <v>Anti-Parkinson's agents</v>
          </cell>
          <cell r="H229">
            <v>0</v>
          </cell>
        </row>
        <row r="230">
          <cell r="B230" t="str">
            <v>Carbidopa + levodopa 50+200mg</v>
          </cell>
          <cell r="C230" t="str">
            <v xml:space="preserve">Carbidopa + levodopa </v>
          </cell>
          <cell r="D230" t="str">
            <v>50+200mg</v>
          </cell>
          <cell r="E230" t="str">
            <v>Sinemet</v>
          </cell>
          <cell r="F230" t="str">
            <v>Central Nervous System</v>
          </cell>
          <cell r="G230" t="str">
            <v>Anti-Parkinson's agents</v>
          </cell>
          <cell r="H230">
            <v>0</v>
          </cell>
        </row>
        <row r="231">
          <cell r="B231" t="str">
            <v>Carboplatin150mg</v>
          </cell>
          <cell r="C231" t="str">
            <v>Carboplatin</v>
          </cell>
          <cell r="D231" t="str">
            <v>150mg</v>
          </cell>
          <cell r="E231" t="str">
            <v>Paraplatin</v>
          </cell>
          <cell r="F231" t="str">
            <v>Oncology &amp; Immunomodulators</v>
          </cell>
          <cell r="G231" t="str">
            <v>Platinum compounds</v>
          </cell>
          <cell r="H231">
            <v>0</v>
          </cell>
        </row>
        <row r="232">
          <cell r="B232" t="str">
            <v>Carboplatin450mg</v>
          </cell>
          <cell r="C232" t="str">
            <v>Carboplatin</v>
          </cell>
          <cell r="D232" t="str">
            <v>450mg</v>
          </cell>
          <cell r="E232" t="str">
            <v>Paraplatin</v>
          </cell>
          <cell r="F232" t="str">
            <v>Oncology &amp; Immunomodulators</v>
          </cell>
          <cell r="G232" t="str">
            <v>Platinum compounds</v>
          </cell>
          <cell r="H232">
            <v>0</v>
          </cell>
        </row>
        <row r="233">
          <cell r="B233" t="str">
            <v>Carboplatin50mg</v>
          </cell>
          <cell r="C233" t="str">
            <v>Carboplatin</v>
          </cell>
          <cell r="D233" t="str">
            <v>50mg</v>
          </cell>
          <cell r="E233" t="str">
            <v>Paraplatin</v>
          </cell>
          <cell r="F233" t="str">
            <v>Oncology &amp; Immunomodulators</v>
          </cell>
          <cell r="G233" t="str">
            <v>Platinum compounds</v>
          </cell>
          <cell r="H233">
            <v>0</v>
          </cell>
        </row>
        <row r="234">
          <cell r="B234" t="str">
            <v>Carboplatin600mg</v>
          </cell>
          <cell r="C234" t="str">
            <v>Carboplatin</v>
          </cell>
          <cell r="D234" t="str">
            <v>600mg</v>
          </cell>
          <cell r="E234" t="str">
            <v>Paraplatin</v>
          </cell>
          <cell r="F234" t="str">
            <v>Oncology &amp; Immunomodulators</v>
          </cell>
          <cell r="G234" t="str">
            <v>Platinum compounds</v>
          </cell>
          <cell r="H234">
            <v>0</v>
          </cell>
        </row>
        <row r="235">
          <cell r="B235" t="str">
            <v>Carvedilol 12.5mg</v>
          </cell>
          <cell r="C235" t="str">
            <v xml:space="preserve">Carvedilol </v>
          </cell>
          <cell r="D235" t="str">
            <v>12.5mg</v>
          </cell>
          <cell r="E235" t="str">
            <v>Coreg IR/Kredex</v>
          </cell>
          <cell r="F235" t="str">
            <v>Cardiovascular</v>
          </cell>
          <cell r="G235" t="str">
            <v>Beta blockers</v>
          </cell>
          <cell r="H235">
            <v>0</v>
          </cell>
        </row>
        <row r="236">
          <cell r="B236" t="str">
            <v>Carvedilol 25mg</v>
          </cell>
          <cell r="C236" t="str">
            <v xml:space="preserve">Carvedilol </v>
          </cell>
          <cell r="D236" t="str">
            <v>25mg</v>
          </cell>
          <cell r="E236" t="str">
            <v>Coreg IR/Kredex</v>
          </cell>
          <cell r="F236" t="str">
            <v>Cardiovascular</v>
          </cell>
          <cell r="G236" t="str">
            <v>Beta blockers</v>
          </cell>
          <cell r="H236">
            <v>0</v>
          </cell>
        </row>
        <row r="237">
          <cell r="B237" t="str">
            <v>Carvedilol 3.125mg</v>
          </cell>
          <cell r="C237" t="str">
            <v xml:space="preserve">Carvedilol </v>
          </cell>
          <cell r="D237" t="str">
            <v>3.125mg</v>
          </cell>
          <cell r="E237" t="str">
            <v>Coreg IR/Kredex</v>
          </cell>
          <cell r="F237" t="str">
            <v>Cardiovascular</v>
          </cell>
          <cell r="G237" t="str">
            <v>Beta blockers</v>
          </cell>
          <cell r="H237">
            <v>0</v>
          </cell>
        </row>
        <row r="238">
          <cell r="B238" t="str">
            <v>Carvedilol 6.25mg</v>
          </cell>
          <cell r="C238" t="str">
            <v xml:space="preserve">Carvedilol </v>
          </cell>
          <cell r="D238" t="str">
            <v>6.25mg</v>
          </cell>
          <cell r="E238" t="str">
            <v>Coreg IR/Kredex</v>
          </cell>
          <cell r="F238" t="str">
            <v>Cardiovascular</v>
          </cell>
          <cell r="G238" t="str">
            <v>Beta blockers</v>
          </cell>
          <cell r="H238">
            <v>0</v>
          </cell>
        </row>
        <row r="239">
          <cell r="B239" t="str">
            <v>Celecoxib100mg</v>
          </cell>
          <cell r="C239" t="str">
            <v>Celecoxib</v>
          </cell>
          <cell r="D239" t="str">
            <v>100mg</v>
          </cell>
          <cell r="E239" t="str">
            <v>Celebrex; Onsenal; Celebra; Celecox</v>
          </cell>
          <cell r="F239" t="str">
            <v>Musculoskeletal</v>
          </cell>
          <cell r="G239" t="str">
            <v>Non-steroidal anti-inflammatories</v>
          </cell>
          <cell r="H239">
            <v>0</v>
          </cell>
        </row>
        <row r="240">
          <cell r="B240" t="str">
            <v>Celecoxib200mg</v>
          </cell>
          <cell r="C240" t="str">
            <v>Celecoxib</v>
          </cell>
          <cell r="D240" t="str">
            <v>200mg</v>
          </cell>
          <cell r="E240" t="str">
            <v>Celebrex; Onsenal; Celebra; Celecox</v>
          </cell>
          <cell r="F240" t="str">
            <v>Musculoskeletal</v>
          </cell>
          <cell r="G240" t="str">
            <v>Non-steroidal anti-inflammatories</v>
          </cell>
          <cell r="H240">
            <v>0</v>
          </cell>
        </row>
        <row r="241">
          <cell r="B241" t="str">
            <v>Celecoxib400mg</v>
          </cell>
          <cell r="C241" t="str">
            <v>Celecoxib</v>
          </cell>
          <cell r="D241" t="str">
            <v>400mg</v>
          </cell>
          <cell r="E241" t="str">
            <v>Celebrex; Onsenal; Celebra; Celecox</v>
          </cell>
          <cell r="F241" t="str">
            <v>Musculoskeletal</v>
          </cell>
          <cell r="G241" t="str">
            <v>Non-steroidal anti-inflammatories</v>
          </cell>
          <cell r="H241">
            <v>0</v>
          </cell>
        </row>
        <row r="242">
          <cell r="B242" t="str">
            <v>Celecoxib50mg</v>
          </cell>
          <cell r="C242" t="str">
            <v>Celecoxib</v>
          </cell>
          <cell r="D242" t="str">
            <v>50mg</v>
          </cell>
          <cell r="E242" t="str">
            <v>Celebrex; Onsenal; Celebra; Celecox</v>
          </cell>
          <cell r="F242" t="str">
            <v>Musculoskeletal</v>
          </cell>
          <cell r="G242" t="str">
            <v>Non-steroidal anti-inflammatories</v>
          </cell>
          <cell r="H242">
            <v>0</v>
          </cell>
        </row>
        <row r="243">
          <cell r="B243" t="str">
            <v>Cetirizine10mg</v>
          </cell>
          <cell r="C243" t="str">
            <v>Cetirizine</v>
          </cell>
          <cell r="D243" t="str">
            <v>10mg</v>
          </cell>
          <cell r="E243" t="str">
            <v>Zyrtec/Reactine</v>
          </cell>
          <cell r="F243" t="str">
            <v>Respiratory</v>
          </cell>
          <cell r="G243" t="str">
            <v>Anti-histamines</v>
          </cell>
          <cell r="H243">
            <v>0</v>
          </cell>
        </row>
        <row r="244">
          <cell r="B244" t="str">
            <v>Cetirizine5mg</v>
          </cell>
          <cell r="C244" t="str">
            <v>Cetirizine</v>
          </cell>
          <cell r="D244" t="str">
            <v>5mg</v>
          </cell>
          <cell r="E244" t="str">
            <v>Zyrtec/Reactine</v>
          </cell>
          <cell r="F244" t="str">
            <v>Respiratory</v>
          </cell>
          <cell r="G244" t="str">
            <v>Anti-histamines</v>
          </cell>
          <cell r="H244">
            <v>0</v>
          </cell>
        </row>
        <row r="245">
          <cell r="B245" t="str">
            <v>Ciprofloxacin250mg</v>
          </cell>
          <cell r="C245" t="str">
            <v>Ciprofloxacin</v>
          </cell>
          <cell r="D245" t="str">
            <v>250mg</v>
          </cell>
          <cell r="E245" t="str">
            <v>Cipro/Ciprobay</v>
          </cell>
          <cell r="F245" t="str">
            <v>Systemic Anti-infectives</v>
          </cell>
          <cell r="G245" t="str">
            <v>Anti-bacterials</v>
          </cell>
          <cell r="H245">
            <v>0</v>
          </cell>
        </row>
        <row r="246">
          <cell r="B246" t="str">
            <v>Ciprofloxacin500mg</v>
          </cell>
          <cell r="C246" t="str">
            <v>Ciprofloxacin</v>
          </cell>
          <cell r="D246" t="str">
            <v>500mg</v>
          </cell>
          <cell r="E246" t="str">
            <v>Cipro/Ciprobay</v>
          </cell>
          <cell r="F246" t="str">
            <v>Systemic Anti-infectives</v>
          </cell>
          <cell r="G246" t="str">
            <v>Anti-bacterials</v>
          </cell>
          <cell r="H246">
            <v>0</v>
          </cell>
        </row>
        <row r="247">
          <cell r="B247" t="str">
            <v>Cisplatin100mg</v>
          </cell>
          <cell r="C247" t="str">
            <v>Cisplatin</v>
          </cell>
          <cell r="D247" t="str">
            <v>100mg</v>
          </cell>
          <cell r="E247" t="str">
            <v>Platinol</v>
          </cell>
          <cell r="F247" t="str">
            <v>Oncology &amp; Immunomodulators</v>
          </cell>
          <cell r="G247" t="str">
            <v>Platinum compounds</v>
          </cell>
          <cell r="H247">
            <v>0</v>
          </cell>
        </row>
        <row r="248">
          <cell r="B248" t="str">
            <v>Cisplatin10mg</v>
          </cell>
          <cell r="C248" t="str">
            <v>Cisplatin</v>
          </cell>
          <cell r="D248" t="str">
            <v>10mg</v>
          </cell>
          <cell r="E248" t="str">
            <v>Platinol</v>
          </cell>
          <cell r="F248" t="str">
            <v>Oncology &amp; Immunomodulators</v>
          </cell>
          <cell r="G248" t="str">
            <v>Platinum compounds</v>
          </cell>
          <cell r="H248">
            <v>0</v>
          </cell>
        </row>
        <row r="249">
          <cell r="B249" t="str">
            <v>Cisplatin25mg</v>
          </cell>
          <cell r="C249" t="str">
            <v>Cisplatin</v>
          </cell>
          <cell r="D249" t="str">
            <v>25mg</v>
          </cell>
          <cell r="E249" t="str">
            <v>Platinol</v>
          </cell>
          <cell r="F249" t="str">
            <v>Oncology &amp; Immunomodulators</v>
          </cell>
          <cell r="G249" t="str">
            <v>Platinum compounds</v>
          </cell>
          <cell r="H249">
            <v>0</v>
          </cell>
        </row>
        <row r="250">
          <cell r="B250" t="str">
            <v>Cisplatin50mg</v>
          </cell>
          <cell r="C250" t="str">
            <v>Cisplatin</v>
          </cell>
          <cell r="D250" t="str">
            <v>50mg</v>
          </cell>
          <cell r="E250" t="str">
            <v>Platinol</v>
          </cell>
          <cell r="F250" t="str">
            <v>Oncology &amp; Immunomodulators</v>
          </cell>
          <cell r="G250" t="str">
            <v>Platinum compounds</v>
          </cell>
          <cell r="H250">
            <v>0</v>
          </cell>
        </row>
        <row r="251">
          <cell r="B251" t="str">
            <v>Citalopram 10mg</v>
          </cell>
          <cell r="C251" t="str">
            <v xml:space="preserve">Citalopram </v>
          </cell>
          <cell r="D251" t="str">
            <v>10mg</v>
          </cell>
          <cell r="E251" t="str">
            <v>Celexa; Cipralex</v>
          </cell>
          <cell r="F251" t="str">
            <v>Central Nervous System</v>
          </cell>
          <cell r="G251" t="str">
            <v>Anti-depressants</v>
          </cell>
          <cell r="H251">
            <v>0</v>
          </cell>
        </row>
        <row r="252">
          <cell r="B252" t="str">
            <v>Citalopram 20mg</v>
          </cell>
          <cell r="C252" t="str">
            <v xml:space="preserve">Citalopram </v>
          </cell>
          <cell r="D252" t="str">
            <v>20mg</v>
          </cell>
          <cell r="E252" t="str">
            <v>Celexa; Cipralex</v>
          </cell>
          <cell r="F252" t="str">
            <v>Central Nervous System</v>
          </cell>
          <cell r="G252" t="str">
            <v>Anti-depressants</v>
          </cell>
          <cell r="H252">
            <v>0</v>
          </cell>
        </row>
        <row r="253">
          <cell r="B253" t="str">
            <v>Citalopram 40mg</v>
          </cell>
          <cell r="C253" t="str">
            <v xml:space="preserve">Citalopram </v>
          </cell>
          <cell r="D253" t="str">
            <v>40mg</v>
          </cell>
          <cell r="E253" t="str">
            <v>Celexa; Cipralex</v>
          </cell>
          <cell r="F253" t="str">
            <v>Central Nervous System</v>
          </cell>
          <cell r="G253" t="str">
            <v>Anti-depressants</v>
          </cell>
          <cell r="H253">
            <v>0</v>
          </cell>
        </row>
        <row r="254">
          <cell r="B254" t="str">
            <v>Cytarabine1000mg</v>
          </cell>
          <cell r="C254" t="str">
            <v>Cytarabine</v>
          </cell>
          <cell r="D254" t="str">
            <v>1000mg</v>
          </cell>
          <cell r="E254" t="str">
            <v>DepoCyt</v>
          </cell>
          <cell r="F254" t="str">
            <v>Oncology &amp; Immunomodulators</v>
          </cell>
          <cell r="G254" t="str">
            <v>Anti-metabolites</v>
          </cell>
          <cell r="H254">
            <v>0</v>
          </cell>
        </row>
        <row r="255">
          <cell r="B255" t="str">
            <v>Cytarabine100mg</v>
          </cell>
          <cell r="C255" t="str">
            <v>Cytarabine</v>
          </cell>
          <cell r="D255" t="str">
            <v>100mg</v>
          </cell>
          <cell r="E255" t="str">
            <v>DepoCyt</v>
          </cell>
          <cell r="F255" t="str">
            <v>Oncology &amp; Immunomodulators</v>
          </cell>
          <cell r="G255" t="str">
            <v>Anti-metabolites</v>
          </cell>
          <cell r="H255">
            <v>0</v>
          </cell>
        </row>
        <row r="256">
          <cell r="B256" t="str">
            <v>Cytarabine500mg</v>
          </cell>
          <cell r="C256" t="str">
            <v>Cytarabine</v>
          </cell>
          <cell r="D256" t="str">
            <v>500mg</v>
          </cell>
          <cell r="E256" t="str">
            <v>DepoCyt</v>
          </cell>
          <cell r="F256" t="str">
            <v>Oncology &amp; Immunomodulators</v>
          </cell>
          <cell r="G256" t="str">
            <v>Anti-metabolites</v>
          </cell>
          <cell r="H256">
            <v>0</v>
          </cell>
        </row>
        <row r="257">
          <cell r="B257" t="str">
            <v>Dacrabazine100mg</v>
          </cell>
          <cell r="C257" t="str">
            <v>Dacrabazine</v>
          </cell>
          <cell r="D257" t="str">
            <v>100mg</v>
          </cell>
          <cell r="E257" t="str">
            <v/>
          </cell>
          <cell r="F257" t="str">
            <v>Oncology &amp; Immunomodulators</v>
          </cell>
          <cell r="G257" t="str">
            <v/>
          </cell>
          <cell r="H257">
            <v>0</v>
          </cell>
        </row>
        <row r="258">
          <cell r="B258" t="str">
            <v>Dacrabazine200mg</v>
          </cell>
          <cell r="C258" t="str">
            <v>Dacrabazine</v>
          </cell>
          <cell r="D258" t="str">
            <v>200mg</v>
          </cell>
          <cell r="E258" t="str">
            <v/>
          </cell>
          <cell r="F258" t="str">
            <v>Oncology &amp; Immunomodulators</v>
          </cell>
          <cell r="G258" t="str">
            <v/>
          </cell>
          <cell r="H258">
            <v>0</v>
          </cell>
        </row>
        <row r="259">
          <cell r="B259" t="str">
            <v>Darifenacin15mg</v>
          </cell>
          <cell r="C259" t="str">
            <v>Darifenacin</v>
          </cell>
          <cell r="D259" t="str">
            <v>15mg</v>
          </cell>
          <cell r="E259" t="str">
            <v>Enablex/Emselex</v>
          </cell>
          <cell r="F259" t="str">
            <v>Genito-Urinary</v>
          </cell>
          <cell r="G259" t="str">
            <v>Other genito-urinary agents</v>
          </cell>
          <cell r="H259">
            <v>0</v>
          </cell>
        </row>
        <row r="260">
          <cell r="B260" t="str">
            <v>Darifenacin7.5mg</v>
          </cell>
          <cell r="C260" t="str">
            <v>Darifenacin</v>
          </cell>
          <cell r="D260" t="str">
            <v>7.5mg</v>
          </cell>
          <cell r="E260" t="str">
            <v>Enablex/Emselex</v>
          </cell>
          <cell r="F260" t="str">
            <v>Genito-Urinary</v>
          </cell>
          <cell r="G260" t="str">
            <v>Other genito-urinary agents</v>
          </cell>
          <cell r="H260">
            <v>0</v>
          </cell>
        </row>
        <row r="261">
          <cell r="B261" t="str">
            <v>Diclofenac50mg</v>
          </cell>
          <cell r="C261" t="str">
            <v>Diclofenac</v>
          </cell>
          <cell r="D261" t="str">
            <v>50mg</v>
          </cell>
          <cell r="E261" t="str">
            <v>Voltaren</v>
          </cell>
          <cell r="F261" t="str">
            <v>Musculoskeletal</v>
          </cell>
          <cell r="G261" t="str">
            <v>Non-steroidal anti-inflammatories</v>
          </cell>
          <cell r="H261">
            <v>0</v>
          </cell>
        </row>
        <row r="262">
          <cell r="B262" t="str">
            <v>Donepezil10mg</v>
          </cell>
          <cell r="C262" t="str">
            <v>Donepezil</v>
          </cell>
          <cell r="D262" t="str">
            <v>10mg</v>
          </cell>
          <cell r="E262" t="str">
            <v>Aricept; Eranz</v>
          </cell>
          <cell r="F262" t="str">
            <v>Central Nervous System</v>
          </cell>
          <cell r="G262" t="str">
            <v>Nootropics</v>
          </cell>
          <cell r="H262">
            <v>0</v>
          </cell>
        </row>
        <row r="263">
          <cell r="B263" t="str">
            <v>Donepezil5mg</v>
          </cell>
          <cell r="C263" t="str">
            <v>Donepezil</v>
          </cell>
          <cell r="D263" t="str">
            <v>5mg</v>
          </cell>
          <cell r="E263" t="str">
            <v>Aricept; Eranz</v>
          </cell>
          <cell r="F263" t="str">
            <v>Central Nervous System</v>
          </cell>
          <cell r="G263" t="str">
            <v>Nootropics</v>
          </cell>
          <cell r="H263">
            <v>0</v>
          </cell>
        </row>
        <row r="264">
          <cell r="B264" t="str">
            <v>Doxorubicin10mg</v>
          </cell>
          <cell r="C264" t="str">
            <v>Doxorubicin</v>
          </cell>
          <cell r="D264" t="str">
            <v>10mg</v>
          </cell>
          <cell r="E264" t="str">
            <v>Doxil; Doxil; Caelyx</v>
          </cell>
          <cell r="F264" t="str">
            <v>Oncology &amp; Immunomodulators</v>
          </cell>
          <cell r="G264" t="str">
            <v>Cytotoxic antibiotics</v>
          </cell>
          <cell r="H264">
            <v>0</v>
          </cell>
        </row>
        <row r="265">
          <cell r="B265" t="str">
            <v>Doxorubicin200mg</v>
          </cell>
          <cell r="C265" t="str">
            <v>Doxorubicin</v>
          </cell>
          <cell r="D265" t="str">
            <v>200mg</v>
          </cell>
          <cell r="E265" t="str">
            <v>Doxil; Doxil; Caelyx</v>
          </cell>
          <cell r="F265" t="str">
            <v>Oncology &amp; Immunomodulators</v>
          </cell>
          <cell r="G265" t="str">
            <v>Cytotoxic antibiotics</v>
          </cell>
          <cell r="H265">
            <v>0</v>
          </cell>
        </row>
        <row r="266">
          <cell r="B266" t="str">
            <v>Doxorubicin50mg</v>
          </cell>
          <cell r="C266" t="str">
            <v>Doxorubicin</v>
          </cell>
          <cell r="D266" t="str">
            <v>50mg</v>
          </cell>
          <cell r="E266" t="str">
            <v>Doxil; Doxil; Caelyx</v>
          </cell>
          <cell r="F266" t="str">
            <v>Oncology &amp; Immunomodulators</v>
          </cell>
          <cell r="G266" t="str">
            <v>Cytotoxic antibiotics</v>
          </cell>
          <cell r="H266">
            <v>0</v>
          </cell>
        </row>
        <row r="267">
          <cell r="B267" t="str">
            <v>Epirubicin10mg</v>
          </cell>
          <cell r="C267" t="str">
            <v>Epirubicin</v>
          </cell>
          <cell r="D267" t="str">
            <v>10mg</v>
          </cell>
          <cell r="E267" t="str">
            <v>Pharmorubicin/Ellence</v>
          </cell>
          <cell r="F267" t="str">
            <v>Oncology &amp; Immunomodulators</v>
          </cell>
          <cell r="G267" t="str">
            <v>Cytotoxic antibiotics</v>
          </cell>
          <cell r="H267">
            <v>0</v>
          </cell>
        </row>
        <row r="268">
          <cell r="B268" t="str">
            <v>Epirubicin200mg</v>
          </cell>
          <cell r="C268" t="str">
            <v>Epirubicin</v>
          </cell>
          <cell r="D268" t="str">
            <v>200mg</v>
          </cell>
          <cell r="E268" t="str">
            <v>Pharmorubicin/Ellence</v>
          </cell>
          <cell r="F268" t="str">
            <v>Oncology &amp; Immunomodulators</v>
          </cell>
          <cell r="G268" t="str">
            <v>Cytotoxic antibiotics</v>
          </cell>
          <cell r="H268">
            <v>0</v>
          </cell>
        </row>
        <row r="269">
          <cell r="B269" t="str">
            <v>Epirubicin20mg</v>
          </cell>
          <cell r="C269" t="str">
            <v>Epirubicin</v>
          </cell>
          <cell r="D269" t="str">
            <v>20mg</v>
          </cell>
          <cell r="E269" t="str">
            <v>Pharmorubicin/Ellence</v>
          </cell>
          <cell r="F269" t="str">
            <v>Oncology &amp; Immunomodulators</v>
          </cell>
          <cell r="G269" t="str">
            <v>Cytotoxic antibiotics</v>
          </cell>
          <cell r="H269">
            <v>0</v>
          </cell>
        </row>
        <row r="270">
          <cell r="B270" t="str">
            <v>Epirubicin50mg</v>
          </cell>
          <cell r="C270" t="str">
            <v>Epirubicin</v>
          </cell>
          <cell r="D270" t="str">
            <v>50mg</v>
          </cell>
          <cell r="E270" t="str">
            <v>Pharmorubicin/Ellence</v>
          </cell>
          <cell r="F270" t="str">
            <v>Oncology &amp; Immunomodulators</v>
          </cell>
          <cell r="G270" t="str">
            <v>Cytotoxic antibiotics</v>
          </cell>
          <cell r="H270">
            <v>0</v>
          </cell>
        </row>
        <row r="271">
          <cell r="B271" t="str">
            <v>Erythropoietin10000IU</v>
          </cell>
          <cell r="C271" t="str">
            <v>Erythropoietin</v>
          </cell>
          <cell r="D271" t="str">
            <v>10000IU</v>
          </cell>
          <cell r="E271" t="str">
            <v/>
          </cell>
          <cell r="F271" t="str">
            <v>Blood</v>
          </cell>
          <cell r="G271" t="str">
            <v/>
          </cell>
          <cell r="H271">
            <v>0</v>
          </cell>
        </row>
        <row r="272">
          <cell r="B272" t="str">
            <v>Erythropoietin2000IU</v>
          </cell>
          <cell r="C272" t="str">
            <v>Erythropoietin</v>
          </cell>
          <cell r="D272" t="str">
            <v>2000IU</v>
          </cell>
          <cell r="E272" t="str">
            <v/>
          </cell>
          <cell r="F272" t="str">
            <v>Blood</v>
          </cell>
          <cell r="G272" t="str">
            <v/>
          </cell>
          <cell r="H272">
            <v>0</v>
          </cell>
        </row>
        <row r="273">
          <cell r="B273" t="str">
            <v>Erythropoietin4000IU</v>
          </cell>
          <cell r="C273" t="str">
            <v>Erythropoietin</v>
          </cell>
          <cell r="D273" t="str">
            <v>4000IU</v>
          </cell>
          <cell r="E273" t="str">
            <v/>
          </cell>
          <cell r="F273" t="str">
            <v>Blood</v>
          </cell>
          <cell r="G273" t="str">
            <v/>
          </cell>
          <cell r="H273">
            <v>0</v>
          </cell>
        </row>
        <row r="274">
          <cell r="B274" t="str">
            <v>Ezetimbe + Simvastatin10+10mg</v>
          </cell>
          <cell r="C274" t="str">
            <v>Ezetimbe + Simvastatin</v>
          </cell>
          <cell r="D274" t="str">
            <v>10+10mg</v>
          </cell>
          <cell r="E274" t="str">
            <v>Vytorin; Inegy</v>
          </cell>
          <cell r="F274" t="str">
            <v>Cardiovascular</v>
          </cell>
          <cell r="G274" t="str">
            <v>Anti-hyperlipidaemics</v>
          </cell>
          <cell r="H274">
            <v>0</v>
          </cell>
        </row>
        <row r="275">
          <cell r="B275" t="str">
            <v>Ezetimbe + Simvastatin10+20mg</v>
          </cell>
          <cell r="C275" t="str">
            <v>Ezetimbe + Simvastatin</v>
          </cell>
          <cell r="D275" t="str">
            <v>10+20mg</v>
          </cell>
          <cell r="E275" t="str">
            <v>Vytorin; Inegy</v>
          </cell>
          <cell r="F275" t="str">
            <v>Cardiovascular</v>
          </cell>
          <cell r="G275" t="str">
            <v>Anti-hyperlipidaemics</v>
          </cell>
          <cell r="H275">
            <v>0</v>
          </cell>
        </row>
        <row r="276">
          <cell r="B276" t="str">
            <v>Ezetimbe + Simvastatin10+40mg</v>
          </cell>
          <cell r="C276" t="str">
            <v>Ezetimbe + Simvastatin</v>
          </cell>
          <cell r="D276" t="str">
            <v>10+40mg</v>
          </cell>
          <cell r="E276" t="str">
            <v>Vytorin; Inegy</v>
          </cell>
          <cell r="F276" t="str">
            <v>Cardiovascular</v>
          </cell>
          <cell r="G276" t="str">
            <v>Anti-hyperlipidaemics</v>
          </cell>
          <cell r="H276">
            <v>0</v>
          </cell>
        </row>
        <row r="277">
          <cell r="B277" t="str">
            <v>Ezetimbe + Simvastatin10+80mg</v>
          </cell>
          <cell r="C277" t="str">
            <v>Ezetimbe + Simvastatin</v>
          </cell>
          <cell r="D277" t="str">
            <v>10+80mg</v>
          </cell>
          <cell r="E277" t="str">
            <v>Vytorin; Inegy</v>
          </cell>
          <cell r="F277" t="str">
            <v>Cardiovascular</v>
          </cell>
          <cell r="G277" t="str">
            <v>Anti-hyperlipidaemics</v>
          </cell>
          <cell r="H277">
            <v>0</v>
          </cell>
        </row>
        <row r="278">
          <cell r="B278" t="str">
            <v>Fexofenadine120mg</v>
          </cell>
          <cell r="C278" t="str">
            <v>Fexofenadine</v>
          </cell>
          <cell r="D278" t="str">
            <v>120mg</v>
          </cell>
          <cell r="E278" t="str">
            <v>Allegra/Telfast</v>
          </cell>
          <cell r="F278" t="str">
            <v>Respiratory</v>
          </cell>
          <cell r="G278" t="str">
            <v>Anti-histamines</v>
          </cell>
          <cell r="H278">
            <v>0</v>
          </cell>
        </row>
        <row r="279">
          <cell r="B279" t="str">
            <v>Filgrastim300mcg/mL</v>
          </cell>
          <cell r="C279" t="str">
            <v>Filgrastim</v>
          </cell>
          <cell r="D279" t="str">
            <v>300mcg/mL</v>
          </cell>
          <cell r="E279" t="str">
            <v>Neupogen; Granulokine</v>
          </cell>
          <cell r="F279" t="str">
            <v>Oncology &amp; Immunomodulators</v>
          </cell>
          <cell r="G279" t="str">
            <v>Immunostimulants</v>
          </cell>
          <cell r="H279">
            <v>0</v>
          </cell>
        </row>
        <row r="280">
          <cell r="B280" t="str">
            <v>Finasteride1mg</v>
          </cell>
          <cell r="C280" t="str">
            <v>Finasteride</v>
          </cell>
          <cell r="D280" t="str">
            <v>1mg</v>
          </cell>
          <cell r="E280" t="str">
            <v>Proscar</v>
          </cell>
          <cell r="F280" t="str">
            <v>Genito-Urinary</v>
          </cell>
          <cell r="G280" t="str">
            <v>Prostatic therapies</v>
          </cell>
          <cell r="H280">
            <v>0</v>
          </cell>
        </row>
        <row r="281">
          <cell r="B281" t="str">
            <v>Finasteride5mg</v>
          </cell>
          <cell r="C281" t="str">
            <v>Finasteride</v>
          </cell>
          <cell r="D281" t="str">
            <v>5mg</v>
          </cell>
          <cell r="E281" t="str">
            <v>Proscar</v>
          </cell>
          <cell r="F281" t="str">
            <v>Genito-Urinary</v>
          </cell>
          <cell r="G281" t="str">
            <v>Prostatic therapies</v>
          </cell>
          <cell r="H281">
            <v>0</v>
          </cell>
        </row>
        <row r="282">
          <cell r="B282" t="str">
            <v>Fluorouracil1000mg</v>
          </cell>
          <cell r="C282" t="str">
            <v>Fluorouracil</v>
          </cell>
          <cell r="D282" t="str">
            <v>1000mg</v>
          </cell>
          <cell r="E282" t="str">
            <v>5-FU</v>
          </cell>
          <cell r="F282" t="str">
            <v>Oncology &amp; Immunomodulators</v>
          </cell>
          <cell r="G282" t="str">
            <v>Anti-metabolites</v>
          </cell>
          <cell r="H282">
            <v>0</v>
          </cell>
        </row>
        <row r="283">
          <cell r="B283" t="str">
            <v>Fluorouracil250mg</v>
          </cell>
          <cell r="C283" t="str">
            <v>Fluorouracil</v>
          </cell>
          <cell r="D283" t="str">
            <v>250mg</v>
          </cell>
          <cell r="E283" t="str">
            <v>5-FU</v>
          </cell>
          <cell r="F283" t="str">
            <v>Oncology &amp; Immunomodulators</v>
          </cell>
          <cell r="G283" t="str">
            <v>Anti-metabolites</v>
          </cell>
          <cell r="H283">
            <v>0</v>
          </cell>
        </row>
        <row r="284">
          <cell r="B284" t="str">
            <v>Fluorouracil5000mg</v>
          </cell>
          <cell r="C284" t="str">
            <v>Fluorouracil</v>
          </cell>
          <cell r="D284" t="str">
            <v>5000mg</v>
          </cell>
          <cell r="E284" t="str">
            <v>5-FU</v>
          </cell>
          <cell r="F284" t="str">
            <v>Oncology &amp; Immunomodulators</v>
          </cell>
          <cell r="G284" t="str">
            <v>Anti-metabolites</v>
          </cell>
          <cell r="H284">
            <v>0</v>
          </cell>
        </row>
        <row r="285">
          <cell r="B285" t="str">
            <v>Fluorouracil500mg</v>
          </cell>
          <cell r="C285" t="str">
            <v>Fluorouracil</v>
          </cell>
          <cell r="D285" t="str">
            <v>500mg</v>
          </cell>
          <cell r="E285" t="str">
            <v>5-FU</v>
          </cell>
          <cell r="F285" t="str">
            <v>Oncology &amp; Immunomodulators</v>
          </cell>
          <cell r="G285" t="str">
            <v>Anti-metabolites</v>
          </cell>
          <cell r="H285">
            <v>0</v>
          </cell>
        </row>
        <row r="286">
          <cell r="B286" t="str">
            <v>Fluvastatin80mg</v>
          </cell>
          <cell r="C286" t="str">
            <v>Fluvastatin</v>
          </cell>
          <cell r="D286" t="str">
            <v>80mg</v>
          </cell>
          <cell r="E286" t="str">
            <v>Lescol</v>
          </cell>
          <cell r="F286" t="str">
            <v>Cardiovascular</v>
          </cell>
          <cell r="G286" t="str">
            <v>Anti-hyperlipidaemics</v>
          </cell>
          <cell r="H286">
            <v>0</v>
          </cell>
        </row>
        <row r="287">
          <cell r="B287" t="str">
            <v>Fluvoxamine ER100mg</v>
          </cell>
          <cell r="C287" t="str">
            <v>Fluvoxamine ER</v>
          </cell>
          <cell r="D287" t="str">
            <v>100mg</v>
          </cell>
          <cell r="E287" t="str">
            <v>Luvox; Depromel</v>
          </cell>
          <cell r="F287" t="str">
            <v>Central Nervous System</v>
          </cell>
          <cell r="G287" t="str">
            <v>Anti-depressants</v>
          </cell>
          <cell r="H287">
            <v>0</v>
          </cell>
        </row>
        <row r="288">
          <cell r="B288" t="str">
            <v>Fluvoxamine ER150mg</v>
          </cell>
          <cell r="C288" t="str">
            <v>Fluvoxamine ER</v>
          </cell>
          <cell r="D288" t="str">
            <v>150mg</v>
          </cell>
          <cell r="E288" t="str">
            <v>Luvox; Depromel</v>
          </cell>
          <cell r="F288" t="str">
            <v>Central Nervous System</v>
          </cell>
          <cell r="G288" t="str">
            <v>Anti-depressants</v>
          </cell>
          <cell r="H288">
            <v>0</v>
          </cell>
        </row>
        <row r="289">
          <cell r="B289" t="str">
            <v>Gliclazide SR</v>
          </cell>
          <cell r="C289" t="str">
            <v>Gliclazide SR</v>
          </cell>
          <cell r="D289" t="str">
            <v/>
          </cell>
          <cell r="E289" t="str">
            <v/>
          </cell>
          <cell r="F289" t="str">
            <v>Endocrine</v>
          </cell>
          <cell r="G289" t="str">
            <v/>
          </cell>
          <cell r="H289">
            <v>0</v>
          </cell>
        </row>
        <row r="290">
          <cell r="B290" t="str">
            <v>Gliclazide SR30mg</v>
          </cell>
          <cell r="C290" t="str">
            <v>Gliclazide SR</v>
          </cell>
          <cell r="D290" t="str">
            <v>30mg</v>
          </cell>
          <cell r="E290" t="str">
            <v/>
          </cell>
          <cell r="F290" t="str">
            <v>Endocrine</v>
          </cell>
          <cell r="G290" t="str">
            <v/>
          </cell>
          <cell r="H290">
            <v>0</v>
          </cell>
        </row>
        <row r="291">
          <cell r="B291" t="str">
            <v>Hydroxyurea1000mg</v>
          </cell>
          <cell r="C291" t="str">
            <v>Hydroxyurea</v>
          </cell>
          <cell r="D291" t="str">
            <v>1000mg</v>
          </cell>
          <cell r="E291" t="str">
            <v/>
          </cell>
          <cell r="F291" t="str">
            <v>Oncology &amp; Immunomodulators</v>
          </cell>
          <cell r="G291" t="str">
            <v/>
          </cell>
          <cell r="H291">
            <v>0</v>
          </cell>
        </row>
        <row r="292">
          <cell r="B292" t="str">
            <v>Hydroxyurea500mg</v>
          </cell>
          <cell r="C292" t="str">
            <v>Hydroxyurea</v>
          </cell>
          <cell r="D292" t="str">
            <v>500mg</v>
          </cell>
          <cell r="E292" t="str">
            <v/>
          </cell>
          <cell r="F292" t="str">
            <v>Oncology &amp; Immunomodulators</v>
          </cell>
          <cell r="G292" t="str">
            <v/>
          </cell>
          <cell r="H292">
            <v>0</v>
          </cell>
        </row>
        <row r="293">
          <cell r="B293" t="str">
            <v>Imatinib100mg</v>
          </cell>
          <cell r="C293" t="str">
            <v>Imatinib</v>
          </cell>
          <cell r="D293" t="str">
            <v>100mg</v>
          </cell>
          <cell r="E293" t="str">
            <v>Gleevec/Glivec</v>
          </cell>
          <cell r="F293" t="str">
            <v>Oncology &amp; Immunomodulators</v>
          </cell>
          <cell r="G293" t="str">
            <v>Other cytostatics</v>
          </cell>
          <cell r="H293">
            <v>0</v>
          </cell>
        </row>
        <row r="294">
          <cell r="B294" t="str">
            <v>Imatinib400mg</v>
          </cell>
          <cell r="C294" t="str">
            <v>Imatinib</v>
          </cell>
          <cell r="D294" t="str">
            <v>400mg</v>
          </cell>
          <cell r="E294" t="str">
            <v>Gleevec/Glivec</v>
          </cell>
          <cell r="F294" t="str">
            <v>Oncology &amp; Immunomodulators</v>
          </cell>
          <cell r="G294" t="str">
            <v>Other cytostatics</v>
          </cell>
          <cell r="H294">
            <v>0</v>
          </cell>
        </row>
        <row r="295">
          <cell r="B295" t="str">
            <v>Indapamide SR1.5mg</v>
          </cell>
          <cell r="C295" t="str">
            <v>Indapamide SR</v>
          </cell>
          <cell r="D295" t="str">
            <v>1.5mg</v>
          </cell>
          <cell r="E295" t="str">
            <v>Natrilix SR; Apadex Retard</v>
          </cell>
          <cell r="F295" t="str">
            <v>Cardiovascular</v>
          </cell>
          <cell r="G295" t="str">
            <v>Diuretics</v>
          </cell>
          <cell r="H295">
            <v>0</v>
          </cell>
        </row>
        <row r="296">
          <cell r="B296" t="str">
            <v>Irbesartan150mg</v>
          </cell>
          <cell r="C296" t="str">
            <v>Irbesartan</v>
          </cell>
          <cell r="D296" t="str">
            <v>150mg</v>
          </cell>
          <cell r="E296" t="str">
            <v>Avapro; Aprovel; Karvea; Irbetan</v>
          </cell>
          <cell r="F296" t="str">
            <v>Cardiovascular</v>
          </cell>
          <cell r="G296" t="str">
            <v>Angiotensin II antagonists</v>
          </cell>
          <cell r="H296">
            <v>0</v>
          </cell>
        </row>
        <row r="297">
          <cell r="B297" t="str">
            <v>Irbesartan300mg</v>
          </cell>
          <cell r="C297" t="str">
            <v>Irbesartan</v>
          </cell>
          <cell r="D297" t="str">
            <v>300mg</v>
          </cell>
          <cell r="E297" t="str">
            <v>Avapro; Aprovel; Karvea; Irbetan</v>
          </cell>
          <cell r="F297" t="str">
            <v>Cardiovascular</v>
          </cell>
          <cell r="G297" t="str">
            <v>Angiotensin II antagonists</v>
          </cell>
          <cell r="H297">
            <v>0</v>
          </cell>
        </row>
        <row r="298">
          <cell r="B298" t="str">
            <v>Irbesartan75mg</v>
          </cell>
          <cell r="C298" t="str">
            <v>Irbesartan</v>
          </cell>
          <cell r="D298" t="str">
            <v>75mg</v>
          </cell>
          <cell r="E298" t="str">
            <v>Avapro; Aprovel; Karvea; Irbetan</v>
          </cell>
          <cell r="F298" t="str">
            <v>Cardiovascular</v>
          </cell>
          <cell r="G298" t="str">
            <v>Angiotensin II antagonists</v>
          </cell>
          <cell r="H298">
            <v>0</v>
          </cell>
        </row>
        <row r="299">
          <cell r="B299" t="str">
            <v>Irinotecan100mg</v>
          </cell>
          <cell r="C299" t="str">
            <v>Irinotecan</v>
          </cell>
          <cell r="D299" t="str">
            <v>100mg</v>
          </cell>
          <cell r="E299" t="str">
            <v>Camptosar/Campto</v>
          </cell>
          <cell r="F299" t="str">
            <v>Oncology &amp; Immunomodulators</v>
          </cell>
          <cell r="G299" t="str">
            <v>Alkaloids</v>
          </cell>
          <cell r="H299">
            <v>0</v>
          </cell>
        </row>
        <row r="300">
          <cell r="B300" t="str">
            <v>Irinotecan40mg</v>
          </cell>
          <cell r="C300" t="str">
            <v>Irinotecan</v>
          </cell>
          <cell r="D300" t="str">
            <v>40mg</v>
          </cell>
          <cell r="E300" t="str">
            <v>Camptosar/Campto</v>
          </cell>
          <cell r="F300" t="str">
            <v>Oncology &amp; Immunomodulators</v>
          </cell>
          <cell r="G300" t="str">
            <v>Alkaloids</v>
          </cell>
          <cell r="H300">
            <v>0</v>
          </cell>
        </row>
        <row r="301">
          <cell r="B301" t="str">
            <v>Irinotecan500mg</v>
          </cell>
          <cell r="C301" t="str">
            <v>Irinotecan</v>
          </cell>
          <cell r="D301" t="str">
            <v>500mg</v>
          </cell>
          <cell r="E301" t="str">
            <v>Camptosar/Campto</v>
          </cell>
          <cell r="F301" t="str">
            <v>Oncology &amp; Immunomodulators</v>
          </cell>
          <cell r="G301" t="str">
            <v>Alkaloids</v>
          </cell>
          <cell r="H301">
            <v>0</v>
          </cell>
        </row>
        <row r="302">
          <cell r="B302" t="str">
            <v>Lamotrigine (DT)</v>
          </cell>
          <cell r="C302" t="str">
            <v>Lamotrigine (DT)</v>
          </cell>
          <cell r="D302" t="str">
            <v/>
          </cell>
          <cell r="E302" t="str">
            <v>Lamictal DT</v>
          </cell>
          <cell r="F302" t="str">
            <v>Central Nervous System</v>
          </cell>
          <cell r="G302" t="str">
            <v>Anti-epileptics</v>
          </cell>
          <cell r="H302">
            <v>0</v>
          </cell>
        </row>
        <row r="303">
          <cell r="B303" t="str">
            <v>Lamotrigine (DT)100mg</v>
          </cell>
          <cell r="C303" t="str">
            <v>Lamotrigine (DT)</v>
          </cell>
          <cell r="D303" t="str">
            <v>100mg</v>
          </cell>
          <cell r="E303" t="str">
            <v>Lamictal DT</v>
          </cell>
          <cell r="F303" t="str">
            <v>Central Nervous System</v>
          </cell>
          <cell r="G303" t="str">
            <v>Anti-epileptics</v>
          </cell>
          <cell r="H303">
            <v>0</v>
          </cell>
        </row>
        <row r="304">
          <cell r="B304" t="str">
            <v>Lamotrigine (DT)200mg</v>
          </cell>
          <cell r="C304" t="str">
            <v>Lamotrigine (DT)</v>
          </cell>
          <cell r="D304" t="str">
            <v>200mg</v>
          </cell>
          <cell r="E304" t="str">
            <v>Lamictal DT</v>
          </cell>
          <cell r="F304" t="str">
            <v>Central Nervous System</v>
          </cell>
          <cell r="G304" t="str">
            <v>Anti-epileptics</v>
          </cell>
          <cell r="H304">
            <v>0</v>
          </cell>
        </row>
        <row r="305">
          <cell r="B305" t="str">
            <v>Lamotrigine (DT)25mg</v>
          </cell>
          <cell r="C305" t="str">
            <v>Lamotrigine (DT)</v>
          </cell>
          <cell r="D305" t="str">
            <v>25mg</v>
          </cell>
          <cell r="E305" t="str">
            <v>Lamictal DT</v>
          </cell>
          <cell r="F305" t="str">
            <v>Central Nervous System</v>
          </cell>
          <cell r="G305" t="str">
            <v>Anti-epileptics</v>
          </cell>
          <cell r="H305">
            <v>0</v>
          </cell>
        </row>
        <row r="306">
          <cell r="B306" t="str">
            <v>Lamotrigine (DT)50mg</v>
          </cell>
          <cell r="C306" t="str">
            <v>Lamotrigine (DT)</v>
          </cell>
          <cell r="D306" t="str">
            <v>50mg</v>
          </cell>
          <cell r="E306" t="str">
            <v>Lamictal DT</v>
          </cell>
          <cell r="F306" t="str">
            <v>Central Nervous System</v>
          </cell>
          <cell r="G306" t="str">
            <v>Anti-epileptics</v>
          </cell>
          <cell r="H306">
            <v>0</v>
          </cell>
        </row>
        <row r="307">
          <cell r="B307" t="str">
            <v>Lamotrigine XR100mg</v>
          </cell>
          <cell r="C307" t="str">
            <v>Lamotrigine XR</v>
          </cell>
          <cell r="D307" t="str">
            <v>100mg</v>
          </cell>
          <cell r="E307" t="str">
            <v>Lamictal XR</v>
          </cell>
          <cell r="F307" t="str">
            <v>Central Nervous System</v>
          </cell>
          <cell r="G307" t="str">
            <v>Anti-epileptics</v>
          </cell>
          <cell r="H307">
            <v>0</v>
          </cell>
        </row>
        <row r="308">
          <cell r="B308" t="str">
            <v>Lamotrigine XR200mg</v>
          </cell>
          <cell r="C308" t="str">
            <v>Lamotrigine XR</v>
          </cell>
          <cell r="D308" t="str">
            <v>200mg</v>
          </cell>
          <cell r="E308" t="str">
            <v>Lamictal XR</v>
          </cell>
          <cell r="F308" t="str">
            <v>Central Nervous System</v>
          </cell>
          <cell r="G308" t="str">
            <v>Anti-epileptics</v>
          </cell>
          <cell r="H308">
            <v>0</v>
          </cell>
        </row>
        <row r="309">
          <cell r="B309" t="str">
            <v>Lamotrigine XR25mg</v>
          </cell>
          <cell r="C309" t="str">
            <v>Lamotrigine XR</v>
          </cell>
          <cell r="D309" t="str">
            <v>25mg</v>
          </cell>
          <cell r="E309" t="str">
            <v>Lamictal XR</v>
          </cell>
          <cell r="F309" t="str">
            <v>Central Nervous System</v>
          </cell>
          <cell r="G309" t="str">
            <v>Anti-epileptics</v>
          </cell>
          <cell r="H309">
            <v>0</v>
          </cell>
        </row>
        <row r="310">
          <cell r="B310" t="str">
            <v>Lamotrigine XR50mg</v>
          </cell>
          <cell r="C310" t="str">
            <v>Lamotrigine XR</v>
          </cell>
          <cell r="D310" t="str">
            <v>50mg</v>
          </cell>
          <cell r="E310" t="str">
            <v>Lamictal XR</v>
          </cell>
          <cell r="F310" t="str">
            <v>Central Nervous System</v>
          </cell>
          <cell r="G310" t="str">
            <v>Anti-epileptics</v>
          </cell>
          <cell r="H310">
            <v>0</v>
          </cell>
        </row>
        <row r="311">
          <cell r="B311" t="str">
            <v>Lamotrigine100mg</v>
          </cell>
          <cell r="C311" t="str">
            <v>Lamotrigine</v>
          </cell>
          <cell r="D311" t="str">
            <v>100mg</v>
          </cell>
          <cell r="E311" t="str">
            <v>Lamictal</v>
          </cell>
          <cell r="F311" t="str">
            <v>Central Nervous System</v>
          </cell>
          <cell r="G311" t="str">
            <v>Anti-epileptics</v>
          </cell>
          <cell r="H311">
            <v>0</v>
          </cell>
        </row>
        <row r="312">
          <cell r="B312" t="str">
            <v>Lamotrigine150mg</v>
          </cell>
          <cell r="C312" t="str">
            <v>Lamotrigine</v>
          </cell>
          <cell r="D312" t="str">
            <v>150mg</v>
          </cell>
          <cell r="E312" t="str">
            <v>Lamictal</v>
          </cell>
          <cell r="F312" t="str">
            <v>Central Nervous System</v>
          </cell>
          <cell r="G312" t="str">
            <v>Anti-epileptics</v>
          </cell>
          <cell r="H312">
            <v>0</v>
          </cell>
        </row>
        <row r="313">
          <cell r="B313" t="str">
            <v>Lamotrigine200mg</v>
          </cell>
          <cell r="C313" t="str">
            <v>Lamotrigine</v>
          </cell>
          <cell r="D313" t="str">
            <v>200mg</v>
          </cell>
          <cell r="E313" t="str">
            <v>Lamictal</v>
          </cell>
          <cell r="F313" t="str">
            <v>Central Nervous System</v>
          </cell>
          <cell r="G313" t="str">
            <v>Anti-epileptics</v>
          </cell>
          <cell r="H313">
            <v>0</v>
          </cell>
        </row>
        <row r="314">
          <cell r="B314" t="str">
            <v>Lamotrigine25mg</v>
          </cell>
          <cell r="C314" t="str">
            <v>Lamotrigine</v>
          </cell>
          <cell r="D314" t="str">
            <v>25mg</v>
          </cell>
          <cell r="E314" t="str">
            <v>Lamictal</v>
          </cell>
          <cell r="F314" t="str">
            <v>Central Nervous System</v>
          </cell>
          <cell r="G314" t="str">
            <v>Anti-epileptics</v>
          </cell>
          <cell r="H314">
            <v>0</v>
          </cell>
        </row>
        <row r="315">
          <cell r="B315" t="str">
            <v>Lamotrigine50mg</v>
          </cell>
          <cell r="C315" t="str">
            <v>Lamotrigine</v>
          </cell>
          <cell r="D315" t="str">
            <v>50mg</v>
          </cell>
          <cell r="E315" t="str">
            <v>Lamictal</v>
          </cell>
          <cell r="F315" t="str">
            <v>Central Nervous System</v>
          </cell>
          <cell r="G315" t="str">
            <v>Anti-epileptics</v>
          </cell>
          <cell r="H315">
            <v>0</v>
          </cell>
        </row>
        <row r="316">
          <cell r="B316" t="str">
            <v>Lansoprazole15mg</v>
          </cell>
          <cell r="C316" t="str">
            <v>Lansoprazole</v>
          </cell>
          <cell r="D316" t="str">
            <v>15mg</v>
          </cell>
          <cell r="E316" t="str">
            <v>Prevacid</v>
          </cell>
          <cell r="F316" t="str">
            <v>Gastro-Intestinal</v>
          </cell>
          <cell r="G316" t="str">
            <v>Antacids &amp; anti-ulcerants</v>
          </cell>
          <cell r="H316">
            <v>0</v>
          </cell>
        </row>
        <row r="317">
          <cell r="B317" t="str">
            <v>Lansoprazole30mg</v>
          </cell>
          <cell r="C317" t="str">
            <v>Lansoprazole</v>
          </cell>
          <cell r="D317" t="str">
            <v>30mg</v>
          </cell>
          <cell r="E317" t="str">
            <v>Prevacid</v>
          </cell>
          <cell r="F317" t="str">
            <v>Gastro-Intestinal</v>
          </cell>
          <cell r="G317" t="str">
            <v>Antacids &amp; anti-ulcerants</v>
          </cell>
          <cell r="H317">
            <v>0</v>
          </cell>
        </row>
        <row r="318">
          <cell r="B318" t="str">
            <v>Lercanidipine10mg</v>
          </cell>
          <cell r="C318" t="str">
            <v>Lercanidipine</v>
          </cell>
          <cell r="D318" t="str">
            <v>10mg</v>
          </cell>
          <cell r="E318" t="str">
            <v>Zanidip; Zanedip; Lercadip; Corifeo; Carmen</v>
          </cell>
          <cell r="F318" t="str">
            <v>Cardiovascular</v>
          </cell>
          <cell r="G318" t="str">
            <v>Calcium antagonists</v>
          </cell>
          <cell r="H318">
            <v>0</v>
          </cell>
        </row>
        <row r="319">
          <cell r="B319" t="str">
            <v>Lercanidipine20mg</v>
          </cell>
          <cell r="C319" t="str">
            <v>Lercanidipine</v>
          </cell>
          <cell r="D319" t="str">
            <v>20mg</v>
          </cell>
          <cell r="E319" t="str">
            <v>Zanidip; Zanedip; Lercadip; Corifeo; Carmen</v>
          </cell>
          <cell r="F319" t="str">
            <v>Cardiovascular</v>
          </cell>
          <cell r="G319" t="str">
            <v>Calcium antagonists</v>
          </cell>
          <cell r="H319">
            <v>0</v>
          </cell>
        </row>
        <row r="320">
          <cell r="B320" t="str">
            <v>Letrozole2.5mg</v>
          </cell>
          <cell r="C320" t="str">
            <v>Letrozole</v>
          </cell>
          <cell r="D320" t="str">
            <v>2.5mg</v>
          </cell>
          <cell r="E320" t="str">
            <v>Femara</v>
          </cell>
          <cell r="F320" t="str">
            <v>Oncology &amp; Immunomodulators</v>
          </cell>
          <cell r="G320" t="str">
            <v>Hormone therapies</v>
          </cell>
          <cell r="H320">
            <v>0</v>
          </cell>
        </row>
        <row r="321">
          <cell r="B321" t="str">
            <v>Levetiracetam XR500mg</v>
          </cell>
          <cell r="C321" t="str">
            <v>Levetiracetam XR</v>
          </cell>
          <cell r="D321" t="str">
            <v>500mg</v>
          </cell>
          <cell r="E321" t="str">
            <v>Keppra XR</v>
          </cell>
          <cell r="F321" t="str">
            <v>Central Nervous System</v>
          </cell>
          <cell r="G321" t="str">
            <v>Anti-epileptics</v>
          </cell>
          <cell r="H321">
            <v>0</v>
          </cell>
        </row>
        <row r="322">
          <cell r="B322" t="str">
            <v>Levetiracetam XR750mg</v>
          </cell>
          <cell r="C322" t="str">
            <v>Levetiracetam XR</v>
          </cell>
          <cell r="D322" t="str">
            <v>750mg</v>
          </cell>
          <cell r="E322" t="str">
            <v>Keppra XR</v>
          </cell>
          <cell r="F322" t="str">
            <v>Central Nervous System</v>
          </cell>
          <cell r="G322" t="str">
            <v>Anti-epileptics</v>
          </cell>
          <cell r="H322">
            <v>0</v>
          </cell>
        </row>
        <row r="323">
          <cell r="B323" t="str">
            <v>Levofloxacin250mg</v>
          </cell>
          <cell r="C323" t="str">
            <v>Levofloxacin</v>
          </cell>
          <cell r="D323" t="str">
            <v>250mg</v>
          </cell>
          <cell r="E323" t="str">
            <v>Levaquin</v>
          </cell>
          <cell r="F323" t="str">
            <v>Systemic Anti-infectives</v>
          </cell>
          <cell r="G323" t="str">
            <v>Anti-bacterials</v>
          </cell>
          <cell r="H323">
            <v>0</v>
          </cell>
        </row>
        <row r="324">
          <cell r="B324" t="str">
            <v>Levofloxacin500mg</v>
          </cell>
          <cell r="C324" t="str">
            <v>Levofloxacin</v>
          </cell>
          <cell r="D324" t="str">
            <v>500mg</v>
          </cell>
          <cell r="E324" t="str">
            <v>Levaquin</v>
          </cell>
          <cell r="F324" t="str">
            <v>Systemic Anti-infectives</v>
          </cell>
          <cell r="G324" t="str">
            <v>Anti-bacterials</v>
          </cell>
          <cell r="H324">
            <v>0</v>
          </cell>
        </row>
        <row r="325">
          <cell r="B325" t="str">
            <v>Levofloxacin750mg</v>
          </cell>
          <cell r="C325" t="str">
            <v>Levofloxacin</v>
          </cell>
          <cell r="D325" t="str">
            <v>750mg</v>
          </cell>
          <cell r="E325" t="str">
            <v>Levaquin</v>
          </cell>
          <cell r="F325" t="str">
            <v>Systemic Anti-infectives</v>
          </cell>
          <cell r="G325" t="str">
            <v>Anti-bacterials</v>
          </cell>
          <cell r="H325">
            <v>0</v>
          </cell>
        </row>
        <row r="326">
          <cell r="B326" t="str">
            <v>Lopinavir + Ritonavir25+100mg</v>
          </cell>
          <cell r="C326" t="str">
            <v>Lopinavir + Ritonavir</v>
          </cell>
          <cell r="D326" t="str">
            <v>25+100mg</v>
          </cell>
          <cell r="E326" t="str">
            <v>Kaletra; Aluvia</v>
          </cell>
          <cell r="F326" t="str">
            <v>Systemic Anti-infectives</v>
          </cell>
          <cell r="G326" t="str">
            <v>Anti-virals</v>
          </cell>
          <cell r="H326">
            <v>0</v>
          </cell>
        </row>
        <row r="327">
          <cell r="B327" t="str">
            <v>Lopinavir + Ritonavir50+200mg</v>
          </cell>
          <cell r="C327" t="str">
            <v>Lopinavir + Ritonavir</v>
          </cell>
          <cell r="D327" t="str">
            <v>50+200mg</v>
          </cell>
          <cell r="E327" t="str">
            <v>Kaletra; Aluvia</v>
          </cell>
          <cell r="F327" t="str">
            <v>Systemic Anti-infectives</v>
          </cell>
          <cell r="G327" t="str">
            <v>Anti-virals</v>
          </cell>
          <cell r="H327">
            <v>0</v>
          </cell>
        </row>
        <row r="328">
          <cell r="B328" t="str">
            <v xml:space="preserve">Losartan + amlodipine </v>
          </cell>
          <cell r="C328" t="str">
            <v xml:space="preserve">Losartan + amlodipine </v>
          </cell>
          <cell r="D328" t="str">
            <v/>
          </cell>
          <cell r="E328" t="str">
            <v/>
          </cell>
          <cell r="F328" t="str">
            <v>Cardiovascular</v>
          </cell>
          <cell r="G328" t="str">
            <v/>
          </cell>
          <cell r="H328">
            <v>0</v>
          </cell>
        </row>
        <row r="329">
          <cell r="B329" t="str">
            <v>Losartan + HCTZ100+12.5mg</v>
          </cell>
          <cell r="C329" t="str">
            <v>Losartan + HCTZ</v>
          </cell>
          <cell r="D329" t="str">
            <v>100+12.5mg</v>
          </cell>
          <cell r="E329" t="str">
            <v>Hyzaar</v>
          </cell>
          <cell r="F329" t="str">
            <v>Cardiovascular</v>
          </cell>
          <cell r="G329" t="str">
            <v>Angiotensin II antagonists</v>
          </cell>
          <cell r="H329">
            <v>0</v>
          </cell>
        </row>
        <row r="330">
          <cell r="B330" t="str">
            <v>Losartan + HCTZ100+25mg</v>
          </cell>
          <cell r="C330" t="str">
            <v>Losartan + HCTZ</v>
          </cell>
          <cell r="D330" t="str">
            <v>100+25mg</v>
          </cell>
          <cell r="E330" t="str">
            <v>Hyzaar</v>
          </cell>
          <cell r="F330" t="str">
            <v>Cardiovascular</v>
          </cell>
          <cell r="G330" t="str">
            <v>Angiotensin II antagonists</v>
          </cell>
          <cell r="H330">
            <v>0</v>
          </cell>
        </row>
        <row r="331">
          <cell r="B331" t="str">
            <v>Losartan + HCTZ50+12.5mg</v>
          </cell>
          <cell r="C331" t="str">
            <v>Losartan + HCTZ</v>
          </cell>
          <cell r="D331" t="str">
            <v>50+12.5mg</v>
          </cell>
          <cell r="E331" t="str">
            <v>Hyzaar</v>
          </cell>
          <cell r="F331" t="str">
            <v>Cardiovascular</v>
          </cell>
          <cell r="G331" t="str">
            <v>Angiotensin II antagonists</v>
          </cell>
          <cell r="H331">
            <v>0</v>
          </cell>
        </row>
        <row r="332">
          <cell r="B332" t="str">
            <v>Losartan100mg</v>
          </cell>
          <cell r="C332" t="str">
            <v>Losartan</v>
          </cell>
          <cell r="D332" t="str">
            <v>100mg</v>
          </cell>
          <cell r="E332" t="str">
            <v>Cozaar; Cosaar; Cozaarex; Nu-Lotan; Preminent</v>
          </cell>
          <cell r="F332" t="str">
            <v>Cardiovascular</v>
          </cell>
          <cell r="G332" t="str">
            <v>Angiotensin II antagonists</v>
          </cell>
          <cell r="H332">
            <v>0</v>
          </cell>
        </row>
        <row r="333">
          <cell r="B333" t="str">
            <v>Losartan12.5mg</v>
          </cell>
          <cell r="C333" t="str">
            <v>Losartan</v>
          </cell>
          <cell r="D333" t="str">
            <v>12.5mg</v>
          </cell>
          <cell r="E333" t="str">
            <v>Cozaar; Cosaar; Cozaarex; Nu-Lotan; Preminent</v>
          </cell>
          <cell r="F333" t="str">
            <v>Cardiovascular</v>
          </cell>
          <cell r="G333" t="str">
            <v>Angiotensin II antagonists</v>
          </cell>
          <cell r="H333">
            <v>0</v>
          </cell>
        </row>
        <row r="334">
          <cell r="B334" t="str">
            <v>Losartan25mg</v>
          </cell>
          <cell r="C334" t="str">
            <v>Losartan</v>
          </cell>
          <cell r="D334" t="str">
            <v>25mg</v>
          </cell>
          <cell r="E334" t="str">
            <v>Cozaar; Cosaar; Cozaarex; Nu-Lotan; Preminent</v>
          </cell>
          <cell r="F334" t="str">
            <v>Cardiovascular</v>
          </cell>
          <cell r="G334" t="str">
            <v>Angiotensin II antagonists</v>
          </cell>
          <cell r="H334">
            <v>0</v>
          </cell>
        </row>
        <row r="335">
          <cell r="B335" t="str">
            <v>Losartan50mg</v>
          </cell>
          <cell r="C335" t="str">
            <v>Losartan</v>
          </cell>
          <cell r="D335" t="str">
            <v>50mg</v>
          </cell>
          <cell r="E335" t="str">
            <v>Cozaar; Cosaar; Cozaarex; Nu-Lotan; Preminent</v>
          </cell>
          <cell r="F335" t="str">
            <v>Cardiovascular</v>
          </cell>
          <cell r="G335" t="str">
            <v>Angiotensin II antagonists</v>
          </cell>
          <cell r="H335">
            <v>0</v>
          </cell>
        </row>
        <row r="336">
          <cell r="B336" t="str">
            <v>Metformin + Glyburide2.5+500mg</v>
          </cell>
          <cell r="C336" t="str">
            <v>Metformin + Glyburide</v>
          </cell>
          <cell r="D336" t="str">
            <v>2.5+500mg</v>
          </cell>
          <cell r="E336" t="str">
            <v>Glucovance</v>
          </cell>
          <cell r="F336" t="str">
            <v>Endocrine</v>
          </cell>
          <cell r="G336" t="str">
            <v>Anti-diabetics</v>
          </cell>
          <cell r="H336">
            <v>0</v>
          </cell>
        </row>
        <row r="337">
          <cell r="B337" t="str">
            <v>Metformin + Glyburide5+500mg</v>
          </cell>
          <cell r="C337" t="str">
            <v>Metformin + Glyburide</v>
          </cell>
          <cell r="D337" t="str">
            <v>5+500mg</v>
          </cell>
          <cell r="E337" t="str">
            <v>Glucovance</v>
          </cell>
          <cell r="F337" t="str">
            <v>Endocrine</v>
          </cell>
          <cell r="G337" t="str">
            <v>Anti-diabetics</v>
          </cell>
          <cell r="H337">
            <v>0</v>
          </cell>
        </row>
        <row r="338">
          <cell r="B338" t="str">
            <v>Methotrexate1000mg - 100mg/mL</v>
          </cell>
          <cell r="C338" t="str">
            <v>Methotrexate</v>
          </cell>
          <cell r="D338" t="str">
            <v>1000mg - 100mg/mL</v>
          </cell>
          <cell r="E338" t="str">
            <v>Rheumatrex</v>
          </cell>
          <cell r="F338" t="str">
            <v>Musculoskeletal</v>
          </cell>
          <cell r="G338" t="str">
            <v>Other anti-rheumatics</v>
          </cell>
          <cell r="H338">
            <v>0</v>
          </cell>
        </row>
        <row r="339">
          <cell r="B339" t="str">
            <v>Methotrexate1000mg - 25mg/mL</v>
          </cell>
          <cell r="C339" t="str">
            <v>Methotrexate</v>
          </cell>
          <cell r="D339" t="str">
            <v>1000mg - 25mg/mL</v>
          </cell>
          <cell r="E339" t="str">
            <v>Rheumatrex</v>
          </cell>
          <cell r="F339" t="str">
            <v>Musculoskeletal</v>
          </cell>
          <cell r="G339" t="str">
            <v>Other anti-rheumatics</v>
          </cell>
          <cell r="H339">
            <v>0</v>
          </cell>
        </row>
        <row r="340">
          <cell r="B340" t="str">
            <v>Methotrexate15mg</v>
          </cell>
          <cell r="C340" t="str">
            <v>Methotrexate</v>
          </cell>
          <cell r="D340" t="str">
            <v>15mg</v>
          </cell>
          <cell r="E340" t="str">
            <v>Rheumatrex</v>
          </cell>
          <cell r="F340" t="str">
            <v>Musculoskeletal</v>
          </cell>
          <cell r="G340" t="str">
            <v>Other anti-rheumatics</v>
          </cell>
          <cell r="H340">
            <v>0</v>
          </cell>
        </row>
        <row r="341">
          <cell r="B341" t="str">
            <v>Methotrexate15mg - 5mg/mL</v>
          </cell>
          <cell r="C341" t="str">
            <v>Methotrexate</v>
          </cell>
          <cell r="D341" t="str">
            <v>15mg - 5mg/mL</v>
          </cell>
          <cell r="E341" t="str">
            <v>Rheumatrex</v>
          </cell>
          <cell r="F341" t="str">
            <v>Musculoskeletal</v>
          </cell>
          <cell r="G341" t="str">
            <v>Other anti-rheumatics</v>
          </cell>
          <cell r="H341">
            <v>0</v>
          </cell>
        </row>
        <row r="342">
          <cell r="B342" t="str">
            <v>Methotrexate500mg - 100mg/mL</v>
          </cell>
          <cell r="C342" t="str">
            <v>Methotrexate</v>
          </cell>
          <cell r="D342" t="str">
            <v>500mg - 100mg/mL</v>
          </cell>
          <cell r="E342" t="str">
            <v>Rheumatrex</v>
          </cell>
          <cell r="F342" t="str">
            <v>Musculoskeletal</v>
          </cell>
          <cell r="G342" t="str">
            <v>Other anti-rheumatics</v>
          </cell>
          <cell r="H342">
            <v>0</v>
          </cell>
        </row>
        <row r="343">
          <cell r="B343" t="str">
            <v>Methotrexate500mg - 25mg/mL</v>
          </cell>
          <cell r="C343" t="str">
            <v>Methotrexate</v>
          </cell>
          <cell r="D343" t="str">
            <v>500mg - 25mg/mL</v>
          </cell>
          <cell r="E343" t="str">
            <v>Rheumatrex</v>
          </cell>
          <cell r="F343" t="str">
            <v>Musculoskeletal</v>
          </cell>
          <cell r="G343" t="str">
            <v>Other anti-rheumatics</v>
          </cell>
          <cell r="H343">
            <v>0</v>
          </cell>
        </row>
        <row r="344">
          <cell r="B344" t="str">
            <v>Methotrexate50mg - 25mg/mL</v>
          </cell>
          <cell r="C344" t="str">
            <v>Methotrexate</v>
          </cell>
          <cell r="D344" t="str">
            <v>50mg - 25mg/mL</v>
          </cell>
          <cell r="E344" t="str">
            <v>Rheumatrex</v>
          </cell>
          <cell r="F344" t="str">
            <v>Musculoskeletal</v>
          </cell>
          <cell r="G344" t="str">
            <v>Other anti-rheumatics</v>
          </cell>
          <cell r="H344">
            <v>0</v>
          </cell>
        </row>
        <row r="345">
          <cell r="B345" t="str">
            <v>Midazolam15mg - 5mg/mL</v>
          </cell>
          <cell r="C345" t="str">
            <v>Midazolam</v>
          </cell>
          <cell r="D345" t="str">
            <v>15mg - 5mg/mL</v>
          </cell>
          <cell r="E345" t="str">
            <v>Dormicum/Versed; Dormicum; Versed; Hypnovel</v>
          </cell>
          <cell r="F345" t="str">
            <v>Central Nervous System</v>
          </cell>
          <cell r="G345" t="str">
            <v>Anaesthetics</v>
          </cell>
          <cell r="H345">
            <v>0</v>
          </cell>
        </row>
        <row r="346">
          <cell r="B346" t="str">
            <v>Midazolam50mg - 5mg/mL</v>
          </cell>
          <cell r="C346" t="str">
            <v>Midazolam</v>
          </cell>
          <cell r="D346" t="str">
            <v>50mg - 5mg/mL</v>
          </cell>
          <cell r="E346" t="str">
            <v>Dormicum/Versed; Dormicum; Versed; Hypnovel</v>
          </cell>
          <cell r="F346" t="str">
            <v>Central Nervous System</v>
          </cell>
          <cell r="G346" t="str">
            <v>Anaesthetics</v>
          </cell>
          <cell r="H346">
            <v>0</v>
          </cell>
        </row>
        <row r="347">
          <cell r="B347" t="str">
            <v>Midazolam5mg - 1mg/mL</v>
          </cell>
          <cell r="C347" t="str">
            <v>Midazolam</v>
          </cell>
          <cell r="D347" t="str">
            <v>5mg - 1mg/mL</v>
          </cell>
          <cell r="E347" t="str">
            <v>Dormicum/Versed; Dormicum; Versed; Hypnovel</v>
          </cell>
          <cell r="F347" t="str">
            <v>Central Nervous System</v>
          </cell>
          <cell r="G347" t="str">
            <v>Anaesthetics</v>
          </cell>
          <cell r="H347">
            <v>0</v>
          </cell>
        </row>
        <row r="348">
          <cell r="B348" t="str">
            <v>Midazolam5mg - 5mg/mL</v>
          </cell>
          <cell r="C348" t="str">
            <v>Midazolam</v>
          </cell>
          <cell r="D348" t="str">
            <v>5mg - 5mg/mL</v>
          </cell>
          <cell r="E348" t="str">
            <v>Dormicum/Versed; Dormicum; Versed; Hypnovel</v>
          </cell>
          <cell r="F348" t="str">
            <v>Central Nervous System</v>
          </cell>
          <cell r="G348" t="str">
            <v>Anaesthetics</v>
          </cell>
          <cell r="H348">
            <v>0</v>
          </cell>
        </row>
        <row r="349">
          <cell r="B349" t="str">
            <v xml:space="preserve">Mirtazapine </v>
          </cell>
          <cell r="C349" t="str">
            <v xml:space="preserve">Mirtazapine </v>
          </cell>
          <cell r="E349" t="str">
            <v>Remeron</v>
          </cell>
          <cell r="F349" t="str">
            <v>Central Nervous System</v>
          </cell>
          <cell r="G349" t="str">
            <v>Anti-depressants</v>
          </cell>
          <cell r="H349">
            <v>0</v>
          </cell>
        </row>
        <row r="350">
          <cell r="B350" t="str">
            <v>Moxifloxacin400mg</v>
          </cell>
          <cell r="C350" t="str">
            <v>Moxifloxacin</v>
          </cell>
          <cell r="D350" t="str">
            <v>400mg</v>
          </cell>
          <cell r="E350" t="str">
            <v>Avelox; Avalox</v>
          </cell>
          <cell r="F350" t="str">
            <v>Systemic Anti-infectives</v>
          </cell>
          <cell r="G350" t="str">
            <v>Anti-bacterials</v>
          </cell>
          <cell r="H350">
            <v>0</v>
          </cell>
        </row>
        <row r="351">
          <cell r="B351" t="str">
            <v>Mycophenolate Mofetil250mg - Tablets</v>
          </cell>
          <cell r="C351" t="str">
            <v>Mycophenolate Mofetil</v>
          </cell>
          <cell r="D351" t="str">
            <v>250mg - Tablets</v>
          </cell>
          <cell r="E351" t="str">
            <v>CellCept; Munoloc</v>
          </cell>
          <cell r="F351" t="str">
            <v>Oncology &amp; Immunomodulators</v>
          </cell>
          <cell r="G351" t="str">
            <v>Immunosuppressants</v>
          </cell>
          <cell r="H351">
            <v>0</v>
          </cell>
        </row>
        <row r="352">
          <cell r="B352" t="str">
            <v>Mycophenolate Mofetil500mg - Capsules</v>
          </cell>
          <cell r="C352" t="str">
            <v>Mycophenolate Mofetil</v>
          </cell>
          <cell r="D352" t="str">
            <v>500mg - Capsules</v>
          </cell>
          <cell r="E352" t="str">
            <v>CellCept; Munoloc</v>
          </cell>
          <cell r="F352" t="str">
            <v>Oncology &amp; Immunomodulators</v>
          </cell>
          <cell r="G352" t="str">
            <v>Immunosuppressants</v>
          </cell>
          <cell r="H352">
            <v>0</v>
          </cell>
        </row>
        <row r="353">
          <cell r="B353" t="str">
            <v>Mycophenolate Mofetil500mg - Injection</v>
          </cell>
          <cell r="C353" t="str">
            <v>Mycophenolate Mofetil</v>
          </cell>
          <cell r="D353" t="str">
            <v>500mg - Injection</v>
          </cell>
          <cell r="E353" t="str">
            <v>CellCept; Munoloc</v>
          </cell>
          <cell r="F353" t="str">
            <v>Oncology &amp; Immunomodulators</v>
          </cell>
          <cell r="G353" t="str">
            <v>Immunosuppressants</v>
          </cell>
          <cell r="H353">
            <v>0</v>
          </cell>
        </row>
        <row r="354">
          <cell r="B354" t="str">
            <v>Mycophenolate Mofetil500mg - Tablets</v>
          </cell>
          <cell r="C354" t="str">
            <v>Mycophenolate Mofetil</v>
          </cell>
          <cell r="D354" t="str">
            <v>500mg - Tablets</v>
          </cell>
          <cell r="E354" t="str">
            <v>CellCept; Munoloc</v>
          </cell>
          <cell r="F354" t="str">
            <v>Oncology &amp; Immunomodulators</v>
          </cell>
          <cell r="G354" t="str">
            <v>Immunosuppressants</v>
          </cell>
          <cell r="H354">
            <v>0</v>
          </cell>
        </row>
        <row r="355">
          <cell r="B355" t="str">
            <v>Naltrexone50mg</v>
          </cell>
          <cell r="C355" t="str">
            <v>Naltrexone</v>
          </cell>
          <cell r="D355" t="str">
            <v>50mg</v>
          </cell>
          <cell r="E355" t="str">
            <v>Revia</v>
          </cell>
          <cell r="F355" t="str">
            <v>Central Nervous System</v>
          </cell>
          <cell r="G355" t="str">
            <v>Other CNS drugs</v>
          </cell>
          <cell r="H355">
            <v>0</v>
          </cell>
        </row>
        <row r="356">
          <cell r="B356" t="str">
            <v>Nebivolol5mg</v>
          </cell>
          <cell r="C356" t="str">
            <v>Nebivolol</v>
          </cell>
          <cell r="D356" t="str">
            <v>5mg</v>
          </cell>
          <cell r="E356" t="str">
            <v>Bystolic</v>
          </cell>
          <cell r="F356" t="str">
            <v>Cardiovascular</v>
          </cell>
          <cell r="G356" t="str">
            <v>Beta blockers</v>
          </cell>
          <cell r="H356">
            <v>0</v>
          </cell>
        </row>
        <row r="357">
          <cell r="B357" t="str">
            <v>Olanzapine ODT10mg</v>
          </cell>
          <cell r="C357" t="str">
            <v>Olanzapine ODT</v>
          </cell>
          <cell r="D357" t="str">
            <v>10mg</v>
          </cell>
          <cell r="E357" t="str">
            <v>Zyprexa ODT</v>
          </cell>
          <cell r="F357" t="str">
            <v>Central Nervous System</v>
          </cell>
          <cell r="G357" t="str">
            <v>Anti-psychotics</v>
          </cell>
          <cell r="H357">
            <v>0</v>
          </cell>
        </row>
        <row r="358">
          <cell r="B358" t="str">
            <v>Olanzapine ODT15mg</v>
          </cell>
          <cell r="C358" t="str">
            <v>Olanzapine ODT</v>
          </cell>
          <cell r="D358" t="str">
            <v>15mg</v>
          </cell>
          <cell r="E358" t="str">
            <v>Zyprexa ODT</v>
          </cell>
          <cell r="F358" t="str">
            <v>Central Nervous System</v>
          </cell>
          <cell r="G358" t="str">
            <v>Anti-psychotics</v>
          </cell>
          <cell r="H358">
            <v>0</v>
          </cell>
        </row>
        <row r="359">
          <cell r="B359" t="str">
            <v>Olanzapine ODT2.5mg</v>
          </cell>
          <cell r="C359" t="str">
            <v>Olanzapine ODT</v>
          </cell>
          <cell r="D359" t="str">
            <v>2.5mg</v>
          </cell>
          <cell r="E359" t="str">
            <v>Zyprexa ODT</v>
          </cell>
          <cell r="F359" t="str">
            <v>Central Nervous System</v>
          </cell>
          <cell r="G359" t="str">
            <v>Anti-psychotics</v>
          </cell>
          <cell r="H359">
            <v>0</v>
          </cell>
        </row>
        <row r="360">
          <cell r="B360" t="str">
            <v>Olanzapine ODT20mg</v>
          </cell>
          <cell r="C360" t="str">
            <v>Olanzapine ODT</v>
          </cell>
          <cell r="D360" t="str">
            <v>20mg</v>
          </cell>
          <cell r="E360" t="str">
            <v>Zyprexa ODT</v>
          </cell>
          <cell r="F360" t="str">
            <v>Central Nervous System</v>
          </cell>
          <cell r="G360" t="str">
            <v>Anti-psychotics</v>
          </cell>
          <cell r="H360">
            <v>0</v>
          </cell>
        </row>
        <row r="361">
          <cell r="B361" t="str">
            <v>Olanzapine ODT5mg</v>
          </cell>
          <cell r="C361" t="str">
            <v>Olanzapine ODT</v>
          </cell>
          <cell r="D361" t="str">
            <v>5mg</v>
          </cell>
          <cell r="E361" t="str">
            <v>Zyprexa ODT</v>
          </cell>
          <cell r="F361" t="str">
            <v>Central Nervous System</v>
          </cell>
          <cell r="G361" t="str">
            <v>Anti-psychotics</v>
          </cell>
          <cell r="H361">
            <v>0</v>
          </cell>
        </row>
        <row r="362">
          <cell r="B362" t="str">
            <v>Olanzapine ODT7.5mg</v>
          </cell>
          <cell r="C362" t="str">
            <v>Olanzapine ODT</v>
          </cell>
          <cell r="D362" t="str">
            <v>7.5mg</v>
          </cell>
          <cell r="E362" t="str">
            <v>Zyprexa ODT</v>
          </cell>
          <cell r="F362" t="str">
            <v>Central Nervous System</v>
          </cell>
          <cell r="G362" t="str">
            <v>Anti-psychotics</v>
          </cell>
          <cell r="H362">
            <v>0</v>
          </cell>
        </row>
        <row r="363">
          <cell r="B363" t="str">
            <v>Olanzapine10mg</v>
          </cell>
          <cell r="C363" t="str">
            <v>Olanzapine</v>
          </cell>
          <cell r="D363" t="str">
            <v>10mg</v>
          </cell>
          <cell r="E363" t="str">
            <v>Zyprexa</v>
          </cell>
          <cell r="F363" t="str">
            <v>Central Nervous System</v>
          </cell>
          <cell r="G363" t="str">
            <v>Anti-psychotics</v>
          </cell>
          <cell r="H363">
            <v>0</v>
          </cell>
        </row>
        <row r="364">
          <cell r="B364" t="str">
            <v>Olanzapine15mg</v>
          </cell>
          <cell r="C364" t="str">
            <v>Olanzapine</v>
          </cell>
          <cell r="D364" t="str">
            <v>15mg</v>
          </cell>
          <cell r="E364" t="str">
            <v>Zyprexa</v>
          </cell>
          <cell r="F364" t="str">
            <v>Central Nervous System</v>
          </cell>
          <cell r="G364" t="str">
            <v>Anti-psychotics</v>
          </cell>
          <cell r="H364">
            <v>0</v>
          </cell>
        </row>
        <row r="365">
          <cell r="B365" t="str">
            <v>Olanzapine2.5mg</v>
          </cell>
          <cell r="C365" t="str">
            <v>Olanzapine</v>
          </cell>
          <cell r="D365" t="str">
            <v>2.5mg</v>
          </cell>
          <cell r="E365" t="str">
            <v>Zyprexa</v>
          </cell>
          <cell r="F365" t="str">
            <v>Central Nervous System</v>
          </cell>
          <cell r="G365" t="str">
            <v>Anti-psychotics</v>
          </cell>
          <cell r="H365">
            <v>0</v>
          </cell>
        </row>
        <row r="366">
          <cell r="B366" t="str">
            <v>Olanzapine20mg</v>
          </cell>
          <cell r="C366" t="str">
            <v>Olanzapine</v>
          </cell>
          <cell r="D366" t="str">
            <v>20mg</v>
          </cell>
          <cell r="E366" t="str">
            <v>Zyprexa</v>
          </cell>
          <cell r="F366" t="str">
            <v>Central Nervous System</v>
          </cell>
          <cell r="G366" t="str">
            <v>Anti-psychotics</v>
          </cell>
          <cell r="H366">
            <v>0</v>
          </cell>
        </row>
        <row r="367">
          <cell r="B367" t="str">
            <v>Olanzapine5mg</v>
          </cell>
          <cell r="C367" t="str">
            <v>Olanzapine</v>
          </cell>
          <cell r="D367" t="str">
            <v>5mg</v>
          </cell>
          <cell r="E367" t="str">
            <v>Zyprexa</v>
          </cell>
          <cell r="F367" t="str">
            <v>Central Nervous System</v>
          </cell>
          <cell r="G367" t="str">
            <v>Anti-psychotics</v>
          </cell>
          <cell r="H367">
            <v>0</v>
          </cell>
        </row>
        <row r="368">
          <cell r="B368" t="str">
            <v>Olanzapine7.5mg</v>
          </cell>
          <cell r="C368" t="str">
            <v>Olanzapine</v>
          </cell>
          <cell r="D368" t="str">
            <v>7.5mg</v>
          </cell>
          <cell r="E368" t="str">
            <v>Zyprexa</v>
          </cell>
          <cell r="F368" t="str">
            <v>Central Nervous System</v>
          </cell>
          <cell r="G368" t="str">
            <v>Anti-psychotics</v>
          </cell>
          <cell r="H368">
            <v>0</v>
          </cell>
        </row>
        <row r="369">
          <cell r="B369" t="str">
            <v>Olmesartan + Amlodipine20+10mg</v>
          </cell>
          <cell r="C369" t="str">
            <v>Olmesartan + Amlodipine</v>
          </cell>
          <cell r="D369" t="str">
            <v>20+10mg</v>
          </cell>
          <cell r="E369" t="str">
            <v>Azor; Sevikar</v>
          </cell>
          <cell r="F369" t="str">
            <v>Cardiovascular</v>
          </cell>
          <cell r="G369" t="str">
            <v>Angiotensin II antagonists</v>
          </cell>
          <cell r="H369">
            <v>0</v>
          </cell>
        </row>
        <row r="370">
          <cell r="B370" t="str">
            <v>Olmesartan + Amlodipine20+5mg</v>
          </cell>
          <cell r="C370" t="str">
            <v>Olmesartan + Amlodipine</v>
          </cell>
          <cell r="D370" t="str">
            <v>20+5mg</v>
          </cell>
          <cell r="E370" t="str">
            <v>Azor; Sevikar</v>
          </cell>
          <cell r="F370" t="str">
            <v>Cardiovascular</v>
          </cell>
          <cell r="G370" t="str">
            <v>Angiotensin II antagonists</v>
          </cell>
          <cell r="H370">
            <v>0</v>
          </cell>
        </row>
        <row r="371">
          <cell r="B371" t="str">
            <v>Olmesartan + Amlodipine40+10mg</v>
          </cell>
          <cell r="C371" t="str">
            <v>Olmesartan + Amlodipine</v>
          </cell>
          <cell r="D371" t="str">
            <v>40+10mg</v>
          </cell>
          <cell r="E371" t="str">
            <v>Azor; Sevikar</v>
          </cell>
          <cell r="F371" t="str">
            <v>Cardiovascular</v>
          </cell>
          <cell r="G371" t="str">
            <v>Angiotensin II antagonists</v>
          </cell>
          <cell r="H371">
            <v>0</v>
          </cell>
        </row>
        <row r="372">
          <cell r="B372" t="str">
            <v>Olmesartan + Amlodipine40+5mg</v>
          </cell>
          <cell r="C372" t="str">
            <v>Olmesartan + Amlodipine</v>
          </cell>
          <cell r="D372" t="str">
            <v>40+5mg</v>
          </cell>
          <cell r="E372" t="str">
            <v>Azor; Sevikar</v>
          </cell>
          <cell r="F372" t="str">
            <v>Cardiovascular</v>
          </cell>
          <cell r="G372" t="str">
            <v>Angiotensin II antagonists</v>
          </cell>
          <cell r="H372">
            <v>0</v>
          </cell>
        </row>
        <row r="373">
          <cell r="B373" t="str">
            <v>Olmesartan + HCTZ20+12.5mg</v>
          </cell>
          <cell r="C373" t="str">
            <v>Olmesartan + HCTZ</v>
          </cell>
          <cell r="D373" t="str">
            <v>20+12.5mg</v>
          </cell>
          <cell r="E373" t="str">
            <v>Benicar HCT</v>
          </cell>
          <cell r="F373" t="str">
            <v>Cardiovascular</v>
          </cell>
          <cell r="G373" t="str">
            <v>Angiotensin II antagonists</v>
          </cell>
          <cell r="H373">
            <v>0</v>
          </cell>
        </row>
        <row r="374">
          <cell r="B374" t="str">
            <v>Olmesartan + HCTZ20+25mg</v>
          </cell>
          <cell r="C374" t="str">
            <v>Olmesartan + HCTZ</v>
          </cell>
          <cell r="D374" t="str">
            <v>20+25mg</v>
          </cell>
          <cell r="E374" t="str">
            <v>Benicar HCT</v>
          </cell>
          <cell r="F374" t="str">
            <v>Cardiovascular</v>
          </cell>
          <cell r="G374" t="str">
            <v>Angiotensin II antagonists</v>
          </cell>
          <cell r="H374">
            <v>0</v>
          </cell>
        </row>
        <row r="375">
          <cell r="B375" t="str">
            <v>Olmesartan + HCTZ40+12.5mg</v>
          </cell>
          <cell r="C375" t="str">
            <v>Olmesartan + HCTZ</v>
          </cell>
          <cell r="D375" t="str">
            <v>40+12.5mg</v>
          </cell>
          <cell r="E375" t="str">
            <v>Benicar HCT</v>
          </cell>
          <cell r="F375" t="str">
            <v>Cardiovascular</v>
          </cell>
          <cell r="G375" t="str">
            <v>Angiotensin II antagonists</v>
          </cell>
          <cell r="H375">
            <v>0</v>
          </cell>
        </row>
        <row r="376">
          <cell r="B376" t="str">
            <v>Olmesartan + HCTZ40+25mg</v>
          </cell>
          <cell r="C376" t="str">
            <v>Olmesartan + HCTZ</v>
          </cell>
          <cell r="D376" t="str">
            <v>40+25mg</v>
          </cell>
          <cell r="E376" t="str">
            <v>Benicar HCT</v>
          </cell>
          <cell r="F376" t="str">
            <v>Cardiovascular</v>
          </cell>
          <cell r="G376" t="str">
            <v>Angiotensin II antagonists</v>
          </cell>
          <cell r="H376">
            <v>0</v>
          </cell>
        </row>
        <row r="377">
          <cell r="B377" t="str">
            <v>Olmesartan10mg</v>
          </cell>
          <cell r="C377" t="str">
            <v>Olmesartan</v>
          </cell>
          <cell r="D377" t="str">
            <v>10mg</v>
          </cell>
          <cell r="E377" t="str">
            <v>Benicar/Olmetec; Benitec; Olvance</v>
          </cell>
          <cell r="F377" t="str">
            <v>Cardiovascular</v>
          </cell>
          <cell r="G377" t="str">
            <v>Angiotensin II antagonists</v>
          </cell>
          <cell r="H377">
            <v>0</v>
          </cell>
        </row>
        <row r="378">
          <cell r="B378" t="str">
            <v>Olmesartan20mg</v>
          </cell>
          <cell r="C378" t="str">
            <v>Olmesartan</v>
          </cell>
          <cell r="D378" t="str">
            <v>20mg</v>
          </cell>
          <cell r="E378" t="str">
            <v>Benicar/Olmetec; Benitec; Olvance</v>
          </cell>
          <cell r="F378" t="str">
            <v>Cardiovascular</v>
          </cell>
          <cell r="G378" t="str">
            <v>Angiotensin II antagonists</v>
          </cell>
          <cell r="H378">
            <v>0</v>
          </cell>
        </row>
        <row r="379">
          <cell r="B379" t="str">
            <v>Olmesartan40mg</v>
          </cell>
          <cell r="C379" t="str">
            <v>Olmesartan</v>
          </cell>
          <cell r="D379" t="str">
            <v>40mg</v>
          </cell>
          <cell r="E379" t="str">
            <v>Benicar/Olmetec; Benitec; Olvance</v>
          </cell>
          <cell r="F379" t="str">
            <v>Cardiovascular</v>
          </cell>
          <cell r="G379" t="str">
            <v>Angiotensin II antagonists</v>
          </cell>
          <cell r="H379">
            <v>0</v>
          </cell>
        </row>
        <row r="380">
          <cell r="B380" t="str">
            <v>Olmesartan5mg</v>
          </cell>
          <cell r="C380" t="str">
            <v>Olmesartan</v>
          </cell>
          <cell r="D380" t="str">
            <v>5mg</v>
          </cell>
          <cell r="E380" t="str">
            <v>Benicar/Olmetec; Benitec; Olvance</v>
          </cell>
          <cell r="F380" t="str">
            <v>Cardiovascular</v>
          </cell>
          <cell r="G380" t="str">
            <v>Angiotensin II antagonists</v>
          </cell>
          <cell r="H380">
            <v>0</v>
          </cell>
        </row>
        <row r="381">
          <cell r="B381" t="str">
            <v>Ondansetron4mg</v>
          </cell>
          <cell r="C381" t="str">
            <v>Ondansetron</v>
          </cell>
          <cell r="D381" t="str">
            <v>4mg</v>
          </cell>
          <cell r="E381" t="str">
            <v>Zofran</v>
          </cell>
          <cell r="F381" t="str">
            <v>Gastro-Intestinal</v>
          </cell>
          <cell r="G381" t="str">
            <v>Anti-emetics</v>
          </cell>
          <cell r="H381">
            <v>0</v>
          </cell>
        </row>
        <row r="382">
          <cell r="B382" t="str">
            <v>Ondansetron8mg</v>
          </cell>
          <cell r="C382" t="str">
            <v>Ondansetron</v>
          </cell>
          <cell r="D382" t="str">
            <v>8mg</v>
          </cell>
          <cell r="E382" t="str">
            <v>Zofran</v>
          </cell>
          <cell r="F382" t="str">
            <v>Gastro-Intestinal</v>
          </cell>
          <cell r="G382" t="str">
            <v>Anti-emetics</v>
          </cell>
          <cell r="H382">
            <v>0</v>
          </cell>
        </row>
        <row r="383">
          <cell r="B383" t="str">
            <v>Oxaliplatin100mg - Lyophyllized vials</v>
          </cell>
          <cell r="C383" t="str">
            <v>Oxaliplatin</v>
          </cell>
          <cell r="D383" t="str">
            <v>100mg - Lyophyllized vials</v>
          </cell>
          <cell r="E383" t="str">
            <v>Eloxatin; Eloxatine</v>
          </cell>
          <cell r="F383" t="str">
            <v>Oncology &amp; Immunomodulators</v>
          </cell>
          <cell r="G383" t="str">
            <v>Platinum compounds</v>
          </cell>
          <cell r="H383">
            <v>0</v>
          </cell>
        </row>
        <row r="384">
          <cell r="B384" t="str">
            <v>Oxaliplatin100mg - RTU solution</v>
          </cell>
          <cell r="C384" t="str">
            <v>Oxaliplatin</v>
          </cell>
          <cell r="D384" t="str">
            <v>100mg - RTU solution</v>
          </cell>
          <cell r="E384" t="str">
            <v>Eloxatin; Eloxatine</v>
          </cell>
          <cell r="F384" t="str">
            <v>Oncology &amp; Immunomodulators</v>
          </cell>
          <cell r="G384" t="str">
            <v>Platinum compounds</v>
          </cell>
          <cell r="H384">
            <v>0</v>
          </cell>
        </row>
        <row r="385">
          <cell r="B385" t="str">
            <v>Oxaliplatin200mg - RTU solution</v>
          </cell>
          <cell r="C385" t="str">
            <v>Oxaliplatin</v>
          </cell>
          <cell r="D385" t="str">
            <v>200mg - RTU solution</v>
          </cell>
          <cell r="E385" t="str">
            <v>Eloxatin; Eloxatine</v>
          </cell>
          <cell r="F385" t="str">
            <v>Oncology &amp; Immunomodulators</v>
          </cell>
          <cell r="G385" t="str">
            <v>Platinum compounds</v>
          </cell>
          <cell r="H385">
            <v>0</v>
          </cell>
        </row>
        <row r="386">
          <cell r="B386" t="str">
            <v>Oxaliplatin50mg - Lyophyllized vials</v>
          </cell>
          <cell r="C386" t="str">
            <v>Oxaliplatin</v>
          </cell>
          <cell r="D386" t="str">
            <v>50mg - Lyophyllized vials</v>
          </cell>
          <cell r="E386" t="str">
            <v>Eloxatin; Eloxatine</v>
          </cell>
          <cell r="F386" t="str">
            <v>Oncology &amp; Immunomodulators</v>
          </cell>
          <cell r="G386" t="str">
            <v>Platinum compounds</v>
          </cell>
          <cell r="H386">
            <v>0</v>
          </cell>
        </row>
        <row r="387">
          <cell r="B387" t="str">
            <v>Oxaliplatin50mg - RTU solution</v>
          </cell>
          <cell r="C387" t="str">
            <v>Oxaliplatin</v>
          </cell>
          <cell r="D387" t="str">
            <v>50mg - RTU solution</v>
          </cell>
          <cell r="E387" t="str">
            <v>Eloxatin; Eloxatine</v>
          </cell>
          <cell r="F387" t="str">
            <v>Oncology &amp; Immunomodulators</v>
          </cell>
          <cell r="G387" t="str">
            <v>Platinum compounds</v>
          </cell>
          <cell r="H387">
            <v>0</v>
          </cell>
        </row>
        <row r="388">
          <cell r="B388" t="str">
            <v>Paclitaxel100mg</v>
          </cell>
          <cell r="C388" t="str">
            <v>Paclitaxel</v>
          </cell>
          <cell r="D388" t="str">
            <v>100mg</v>
          </cell>
          <cell r="E388" t="str">
            <v>Taxol</v>
          </cell>
          <cell r="F388" t="str">
            <v>Oncology &amp; Immunomodulators</v>
          </cell>
          <cell r="G388" t="str">
            <v>Alkaloids</v>
          </cell>
          <cell r="H388">
            <v>0</v>
          </cell>
        </row>
        <row r="389">
          <cell r="B389" t="str">
            <v>Paclitaxel300mg</v>
          </cell>
          <cell r="C389" t="str">
            <v>Paclitaxel</v>
          </cell>
          <cell r="D389" t="str">
            <v>300mg</v>
          </cell>
          <cell r="E389" t="str">
            <v>Taxol</v>
          </cell>
          <cell r="F389" t="str">
            <v>Oncology &amp; Immunomodulators</v>
          </cell>
          <cell r="G389" t="str">
            <v>Alkaloids</v>
          </cell>
          <cell r="H389">
            <v>0</v>
          </cell>
        </row>
        <row r="390">
          <cell r="B390" t="str">
            <v>Paclitaxel30mg</v>
          </cell>
          <cell r="C390" t="str">
            <v>Paclitaxel</v>
          </cell>
          <cell r="D390" t="str">
            <v>30mg</v>
          </cell>
          <cell r="E390" t="str">
            <v>Taxol</v>
          </cell>
          <cell r="F390" t="str">
            <v>Oncology &amp; Immunomodulators</v>
          </cell>
          <cell r="G390" t="str">
            <v>Alkaloids</v>
          </cell>
          <cell r="H390">
            <v>0</v>
          </cell>
        </row>
        <row r="391">
          <cell r="B391" t="str">
            <v>Paliperidone ER1.5mg</v>
          </cell>
          <cell r="C391" t="str">
            <v>Paliperidone ER</v>
          </cell>
          <cell r="D391" t="str">
            <v>1.5mg</v>
          </cell>
          <cell r="E391" t="str">
            <v>Invega Sustenna</v>
          </cell>
          <cell r="F391" t="str">
            <v>Central Nervous System</v>
          </cell>
          <cell r="G391" t="str">
            <v>Anti-psychotics</v>
          </cell>
          <cell r="H391">
            <v>0</v>
          </cell>
        </row>
        <row r="392">
          <cell r="B392" t="str">
            <v>Paliperidone ER3mg</v>
          </cell>
          <cell r="C392" t="str">
            <v>Paliperidone ER</v>
          </cell>
          <cell r="D392" t="str">
            <v>3mg</v>
          </cell>
          <cell r="E392" t="str">
            <v>Invega Sustenna</v>
          </cell>
          <cell r="F392" t="str">
            <v>Central Nervous System</v>
          </cell>
          <cell r="G392" t="str">
            <v>Anti-psychotics</v>
          </cell>
          <cell r="H392">
            <v>0</v>
          </cell>
        </row>
        <row r="393">
          <cell r="B393" t="str">
            <v>Paliperidone ER6mg</v>
          </cell>
          <cell r="C393" t="str">
            <v>Paliperidone ER</v>
          </cell>
          <cell r="D393" t="str">
            <v>6mg</v>
          </cell>
          <cell r="E393" t="str">
            <v>Invega Sustenna</v>
          </cell>
          <cell r="F393" t="str">
            <v>Central Nervous System</v>
          </cell>
          <cell r="G393" t="str">
            <v>Anti-psychotics</v>
          </cell>
          <cell r="H393">
            <v>0</v>
          </cell>
        </row>
        <row r="394">
          <cell r="B394" t="str">
            <v>Paliperidone ER9mg</v>
          </cell>
          <cell r="C394" t="str">
            <v>Paliperidone ER</v>
          </cell>
          <cell r="D394" t="str">
            <v>9mg</v>
          </cell>
          <cell r="E394" t="str">
            <v>Invega Sustenna</v>
          </cell>
          <cell r="F394" t="str">
            <v>Central Nervous System</v>
          </cell>
          <cell r="G394" t="str">
            <v>Anti-psychotics</v>
          </cell>
          <cell r="H394">
            <v>0</v>
          </cell>
        </row>
        <row r="395">
          <cell r="B395" t="str">
            <v>Pantoprazole20mg</v>
          </cell>
          <cell r="C395" t="str">
            <v>Pantoprazole</v>
          </cell>
          <cell r="D395" t="str">
            <v>20mg</v>
          </cell>
          <cell r="E395" t="str">
            <v>Protonix</v>
          </cell>
          <cell r="F395" t="str">
            <v>Gastro-Intestinal</v>
          </cell>
          <cell r="G395" t="str">
            <v>Antacids &amp; anti-ulcerants</v>
          </cell>
          <cell r="H395">
            <v>0</v>
          </cell>
        </row>
        <row r="396">
          <cell r="B396" t="str">
            <v>Pantoprazole40mg</v>
          </cell>
          <cell r="C396" t="str">
            <v>Pantoprazole</v>
          </cell>
          <cell r="D396" t="str">
            <v>40mg</v>
          </cell>
          <cell r="E396" t="str">
            <v>Protonix</v>
          </cell>
          <cell r="F396" t="str">
            <v>Gastro-Intestinal</v>
          </cell>
          <cell r="G396" t="str">
            <v>Antacids &amp; anti-ulcerants</v>
          </cell>
          <cell r="H396">
            <v>0</v>
          </cell>
        </row>
        <row r="397">
          <cell r="B397" t="str">
            <v>Paracetamol1000mg</v>
          </cell>
          <cell r="C397" t="str">
            <v>Paracetamol</v>
          </cell>
          <cell r="D397" t="str">
            <v>1000mg</v>
          </cell>
          <cell r="E397" t="str">
            <v/>
          </cell>
          <cell r="F397" t="str">
            <v>Musculoskeletal</v>
          </cell>
          <cell r="G397" t="str">
            <v/>
          </cell>
          <cell r="H397">
            <v>0</v>
          </cell>
        </row>
        <row r="398">
          <cell r="B398" t="str">
            <v>Paracetamol500mg</v>
          </cell>
          <cell r="C398" t="str">
            <v>Paracetamol</v>
          </cell>
          <cell r="D398" t="str">
            <v>500mg</v>
          </cell>
          <cell r="E398" t="str">
            <v/>
          </cell>
          <cell r="F398" t="str">
            <v>Musculoskeletal</v>
          </cell>
          <cell r="G398" t="str">
            <v/>
          </cell>
          <cell r="H398">
            <v>0</v>
          </cell>
        </row>
        <row r="399">
          <cell r="B399" t="str">
            <v>Paracetamol750mg</v>
          </cell>
          <cell r="C399" t="str">
            <v>Paracetamol</v>
          </cell>
          <cell r="D399" t="str">
            <v>750mg</v>
          </cell>
          <cell r="E399" t="str">
            <v/>
          </cell>
          <cell r="F399" t="str">
            <v>Musculoskeletal</v>
          </cell>
          <cell r="G399" t="str">
            <v/>
          </cell>
          <cell r="H399">
            <v>0</v>
          </cell>
        </row>
        <row r="400">
          <cell r="B400" t="str">
            <v>Perindopril + Indapamide4+1.25mg</v>
          </cell>
          <cell r="C400" t="str">
            <v>Perindopril + Indapamide</v>
          </cell>
          <cell r="D400" t="str">
            <v>4+1.25mg</v>
          </cell>
          <cell r="E400" t="str">
            <v>Preterax; Coverex AR Komb; Coverex Komb</v>
          </cell>
          <cell r="F400" t="str">
            <v>Cardiovascular</v>
          </cell>
          <cell r="G400" t="str">
            <v>ACE inhibitors</v>
          </cell>
          <cell r="H400">
            <v>0</v>
          </cell>
        </row>
        <row r="401">
          <cell r="B401" t="str">
            <v>Pioglitazone+Glimiperide30+2mg</v>
          </cell>
          <cell r="C401" t="str">
            <v>Pioglitazone+Glimiperide</v>
          </cell>
          <cell r="D401" t="str">
            <v>30+2mg</v>
          </cell>
          <cell r="E401" t="str">
            <v/>
          </cell>
          <cell r="F401" t="str">
            <v>Endocrine</v>
          </cell>
          <cell r="G401" t="str">
            <v/>
          </cell>
          <cell r="H401">
            <v>0</v>
          </cell>
        </row>
        <row r="402">
          <cell r="B402" t="str">
            <v>Pioglitazone+Glimiperide30+4mg</v>
          </cell>
          <cell r="C402" t="str">
            <v>Pioglitazone+Glimiperide</v>
          </cell>
          <cell r="D402" t="str">
            <v>30+4mg</v>
          </cell>
          <cell r="E402" t="str">
            <v/>
          </cell>
          <cell r="F402" t="str">
            <v>Endocrine</v>
          </cell>
          <cell r="G402" t="str">
            <v/>
          </cell>
          <cell r="H402">
            <v>0</v>
          </cell>
        </row>
        <row r="403">
          <cell r="B403" t="str">
            <v>Pravastatin sodium</v>
          </cell>
          <cell r="C403" t="str">
            <v>Pravastatin sodium</v>
          </cell>
          <cell r="D403" t="str">
            <v/>
          </cell>
          <cell r="E403" t="str">
            <v>Pravachol</v>
          </cell>
          <cell r="F403" t="str">
            <v>Cardiovascular</v>
          </cell>
          <cell r="G403" t="str">
            <v>Anti-hyperlipidaemics</v>
          </cell>
          <cell r="H403">
            <v>0</v>
          </cell>
        </row>
        <row r="404">
          <cell r="B404" t="str">
            <v>Pravastatin sodium</v>
          </cell>
          <cell r="C404" t="str">
            <v>Pravastatin sodium</v>
          </cell>
          <cell r="D404" t="str">
            <v/>
          </cell>
          <cell r="E404" t="str">
            <v>Pravachol</v>
          </cell>
          <cell r="F404" t="str">
            <v>Cardiovascular</v>
          </cell>
          <cell r="G404" t="str">
            <v>Anti-hyperlipidaemics</v>
          </cell>
          <cell r="H404">
            <v>0</v>
          </cell>
        </row>
        <row r="405">
          <cell r="B405" t="str">
            <v>Pravastatin sodium</v>
          </cell>
          <cell r="C405" t="str">
            <v>Pravastatin sodium</v>
          </cell>
          <cell r="D405" t="str">
            <v/>
          </cell>
          <cell r="E405" t="str">
            <v>Pravachol</v>
          </cell>
          <cell r="F405" t="str">
            <v>Cardiovascular</v>
          </cell>
          <cell r="G405" t="str">
            <v>Anti-hyperlipidaemics</v>
          </cell>
          <cell r="H405">
            <v>0</v>
          </cell>
        </row>
        <row r="406">
          <cell r="B406" t="str">
            <v>Pravastatin10mg</v>
          </cell>
          <cell r="C406" t="str">
            <v>Pravastatin</v>
          </cell>
          <cell r="D406" t="str">
            <v>10mg</v>
          </cell>
          <cell r="E406" t="str">
            <v>Mevalotin</v>
          </cell>
          <cell r="F406" t="str">
            <v>Cardiovascular</v>
          </cell>
          <cell r="G406" t="str">
            <v>Anti-hyperlipidaemics</v>
          </cell>
          <cell r="H406">
            <v>0</v>
          </cell>
        </row>
        <row r="407">
          <cell r="B407" t="str">
            <v>Pravastatin20mg</v>
          </cell>
          <cell r="C407" t="str">
            <v>Pravastatin</v>
          </cell>
          <cell r="D407" t="str">
            <v>20mg</v>
          </cell>
          <cell r="E407" t="str">
            <v>Mevalotin</v>
          </cell>
          <cell r="F407" t="str">
            <v>Cardiovascular</v>
          </cell>
          <cell r="G407" t="str">
            <v>Anti-hyperlipidaemics</v>
          </cell>
          <cell r="H407">
            <v>0</v>
          </cell>
        </row>
        <row r="408">
          <cell r="B408" t="str">
            <v>Pravastatin40mg</v>
          </cell>
          <cell r="C408" t="str">
            <v>Pravastatin</v>
          </cell>
          <cell r="D408" t="str">
            <v>40mg</v>
          </cell>
          <cell r="E408" t="str">
            <v>Mevalotin</v>
          </cell>
          <cell r="F408" t="str">
            <v>Cardiovascular</v>
          </cell>
          <cell r="G408" t="str">
            <v>Anti-hyperlipidaemics</v>
          </cell>
          <cell r="H408">
            <v>0</v>
          </cell>
        </row>
        <row r="409">
          <cell r="B409" t="str">
            <v>Quinine sulphate300mg</v>
          </cell>
          <cell r="C409" t="str">
            <v>Quinine sulphate</v>
          </cell>
          <cell r="D409" t="str">
            <v>300mg</v>
          </cell>
          <cell r="E409" t="str">
            <v/>
          </cell>
          <cell r="F409" t="str">
            <v>Systemic Anti-infectives</v>
          </cell>
          <cell r="G409" t="str">
            <v/>
          </cell>
          <cell r="H409">
            <v>0</v>
          </cell>
        </row>
        <row r="410">
          <cell r="B410" t="str">
            <v>Rabeprazole10mg</v>
          </cell>
          <cell r="C410" t="str">
            <v>Rabeprazole</v>
          </cell>
          <cell r="D410" t="str">
            <v>10mg</v>
          </cell>
          <cell r="E410" t="str">
            <v>Aciphex/Pariet</v>
          </cell>
          <cell r="F410" t="str">
            <v>Gastro-Intestinal</v>
          </cell>
          <cell r="G410" t="str">
            <v>Antacids &amp; anti-ulcerants</v>
          </cell>
          <cell r="H410">
            <v>0</v>
          </cell>
        </row>
        <row r="411">
          <cell r="B411" t="str">
            <v>Rabeprazole20mg</v>
          </cell>
          <cell r="C411" t="str">
            <v>Rabeprazole</v>
          </cell>
          <cell r="D411" t="str">
            <v>20mg</v>
          </cell>
          <cell r="E411" t="str">
            <v>Aciphex/Pariet</v>
          </cell>
          <cell r="F411" t="str">
            <v>Gastro-Intestinal</v>
          </cell>
          <cell r="G411" t="str">
            <v>Antacids &amp; anti-ulcerants</v>
          </cell>
          <cell r="H411">
            <v>0</v>
          </cell>
        </row>
        <row r="412">
          <cell r="B412" t="str">
            <v>Ramipril + HCTZ5+12.5mg</v>
          </cell>
          <cell r="C412" t="str">
            <v>Ramipril + HCTZ</v>
          </cell>
          <cell r="D412" t="str">
            <v>5+12.5mg</v>
          </cell>
          <cell r="E412" t="str">
            <v/>
          </cell>
          <cell r="F412" t="str">
            <v>Cardiovascular</v>
          </cell>
          <cell r="G412" t="str">
            <v/>
          </cell>
          <cell r="H412">
            <v>0</v>
          </cell>
        </row>
        <row r="413">
          <cell r="B413" t="str">
            <v>Ramipril1.25mg</v>
          </cell>
          <cell r="C413" t="str">
            <v>Ramipril</v>
          </cell>
          <cell r="D413" t="str">
            <v>1.25mg</v>
          </cell>
          <cell r="E413" t="str">
            <v>Tritace/Delix; Tritace; Triatec; Delix; Altace</v>
          </cell>
          <cell r="F413" t="str">
            <v>Cardiovascular</v>
          </cell>
          <cell r="G413" t="str">
            <v>ACE inhibitors</v>
          </cell>
          <cell r="H413">
            <v>0</v>
          </cell>
        </row>
        <row r="414">
          <cell r="B414" t="str">
            <v>Ramipril10mg</v>
          </cell>
          <cell r="C414" t="str">
            <v>Ramipril</v>
          </cell>
          <cell r="D414" t="str">
            <v>10mg</v>
          </cell>
          <cell r="E414" t="str">
            <v>Tritace/Delix; Tritace; Triatec; Delix; Altace</v>
          </cell>
          <cell r="F414" t="str">
            <v>Cardiovascular</v>
          </cell>
          <cell r="G414" t="str">
            <v>ACE inhibitors</v>
          </cell>
          <cell r="H414">
            <v>0</v>
          </cell>
        </row>
        <row r="415">
          <cell r="B415" t="str">
            <v>Ramipril2.5mg</v>
          </cell>
          <cell r="C415" t="str">
            <v>Ramipril</v>
          </cell>
          <cell r="D415" t="str">
            <v>2.5mg</v>
          </cell>
          <cell r="E415" t="str">
            <v>Tritace/Delix; Tritace; Triatec; Delix; Altace</v>
          </cell>
          <cell r="F415" t="str">
            <v>Cardiovascular</v>
          </cell>
          <cell r="G415" t="str">
            <v>ACE inhibitors</v>
          </cell>
          <cell r="H415">
            <v>0</v>
          </cell>
        </row>
        <row r="416">
          <cell r="B416" t="str">
            <v>Ramipril5mg</v>
          </cell>
          <cell r="C416" t="str">
            <v>Ramipril</v>
          </cell>
          <cell r="D416" t="str">
            <v>5mg</v>
          </cell>
          <cell r="E416" t="str">
            <v>Tritace/Delix; Tritace; Triatec; Delix; Altace</v>
          </cell>
          <cell r="F416" t="str">
            <v>Cardiovascular</v>
          </cell>
          <cell r="G416" t="str">
            <v>ACE inhibitors</v>
          </cell>
          <cell r="H416">
            <v>0</v>
          </cell>
        </row>
        <row r="417">
          <cell r="B417" t="str">
            <v>Ranitidine150mg</v>
          </cell>
          <cell r="C417" t="str">
            <v>Ranitidine</v>
          </cell>
          <cell r="D417" t="str">
            <v>150mg</v>
          </cell>
          <cell r="E417" t="str">
            <v>Zantac; Ranidin</v>
          </cell>
          <cell r="F417" t="str">
            <v>Gastro-Intestinal</v>
          </cell>
          <cell r="G417" t="str">
            <v>Antacids &amp; anti-ulcerants</v>
          </cell>
          <cell r="H417">
            <v>0</v>
          </cell>
        </row>
        <row r="418">
          <cell r="B418" t="str">
            <v>Ranitidine300mg</v>
          </cell>
          <cell r="C418" t="str">
            <v>Ranitidine</v>
          </cell>
          <cell r="D418" t="str">
            <v>300mg</v>
          </cell>
          <cell r="E418" t="str">
            <v>Zantac; Ranidin</v>
          </cell>
          <cell r="F418" t="str">
            <v>Gastro-Intestinal</v>
          </cell>
          <cell r="G418" t="str">
            <v>Antacids &amp; anti-ulcerants</v>
          </cell>
          <cell r="H418">
            <v>0</v>
          </cell>
        </row>
        <row r="419">
          <cell r="B419" t="str">
            <v>Repaglinide0.5mg</v>
          </cell>
          <cell r="C419" t="str">
            <v>Repaglinide</v>
          </cell>
          <cell r="D419" t="str">
            <v>0.5mg</v>
          </cell>
          <cell r="E419" t="str">
            <v>NovoNorm/Prandin</v>
          </cell>
          <cell r="F419" t="str">
            <v>Endocrine</v>
          </cell>
          <cell r="G419" t="str">
            <v>Anti-diabetics</v>
          </cell>
          <cell r="H419">
            <v>0</v>
          </cell>
        </row>
        <row r="420">
          <cell r="B420" t="str">
            <v>Repaglinide1mg</v>
          </cell>
          <cell r="C420" t="str">
            <v>Repaglinide</v>
          </cell>
          <cell r="D420" t="str">
            <v>1mg</v>
          </cell>
          <cell r="E420" t="str">
            <v>NovoNorm/Prandin</v>
          </cell>
          <cell r="F420" t="str">
            <v>Endocrine</v>
          </cell>
          <cell r="G420" t="str">
            <v>Anti-diabetics</v>
          </cell>
          <cell r="H420">
            <v>0</v>
          </cell>
        </row>
        <row r="421">
          <cell r="B421" t="str">
            <v>Repaglinide2mg</v>
          </cell>
          <cell r="C421" t="str">
            <v>Repaglinide</v>
          </cell>
          <cell r="D421" t="str">
            <v>2mg</v>
          </cell>
          <cell r="E421" t="str">
            <v>NovoNorm/Prandin</v>
          </cell>
          <cell r="F421" t="str">
            <v>Endocrine</v>
          </cell>
          <cell r="G421" t="str">
            <v>Anti-diabetics</v>
          </cell>
          <cell r="H421">
            <v>0</v>
          </cell>
        </row>
        <row r="422">
          <cell r="B422" t="str">
            <v>Risperidone0.25mg</v>
          </cell>
          <cell r="C422" t="str">
            <v>Risperidone</v>
          </cell>
          <cell r="D422" t="str">
            <v>0.25mg</v>
          </cell>
          <cell r="E422" t="str">
            <v>Risperdal</v>
          </cell>
          <cell r="F422" t="str">
            <v>Central Nervous System</v>
          </cell>
          <cell r="G422" t="str">
            <v>Anti-psychotics</v>
          </cell>
          <cell r="H422">
            <v>0</v>
          </cell>
        </row>
        <row r="423">
          <cell r="B423" t="str">
            <v>Risperidone0.5mg</v>
          </cell>
          <cell r="C423" t="str">
            <v>Risperidone</v>
          </cell>
          <cell r="D423" t="str">
            <v>0.5mg</v>
          </cell>
          <cell r="E423" t="str">
            <v>Risperdal</v>
          </cell>
          <cell r="F423" t="str">
            <v>Central Nervous System</v>
          </cell>
          <cell r="G423" t="str">
            <v>Anti-psychotics</v>
          </cell>
          <cell r="H423">
            <v>0</v>
          </cell>
        </row>
        <row r="424">
          <cell r="B424" t="str">
            <v>Risperidone1mg</v>
          </cell>
          <cell r="C424" t="str">
            <v>Risperidone</v>
          </cell>
          <cell r="D424" t="str">
            <v>1mg</v>
          </cell>
          <cell r="E424" t="str">
            <v>Risperdal</v>
          </cell>
          <cell r="F424" t="str">
            <v>Central Nervous System</v>
          </cell>
          <cell r="G424" t="str">
            <v>Anti-psychotics</v>
          </cell>
          <cell r="H424">
            <v>0</v>
          </cell>
        </row>
        <row r="425">
          <cell r="B425" t="str">
            <v>Risperidone2mg</v>
          </cell>
          <cell r="C425" t="str">
            <v>Risperidone</v>
          </cell>
          <cell r="D425" t="str">
            <v>2mg</v>
          </cell>
          <cell r="E425" t="str">
            <v>Risperdal</v>
          </cell>
          <cell r="F425" t="str">
            <v>Central Nervous System</v>
          </cell>
          <cell r="G425" t="str">
            <v>Anti-psychotics</v>
          </cell>
          <cell r="H425">
            <v>0</v>
          </cell>
        </row>
        <row r="426">
          <cell r="B426" t="str">
            <v>Risperidone3mg</v>
          </cell>
          <cell r="C426" t="str">
            <v>Risperidone</v>
          </cell>
          <cell r="D426" t="str">
            <v>3mg</v>
          </cell>
          <cell r="E426" t="str">
            <v>Risperdal</v>
          </cell>
          <cell r="F426" t="str">
            <v>Central Nervous System</v>
          </cell>
          <cell r="G426" t="str">
            <v>Anti-psychotics</v>
          </cell>
          <cell r="H426">
            <v>0</v>
          </cell>
        </row>
        <row r="427">
          <cell r="B427" t="str">
            <v>Risperidone4mg</v>
          </cell>
          <cell r="C427" t="str">
            <v>Risperidone</v>
          </cell>
          <cell r="D427" t="str">
            <v>4mg</v>
          </cell>
          <cell r="E427" t="str">
            <v>Risperdal</v>
          </cell>
          <cell r="F427" t="str">
            <v>Central Nervous System</v>
          </cell>
          <cell r="G427" t="str">
            <v>Anti-psychotics</v>
          </cell>
          <cell r="H427">
            <v>0</v>
          </cell>
        </row>
        <row r="428">
          <cell r="B428" t="str">
            <v>Risperidone6mg</v>
          </cell>
          <cell r="C428" t="str">
            <v>Risperidone</v>
          </cell>
          <cell r="D428" t="str">
            <v>6mg</v>
          </cell>
          <cell r="E428" t="str">
            <v>Risperdal</v>
          </cell>
          <cell r="F428" t="str">
            <v>Central Nervous System</v>
          </cell>
          <cell r="G428" t="str">
            <v>Anti-psychotics</v>
          </cell>
          <cell r="H428">
            <v>0</v>
          </cell>
        </row>
        <row r="429">
          <cell r="B429" t="str">
            <v>Ropinirole XL12mg</v>
          </cell>
          <cell r="C429" t="str">
            <v>Ropinirole XL</v>
          </cell>
          <cell r="D429" t="str">
            <v>12mg</v>
          </cell>
          <cell r="E429" t="str">
            <v>Requip XL 24-Hour; ReQuip Modutab XL; ReQuip XL 24 hour; Requip Once-a-day; ReQuip 24-hour; Requip 24-hr; Requip XL 24-Hour; Requip LP</v>
          </cell>
          <cell r="F429" t="str">
            <v>Central Nervous System</v>
          </cell>
          <cell r="G429" t="str">
            <v>Anti-Parkinson's agents</v>
          </cell>
          <cell r="H429">
            <v>0</v>
          </cell>
        </row>
        <row r="430">
          <cell r="B430" t="str">
            <v>Ropinirole XL2mg</v>
          </cell>
          <cell r="C430" t="str">
            <v>Ropinirole XL</v>
          </cell>
          <cell r="D430" t="str">
            <v>2mg</v>
          </cell>
          <cell r="E430" t="str">
            <v>Requip XL 24-Hour; ReQuip Modutab XL; ReQuip XL 24 hour; Requip Once-a-day; ReQuip 24-hour; Requip 24-hr; Requip XL 24-Hour; Requip LP</v>
          </cell>
          <cell r="F430" t="str">
            <v>Central Nervous System</v>
          </cell>
          <cell r="G430" t="str">
            <v>Anti-Parkinson's agents</v>
          </cell>
          <cell r="H430">
            <v>0</v>
          </cell>
        </row>
        <row r="431">
          <cell r="B431" t="str">
            <v>Ropinirole XL3mg</v>
          </cell>
          <cell r="C431" t="str">
            <v>Ropinirole XL</v>
          </cell>
          <cell r="D431" t="str">
            <v>3mg</v>
          </cell>
          <cell r="E431" t="str">
            <v>Requip XL 24-Hour; ReQuip Modutab XL; ReQuip XL 24 hour; Requip Once-a-day; ReQuip 24-hour; Requip 24-hr; Requip XL 24-Hour; Requip LP</v>
          </cell>
          <cell r="F431" t="str">
            <v>Central Nervous System</v>
          </cell>
          <cell r="G431" t="str">
            <v>Anti-Parkinson's agents</v>
          </cell>
          <cell r="H431">
            <v>0</v>
          </cell>
        </row>
        <row r="432">
          <cell r="B432" t="str">
            <v>Ropinirole XL4mg</v>
          </cell>
          <cell r="C432" t="str">
            <v>Ropinirole XL</v>
          </cell>
          <cell r="D432" t="str">
            <v>4mg</v>
          </cell>
          <cell r="E432" t="str">
            <v>Requip XL 24-Hour; ReQuip Modutab XL; ReQuip XL 24 hour; Requip Once-a-day; ReQuip 24-hour; Requip 24-hr; Requip XL 24-Hour; Requip LP</v>
          </cell>
          <cell r="F432" t="str">
            <v>Central Nervous System</v>
          </cell>
          <cell r="G432" t="str">
            <v>Anti-Parkinson's agents</v>
          </cell>
          <cell r="H432">
            <v>0</v>
          </cell>
        </row>
        <row r="433">
          <cell r="B433" t="str">
            <v>Ropinirole XL6mg</v>
          </cell>
          <cell r="C433" t="str">
            <v>Ropinirole XL</v>
          </cell>
          <cell r="D433" t="str">
            <v>6mg</v>
          </cell>
          <cell r="E433" t="str">
            <v>Requip XL 24-Hour; ReQuip Modutab XL; ReQuip XL 24 hour; Requip Once-a-day; ReQuip 24-hour; Requip 24-hr; Requip XL 24-Hour; Requip LP</v>
          </cell>
          <cell r="F433" t="str">
            <v>Central Nervous System</v>
          </cell>
          <cell r="G433" t="str">
            <v>Anti-Parkinson's agents</v>
          </cell>
          <cell r="H433">
            <v>0</v>
          </cell>
        </row>
        <row r="434">
          <cell r="B434" t="str">
            <v>Ropinirole XL8mg</v>
          </cell>
          <cell r="C434" t="str">
            <v>Ropinirole XL</v>
          </cell>
          <cell r="D434" t="str">
            <v>8mg</v>
          </cell>
          <cell r="E434" t="str">
            <v>Requip XL 24-Hour; ReQuip Modutab XL; ReQuip XL 24 hour; Requip Once-a-day; ReQuip 24-hour; Requip 24-hr; Requip XL 24-Hour; Requip LP</v>
          </cell>
          <cell r="F434" t="str">
            <v>Central Nervous System</v>
          </cell>
          <cell r="G434" t="str">
            <v>Anti-Parkinson's agents</v>
          </cell>
          <cell r="H434">
            <v>0</v>
          </cell>
        </row>
        <row r="435">
          <cell r="B435" t="str">
            <v>Ropinirole0.25mg</v>
          </cell>
          <cell r="C435" t="str">
            <v>Ropinirole</v>
          </cell>
          <cell r="D435" t="str">
            <v>0.25mg</v>
          </cell>
          <cell r="E435" t="str">
            <v>Requip; Requip; Adartel; Repreve; Requip 12hr</v>
          </cell>
          <cell r="F435" t="str">
            <v>Central Nervous System</v>
          </cell>
          <cell r="G435" t="str">
            <v>Anti-Parkinson's agents</v>
          </cell>
          <cell r="H435">
            <v>0</v>
          </cell>
        </row>
        <row r="436">
          <cell r="B436" t="str">
            <v>Ropinirole0.5mg</v>
          </cell>
          <cell r="C436" t="str">
            <v>Ropinirole</v>
          </cell>
          <cell r="D436" t="str">
            <v>0.5mg</v>
          </cell>
          <cell r="E436" t="str">
            <v>Requip; Requip; Adartel; Repreve; Requip 12hr</v>
          </cell>
          <cell r="F436" t="str">
            <v>Central Nervous System</v>
          </cell>
          <cell r="G436" t="str">
            <v>Anti-Parkinson's agents</v>
          </cell>
          <cell r="H436">
            <v>0</v>
          </cell>
        </row>
        <row r="437">
          <cell r="B437" t="str">
            <v>Ropinirole1mg</v>
          </cell>
          <cell r="C437" t="str">
            <v>Ropinirole</v>
          </cell>
          <cell r="D437" t="str">
            <v>1mg</v>
          </cell>
          <cell r="E437" t="str">
            <v>Requip; Requip; Adartel; Repreve; Requip 12hr</v>
          </cell>
          <cell r="F437" t="str">
            <v>Central Nervous System</v>
          </cell>
          <cell r="G437" t="str">
            <v>Anti-Parkinson's agents</v>
          </cell>
          <cell r="H437">
            <v>0</v>
          </cell>
        </row>
        <row r="438">
          <cell r="B438" t="str">
            <v>Ropinirole2mg</v>
          </cell>
          <cell r="C438" t="str">
            <v>Ropinirole</v>
          </cell>
          <cell r="D438" t="str">
            <v>2mg</v>
          </cell>
          <cell r="E438" t="str">
            <v>Requip; Requip; Adartel; Repreve; Requip 12hr</v>
          </cell>
          <cell r="F438" t="str">
            <v>Central Nervous System</v>
          </cell>
          <cell r="G438" t="str">
            <v>Anti-Parkinson's agents</v>
          </cell>
          <cell r="H438">
            <v>0</v>
          </cell>
        </row>
        <row r="439">
          <cell r="B439" t="str">
            <v>Ropinirole5mg</v>
          </cell>
          <cell r="C439" t="str">
            <v>Ropinirole</v>
          </cell>
          <cell r="D439" t="str">
            <v>5mg</v>
          </cell>
          <cell r="E439" t="str">
            <v>Requip; Requip; Adartel; Repreve; Requip 12hr</v>
          </cell>
          <cell r="F439" t="str">
            <v>Central Nervous System</v>
          </cell>
          <cell r="G439" t="str">
            <v>Anti-Parkinson's agents</v>
          </cell>
          <cell r="H439">
            <v>0</v>
          </cell>
        </row>
        <row r="440">
          <cell r="B440" t="str">
            <v>Sertraline 100mg</v>
          </cell>
          <cell r="C440" t="str">
            <v xml:space="preserve">Sertraline </v>
          </cell>
          <cell r="D440" t="str">
            <v>100mg</v>
          </cell>
          <cell r="E440" t="str">
            <v>Zoloft; J Zoloft</v>
          </cell>
          <cell r="F440" t="str">
            <v>Central Nervous System</v>
          </cell>
          <cell r="G440" t="str">
            <v>Anti-depressants</v>
          </cell>
          <cell r="H440">
            <v>0</v>
          </cell>
        </row>
        <row r="441">
          <cell r="B441" t="str">
            <v>Sertraline 25mg</v>
          </cell>
          <cell r="C441" t="str">
            <v xml:space="preserve">Sertraline </v>
          </cell>
          <cell r="D441" t="str">
            <v>25mg</v>
          </cell>
          <cell r="E441" t="str">
            <v>Zoloft; J Zoloft</v>
          </cell>
          <cell r="F441" t="str">
            <v>Central Nervous System</v>
          </cell>
          <cell r="G441" t="str">
            <v>Anti-depressants</v>
          </cell>
          <cell r="H441">
            <v>0</v>
          </cell>
        </row>
        <row r="442">
          <cell r="B442" t="str">
            <v>Sertraline 50mg</v>
          </cell>
          <cell r="C442" t="str">
            <v xml:space="preserve">Sertraline </v>
          </cell>
          <cell r="D442" t="str">
            <v>50mg</v>
          </cell>
          <cell r="E442" t="str">
            <v>Zoloft; J Zoloft</v>
          </cell>
          <cell r="F442" t="str">
            <v>Central Nervous System</v>
          </cell>
          <cell r="G442" t="str">
            <v>Anti-depressants</v>
          </cell>
          <cell r="H442">
            <v>0</v>
          </cell>
        </row>
        <row r="443">
          <cell r="B443" t="str">
            <v>Sevelamer800mg</v>
          </cell>
          <cell r="C443" t="str">
            <v>Sevelamer</v>
          </cell>
          <cell r="D443" t="str">
            <v>800mg</v>
          </cell>
          <cell r="E443" t="str">
            <v>Renagel</v>
          </cell>
          <cell r="F443" t="str">
            <v>Various</v>
          </cell>
          <cell r="G443" t="str">
            <v>Other therapeutic products</v>
          </cell>
          <cell r="H443">
            <v>0</v>
          </cell>
        </row>
        <row r="444">
          <cell r="B444" t="str">
            <v>Sildenafil100mg</v>
          </cell>
          <cell r="C444" t="str">
            <v>Sildenafil</v>
          </cell>
          <cell r="D444" t="str">
            <v>100mg</v>
          </cell>
          <cell r="E444" t="str">
            <v>Viagra</v>
          </cell>
          <cell r="F444" t="str">
            <v>Genito-Urinary</v>
          </cell>
          <cell r="G444" t="str">
            <v>Sexual dysfunction</v>
          </cell>
          <cell r="H444">
            <v>0</v>
          </cell>
        </row>
        <row r="445">
          <cell r="B445" t="str">
            <v>Sildenafil20mg</v>
          </cell>
          <cell r="C445" t="str">
            <v>Sildenafil</v>
          </cell>
          <cell r="D445" t="str">
            <v>20mg</v>
          </cell>
          <cell r="E445" t="str">
            <v>Viagra</v>
          </cell>
          <cell r="F445" t="str">
            <v>Genito-Urinary</v>
          </cell>
          <cell r="G445" t="str">
            <v>Sexual dysfunction</v>
          </cell>
          <cell r="H445">
            <v>0</v>
          </cell>
        </row>
        <row r="446">
          <cell r="B446" t="str">
            <v>Sildenafil25mg</v>
          </cell>
          <cell r="C446" t="str">
            <v>Sildenafil</v>
          </cell>
          <cell r="D446" t="str">
            <v>25mg</v>
          </cell>
          <cell r="E446" t="str">
            <v>Viagra</v>
          </cell>
          <cell r="F446" t="str">
            <v>Genito-Urinary</v>
          </cell>
          <cell r="G446" t="str">
            <v>Sexual dysfunction</v>
          </cell>
          <cell r="H446">
            <v>0</v>
          </cell>
        </row>
        <row r="447">
          <cell r="B447" t="str">
            <v>Sildenafil50mg</v>
          </cell>
          <cell r="C447" t="str">
            <v>Sildenafil</v>
          </cell>
          <cell r="D447" t="str">
            <v>50mg</v>
          </cell>
          <cell r="E447" t="str">
            <v>Viagra</v>
          </cell>
          <cell r="F447" t="str">
            <v>Genito-Urinary</v>
          </cell>
          <cell r="G447" t="str">
            <v>Sexual dysfunction</v>
          </cell>
          <cell r="H447">
            <v>0</v>
          </cell>
        </row>
        <row r="448">
          <cell r="B448" t="str">
            <v>Sirolimus1mg</v>
          </cell>
          <cell r="C448" t="str">
            <v>Sirolimus</v>
          </cell>
          <cell r="D448" t="str">
            <v>1mg</v>
          </cell>
          <cell r="E448" t="str">
            <v>Rapamune</v>
          </cell>
          <cell r="F448" t="str">
            <v>Oncology &amp; Immunomodulators</v>
          </cell>
          <cell r="G448" t="str">
            <v>Immunosuppressants</v>
          </cell>
          <cell r="H448">
            <v>0</v>
          </cell>
        </row>
        <row r="449">
          <cell r="B449" t="str">
            <v>Sirolimus2mg</v>
          </cell>
          <cell r="C449" t="str">
            <v>Sirolimus</v>
          </cell>
          <cell r="D449" t="str">
            <v>2mg</v>
          </cell>
          <cell r="E449" t="str">
            <v>Rapamune</v>
          </cell>
          <cell r="F449" t="str">
            <v>Oncology &amp; Immunomodulators</v>
          </cell>
          <cell r="G449" t="str">
            <v>Immunosuppressants</v>
          </cell>
          <cell r="H449">
            <v>0</v>
          </cell>
        </row>
        <row r="450">
          <cell r="B450" t="str">
            <v>Sodium valproate300mg</v>
          </cell>
          <cell r="C450" t="str">
            <v>Sodium valproate</v>
          </cell>
          <cell r="D450" t="str">
            <v>300mg</v>
          </cell>
          <cell r="E450" t="str">
            <v>Depakine; Depakine; Ergenyl; Epilim; Deprakine</v>
          </cell>
          <cell r="F450" t="str">
            <v>Central Nervous System</v>
          </cell>
          <cell r="G450" t="str">
            <v>Anti-epileptics</v>
          </cell>
          <cell r="H450">
            <v>0</v>
          </cell>
        </row>
        <row r="451">
          <cell r="B451" t="str">
            <v>Sodium valproate500mg</v>
          </cell>
          <cell r="C451" t="str">
            <v>Sodium valproate</v>
          </cell>
          <cell r="D451" t="str">
            <v>500mg</v>
          </cell>
          <cell r="E451" t="str">
            <v>Depakine; Depakine; Ergenyl; Epilim; Deprakine</v>
          </cell>
          <cell r="F451" t="str">
            <v>Central Nervous System</v>
          </cell>
          <cell r="G451" t="str">
            <v>Anti-epileptics</v>
          </cell>
          <cell r="H451">
            <v>0</v>
          </cell>
        </row>
        <row r="452">
          <cell r="B452" t="str">
            <v>Solifenacin succinate10mg</v>
          </cell>
          <cell r="C452" t="str">
            <v>Solifenacin succinate</v>
          </cell>
          <cell r="D452" t="str">
            <v>10mg</v>
          </cell>
          <cell r="E452" t="str">
            <v>Vesicare</v>
          </cell>
          <cell r="F452" t="str">
            <v>Genito-Urinary</v>
          </cell>
          <cell r="G452" t="str">
            <v>Other genito-urinary agents</v>
          </cell>
          <cell r="H452">
            <v>0</v>
          </cell>
        </row>
        <row r="453">
          <cell r="B453" t="str">
            <v>Solifenacin succinate5mg</v>
          </cell>
          <cell r="C453" t="str">
            <v>Solifenacin succinate</v>
          </cell>
          <cell r="D453" t="str">
            <v>5mg</v>
          </cell>
          <cell r="E453" t="str">
            <v>Vesicare</v>
          </cell>
          <cell r="F453" t="str">
            <v>Genito-Urinary</v>
          </cell>
          <cell r="G453" t="str">
            <v>Other genito-urinary agents</v>
          </cell>
          <cell r="H453">
            <v>0</v>
          </cell>
        </row>
        <row r="454">
          <cell r="B454" t="str">
            <v>Sterile Water for Injection USP2mL</v>
          </cell>
          <cell r="C454" t="str">
            <v>Sterile Water for Injection USP</v>
          </cell>
          <cell r="D454" t="str">
            <v>2mL</v>
          </cell>
          <cell r="E454" t="str">
            <v/>
          </cell>
          <cell r="F454" t="str">
            <v>Various</v>
          </cell>
          <cell r="G454" t="str">
            <v/>
          </cell>
          <cell r="H454">
            <v>0</v>
          </cell>
        </row>
        <row r="455">
          <cell r="B455" t="str">
            <v>Sterile Water for Injection USP5mL</v>
          </cell>
          <cell r="C455" t="str">
            <v>Sterile Water for Injection USP</v>
          </cell>
          <cell r="D455" t="str">
            <v>5mL</v>
          </cell>
          <cell r="E455" t="str">
            <v/>
          </cell>
          <cell r="F455" t="str">
            <v>Various</v>
          </cell>
          <cell r="G455" t="str">
            <v/>
          </cell>
          <cell r="H455">
            <v>0</v>
          </cell>
        </row>
        <row r="456">
          <cell r="B456" t="str">
            <v>Sumatriptan succinate100mg</v>
          </cell>
          <cell r="C456" t="str">
            <v>Sumatriptan succinate</v>
          </cell>
          <cell r="D456" t="str">
            <v>100mg</v>
          </cell>
          <cell r="E456" t="str">
            <v>Imigran/Imitrex; Imigran; Imitrex</v>
          </cell>
          <cell r="F456" t="str">
            <v>Central Nervous System</v>
          </cell>
          <cell r="G456" t="str">
            <v>Anti-migraine preparations</v>
          </cell>
          <cell r="H456">
            <v>0</v>
          </cell>
        </row>
        <row r="457">
          <cell r="B457" t="str">
            <v>Sumatriptan succinate50mg</v>
          </cell>
          <cell r="C457" t="str">
            <v>Sumatriptan succinate</v>
          </cell>
          <cell r="D457" t="str">
            <v>50mg</v>
          </cell>
          <cell r="E457" t="str">
            <v>Imigran/Imitrex; Imigran; Imitrex</v>
          </cell>
          <cell r="F457" t="str">
            <v>Central Nervous System</v>
          </cell>
          <cell r="G457" t="str">
            <v>Anti-migraine preparations</v>
          </cell>
          <cell r="H457">
            <v>0</v>
          </cell>
        </row>
        <row r="458">
          <cell r="B458" t="str">
            <v>Tacrolimus0.5mg</v>
          </cell>
          <cell r="C458" t="str">
            <v>Tacrolimus</v>
          </cell>
          <cell r="D458" t="str">
            <v>0.5mg</v>
          </cell>
          <cell r="E458" t="str">
            <v>Prograf; Modigraf</v>
          </cell>
          <cell r="F458" t="str">
            <v>Oncology &amp; Immunomodulators</v>
          </cell>
          <cell r="G458" t="str">
            <v>Immunosuppressants</v>
          </cell>
          <cell r="H458">
            <v>0</v>
          </cell>
        </row>
        <row r="459">
          <cell r="B459" t="str">
            <v>Tacrolimus1mg</v>
          </cell>
          <cell r="C459" t="str">
            <v>Tacrolimus</v>
          </cell>
          <cell r="D459" t="str">
            <v>1mg</v>
          </cell>
          <cell r="E459" t="str">
            <v>Prograf; Modigraf</v>
          </cell>
          <cell r="F459" t="str">
            <v>Oncology &amp; Immunomodulators</v>
          </cell>
          <cell r="G459" t="str">
            <v>Immunosuppressants</v>
          </cell>
          <cell r="H459">
            <v>0</v>
          </cell>
        </row>
        <row r="460">
          <cell r="B460" t="str">
            <v>Tacrolimus5mg</v>
          </cell>
          <cell r="C460" t="str">
            <v>Tacrolimus</v>
          </cell>
          <cell r="D460" t="str">
            <v>5mg</v>
          </cell>
          <cell r="E460" t="str">
            <v>Prograf; Modigraf</v>
          </cell>
          <cell r="F460" t="str">
            <v>Oncology &amp; Immunomodulators</v>
          </cell>
          <cell r="G460" t="str">
            <v>Immunosuppressants</v>
          </cell>
          <cell r="H460">
            <v>0</v>
          </cell>
        </row>
        <row r="461">
          <cell r="B461" t="str">
            <v>Tadalafil10mg</v>
          </cell>
          <cell r="C461" t="str">
            <v>Tadalafil</v>
          </cell>
          <cell r="D461" t="str">
            <v>10mg</v>
          </cell>
          <cell r="E461" t="str">
            <v>Cialis</v>
          </cell>
          <cell r="F461" t="str">
            <v>Genito-Urinary</v>
          </cell>
          <cell r="G461" t="str">
            <v>Sexual dysfunction</v>
          </cell>
          <cell r="H461">
            <v>0</v>
          </cell>
        </row>
        <row r="462">
          <cell r="B462" t="str">
            <v>Tadalafil2.5mg</v>
          </cell>
          <cell r="C462" t="str">
            <v>Tadalafil</v>
          </cell>
          <cell r="D462" t="str">
            <v>2.5mg</v>
          </cell>
          <cell r="E462" t="str">
            <v>Cialis</v>
          </cell>
          <cell r="F462" t="str">
            <v>Genito-Urinary</v>
          </cell>
          <cell r="G462" t="str">
            <v>Sexual dysfunction</v>
          </cell>
          <cell r="H462">
            <v>0</v>
          </cell>
        </row>
        <row r="463">
          <cell r="B463" t="str">
            <v>Tadalafil20mg</v>
          </cell>
          <cell r="C463" t="str">
            <v>Tadalafil</v>
          </cell>
          <cell r="D463" t="str">
            <v>20mg</v>
          </cell>
          <cell r="E463" t="str">
            <v>Cialis</v>
          </cell>
          <cell r="F463" t="str">
            <v>Genito-Urinary</v>
          </cell>
          <cell r="G463" t="str">
            <v>Sexual dysfunction</v>
          </cell>
          <cell r="H463">
            <v>0</v>
          </cell>
        </row>
        <row r="464">
          <cell r="B464" t="str">
            <v>Tadalafil5mg</v>
          </cell>
          <cell r="C464" t="str">
            <v>Tadalafil</v>
          </cell>
          <cell r="D464" t="str">
            <v>5mg</v>
          </cell>
          <cell r="E464" t="str">
            <v>Cialis</v>
          </cell>
          <cell r="F464" t="str">
            <v>Genito-Urinary</v>
          </cell>
          <cell r="G464" t="str">
            <v>Sexual dysfunction</v>
          </cell>
          <cell r="H464">
            <v>0</v>
          </cell>
        </row>
        <row r="465">
          <cell r="B465" t="str">
            <v>Telmisartan + Amlodipine40+10mg</v>
          </cell>
          <cell r="C465" t="str">
            <v>Telmisartan + Amlodipine</v>
          </cell>
          <cell r="D465" t="str">
            <v>40+10mg</v>
          </cell>
          <cell r="E465" t="str">
            <v/>
          </cell>
          <cell r="F465" t="str">
            <v>Cardiovascular</v>
          </cell>
          <cell r="G465" t="str">
            <v/>
          </cell>
          <cell r="H465">
            <v>0</v>
          </cell>
        </row>
        <row r="466">
          <cell r="B466" t="str">
            <v>Telmisartan + Amlodipine40+5mg</v>
          </cell>
          <cell r="C466" t="str">
            <v>Telmisartan + Amlodipine</v>
          </cell>
          <cell r="D466" t="str">
            <v>40+5mg</v>
          </cell>
          <cell r="E466" t="str">
            <v/>
          </cell>
          <cell r="F466" t="str">
            <v>Cardiovascular</v>
          </cell>
          <cell r="G466" t="str">
            <v/>
          </cell>
          <cell r="H466">
            <v>0</v>
          </cell>
        </row>
        <row r="467">
          <cell r="B467" t="str">
            <v>Telmisartan + Amlodipine80+10mg</v>
          </cell>
          <cell r="C467" t="str">
            <v>Telmisartan + Amlodipine</v>
          </cell>
          <cell r="D467" t="str">
            <v>80+10mg</v>
          </cell>
          <cell r="E467" t="str">
            <v/>
          </cell>
          <cell r="F467" t="str">
            <v>Cardiovascular</v>
          </cell>
          <cell r="G467" t="str">
            <v/>
          </cell>
          <cell r="H467">
            <v>0</v>
          </cell>
        </row>
        <row r="468">
          <cell r="B468" t="str">
            <v>Telmisartan + Amlodipine80+5mg</v>
          </cell>
          <cell r="C468" t="str">
            <v>Telmisartan + Amlodipine</v>
          </cell>
          <cell r="D468" t="str">
            <v>80+5mg</v>
          </cell>
          <cell r="E468" t="str">
            <v/>
          </cell>
          <cell r="F468" t="str">
            <v>Cardiovascular</v>
          </cell>
          <cell r="G468" t="str">
            <v/>
          </cell>
          <cell r="H468">
            <v>0</v>
          </cell>
        </row>
        <row r="469">
          <cell r="B469" t="str">
            <v>Telmisartan + HCTZ40+12.5mg</v>
          </cell>
          <cell r="C469" t="str">
            <v>Telmisartan + HCTZ</v>
          </cell>
          <cell r="D469" t="str">
            <v>40+12.5mg</v>
          </cell>
          <cell r="E469" t="str">
            <v>Micardis HCT</v>
          </cell>
          <cell r="F469" t="str">
            <v>Cardiovascular</v>
          </cell>
          <cell r="G469" t="str">
            <v>Angiotensin II antagonists</v>
          </cell>
          <cell r="H469">
            <v>0</v>
          </cell>
        </row>
        <row r="470">
          <cell r="B470" t="str">
            <v>Telmisartan + HCTZ80+12.5mg</v>
          </cell>
          <cell r="C470" t="str">
            <v>Telmisartan + HCTZ</v>
          </cell>
          <cell r="D470" t="str">
            <v>80+12.5mg</v>
          </cell>
          <cell r="E470" t="str">
            <v>Micardis HCT</v>
          </cell>
          <cell r="F470" t="str">
            <v>Cardiovascular</v>
          </cell>
          <cell r="G470" t="str">
            <v>Angiotensin II antagonists</v>
          </cell>
          <cell r="H470">
            <v>0</v>
          </cell>
        </row>
        <row r="471">
          <cell r="B471" t="str">
            <v>Telmisartan + HCTZ80+25mg</v>
          </cell>
          <cell r="C471" t="str">
            <v>Telmisartan + HCTZ</v>
          </cell>
          <cell r="D471" t="str">
            <v>80+25mg</v>
          </cell>
          <cell r="E471" t="str">
            <v>Micardis HCT</v>
          </cell>
          <cell r="F471" t="str">
            <v>Cardiovascular</v>
          </cell>
          <cell r="G471" t="str">
            <v>Angiotensin II antagonists</v>
          </cell>
          <cell r="H471">
            <v>0</v>
          </cell>
        </row>
        <row r="472">
          <cell r="B472" t="str">
            <v>Telmisartan20mg</v>
          </cell>
          <cell r="C472" t="str">
            <v>Telmisartan</v>
          </cell>
          <cell r="D472" t="str">
            <v>20mg</v>
          </cell>
          <cell r="E472" t="str">
            <v>Micardis; Kinzal; Pritor; Kinzalmono</v>
          </cell>
          <cell r="F472" t="str">
            <v>Cardiovascular</v>
          </cell>
          <cell r="G472" t="str">
            <v>Angiotensin II antagonists</v>
          </cell>
          <cell r="H472">
            <v>0</v>
          </cell>
        </row>
        <row r="473">
          <cell r="B473" t="str">
            <v>Telmisartan40mg</v>
          </cell>
          <cell r="C473" t="str">
            <v>Telmisartan</v>
          </cell>
          <cell r="D473" t="str">
            <v>40mg</v>
          </cell>
          <cell r="E473" t="str">
            <v>Micardis; Kinzal; Pritor; Kinzalmono</v>
          </cell>
          <cell r="F473" t="str">
            <v>Cardiovascular</v>
          </cell>
          <cell r="G473" t="str">
            <v>Angiotensin II antagonists</v>
          </cell>
          <cell r="H473">
            <v>0</v>
          </cell>
        </row>
        <row r="474">
          <cell r="B474" t="str">
            <v>Telmisartan80mg</v>
          </cell>
          <cell r="C474" t="str">
            <v>Telmisartan</v>
          </cell>
          <cell r="D474" t="str">
            <v>80mg</v>
          </cell>
          <cell r="E474" t="str">
            <v>Micardis; Kinzal; Pritor; Kinzalmono</v>
          </cell>
          <cell r="F474" t="str">
            <v>Cardiovascular</v>
          </cell>
          <cell r="G474" t="str">
            <v>Angiotensin II antagonists</v>
          </cell>
          <cell r="H474">
            <v>0</v>
          </cell>
        </row>
        <row r="475">
          <cell r="B475" t="str">
            <v>Terazosin10mg</v>
          </cell>
          <cell r="C475" t="str">
            <v>Terazosin</v>
          </cell>
          <cell r="D475" t="str">
            <v>10mg</v>
          </cell>
          <cell r="E475" t="str">
            <v>Hytrin; Deflox; Flotrin; Heitrin; Itrin; Sinalfa; Urodie; Uroflo; Uro-Hytrin; Vicard</v>
          </cell>
          <cell r="F475" t="str">
            <v>Genito-Urinary</v>
          </cell>
          <cell r="G475" t="str">
            <v>Prostatic therapies</v>
          </cell>
          <cell r="H475">
            <v>0</v>
          </cell>
        </row>
        <row r="476">
          <cell r="B476" t="str">
            <v>Terazosin1mg</v>
          </cell>
          <cell r="C476" t="str">
            <v>Terazosin</v>
          </cell>
          <cell r="D476" t="str">
            <v>1mg</v>
          </cell>
          <cell r="E476" t="str">
            <v>Hytrin; Deflox; Flotrin; Heitrin; Itrin; Sinalfa; Urodie; Uroflo; Uro-Hytrin; Vicard</v>
          </cell>
          <cell r="F476" t="str">
            <v>Genito-Urinary</v>
          </cell>
          <cell r="G476" t="str">
            <v>Prostatic therapies</v>
          </cell>
          <cell r="H476">
            <v>0</v>
          </cell>
        </row>
        <row r="477">
          <cell r="B477" t="str">
            <v>Terazosin2mg</v>
          </cell>
          <cell r="C477" t="str">
            <v>Terazosin</v>
          </cell>
          <cell r="D477" t="str">
            <v>2mg</v>
          </cell>
          <cell r="E477" t="str">
            <v>Hytrin; Deflox; Flotrin; Heitrin; Itrin; Sinalfa; Urodie; Uroflo; Uro-Hytrin; Vicard</v>
          </cell>
          <cell r="F477" t="str">
            <v>Genito-Urinary</v>
          </cell>
          <cell r="G477" t="str">
            <v>Prostatic therapies</v>
          </cell>
          <cell r="H477">
            <v>0</v>
          </cell>
        </row>
        <row r="478">
          <cell r="B478" t="str">
            <v>Terazosin5mg</v>
          </cell>
          <cell r="C478" t="str">
            <v>Terazosin</v>
          </cell>
          <cell r="D478" t="str">
            <v>5mg</v>
          </cell>
          <cell r="E478" t="str">
            <v>Hytrin; Deflox; Flotrin; Heitrin; Itrin; Sinalfa; Urodie; Uroflo; Uro-Hytrin; Vicard</v>
          </cell>
          <cell r="F478" t="str">
            <v>Genito-Urinary</v>
          </cell>
          <cell r="G478" t="str">
            <v>Prostatic therapies</v>
          </cell>
          <cell r="H478">
            <v>0</v>
          </cell>
        </row>
        <row r="479">
          <cell r="B479" t="str">
            <v>Tolterodine SR2mg</v>
          </cell>
          <cell r="C479" t="str">
            <v>Tolterodine SR</v>
          </cell>
          <cell r="D479" t="str">
            <v>2mg</v>
          </cell>
          <cell r="E479" t="str">
            <v>Detrol (LA)/Detrusitol; Detrusitol SR</v>
          </cell>
          <cell r="F479" t="str">
            <v>Genito-Urinary</v>
          </cell>
          <cell r="G479" t="str">
            <v>Other genito-urinary agents</v>
          </cell>
          <cell r="H479">
            <v>0</v>
          </cell>
        </row>
        <row r="480">
          <cell r="B480" t="str">
            <v>Tolterodine SR4mg</v>
          </cell>
          <cell r="C480" t="str">
            <v>Tolterodine SR</v>
          </cell>
          <cell r="D480" t="str">
            <v>4mg</v>
          </cell>
          <cell r="E480" t="str">
            <v>Detrol (LA)/Detrusitol; Detrusitol SR</v>
          </cell>
          <cell r="F480" t="str">
            <v>Genito-Urinary</v>
          </cell>
          <cell r="G480" t="str">
            <v>Other genito-urinary agents</v>
          </cell>
          <cell r="H480">
            <v>0</v>
          </cell>
        </row>
        <row r="481">
          <cell r="B481" t="str">
            <v>Tolterodine1mg</v>
          </cell>
          <cell r="C481" t="str">
            <v>Tolterodine</v>
          </cell>
          <cell r="D481" t="str">
            <v>1mg</v>
          </cell>
          <cell r="E481" t="str">
            <v>Detrol (LA)/Detrusitol; Detrusitol SR</v>
          </cell>
          <cell r="F481" t="str">
            <v>Genito-Urinary</v>
          </cell>
          <cell r="G481" t="str">
            <v>Other genito-urinary agents</v>
          </cell>
          <cell r="H481">
            <v>0</v>
          </cell>
        </row>
        <row r="482">
          <cell r="B482" t="str">
            <v>Tolterodine2mg</v>
          </cell>
          <cell r="C482" t="str">
            <v>Tolterodine</v>
          </cell>
          <cell r="D482" t="str">
            <v>2mg</v>
          </cell>
          <cell r="E482" t="str">
            <v>Detrol (LA)/Detrusitol; Detrusitol SR</v>
          </cell>
          <cell r="F482" t="str">
            <v>Genito-Urinary</v>
          </cell>
          <cell r="G482" t="str">
            <v>Other genito-urinary agents</v>
          </cell>
          <cell r="H482">
            <v>0</v>
          </cell>
        </row>
        <row r="483">
          <cell r="B483" t="str">
            <v>Topotecan4mg</v>
          </cell>
          <cell r="C483" t="str">
            <v>Topotecan</v>
          </cell>
          <cell r="D483" t="str">
            <v>4mg</v>
          </cell>
          <cell r="E483" t="str">
            <v>Hycamtin</v>
          </cell>
          <cell r="F483" t="str">
            <v>Oncology &amp; Immunomodulators</v>
          </cell>
          <cell r="G483" t="str">
            <v>Alkaloids</v>
          </cell>
          <cell r="H483">
            <v>0</v>
          </cell>
        </row>
        <row r="484">
          <cell r="B484" t="str">
            <v>Trazodone100mg</v>
          </cell>
          <cell r="C484" t="str">
            <v>Trazodone</v>
          </cell>
          <cell r="D484" t="str">
            <v>100mg</v>
          </cell>
          <cell r="E484" t="str">
            <v>Desyrel</v>
          </cell>
          <cell r="F484" t="str">
            <v>Central Nervous System</v>
          </cell>
          <cell r="G484" t="str">
            <v>Anti-depressants</v>
          </cell>
          <cell r="H484">
            <v>0</v>
          </cell>
        </row>
        <row r="485">
          <cell r="B485" t="str">
            <v>Trazodone150mg</v>
          </cell>
          <cell r="C485" t="str">
            <v>Trazodone</v>
          </cell>
          <cell r="D485" t="str">
            <v>150mg</v>
          </cell>
          <cell r="E485" t="str">
            <v>Desyrel</v>
          </cell>
          <cell r="F485" t="str">
            <v>Central Nervous System</v>
          </cell>
          <cell r="G485" t="str">
            <v>Anti-depressants</v>
          </cell>
          <cell r="H485">
            <v>0</v>
          </cell>
        </row>
        <row r="486">
          <cell r="B486" t="str">
            <v>Trazodone300mg</v>
          </cell>
          <cell r="C486" t="str">
            <v>Trazodone</v>
          </cell>
          <cell r="D486" t="str">
            <v>300mg</v>
          </cell>
          <cell r="E486" t="str">
            <v>Desyrel</v>
          </cell>
          <cell r="F486" t="str">
            <v>Central Nervous System</v>
          </cell>
          <cell r="G486" t="str">
            <v>Anti-depressants</v>
          </cell>
          <cell r="H486">
            <v>0</v>
          </cell>
        </row>
        <row r="487">
          <cell r="B487" t="str">
            <v>Trazodone50mg</v>
          </cell>
          <cell r="C487" t="str">
            <v>Trazodone</v>
          </cell>
          <cell r="D487" t="str">
            <v>50mg</v>
          </cell>
          <cell r="E487" t="str">
            <v>Desyrel</v>
          </cell>
          <cell r="F487" t="str">
            <v>Central Nervous System</v>
          </cell>
          <cell r="G487" t="str">
            <v>Anti-depressants</v>
          </cell>
          <cell r="H487">
            <v>0</v>
          </cell>
        </row>
        <row r="488">
          <cell r="B488" t="str">
            <v>Vincristin1mg/mL</v>
          </cell>
          <cell r="C488" t="str">
            <v>Vincristin</v>
          </cell>
          <cell r="D488" t="str">
            <v>1mg/mL</v>
          </cell>
          <cell r="E488" t="str">
            <v/>
          </cell>
          <cell r="F488" t="str">
            <v>Oncology &amp; Immunomodulators</v>
          </cell>
          <cell r="G488" t="str">
            <v/>
          </cell>
          <cell r="H488">
            <v>0</v>
          </cell>
        </row>
        <row r="489">
          <cell r="B489" t="str">
            <v>Vitamin C500mg</v>
          </cell>
          <cell r="C489" t="str">
            <v>Vitamin C</v>
          </cell>
          <cell r="D489" t="str">
            <v>500mg</v>
          </cell>
          <cell r="E489" t="str">
            <v/>
          </cell>
          <cell r="F489" t="str">
            <v>Various</v>
          </cell>
          <cell r="G489" t="str">
            <v/>
          </cell>
          <cell r="H489">
            <v>0</v>
          </cell>
        </row>
        <row r="490">
          <cell r="B490" t="str">
            <v>Warfarin10mg</v>
          </cell>
          <cell r="C490" t="str">
            <v>Warfarin</v>
          </cell>
          <cell r="D490" t="str">
            <v>10mg</v>
          </cell>
          <cell r="E490" t="str">
            <v>Coumadin</v>
          </cell>
          <cell r="F490" t="str">
            <v>Blood</v>
          </cell>
          <cell r="G490" t="str">
            <v>Anti-coagulants</v>
          </cell>
          <cell r="H490">
            <v>0</v>
          </cell>
        </row>
        <row r="491">
          <cell r="B491" t="str">
            <v>Warfarin1mg</v>
          </cell>
          <cell r="C491" t="str">
            <v>Warfarin</v>
          </cell>
          <cell r="D491" t="str">
            <v>1mg</v>
          </cell>
          <cell r="E491" t="str">
            <v>Coumadin</v>
          </cell>
          <cell r="F491" t="str">
            <v>Blood</v>
          </cell>
          <cell r="G491" t="str">
            <v>Anti-coagulants</v>
          </cell>
          <cell r="H491">
            <v>0</v>
          </cell>
        </row>
        <row r="492">
          <cell r="B492" t="str">
            <v>Warfarin2.5mg</v>
          </cell>
          <cell r="C492" t="str">
            <v>Warfarin</v>
          </cell>
          <cell r="D492" t="str">
            <v>2.5mg</v>
          </cell>
          <cell r="E492" t="str">
            <v>Coumadin</v>
          </cell>
          <cell r="F492" t="str">
            <v>Blood</v>
          </cell>
          <cell r="G492" t="str">
            <v>Anti-coagulants</v>
          </cell>
          <cell r="H492">
            <v>0</v>
          </cell>
        </row>
        <row r="493">
          <cell r="B493" t="str">
            <v>Warfarin2mg</v>
          </cell>
          <cell r="C493" t="str">
            <v>Warfarin</v>
          </cell>
          <cell r="D493" t="str">
            <v>2mg</v>
          </cell>
          <cell r="E493" t="str">
            <v>Coumadin</v>
          </cell>
          <cell r="F493" t="str">
            <v>Blood</v>
          </cell>
          <cell r="G493" t="str">
            <v>Anti-coagulants</v>
          </cell>
          <cell r="H493">
            <v>0</v>
          </cell>
        </row>
        <row r="494">
          <cell r="B494" t="str">
            <v>Warfarin3mg</v>
          </cell>
          <cell r="C494" t="str">
            <v>Warfarin</v>
          </cell>
          <cell r="D494" t="str">
            <v>3mg</v>
          </cell>
          <cell r="E494" t="str">
            <v>Coumadin</v>
          </cell>
          <cell r="F494" t="str">
            <v>Blood</v>
          </cell>
          <cell r="G494" t="str">
            <v>Anti-coagulants</v>
          </cell>
          <cell r="H494">
            <v>0</v>
          </cell>
        </row>
        <row r="495">
          <cell r="B495" t="str">
            <v>Warfarin4mg</v>
          </cell>
          <cell r="C495" t="str">
            <v>Warfarin</v>
          </cell>
          <cell r="D495" t="str">
            <v>4mg</v>
          </cell>
          <cell r="E495" t="str">
            <v>Coumadin</v>
          </cell>
          <cell r="F495" t="str">
            <v>Blood</v>
          </cell>
          <cell r="G495" t="str">
            <v>Anti-coagulants</v>
          </cell>
          <cell r="H495">
            <v>0</v>
          </cell>
        </row>
        <row r="496">
          <cell r="B496" t="str">
            <v>Warfarin5mg</v>
          </cell>
          <cell r="C496" t="str">
            <v>Warfarin</v>
          </cell>
          <cell r="D496" t="str">
            <v>5mg</v>
          </cell>
          <cell r="E496" t="str">
            <v>Coumadin</v>
          </cell>
          <cell r="F496" t="str">
            <v>Blood</v>
          </cell>
          <cell r="G496" t="str">
            <v>Anti-coagulants</v>
          </cell>
          <cell r="H496">
            <v>0</v>
          </cell>
        </row>
        <row r="497">
          <cell r="B497" t="str">
            <v>Warfarin6mg</v>
          </cell>
          <cell r="C497" t="str">
            <v>Warfarin</v>
          </cell>
          <cell r="D497" t="str">
            <v>6mg</v>
          </cell>
          <cell r="E497" t="str">
            <v>Coumadin</v>
          </cell>
          <cell r="F497" t="str">
            <v>Blood</v>
          </cell>
          <cell r="G497" t="str">
            <v>Anti-coagulants</v>
          </cell>
          <cell r="H497">
            <v>0</v>
          </cell>
        </row>
        <row r="498">
          <cell r="B498" t="str">
            <v>Warfarin7.5mg</v>
          </cell>
          <cell r="C498" t="str">
            <v>Warfarin</v>
          </cell>
          <cell r="D498" t="str">
            <v>7.5mg</v>
          </cell>
          <cell r="E498" t="str">
            <v>Coumadin</v>
          </cell>
          <cell r="F498" t="str">
            <v>Blood</v>
          </cell>
          <cell r="G498" t="str">
            <v>Anti-coagulants</v>
          </cell>
          <cell r="H498">
            <v>0</v>
          </cell>
        </row>
        <row r="499">
          <cell r="B499" t="str">
            <v>Zolpidem10mg</v>
          </cell>
          <cell r="C499" t="str">
            <v>Zolpidem</v>
          </cell>
          <cell r="D499" t="str">
            <v>10mg</v>
          </cell>
          <cell r="E499" t="str">
            <v>Ambien IR/Stilnox/Myslee; Stilnox; Myslee</v>
          </cell>
          <cell r="F499" t="str">
            <v>Central Nervous System</v>
          </cell>
          <cell r="G499" t="str">
            <v>Sedatives &amp; hypnotics</v>
          </cell>
          <cell r="H499">
            <v>0</v>
          </cell>
        </row>
        <row r="500">
          <cell r="B500" t="str">
            <v>Zolpidem5mg</v>
          </cell>
          <cell r="C500" t="str">
            <v>Zolpidem</v>
          </cell>
          <cell r="D500" t="str">
            <v>5mg</v>
          </cell>
          <cell r="E500" t="str">
            <v>Ambien IR/Stilnox/Myslee; Stilnox; Myslee</v>
          </cell>
          <cell r="F500" t="str">
            <v>Central Nervous System</v>
          </cell>
          <cell r="G500" t="str">
            <v>Sedatives &amp; hypnotics</v>
          </cell>
          <cell r="H500">
            <v>0</v>
          </cell>
        </row>
        <row r="501">
          <cell r="B501" t="str">
            <v>Ampicillin + Sulbactam1.5g</v>
          </cell>
          <cell r="C501" t="str">
            <v>Ampicillin + Sulbactam</v>
          </cell>
          <cell r="D501" t="str">
            <v>1.5g</v>
          </cell>
          <cell r="E501" t="str">
            <v/>
          </cell>
          <cell r="F501" t="str">
            <v>Systemic Anti-infectives</v>
          </cell>
          <cell r="G501" t="str">
            <v/>
          </cell>
          <cell r="H501">
            <v>0</v>
          </cell>
        </row>
        <row r="502">
          <cell r="B502" t="str">
            <v>Cefepime1000mg</v>
          </cell>
          <cell r="C502" t="str">
            <v>Cefepime</v>
          </cell>
          <cell r="D502" t="str">
            <v>1000mg</v>
          </cell>
          <cell r="E502" t="str">
            <v/>
          </cell>
          <cell r="F502" t="str">
            <v>Systemic Anti-infectives</v>
          </cell>
          <cell r="G502" t="str">
            <v/>
          </cell>
          <cell r="H502">
            <v>0</v>
          </cell>
        </row>
        <row r="503">
          <cell r="B503" t="str">
            <v xml:space="preserve">Co-Amoxyclav250-125mg </v>
          </cell>
          <cell r="C503" t="str">
            <v>Co-Amoxyclav</v>
          </cell>
          <cell r="D503" t="str">
            <v xml:space="preserve">250-125mg </v>
          </cell>
          <cell r="E503" t="str">
            <v/>
          </cell>
          <cell r="F503" t="str">
            <v>Systemic Anti-infectives</v>
          </cell>
          <cell r="G503" t="str">
            <v/>
          </cell>
          <cell r="H503">
            <v>0</v>
          </cell>
        </row>
        <row r="504">
          <cell r="B504" t="str">
            <v xml:space="preserve">Co-Amoxyclav500-125mg </v>
          </cell>
          <cell r="C504" t="str">
            <v>Co-Amoxyclav</v>
          </cell>
          <cell r="D504" t="str">
            <v xml:space="preserve">500-125mg </v>
          </cell>
          <cell r="E504" t="str">
            <v/>
          </cell>
          <cell r="F504" t="str">
            <v>Systemic Anti-infectives</v>
          </cell>
          <cell r="G504" t="str">
            <v/>
          </cell>
          <cell r="H504">
            <v>0</v>
          </cell>
        </row>
        <row r="505">
          <cell r="B505" t="str">
            <v xml:space="preserve">Co-Amoxyclav875-125mg </v>
          </cell>
          <cell r="C505" t="str">
            <v>Co-Amoxyclav</v>
          </cell>
          <cell r="D505" t="str">
            <v xml:space="preserve">875-125mg </v>
          </cell>
          <cell r="F505" t="str">
            <v>Systemic Anti-infectives</v>
          </cell>
          <cell r="H505">
            <v>0</v>
          </cell>
        </row>
        <row r="506">
          <cell r="B506" t="str">
            <v>Co-Amoxyclav suspension312.5mg</v>
          </cell>
          <cell r="C506" t="str">
            <v>Co-Amoxyclav suspension</v>
          </cell>
          <cell r="D506" t="str">
            <v>312.5mg</v>
          </cell>
          <cell r="F506" t="str">
            <v>Systemic Anti-infectives</v>
          </cell>
          <cell r="H506">
            <v>0</v>
          </cell>
        </row>
        <row r="507">
          <cell r="B507" t="str">
            <v>Co-Amoxyclav suspension156.25mg</v>
          </cell>
          <cell r="C507" t="str">
            <v>Co-Amoxyclav suspension</v>
          </cell>
          <cell r="D507" t="str">
            <v>156.25mg</v>
          </cell>
          <cell r="F507" t="str">
            <v>Systemic Anti-infectives</v>
          </cell>
          <cell r="H507">
            <v>0</v>
          </cell>
        </row>
        <row r="508">
          <cell r="B508" t="str">
            <v>Ceftriaxone1000mg</v>
          </cell>
          <cell r="C508" t="str">
            <v>Ceftriaxone</v>
          </cell>
          <cell r="D508" t="str">
            <v>1000mg</v>
          </cell>
          <cell r="F508" t="str">
            <v>Systemic Anti-infectives</v>
          </cell>
          <cell r="H508">
            <v>0</v>
          </cell>
        </row>
        <row r="509">
          <cell r="B509" t="str">
            <v>Venlafaxine IR25mg</v>
          </cell>
          <cell r="C509" t="str">
            <v>Venlafaxine IR</v>
          </cell>
          <cell r="D509" t="str">
            <v>25mg</v>
          </cell>
          <cell r="F509" t="str">
            <v>Central Nervous System</v>
          </cell>
          <cell r="H509">
            <v>0</v>
          </cell>
        </row>
        <row r="510">
          <cell r="B510" t="str">
            <v>Venlafaxine IR37.5mg</v>
          </cell>
          <cell r="C510" t="str">
            <v>Venlafaxine IR</v>
          </cell>
          <cell r="D510" t="str">
            <v>37.5mg</v>
          </cell>
          <cell r="F510" t="str">
            <v>Central Nervous System</v>
          </cell>
          <cell r="H510">
            <v>0</v>
          </cell>
        </row>
        <row r="511">
          <cell r="B511" t="str">
            <v>Venlafaxine IR50mg</v>
          </cell>
          <cell r="C511" t="str">
            <v>Venlafaxine IR</v>
          </cell>
          <cell r="D511" t="str">
            <v>50mg</v>
          </cell>
          <cell r="F511" t="str">
            <v>Central Nervous System</v>
          </cell>
          <cell r="H511">
            <v>0</v>
          </cell>
        </row>
        <row r="512">
          <cell r="B512" t="str">
            <v>Venlafaxine IR75mg</v>
          </cell>
          <cell r="C512" t="str">
            <v>Venlafaxine IR</v>
          </cell>
          <cell r="D512" t="str">
            <v>75mg</v>
          </cell>
          <cell r="F512" t="str">
            <v>Central Nervous System</v>
          </cell>
          <cell r="H512">
            <v>0</v>
          </cell>
        </row>
        <row r="513">
          <cell r="B513" t="str">
            <v>Quinapril + HCTZ10+12.5mg</v>
          </cell>
          <cell r="C513" t="str">
            <v>Quinapril + HCTZ</v>
          </cell>
          <cell r="D513" t="str">
            <v>10+12.5mg</v>
          </cell>
          <cell r="F513" t="str">
            <v>Cardiovascular</v>
          </cell>
          <cell r="H513">
            <v>0</v>
          </cell>
        </row>
        <row r="514">
          <cell r="B514" t="str">
            <v>Quinapril + HCTZ20+12.5mg</v>
          </cell>
          <cell r="C514" t="str">
            <v>Quinapril + HCTZ</v>
          </cell>
          <cell r="D514" t="str">
            <v>20+12.5mg</v>
          </cell>
          <cell r="F514" t="str">
            <v>Cardiovascular</v>
          </cell>
          <cell r="H514">
            <v>0</v>
          </cell>
        </row>
        <row r="515">
          <cell r="B515" t="str">
            <v>Quinapril + HCTZ20+25mg</v>
          </cell>
          <cell r="C515" t="str">
            <v>Quinapril + HCTZ</v>
          </cell>
          <cell r="D515" t="str">
            <v>20+25mg</v>
          </cell>
          <cell r="F515" t="str">
            <v>Cardiovascular</v>
          </cell>
          <cell r="H515">
            <v>0</v>
          </cell>
        </row>
        <row r="516">
          <cell r="B516" t="str">
            <v>Cefprozil 250mg</v>
          </cell>
          <cell r="C516" t="str">
            <v xml:space="preserve">Cefprozil </v>
          </cell>
          <cell r="D516" t="str">
            <v>250mg</v>
          </cell>
          <cell r="F516" t="str">
            <v>Systemic Anti-infectives</v>
          </cell>
          <cell r="H516">
            <v>0</v>
          </cell>
        </row>
        <row r="517">
          <cell r="B517" t="str">
            <v>Cefprozil 500mg</v>
          </cell>
          <cell r="C517" t="str">
            <v xml:space="preserve">Cefprozil </v>
          </cell>
          <cell r="D517" t="str">
            <v>500mg</v>
          </cell>
          <cell r="F517" t="str">
            <v>Systemic Anti-infectives</v>
          </cell>
          <cell r="H517">
            <v>0</v>
          </cell>
        </row>
        <row r="518">
          <cell r="B518" t="str">
            <v>Mirtazapine15mg</v>
          </cell>
          <cell r="C518" t="str">
            <v>Mirtazapine</v>
          </cell>
          <cell r="D518" t="str">
            <v>15mg</v>
          </cell>
          <cell r="F518" t="str">
            <v>Central Nervous System</v>
          </cell>
          <cell r="H518">
            <v>0</v>
          </cell>
        </row>
        <row r="519">
          <cell r="B519" t="str">
            <v>Mirtazapine30mg</v>
          </cell>
          <cell r="C519" t="str">
            <v>Mirtazapine</v>
          </cell>
          <cell r="D519" t="str">
            <v>30mg</v>
          </cell>
          <cell r="F519" t="str">
            <v>Central Nervous System</v>
          </cell>
          <cell r="H519">
            <v>0</v>
          </cell>
        </row>
        <row r="520">
          <cell r="B520" t="str">
            <v>Cefepime500mg</v>
          </cell>
          <cell r="C520" t="str">
            <v>Cefepime</v>
          </cell>
          <cell r="D520" t="str">
            <v>500mg</v>
          </cell>
          <cell r="F520" t="str">
            <v>Systemic Anti-infectives</v>
          </cell>
          <cell r="H520">
            <v>0</v>
          </cell>
        </row>
        <row r="521">
          <cell r="B521" t="str">
            <v>Cefepime2000mg</v>
          </cell>
          <cell r="C521" t="str">
            <v>Cefepime</v>
          </cell>
          <cell r="D521" t="str">
            <v>2000mg</v>
          </cell>
          <cell r="F521" t="str">
            <v>Systemic Anti-infectives</v>
          </cell>
          <cell r="H521">
            <v>0</v>
          </cell>
        </row>
        <row r="522">
          <cell r="B522" t="str">
            <v>Ceftriaxone2000mg</v>
          </cell>
          <cell r="C522" t="str">
            <v>Ceftriaxone</v>
          </cell>
          <cell r="D522" t="str">
            <v>2000mg</v>
          </cell>
          <cell r="F522" t="str">
            <v>Systemic Anti-infectives</v>
          </cell>
          <cell r="H522">
            <v>0</v>
          </cell>
        </row>
        <row r="523">
          <cell r="B523" t="str">
            <v>Ceftriaxone500mg</v>
          </cell>
          <cell r="C523" t="str">
            <v>Ceftriaxone</v>
          </cell>
          <cell r="D523" t="str">
            <v>500mg</v>
          </cell>
          <cell r="F523" t="str">
            <v>Systemic Anti-infectives</v>
          </cell>
          <cell r="H523">
            <v>0</v>
          </cell>
        </row>
        <row r="524">
          <cell r="B524" t="str">
            <v>Alfuzocin IR2.5mg</v>
          </cell>
          <cell r="C524" t="str">
            <v>Alfuzocin IR</v>
          </cell>
          <cell r="D524" t="str">
            <v>2.5mg</v>
          </cell>
          <cell r="F524" t="str">
            <v>Genito-Urinary</v>
          </cell>
          <cell r="H524">
            <v>0</v>
          </cell>
        </row>
        <row r="525">
          <cell r="B525" t="str">
            <v>Alfuzocin PR10mg</v>
          </cell>
          <cell r="C525" t="str">
            <v>Alfuzocin PR</v>
          </cell>
          <cell r="D525" t="str">
            <v>10mg</v>
          </cell>
          <cell r="F525" t="str">
            <v>Genito-Urinary</v>
          </cell>
          <cell r="H525">
            <v>0</v>
          </cell>
        </row>
        <row r="526">
          <cell r="B526" t="str">
            <v>Cefalexin tablets250mg</v>
          </cell>
          <cell r="C526" t="str">
            <v>Cefalexin tablets</v>
          </cell>
          <cell r="D526" t="str">
            <v>250mg</v>
          </cell>
          <cell r="F526" t="str">
            <v>Systemic Anti-infectives</v>
          </cell>
          <cell r="H526">
            <v>0</v>
          </cell>
        </row>
        <row r="527">
          <cell r="B527" t="str">
            <v>Cefalexin tablets500mg</v>
          </cell>
          <cell r="C527" t="str">
            <v>Cefalexin tablets</v>
          </cell>
          <cell r="D527" t="str">
            <v>500mg</v>
          </cell>
          <cell r="F527" t="str">
            <v>Systemic Anti-infectives</v>
          </cell>
          <cell r="H527">
            <v>0</v>
          </cell>
        </row>
        <row r="528">
          <cell r="B528" t="str">
            <v>Cefalexin tablets750mg</v>
          </cell>
          <cell r="C528" t="str">
            <v>Cefalexin tablets</v>
          </cell>
          <cell r="D528" t="str">
            <v>750mg</v>
          </cell>
          <cell r="F528" t="str">
            <v>Systemic Anti-infectives</v>
          </cell>
          <cell r="H528">
            <v>0</v>
          </cell>
        </row>
        <row r="529">
          <cell r="B529" t="str">
            <v>Cefalexin tablets1000mg</v>
          </cell>
          <cell r="C529" t="str">
            <v>Cefalexin tablets</v>
          </cell>
          <cell r="D529" t="str">
            <v>1000mg</v>
          </cell>
          <cell r="F529" t="str">
            <v>Systemic Anti-infectives</v>
          </cell>
          <cell r="H529">
            <v>0</v>
          </cell>
        </row>
        <row r="530">
          <cell r="B530" t="str">
            <v>Amoxicillin and Potassium Clavulanate250+125mg</v>
          </cell>
          <cell r="C530" t="str">
            <v>Amoxicillin and Potassium Clavulanate</v>
          </cell>
          <cell r="D530" t="str">
            <v>250+125mg</v>
          </cell>
          <cell r="F530" t="str">
            <v>Systemic Anti-infectives</v>
          </cell>
          <cell r="H530">
            <v>0</v>
          </cell>
        </row>
        <row r="531">
          <cell r="B531" t="str">
            <v>Amoxicillin and Potassium Clavulanate500+125mg</v>
          </cell>
          <cell r="C531" t="str">
            <v>Amoxicillin and Potassium Clavulanate</v>
          </cell>
          <cell r="D531" t="str">
            <v>500+125mg</v>
          </cell>
          <cell r="F531" t="str">
            <v>Systemic Anti-infectives</v>
          </cell>
          <cell r="H531">
            <v>0</v>
          </cell>
        </row>
        <row r="532">
          <cell r="B532" t="str">
            <v>Amoxicillin and Potassium Clavulanate875+125mg</v>
          </cell>
          <cell r="C532" t="str">
            <v>Amoxicillin and Potassium Clavulanate</v>
          </cell>
          <cell r="D532" t="str">
            <v>875+125mg</v>
          </cell>
          <cell r="F532" t="str">
            <v>Systemic Anti-infectives</v>
          </cell>
          <cell r="H532">
            <v>0</v>
          </cell>
        </row>
        <row r="533">
          <cell r="B533" t="str">
            <v>Ciprofloxacin750mg</v>
          </cell>
          <cell r="C533" t="str">
            <v>Ciprofloxacin</v>
          </cell>
          <cell r="D533" t="str">
            <v>750mg</v>
          </cell>
          <cell r="F533" t="str">
            <v>Systemic Anti-infectives</v>
          </cell>
          <cell r="H533">
            <v>0</v>
          </cell>
        </row>
        <row r="534">
          <cell r="B534" t="str">
            <v>Cefpodoxime100mg</v>
          </cell>
          <cell r="C534" t="str">
            <v>Cefpodoxime</v>
          </cell>
          <cell r="D534" t="str">
            <v>100mg</v>
          </cell>
          <cell r="F534" t="str">
            <v>Systemic Anti-infectives</v>
          </cell>
          <cell r="H534">
            <v>0</v>
          </cell>
        </row>
        <row r="535">
          <cell r="B535" t="str">
            <v>Cefpodoxime200mg</v>
          </cell>
          <cell r="C535" t="str">
            <v>Cefpodoxime</v>
          </cell>
          <cell r="D535" t="str">
            <v>200mg</v>
          </cell>
          <cell r="F535" t="str">
            <v>Systemic Anti-infectives</v>
          </cell>
          <cell r="H535">
            <v>0</v>
          </cell>
        </row>
        <row r="536">
          <cell r="B536" t="str">
            <v>Ceftriaxone250mg</v>
          </cell>
          <cell r="C536" t="str">
            <v>Ceftriaxone</v>
          </cell>
          <cell r="D536" t="str">
            <v>250mg</v>
          </cell>
          <cell r="F536" t="str">
            <v>Systemic Anti-infectives</v>
          </cell>
          <cell r="H536">
            <v>0</v>
          </cell>
        </row>
        <row r="537">
          <cell r="B537" t="str">
            <v>Cefprozil 125mg</v>
          </cell>
          <cell r="C537" t="str">
            <v xml:space="preserve">Cefprozil </v>
          </cell>
          <cell r="D537" t="str">
            <v>125mg</v>
          </cell>
          <cell r="F537" t="str">
            <v>Systemic Anti-infectives</v>
          </cell>
          <cell r="H537">
            <v>0</v>
          </cell>
        </row>
        <row r="538">
          <cell r="B538" t="str">
            <v>Cefprozil 5ml</v>
          </cell>
          <cell r="C538" t="str">
            <v xml:space="preserve">Cefprozil </v>
          </cell>
          <cell r="D538" t="str">
            <v>5ml</v>
          </cell>
          <cell r="F538" t="str">
            <v>Systemic Anti-infectives</v>
          </cell>
          <cell r="H538">
            <v>0</v>
          </cell>
        </row>
      </sheetData>
      <sheetData sheetId="69"/>
      <sheetData sheetId="70"/>
      <sheetData sheetId="71" refreshError="1"/>
      <sheetData sheetId="72"/>
      <sheetData sheetId="73" refreshError="1"/>
      <sheetData sheetId="74"/>
      <sheetData sheetId="75"/>
      <sheetData sheetId="76" refreshError="1"/>
      <sheetData sheetId="77"/>
      <sheetData sheetId="78" refreshError="1"/>
      <sheetData sheetId="79" refreshError="1"/>
      <sheetData sheetId="80"/>
      <sheetData sheetId="81" refreshError="1"/>
      <sheetData sheetId="82"/>
      <sheetData sheetId="83"/>
      <sheetData sheetId="84" refreshError="1"/>
      <sheetData sheetId="85"/>
      <sheetData sheetId="86"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PR_PA_1"/>
      <sheetName val="MPR_SC_1"/>
      <sheetName val="MPR_SP_1"/>
      <sheetName val="MPR_MJBR_1"/>
      <sheetName val="MPR_MJBR_2"/>
      <sheetName val="MPR_MAN_1"/>
      <sheetName val="MPR_P&amp;E_1"/>
      <sheetName val="MPR_P&amp;E_2"/>
      <sheetName val="MPR_P&amp;E_3"/>
      <sheetName val="MPR_P&amp;E_4"/>
      <sheetName val="MPR_MS_1"/>
      <sheetName val="MPR_RA_1"/>
      <sheetName val="MPR_FR_1"/>
      <sheetName val="MPR_MFE_1"/>
      <sheetName val="MPR_PR_1"/>
      <sheetName val="MPR_RB_1"/>
      <sheetName val="lc 11"/>
      <sheetName val="lc 21"/>
      <sheetName val="t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power"/>
      <sheetName val="Construction Programme"/>
      <sheetName val="RA"/>
      <sheetName val="Inputs"/>
      <sheetName val="BOQ_Sch_A"/>
      <sheetName val="Analysis"/>
      <sheetName val="POL"/>
      <sheetName val="Labour_HMRCL"/>
      <sheetName val="Concrete"/>
      <sheetName val="Labour"/>
      <sheetName val="Sheet2"/>
      <sheetName val="Equipment C2"/>
      <sheetName val="POL_Analysis"/>
      <sheetName val="Casting Yard_C1"/>
      <sheetName val="Equipment"/>
      <sheetName val="Sheet1"/>
      <sheetName val="Sheet4"/>
      <sheetName val="Major Quantities"/>
      <sheetName val="Pil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e"/>
      <sheetName val="Cable Erec"/>
      <sheetName val="A5_Cable"/>
      <sheetName val="A5b"/>
      <sheetName val="A5c"/>
      <sheetName val="Test Charges"/>
      <sheetName val="Domestic value"/>
      <sheetName val="A4"/>
      <sheetName val="A4a"/>
      <sheetName val="Estimate"/>
      <sheetName val="SCHEDULE-3B"/>
      <sheetName val="EAS"/>
      <sheetName val="Spares &amp; TMI"/>
      <sheetName val="APPENDIX 4.1a"/>
      <sheetName val="Hardware"/>
      <sheetName val="MasterMolDoseList"/>
      <sheetName val="Input"/>
      <sheetName val="Module DATA"/>
      <sheetName val="Sheet1"/>
      <sheetName val="costing"/>
      <sheetName val="Cable_Erec1"/>
      <sheetName val="Test_Charges1"/>
      <sheetName val="Domestic_value1"/>
      <sheetName val="Spares_&amp;_TMI1"/>
      <sheetName val="Cable_Erec"/>
      <sheetName val="Test_Charges"/>
      <sheetName val="Domestic_value"/>
      <sheetName val="Spares_&amp;_TMI"/>
      <sheetName val="Cable_Erec2"/>
      <sheetName val="Test_Charges2"/>
      <sheetName val="Domestic_value2"/>
      <sheetName val="Spares_&amp;_TMI2"/>
      <sheetName val="APPENDIX_4_1a"/>
      <sheetName val="Module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K"/>
      <sheetName val="ST"/>
      <sheetName val="VIRSINGH"/>
      <sheetName val="RPS"/>
      <sheetName val="NANDI"/>
      <sheetName val="PS Kumar"/>
      <sheetName val="Ram"/>
      <sheetName val="DORAISWAMY"/>
      <sheetName val="AS"/>
      <sheetName val="AP"/>
      <sheetName val="SA"/>
      <sheetName val="GNT"/>
      <sheetName val="HNK"/>
      <sheetName val="HNS"/>
      <sheetName val="S.Aananatha Krishnan"/>
      <sheetName val="MSRMurty"/>
      <sheetName val="E K Job"/>
      <sheetName val="NK Sinha"/>
      <sheetName val="MCVR"/>
      <sheetName val="KS"/>
      <sheetName val="AGSNair"/>
      <sheetName val="Christopher"/>
      <sheetName val="KV Gopal"/>
      <sheetName val="RThangaraju"/>
      <sheetName val="AGnan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 val="Cul_detail"/>
      <sheetName val="Pavement Crust"/>
      <sheetName val="6PILE  (돌출)"/>
      <sheetName val="Dayworks Bill"/>
      <sheetName val="Bills of Quantities"/>
      <sheetName val="Qty-5.04"/>
      <sheetName val="투찰"/>
      <sheetName val="PRICE BID"/>
      <sheetName val="01"/>
      <sheetName val="02"/>
      <sheetName val="03"/>
      <sheetName val="04"/>
      <sheetName val="Material_3"/>
      <sheetName val="Abutment_3"/>
      <sheetName val="Labour_&amp;_Plant3"/>
      <sheetName val="1__Acquisition3"/>
      <sheetName val="LOCAL_RATES2"/>
      <sheetName val="released-S4(04-05)_xls2"/>
      <sheetName val="INPUT_SHEET2"/>
      <sheetName val="SLAB_DESIGN2"/>
      <sheetName val="Perf_Distribution2"/>
      <sheetName val="Labour_productivity2"/>
      <sheetName val="SUPPLY_-Sanitary_Fixtures2"/>
      <sheetName val="ITEMS_FOR_CIVIL_TENDER2"/>
      <sheetName val="water_prop_2"/>
      <sheetName val="Cover_sheet2"/>
      <sheetName val="Abt_Foundation_2"/>
      <sheetName val="OD_Shares2"/>
      <sheetName val="EQP-new_file2"/>
      <sheetName val="RCN-L_B_D2"/>
      <sheetName val="BC_&amp;_MNB_2"/>
      <sheetName val="LOCAL_RATES"/>
      <sheetName val="released-S4(04-05)_xls"/>
      <sheetName val="INPUT_SHEET"/>
      <sheetName val="Perf_Distribution"/>
      <sheetName val="Labour_productivity"/>
      <sheetName val="Cover_sheet"/>
      <sheetName val="Abt_Foundation_"/>
      <sheetName val="OD_Shares"/>
      <sheetName val="EQP-new_file"/>
      <sheetName val="RCN-L_B_D"/>
      <sheetName val="BC_&amp;_MNB_"/>
      <sheetName val="LOCAL_RATES1"/>
      <sheetName val="released-S4(04-05)_xls1"/>
      <sheetName val="INPUT_SHEET1"/>
      <sheetName val="Perf_Distribution1"/>
      <sheetName val="Labour_productivity1"/>
      <sheetName val="Cover_sheet1"/>
      <sheetName val="Abt_Foundation_1"/>
      <sheetName val="OD_Shares1"/>
      <sheetName val="EQP-new_file1"/>
      <sheetName val="RCN-L_B_D1"/>
      <sheetName val="BC_&amp;_MNB_1"/>
      <sheetName val="Material_4"/>
      <sheetName val="Abutment_4"/>
      <sheetName val="Labour_&amp;_Plant4"/>
      <sheetName val="Labour___Plant3"/>
      <sheetName val="1__Acquisition4"/>
      <sheetName val="Fill_this_out_first___3"/>
      <sheetName val="REVENUES_&amp;_BS3"/>
      <sheetName val="EJ_Pier3"/>
      <sheetName val="LOCAL_RATES3"/>
      <sheetName val="released-S4(04-05)_xls3"/>
      <sheetName val="INPUT_SHEET3"/>
      <sheetName val="SLAB_DESIGN3"/>
      <sheetName val="_Analysis3"/>
      <sheetName val="BOQ_3"/>
      <sheetName val="Priced_DWR_3"/>
      <sheetName val="_AnalysisPCC3"/>
      <sheetName val="_AnalysisNH3"/>
      <sheetName val="beam-reinft-IIInd_floor3"/>
      <sheetName val="Final_Basic_rate3"/>
      <sheetName val="Basic_Rates3"/>
      <sheetName val="Perf_Distribution3"/>
      <sheetName val="Labour_productivity3"/>
      <sheetName val="Labor_abs-NMR3"/>
      <sheetName val="site_fab&amp;ernstr3"/>
      <sheetName val="SUPPLY_-Sanitary_Fixtures3"/>
      <sheetName val="ITEMS_FOR_CIVIL_TENDER3"/>
      <sheetName val="water_prop_3"/>
      <sheetName val="Cover_sheet3"/>
      <sheetName val="Abt_Foundation_3"/>
      <sheetName val="OD_Shares3"/>
      <sheetName val="EQP-new_file3"/>
      <sheetName val="RCN-L_B_D3"/>
      <sheetName val="BC_&amp;_MNB_3"/>
      <sheetName val="BOQ_Distribution"/>
      <sheetName val="Section_by_layers_old"/>
      <sheetName val="O.OL X-SEC"/>
      <sheetName val="steel-circular"/>
      <sheetName val="Bus Ways"/>
      <sheetName val="doq-9"/>
      <sheetName val="doq 3"/>
      <sheetName val="doq-8"/>
      <sheetName val="doq-1"/>
      <sheetName val="doq 2"/>
      <sheetName val="97 사업추정(WEKI)"/>
      <sheetName val="Datos generales"/>
      <sheetName val="Grouping TB"/>
      <sheetName val="BS"/>
      <sheetName val="Tblr Qty"/>
      <sheetName val="Schedules"/>
      <sheetName val="BALAN1"/>
      <sheetName val="Debit_RMC"/>
      <sheetName val="Debit_Pump"/>
      <sheetName val="Details_Transit"/>
      <sheetName val="section"/>
      <sheetName val="New Construction"/>
      <sheetName val="EEV(Prilim)"/>
      <sheetName val="Intaccrual"/>
      <sheetName val="SBU"/>
      <sheetName val="Tax Details"/>
      <sheetName val="HBI NCD"/>
      <sheetName val="Ref"/>
      <sheetName val="NLD - Assum"/>
      <sheetName val="capex-fixed"/>
      <sheetName val="cul_invSUBMITTED"/>
      <sheetName val="entitlements"/>
      <sheetName val="2007"/>
      <sheetName val="SI_FIN"/>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 1"/>
      <sheetName val="Form 2"/>
      <sheetName val="Form 3"/>
      <sheetName val="Form 4"/>
      <sheetName val="Form 5"/>
      <sheetName val="Form 6"/>
      <sheetName val="Form 7"/>
      <sheetName val="Form 8"/>
      <sheetName val="Form 9"/>
      <sheetName val="Form 10"/>
      <sheetName val="S1BOQ"/>
      <sheetName val="S2groupcode"/>
      <sheetName val="S3workplanqty"/>
      <sheetName val="S3workplanAmt"/>
      <sheetName val="S4Timecycle"/>
      <sheetName val="S5Esc"/>
      <sheetName val="S6Matqty-code"/>
      <sheetName val="S7Matqty-group"/>
      <sheetName val="S8Matexp-code"/>
      <sheetName val="S9wastage"/>
      <sheetName val="S11EQPnorm"/>
      <sheetName val="S12EQPhrs"/>
      <sheetName val="S12-Subtotals"/>
      <sheetName val="S13Cons"/>
      <sheetName val="S14Spares"/>
      <sheetName val="S15Pol"/>
      <sheetName val="S16Elec"/>
      <sheetName val="load&amp;DG"/>
      <sheetName val="S17Power"/>
      <sheetName val="S18Eqplan"/>
      <sheetName val="S19CAP"/>
      <sheetName val="DEPRI"/>
      <sheetName val="S20MSEitems"/>
      <sheetName val="S21Subcon"/>
      <sheetName val="S22PRW"/>
      <sheetName val="S23Mannos."/>
      <sheetName val="Officer Budget Form"/>
      <sheetName val="S24Mancost"/>
      <sheetName val="S25EQPrep"/>
      <sheetName val="S26Eqphire"/>
      <sheetName val="S27EQPlease"/>
      <sheetName val="S28Rev"/>
      <sheetName val="S29PrelimItem"/>
      <sheetName val="S30Prelplant"/>
      <sheetName val="S31Preitem"/>
      <sheetName val="S32Prelexp"/>
      <sheetName val="S33prelexdet"/>
      <sheetName val="S34Dircost"/>
      <sheetName val="S35Indircost"/>
      <sheetName val="S36Prelimcost"/>
      <sheetName val="S37UnitCost"/>
      <sheetName val="S38Stock"/>
      <sheetName val="S39Liability"/>
      <sheetName val="S40Milestones"/>
      <sheetName val="S42HSE"/>
      <sheetName val="Analysis"/>
      <sheetName val="Machinary_Road Work"/>
      <sheetName val="Road Work"/>
      <sheetName val="Labour"/>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T 1"/>
      <sheetName val="LOT 2"/>
      <sheetName val="LOT 3"/>
      <sheetName val="Ferratges"/>
      <sheetName val="sap"/>
      <sheetName val="Caixes"/>
      <sheetName val="ODF"/>
      <sheetName val="Revised AOP USD"/>
    </sheetNames>
    <sheetDataSet>
      <sheetData sheetId="0"/>
      <sheetData sheetId="1"/>
      <sheetData sheetId="2"/>
      <sheetData sheetId="3"/>
      <sheetData sheetId="4"/>
      <sheetData sheetId="5"/>
      <sheetData sheetId="6"/>
      <sheetData sheetId="7"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CLA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BBR"/>
      <sheetName val="Procedure"/>
      <sheetName val="Drop Down (Fixed)"/>
      <sheetName val="Drop Down"/>
      <sheetName val="PRJ Details"/>
      <sheetName val="BOQ"/>
      <sheetName val="BOQ PLAN"/>
      <sheetName val="MLAP"/>
      <sheetName val="Work Entry"/>
      <sheetName val="Labour Entry"/>
      <sheetName val="Material Entry"/>
      <sheetName val="Info Entry"/>
      <sheetName val="Issue Log"/>
      <sheetName val="PLAN-PA"/>
      <sheetName val="PLAN-PA-BOQ"/>
      <sheetName val="DPR"/>
      <sheetName val="DPR (Client)"/>
      <sheetName val="WPR"/>
      <sheetName val="PA Work DB PVT"/>
      <sheetName val="BOQ-PL-ACH"/>
      <sheetName val="Daily Ach Qty"/>
      <sheetName val="Ach Qty(G)"/>
      <sheetName val="Ach Val(G)"/>
      <sheetName val="Pl Vs Ach Qty (G)"/>
      <sheetName val="Pl Vs Ach Val(G)"/>
      <sheetName val="Eng PA ACH Qty"/>
      <sheetName val="Eng PA ACH Value"/>
      <sheetName val="Site Issue"/>
      <sheetName val="PA--LP"/>
      <sheetName val="PA-ENG-LP"/>
      <sheetName val="PA-LC-LP"/>
      <sheetName val="PA-ENG-LC-LP"/>
      <sheetName val="Eng LC LP"/>
      <sheetName val="Labour"/>
      <sheetName val="Eng Labour"/>
      <sheetName val="LC Labour"/>
      <sheetName val="Mat Cons"/>
      <sheetName val="Max &amp; Min"/>
      <sheetName val="Daily Update"/>
      <sheetName val="Sheet1"/>
      <sheetName val="Sheet2"/>
      <sheetName val="Sheet3"/>
      <sheetName val="Sheet4"/>
      <sheetName val="Sheet5"/>
      <sheetName val="PD DB"/>
      <sheetName val="Work DB"/>
      <sheetName val="Labour DB"/>
      <sheetName val="Material DB"/>
      <sheetName val="LP DB"/>
      <sheetName val="Plant-Reg"/>
      <sheetName val="Labour Entry PVT"/>
      <sheetName val="BOQTOTEXECPVT"/>
      <sheetName val="BOQPLNWKPVT"/>
      <sheetName val="BOQACHWKPVT"/>
      <sheetName val="BOQACHDAYPVT"/>
      <sheetName val="BOQDAYPLACH"/>
      <sheetName val="PATOTEXECPVT"/>
      <sheetName val="PAPLNWKPVT"/>
      <sheetName val="PAACHVALWKPVT"/>
      <sheetName val="PAACHQTYDAYPVT"/>
      <sheetName val="PAACHVALDAYPVT"/>
      <sheetName val="PAReplQtyPvt"/>
      <sheetName val="PAReplValPvt"/>
      <sheetName val="Labour DB PVT"/>
      <sheetName val="Material DB PVT"/>
      <sheetName val="Copy of 1106-PR-IIKA(Aug'1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BBR"/>
      <sheetName val="Procedure"/>
      <sheetName val="Drop Down"/>
      <sheetName val="Drop Down (Fixed)"/>
      <sheetName val="PRJ Details"/>
      <sheetName val="Master"/>
      <sheetName val="Work Entry"/>
      <sheetName val="Repl. Qty"/>
      <sheetName val="Labour Entry"/>
      <sheetName val="Material Entry"/>
      <sheetName val="INFO Entry"/>
      <sheetName val="Issue Log"/>
      <sheetName val="DPR"/>
      <sheetName val="WPR"/>
      <sheetName val="Site Issue"/>
      <sheetName val="Exec Work"/>
      <sheetName val="Mat Cons"/>
      <sheetName val="Labour"/>
      <sheetName val="Pl Vs Ach Val"/>
      <sheetName val="Pl Vs Ach Qty"/>
      <sheetName val="Ach Val"/>
      <sheetName val="Ach Qty"/>
      <sheetName val="Peak,Min,Avg"/>
      <sheetName val="Eng Work"/>
      <sheetName val="Eng Labour"/>
      <sheetName val="LC Labour"/>
      <sheetName val="Eng LC LP"/>
      <sheetName val="Sheet1"/>
      <sheetName val="Sheet2"/>
      <sheetName val="Sheet3"/>
      <sheetName val="Sheet4"/>
      <sheetName val="Sheet5"/>
      <sheetName val="PD DB"/>
      <sheetName val="Work Entry PVT"/>
      <sheetName val="Work DB PVT"/>
      <sheetName val="Labour Entry PVT"/>
      <sheetName val="Labour DB"/>
      <sheetName val="Work DB"/>
      <sheetName val="Material DB"/>
      <sheetName val="Labour DB PVT"/>
      <sheetName val="Material DB PVT"/>
      <sheetName val="1014-PR-IIMK (April'15) 28-04-2"/>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 val="bs BP 04 SA"/>
      <sheetName val="Progress_Graphs1"/>
      <sheetName val="Progress_Sheet_-_OPTL1"/>
      <sheetName val="tower_wt_1"/>
      <sheetName val="3BPA00132-5-3_W_plan_HVPNL1"/>
      <sheetName val="PRICE_BID1"/>
      <sheetName val="Staff_Acco_1"/>
      <sheetName val="DETAILED__BOQ1"/>
      <sheetName val="abs_(2)5"/>
      <sheetName val="abs_(3)5"/>
      <sheetName val="abs_(4)5"/>
      <sheetName val="Top_Sheet5"/>
      <sheetName val="slab_5"/>
      <sheetName val="dism_-_(Ref)5"/>
      <sheetName val="eqpt_ern5"/>
      <sheetName val="re-ern_of_readymade5"/>
      <sheetName val="site_fab&amp;ernplt5"/>
      <sheetName val="site_fab&amp;ernstr5"/>
      <sheetName val="site_fab&amp;ern5"/>
      <sheetName val="re-ern_of_dism_str5"/>
      <sheetName val="re-ern_of_dism_plt5"/>
      <sheetName val="re-ern_of_dism5"/>
      <sheetName val="unit_wt5"/>
      <sheetName val="Motor_Data2"/>
      <sheetName val="Load_Details-220kV2"/>
      <sheetName val="FOUNDATION_XMTL1"/>
      <sheetName val="400kV_DC_Xeldem-Mapusa_TL_L2(21"/>
      <sheetName val="Detailed_Back-up_Div1"/>
      <sheetName val="Detailed_Back-up1"/>
      <sheetName val="STRINGING_HL_DATA1"/>
      <sheetName val="XMTL_HL_data1"/>
      <sheetName val="Deviation_Schedule1"/>
      <sheetName val="Revised_L11"/>
      <sheetName val="400kV_DC_Xeldem-Mapusa_TL_L21"/>
      <sheetName val="L2_Analyzer1"/>
      <sheetName val="Gangs_overall_prod1"/>
      <sheetName val="Check_Survey_Plan1"/>
      <sheetName val="ROW_Hotspoting_1"/>
      <sheetName val="Planning_assumptions1"/>
      <sheetName val="FDN_Rev1"/>
      <sheetName val="ERE_Rev1"/>
      <sheetName val="AP_1_TO_AP_DE_1"/>
      <sheetName val="Stub_Supply1"/>
      <sheetName val="Stub_Supply_(TOT)1"/>
      <sheetName val="Tower_Supply1"/>
      <sheetName val="Tower_Supply_(TOT)1"/>
      <sheetName val="ERECTION_XMTL1"/>
      <sheetName val="XXTL_L21"/>
      <sheetName val="XNTL_L21"/>
      <sheetName val="Datos_generales1"/>
      <sheetName val="Cover_sheet"/>
      <sheetName val="Leg_1-1"/>
      <sheetName val="97_사업추정(WEKI)"/>
      <sheetName val="Prov_Sums"/>
      <sheetName val="Top_sheet_EDF"/>
      <sheetName val="Fee_Rate_Summary"/>
      <sheetName val="Load_Details(B2)"/>
      <sheetName val="ols_1_6t"/>
      <sheetName val="Data_sheet"/>
      <sheetName val="except_wiring"/>
      <sheetName val="schedule_nos"/>
      <sheetName val="synthesis"/>
      <sheetName val="IPC"/>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row r="4">
          <cell r="A4" t="str">
            <v>Abstract for Measurement Detail of Site Fabrication &amp; Erection (Stru)works</v>
          </cell>
        </row>
      </sheetData>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row r="4">
          <cell r="A4" t="str">
            <v>Abstract for Measurement Detail of Site Fabrication &amp; Erection (Stru)works</v>
          </cell>
        </row>
      </sheetData>
      <sheetData sheetId="65"/>
      <sheetData sheetId="66">
        <row r="4">
          <cell r="A4" t="str">
            <v>Abstract for Measurement Detail of Site Fabrication &amp; Erection (Stru)works</v>
          </cell>
        </row>
      </sheetData>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row r="7">
          <cell r="D7">
            <v>0</v>
          </cell>
        </row>
      </sheetData>
      <sheetData sheetId="74"/>
      <sheetData sheetId="75"/>
      <sheetData sheetId="76">
        <row r="4">
          <cell r="F4" t="str">
            <v>Feb</v>
          </cell>
        </row>
      </sheetData>
      <sheetData sheetId="77"/>
      <sheetData sheetId="78">
        <row r="7">
          <cell r="D7">
            <v>0</v>
          </cell>
        </row>
      </sheetData>
      <sheetData sheetId="79">
        <row r="4">
          <cell r="A4" t="str">
            <v>Abstract for Measurement Detail of Site Fabrication &amp; Erection (Stru)works</v>
          </cell>
        </row>
      </sheetData>
      <sheetData sheetId="80"/>
      <sheetData sheetId="81"/>
      <sheetData sheetId="82">
        <row r="4">
          <cell r="A4" t="str">
            <v>Abstract for Measurement Detail of Site Fabrication &amp; Erection (Stru)works</v>
          </cell>
        </row>
      </sheetData>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row r="4">
          <cell r="A4" t="str">
            <v>Abstract for Measurement Detail of Site Fabrication &amp; Erection (Stru)works</v>
          </cell>
        </row>
      </sheetData>
      <sheetData sheetId="95">
        <row r="4">
          <cell r="A4" t="str">
            <v>Abstract for Measurement Detail of Site Fabrication &amp; Erection (Stru)works</v>
          </cell>
        </row>
      </sheetData>
      <sheetData sheetId="96"/>
      <sheetData sheetId="97">
        <row r="4">
          <cell r="A4" t="str">
            <v>Abstract for Measurement Detail of Site Fabrication &amp; Erection (Stru)works</v>
          </cell>
        </row>
      </sheetData>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row r="7">
          <cell r="D7">
            <v>0</v>
          </cell>
        </row>
      </sheetData>
      <sheetData sheetId="102">
        <row r="4">
          <cell r="A4" t="str">
            <v>Abstract for Measurement Detail of Site Fabrication &amp; Erection (Stru)works</v>
          </cell>
        </row>
      </sheetData>
      <sheetData sheetId="103"/>
      <sheetData sheetId="104">
        <row r="4">
          <cell r="F4" t="str">
            <v>Feb</v>
          </cell>
        </row>
      </sheetData>
      <sheetData sheetId="105"/>
      <sheetData sheetId="106">
        <row r="7">
          <cell r="D7">
            <v>0</v>
          </cell>
        </row>
      </sheetData>
      <sheetData sheetId="107"/>
      <sheetData sheetId="108"/>
      <sheetData sheetId="109">
        <row r="4">
          <cell r="A4" t="str">
            <v>Abstract for Measurement Detail of Site Fabrication &amp; Erection (Stru)works</v>
          </cell>
        </row>
      </sheetData>
      <sheetData sheetId="110"/>
      <sheetData sheetId="111"/>
      <sheetData sheetId="112">
        <row r="4">
          <cell r="A4" t="str">
            <v>Abstract for Measurement Detail of Site Fabrication &amp; Erection (Stru)works</v>
          </cell>
        </row>
      </sheetData>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row r="4">
          <cell r="A4" t="str">
            <v>Abstract for Measurement Detail of Site Fabrication &amp; Erection (Stru)works</v>
          </cell>
        </row>
      </sheetData>
      <sheetData sheetId="126"/>
      <sheetData sheetId="127">
        <row r="4">
          <cell r="A4" t="str">
            <v>Abstract for Measurement Detail of Site Fabrication &amp; Erection (Stru)works</v>
          </cell>
        </row>
      </sheetData>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row r="7">
          <cell r="D7">
            <v>0</v>
          </cell>
        </row>
      </sheetData>
      <sheetData sheetId="142"/>
      <sheetData sheetId="143">
        <row r="4">
          <cell r="A4" t="str">
            <v>Abstract for Measurement Detail of Site Fabrication &amp; Erection (Stru)works</v>
          </cell>
        </row>
      </sheetData>
      <sheetData sheetId="144"/>
      <sheetData sheetId="145">
        <row r="4">
          <cell r="A4" t="str">
            <v>Abstract for Measurement Detail of Site Fabrication &amp; Erection (Stru)works</v>
          </cell>
        </row>
      </sheetData>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A4" t="str">
            <v>Abstract for Measurement Detail of Site Fabrication &amp; Erection (Stru)works</v>
          </cell>
        </row>
      </sheetData>
      <sheetData sheetId="159"/>
      <sheetData sheetId="160">
        <row r="4">
          <cell r="A4" t="str">
            <v>Abstract for Measurement Detail of Site Fabrication &amp; Erection (Stru)works</v>
          </cell>
        </row>
      </sheetData>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row r="4">
          <cell r="A4" t="str">
            <v>Abstract for Measurement Detail of Site Fabrication &amp; Erection (Stru)works</v>
          </cell>
        </row>
      </sheetData>
      <sheetData sheetId="270"/>
      <sheetData sheetId="271"/>
      <sheetData sheetId="272"/>
      <sheetData sheetId="273"/>
      <sheetData sheetId="274"/>
      <sheetData sheetId="275"/>
      <sheetData sheetId="276"/>
      <sheetData sheetId="277">
        <row r="7">
          <cell r="D7">
            <v>0</v>
          </cell>
        </row>
      </sheetData>
      <sheetData sheetId="278"/>
      <sheetData sheetId="279"/>
      <sheetData sheetId="280"/>
      <sheetData sheetId="281"/>
      <sheetData sheetId="282"/>
      <sheetData sheetId="283"/>
      <sheetData sheetId="284"/>
      <sheetData sheetId="285"/>
      <sheetData sheetId="286"/>
      <sheetData sheetId="287"/>
      <sheetData sheetId="288">
        <row r="4">
          <cell r="A4" t="str">
            <v>Abstract for Measurement Detail of Site Fabrication &amp; Erection (Stru)works</v>
          </cell>
        </row>
      </sheetData>
      <sheetData sheetId="289">
        <row r="7">
          <cell r="D7">
            <v>0</v>
          </cell>
        </row>
      </sheetData>
      <sheetData sheetId="290"/>
      <sheetData sheetId="291"/>
      <sheetData sheetId="292"/>
      <sheetData sheetId="293">
        <row r="7">
          <cell r="D7">
            <v>0</v>
          </cell>
        </row>
      </sheetData>
      <sheetData sheetId="294">
        <row r="4">
          <cell r="A4" t="str">
            <v>Abstract for Measurement Detail of Site Fabrication &amp; Erection (Stru)works</v>
          </cell>
        </row>
      </sheetData>
      <sheetData sheetId="295"/>
      <sheetData sheetId="296">
        <row r="4">
          <cell r="A4" t="str">
            <v>Abstract for Measurement Detail of Site Fabrication &amp; Erection (Stru)works</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refreshError="1"/>
      <sheetData sheetId="314" refreshError="1"/>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Finance"/>
      <sheetName val="Major Qty"/>
      <sheetName val="INPUT"/>
      <sheetName val="DIR USED ITEMS"/>
      <sheetName val="SUMMARY"/>
      <sheetName val="2"/>
      <sheetName val="3"/>
      <sheetName val="4"/>
      <sheetName val="5"/>
      <sheetName val="6"/>
      <sheetName val="7"/>
      <sheetName val="8"/>
      <sheetName val="9"/>
      <sheetName val="10"/>
      <sheetName val="11"/>
      <sheetName val="12"/>
      <sheetName val="13"/>
      <sheetName val="14"/>
      <sheetName val="15"/>
      <sheetName val="16"/>
      <sheetName val="RA"/>
      <sheetName val="EB Charges"/>
      <sheetName val="Excavation"/>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page"/>
      <sheetName val="Chart output page"/>
      <sheetName val="Data_SHA"/>
      <sheetName val="&gt;"/>
      <sheetName val="Data_Trust 1"/>
      <sheetName val="Data_Trust 2"/>
      <sheetName val="Data_Trust 3"/>
      <sheetName val="&lt;"/>
      <sheetName val="Data_All_PCTs"/>
      <sheetName val="Data_Pop by PCT"/>
      <sheetName val="&gt;&gt;"/>
      <sheetName val="Data_PCT A"/>
      <sheetName val="Data_PCT B"/>
      <sheetName val="Data_PCT C"/>
      <sheetName val="&lt;&lt;"/>
      <sheetName val="Submissions"/>
      <sheetName val="MasterMolDoseList"/>
      <sheetName val="ord-lost_98&amp;99"/>
      <sheetName val="Assumption"/>
      <sheetName val="Overview_page"/>
      <sheetName val="Chart_output_page"/>
      <sheetName val="Data_Trust_1"/>
      <sheetName val="Data_Trust_2"/>
      <sheetName val="Data_Trust_3"/>
      <sheetName val="Data_Pop_by_PCT"/>
      <sheetName val="Data_PCT_A"/>
      <sheetName val="Data_PCT_B"/>
      <sheetName val="Data_PCT_C"/>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4">
          <cell r="A4" t="str">
            <v>Code</v>
          </cell>
          <cell r="B4" t="str">
            <v>Name</v>
          </cell>
        </row>
        <row r="5">
          <cell r="A5" t="str">
            <v>RAS</v>
          </cell>
          <cell r="B5" t="str">
            <v>THE HILLINGDON HOSPITAL NHS TRUST</v>
          </cell>
        </row>
        <row r="6">
          <cell r="A6" t="str">
            <v>RC3</v>
          </cell>
          <cell r="B6" t="str">
            <v>EALING HOSPITAL NHS TRUST</v>
          </cell>
        </row>
        <row r="7">
          <cell r="A7" t="str">
            <v>RFW</v>
          </cell>
          <cell r="B7" t="str">
            <v>WEST MIDDLESEX UNIVERSITY HOSPITAL NHS TRUST</v>
          </cell>
        </row>
        <row r="8">
          <cell r="A8" t="str">
            <v>RJ5</v>
          </cell>
          <cell r="B8" t="str">
            <v>ST MARY'S NHS TRUST</v>
          </cell>
        </row>
        <row r="9">
          <cell r="A9" t="str">
            <v>RQM</v>
          </cell>
          <cell r="B9" t="str">
            <v>CHELSEA AND WESTMINSTER HEALTHCARE NHS TRUST</v>
          </cell>
        </row>
        <row r="10">
          <cell r="A10" t="str">
            <v>RQN</v>
          </cell>
          <cell r="B10" t="str">
            <v>HAMMERSMITH HOSPITALS NHS TRUST</v>
          </cell>
        </row>
        <row r="11">
          <cell r="A11" t="str">
            <v>Others</v>
          </cell>
          <cell r="B11" t="str">
            <v>ALL OTHER TRUSTS</v>
          </cell>
        </row>
        <row r="12">
          <cell r="A12" t="str">
            <v>5A1</v>
          </cell>
          <cell r="B12" t="str">
            <v>New Forest</v>
          </cell>
        </row>
        <row r="13">
          <cell r="A13" t="str">
            <v>5A2</v>
          </cell>
          <cell r="B13" t="str">
            <v>Norwich</v>
          </cell>
        </row>
        <row r="14">
          <cell r="A14" t="str">
            <v>5A3</v>
          </cell>
          <cell r="B14" t="str">
            <v>South Gloucestershire</v>
          </cell>
        </row>
        <row r="15">
          <cell r="A15" t="str">
            <v>5A4</v>
          </cell>
          <cell r="B15" t="str">
            <v>Havering</v>
          </cell>
        </row>
        <row r="16">
          <cell r="A16" t="str">
            <v>5A5</v>
          </cell>
          <cell r="B16" t="str">
            <v>Kingston</v>
          </cell>
        </row>
        <row r="17">
          <cell r="A17" t="str">
            <v>5A7</v>
          </cell>
          <cell r="B17" t="str">
            <v>Bromley</v>
          </cell>
        </row>
        <row r="18">
          <cell r="A18" t="str">
            <v>5A8</v>
          </cell>
          <cell r="B18" t="str">
            <v>Greenwich</v>
          </cell>
        </row>
        <row r="19">
          <cell r="A19" t="str">
            <v>5A9</v>
          </cell>
          <cell r="B19" t="str">
            <v>Barnet</v>
          </cell>
        </row>
        <row r="20">
          <cell r="A20" t="str">
            <v>5AA</v>
          </cell>
          <cell r="B20" t="str">
            <v>South Manchester</v>
          </cell>
        </row>
        <row r="21">
          <cell r="A21" t="str">
            <v>5AC</v>
          </cell>
          <cell r="B21" t="str">
            <v>Daventry and South Northamptonshire</v>
          </cell>
        </row>
        <row r="22">
          <cell r="A22" t="str">
            <v>5AF</v>
          </cell>
          <cell r="B22" t="str">
            <v>North Peterborough</v>
          </cell>
        </row>
        <row r="23">
          <cell r="A23" t="str">
            <v>5AG</v>
          </cell>
          <cell r="B23" t="str">
            <v>South Peterborough</v>
          </cell>
        </row>
        <row r="24">
          <cell r="A24" t="str">
            <v>5AH</v>
          </cell>
          <cell r="B24" t="str">
            <v>Tendring</v>
          </cell>
        </row>
        <row r="25">
          <cell r="A25" t="str">
            <v>5AJ</v>
          </cell>
          <cell r="B25" t="str">
            <v>Epping Forest</v>
          </cell>
        </row>
        <row r="26">
          <cell r="A26" t="str">
            <v>5AK</v>
          </cell>
          <cell r="B26" t="str">
            <v>Southend On Sea</v>
          </cell>
        </row>
        <row r="27">
          <cell r="A27" t="str">
            <v>5AL</v>
          </cell>
          <cell r="B27" t="str">
            <v>Central Derby</v>
          </cell>
        </row>
        <row r="28">
          <cell r="A28" t="str">
            <v>5AM</v>
          </cell>
          <cell r="B28" t="str">
            <v>Mansfield District</v>
          </cell>
        </row>
        <row r="29">
          <cell r="A29" t="str">
            <v>5AN</v>
          </cell>
          <cell r="B29" t="str">
            <v>North East Lincolnshire</v>
          </cell>
        </row>
        <row r="30">
          <cell r="A30" t="str">
            <v>5AP</v>
          </cell>
          <cell r="B30" t="str">
            <v>Newark and Sherwood</v>
          </cell>
        </row>
        <row r="31">
          <cell r="A31" t="str">
            <v>5AT</v>
          </cell>
          <cell r="B31" t="str">
            <v>Hillingdon</v>
          </cell>
        </row>
        <row r="32">
          <cell r="A32" t="str">
            <v>5AW</v>
          </cell>
          <cell r="B32" t="str">
            <v>Airedale</v>
          </cell>
        </row>
        <row r="33">
          <cell r="A33" t="str">
            <v>5C1</v>
          </cell>
          <cell r="B33" t="str">
            <v>Enfield</v>
          </cell>
        </row>
        <row r="34">
          <cell r="A34" t="str">
            <v>5C2</v>
          </cell>
          <cell r="B34" t="str">
            <v>Barking and Dagenham</v>
          </cell>
        </row>
        <row r="35">
          <cell r="A35" t="str">
            <v>5C3</v>
          </cell>
          <cell r="B35" t="str">
            <v>City and Hackney</v>
          </cell>
        </row>
        <row r="36">
          <cell r="A36" t="str">
            <v>5C4</v>
          </cell>
          <cell r="B36" t="str">
            <v>Tower Hamlets</v>
          </cell>
        </row>
        <row r="37">
          <cell r="A37" t="str">
            <v>5C5</v>
          </cell>
          <cell r="B37" t="str">
            <v>Newham</v>
          </cell>
        </row>
        <row r="38">
          <cell r="A38" t="str">
            <v>5C9</v>
          </cell>
          <cell r="B38" t="str">
            <v>Haringey</v>
          </cell>
        </row>
        <row r="39">
          <cell r="A39" t="str">
            <v>5CC</v>
          </cell>
          <cell r="B39" t="str">
            <v>Blackburn With Darwen</v>
          </cell>
        </row>
        <row r="40">
          <cell r="A40" t="str">
            <v>5CD</v>
          </cell>
          <cell r="B40" t="str">
            <v>North Dorset</v>
          </cell>
        </row>
        <row r="41">
          <cell r="A41" t="str">
            <v>5CE</v>
          </cell>
          <cell r="B41" t="str">
            <v>Bournemouth</v>
          </cell>
        </row>
        <row r="42">
          <cell r="A42" t="str">
            <v>5CF</v>
          </cell>
          <cell r="B42" t="str">
            <v>Bradford City</v>
          </cell>
        </row>
        <row r="43">
          <cell r="A43" t="str">
            <v>5CG</v>
          </cell>
          <cell r="B43" t="str">
            <v>Bradford South and West</v>
          </cell>
        </row>
        <row r="44">
          <cell r="A44" t="str">
            <v>5CH</v>
          </cell>
          <cell r="B44" t="str">
            <v>North Bradford</v>
          </cell>
        </row>
        <row r="45">
          <cell r="A45" t="str">
            <v>5CK</v>
          </cell>
          <cell r="B45" t="str">
            <v>Doncaster Central</v>
          </cell>
        </row>
        <row r="46">
          <cell r="A46" t="str">
            <v>5CL</v>
          </cell>
          <cell r="B46" t="str">
            <v>Central Manchester</v>
          </cell>
        </row>
        <row r="47">
          <cell r="A47" t="str">
            <v>5CM</v>
          </cell>
          <cell r="B47" t="str">
            <v>Dartford, Gravesham and Swanley</v>
          </cell>
        </row>
        <row r="48">
          <cell r="A48" t="str">
            <v>5CN</v>
          </cell>
          <cell r="B48" t="str">
            <v>Herefordshire</v>
          </cell>
        </row>
        <row r="49">
          <cell r="A49" t="str">
            <v>5CP</v>
          </cell>
          <cell r="B49" t="str">
            <v>Hertsmere</v>
          </cell>
        </row>
        <row r="50">
          <cell r="A50" t="str">
            <v>5CQ</v>
          </cell>
          <cell r="B50" t="str">
            <v>Milton Keynes</v>
          </cell>
        </row>
        <row r="51">
          <cell r="A51" t="str">
            <v>5CR</v>
          </cell>
          <cell r="B51" t="str">
            <v>North Manchester</v>
          </cell>
        </row>
        <row r="52">
          <cell r="A52" t="str">
            <v>5CV</v>
          </cell>
          <cell r="B52" t="str">
            <v>South Hams and West Devon</v>
          </cell>
        </row>
        <row r="53">
          <cell r="A53" t="str">
            <v>5CW</v>
          </cell>
          <cell r="B53" t="str">
            <v>Torbay</v>
          </cell>
        </row>
        <row r="54">
          <cell r="A54" t="str">
            <v>5CX</v>
          </cell>
          <cell r="B54" t="str">
            <v>Trafford South</v>
          </cell>
        </row>
        <row r="55">
          <cell r="A55" t="str">
            <v>5CY</v>
          </cell>
          <cell r="B55" t="str">
            <v>West Norfolk</v>
          </cell>
        </row>
        <row r="56">
          <cell r="A56" t="str">
            <v>5D1</v>
          </cell>
          <cell r="B56" t="str">
            <v>Solihull</v>
          </cell>
        </row>
        <row r="57">
          <cell r="A57" t="str">
            <v>5D2</v>
          </cell>
          <cell r="B57" t="str">
            <v>West Lincolnshire</v>
          </cell>
        </row>
        <row r="58">
          <cell r="A58" t="str">
            <v>5D3</v>
          </cell>
          <cell r="B58" t="str">
            <v>Lincolnshire South West Teaching</v>
          </cell>
        </row>
        <row r="59">
          <cell r="A59" t="str">
            <v>5D4</v>
          </cell>
          <cell r="B59" t="str">
            <v>Carlisle and District</v>
          </cell>
        </row>
        <row r="60">
          <cell r="A60" t="str">
            <v>5D5</v>
          </cell>
          <cell r="B60" t="str">
            <v>Eden Valley</v>
          </cell>
        </row>
        <row r="61">
          <cell r="A61" t="str">
            <v>5D6</v>
          </cell>
          <cell r="B61" t="str">
            <v>West Cumbria</v>
          </cell>
        </row>
        <row r="62">
          <cell r="A62" t="str">
            <v>5D7</v>
          </cell>
          <cell r="B62" t="str">
            <v>Newcastle</v>
          </cell>
        </row>
        <row r="63">
          <cell r="A63" t="str">
            <v>5D8</v>
          </cell>
          <cell r="B63" t="str">
            <v>North Tyneside</v>
          </cell>
        </row>
        <row r="64">
          <cell r="A64" t="str">
            <v>5D9</v>
          </cell>
          <cell r="B64" t="str">
            <v>Hartlepool</v>
          </cell>
        </row>
        <row r="65">
          <cell r="A65" t="str">
            <v>5DC</v>
          </cell>
          <cell r="B65" t="str">
            <v>Harlow</v>
          </cell>
        </row>
        <row r="66">
          <cell r="A66" t="str">
            <v>5DD</v>
          </cell>
          <cell r="B66" t="str">
            <v>Morecambe Bay</v>
          </cell>
        </row>
        <row r="67">
          <cell r="A67" t="str">
            <v>5DF</v>
          </cell>
          <cell r="B67" t="str">
            <v>North Hampshire</v>
          </cell>
        </row>
        <row r="68">
          <cell r="A68" t="str">
            <v>5DG</v>
          </cell>
          <cell r="B68" t="str">
            <v>Isle of Wight</v>
          </cell>
        </row>
        <row r="69">
          <cell r="A69" t="str">
            <v>5DH</v>
          </cell>
          <cell r="B69" t="str">
            <v>West Wiltshire</v>
          </cell>
        </row>
        <row r="70">
          <cell r="A70" t="str">
            <v>5DJ</v>
          </cell>
          <cell r="B70" t="str">
            <v>South Wiltshire</v>
          </cell>
        </row>
        <row r="71">
          <cell r="A71" t="str">
            <v>5DK</v>
          </cell>
          <cell r="B71" t="str">
            <v>Newbury and Community</v>
          </cell>
        </row>
        <row r="72">
          <cell r="A72" t="str">
            <v>5DL</v>
          </cell>
          <cell r="B72" t="str">
            <v>Reading</v>
          </cell>
        </row>
        <row r="73">
          <cell r="A73" t="str">
            <v>5DM</v>
          </cell>
          <cell r="B73" t="str">
            <v>Slough</v>
          </cell>
        </row>
        <row r="74">
          <cell r="A74" t="str">
            <v>5DN</v>
          </cell>
          <cell r="B74" t="str">
            <v>Wokingham</v>
          </cell>
        </row>
        <row r="75">
          <cell r="A75" t="str">
            <v>5DP</v>
          </cell>
          <cell r="B75" t="str">
            <v>Vale of Aylesbury</v>
          </cell>
        </row>
        <row r="76">
          <cell r="A76" t="str">
            <v>5DQ</v>
          </cell>
          <cell r="B76" t="str">
            <v>Burntwood, Lichfield and Tamworth</v>
          </cell>
        </row>
        <row r="77">
          <cell r="A77" t="str">
            <v>5DR</v>
          </cell>
          <cell r="B77" t="str">
            <v>Wyre Forest</v>
          </cell>
        </row>
        <row r="78">
          <cell r="A78" t="str">
            <v>5DT</v>
          </cell>
          <cell r="B78" t="str">
            <v>North East Oxfordshire</v>
          </cell>
        </row>
        <row r="79">
          <cell r="A79" t="str">
            <v>5DV</v>
          </cell>
          <cell r="B79" t="str">
            <v>Cherwell Vale</v>
          </cell>
        </row>
        <row r="80">
          <cell r="A80" t="str">
            <v>5DW</v>
          </cell>
          <cell r="B80" t="str">
            <v>Oxford City</v>
          </cell>
        </row>
        <row r="81">
          <cell r="A81" t="str">
            <v>5DX</v>
          </cell>
          <cell r="B81" t="str">
            <v>South East Oxfordshire</v>
          </cell>
        </row>
        <row r="82">
          <cell r="A82" t="str">
            <v>5DY</v>
          </cell>
          <cell r="B82" t="str">
            <v>South West Oxfordshire</v>
          </cell>
        </row>
        <row r="83">
          <cell r="A83" t="str">
            <v>5EA</v>
          </cell>
          <cell r="B83" t="str">
            <v>Chesterfield</v>
          </cell>
        </row>
        <row r="84">
          <cell r="A84" t="str">
            <v>5EC</v>
          </cell>
          <cell r="B84" t="str">
            <v>Gedling</v>
          </cell>
        </row>
        <row r="85">
          <cell r="A85" t="str">
            <v>5ED</v>
          </cell>
          <cell r="B85" t="str">
            <v>Amber Valley</v>
          </cell>
        </row>
        <row r="86">
          <cell r="A86" t="str">
            <v>5EE</v>
          </cell>
          <cell r="B86" t="str">
            <v>North Sheffield</v>
          </cell>
        </row>
        <row r="87">
          <cell r="A87" t="str">
            <v>5EF</v>
          </cell>
          <cell r="B87" t="str">
            <v>North Lincolnshire</v>
          </cell>
        </row>
        <row r="88">
          <cell r="A88" t="str">
            <v>5EG</v>
          </cell>
          <cell r="B88" t="str">
            <v>North Eastern Derbyshire</v>
          </cell>
        </row>
        <row r="89">
          <cell r="A89" t="str">
            <v>5EH</v>
          </cell>
          <cell r="B89" t="str">
            <v>Melton, Rutland and Harborough</v>
          </cell>
        </row>
        <row r="90">
          <cell r="A90" t="str">
            <v>5EJ</v>
          </cell>
          <cell r="B90" t="str">
            <v>Leicester City West</v>
          </cell>
        </row>
        <row r="91">
          <cell r="A91" t="str">
            <v>5EK</v>
          </cell>
          <cell r="B91" t="str">
            <v>Doncaster East</v>
          </cell>
        </row>
        <row r="92">
          <cell r="A92" t="str">
            <v>5EL</v>
          </cell>
          <cell r="B92" t="str">
            <v>Doncaster West</v>
          </cell>
        </row>
        <row r="93">
          <cell r="A93" t="str">
            <v>5EM</v>
          </cell>
          <cell r="B93" t="str">
            <v>Nottingham City</v>
          </cell>
        </row>
        <row r="94">
          <cell r="A94" t="str">
            <v>5EN</v>
          </cell>
          <cell r="B94" t="str">
            <v>Sheffield West</v>
          </cell>
        </row>
        <row r="95">
          <cell r="A95" t="str">
            <v>5EP</v>
          </cell>
          <cell r="B95" t="str">
            <v>Sheffield South West</v>
          </cell>
        </row>
        <row r="96">
          <cell r="A96" t="str">
            <v>5EQ</v>
          </cell>
          <cell r="B96" t="str">
            <v>South East Sheffield</v>
          </cell>
        </row>
        <row r="97">
          <cell r="A97" t="str">
            <v>5ER</v>
          </cell>
          <cell r="B97" t="str">
            <v>Erewash</v>
          </cell>
        </row>
        <row r="98">
          <cell r="A98" t="str">
            <v>5ET</v>
          </cell>
          <cell r="B98" t="str">
            <v>Bassetlaw</v>
          </cell>
        </row>
        <row r="99">
          <cell r="A99" t="str">
            <v>5EV</v>
          </cell>
          <cell r="B99" t="str">
            <v>Broxtowe and Hucknall</v>
          </cell>
        </row>
        <row r="100">
          <cell r="A100" t="str">
            <v>5EX</v>
          </cell>
          <cell r="B100" t="str">
            <v>Greater Derby</v>
          </cell>
        </row>
        <row r="101">
          <cell r="A101" t="str">
            <v>5EY</v>
          </cell>
          <cell r="B101" t="str">
            <v>Eastern Leicester</v>
          </cell>
        </row>
        <row r="102">
          <cell r="A102" t="str">
            <v>5F1</v>
          </cell>
          <cell r="B102" t="str">
            <v>Plymouth</v>
          </cell>
        </row>
        <row r="103">
          <cell r="A103" t="str">
            <v>5F2</v>
          </cell>
          <cell r="B103" t="str">
            <v>Chorley and South Ribble</v>
          </cell>
        </row>
        <row r="104">
          <cell r="A104" t="str">
            <v>5F3</v>
          </cell>
          <cell r="B104" t="str">
            <v>West Lancashire</v>
          </cell>
        </row>
        <row r="105">
          <cell r="A105" t="str">
            <v>5F4</v>
          </cell>
          <cell r="B105" t="str">
            <v>Heywood and Middleton</v>
          </cell>
        </row>
        <row r="106">
          <cell r="A106" t="str">
            <v>5F5</v>
          </cell>
          <cell r="B106" t="str">
            <v>Salford</v>
          </cell>
        </row>
        <row r="107">
          <cell r="A107" t="str">
            <v>5F6</v>
          </cell>
          <cell r="B107" t="str">
            <v>Trafford North</v>
          </cell>
        </row>
        <row r="108">
          <cell r="A108" t="str">
            <v>5F7</v>
          </cell>
          <cell r="B108" t="str">
            <v>Stockport</v>
          </cell>
        </row>
        <row r="109">
          <cell r="A109" t="str">
            <v>5F8</v>
          </cell>
          <cell r="B109" t="str">
            <v>Bebington and West Wirral</v>
          </cell>
        </row>
        <row r="110">
          <cell r="A110" t="str">
            <v>5F9</v>
          </cell>
          <cell r="B110" t="str">
            <v>Southport and Formby</v>
          </cell>
        </row>
        <row r="111">
          <cell r="A111" t="str">
            <v>5FA</v>
          </cell>
          <cell r="B111" t="str">
            <v>Ashfield</v>
          </cell>
        </row>
        <row r="112">
          <cell r="A112" t="str">
            <v>5FC</v>
          </cell>
          <cell r="B112" t="str">
            <v>Rushcliffe</v>
          </cell>
        </row>
        <row r="113">
          <cell r="A113" t="str">
            <v>5FD</v>
          </cell>
          <cell r="B113" t="str">
            <v>East Hampshire</v>
          </cell>
        </row>
        <row r="114">
          <cell r="A114" t="str">
            <v>5FE</v>
          </cell>
          <cell r="B114" t="str">
            <v>Portsmouth City</v>
          </cell>
        </row>
        <row r="115">
          <cell r="A115" t="str">
            <v>5FF</v>
          </cell>
          <cell r="B115" t="str">
            <v>South West Kent</v>
          </cell>
        </row>
        <row r="116">
          <cell r="A116" t="str">
            <v>5FH</v>
          </cell>
          <cell r="B116" t="str">
            <v>Bexhill and Rother</v>
          </cell>
        </row>
        <row r="117">
          <cell r="A117" t="str">
            <v>5FJ</v>
          </cell>
          <cell r="B117" t="str">
            <v>Hastings and St Leonards</v>
          </cell>
        </row>
        <row r="118">
          <cell r="A118" t="str">
            <v>5FK</v>
          </cell>
          <cell r="B118" t="str">
            <v>Mid-Sussex</v>
          </cell>
        </row>
        <row r="119">
          <cell r="A119" t="str">
            <v>5FL</v>
          </cell>
          <cell r="B119" t="str">
            <v>Bath and North East Somerset</v>
          </cell>
        </row>
        <row r="120">
          <cell r="A120" t="str">
            <v>5FM</v>
          </cell>
          <cell r="B120" t="str">
            <v>West of Cornwall</v>
          </cell>
        </row>
        <row r="121">
          <cell r="A121" t="str">
            <v>5FN</v>
          </cell>
          <cell r="B121" t="str">
            <v>South and East Dorset</v>
          </cell>
        </row>
        <row r="122">
          <cell r="A122" t="str">
            <v>5FP</v>
          </cell>
          <cell r="B122" t="str">
            <v>South West Dorset</v>
          </cell>
        </row>
        <row r="123">
          <cell r="A123" t="str">
            <v>5FQ</v>
          </cell>
          <cell r="B123" t="str">
            <v>North Devon</v>
          </cell>
        </row>
        <row r="124">
          <cell r="A124" t="str">
            <v>5FR</v>
          </cell>
          <cell r="B124" t="str">
            <v>Exeter</v>
          </cell>
        </row>
        <row r="125">
          <cell r="A125" t="str">
            <v>5FT</v>
          </cell>
          <cell r="B125" t="str">
            <v>East Devon</v>
          </cell>
        </row>
        <row r="126">
          <cell r="A126" t="str">
            <v>5FV</v>
          </cell>
          <cell r="B126" t="str">
            <v>Mid Devon</v>
          </cell>
        </row>
        <row r="127">
          <cell r="A127" t="str">
            <v>5FW</v>
          </cell>
          <cell r="B127" t="str">
            <v>Somerset Coast</v>
          </cell>
        </row>
        <row r="128">
          <cell r="A128" t="str">
            <v>5FX</v>
          </cell>
          <cell r="B128" t="str">
            <v>Mendip</v>
          </cell>
        </row>
        <row r="129">
          <cell r="A129" t="str">
            <v>5FY</v>
          </cell>
          <cell r="B129" t="str">
            <v>Teignbridge</v>
          </cell>
        </row>
        <row r="130">
          <cell r="A130" t="str">
            <v>5G1</v>
          </cell>
          <cell r="B130" t="str">
            <v>Southern Norfolk</v>
          </cell>
        </row>
        <row r="131">
          <cell r="A131" t="str">
            <v>5G2</v>
          </cell>
          <cell r="B131" t="str">
            <v>Bracknell Forest</v>
          </cell>
        </row>
        <row r="132">
          <cell r="A132" t="str">
            <v>5G3</v>
          </cell>
          <cell r="B132" t="str">
            <v>Windsor, Ascot and Maidenhead</v>
          </cell>
        </row>
        <row r="133">
          <cell r="A133" t="str">
            <v>5G4</v>
          </cell>
          <cell r="B133" t="str">
            <v>Chiltern and South Bucks</v>
          </cell>
        </row>
        <row r="134">
          <cell r="A134" t="str">
            <v>5G5</v>
          </cell>
          <cell r="B134" t="str">
            <v>Wycombe</v>
          </cell>
        </row>
        <row r="135">
          <cell r="A135" t="str">
            <v>5G6</v>
          </cell>
          <cell r="B135" t="str">
            <v>Blackwater Valley and Hart</v>
          </cell>
        </row>
        <row r="136">
          <cell r="A136" t="str">
            <v>5G7</v>
          </cell>
          <cell r="B136" t="str">
            <v>Hyndburn and Ribble Valley</v>
          </cell>
        </row>
        <row r="137">
          <cell r="A137" t="str">
            <v>5G8</v>
          </cell>
          <cell r="B137" t="str">
            <v>Burnley, Pendle and Rossendale</v>
          </cell>
        </row>
        <row r="138">
          <cell r="A138" t="str">
            <v>5G9</v>
          </cell>
          <cell r="B138" t="str">
            <v>North Liverpool</v>
          </cell>
        </row>
        <row r="139">
          <cell r="A139" t="str">
            <v>5GC</v>
          </cell>
          <cell r="B139" t="str">
            <v>Luton</v>
          </cell>
        </row>
        <row r="140">
          <cell r="A140" t="str">
            <v>5GD</v>
          </cell>
          <cell r="B140" t="str">
            <v>Bedford</v>
          </cell>
        </row>
        <row r="141">
          <cell r="A141" t="str">
            <v>5GE</v>
          </cell>
          <cell r="B141" t="str">
            <v>Bedfordshire Heartlands</v>
          </cell>
        </row>
        <row r="142">
          <cell r="A142" t="str">
            <v>5GF</v>
          </cell>
          <cell r="B142" t="str">
            <v>Huntingdonshire</v>
          </cell>
        </row>
        <row r="143">
          <cell r="A143" t="str">
            <v>5GG</v>
          </cell>
          <cell r="B143" t="str">
            <v>Welwyn Hatfield</v>
          </cell>
        </row>
        <row r="144">
          <cell r="A144" t="str">
            <v>5GH</v>
          </cell>
          <cell r="B144" t="str">
            <v>North Hertfordshire and Stevenage</v>
          </cell>
        </row>
        <row r="145">
          <cell r="A145" t="str">
            <v>5GJ</v>
          </cell>
          <cell r="B145" t="str">
            <v>South East Hertfordshire</v>
          </cell>
        </row>
        <row r="146">
          <cell r="A146" t="str">
            <v>5GK</v>
          </cell>
          <cell r="B146" t="str">
            <v>Royston, Buntingford and Bishop's Stortford</v>
          </cell>
        </row>
        <row r="147">
          <cell r="A147" t="str">
            <v>5GL</v>
          </cell>
          <cell r="B147" t="str">
            <v>Maldon and South Chelmsford</v>
          </cell>
        </row>
        <row r="148">
          <cell r="A148" t="str">
            <v>5GM</v>
          </cell>
          <cell r="B148" t="str">
            <v>Colchester</v>
          </cell>
        </row>
        <row r="149">
          <cell r="A149" t="str">
            <v>5GN</v>
          </cell>
          <cell r="B149" t="str">
            <v>Uttlesford</v>
          </cell>
        </row>
        <row r="150">
          <cell r="A150" t="str">
            <v>5GP</v>
          </cell>
          <cell r="B150" t="str">
            <v>Billericay, Brentwood and Wickford</v>
          </cell>
        </row>
        <row r="151">
          <cell r="A151" t="str">
            <v>5GQ</v>
          </cell>
          <cell r="B151" t="str">
            <v>Thurrock</v>
          </cell>
        </row>
        <row r="152">
          <cell r="A152" t="str">
            <v>5GR</v>
          </cell>
          <cell r="B152" t="str">
            <v>Basildon</v>
          </cell>
        </row>
        <row r="153">
          <cell r="A153" t="str">
            <v>5GT</v>
          </cell>
          <cell r="B153" t="str">
            <v>Great Yarmouth</v>
          </cell>
        </row>
        <row r="154">
          <cell r="A154" t="str">
            <v>5GV</v>
          </cell>
          <cell r="B154" t="str">
            <v>Watford and Three Rivers</v>
          </cell>
        </row>
        <row r="155">
          <cell r="A155" t="str">
            <v>5GW</v>
          </cell>
          <cell r="B155" t="str">
            <v>Dacorum</v>
          </cell>
        </row>
        <row r="156">
          <cell r="A156" t="str">
            <v>5GX</v>
          </cell>
          <cell r="B156" t="str">
            <v>St Albans and Harpenden</v>
          </cell>
        </row>
        <row r="157">
          <cell r="A157" t="str">
            <v>5H1</v>
          </cell>
          <cell r="B157" t="str">
            <v>Hammersmith and Fulham</v>
          </cell>
        </row>
        <row r="158">
          <cell r="A158" t="str">
            <v>5H2</v>
          </cell>
          <cell r="B158" t="str">
            <v>Birkenhead and Wallasey</v>
          </cell>
        </row>
        <row r="159">
          <cell r="A159" t="str">
            <v>5H3</v>
          </cell>
          <cell r="B159" t="str">
            <v>Cheshire West</v>
          </cell>
        </row>
        <row r="160">
          <cell r="A160" t="str">
            <v>5H4</v>
          </cell>
          <cell r="B160" t="str">
            <v>Central Cheshire</v>
          </cell>
        </row>
        <row r="161">
          <cell r="A161" t="str">
            <v>5H5</v>
          </cell>
          <cell r="B161" t="str">
            <v>Eastern Cheshire</v>
          </cell>
        </row>
        <row r="162">
          <cell r="A162" t="str">
            <v>5H6</v>
          </cell>
          <cell r="B162" t="str">
            <v>Ellesmere Port and Neston</v>
          </cell>
        </row>
        <row r="163">
          <cell r="A163" t="str">
            <v>5H7</v>
          </cell>
          <cell r="B163" t="str">
            <v>Derbyshire Dales and South Derbyshire</v>
          </cell>
        </row>
        <row r="164">
          <cell r="A164" t="str">
            <v>5H8</v>
          </cell>
          <cell r="B164" t="str">
            <v>Rotherham</v>
          </cell>
        </row>
        <row r="165">
          <cell r="A165" t="str">
            <v>5H9</v>
          </cell>
          <cell r="B165" t="str">
            <v>East Lincolnshire</v>
          </cell>
        </row>
        <row r="166">
          <cell r="A166" t="str">
            <v>5HA</v>
          </cell>
          <cell r="B166" t="str">
            <v>Central Liverpool</v>
          </cell>
        </row>
        <row r="167">
          <cell r="A167" t="str">
            <v>5HC</v>
          </cell>
          <cell r="B167" t="str">
            <v>South Liverpool</v>
          </cell>
        </row>
        <row r="168">
          <cell r="A168" t="str">
            <v>5HD</v>
          </cell>
          <cell r="B168" t="str">
            <v>Preston</v>
          </cell>
        </row>
        <row r="169">
          <cell r="A169" t="str">
            <v>5HE</v>
          </cell>
          <cell r="B169" t="str">
            <v>Fylde</v>
          </cell>
        </row>
        <row r="170">
          <cell r="A170" t="str">
            <v>5HF</v>
          </cell>
          <cell r="B170" t="str">
            <v>Wyre</v>
          </cell>
        </row>
        <row r="171">
          <cell r="A171" t="str">
            <v>5HG</v>
          </cell>
          <cell r="B171" t="str">
            <v>Ashton, Leigh and Wigan</v>
          </cell>
        </row>
        <row r="172">
          <cell r="A172" t="str">
            <v>5HH</v>
          </cell>
          <cell r="B172" t="str">
            <v>Leeds West</v>
          </cell>
        </row>
        <row r="173">
          <cell r="A173" t="str">
            <v>5HJ</v>
          </cell>
          <cell r="B173" t="str">
            <v>Leeds North East</v>
          </cell>
        </row>
        <row r="174">
          <cell r="A174" t="str">
            <v>5HK</v>
          </cell>
          <cell r="B174" t="str">
            <v>East Leeds</v>
          </cell>
        </row>
        <row r="175">
          <cell r="A175" t="str">
            <v>5HL</v>
          </cell>
          <cell r="B175" t="str">
            <v>South Leeds</v>
          </cell>
        </row>
        <row r="176">
          <cell r="A176" t="str">
            <v>5HM</v>
          </cell>
          <cell r="B176" t="str">
            <v>Leeds North West</v>
          </cell>
        </row>
        <row r="177">
          <cell r="A177" t="str">
            <v>5HN</v>
          </cell>
          <cell r="B177" t="str">
            <v>High Peak and Dales</v>
          </cell>
        </row>
        <row r="178">
          <cell r="A178" t="str">
            <v>5HP</v>
          </cell>
          <cell r="B178" t="str">
            <v>Blackpool</v>
          </cell>
        </row>
        <row r="179">
          <cell r="A179" t="str">
            <v>5HQ</v>
          </cell>
          <cell r="B179" t="str">
            <v>Bolton</v>
          </cell>
        </row>
        <row r="180">
          <cell r="A180" t="str">
            <v>5HR</v>
          </cell>
          <cell r="B180" t="str">
            <v>Staffordshire Moorlands</v>
          </cell>
        </row>
        <row r="181">
          <cell r="A181" t="str">
            <v>5HT</v>
          </cell>
          <cell r="B181" t="str">
            <v>Dudley South</v>
          </cell>
        </row>
        <row r="182">
          <cell r="A182" t="str">
            <v>5HV</v>
          </cell>
          <cell r="B182" t="str">
            <v>Dudley Beacon and Castle</v>
          </cell>
        </row>
        <row r="183">
          <cell r="A183" t="str">
            <v>5HW</v>
          </cell>
          <cell r="B183" t="str">
            <v>Newcastle-Under-Lyme</v>
          </cell>
        </row>
        <row r="184">
          <cell r="A184" t="str">
            <v>5HX</v>
          </cell>
          <cell r="B184" t="str">
            <v>Ealing</v>
          </cell>
        </row>
        <row r="185">
          <cell r="A185" t="str">
            <v>5HY</v>
          </cell>
          <cell r="B185" t="str">
            <v>Hounslow</v>
          </cell>
        </row>
        <row r="186">
          <cell r="A186" t="str">
            <v>5J1</v>
          </cell>
          <cell r="B186" t="str">
            <v>Halton</v>
          </cell>
        </row>
        <row r="187">
          <cell r="A187" t="str">
            <v>5J2</v>
          </cell>
          <cell r="B187" t="str">
            <v>Warrington</v>
          </cell>
        </row>
        <row r="188">
          <cell r="A188" t="str">
            <v>5J3</v>
          </cell>
          <cell r="B188" t="str">
            <v>St Helens</v>
          </cell>
        </row>
        <row r="189">
          <cell r="A189" t="str">
            <v>5J4</v>
          </cell>
          <cell r="B189" t="str">
            <v>Knowsley</v>
          </cell>
        </row>
        <row r="190">
          <cell r="A190" t="str">
            <v>5J5</v>
          </cell>
          <cell r="B190" t="str">
            <v>Oldham</v>
          </cell>
        </row>
        <row r="191">
          <cell r="A191" t="str">
            <v>5J6</v>
          </cell>
          <cell r="B191" t="str">
            <v>Calderdale</v>
          </cell>
        </row>
        <row r="192">
          <cell r="A192" t="str">
            <v>5J7</v>
          </cell>
          <cell r="B192" t="str">
            <v>North Kirklees</v>
          </cell>
        </row>
        <row r="193">
          <cell r="A193" t="str">
            <v>5J8</v>
          </cell>
          <cell r="B193" t="str">
            <v>Durham Dales</v>
          </cell>
        </row>
        <row r="194">
          <cell r="A194" t="str">
            <v>5J9</v>
          </cell>
          <cell r="B194" t="str">
            <v>Darlington</v>
          </cell>
        </row>
        <row r="195">
          <cell r="A195" t="str">
            <v>5JA</v>
          </cell>
          <cell r="B195" t="str">
            <v>Hinckley and Bosworth</v>
          </cell>
        </row>
        <row r="196">
          <cell r="A196" t="str">
            <v>5JC</v>
          </cell>
          <cell r="B196" t="str">
            <v>Charnwood and North West Leicestershire</v>
          </cell>
        </row>
        <row r="197">
          <cell r="A197" t="str">
            <v>5JD</v>
          </cell>
          <cell r="B197" t="str">
            <v>South Leicestershire</v>
          </cell>
        </row>
        <row r="198">
          <cell r="A198" t="str">
            <v>5JE</v>
          </cell>
          <cell r="B198" t="str">
            <v>Barnsley</v>
          </cell>
        </row>
        <row r="199">
          <cell r="A199" t="str">
            <v>5JF</v>
          </cell>
          <cell r="B199" t="str">
            <v>Bristol North</v>
          </cell>
        </row>
        <row r="200">
          <cell r="A200" t="str">
            <v>5JG</v>
          </cell>
          <cell r="B200" t="str">
            <v>Bristol South and West</v>
          </cell>
        </row>
        <row r="201">
          <cell r="A201" t="str">
            <v>5JH</v>
          </cell>
          <cell r="B201" t="str">
            <v>Cambridge City</v>
          </cell>
        </row>
        <row r="202">
          <cell r="A202" t="str">
            <v>5JJ</v>
          </cell>
          <cell r="B202" t="str">
            <v>South Cambridgeshire</v>
          </cell>
        </row>
        <row r="203">
          <cell r="A203" t="str">
            <v>5JK</v>
          </cell>
          <cell r="B203" t="str">
            <v>East Cambridgeshire and Fenland</v>
          </cell>
        </row>
        <row r="204">
          <cell r="A204" t="str">
            <v>5JL</v>
          </cell>
          <cell r="B204" t="str">
            <v>Broadland</v>
          </cell>
        </row>
        <row r="205">
          <cell r="A205" t="str">
            <v>5JM</v>
          </cell>
          <cell r="B205" t="str">
            <v>North Norfolk</v>
          </cell>
        </row>
        <row r="206">
          <cell r="A206" t="str">
            <v>5JN</v>
          </cell>
          <cell r="B206" t="str">
            <v>Chelmsford</v>
          </cell>
        </row>
        <row r="207">
          <cell r="A207" t="str">
            <v>5JP</v>
          </cell>
          <cell r="B207" t="str">
            <v>Castle Point and Rochford</v>
          </cell>
        </row>
        <row r="208">
          <cell r="A208" t="str">
            <v>5JQ</v>
          </cell>
          <cell r="B208" t="str">
            <v>Ipswich</v>
          </cell>
        </row>
        <row r="209">
          <cell r="A209" t="str">
            <v>5JR</v>
          </cell>
          <cell r="B209" t="str">
            <v>Suffolk Coastal</v>
          </cell>
        </row>
        <row r="210">
          <cell r="A210" t="str">
            <v>5JT</v>
          </cell>
          <cell r="B210" t="str">
            <v>Central Suffolk</v>
          </cell>
        </row>
        <row r="211">
          <cell r="A211" t="str">
            <v>5JV</v>
          </cell>
          <cell r="B211" t="str">
            <v>Waveney</v>
          </cell>
        </row>
        <row r="212">
          <cell r="A212" t="str">
            <v>5JW</v>
          </cell>
          <cell r="B212" t="str">
            <v>Suffolk West</v>
          </cell>
        </row>
        <row r="213">
          <cell r="A213" t="str">
            <v>5JX</v>
          </cell>
          <cell r="B213" t="str">
            <v>Bury</v>
          </cell>
        </row>
        <row r="214">
          <cell r="A214" t="str">
            <v>5JY</v>
          </cell>
          <cell r="B214" t="str">
            <v>Rochdale</v>
          </cell>
        </row>
        <row r="215">
          <cell r="A215" t="str">
            <v>5K1</v>
          </cell>
          <cell r="B215" t="str">
            <v>South Somerset</v>
          </cell>
        </row>
        <row r="216">
          <cell r="A216" t="str">
            <v>5K2</v>
          </cell>
          <cell r="B216" t="str">
            <v>Taunton Deane</v>
          </cell>
        </row>
        <row r="217">
          <cell r="A217" t="str">
            <v>5K3</v>
          </cell>
          <cell r="B217" t="str">
            <v>Swindon</v>
          </cell>
        </row>
        <row r="218">
          <cell r="A218" t="str">
            <v>5K4</v>
          </cell>
          <cell r="B218" t="str">
            <v>Kennet and North Wilts</v>
          </cell>
        </row>
        <row r="219">
          <cell r="A219" t="str">
            <v>5K5</v>
          </cell>
          <cell r="B219" t="str">
            <v>Brent</v>
          </cell>
        </row>
        <row r="220">
          <cell r="A220" t="str">
            <v>5K6</v>
          </cell>
          <cell r="B220" t="str">
            <v>Harrow</v>
          </cell>
        </row>
        <row r="221">
          <cell r="A221" t="str">
            <v>5K7</v>
          </cell>
          <cell r="B221" t="str">
            <v>Camden</v>
          </cell>
        </row>
        <row r="222">
          <cell r="A222" t="str">
            <v>5K8</v>
          </cell>
          <cell r="B222" t="str">
            <v>Islington</v>
          </cell>
        </row>
        <row r="223">
          <cell r="A223" t="str">
            <v>5K9</v>
          </cell>
          <cell r="B223" t="str">
            <v>Croydon</v>
          </cell>
        </row>
        <row r="224">
          <cell r="A224" t="str">
            <v>5KA</v>
          </cell>
          <cell r="B224" t="str">
            <v>Derwentside</v>
          </cell>
        </row>
        <row r="225">
          <cell r="A225" t="str">
            <v>5KC</v>
          </cell>
          <cell r="B225" t="str">
            <v>Durham and Chester-Le-Street</v>
          </cell>
        </row>
        <row r="226">
          <cell r="A226" t="str">
            <v>5KD</v>
          </cell>
          <cell r="B226" t="str">
            <v>Easington</v>
          </cell>
        </row>
        <row r="227">
          <cell r="A227" t="str">
            <v>5KE</v>
          </cell>
          <cell r="B227" t="str">
            <v>Sedgefield</v>
          </cell>
        </row>
        <row r="228">
          <cell r="A228" t="str">
            <v>5KF</v>
          </cell>
          <cell r="B228" t="str">
            <v>Gateshead</v>
          </cell>
        </row>
        <row r="229">
          <cell r="A229" t="str">
            <v>5KG</v>
          </cell>
          <cell r="B229" t="str">
            <v>South Tyneside</v>
          </cell>
        </row>
        <row r="230">
          <cell r="A230" t="str">
            <v>5KH</v>
          </cell>
          <cell r="B230" t="str">
            <v>Hambleton and Richmondshire</v>
          </cell>
        </row>
        <row r="231">
          <cell r="A231" t="str">
            <v>5KJ</v>
          </cell>
          <cell r="B231" t="str">
            <v>Craven, Harrogate and Rural District</v>
          </cell>
        </row>
        <row r="232">
          <cell r="A232" t="str">
            <v>5KK</v>
          </cell>
          <cell r="B232" t="str">
            <v>Scarborough, Whitby and Ryedale</v>
          </cell>
        </row>
        <row r="233">
          <cell r="A233" t="str">
            <v>5KL</v>
          </cell>
          <cell r="B233" t="str">
            <v>Sunderland Teaching</v>
          </cell>
        </row>
        <row r="234">
          <cell r="A234" t="str">
            <v>5KM</v>
          </cell>
          <cell r="B234" t="str">
            <v>Middlesbrough</v>
          </cell>
        </row>
        <row r="235">
          <cell r="A235" t="str">
            <v>5KN</v>
          </cell>
          <cell r="B235" t="str">
            <v>Langbaurgh</v>
          </cell>
        </row>
        <row r="236">
          <cell r="A236" t="str">
            <v>5KP</v>
          </cell>
          <cell r="B236" t="str">
            <v>East Elmbridge and Mid Surrey</v>
          </cell>
        </row>
        <row r="237">
          <cell r="A237" t="str">
            <v>5KQ</v>
          </cell>
          <cell r="B237" t="str">
            <v>East Surrey</v>
          </cell>
        </row>
        <row r="238">
          <cell r="A238" t="str">
            <v>5KR</v>
          </cell>
          <cell r="B238" t="str">
            <v>North and East Cornwall</v>
          </cell>
        </row>
        <row r="239">
          <cell r="A239" t="str">
            <v>5KT</v>
          </cell>
          <cell r="B239" t="str">
            <v>Central Cornwall</v>
          </cell>
        </row>
        <row r="240">
          <cell r="A240" t="str">
            <v>5KV</v>
          </cell>
          <cell r="B240" t="str">
            <v>Poole</v>
          </cell>
        </row>
        <row r="241">
          <cell r="A241" t="str">
            <v>5KW</v>
          </cell>
          <cell r="B241" t="str">
            <v>Cheltenham and Tewkesbury</v>
          </cell>
        </row>
        <row r="242">
          <cell r="A242" t="str">
            <v>5KX</v>
          </cell>
          <cell r="B242" t="str">
            <v>West Gloucestershire</v>
          </cell>
        </row>
        <row r="243">
          <cell r="A243" t="str">
            <v>5KY</v>
          </cell>
          <cell r="B243" t="str">
            <v>Cotswold and Vale</v>
          </cell>
        </row>
        <row r="244">
          <cell r="A244" t="str">
            <v>5L1</v>
          </cell>
          <cell r="B244" t="str">
            <v>Southampton City</v>
          </cell>
        </row>
        <row r="245">
          <cell r="A245" t="str">
            <v>5L2</v>
          </cell>
          <cell r="B245" t="str">
            <v>Maidstone Weald</v>
          </cell>
        </row>
        <row r="246">
          <cell r="A246" t="str">
            <v>5L3</v>
          </cell>
          <cell r="B246" t="str">
            <v>Medway</v>
          </cell>
        </row>
        <row r="247">
          <cell r="A247" t="str">
            <v>5L4</v>
          </cell>
          <cell r="B247" t="str">
            <v>Swale</v>
          </cell>
        </row>
        <row r="248">
          <cell r="A248" t="str">
            <v>5L5</v>
          </cell>
          <cell r="B248" t="str">
            <v>Guildford and Waverley</v>
          </cell>
        </row>
        <row r="249">
          <cell r="A249" t="str">
            <v>5L6</v>
          </cell>
          <cell r="B249" t="str">
            <v>North Surrey</v>
          </cell>
        </row>
        <row r="250">
          <cell r="A250" t="str">
            <v>5L7</v>
          </cell>
          <cell r="B250" t="str">
            <v>Woking</v>
          </cell>
        </row>
        <row r="251">
          <cell r="A251" t="str">
            <v>5L8</v>
          </cell>
          <cell r="B251" t="str">
            <v>Adur, Arun and Worthing</v>
          </cell>
        </row>
        <row r="252">
          <cell r="A252" t="str">
            <v>5L9</v>
          </cell>
          <cell r="B252" t="str">
            <v>Western Sussex</v>
          </cell>
        </row>
        <row r="253">
          <cell r="A253" t="str">
            <v>5LA</v>
          </cell>
          <cell r="B253" t="str">
            <v>Kensington and Chelsea</v>
          </cell>
        </row>
        <row r="254">
          <cell r="A254" t="str">
            <v>5LC</v>
          </cell>
          <cell r="B254" t="str">
            <v>Westminster</v>
          </cell>
        </row>
        <row r="255">
          <cell r="A255" t="str">
            <v>5LD</v>
          </cell>
          <cell r="B255" t="str">
            <v>Lambeth</v>
          </cell>
        </row>
        <row r="256">
          <cell r="A256" t="str">
            <v>5LE</v>
          </cell>
          <cell r="B256" t="str">
            <v>Southwark</v>
          </cell>
        </row>
        <row r="257">
          <cell r="A257" t="str">
            <v>5LF</v>
          </cell>
          <cell r="B257" t="str">
            <v>Lewisham</v>
          </cell>
        </row>
        <row r="258">
          <cell r="A258" t="str">
            <v>5LG</v>
          </cell>
          <cell r="B258" t="str">
            <v>Wandsworth</v>
          </cell>
        </row>
        <row r="259">
          <cell r="A259" t="str">
            <v>5LH</v>
          </cell>
          <cell r="B259" t="str">
            <v>Tameside and Glossop</v>
          </cell>
        </row>
        <row r="260">
          <cell r="A260" t="str">
            <v>5LJ</v>
          </cell>
          <cell r="B260" t="str">
            <v>Huddersfield Central</v>
          </cell>
        </row>
        <row r="261">
          <cell r="A261" t="str">
            <v>5LK</v>
          </cell>
          <cell r="B261" t="str">
            <v>South Huddersfield</v>
          </cell>
        </row>
        <row r="262">
          <cell r="A262" t="str">
            <v>5LL</v>
          </cell>
          <cell r="B262" t="str">
            <v>Ashford</v>
          </cell>
        </row>
        <row r="263">
          <cell r="A263" t="str">
            <v>5LM</v>
          </cell>
          <cell r="B263" t="str">
            <v>Canterbury and Coastal</v>
          </cell>
        </row>
        <row r="264">
          <cell r="A264" t="str">
            <v>5LN</v>
          </cell>
          <cell r="B264" t="str">
            <v>East Kent Coastal</v>
          </cell>
        </row>
        <row r="265">
          <cell r="A265" t="str">
            <v>5LP</v>
          </cell>
          <cell r="B265" t="str">
            <v>Shepway</v>
          </cell>
        </row>
        <row r="266">
          <cell r="A266" t="str">
            <v>5LQ</v>
          </cell>
          <cell r="B266" t="str">
            <v>Brighton and Hove City</v>
          </cell>
        </row>
        <row r="267">
          <cell r="A267" t="str">
            <v>5LR</v>
          </cell>
          <cell r="B267" t="str">
            <v>Eastbourne Downs</v>
          </cell>
        </row>
        <row r="268">
          <cell r="A268" t="str">
            <v>5LT</v>
          </cell>
          <cell r="B268" t="str">
            <v>Sussex Downs and Weald</v>
          </cell>
        </row>
        <row r="269">
          <cell r="A269" t="str">
            <v>5LV</v>
          </cell>
          <cell r="B269" t="str">
            <v>Northamptonshire Heartlands</v>
          </cell>
        </row>
        <row r="270">
          <cell r="A270" t="str">
            <v>5LW</v>
          </cell>
          <cell r="B270" t="str">
            <v>Northampton</v>
          </cell>
        </row>
        <row r="271">
          <cell r="A271" t="str">
            <v>5LX</v>
          </cell>
          <cell r="B271" t="str">
            <v>Fareham and Gosport</v>
          </cell>
        </row>
        <row r="272">
          <cell r="A272" t="str">
            <v>5LY</v>
          </cell>
          <cell r="B272" t="str">
            <v>Eastleigh and Test Valley</v>
          </cell>
        </row>
        <row r="273">
          <cell r="A273" t="str">
            <v>5M1</v>
          </cell>
          <cell r="B273" t="str">
            <v>South Birmingham</v>
          </cell>
        </row>
        <row r="274">
          <cell r="A274" t="str">
            <v>5M2</v>
          </cell>
          <cell r="B274" t="str">
            <v>Shropshire County</v>
          </cell>
        </row>
        <row r="275">
          <cell r="A275" t="str">
            <v>5M3</v>
          </cell>
          <cell r="B275" t="str">
            <v>Walsall</v>
          </cell>
        </row>
        <row r="276">
          <cell r="A276" t="str">
            <v>5M5</v>
          </cell>
          <cell r="B276" t="str">
            <v>South Sefton</v>
          </cell>
        </row>
        <row r="277">
          <cell r="A277" t="str">
            <v>5M6</v>
          </cell>
          <cell r="B277" t="str">
            <v>Richmond and Twickenham</v>
          </cell>
        </row>
        <row r="278">
          <cell r="A278" t="str">
            <v>5M7</v>
          </cell>
          <cell r="B278" t="str">
            <v>Sutton and Merton</v>
          </cell>
        </row>
        <row r="279">
          <cell r="A279" t="str">
            <v>5M8</v>
          </cell>
          <cell r="B279" t="str">
            <v>North Somerset</v>
          </cell>
        </row>
        <row r="280">
          <cell r="A280" t="str">
            <v>5M9</v>
          </cell>
          <cell r="B280" t="str">
            <v>Rugby</v>
          </cell>
        </row>
        <row r="281">
          <cell r="A281" t="str">
            <v>5MA</v>
          </cell>
          <cell r="B281" t="str">
            <v>Crawley</v>
          </cell>
        </row>
        <row r="282">
          <cell r="A282" t="str">
            <v>5MC</v>
          </cell>
          <cell r="B282" t="str">
            <v>Horsham and Chanctonbury</v>
          </cell>
        </row>
        <row r="283">
          <cell r="A283" t="str">
            <v>5MD</v>
          </cell>
          <cell r="B283" t="str">
            <v>Coventry</v>
          </cell>
        </row>
        <row r="284">
          <cell r="A284" t="str">
            <v>5ME</v>
          </cell>
          <cell r="B284" t="str">
            <v>North Stoke</v>
          </cell>
        </row>
        <row r="285">
          <cell r="A285" t="str">
            <v>5MF</v>
          </cell>
          <cell r="B285" t="str">
            <v>South Stoke</v>
          </cell>
        </row>
        <row r="286">
          <cell r="A286" t="str">
            <v>5MG</v>
          </cell>
          <cell r="B286" t="str">
            <v>Oldbury and Smethwick</v>
          </cell>
        </row>
        <row r="287">
          <cell r="A287" t="str">
            <v>5MH</v>
          </cell>
          <cell r="B287" t="str">
            <v>Rowley, Regis and Tipton</v>
          </cell>
        </row>
        <row r="288">
          <cell r="A288" t="str">
            <v>5MJ</v>
          </cell>
          <cell r="B288" t="str">
            <v>Wednesbury and West Bromwich</v>
          </cell>
        </row>
        <row r="289">
          <cell r="A289" t="str">
            <v>5MK</v>
          </cell>
          <cell r="B289" t="str">
            <v>Telford and Wrekin</v>
          </cell>
        </row>
        <row r="290">
          <cell r="A290" t="str">
            <v>5ML</v>
          </cell>
          <cell r="B290" t="str">
            <v>East Staffordshire</v>
          </cell>
        </row>
        <row r="291">
          <cell r="A291" t="str">
            <v>5MM</v>
          </cell>
          <cell r="B291" t="str">
            <v>Cannock Chase</v>
          </cell>
        </row>
        <row r="292">
          <cell r="A292" t="str">
            <v>5MN</v>
          </cell>
          <cell r="B292" t="str">
            <v>South Western Staffordshire</v>
          </cell>
        </row>
        <row r="293">
          <cell r="A293" t="str">
            <v>5MP</v>
          </cell>
          <cell r="B293" t="str">
            <v>North Warwickshire</v>
          </cell>
        </row>
        <row r="294">
          <cell r="A294" t="str">
            <v>5MQ</v>
          </cell>
          <cell r="B294" t="str">
            <v>South Warwickshire</v>
          </cell>
        </row>
        <row r="295">
          <cell r="A295" t="str">
            <v>5MR</v>
          </cell>
          <cell r="B295" t="str">
            <v>Redditch and Bromsgrove</v>
          </cell>
        </row>
        <row r="296">
          <cell r="A296" t="str">
            <v>5MT</v>
          </cell>
          <cell r="B296" t="str">
            <v>South Worcestershire</v>
          </cell>
        </row>
        <row r="297">
          <cell r="A297" t="str">
            <v>5MV</v>
          </cell>
          <cell r="B297" t="str">
            <v>Wolverhampton City</v>
          </cell>
        </row>
        <row r="298">
          <cell r="A298" t="str">
            <v>5MW</v>
          </cell>
          <cell r="B298" t="str">
            <v>North Birmingham</v>
          </cell>
        </row>
        <row r="299">
          <cell r="A299" t="str">
            <v>5MX</v>
          </cell>
          <cell r="B299" t="str">
            <v>Heart of Birmingham</v>
          </cell>
        </row>
        <row r="300">
          <cell r="A300" t="str">
            <v>5MY</v>
          </cell>
          <cell r="B300" t="str">
            <v>Eastern Birmingham</v>
          </cell>
        </row>
      </sheetData>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our &amp; Plant"/>
      <sheetName val="Material "/>
      <sheetName val=" Analysis"/>
      <sheetName val="BOQ "/>
      <sheetName val="Sheet1"/>
      <sheetName val="DWR"/>
      <sheetName val="Priced_DWR "/>
      <sheetName val="Labour _ Plant"/>
      <sheetName val="DWR(Priced)"/>
      <sheetName val=" AnalysisPCC"/>
      <sheetName val=" AnalysisNH"/>
      <sheetName val="Estimates"/>
      <sheetName val="REL"/>
      <sheetName val="costing"/>
      <sheetName val="Sheet4"/>
      <sheetName val="CrRajWMM"/>
      <sheetName val="Timesheet"/>
      <sheetName val="beam-reinft-IIInd floor"/>
      <sheetName val="purpose&amp;input"/>
      <sheetName val="Aoc"/>
      <sheetName val="AOR"/>
      <sheetName val="EDWise"/>
      <sheetName val="estimate"/>
      <sheetName val="1. Acquisition"/>
      <sheetName val="Final Basic rate"/>
      <sheetName val="Material"/>
      <sheetName val="Basic Rates"/>
      <sheetName val="REVENUES &amp; BS"/>
      <sheetName val="Results"/>
      <sheetName val="PLGroupings"/>
      <sheetName val="S2groupcode"/>
      <sheetName val="Index"/>
      <sheetName val="RA-markate"/>
      <sheetName val="LOCAL RATES"/>
      <sheetName val="beam-reinft"/>
      <sheetName val="Improvements"/>
      <sheetName val="ANNEXURE-A"/>
      <sheetName val="entitlements"/>
      <sheetName val="단가비교표"/>
      <sheetName val=""/>
      <sheetName val="BOQ_M26"/>
      <sheetName val="Labour___Plant"/>
      <sheetName val="Labour_&amp;_Plant"/>
      <sheetName val="Material_"/>
      <sheetName val="_Analysis"/>
      <sheetName val="BOQ_"/>
      <sheetName val="Priced_DWR_"/>
      <sheetName val="_AnalysisPCC"/>
      <sheetName val="_AnalysisNH"/>
      <sheetName val="REVENUES_&amp;_BS"/>
      <sheetName val="beam-reinft-IIInd_floor"/>
      <sheetName val="1__Acquisition"/>
      <sheetName val="Final_Basic_rate"/>
      <sheetName val="LOCAL_RATES"/>
      <sheetName val="Basic_Rates"/>
      <sheetName val="p1-costg"/>
      <sheetName val="Fill this out first..."/>
      <sheetName val="Excavation"/>
      <sheetName val="INPUT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ductor Supply"/>
      <sheetName val="OPGW Supply"/>
    </sheetNames>
    <sheetDataSet>
      <sheetData sheetId="0">
        <row r="1">
          <cell r="A1" t="str">
            <v xml:space="preserve">PHYSICAL STATUS OF CONDUCTOR AS ON DATE </v>
          </cell>
          <cell r="B1">
            <v>0</v>
          </cell>
          <cell r="C1">
            <v>0</v>
          </cell>
          <cell r="D1">
            <v>0</v>
          </cell>
          <cell r="E1">
            <v>0</v>
          </cell>
          <cell r="F1">
            <v>0</v>
          </cell>
          <cell r="G1">
            <v>0</v>
          </cell>
          <cell r="H1">
            <v>0</v>
          </cell>
          <cell r="I1">
            <v>0</v>
          </cell>
          <cell r="J1">
            <v>0</v>
          </cell>
          <cell r="K1">
            <v>0</v>
          </cell>
          <cell r="L1">
            <v>0</v>
          </cell>
          <cell r="M1">
            <v>0</v>
          </cell>
        </row>
        <row r="2">
          <cell r="A2" t="str">
            <v>SL NO</v>
          </cell>
          <cell r="B2" t="str">
            <v>REC. DATE</v>
          </cell>
          <cell r="C2" t="str">
            <v xml:space="preserve">BILL NO </v>
          </cell>
          <cell r="D2" t="str">
            <v>PERMIT NO.</v>
          </cell>
          <cell r="E2" t="str">
            <v>LR NO</v>
          </cell>
          <cell r="F2" t="str">
            <v>LR DATE</v>
          </cell>
          <cell r="G2" t="str">
            <v>VEHICLE NO</v>
          </cell>
          <cell r="H2" t="str">
            <v xml:space="preserve">TRANSPORTER  </v>
          </cell>
          <cell r="I2" t="str">
            <v>MATERIAL DESCRIPTION</v>
          </cell>
          <cell r="J2" t="str">
            <v>QNTY</v>
          </cell>
          <cell r="K2" t="str">
            <v>MT</v>
          </cell>
          <cell r="L2" t="str">
            <v>DRUM NO</v>
          </cell>
          <cell r="M2" t="str">
            <v>LENGTH IN (Mtr.)</v>
          </cell>
        </row>
        <row r="3">
          <cell r="A3">
            <v>1</v>
          </cell>
          <cell r="B3" t="str">
            <v>21.04.11</v>
          </cell>
          <cell r="C3">
            <v>11150001</v>
          </cell>
          <cell r="D3" t="str">
            <v>2010-2011/18139200613065</v>
          </cell>
          <cell r="E3">
            <v>1441</v>
          </cell>
          <cell r="F3" t="str">
            <v>19.04.11</v>
          </cell>
          <cell r="G3" t="str">
            <v>HR38Q-9687</v>
          </cell>
          <cell r="H3" t="str">
            <v>MAPLE LOGISTIC PVT.LTD</v>
          </cell>
          <cell r="I3" t="str">
            <v xml:space="preserve">AC SR LAPWING CONDUCTOR </v>
          </cell>
          <cell r="J3">
            <v>11.146000000000001</v>
          </cell>
          <cell r="K3">
            <v>35.024999999999999</v>
          </cell>
          <cell r="L3" t="str">
            <v xml:space="preserve">VLW-664  </v>
          </cell>
          <cell r="M3">
            <v>1863</v>
          </cell>
        </row>
        <row r="4">
          <cell r="A4">
            <v>0</v>
          </cell>
          <cell r="B4">
            <v>0</v>
          </cell>
          <cell r="C4">
            <v>0</v>
          </cell>
          <cell r="D4">
            <v>0</v>
          </cell>
          <cell r="E4">
            <v>0</v>
          </cell>
          <cell r="F4">
            <v>0</v>
          </cell>
          <cell r="G4">
            <v>0</v>
          </cell>
          <cell r="H4">
            <v>0</v>
          </cell>
          <cell r="I4" t="str">
            <v>45/4.78+7/3.18MM</v>
          </cell>
          <cell r="J4">
            <v>0</v>
          </cell>
          <cell r="K4">
            <v>0</v>
          </cell>
          <cell r="L4" t="str">
            <v>VLW - 665</v>
          </cell>
          <cell r="M4">
            <v>1857</v>
          </cell>
        </row>
        <row r="5">
          <cell r="A5">
            <v>0</v>
          </cell>
          <cell r="B5">
            <v>0</v>
          </cell>
          <cell r="C5">
            <v>0</v>
          </cell>
          <cell r="D5">
            <v>0</v>
          </cell>
          <cell r="E5">
            <v>0</v>
          </cell>
          <cell r="F5">
            <v>0</v>
          </cell>
          <cell r="G5">
            <v>0</v>
          </cell>
          <cell r="H5">
            <v>0</v>
          </cell>
          <cell r="I5">
            <v>0</v>
          </cell>
          <cell r="J5">
            <v>0</v>
          </cell>
          <cell r="K5">
            <v>0</v>
          </cell>
          <cell r="L5" t="str">
            <v xml:space="preserve">VLW  - 667 </v>
          </cell>
          <cell r="M5">
            <v>1880</v>
          </cell>
        </row>
        <row r="6">
          <cell r="A6">
            <v>0</v>
          </cell>
          <cell r="B6">
            <v>0</v>
          </cell>
          <cell r="C6">
            <v>0</v>
          </cell>
          <cell r="D6">
            <v>0</v>
          </cell>
          <cell r="E6">
            <v>0</v>
          </cell>
          <cell r="F6">
            <v>0</v>
          </cell>
          <cell r="G6">
            <v>0</v>
          </cell>
          <cell r="H6">
            <v>0</v>
          </cell>
          <cell r="I6">
            <v>0</v>
          </cell>
          <cell r="J6">
            <v>0</v>
          </cell>
          <cell r="K6">
            <v>0</v>
          </cell>
          <cell r="L6" t="str">
            <v xml:space="preserve">VLW   - 668 </v>
          </cell>
          <cell r="M6">
            <v>1835</v>
          </cell>
        </row>
        <row r="7">
          <cell r="A7">
            <v>0</v>
          </cell>
          <cell r="B7">
            <v>0</v>
          </cell>
          <cell r="C7">
            <v>0</v>
          </cell>
          <cell r="D7">
            <v>0</v>
          </cell>
          <cell r="E7">
            <v>0</v>
          </cell>
          <cell r="F7">
            <v>0</v>
          </cell>
          <cell r="G7">
            <v>0</v>
          </cell>
          <cell r="H7">
            <v>0</v>
          </cell>
          <cell r="I7">
            <v>0</v>
          </cell>
          <cell r="J7">
            <v>0</v>
          </cell>
          <cell r="K7">
            <v>0</v>
          </cell>
          <cell r="L7" t="str">
            <v xml:space="preserve">VLW   - 669 </v>
          </cell>
          <cell r="M7">
            <v>1873</v>
          </cell>
        </row>
        <row r="8">
          <cell r="A8">
            <v>0</v>
          </cell>
          <cell r="B8">
            <v>0</v>
          </cell>
          <cell r="C8">
            <v>0</v>
          </cell>
          <cell r="D8">
            <v>0</v>
          </cell>
          <cell r="E8">
            <v>0</v>
          </cell>
          <cell r="F8">
            <v>0</v>
          </cell>
          <cell r="G8">
            <v>0</v>
          </cell>
          <cell r="H8">
            <v>0</v>
          </cell>
          <cell r="I8">
            <v>0</v>
          </cell>
          <cell r="J8">
            <v>0</v>
          </cell>
          <cell r="K8">
            <v>0</v>
          </cell>
          <cell r="L8" t="str">
            <v xml:space="preserve">VLW    - 677 </v>
          </cell>
          <cell r="M8">
            <v>1838</v>
          </cell>
        </row>
        <row r="9">
          <cell r="A9">
            <v>0</v>
          </cell>
          <cell r="B9">
            <v>0</v>
          </cell>
          <cell r="C9">
            <v>0</v>
          </cell>
          <cell r="D9">
            <v>0</v>
          </cell>
          <cell r="E9">
            <v>0</v>
          </cell>
          <cell r="F9">
            <v>0</v>
          </cell>
          <cell r="G9">
            <v>0</v>
          </cell>
          <cell r="H9">
            <v>0</v>
          </cell>
          <cell r="I9">
            <v>0</v>
          </cell>
          <cell r="J9">
            <v>0</v>
          </cell>
          <cell r="K9">
            <v>0</v>
          </cell>
          <cell r="L9">
            <v>0</v>
          </cell>
          <cell r="M9">
            <v>0</v>
          </cell>
        </row>
        <row r="10">
          <cell r="A10">
            <v>2</v>
          </cell>
          <cell r="B10" t="str">
            <v>21.04.11</v>
          </cell>
          <cell r="C10">
            <v>11150002</v>
          </cell>
          <cell r="D10" t="str">
            <v>2010-2011/18139200613066</v>
          </cell>
          <cell r="E10">
            <v>1442</v>
          </cell>
          <cell r="F10" t="str">
            <v>19.04.11</v>
          </cell>
          <cell r="G10" t="str">
            <v>HR38Q-9676</v>
          </cell>
          <cell r="H10" t="str">
            <v>MAPLE LOGISTIC PVT.LTD</v>
          </cell>
          <cell r="I10" t="str">
            <v xml:space="preserve">AC SR LAPWING CONDUCTOR </v>
          </cell>
          <cell r="J10">
            <v>11.143000000000001</v>
          </cell>
          <cell r="K10">
            <v>35.07</v>
          </cell>
          <cell r="L10" t="str">
            <v xml:space="preserve">VLW -697 </v>
          </cell>
          <cell r="M10">
            <v>1863</v>
          </cell>
        </row>
        <row r="11">
          <cell r="A11">
            <v>0</v>
          </cell>
          <cell r="B11">
            <v>0</v>
          </cell>
          <cell r="C11">
            <v>0</v>
          </cell>
          <cell r="D11">
            <v>0</v>
          </cell>
          <cell r="E11">
            <v>0</v>
          </cell>
          <cell r="F11">
            <v>0</v>
          </cell>
          <cell r="G11">
            <v>0</v>
          </cell>
          <cell r="H11">
            <v>0</v>
          </cell>
          <cell r="I11" t="str">
            <v>45/4.78+7/3.18MM</v>
          </cell>
          <cell r="J11">
            <v>0</v>
          </cell>
          <cell r="K11">
            <v>0</v>
          </cell>
          <cell r="L11" t="str">
            <v xml:space="preserve">VLW -705 </v>
          </cell>
          <cell r="M11">
            <v>1838</v>
          </cell>
        </row>
        <row r="12">
          <cell r="A12">
            <v>0</v>
          </cell>
          <cell r="B12">
            <v>0</v>
          </cell>
          <cell r="C12">
            <v>0</v>
          </cell>
          <cell r="D12">
            <v>0</v>
          </cell>
          <cell r="E12">
            <v>0</v>
          </cell>
          <cell r="F12">
            <v>0</v>
          </cell>
          <cell r="G12">
            <v>0</v>
          </cell>
          <cell r="H12">
            <v>0</v>
          </cell>
          <cell r="I12">
            <v>0</v>
          </cell>
          <cell r="J12">
            <v>0</v>
          </cell>
          <cell r="K12">
            <v>0</v>
          </cell>
          <cell r="L12" t="str">
            <v xml:space="preserve">VLW - 708 </v>
          </cell>
          <cell r="M12">
            <v>1865</v>
          </cell>
        </row>
        <row r="13">
          <cell r="A13">
            <v>0</v>
          </cell>
          <cell r="B13">
            <v>0</v>
          </cell>
          <cell r="C13">
            <v>0</v>
          </cell>
          <cell r="D13">
            <v>0</v>
          </cell>
          <cell r="E13">
            <v>0</v>
          </cell>
          <cell r="F13">
            <v>0</v>
          </cell>
          <cell r="G13">
            <v>0</v>
          </cell>
          <cell r="H13">
            <v>0</v>
          </cell>
          <cell r="I13">
            <v>0</v>
          </cell>
          <cell r="J13">
            <v>0</v>
          </cell>
          <cell r="K13">
            <v>0</v>
          </cell>
          <cell r="L13" t="str">
            <v xml:space="preserve">VLW -709 </v>
          </cell>
          <cell r="M13">
            <v>1841</v>
          </cell>
        </row>
        <row r="14">
          <cell r="A14">
            <v>0</v>
          </cell>
          <cell r="B14">
            <v>0</v>
          </cell>
          <cell r="C14">
            <v>0</v>
          </cell>
          <cell r="D14">
            <v>0</v>
          </cell>
          <cell r="E14">
            <v>0</v>
          </cell>
          <cell r="F14">
            <v>0</v>
          </cell>
          <cell r="G14">
            <v>0</v>
          </cell>
          <cell r="H14">
            <v>0</v>
          </cell>
          <cell r="I14">
            <v>0</v>
          </cell>
          <cell r="J14">
            <v>0</v>
          </cell>
          <cell r="K14">
            <v>0</v>
          </cell>
          <cell r="L14" t="str">
            <v xml:space="preserve">VLW - 711 </v>
          </cell>
          <cell r="M14">
            <v>1870</v>
          </cell>
        </row>
        <row r="15">
          <cell r="A15">
            <v>0</v>
          </cell>
          <cell r="B15">
            <v>0</v>
          </cell>
          <cell r="C15">
            <v>0</v>
          </cell>
          <cell r="D15">
            <v>0</v>
          </cell>
          <cell r="E15">
            <v>0</v>
          </cell>
          <cell r="F15">
            <v>0</v>
          </cell>
          <cell r="G15">
            <v>0</v>
          </cell>
          <cell r="H15">
            <v>0</v>
          </cell>
          <cell r="I15">
            <v>0</v>
          </cell>
          <cell r="J15">
            <v>0</v>
          </cell>
          <cell r="K15">
            <v>0</v>
          </cell>
          <cell r="L15" t="str">
            <v>VLW - 768</v>
          </cell>
          <cell r="M15">
            <v>1866</v>
          </cell>
        </row>
        <row r="16">
          <cell r="A16">
            <v>0</v>
          </cell>
          <cell r="B16">
            <v>0</v>
          </cell>
          <cell r="C16">
            <v>0</v>
          </cell>
          <cell r="D16">
            <v>0</v>
          </cell>
          <cell r="E16">
            <v>0</v>
          </cell>
          <cell r="F16">
            <v>0</v>
          </cell>
          <cell r="G16">
            <v>0</v>
          </cell>
          <cell r="H16">
            <v>0</v>
          </cell>
          <cell r="I16">
            <v>0</v>
          </cell>
          <cell r="J16">
            <v>0</v>
          </cell>
          <cell r="K16">
            <v>0</v>
          </cell>
          <cell r="L16">
            <v>0</v>
          </cell>
          <cell r="M16">
            <v>0</v>
          </cell>
        </row>
      </sheetData>
      <sheetData sheetId="1"/>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Sheet4"/>
      <sheetName val="Sheet5"/>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Lead Aggrgate"/>
      <sheetName val="Lead Gravel"/>
      <sheetName val="Lead Sand"/>
      <sheetName val="Rates_Materials"/>
      <sheetName val="Plant &amp; Machinery"/>
      <sheetName val="Chapter 1"/>
      <sheetName val="Chapter 2"/>
      <sheetName val="Chapter3 "/>
      <sheetName val="Chapter 4"/>
      <sheetName val="Chapter 5"/>
      <sheetName val="Chapter 6"/>
      <sheetName val="Chapter 7"/>
      <sheetName val="Chapter 8"/>
      <sheetName val="chapter 9"/>
      <sheetName val="Chapter 10"/>
      <sheetName val="Chapter 11"/>
      <sheetName val="Chapter 12"/>
      <sheetName val="Chapter 13"/>
      <sheetName val="Chapter 14"/>
      <sheetName val="Chapter 15"/>
      <sheetName val="Material rates"/>
      <sheetName val="item_03"/>
      <sheetName val="item _06-OLD"/>
      <sheetName val="item_05"/>
      <sheetName val="item_01"/>
      <sheetName val="item_02"/>
      <sheetName val="item_04"/>
      <sheetName val="item _06"/>
      <sheetName val="item_07"/>
      <sheetName val="item_08"/>
      <sheetName val="item_09"/>
      <sheetName val="Page collection"/>
      <sheetName val="Summary_cost"/>
      <sheetName val="Annexure_1.01_Dis-R"/>
      <sheetName val="Annexure_1.02_Dis-S"/>
      <sheetName val="Annexure_1.03_Tree cut"/>
      <sheetName val="Annexure_2.01_EW"/>
      <sheetName val="Annexure_2.02_P&amp;J"/>
      <sheetName val="Annexure_4.01-Con-Pav"/>
      <sheetName val="Annexure_4.02_Rumple"/>
      <sheetName val="Annexure_5.01_Str List"/>
      <sheetName val="Annexure_5.01_Bill 5&amp;6"/>
      <sheetName val="Annexure_5.01_print"/>
      <sheetName val="Culverts Qty-900,1000,1200"/>
      <sheetName val="Slab Culvert(3&amp;4 m span)"/>
      <sheetName val="BOX SUM"/>
      <sheetName val="Annexure_7.01_Drain"/>
      <sheetName val="Annexure_7.02_RW"/>
      <sheetName val="Annexure_7.02"/>
      <sheetName val="Annexure_7.03_Toewall"/>
      <sheetName val="Annexure_8.04_Guard St"/>
      <sheetName val="Sign Boards-8"/>
      <sheetName val="FAMILY TEXT"/>
      <sheetName val="Labour &amp; Plant"/>
      <sheetName val="Rate analysis _KBK_Rayagad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_CEO"/>
      <sheetName val="FIN"/>
      <sheetName val="Manpower"/>
      <sheetName val="Top sheet"/>
      <sheetName val="ASSUMPTIONS"/>
      <sheetName val="JAIPUR_Station"/>
      <sheetName val="JAIPUR"/>
      <sheetName val="major Quantities "/>
      <sheetName val="EB Charges"/>
      <sheetName val="Pil"/>
      <sheetName val="Chainage Brief"/>
      <sheetName val="Excavation"/>
      <sheetName val="RA"/>
      <sheetName val="Inputs"/>
      <sheetName val="Batching&amp;Pil POL"/>
      <sheetName val="Sheet1"/>
      <sheetName val="Sheet2"/>
      <sheetName val="Sheet3"/>
      <sheetName val="Equipme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C2"/>
      <sheetName val="Manpower"/>
      <sheetName val="Construction Programme"/>
      <sheetName val="RA"/>
      <sheetName val="Inputs"/>
      <sheetName val="BOQ_Sch_A"/>
      <sheetName val="Analysis"/>
      <sheetName val="POL"/>
      <sheetName val="Labour_HMRCL"/>
      <sheetName val="Concrete"/>
      <sheetName val="Labour"/>
      <sheetName val="Equipment C2"/>
      <sheetName val="POL_Analysis"/>
      <sheetName val="Sheet3"/>
      <sheetName val="Casting Yard"/>
      <sheetName val="F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TS_Materials"/>
      <sheetName val="Topsheet 2 (2)"/>
      <sheetName val="total cost summary"/>
      <sheetName val="cost summary civil"/>
      <sheetName val="BOQ"/>
      <sheetName val="salient features"/>
      <sheetName val="Topsheet 2"/>
      <sheetName val="Top sheet 1"/>
      <sheetName val="direct cost "/>
      <sheetName val="direct cost  (2)"/>
      <sheetName val="POLcoeff"/>
      <sheetName val="PRW analysis"/>
      <sheetName val="labor-marl rates"/>
      <sheetName val="pwd analysis"/>
      <sheetName val="electrical analysis"/>
      <sheetName val="equipment "/>
      <sheetName val="man power"/>
      <sheetName val="-SIDC"/>
      <sheetName val="FACILITIES"/>
      <sheetName val="financial charges"/>
      <sheetName val="site report on materials"/>
      <sheetName val="Areas-str data"/>
      <sheetName val="work dairy"/>
      <sheetName val="Sheet1"/>
      <sheetName val="Extra Items"/>
      <sheetName val="Rate 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P-QTY"/>
      <sheetName val="Cul_detail"/>
      <sheetName val="HP"/>
      <sheetName val="HP Sts"/>
      <sheetName val="Slab"/>
      <sheetName val="Sl Sts"/>
      <sheetName val="M-F-03"/>
      <sheetName val="M-C"/>
      <sheetName val="M-J-03"/>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alient Features"/>
      <sheetName val="Index"/>
      <sheetName val="LOI"/>
      <sheetName val="construction_schedule"/>
      <sheetName val="top_sheet"/>
      <sheetName val="Offtop-Tender"/>
      <sheetName val="Offtop-Prestart"/>
      <sheetName val="Summary"/>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SHEET 1"/>
      <sheetName val="Sheet1"/>
      <sheetName val="Sheet2"/>
      <sheetName val="Sheet3"/>
      <sheetName val="WORK"/>
      <sheetName val="As per PCA"/>
      <sheetName val="Data"/>
      <sheetName val="Lead"/>
      <sheetName val="labour coeff"/>
      <sheetName val="PRECAST lightconc-II"/>
      <sheetName val="Sebtion 1 SumMary"/>
      <sheetName val="DLA Standard Cost Report1"/>
      <sheetName val="Design"/>
      <sheetName val="IO List"/>
      <sheetName val="Macro custom function"/>
      <sheetName val="boq"/>
      <sheetName val="p&amp;m"/>
      <sheetName val="RA-markate"/>
      <sheetName val="Bill-AAC_old"/>
      <sheetName val="TBAL9697 -group wise  sdpl"/>
      <sheetName val="Staff Acco."/>
      <sheetName val="dBase"/>
      <sheetName val="Labour"/>
      <sheetName val="Pacakges split"/>
      <sheetName val="Basement Budget"/>
      <sheetName val="Extra Item"/>
      <sheetName val="Civil Works"/>
      <sheetName val="Cat A Change Control"/>
      <sheetName val="A-General"/>
      <sheetName val="Meas.-Hotel Part"/>
      <sheetName val="Tender Summary"/>
      <sheetName val="Detail"/>
      <sheetName val="VCH-SLC"/>
      <sheetName val="Supplier"/>
      <sheetName val="sort2"/>
      <sheetName val="factors"/>
      <sheetName val="LMP"/>
      <sheetName val="RCC,Ret. Wall"/>
      <sheetName val="SPT vs PHI"/>
      <sheetName val="Details"/>
      <sheetName val="01"/>
      <sheetName val="dummy"/>
      <sheetName val="MASTER_RATE ANALYSIS"/>
      <sheetName val="Fee Rate Summary"/>
      <sheetName val="공장별판관비배부"/>
      <sheetName val="Cashflow projection"/>
      <sheetName val="Database"/>
      <sheetName val="SCHEDULE"/>
      <sheetName val="schedule nos"/>
      <sheetName val="INPUT SHEET"/>
      <sheetName val="RES-PLANNING"/>
      <sheetName val="Stress Calculation"/>
      <sheetName val="Voucher"/>
      <sheetName val="DEPTH CHART (ORR) L.S."/>
      <sheetName val="Name List"/>
      <sheetName val="PA- Consutant "/>
      <sheetName val="Raft"/>
      <sheetName val="Break up Sheet"/>
      <sheetName val="#REF"/>
      <sheetName val="Deduction of assets"/>
      <sheetName val="analysis"/>
      <sheetName val="Intro"/>
      <sheetName val="strand"/>
      <sheetName val="Pay_Sep06"/>
      <sheetName val="1st flr"/>
      <sheetName val="DetEst"/>
      <sheetName val="Driveway Beams"/>
      <sheetName val="2gii"/>
      <sheetName val="Contract Night Staff"/>
      <sheetName val="Contract Day Staff"/>
      <sheetName val="Day Shift"/>
      <sheetName val="Night Shift"/>
      <sheetName val="REL"/>
      <sheetName val="Site Dev BOQ"/>
      <sheetName val="SILICATE"/>
      <sheetName val="Labour productivity"/>
      <sheetName val="Inputs"/>
      <sheetName val="FORM7"/>
      <sheetName val="LEVEL SHEET"/>
      <sheetName val="Costing"/>
      <sheetName val="Capex - Hry"/>
      <sheetName val="Sheet3 (2)"/>
      <sheetName val="_TCS, NAGPUR-MANJIRI C_PROGRESS"/>
      <sheetName val="Rate analysis"/>
      <sheetName val="Basic Rate"/>
      <sheetName val="Format"/>
      <sheetName val="Project Plan - WWW"/>
      <sheetName val="Fin Sum"/>
      <sheetName val="Formulas"/>
      <sheetName val="Input"/>
      <sheetName val="1st Slab"/>
      <sheetName val="Sun E Type"/>
      <sheetName val="box-12"/>
      <sheetName val="SUMRY"/>
      <sheetName val="PrintManager"/>
      <sheetName val="Assumption"/>
      <sheetName val="BLOCK-A (MEA.SHEET)"/>
      <sheetName val="Data-Month"/>
      <sheetName val="BHANDUP"/>
      <sheetName val="Order Info"/>
      <sheetName val="Invoice"/>
      <sheetName val="Scope Reconciliation"/>
      <sheetName val="Mar09"/>
      <sheetName val="FITZ MORT 94"/>
      <sheetName val="Approved MTD Proj #'s"/>
      <sheetName val="Project Budget Worksheet"/>
      <sheetName val="Bill-12"/>
      <sheetName val="Layer Table"/>
      <sheetName val="CABLERET"/>
      <sheetName val="tower"/>
      <sheetName val="GBW"/>
      <sheetName val="DLA%20Standard%20Cost%20Report1"/>
      <sheetName val="SITE OVERHEADS"/>
      <sheetName val="WORK TABLE"/>
      <sheetName val="Works - Quote Sheet"/>
      <sheetName val="Item- Compact"/>
      <sheetName val="DSLP"/>
      <sheetName val="COST"/>
      <sheetName val="Lowside"/>
      <sheetName val="FT-05-02IsoBOM"/>
      <sheetName val="Annexure"/>
      <sheetName val="list"/>
      <sheetName val="PARAMETRES"/>
      <sheetName val="GF Columns"/>
      <sheetName val="P&amp;L - AD"/>
      <sheetName val="目录"/>
      <sheetName val="Adimi bldg"/>
      <sheetName val="Pump House"/>
      <sheetName val="Fuel Regu Station"/>
      <sheetName val="FORM-16"/>
      <sheetName val="verrous"/>
      <sheetName val="Total Quote"/>
      <sheetName val="DETAILED  BOQ"/>
      <sheetName val="Deprec."/>
      <sheetName val="gen"/>
      <sheetName val="Cement recon."/>
      <sheetName val="Interface_SC"/>
      <sheetName val="Calc_ISC"/>
      <sheetName val="Calc_SC"/>
      <sheetName val="Interface_ISC"/>
      <sheetName val="GD"/>
      <sheetName val="Intake"/>
      <sheetName val="Cleaning &amp; Grubbing"/>
      <sheetName val="Sch-3"/>
      <sheetName val=" "/>
      <sheetName val="Intro."/>
      <sheetName val="1"/>
      <sheetName val="COLUMN"/>
      <sheetName val="Fcst vs Budgets"/>
      <sheetName val="Improvements"/>
      <sheetName val="Levels"/>
      <sheetName val="Material"/>
      <sheetName val="Plant &amp;  Machinery"/>
      <sheetName val="BP"/>
      <sheetName val="master"/>
      <sheetName val="S2groupcode"/>
      <sheetName val="Results"/>
      <sheetName val="PLGroupings"/>
      <sheetName val="Parameter"/>
      <sheetName val="girder"/>
      <sheetName val="환율"/>
      <sheetName val="SPS DETAIL"/>
      <sheetName val="Build-up"/>
      <sheetName val="PC Master List"/>
      <sheetName val="Field Values"/>
      <sheetName val="cubes_M20"/>
      <sheetName val="Parameters"/>
      <sheetName val="Mat_Cost"/>
      <sheetName val="HOME"/>
      <sheetName val="datatable"/>
      <sheetName val="Structure Bills Qty"/>
      <sheetName val="BASIS -DEC 08"/>
      <sheetName val="run"/>
      <sheetName val="MN T.B."/>
      <sheetName val="Data Forecast"/>
      <sheetName val="sc-mar2000"/>
      <sheetName val="óc-sepVdec99"/>
      <sheetName val="final abstract"/>
      <sheetName val="Master Data Sheet"/>
      <sheetName val="Conc&amp;steel-assets"/>
      <sheetName val="bom"/>
      <sheetName val="WWR"/>
      <sheetName val="inWords"/>
      <sheetName val="Budget in SAP"/>
      <sheetName val="Civil Boq"/>
      <sheetName val="basic-data"/>
      <sheetName val="mem-property"/>
      <sheetName val="dlvoid"/>
      <sheetName val="Material "/>
      <sheetName val="Factors "/>
      <sheetName val="Load Details-220kV"/>
      <sheetName val="Summary_Bank"/>
      <sheetName val="Headings"/>
      <sheetName val="INDIGINEOUS ITEMS "/>
      <sheetName val="HEAD"/>
      <sheetName val="________"/>
      <sheetName val="Detail In Door Stad"/>
      <sheetName val="Measurment"/>
      <sheetName val="CASHFLOWS"/>
      <sheetName val="PointNo.5"/>
      <sheetName val="Option"/>
      <sheetName val="3mech"/>
      <sheetName val="2ELEC"/>
      <sheetName val="Material Rates"/>
      <sheetName val="Discount &amp; Margin"/>
      <sheetName val="Rate_Analysis"/>
      <sheetName val="Constants Summary"/>
      <sheetName val="Form 6"/>
      <sheetName val="DataSheet"/>
      <sheetName val="Variations"/>
      <sheetName val="Criteria"/>
      <sheetName val="India F&amp;S Template"/>
      <sheetName val="Main Gate House"/>
      <sheetName val="key dates"/>
      <sheetName val="Actuals"/>
      <sheetName val="Assumption Inputs"/>
      <sheetName val="FitOutConfCentre"/>
      <sheetName val="Cul_detail"/>
      <sheetName val="Contractor &amp; Material Price"/>
      <sheetName val="Fill_this_out_first___"/>
      <sheetName val="Fill_this_out_first___1"/>
      <sheetName val="PDF_Front"/>
      <sheetName val="Simple_Letter"/>
      <sheetName val="Overall_Summary"/>
      <sheetName val="CSI_Summary"/>
      <sheetName val="Section_1_Areas"/>
      <sheetName val="Section_1_Summary"/>
      <sheetName val="Section_1"/>
      <sheetName val="Section_2_Areas"/>
      <sheetName val="Section_2_Summary"/>
      <sheetName val="Section_2"/>
      <sheetName val="Section_3_Areas"/>
      <sheetName val="Section_3_Summary"/>
      <sheetName val="Section_3"/>
      <sheetName val="Section_4_Areas"/>
      <sheetName val="Section_4_Summary"/>
      <sheetName val="Section_4"/>
      <sheetName val="Section_5_Areas"/>
      <sheetName val="Section_5_Summary"/>
      <sheetName val="Section_5"/>
      <sheetName val="Sitework_Areas"/>
      <sheetName val="Section_6_Areas"/>
      <sheetName val="Section_6_Summary"/>
      <sheetName val="Section_6"/>
      <sheetName val="Sitework_Summary"/>
      <sheetName val="Comparison_Summary"/>
      <sheetName val="Fill_this_out_first___2"/>
      <sheetName val="Salient_Features"/>
      <sheetName val="IDC_AHK_"/>
      <sheetName val="BOQ_Direct_selling_cost"/>
      <sheetName val="Monthwise_breakup"/>
      <sheetName val="Reinf_Analy"/>
      <sheetName val="Power_anal"/>
      <sheetName val="SHEET_1"/>
      <sheetName val="labour_coeff"/>
      <sheetName val="PRECAST_lightconc-II"/>
      <sheetName val="Sebtion_1_SumMary"/>
      <sheetName val="DLA_Standard_Cost_Report1"/>
      <sheetName val="IO_List"/>
      <sheetName val="Macro_custom_function"/>
      <sheetName val="\TCS, NAGPUR-MANJIRI C\PROGRESS"/>
      <sheetName val="????????"/>
      <sheetName val="TBAL9697_-group_wise__sdpl"/>
      <sheetName val="Staff_Acco_"/>
      <sheetName val="Meas_-Hotel_Part"/>
      <sheetName val="Cat_A_Change_Control"/>
      <sheetName val="Layer_Table"/>
      <sheetName val="Pacakges_split"/>
      <sheetName val="Basement_Budget"/>
      <sheetName val="Extra_Item"/>
      <sheetName val="Civil_Works"/>
      <sheetName val="Tender_Summary"/>
      <sheetName val="Deduction_of_assets"/>
      <sheetName val="schedule_nos"/>
      <sheetName val="INPUT_SHEET"/>
      <sheetName val="Stress_Calculation"/>
      <sheetName val="DEPTH_CHART_(ORR)_L_S_"/>
      <sheetName val="Name_List"/>
      <sheetName val="Driveway_Beams"/>
      <sheetName val="Contract_Night_Staff"/>
      <sheetName val="Contract_Day_Staff"/>
      <sheetName val="Day_Shift"/>
      <sheetName val="Night_Shift"/>
      <sheetName val="RCC,Ret__Wall"/>
      <sheetName val="Cashflow_projection"/>
      <sheetName val="PA-_Consutant_"/>
      <sheetName val="SPT_vs_PHI"/>
      <sheetName val="MASTER_RATE_ANALYSIS"/>
      <sheetName val="Fee_Rate_Summary"/>
      <sheetName val="Break_up_Sheet"/>
      <sheetName val="1st_flr"/>
      <sheetName val="Site_Dev_BOQ"/>
      <sheetName val="Master_Sheet"/>
      <sheetName val="Labour_productivity"/>
      <sheetName val="Capex_-_Hry"/>
      <sheetName val="LEVEL_SHEET"/>
      <sheetName val="Fin_Sum"/>
      <sheetName val="1st_Slab"/>
      <sheetName val="Order_Info"/>
      <sheetName val="Works_-_Quote_Sheet"/>
      <sheetName val="Scope_Reconciliation"/>
      <sheetName val="Sun_E_Type"/>
      <sheetName val="As_per_PCA"/>
      <sheetName val="FITZ_MORT_94"/>
      <sheetName val="SITE_OVERHEADS"/>
      <sheetName val="BLOCK-A_(MEA_SHEET)"/>
      <sheetName val="Project_Plan_-_WWW"/>
      <sheetName val="WORK_TABLE"/>
      <sheetName val="Approved_MTD_Proj_#'s"/>
      <sheetName val="Project_Budget_Worksheet"/>
      <sheetName val="GF_Columns"/>
      <sheetName val="P&amp;L_-_AD"/>
      <sheetName val="Sheet3_(2)"/>
      <sheetName val="\TCS,_NAGPUR-MANJIRI_C\PROGRESS"/>
      <sheetName val="Cement_recon_"/>
      <sheetName val="DETAILED__BOQ"/>
      <sheetName val="Deprec_"/>
      <sheetName val="Item-_Compact"/>
      <sheetName val="SPS_DETAIL"/>
      <sheetName val="PC_Master_List"/>
      <sheetName val="Field_Values"/>
      <sheetName val="Structure_Bills_Qty"/>
      <sheetName val="BASIS_-DEC_08"/>
      <sheetName val="MN_T_B_"/>
      <sheetName val="Data_Forecast"/>
      <sheetName val="Basic_Rate"/>
      <sheetName val="final_abstract"/>
      <sheetName val="Master_Data_Sheet"/>
      <sheetName val="F Blk"/>
      <sheetName val="Publicbuilding"/>
      <sheetName val="COP Final"/>
      <sheetName val="calcul"/>
      <sheetName val="concrete"/>
      <sheetName val="foot-slab reinft"/>
      <sheetName val="Cost Index"/>
      <sheetName val="TEXT"/>
      <sheetName val="NAMES"/>
      <sheetName val="Ra  stair"/>
      <sheetName val="St.co.91.5lvl"/>
      <sheetName val="WBS"/>
      <sheetName val="BOQ T4B"/>
      <sheetName val="REVENUES &amp; BS"/>
      <sheetName val="MRATES"/>
      <sheetName val="Price &amp; Volume"/>
      <sheetName val="bs BP 04 SA"/>
      <sheetName val="conc-foot-gradeslab"/>
      <sheetName val="02"/>
      <sheetName val="03"/>
      <sheetName val="04"/>
      <sheetName val="P1260Projected.5700 Detail"/>
      <sheetName val="P852.5000 Detail"/>
      <sheetName val="P854.5000 Detail"/>
      <sheetName val="P856.5000 Detail"/>
      <sheetName val="P858.5000 Detail"/>
      <sheetName val="P860Baseline.5000 Detail"/>
      <sheetName val="currency"/>
      <sheetName val="System"/>
      <sheetName val="단가비교표"/>
      <sheetName val="zone-8"/>
      <sheetName val="MHNO_LEV"/>
      <sheetName val="co_5"/>
      <sheetName val="RA"/>
      <sheetName val="Kristal Court"/>
      <sheetName val="Hotel"/>
      <sheetName val="Introduction"/>
      <sheetName val="Old"/>
      <sheetName val="Operating Statistics"/>
      <sheetName val="Financials"/>
      <sheetName val="1-OBJ98 "/>
      <sheetName val="INTSHEET"/>
      <sheetName val="INTSHEET3"/>
      <sheetName val="office"/>
      <sheetName val="Lab"/>
      <sheetName val=" Acc. Sched."/>
      <sheetName val="Boq - Flats"/>
      <sheetName val="CCB"/>
      <sheetName val="PCC"/>
      <sheetName val="Data sheet"/>
      <sheetName val="Door"/>
      <sheetName val="Per Unit"/>
      <sheetName val="Window"/>
      <sheetName val="Footing"/>
      <sheetName val="Rate analysis civil"/>
      <sheetName val="Rate Analysis "/>
      <sheetName val="Monthly Plan May'16"/>
      <sheetName val="Performance Report"/>
      <sheetName val=" bus bay"/>
      <sheetName val="doq-10"/>
      <sheetName val="doq-I"/>
      <sheetName val="doq 4"/>
      <sheetName val="doq 2"/>
      <sheetName val="Labour &amp; Plant"/>
      <sheetName val="Brand"/>
      <sheetName val="PackSize"/>
      <sheetName val="PackagingType"/>
      <sheetName val="Plant"/>
      <sheetName val="ProductHierarchy"/>
      <sheetName val="PurchGroup"/>
      <sheetName val="Sub-brand"/>
      <sheetName val="UOM"/>
      <sheetName val="Variant"/>
      <sheetName val="PDF_Front1"/>
      <sheetName val="Simple_Letter1"/>
      <sheetName val="Overall_Summary1"/>
      <sheetName val="CSI_Summary1"/>
      <sheetName val="Section_1_Areas1"/>
      <sheetName val="Section_1_Summary1"/>
      <sheetName val="Section_11"/>
      <sheetName val="Section_2_Areas1"/>
      <sheetName val="Section_2_Summary1"/>
      <sheetName val="Section_21"/>
      <sheetName val="Section_3_Areas1"/>
      <sheetName val="Section_3_Summary1"/>
      <sheetName val="Section_31"/>
      <sheetName val="Section_4_Areas1"/>
      <sheetName val="Section_4_Summary1"/>
      <sheetName val="Section_41"/>
      <sheetName val="Section_5_Areas1"/>
      <sheetName val="Section_5_Summary1"/>
      <sheetName val="Section_51"/>
      <sheetName val="Sitework_Areas1"/>
      <sheetName val="Section_6_Areas1"/>
      <sheetName val="Section_6_Summary1"/>
      <sheetName val="Section_61"/>
      <sheetName val="Sitework_Summary1"/>
      <sheetName val="Comparison_Summary1"/>
      <sheetName val="Fill_this_out_first___3"/>
      <sheetName val="Salient_Features1"/>
      <sheetName val="IDC_AHK_1"/>
      <sheetName val="BOQ_Direct_selling_cost1"/>
      <sheetName val="Monthwise_breakup1"/>
      <sheetName val="Reinf_Analy1"/>
      <sheetName val="Power_anal1"/>
      <sheetName val="SHEET_11"/>
      <sheetName val="labour_coeff1"/>
      <sheetName val="PRECAST_lightconc-II1"/>
      <sheetName val="Macro_custom_function1"/>
      <sheetName val="DLA_Standard_Cost_Report11"/>
      <sheetName val="Sebtion_1_SumMary1"/>
      <sheetName val="IO_List1"/>
      <sheetName val="TBAL9697_-group_wise__sdpl1"/>
      <sheetName val="Staff_Acco_1"/>
      <sheetName val="Meas_-Hotel_Part1"/>
      <sheetName val="Tender_Summary1"/>
      <sheetName val="RCC,Ret__Wall1"/>
      <sheetName val="Cashflow_projection1"/>
      <sheetName val="Pacakges_split1"/>
      <sheetName val="Basement_Budget1"/>
      <sheetName val="Extra_Item1"/>
      <sheetName val="schedule_nos1"/>
      <sheetName val="INPUT_SHEET1"/>
      <sheetName val="Stress_Calculation1"/>
      <sheetName val="DEPTH_CHART_(ORR)_L_S_1"/>
      <sheetName val="Name_List1"/>
      <sheetName val="PA-_Consutant_1"/>
      <sheetName val="Break_up_Sheet1"/>
      <sheetName val="Cat_A_Change_Control1"/>
      <sheetName val="Deduction_of_assets1"/>
      <sheetName val="1st_flr1"/>
      <sheetName val="Driveway_Beams1"/>
      <sheetName val="Contract_Night_Staff1"/>
      <sheetName val="Contract_Day_Staff1"/>
      <sheetName val="Day_Shift1"/>
      <sheetName val="Night_Shift1"/>
      <sheetName val="Civil_Works1"/>
      <sheetName val="Labour_productivity1"/>
      <sheetName val="Fin_Sum1"/>
      <sheetName val="Capex_-_Hry1"/>
      <sheetName val="LEVEL_SHEET1"/>
      <sheetName val="1st_Slab1"/>
      <sheetName val="Order_Info1"/>
      <sheetName val="Works_-_Quote_Sheet1"/>
      <sheetName val="Scope_Reconciliation1"/>
      <sheetName val="Sun_E_Type1"/>
      <sheetName val="As_per_PCA1"/>
      <sheetName val="FITZ_MORT_941"/>
      <sheetName val="SITE_OVERHEADS1"/>
      <sheetName val="Rate_analysis1"/>
      <sheetName val="SPT_vs_PHI1"/>
      <sheetName val="MASTER_RATE_ANALYSIS1"/>
      <sheetName val="Fee_Rate_Summary1"/>
      <sheetName val="Cement_recon_1"/>
      <sheetName val="Project_Budget_Worksheet1"/>
      <sheetName val="Project_Plan_-_WWW1"/>
      <sheetName val="BLOCK-A_(MEA_SHEET)1"/>
      <sheetName val="Approved_MTD_Proj_#'s1"/>
      <sheetName val="DETAILED__BOQ1"/>
      <sheetName val="P&amp;L_-_AD1"/>
      <sheetName val="Deprec_1"/>
      <sheetName val="Item-_Compact1"/>
      <sheetName val="WORK_TABLE1"/>
      <sheetName val="GF_Columns1"/>
      <sheetName val="Site_Dev_BOQ1"/>
      <sheetName val="Sheet3_(2)1"/>
      <sheetName val="\TCS,_NAGPUR-MANJIRI_C\PROGRES1"/>
      <sheetName val="SPS_DETAIL1"/>
      <sheetName val="PC_Master_List1"/>
      <sheetName val="Field_Values1"/>
      <sheetName val="Structure_Bills_Qty1"/>
      <sheetName val="BASIS_-DEC_081"/>
      <sheetName val="MN_T_B_1"/>
      <sheetName val="Data_Forecast1"/>
      <sheetName val="Basic_Rate1"/>
      <sheetName val="final_abstract1"/>
      <sheetName val="Master_Data_Sheet1"/>
      <sheetName val="Total_Quote"/>
      <sheetName val="Adimi_bldg"/>
      <sheetName val="Pump_House"/>
      <sheetName val="Fuel_Regu_Station"/>
      <sheetName val="dataCollection"/>
      <sheetName val="estimate"/>
      <sheetName val="Excavation"/>
      <sheetName val="MEP BOQ-"/>
      <sheetName val="wooden door"/>
      <sheetName val="Sub con Summary"/>
      <sheetName val="Cost saving"/>
      <sheetName val="Fakeeh"/>
      <sheetName val="qualify"/>
      <sheetName val="GENERAL SUMMARY"/>
      <sheetName val="LMP Summary"/>
      <sheetName val="Sec Summary"/>
      <sheetName val="MEP"/>
      <sheetName val="TOP SHEET"/>
      <sheetName val="Labour cost"/>
      <sheetName val="BILLING SCHEDULE"/>
      <sheetName val="bill curve"/>
      <sheetName val="CASH IN &amp; OUT FLOW "/>
      <sheetName val="cash flow curve"/>
      <sheetName val="Revised Labour"/>
      <sheetName val="Rein.Ana"/>
      <sheetName val="Sheet6"/>
      <sheetName val="Ceiling"/>
      <sheetName val="Concrete-Data"/>
      <sheetName val="Gen.Exp.Breakup"/>
      <sheetName val="cover page"/>
      <sheetName val="Project Data"/>
      <sheetName val="CL"/>
      <sheetName val="Info"/>
      <sheetName val="Cash2"/>
      <sheetName val="Drop Down List"/>
      <sheetName val="30개월기준대비표 아랍택)"/>
      <sheetName val="총괄표 (2)"/>
      <sheetName val="CIF COST ITEM"/>
      <sheetName val="LeadSheet"/>
      <sheetName val="Raw Data"/>
      <sheetName val="[DLA Standard Cost Report1][DLA"/>
      <sheetName val="[DLA Standard Cost Report1]\TCS"/>
      <sheetName val="Infrastructure"/>
      <sheetName val="SUPPLY -Sanitary Fixtures"/>
      <sheetName val="External"/>
      <sheetName val="ITEMS FOR CIVIL TENDER"/>
      <sheetName val="Debits as on 12.04.08"/>
      <sheetName val="M.S."/>
      <sheetName val="Labor abs-NMR"/>
      <sheetName val="Load_Details-220kV"/>
      <sheetName val="Civil_Boq"/>
      <sheetName val="Material_"/>
      <sheetName val="INDIGINEOUS_ITEMS_"/>
      <sheetName val="key_dates"/>
      <sheetName val="Main_Gate_House"/>
      <sheetName val="Factors_"/>
      <sheetName val="Budget_in_SAP"/>
      <sheetName val="Assumption_Inputs"/>
      <sheetName val="India_F&amp;S_Template"/>
      <sheetName val="Fill_this_out_first___4"/>
      <sheetName val="PDF_Front2"/>
      <sheetName val="Simple_Letter2"/>
      <sheetName val="Overall_Summary2"/>
      <sheetName val="CSI_Summary2"/>
      <sheetName val="Section_1_Areas2"/>
      <sheetName val="Section_1_Summary2"/>
      <sheetName val="Section_12"/>
      <sheetName val="Section_2_Areas2"/>
      <sheetName val="Section_2_Summary2"/>
      <sheetName val="Section_22"/>
      <sheetName val="Section_3_Areas2"/>
      <sheetName val="Section_3_Summary2"/>
      <sheetName val="Section_32"/>
      <sheetName val="Section_4_Areas2"/>
      <sheetName val="Section_4_Summary2"/>
      <sheetName val="Section_42"/>
      <sheetName val="Section_5_Areas2"/>
      <sheetName val="Section_5_Summary2"/>
      <sheetName val="Section_52"/>
      <sheetName val="Sitework_Areas2"/>
      <sheetName val="Section_6_Areas2"/>
      <sheetName val="Section_6_Summary2"/>
      <sheetName val="Section_62"/>
      <sheetName val="Sitework_Summary2"/>
      <sheetName val="Comparison_Summary2"/>
      <sheetName val="Fill_this_out_first___5"/>
      <sheetName val="Salient_Features2"/>
      <sheetName val="IDC_AHK_2"/>
      <sheetName val="BOQ_Direct_selling_cost2"/>
      <sheetName val="Monthwise_breakup2"/>
      <sheetName val="Reinf_Analy2"/>
      <sheetName val="Power_anal2"/>
      <sheetName val="SHEET_12"/>
      <sheetName val="labour_coeff2"/>
      <sheetName val="PRECAST_lightconc-II2"/>
      <sheetName val="Macro_custom_function2"/>
      <sheetName val="DLA_Standard_Cost_Report12"/>
      <sheetName val="Sebtion_1_SumMary2"/>
      <sheetName val="IO_List2"/>
      <sheetName val="TBAL9697_-group_wise__sdpl2"/>
      <sheetName val="Staff_Acco_2"/>
      <sheetName val="Meas_-Hotel_Part2"/>
      <sheetName val="Tender_Summary2"/>
      <sheetName val="RCC,Ret__Wall2"/>
      <sheetName val="Cashflow_projection2"/>
      <sheetName val="Pacakges_split2"/>
      <sheetName val="Basement_Budget2"/>
      <sheetName val="Extra_Item2"/>
      <sheetName val="schedule_nos2"/>
      <sheetName val="INPUT_SHEET2"/>
      <sheetName val="Stress_Calculation2"/>
      <sheetName val="DEPTH_CHART_(ORR)_L_S_2"/>
      <sheetName val="Name_List2"/>
      <sheetName val="PA-_Consutant_2"/>
      <sheetName val="Break_up_Sheet2"/>
      <sheetName val="Cat_A_Change_Control2"/>
      <sheetName val="Deduction_of_assets2"/>
      <sheetName val="1st_flr2"/>
      <sheetName val="Driveway_Beams2"/>
      <sheetName val="Contract_Night_Staff2"/>
      <sheetName val="Contract_Day_Staff2"/>
      <sheetName val="Day_Shift2"/>
      <sheetName val="Night_Shift2"/>
      <sheetName val="Civil_Works2"/>
      <sheetName val="Labour_productivity2"/>
      <sheetName val="Fin_Sum2"/>
      <sheetName val="Capex_-_Hry2"/>
      <sheetName val="LEVEL_SHEET2"/>
      <sheetName val="1st_Slab2"/>
      <sheetName val="Order_Info2"/>
      <sheetName val="Works_-_Quote_Sheet2"/>
      <sheetName val="Scope_Reconciliation2"/>
      <sheetName val="Sun_E_Type2"/>
      <sheetName val="As_per_PCA2"/>
      <sheetName val="FITZ_MORT_942"/>
      <sheetName val="SITE_OVERHEADS2"/>
      <sheetName val="Rate_analysis2"/>
      <sheetName val="SPT_vs_PHI2"/>
      <sheetName val="MASTER_RATE_ANALYSIS2"/>
      <sheetName val="Fee_Rate_Summary2"/>
      <sheetName val="Cement_recon_2"/>
      <sheetName val="Project_Budget_Worksheet2"/>
      <sheetName val="Project_Plan_-_WWW2"/>
      <sheetName val="BLOCK-A_(MEA_SHEET)2"/>
      <sheetName val="Approved_MTD_Proj_#'s2"/>
      <sheetName val="DETAILED__BOQ2"/>
      <sheetName val="P&amp;L_-_AD2"/>
      <sheetName val="Deprec_2"/>
      <sheetName val="Item-_Compact2"/>
      <sheetName val="WORK_TABLE2"/>
      <sheetName val="GF_Columns2"/>
      <sheetName val="Site_Dev_BOQ2"/>
      <sheetName val="Sheet3_(2)2"/>
      <sheetName val="\TCS,_NAGPUR-MANJIRI_C\PROGRES2"/>
      <sheetName val="SPS_DETAIL2"/>
      <sheetName val="PC_Master_List2"/>
      <sheetName val="Field_Values2"/>
      <sheetName val="Structure_Bills_Qty2"/>
      <sheetName val="BASIS_-DEC_082"/>
      <sheetName val="MN_T_B_2"/>
      <sheetName val="Data_Forecast2"/>
      <sheetName val="Basic_Rate2"/>
      <sheetName val="final_abstract2"/>
      <sheetName val="Master_Data_Sheet2"/>
      <sheetName val="Total_Quote1"/>
      <sheetName val="Adimi_bldg1"/>
      <sheetName val="Pump_House1"/>
      <sheetName val="Fuel_Regu_Station1"/>
      <sheetName val="_TCS,_NAGPUR-MANJIRI_C_PROGRESS"/>
      <sheetName val="Cleaning_&amp;_Grubbing"/>
      <sheetName val="_"/>
      <sheetName val="Intro_"/>
      <sheetName val="PointNo_5"/>
      <sheetName val="Plant_&amp;__Machinery"/>
      <sheetName val="Material_Rates"/>
      <sheetName val="Fcst_vs_Budgets"/>
      <sheetName val="St_co_91_5lvl"/>
      <sheetName val="BOQ_T4B"/>
      <sheetName val="Load_Details-220kV1"/>
      <sheetName val="Civil_Boq1"/>
      <sheetName val="Material_1"/>
      <sheetName val="INDIGINEOUS_ITEMS_1"/>
      <sheetName val="key_dates1"/>
      <sheetName val="Main_Gate_House1"/>
      <sheetName val="Factors_1"/>
      <sheetName val="Budget_in_SAP1"/>
      <sheetName val="Assumption_Inputs1"/>
      <sheetName val="India_F&amp;S_Template1"/>
      <sheetName val="Boq_-_Flats"/>
      <sheetName val="Fill_this_out_first___6"/>
      <sheetName val="Fill_this_out_first___7"/>
      <sheetName val="Load_Details-220kV2"/>
      <sheetName val="Civil_Boq2"/>
      <sheetName val="Material_2"/>
      <sheetName val="INDIGINEOUS_ITEMS_2"/>
      <sheetName val="key_dates2"/>
      <sheetName val="Main_Gate_House2"/>
      <sheetName val="Total_Quote2"/>
      <sheetName val="Factors_2"/>
      <sheetName val="Budget_in_SAP2"/>
      <sheetName val="Assumption_Inputs2"/>
      <sheetName val="India_F&amp;S_Template2"/>
      <sheetName val="Boq_-_Flats1"/>
      <sheetName val="_1"/>
      <sheetName val="Cleaning_&amp;_Grubbing1"/>
      <sheetName val="Intro_1"/>
      <sheetName val="Fcst_vs_Budgets1"/>
      <sheetName val="Plant_&amp;__Machinery1"/>
      <sheetName val="ACS(1)"/>
      <sheetName val="FAS-C(4)"/>
      <sheetName val="CCTV(old)"/>
      <sheetName val="Loan Schedule"/>
      <sheetName val="hyperstatic-3"/>
      <sheetName val="Current Bill MB ref"/>
      <sheetName val="3MLKQ"/>
      <sheetName val="Base Assumptions"/>
      <sheetName val="REPAIR&amp; MAINT"/>
      <sheetName val="AOR"/>
      <sheetName val="BOQ Distribution"/>
      <sheetName val="GN-ST-10"/>
      <sheetName val="Buying Schedule"/>
      <sheetName val="CRF Register"/>
      <sheetName val="PEP-DATA"/>
      <sheetName val="loads at base of pier"/>
      <sheetName val="E &amp; R"/>
      <sheetName val="98Price"/>
      <sheetName val="beam-reinft-IIInd floor"/>
      <sheetName val="Wordsdata"/>
      <sheetName val="upa"/>
      <sheetName val="Block A - BOQ"/>
      <sheetName val="BOQ (2)"/>
      <sheetName val="Rev P"/>
      <sheetName val="Primero Tower Budget"/>
      <sheetName val="ICO_budzet_97"/>
      <sheetName val="Reinforcement"/>
      <sheetName val="Builtup Area"/>
      <sheetName val="Lead (Final)"/>
      <sheetName val="D.UT-MECH"/>
      <sheetName val="Rob. elektr."/>
      <sheetName val="Basic Resources"/>
      <sheetName val="supply"/>
      <sheetName val="PRSH"/>
      <sheetName val="Admin"/>
      <sheetName val="Cover_Sheet"/>
      <sheetName val="GR.slab-reinft"/>
      <sheetName val="MPR_PA_1"/>
      <sheetName val="POL"/>
      <sheetName val="Batching&amp;Pil POL"/>
      <sheetName val="_DLA Standard Cost Report1__TCS"/>
      <sheetName val="Sheet"/>
      <sheetName val="Abutment "/>
      <sheetName val="TCS_Schedule (2)"/>
      <sheetName val="Earthwork MCW"/>
      <sheetName val="TCS Proposed"/>
      <sheetName val="[DLA Standard Cost Report1]_T_2"/>
      <sheetName val="F.Slab"/>
      <sheetName val="Plinth Beam1"/>
      <sheetName val="L+M"/>
      <sheetName val="KLHT"/>
      <sheetName val="Sheet4"/>
      <sheetName val="col-reinft1"/>
      <sheetName val="Gen Info"/>
      <sheetName val="Ov%rall Summary"/>
      <sheetName val="Definitions"/>
      <sheetName val="Sales &amp; Prod"/>
      <sheetName val="MenuData"/>
      <sheetName val="zone-2"/>
      <sheetName val="Z1_DATA"/>
      <sheetName val="Summary year Plan"/>
      <sheetName val="EAS"/>
      <sheetName val="3. Elemental Summary"/>
      <sheetName val="9. Package split - Cost "/>
      <sheetName val="10. &amp; 11. Rate Code &amp; BQ"/>
      <sheetName val="NT LBH"/>
      <sheetName val="STAFFSCHED "/>
      <sheetName val="Cost_Index"/>
      <sheetName val="Cost summary"/>
      <sheetName val="Blore"/>
      <sheetName val="Chnai"/>
      <sheetName val="Pune"/>
      <sheetName val="CABLE DATA"/>
      <sheetName val="Load Details(B2)"/>
      <sheetName val="Main-Material"/>
      <sheetName val="Col up to plinth"/>
      <sheetName val="소상 &quot;1&quot;"/>
      <sheetName val="Combined Results "/>
      <sheetName val="Break_Up"/>
      <sheetName val="RESULT"/>
      <sheetName val="Bill 1-BOQ-Civil Works"/>
      <sheetName val="#REF!"/>
      <sheetName val="labour rates"/>
      <sheetName val="Factor Sheet"/>
      <sheetName val="D2_CO"/>
      <sheetName val="Debit_RMC"/>
      <sheetName val="Debit_Transit"/>
      <sheetName val="2.02 ( Emb.From BA)"/>
      <sheetName val="RATE COMPILATION"/>
      <sheetName val="CrRajWMM"/>
      <sheetName val="p1-costg"/>
      <sheetName val="Data rough"/>
      <sheetName val="Pilling_24"/>
      <sheetName val="Config"/>
      <sheetName val="Break Dw"/>
      <sheetName val="BLR 1"/>
      <sheetName val="GAS"/>
      <sheetName val="DEAE"/>
      <sheetName val="BLR2"/>
      <sheetName val="BLR3"/>
      <sheetName val="BLR4"/>
      <sheetName val="BLR5"/>
      <sheetName val="DEM"/>
      <sheetName val="SAM"/>
      <sheetName val="CHEM"/>
      <sheetName val="COP"/>
      <sheetName val="3cd Annexure"/>
      <sheetName val="tie beam"/>
      <sheetName val="Footings"/>
      <sheetName val="DOOR-WIND"/>
      <sheetName val="Inc.St.-Link"/>
      <sheetName val="15-21"/>
      <sheetName val="Comp"/>
      <sheetName val="Boiler&amp;TG"/>
      <sheetName val="para"/>
      <sheetName val="kppl pl"/>
      <sheetName val="Enquire"/>
      <sheetName val="Forecast Variance Planning hrs"/>
      <sheetName val="Det_Des"/>
      <sheetName val="Rec"/>
      <sheetName val="Ra__stair"/>
      <sheetName val="MEP_BOQ-"/>
      <sheetName val="wooden_door"/>
      <sheetName val="Sub_con_Summary"/>
      <sheetName val="Cost_saving"/>
      <sheetName val="GENERAL_SUMMARY"/>
      <sheetName val="LMP_Summary"/>
      <sheetName val="Sec_Summary"/>
      <sheetName val="Labour_cost"/>
      <sheetName val="BILLING_SCHEDULE"/>
      <sheetName val="bill_curve"/>
      <sheetName val="CASH_IN_&amp;_OUT_FLOW_"/>
      <sheetName val="cash_flow_curve"/>
      <sheetName val="Revised_Labour"/>
      <sheetName val="Rein_Ana"/>
      <sheetName val="Gen_Exp_Breakup"/>
      <sheetName val="cover_page"/>
      <sheetName val="Project_Data"/>
      <sheetName val="Drop_Down_List"/>
      <sheetName val="30개월기준대비표_아랍택)"/>
      <sheetName val="총괄표_(2)"/>
      <sheetName val="CIF_COST_ITEM"/>
      <sheetName val="Constants_Summary"/>
      <sheetName val="Form_6"/>
      <sheetName val="Raw_Data"/>
      <sheetName val="REPAIR&amp;_MAINT"/>
      <sheetName val="Material_Rates1"/>
      <sheetName val="Ra__stair1"/>
      <sheetName val="MEP_BOQ-1"/>
      <sheetName val="wooden_door1"/>
      <sheetName val="Sub_con_Summary1"/>
      <sheetName val="Cost_saving1"/>
      <sheetName val="GENERAL_SUMMARY1"/>
      <sheetName val="LMP_Summary1"/>
      <sheetName val="Sec_Summary1"/>
      <sheetName val="Labour_cost1"/>
      <sheetName val="BILLING_SCHEDULE1"/>
      <sheetName val="bill_curve1"/>
      <sheetName val="CASH_IN_&amp;_OUT_FLOW_1"/>
      <sheetName val="cash_flow_curve1"/>
      <sheetName val="Revised_Labour1"/>
      <sheetName val="Rein_Ana1"/>
      <sheetName val="Gen_Exp_Breakup1"/>
      <sheetName val="cover_page1"/>
      <sheetName val="Project_Data1"/>
      <sheetName val="Drop_Down_List1"/>
      <sheetName val="30개월기준대비표_아랍택)1"/>
      <sheetName val="총괄표_(2)1"/>
      <sheetName val="CIF_COST_ITEM1"/>
      <sheetName val="_TCS,_NAGPUR-MANJIRI_C_PROGRES1"/>
      <sheetName val="Constants_Summary1"/>
      <sheetName val="Form_61"/>
      <sheetName val="Raw_Data1"/>
      <sheetName val="PointNo_51"/>
      <sheetName val="REPAIR&amp;_MAINT1"/>
      <sheetName val="Material_Rates2"/>
      <sheetName val="Ra__stair2"/>
      <sheetName val="MEP_BOQ-2"/>
      <sheetName val="wooden_door2"/>
      <sheetName val="Sub_con_Summary2"/>
      <sheetName val="Cost_saving2"/>
      <sheetName val="GENERAL_SUMMARY2"/>
      <sheetName val="LMP_Summary2"/>
      <sheetName val="Sec_Summary2"/>
      <sheetName val="Labour_cost2"/>
      <sheetName val="BILLING_SCHEDULE2"/>
      <sheetName val="bill_curve2"/>
      <sheetName val="CASH_IN_&amp;_OUT_FLOW_2"/>
      <sheetName val="cash_flow_curve2"/>
      <sheetName val="Revised_Labour2"/>
      <sheetName val="Rein_Ana2"/>
      <sheetName val="Gen_Exp_Breakup2"/>
      <sheetName val="cover_page2"/>
      <sheetName val="Project_Data2"/>
      <sheetName val="Drop_Down_List2"/>
      <sheetName val="30개월기준대비표_아랍택)2"/>
      <sheetName val="총괄표_(2)2"/>
      <sheetName val="CIF_COST_ITEM2"/>
      <sheetName val="Cleaning_&amp;_Grubbing2"/>
      <sheetName val="_2"/>
      <sheetName val="Intro_2"/>
      <sheetName val="_TCS,_NAGPUR-MANJIRI_C_PROGRES2"/>
      <sheetName val="Adimi_bldg2"/>
      <sheetName val="Pump_House2"/>
      <sheetName val="Fuel_Regu_Station2"/>
      <sheetName val="Constants_Summary2"/>
      <sheetName val="Form_62"/>
      <sheetName val="Raw_Data2"/>
      <sheetName val="PointNo_52"/>
      <sheetName val="Plant_&amp;__Machinery2"/>
      <sheetName val="REPAIR&amp;_MAINT2"/>
      <sheetName val="PDF_Front3"/>
      <sheetName val="Simple_Letter3"/>
      <sheetName val="Overall_Summary3"/>
      <sheetName val="CSI_Summary3"/>
      <sheetName val="Section_1_Areas3"/>
      <sheetName val="Section_1_Summary3"/>
      <sheetName val="Section_13"/>
      <sheetName val="Section_2_Areas3"/>
      <sheetName val="Section_2_Summary3"/>
      <sheetName val="Section_23"/>
      <sheetName val="Section_3_Areas3"/>
      <sheetName val="Section_3_Summary3"/>
      <sheetName val="Section_33"/>
      <sheetName val="Section_4_Areas3"/>
      <sheetName val="Section_4_Summary3"/>
      <sheetName val="Section_43"/>
      <sheetName val="Section_5_Areas3"/>
      <sheetName val="Section_5_Summary3"/>
      <sheetName val="Section_53"/>
      <sheetName val="Sitework_Areas3"/>
      <sheetName val="Section_6_Areas3"/>
      <sheetName val="Section_6_Summary3"/>
      <sheetName val="Section_63"/>
      <sheetName val="Sitework_Summary3"/>
      <sheetName val="Comparison_Summary3"/>
      <sheetName val="Fill_this_out_first___8"/>
      <sheetName val="SHEET_13"/>
      <sheetName val="Salient_Features3"/>
      <sheetName val="IDC_AHK_3"/>
      <sheetName val="BOQ_Direct_selling_cost3"/>
      <sheetName val="Monthwise_breakup3"/>
      <sheetName val="Reinf_Analy3"/>
      <sheetName val="Power_anal3"/>
      <sheetName val="Macro_custom_function3"/>
      <sheetName val="labour_coeff3"/>
      <sheetName val="PRECAST_lightconc-II3"/>
      <sheetName val="DLA_Standard_Cost_Report13"/>
      <sheetName val="IO_List3"/>
      <sheetName val="Sebtion_1_SumMary3"/>
      <sheetName val="Tender_Summary3"/>
      <sheetName val="TBAL9697_-group_wise__sdpl3"/>
      <sheetName val="Staff_Acco_3"/>
      <sheetName val="Pacakges_split3"/>
      <sheetName val="Basement_Budget3"/>
      <sheetName val="Extra_Item3"/>
      <sheetName val="Civil_Works3"/>
      <sheetName val="Cat_A_Change_Control3"/>
      <sheetName val="Meas_-Hotel_Part3"/>
      <sheetName val="RCC,Ret__Wall3"/>
      <sheetName val="Driveway_Beams3"/>
      <sheetName val="Labour_productivity3"/>
      <sheetName val="Stress_Calculation3"/>
      <sheetName val="Deduction_of_assets3"/>
      <sheetName val="schedule_nos3"/>
      <sheetName val="INPUT_SHEET3"/>
      <sheetName val="DEPTH_CHART_(ORR)_L_S_3"/>
      <sheetName val="Name_List3"/>
      <sheetName val="Contract_Night_Staff3"/>
      <sheetName val="Contract_Day_Staff3"/>
      <sheetName val="Day_Shift3"/>
      <sheetName val="Night_Shift3"/>
      <sheetName val="PA-_Consutant_3"/>
      <sheetName val="Cashflow_projection3"/>
      <sheetName val="Break_up_Sheet3"/>
      <sheetName val="1st_flr3"/>
      <sheetName val="Fin_Sum3"/>
      <sheetName val="1st_Slab3"/>
      <sheetName val="Order_Info3"/>
      <sheetName val="Scope_Reconciliation3"/>
      <sheetName val="Project_Budget_Worksheet3"/>
      <sheetName val="Approved_MTD_Proj_#'s3"/>
      <sheetName val="Sun_E_Type3"/>
      <sheetName val="As_per_PCA3"/>
      <sheetName val="BLOCK-A_(MEA_SHEET)3"/>
      <sheetName val="Project_Plan_-_WWW3"/>
      <sheetName val="WORK_TABLE3"/>
      <sheetName val="SITE_OVERHEADS3"/>
      <sheetName val="FITZ_MORT_943"/>
      <sheetName val="Capex_-_Hry3"/>
      <sheetName val="LEVEL_SHEET3"/>
      <sheetName val="Material_Rates3"/>
      <sheetName val="SPT_vs_PHI3"/>
      <sheetName val="MASTER_RATE_ANALYSIS3"/>
      <sheetName val="Fee_Rate_Summary3"/>
      <sheetName val="Site_Dev_BOQ3"/>
      <sheetName val="Sheet3_(2)3"/>
      <sheetName val="\TCS,_NAGPUR-MANJIRI_C\PROGRES3"/>
      <sheetName val="Ra__stair3"/>
      <sheetName val="MEP_BOQ-3"/>
      <sheetName val="wooden_door3"/>
      <sheetName val="Sub_con_Summary3"/>
      <sheetName val="Cost_saving3"/>
      <sheetName val="GENERAL_SUMMARY3"/>
      <sheetName val="LMP_Summary3"/>
      <sheetName val="Sec_Summary3"/>
      <sheetName val="Labour_cost3"/>
      <sheetName val="BILLING_SCHEDULE3"/>
      <sheetName val="bill_curve3"/>
      <sheetName val="CASH_IN_&amp;_OUT_FLOW_3"/>
      <sheetName val="cash_flow_curve3"/>
      <sheetName val="Revised_Labour3"/>
      <sheetName val="Rein_Ana3"/>
      <sheetName val="Gen_Exp_Breakup3"/>
      <sheetName val="Total_Quote3"/>
      <sheetName val="Works_-_Quote_Sheet3"/>
      <sheetName val="cover_page3"/>
      <sheetName val="Project_Data3"/>
      <sheetName val="Drop_Down_List3"/>
      <sheetName val="30개월기준대비표_아랍택)3"/>
      <sheetName val="총괄표_(2)3"/>
      <sheetName val="CIF_COST_ITEM3"/>
      <sheetName val="Item-_Compact3"/>
      <sheetName val="P&amp;L_-_AD3"/>
      <sheetName val="GF_Columns3"/>
      <sheetName val="Deprec_3"/>
      <sheetName val="DETAILED__BOQ3"/>
      <sheetName val="SPS_DETAIL3"/>
      <sheetName val="PC_Master_List3"/>
      <sheetName val="Field_Values3"/>
      <sheetName val="Structure_Bills_Qty3"/>
      <sheetName val="BASIS_-DEC_083"/>
      <sheetName val="MN_T_B_3"/>
      <sheetName val="Data_Forecast3"/>
      <sheetName val="Basic_Rate3"/>
      <sheetName val="final_abstract3"/>
      <sheetName val="Master_Data_Sheet3"/>
      <sheetName val="Cement_recon_3"/>
      <sheetName val="Cleaning_&amp;_Grubbing3"/>
      <sheetName val="_3"/>
      <sheetName val="Intro_3"/>
      <sheetName val="_TCS,_NAGPUR-MANJIRI_C_PROGRES3"/>
      <sheetName val="Budget_in_SAP3"/>
      <sheetName val="Civil_Boq3"/>
      <sheetName val="Material_3"/>
      <sheetName val="Factors_3"/>
      <sheetName val="Adimi_bldg3"/>
      <sheetName val="Pump_House3"/>
      <sheetName val="Fuel_Regu_Station3"/>
      <sheetName val="Constants_Summary3"/>
      <sheetName val="Form_63"/>
      <sheetName val="Raw_Data3"/>
      <sheetName val="PointNo_53"/>
      <sheetName val="Plant_&amp;__Machinery3"/>
      <sheetName val="Load_Details-220kV3"/>
      <sheetName val="REPAIR&amp;_MAINT3"/>
      <sheetName val="General"/>
      <sheetName val="Fill_this_out_first___9"/>
      <sheetName val="PDF_Front4"/>
      <sheetName val="Simple_Letter4"/>
      <sheetName val="Overall_Summary4"/>
      <sheetName val="CSI_Summary4"/>
      <sheetName val="Section_1_Areas4"/>
      <sheetName val="Section_1_Summary4"/>
      <sheetName val="Section_14"/>
      <sheetName val="Section_2_Areas4"/>
      <sheetName val="Section_2_Summary4"/>
      <sheetName val="Section_24"/>
      <sheetName val="Section_3_Areas4"/>
      <sheetName val="Section_3_Summary4"/>
      <sheetName val="Section_34"/>
      <sheetName val="Section_4_Areas4"/>
      <sheetName val="Section_4_Summary4"/>
      <sheetName val="Section_44"/>
      <sheetName val="Section_5_Areas4"/>
      <sheetName val="Section_5_Summary4"/>
      <sheetName val="Section_54"/>
      <sheetName val="Sitework_Areas4"/>
      <sheetName val="Section_6_Areas4"/>
      <sheetName val="Section_6_Summary4"/>
      <sheetName val="Section_64"/>
      <sheetName val="Sitework_Summary4"/>
      <sheetName val="Comparison_Summary4"/>
      <sheetName val="Fill_this_out_first___10"/>
      <sheetName val="SHEET_14"/>
      <sheetName val="Salient_Features4"/>
      <sheetName val="IDC_AHK_4"/>
      <sheetName val="BOQ_Direct_selling_cost4"/>
      <sheetName val="Monthwise_breakup4"/>
      <sheetName val="Reinf_Analy4"/>
      <sheetName val="Power_anal4"/>
      <sheetName val="Macro_custom_function4"/>
      <sheetName val="labour_coeff4"/>
      <sheetName val="PRECAST_lightconc-II4"/>
      <sheetName val="DLA_Standard_Cost_Report14"/>
      <sheetName val="IO_List4"/>
      <sheetName val="Sebtion_1_SumMary4"/>
      <sheetName val="Tender_Summary4"/>
      <sheetName val="TBAL9697_-group_wise__sdpl4"/>
      <sheetName val="Staff_Acco_4"/>
      <sheetName val="Pacakges_split4"/>
      <sheetName val="Basement_Budget4"/>
      <sheetName val="Extra_Item4"/>
      <sheetName val="Civil_Works4"/>
      <sheetName val="Cat_A_Change_Control4"/>
      <sheetName val="Meas_-Hotel_Part4"/>
      <sheetName val="RCC,Ret__Wall4"/>
      <sheetName val="Driveway_Beams4"/>
      <sheetName val="Labour_productivity4"/>
      <sheetName val="Stress_Calculation4"/>
      <sheetName val="Deduction_of_assets4"/>
      <sheetName val="schedule_nos4"/>
      <sheetName val="INPUT_SHEET4"/>
      <sheetName val="DEPTH_CHART_(ORR)_L_S_4"/>
      <sheetName val="Name_List4"/>
      <sheetName val="Contract_Night_Staff4"/>
      <sheetName val="Contract_Day_Staff4"/>
      <sheetName val="Day_Shift4"/>
      <sheetName val="Night_Shift4"/>
      <sheetName val="PA-_Consutant_4"/>
      <sheetName val="Cashflow_projection4"/>
      <sheetName val="Break_up_Sheet4"/>
      <sheetName val="1st_flr4"/>
      <sheetName val="Fin_Sum4"/>
      <sheetName val="1st_Slab4"/>
      <sheetName val="Order_Info4"/>
      <sheetName val="Scope_Reconciliation4"/>
      <sheetName val="Project_Budget_Worksheet4"/>
      <sheetName val="Approved_MTD_Proj_#'s4"/>
      <sheetName val="Sun_E_Type4"/>
      <sheetName val="As_per_PCA4"/>
      <sheetName val="BLOCK-A_(MEA_SHEET)4"/>
      <sheetName val="Project_Plan_-_WWW4"/>
      <sheetName val="WORK_TABLE4"/>
      <sheetName val="SITE_OVERHEADS4"/>
      <sheetName val="FITZ_MORT_944"/>
      <sheetName val="Capex_-_Hry4"/>
      <sheetName val="LEVEL_SHEET4"/>
      <sheetName val="Material_Rates4"/>
      <sheetName val="SPT_vs_PHI4"/>
      <sheetName val="MASTER_RATE_ANALYSIS4"/>
      <sheetName val="Fee_Rate_Summary4"/>
      <sheetName val="Site_Dev_BOQ4"/>
      <sheetName val="Sheet3_(2)4"/>
      <sheetName val="\TCS,_NAGPUR-MANJIRI_C\PROGRES4"/>
      <sheetName val="Ra__stair4"/>
      <sheetName val="MEP_BOQ-4"/>
      <sheetName val="wooden_door4"/>
      <sheetName val="Sub_con_Summary4"/>
      <sheetName val="Cost_saving4"/>
      <sheetName val="GENERAL_SUMMARY4"/>
      <sheetName val="LMP_Summary4"/>
      <sheetName val="Sec_Summary4"/>
      <sheetName val="Labour_cost4"/>
      <sheetName val="BILLING_SCHEDULE4"/>
      <sheetName val="bill_curve4"/>
      <sheetName val="CASH_IN_&amp;_OUT_FLOW_4"/>
      <sheetName val="cash_flow_curve4"/>
      <sheetName val="Revised_Labour4"/>
      <sheetName val="Rein_Ana4"/>
      <sheetName val="Gen_Exp_Breakup4"/>
      <sheetName val="Total_Quote4"/>
      <sheetName val="Works_-_Quote_Sheet4"/>
      <sheetName val="cover_page4"/>
      <sheetName val="Project_Data4"/>
      <sheetName val="Drop_Down_List4"/>
      <sheetName val="30개월기준대비표_아랍택)4"/>
      <sheetName val="총괄표_(2)4"/>
      <sheetName val="CIF_COST_ITEM4"/>
      <sheetName val="Item-_Compact4"/>
      <sheetName val="P&amp;L_-_AD4"/>
      <sheetName val="GF_Columns4"/>
      <sheetName val="Deprec_4"/>
      <sheetName val="DETAILED__BOQ4"/>
      <sheetName val="SPS_DETAIL4"/>
      <sheetName val="PC_Master_List4"/>
      <sheetName val="Field_Values4"/>
      <sheetName val="Structure_Bills_Qty4"/>
      <sheetName val="BASIS_-DEC_084"/>
      <sheetName val="MN_T_B_4"/>
      <sheetName val="Data_Forecast4"/>
      <sheetName val="Basic_Rate4"/>
      <sheetName val="final_abstract4"/>
      <sheetName val="Master_Data_Sheet4"/>
      <sheetName val="Cement_recon_4"/>
      <sheetName val="Cleaning_&amp;_Grubbing4"/>
      <sheetName val="_4"/>
      <sheetName val="Intro_4"/>
      <sheetName val="_TCS,_NAGPUR-MANJIRI_C_PROGRES4"/>
      <sheetName val="Budget_in_SAP4"/>
      <sheetName val="Civil_Boq4"/>
      <sheetName val="Material_4"/>
      <sheetName val="Factors_4"/>
      <sheetName val="Adimi_bldg4"/>
      <sheetName val="Pump_House4"/>
      <sheetName val="Fuel_Regu_Station4"/>
      <sheetName val="Constants_Summary4"/>
      <sheetName val="Form_64"/>
      <sheetName val="Raw_Data4"/>
      <sheetName val="PointNo_54"/>
      <sheetName val="Plant_&amp;__Machinery4"/>
      <sheetName val="Load_Details-220kV4"/>
      <sheetName val="REPAIR&amp;_MAINT4"/>
      <sheetName val="Fill_this_out_first___11"/>
      <sheetName val="PDF_Front5"/>
      <sheetName val="Simple_Letter5"/>
      <sheetName val="Overall_Summary5"/>
      <sheetName val="CSI_Summary5"/>
      <sheetName val="Section_1_Areas5"/>
      <sheetName val="Section_1_Summary5"/>
      <sheetName val="Section_15"/>
      <sheetName val="Section_2_Areas5"/>
      <sheetName val="Section_2_Summary5"/>
      <sheetName val="Section_25"/>
      <sheetName val="Section_3_Areas5"/>
      <sheetName val="Section_3_Summary5"/>
      <sheetName val="Section_35"/>
      <sheetName val="Section_4_Areas5"/>
      <sheetName val="Section_4_Summary5"/>
      <sheetName val="Section_45"/>
      <sheetName val="Section_5_Areas5"/>
      <sheetName val="Section_5_Summary5"/>
      <sheetName val="Section_55"/>
      <sheetName val="Sitework_Areas5"/>
      <sheetName val="Section_6_Areas5"/>
      <sheetName val="Section_6_Summary5"/>
      <sheetName val="Section_65"/>
      <sheetName val="Sitework_Summary5"/>
      <sheetName val="Comparison_Summary5"/>
      <sheetName val="Fill_this_out_first___12"/>
      <sheetName val="SHEET_15"/>
      <sheetName val="Salient_Features5"/>
      <sheetName val="IDC_AHK_5"/>
      <sheetName val="BOQ_Direct_selling_cost5"/>
      <sheetName val="Monthwise_breakup5"/>
      <sheetName val="Reinf_Analy5"/>
      <sheetName val="Power_anal5"/>
      <sheetName val="Macro_custom_function5"/>
      <sheetName val="labour_coeff5"/>
      <sheetName val="PRECAST_lightconc-II5"/>
      <sheetName val="DLA_Standard_Cost_Report15"/>
      <sheetName val="IO_List5"/>
      <sheetName val="Sebtion_1_SumMary5"/>
      <sheetName val="Tender_Summary5"/>
      <sheetName val="TBAL9697_-group_wise__sdpl5"/>
      <sheetName val="Staff_Acco_5"/>
      <sheetName val="Pacakges_split5"/>
      <sheetName val="Basement_Budget5"/>
      <sheetName val="Extra_Item5"/>
      <sheetName val="Civil_Works5"/>
      <sheetName val="Cat_A_Change_Control5"/>
      <sheetName val="Meas_-Hotel_Part5"/>
      <sheetName val="RCC,Ret__Wall5"/>
      <sheetName val="Driveway_Beams5"/>
      <sheetName val="Labour_productivity5"/>
      <sheetName val="Stress_Calculation5"/>
      <sheetName val="Deduction_of_assets5"/>
      <sheetName val="schedule_nos5"/>
      <sheetName val="INPUT_SHEET5"/>
      <sheetName val="DEPTH_CHART_(ORR)_L_S_5"/>
      <sheetName val="Name_List5"/>
      <sheetName val="Contract_Night_Staff5"/>
      <sheetName val="Contract_Day_Staff5"/>
      <sheetName val="Day_Shift5"/>
      <sheetName val="Night_Shift5"/>
      <sheetName val="PA-_Consutant_5"/>
      <sheetName val="Cashflow_projection5"/>
      <sheetName val="Break_up_Sheet5"/>
      <sheetName val="1st_flr5"/>
      <sheetName val="Fin_Sum5"/>
      <sheetName val="1st_Slab5"/>
      <sheetName val="Order_Info5"/>
      <sheetName val="Scope_Reconciliation5"/>
      <sheetName val="Project_Budget_Worksheet5"/>
      <sheetName val="Approved_MTD_Proj_#'s5"/>
      <sheetName val="Sun_E_Type5"/>
      <sheetName val="As_per_PCA5"/>
      <sheetName val="BLOCK-A_(MEA_SHEET)5"/>
      <sheetName val="Project_Plan_-_WWW5"/>
      <sheetName val="WORK_TABLE5"/>
      <sheetName val="SITE_OVERHEADS5"/>
      <sheetName val="FITZ_MORT_945"/>
      <sheetName val="Capex_-_Hry5"/>
      <sheetName val="LEVEL_SHEET5"/>
      <sheetName val="Material_Rates5"/>
      <sheetName val="SPT_vs_PHI5"/>
      <sheetName val="MASTER_RATE_ANALYSIS5"/>
      <sheetName val="Fee_Rate_Summary5"/>
      <sheetName val="Site_Dev_BOQ5"/>
      <sheetName val="Sheet3_(2)5"/>
      <sheetName val="\TCS,_NAGPUR-MANJIRI_C\PROGRES5"/>
      <sheetName val="Ra__stair5"/>
      <sheetName val="MEP_BOQ-5"/>
      <sheetName val="wooden_door5"/>
      <sheetName val="Sub_con_Summary5"/>
      <sheetName val="Cost_saving5"/>
      <sheetName val="GENERAL_SUMMARY5"/>
      <sheetName val="LMP_Summary5"/>
      <sheetName val="Sec_Summary5"/>
      <sheetName val="Labour_cost5"/>
      <sheetName val="BILLING_SCHEDULE5"/>
      <sheetName val="bill_curve5"/>
      <sheetName val="CASH_IN_&amp;_OUT_FLOW_5"/>
      <sheetName val="cash_flow_curve5"/>
      <sheetName val="Revised_Labour5"/>
      <sheetName val="Rein_Ana5"/>
      <sheetName val="Gen_Exp_Breakup5"/>
      <sheetName val="Total_Quote5"/>
      <sheetName val="Works_-_Quote_Sheet5"/>
      <sheetName val="cover_page5"/>
      <sheetName val="Project_Data5"/>
      <sheetName val="Drop_Down_List5"/>
      <sheetName val="30개월기준대비표_아랍택)5"/>
      <sheetName val="총괄표_(2)5"/>
      <sheetName val="CIF_COST_ITEM5"/>
      <sheetName val="Item-_Compact5"/>
      <sheetName val="P&amp;L_-_AD5"/>
      <sheetName val="GF_Columns5"/>
      <sheetName val="Deprec_5"/>
      <sheetName val="DETAILED__BOQ5"/>
      <sheetName val="SPS_DETAIL5"/>
      <sheetName val="PC_Master_List5"/>
      <sheetName val="Field_Values5"/>
      <sheetName val="Structure_Bills_Qty5"/>
      <sheetName val="BASIS_-DEC_085"/>
      <sheetName val="MN_T_B_5"/>
      <sheetName val="Data_Forecast5"/>
      <sheetName val="Basic_Rate5"/>
      <sheetName val="final_abstract5"/>
      <sheetName val="Master_Data_Sheet5"/>
      <sheetName val="Cement_recon_5"/>
      <sheetName val="Cleaning_&amp;_Grubbing5"/>
      <sheetName val="_5"/>
      <sheetName val="Intro_5"/>
      <sheetName val="_TCS,_NAGPUR-MANJIRI_C_PROGRES5"/>
      <sheetName val="Budget_in_SAP5"/>
      <sheetName val="Civil_Boq5"/>
      <sheetName val="Material_5"/>
      <sheetName val="Factors_5"/>
      <sheetName val="Adimi_bldg5"/>
      <sheetName val="Pump_House5"/>
      <sheetName val="Fuel_Regu_Station5"/>
      <sheetName val="Constants_Summary5"/>
      <sheetName val="Form_65"/>
      <sheetName val="Raw_Data5"/>
      <sheetName val="PointNo_55"/>
      <sheetName val="Plant_&amp;__Machinery5"/>
      <sheetName val="Load_Details-220kV5"/>
      <sheetName val="REPAIR&amp;_MAINT5"/>
      <sheetName val="Fill_this_out_first___13"/>
      <sheetName val="PDF_Front6"/>
      <sheetName val="Simple_Letter6"/>
      <sheetName val="Overall_Summary6"/>
      <sheetName val="CSI_Summary6"/>
      <sheetName val="Section_1_Areas6"/>
      <sheetName val="Section_1_Summary6"/>
      <sheetName val="Section_16"/>
      <sheetName val="Section_2_Areas6"/>
      <sheetName val="Section_2_Summary6"/>
      <sheetName val="Section_26"/>
      <sheetName val="Section_3_Areas6"/>
      <sheetName val="Section_3_Summary6"/>
      <sheetName val="Section_36"/>
      <sheetName val="Section_4_Areas6"/>
      <sheetName val="Section_4_Summary6"/>
      <sheetName val="Section_46"/>
      <sheetName val="Section_5_Areas6"/>
      <sheetName val="Section_5_Summary6"/>
      <sheetName val="Section_56"/>
      <sheetName val="Sitework_Areas6"/>
      <sheetName val="Section_6_Areas6"/>
      <sheetName val="Section_6_Summary6"/>
      <sheetName val="Section_66"/>
      <sheetName val="Sitework_Summary6"/>
      <sheetName val="Comparison_Summary6"/>
      <sheetName val="Fill_this_out_first___14"/>
      <sheetName val="SHEET_16"/>
      <sheetName val="Salient_Features6"/>
      <sheetName val="IDC_AHK_6"/>
      <sheetName val="BOQ_Direct_selling_cost6"/>
      <sheetName val="Monthwise_breakup6"/>
      <sheetName val="Reinf_Analy6"/>
      <sheetName val="Power_anal6"/>
      <sheetName val="Macro_custom_function6"/>
      <sheetName val="labour_coeff6"/>
      <sheetName val="PRECAST_lightconc-II6"/>
      <sheetName val="DLA_Standard_Cost_Report16"/>
      <sheetName val="IO_List6"/>
      <sheetName val="Sebtion_1_SumMary6"/>
      <sheetName val="Tender_Summary6"/>
      <sheetName val="TBAL9697_-group_wise__sdpl6"/>
      <sheetName val="Staff_Acco_6"/>
      <sheetName val="Pacakges_split6"/>
      <sheetName val="Basement_Budget6"/>
      <sheetName val="Extra_Item6"/>
      <sheetName val="Civil_Works6"/>
      <sheetName val="Cat_A_Change_Control6"/>
      <sheetName val="Meas_-Hotel_Part6"/>
      <sheetName val="RCC,Ret__Wall6"/>
      <sheetName val="Driveway_Beams6"/>
      <sheetName val="Labour_productivity6"/>
      <sheetName val="Stress_Calculation6"/>
      <sheetName val="Deduction_of_assets6"/>
      <sheetName val="schedule_nos6"/>
      <sheetName val="INPUT_SHEET6"/>
      <sheetName val="DEPTH_CHART_(ORR)_L_S_6"/>
      <sheetName val="Name_List6"/>
      <sheetName val="Contract_Night_Staff6"/>
      <sheetName val="Contract_Day_Staff6"/>
      <sheetName val="Day_Shift6"/>
      <sheetName val="Night_Shift6"/>
      <sheetName val="PA-_Consutant_6"/>
      <sheetName val="Cashflow_projection6"/>
      <sheetName val="Break_up_Sheet6"/>
      <sheetName val="1st_flr6"/>
      <sheetName val="Fin_Sum6"/>
      <sheetName val="1st_Slab6"/>
      <sheetName val="Order_Info6"/>
      <sheetName val="Scope_Reconciliation6"/>
      <sheetName val="Project_Budget_Worksheet6"/>
      <sheetName val="Approved_MTD_Proj_#'s6"/>
      <sheetName val="Sun_E_Type6"/>
      <sheetName val="As_per_PCA6"/>
      <sheetName val="BLOCK-A_(MEA_SHEET)6"/>
      <sheetName val="Project_Plan_-_WWW6"/>
      <sheetName val="WORK_TABLE6"/>
      <sheetName val="SITE_OVERHEADS6"/>
      <sheetName val="FITZ_MORT_946"/>
      <sheetName val="Capex_-_Hry6"/>
      <sheetName val="LEVEL_SHEET6"/>
      <sheetName val="Material_Rates6"/>
      <sheetName val="SPT_vs_PHI6"/>
      <sheetName val="MASTER_RATE_ANALYSIS6"/>
      <sheetName val="Fee_Rate_Summary6"/>
      <sheetName val="Site_Dev_BOQ6"/>
      <sheetName val="Sheet3_(2)6"/>
      <sheetName val="\TCS,_NAGPUR-MANJIRI_C\PROGRES6"/>
      <sheetName val="Ra__stair6"/>
      <sheetName val="MEP_BOQ-6"/>
      <sheetName val="wooden_door6"/>
      <sheetName val="Sub_con_Summary6"/>
      <sheetName val="Cost_saving6"/>
      <sheetName val="GENERAL_SUMMARY6"/>
      <sheetName val="LMP_Summary6"/>
      <sheetName val="Sec_Summary6"/>
      <sheetName val="Labour_cost6"/>
      <sheetName val="BILLING_SCHEDULE6"/>
      <sheetName val="bill_curve6"/>
      <sheetName val="CASH_IN_&amp;_OUT_FLOW_6"/>
      <sheetName val="cash_flow_curve6"/>
      <sheetName val="Revised_Labour6"/>
      <sheetName val="Rein_Ana6"/>
      <sheetName val="Gen_Exp_Breakup6"/>
      <sheetName val="Total_Quote6"/>
      <sheetName val="Works_-_Quote_Sheet6"/>
      <sheetName val="cover_page6"/>
      <sheetName val="Project_Data6"/>
      <sheetName val="Drop_Down_List6"/>
      <sheetName val="30개월기준대비표_아랍택)6"/>
      <sheetName val="총괄표_(2)6"/>
      <sheetName val="CIF_COST_ITEM6"/>
      <sheetName val="Item-_Compact6"/>
      <sheetName val="P&amp;L_-_AD6"/>
      <sheetName val="GF_Columns6"/>
      <sheetName val="Deprec_6"/>
      <sheetName val="DETAILED__BOQ6"/>
      <sheetName val="SPS_DETAIL6"/>
      <sheetName val="PC_Master_List6"/>
      <sheetName val="Field_Values6"/>
      <sheetName val="Structure_Bills_Qty6"/>
      <sheetName val="BASIS_-DEC_086"/>
      <sheetName val="MN_T_B_6"/>
      <sheetName val="Data_Forecast6"/>
      <sheetName val="Basic_Rate6"/>
      <sheetName val="final_abstract6"/>
      <sheetName val="Master_Data_Sheet6"/>
      <sheetName val="Cement_recon_6"/>
      <sheetName val="Cleaning_&amp;_Grubbing6"/>
      <sheetName val="_6"/>
      <sheetName val="Intro_6"/>
      <sheetName val="_TCS,_NAGPUR-MANJIRI_C_PROGRES6"/>
      <sheetName val="Budget_in_SAP6"/>
      <sheetName val="Civil_Boq6"/>
      <sheetName val="Material_6"/>
      <sheetName val="Factors_6"/>
      <sheetName val="Adimi_bldg6"/>
      <sheetName val="Pump_House6"/>
      <sheetName val="Fuel_Regu_Station6"/>
      <sheetName val="Constants_Summary6"/>
      <sheetName val="Form_66"/>
      <sheetName val="Raw_Data6"/>
      <sheetName val="PointNo_56"/>
      <sheetName val="Plant_&amp;__Machinery6"/>
      <sheetName val="Load_Details-220kV6"/>
      <sheetName val="REPAIR&amp;_MAINT6"/>
      <sheetName val="Fill_this_out_first___15"/>
      <sheetName val="PDF_Front7"/>
      <sheetName val="Simple_Letter7"/>
      <sheetName val="Overall_Summary7"/>
      <sheetName val="CSI_Summary7"/>
      <sheetName val="Section_1_Areas7"/>
      <sheetName val="Section_1_Summary7"/>
      <sheetName val="Section_17"/>
      <sheetName val="Section_2_Areas7"/>
      <sheetName val="Section_2_Summary7"/>
      <sheetName val="Section_27"/>
      <sheetName val="Section_3_Areas7"/>
      <sheetName val="Section_3_Summary7"/>
      <sheetName val="Section_37"/>
      <sheetName val="Section_4_Areas7"/>
      <sheetName val="Section_4_Summary7"/>
      <sheetName val="Section_47"/>
      <sheetName val="Section_5_Areas7"/>
      <sheetName val="Section_5_Summary7"/>
      <sheetName val="Section_57"/>
      <sheetName val="Sitework_Areas7"/>
      <sheetName val="Section_6_Areas7"/>
      <sheetName val="Section_6_Summary7"/>
      <sheetName val="Section_67"/>
      <sheetName val="Sitework_Summary7"/>
      <sheetName val="Comparison_Summary7"/>
      <sheetName val="Fill_this_out_first___16"/>
      <sheetName val="SHEET_17"/>
      <sheetName val="Salient_Features7"/>
      <sheetName val="IDC_AHK_7"/>
      <sheetName val="BOQ_Direct_selling_cost7"/>
      <sheetName val="Monthwise_breakup7"/>
      <sheetName val="Reinf_Analy7"/>
      <sheetName val="Power_anal7"/>
      <sheetName val="Macro_custom_function7"/>
      <sheetName val="labour_coeff7"/>
      <sheetName val="PRECAST_lightconc-II7"/>
      <sheetName val="DLA_Standard_Cost_Report17"/>
      <sheetName val="IO_List7"/>
      <sheetName val="Sebtion_1_SumMary7"/>
      <sheetName val="Tender_Summary7"/>
      <sheetName val="TBAL9697_-group_wise__sdpl7"/>
      <sheetName val="Staff_Acco_7"/>
      <sheetName val="Pacakges_split7"/>
      <sheetName val="Basement_Budget7"/>
      <sheetName val="Extra_Item7"/>
      <sheetName val="Civil_Works7"/>
      <sheetName val="Cat_A_Change_Control7"/>
      <sheetName val="Meas_-Hotel_Part7"/>
      <sheetName val="RCC,Ret__Wall7"/>
      <sheetName val="Driveway_Beams7"/>
      <sheetName val="Labour_productivity7"/>
      <sheetName val="Stress_Calculation7"/>
      <sheetName val="Deduction_of_assets7"/>
      <sheetName val="schedule_nos7"/>
      <sheetName val="INPUT_SHEET7"/>
      <sheetName val="DEPTH_CHART_(ORR)_L_S_7"/>
      <sheetName val="Name_List7"/>
      <sheetName val="Contract_Night_Staff7"/>
      <sheetName val="Contract_Day_Staff7"/>
      <sheetName val="Day_Shift7"/>
      <sheetName val="Night_Shift7"/>
      <sheetName val="PA-_Consutant_7"/>
      <sheetName val="Cashflow_projection7"/>
      <sheetName val="Break_up_Sheet7"/>
      <sheetName val="1st_flr7"/>
      <sheetName val="Fin_Sum7"/>
      <sheetName val="1st_Slab7"/>
      <sheetName val="Order_Info7"/>
      <sheetName val="Scope_Reconciliation7"/>
      <sheetName val="Project_Budget_Worksheet7"/>
      <sheetName val="Approved_MTD_Proj_#'s7"/>
      <sheetName val="Sun_E_Type7"/>
      <sheetName val="As_per_PCA7"/>
      <sheetName val="BLOCK-A_(MEA_SHEET)7"/>
      <sheetName val="Project_Plan_-_WWW7"/>
      <sheetName val="WORK_TABLE7"/>
      <sheetName val="SITE_OVERHEADS7"/>
      <sheetName val="FITZ_MORT_947"/>
      <sheetName val="Capex_-_Hry7"/>
      <sheetName val="LEVEL_SHEET7"/>
      <sheetName val="Material_Rates7"/>
      <sheetName val="SPT_vs_PHI7"/>
      <sheetName val="MASTER_RATE_ANALYSIS7"/>
      <sheetName val="Fee_Rate_Summary7"/>
      <sheetName val="Site_Dev_BOQ7"/>
      <sheetName val="Sheet3_(2)7"/>
      <sheetName val="\TCS,_NAGPUR-MANJIRI_C\PROGRES7"/>
      <sheetName val="Ra__stair7"/>
      <sheetName val="MEP_BOQ-7"/>
      <sheetName val="wooden_door7"/>
      <sheetName val="Sub_con_Summary7"/>
      <sheetName val="Cost_saving7"/>
      <sheetName val="GENERAL_SUMMARY7"/>
      <sheetName val="LMP_Summary7"/>
      <sheetName val="Sec_Summary7"/>
      <sheetName val="Labour_cost7"/>
      <sheetName val="BILLING_SCHEDULE7"/>
      <sheetName val="bill_curve7"/>
      <sheetName val="CASH_IN_&amp;_OUT_FLOW_7"/>
      <sheetName val="cash_flow_curve7"/>
      <sheetName val="Revised_Labour7"/>
      <sheetName val="Rein_Ana7"/>
      <sheetName val="Gen_Exp_Breakup7"/>
      <sheetName val="Total_Quote7"/>
      <sheetName val="Works_-_Quote_Sheet7"/>
      <sheetName val="cover_page7"/>
      <sheetName val="Project_Data7"/>
      <sheetName val="Drop_Down_List7"/>
      <sheetName val="30개월기준대비표_아랍택)7"/>
      <sheetName val="총괄표_(2)7"/>
      <sheetName val="CIF_COST_ITEM7"/>
      <sheetName val="Item-_Compact7"/>
      <sheetName val="P&amp;L_-_AD7"/>
      <sheetName val="GF_Columns7"/>
      <sheetName val="Deprec_7"/>
      <sheetName val="DETAILED__BOQ7"/>
      <sheetName val="SPS_DETAIL7"/>
      <sheetName val="PC_Master_List7"/>
      <sheetName val="Field_Values7"/>
      <sheetName val="Structure_Bills_Qty7"/>
      <sheetName val="BASIS_-DEC_087"/>
      <sheetName val="MN_T_B_7"/>
      <sheetName val="Data_Forecast7"/>
      <sheetName val="Basic_Rate7"/>
      <sheetName val="final_abstract7"/>
      <sheetName val="Master_Data_Sheet7"/>
      <sheetName val="Cement_recon_7"/>
      <sheetName val="Cleaning_&amp;_Grubbing7"/>
      <sheetName val="_7"/>
      <sheetName val="Intro_7"/>
      <sheetName val="_TCS,_NAGPUR-MANJIRI_C_PROGRES7"/>
      <sheetName val="Budget_in_SAP7"/>
      <sheetName val="Civil_Boq7"/>
      <sheetName val="Material_7"/>
      <sheetName val="Factors_7"/>
      <sheetName val="Adimi_bldg7"/>
      <sheetName val="Pump_House7"/>
      <sheetName val="Fuel_Regu_Station7"/>
      <sheetName val="Constants_Summary7"/>
      <sheetName val="Form_67"/>
      <sheetName val="Raw_Data7"/>
      <sheetName val="PointNo_57"/>
      <sheetName val="Plant_&amp;__Machinery7"/>
      <sheetName val="Load_Details-220kV7"/>
      <sheetName val="REPAIR&amp;_MAINT7"/>
      <sheetName val="Fill_this_out_first___17"/>
      <sheetName val="PDF_Front8"/>
      <sheetName val="Simple_Letter8"/>
      <sheetName val="Overall_Summary8"/>
      <sheetName val="CSI_Summary8"/>
      <sheetName val="Section_1_Areas8"/>
      <sheetName val="Section_1_Summary8"/>
      <sheetName val="Section_18"/>
      <sheetName val="Section_2_Areas8"/>
      <sheetName val="Section_2_Summary8"/>
      <sheetName val="Section_28"/>
      <sheetName val="Section_3_Areas8"/>
      <sheetName val="Section_3_Summary8"/>
      <sheetName val="Section_38"/>
      <sheetName val="Section_4_Areas8"/>
      <sheetName val="Section_4_Summary8"/>
      <sheetName val="Section_48"/>
      <sheetName val="Section_5_Areas8"/>
      <sheetName val="Section_5_Summary8"/>
      <sheetName val="Section_58"/>
      <sheetName val="Sitework_Areas8"/>
      <sheetName val="Section_6_Areas8"/>
      <sheetName val="Section_6_Summary8"/>
      <sheetName val="Section_68"/>
      <sheetName val="Sitework_Summary8"/>
      <sheetName val="Comparison_Summary8"/>
      <sheetName val="Fill_this_out_first___18"/>
      <sheetName val="SHEET_18"/>
      <sheetName val="Salient_Features8"/>
      <sheetName val="IDC_AHK_8"/>
      <sheetName val="BOQ_Direct_selling_cost8"/>
      <sheetName val="Monthwise_breakup8"/>
      <sheetName val="Reinf_Analy8"/>
      <sheetName val="Power_anal8"/>
      <sheetName val="Macro_custom_function8"/>
      <sheetName val="labour_coeff8"/>
      <sheetName val="PRECAST_lightconc-II8"/>
      <sheetName val="DLA_Standard_Cost_Report18"/>
      <sheetName val="IO_List8"/>
      <sheetName val="Sebtion_1_SumMary8"/>
      <sheetName val="Tender_Summary8"/>
      <sheetName val="TBAL9697_-group_wise__sdpl8"/>
      <sheetName val="Staff_Acco_8"/>
      <sheetName val="Pacakges_split8"/>
      <sheetName val="Basement_Budget8"/>
      <sheetName val="Extra_Item8"/>
      <sheetName val="Civil_Works8"/>
      <sheetName val="Cat_A_Change_Control8"/>
      <sheetName val="Meas_-Hotel_Part8"/>
      <sheetName val="RCC,Ret__Wall8"/>
      <sheetName val="Driveway_Beams8"/>
      <sheetName val="Labour_productivity8"/>
      <sheetName val="Stress_Calculation8"/>
      <sheetName val="Deduction_of_assets8"/>
      <sheetName val="schedule_nos8"/>
      <sheetName val="INPUT_SHEET8"/>
      <sheetName val="DEPTH_CHART_(ORR)_L_S_8"/>
      <sheetName val="Name_List8"/>
      <sheetName val="Contract_Night_Staff8"/>
      <sheetName val="Contract_Day_Staff8"/>
      <sheetName val="Day_Shift8"/>
      <sheetName val="Night_Shift8"/>
      <sheetName val="PA-_Consutant_8"/>
      <sheetName val="Cashflow_projection8"/>
      <sheetName val="Break_up_Sheet8"/>
      <sheetName val="1st_flr8"/>
      <sheetName val="Fin_Sum8"/>
      <sheetName val="1st_Slab8"/>
      <sheetName val="Order_Info8"/>
      <sheetName val="Scope_Reconciliation8"/>
      <sheetName val="Project_Budget_Worksheet8"/>
      <sheetName val="Approved_MTD_Proj_#'s8"/>
      <sheetName val="Sun_E_Type8"/>
      <sheetName val="As_per_PCA8"/>
      <sheetName val="BLOCK-A_(MEA_SHEET)8"/>
      <sheetName val="Project_Plan_-_WWW8"/>
      <sheetName val="WORK_TABLE8"/>
      <sheetName val="SITE_OVERHEADS8"/>
      <sheetName val="FITZ_MORT_948"/>
      <sheetName val="Capex_-_Hry8"/>
      <sheetName val="LEVEL_SHEET8"/>
      <sheetName val="Material_Rates8"/>
      <sheetName val="SPT_vs_PHI8"/>
      <sheetName val="MASTER_RATE_ANALYSIS8"/>
      <sheetName val="Fee_Rate_Summary8"/>
      <sheetName val="Site_Dev_BOQ8"/>
      <sheetName val="Sheet3_(2)8"/>
      <sheetName val="\TCS,_NAGPUR-MANJIRI_C\PROGRES8"/>
      <sheetName val="Ra__stair8"/>
      <sheetName val="MEP_BOQ-8"/>
      <sheetName val="wooden_door8"/>
      <sheetName val="Sub_con_Summary8"/>
      <sheetName val="Cost_saving8"/>
      <sheetName val="GENERAL_SUMMARY8"/>
      <sheetName val="LMP_Summary8"/>
      <sheetName val="Sec_Summary8"/>
      <sheetName val="Labour_cost8"/>
      <sheetName val="BILLING_SCHEDULE8"/>
      <sheetName val="bill_curve8"/>
      <sheetName val="CASH_IN_&amp;_OUT_FLOW_8"/>
      <sheetName val="cash_flow_curve8"/>
      <sheetName val="Revised_Labour8"/>
      <sheetName val="Rein_Ana8"/>
      <sheetName val="Gen_Exp_Breakup8"/>
      <sheetName val="Total_Quote8"/>
      <sheetName val="Works_-_Quote_Sheet8"/>
      <sheetName val="cover_page8"/>
      <sheetName val="Project_Data8"/>
      <sheetName val="Drop_Down_List8"/>
      <sheetName val="30개월기준대비표_아랍택)8"/>
      <sheetName val="총괄표_(2)8"/>
      <sheetName val="CIF_COST_ITEM8"/>
      <sheetName val="Item-_Compact8"/>
      <sheetName val="P&amp;L_-_AD8"/>
      <sheetName val="GF_Columns8"/>
      <sheetName val="Deprec_8"/>
      <sheetName val="DETAILED__BOQ8"/>
      <sheetName val="SPS_DETAIL8"/>
      <sheetName val="PC_Master_List8"/>
      <sheetName val="Field_Values8"/>
      <sheetName val="Structure_Bills_Qty8"/>
      <sheetName val="BASIS_-DEC_088"/>
      <sheetName val="MN_T_B_8"/>
      <sheetName val="Data_Forecast8"/>
      <sheetName val="Basic_Rate8"/>
      <sheetName val="final_abstract8"/>
      <sheetName val="Master_Data_Sheet8"/>
      <sheetName val="Cement_recon_8"/>
      <sheetName val="Cleaning_&amp;_Grubbing8"/>
      <sheetName val="_8"/>
      <sheetName val="Intro_8"/>
      <sheetName val="_TCS,_NAGPUR-MANJIRI_C_PROGRES8"/>
      <sheetName val="Budget_in_SAP8"/>
      <sheetName val="Civil_Boq8"/>
      <sheetName val="Material_8"/>
      <sheetName val="Factors_8"/>
      <sheetName val="Adimi_bldg8"/>
      <sheetName val="Pump_House8"/>
      <sheetName val="Fuel_Regu_Station8"/>
      <sheetName val="Constants_Summary8"/>
      <sheetName val="Form_68"/>
      <sheetName val="Raw_Data8"/>
      <sheetName val="PointNo_58"/>
      <sheetName val="Plant_&amp;__Machinery8"/>
      <sheetName val="Load_Details-220kV8"/>
      <sheetName val="REPAIR&amp;_MAINT8"/>
      <sheetName val="C9901"/>
      <sheetName val="Fill_this_out_first___19"/>
      <sheetName val="PDF_Front9"/>
      <sheetName val="Simple_Letter9"/>
      <sheetName val="Overall_Summary9"/>
      <sheetName val="CSI_Summary9"/>
      <sheetName val="Section_1_Areas9"/>
      <sheetName val="Section_1_Summary9"/>
      <sheetName val="Section_19"/>
      <sheetName val="Section_2_Areas9"/>
      <sheetName val="Section_2_Summary9"/>
      <sheetName val="Section_29"/>
      <sheetName val="Section_3_Areas9"/>
      <sheetName val="Section_3_Summary9"/>
      <sheetName val="Section_39"/>
      <sheetName val="Section_4_Areas9"/>
      <sheetName val="Section_4_Summary9"/>
      <sheetName val="Section_49"/>
      <sheetName val="Section_5_Areas9"/>
      <sheetName val="Section_5_Summary9"/>
      <sheetName val="Section_59"/>
      <sheetName val="Sitework_Areas9"/>
      <sheetName val="Section_6_Areas9"/>
      <sheetName val="Section_6_Summary9"/>
      <sheetName val="Section_69"/>
      <sheetName val="Sitework_Summary9"/>
      <sheetName val="Comparison_Summary9"/>
      <sheetName val="Fill_this_out_first___20"/>
      <sheetName val="SHEET_19"/>
      <sheetName val="Salient_Features9"/>
      <sheetName val="IDC_AHK_9"/>
      <sheetName val="BOQ_Direct_selling_cost9"/>
      <sheetName val="Monthwise_breakup9"/>
      <sheetName val="Reinf_Analy9"/>
      <sheetName val="Power_anal9"/>
      <sheetName val="Macro_custom_function9"/>
      <sheetName val="labour_coeff9"/>
      <sheetName val="PRECAST_lightconc-II9"/>
      <sheetName val="DLA_Standard_Cost_Report19"/>
      <sheetName val="IO_List9"/>
      <sheetName val="Sebtion_1_SumMary9"/>
      <sheetName val="Tender_Summary9"/>
      <sheetName val="TBAL9697_-group_wise__sdpl9"/>
      <sheetName val="Staff_Acco_9"/>
      <sheetName val="Pacakges_split9"/>
      <sheetName val="Basement_Budget9"/>
      <sheetName val="Extra_Item9"/>
      <sheetName val="Civil_Works9"/>
      <sheetName val="Cat_A_Change_Control9"/>
      <sheetName val="Meas_-Hotel_Part9"/>
      <sheetName val="RCC,Ret__Wall9"/>
      <sheetName val="Driveway_Beams9"/>
      <sheetName val="Labour_productivity9"/>
      <sheetName val="Stress_Calculation9"/>
      <sheetName val="Deduction_of_assets9"/>
      <sheetName val="schedule_nos9"/>
      <sheetName val="INPUT_SHEET9"/>
      <sheetName val="DEPTH_CHART_(ORR)_L_S_9"/>
      <sheetName val="Name_List9"/>
      <sheetName val="Contract_Night_Staff9"/>
      <sheetName val="Contract_Day_Staff9"/>
      <sheetName val="Day_Shift9"/>
      <sheetName val="Night_Shift9"/>
      <sheetName val="PA-_Consutant_9"/>
      <sheetName val="Cashflow_projection9"/>
      <sheetName val="Break_up_Sheet9"/>
      <sheetName val="1st_flr9"/>
      <sheetName val="Fin_Sum9"/>
      <sheetName val="1st_Slab9"/>
      <sheetName val="Order_Info9"/>
      <sheetName val="Scope_Reconciliation9"/>
      <sheetName val="Project_Budget_Worksheet9"/>
      <sheetName val="Approved_MTD_Proj_#'s9"/>
      <sheetName val="Sun_E_Type9"/>
      <sheetName val="As_per_PCA9"/>
      <sheetName val="BLOCK-A_(MEA_SHEET)9"/>
      <sheetName val="Project_Plan_-_WWW9"/>
      <sheetName val="WORK_TABLE9"/>
      <sheetName val="SITE_OVERHEADS9"/>
      <sheetName val="FITZ_MORT_949"/>
      <sheetName val="Capex_-_Hry9"/>
      <sheetName val="LEVEL_SHEET9"/>
      <sheetName val="Material_Rates9"/>
      <sheetName val="SPT_vs_PHI9"/>
      <sheetName val="MASTER_RATE_ANALYSIS9"/>
      <sheetName val="Fee_Rate_Summary9"/>
      <sheetName val="Site_Dev_BOQ9"/>
      <sheetName val="Sheet3_(2)9"/>
      <sheetName val="\TCS,_NAGPUR-MANJIRI_C\PROGRES9"/>
      <sheetName val="Ra__stair9"/>
      <sheetName val="MEP_BOQ-9"/>
      <sheetName val="wooden_door9"/>
      <sheetName val="Sub_con_Summary9"/>
      <sheetName val="Cost_saving9"/>
      <sheetName val="GENERAL_SUMMARY9"/>
      <sheetName val="LMP_Summary9"/>
      <sheetName val="Sec_Summary9"/>
      <sheetName val="Labour_cost9"/>
      <sheetName val="BILLING_SCHEDULE9"/>
      <sheetName val="bill_curve9"/>
      <sheetName val="CASH_IN_&amp;_OUT_FLOW_9"/>
      <sheetName val="cash_flow_curve9"/>
      <sheetName val="Revised_Labour9"/>
      <sheetName val="Rein_Ana9"/>
      <sheetName val="Gen_Exp_Breakup9"/>
      <sheetName val="Total_Quote9"/>
      <sheetName val="Works_-_Quote_Sheet9"/>
      <sheetName val="cover_page9"/>
      <sheetName val="Project_Data9"/>
      <sheetName val="Drop_Down_List9"/>
      <sheetName val="30개월기준대비표_아랍택)9"/>
      <sheetName val="총괄표_(2)9"/>
      <sheetName val="CIF_COST_ITEM9"/>
      <sheetName val="Item-_Compact9"/>
      <sheetName val="P&amp;L_-_AD9"/>
      <sheetName val="GF_Columns9"/>
      <sheetName val="Deprec_9"/>
      <sheetName val="DETAILED__BOQ9"/>
      <sheetName val="SPS_DETAIL9"/>
      <sheetName val="PC_Master_List9"/>
      <sheetName val="Field_Values9"/>
      <sheetName val="Structure_Bills_Qty9"/>
      <sheetName val="BASIS_-DEC_089"/>
      <sheetName val="MN_T_B_9"/>
      <sheetName val="Data_Forecast9"/>
      <sheetName val="Basic_Rate9"/>
      <sheetName val="final_abstract9"/>
      <sheetName val="Master_Data_Sheet9"/>
      <sheetName val="Cement_recon_9"/>
      <sheetName val="Cleaning_&amp;_Grubbing9"/>
      <sheetName val="_9"/>
      <sheetName val="Intro_9"/>
      <sheetName val="_TCS,_NAGPUR-MANJIRI_C_PROGRES9"/>
      <sheetName val="Budget_in_SAP9"/>
      <sheetName val="Civil_Boq9"/>
      <sheetName val="Material_9"/>
      <sheetName val="Factors_9"/>
      <sheetName val="Adimi_bldg9"/>
      <sheetName val="Pump_House9"/>
      <sheetName val="Fuel_Regu_Station9"/>
      <sheetName val="Constants_Summary9"/>
      <sheetName val="Form_69"/>
      <sheetName val="Raw_Data9"/>
      <sheetName val="PointNo_59"/>
      <sheetName val="Plant_&amp;__Machinery9"/>
      <sheetName val="Load_Details-220kV9"/>
      <sheetName val="REPAIR&amp;_MAINT9"/>
      <sheetName val="Rate_analysis3"/>
      <sheetName val="Fill_this_out_first___21"/>
      <sheetName val="PDF_Front10"/>
      <sheetName val="Simple_Letter10"/>
      <sheetName val="Overall_Summary10"/>
      <sheetName val="CSI_Summary10"/>
      <sheetName val="Section_1_Areas10"/>
      <sheetName val="Section_1_Summary10"/>
      <sheetName val="Section_110"/>
      <sheetName val="Section_2_Areas10"/>
      <sheetName val="Section_2_Summary10"/>
      <sheetName val="Section_210"/>
      <sheetName val="Section_3_Areas10"/>
      <sheetName val="Section_3_Summary10"/>
      <sheetName val="Section_310"/>
      <sheetName val="Section_4_Areas10"/>
      <sheetName val="Section_4_Summary10"/>
      <sheetName val="Section_410"/>
      <sheetName val="Section_5_Areas10"/>
      <sheetName val="Section_5_Summary10"/>
      <sheetName val="Section_510"/>
      <sheetName val="Sitework_Areas10"/>
      <sheetName val="Section_6_Areas10"/>
      <sheetName val="Section_6_Summary10"/>
      <sheetName val="Section_610"/>
      <sheetName val="Sitework_Summary10"/>
      <sheetName val="Comparison_Summary10"/>
      <sheetName val="Fill_this_out_first___22"/>
      <sheetName val="SHEET_110"/>
      <sheetName val="Salient_Features10"/>
      <sheetName val="IDC_AHK_10"/>
      <sheetName val="BOQ_Direct_selling_cost10"/>
      <sheetName val="Monthwise_breakup10"/>
      <sheetName val="Reinf_Analy10"/>
      <sheetName val="Power_anal10"/>
      <sheetName val="Macro_custom_function10"/>
      <sheetName val="labour_coeff10"/>
      <sheetName val="PRECAST_lightconc-II10"/>
      <sheetName val="DLA_Standard_Cost_Report110"/>
      <sheetName val="IO_List10"/>
      <sheetName val="Sebtion_1_SumMary10"/>
      <sheetName val="Tender_Summary10"/>
      <sheetName val="TBAL9697_-group_wise__sdpl10"/>
      <sheetName val="Staff_Acco_10"/>
      <sheetName val="Pacakges_split10"/>
      <sheetName val="Basement_Budget10"/>
      <sheetName val="Extra_Item10"/>
      <sheetName val="Civil_Works10"/>
      <sheetName val="Cat_A_Change_Control10"/>
      <sheetName val="Meas_-Hotel_Part10"/>
      <sheetName val="RCC,Ret__Wall10"/>
      <sheetName val="Driveway_Beams10"/>
      <sheetName val="Labour_productivity10"/>
      <sheetName val="Stress_Calculation10"/>
      <sheetName val="Deduction_of_assets10"/>
      <sheetName val="schedule_nos10"/>
      <sheetName val="INPUT_SHEET10"/>
      <sheetName val="DEPTH_CHART_(ORR)_L_S_10"/>
      <sheetName val="Name_List10"/>
      <sheetName val="Contract_Night_Staff10"/>
      <sheetName val="Contract_Day_Staff10"/>
      <sheetName val="Day_Shift10"/>
      <sheetName val="Night_Shift10"/>
      <sheetName val="PA-_Consutant_10"/>
      <sheetName val="Cashflow_projection10"/>
      <sheetName val="Break_up_Sheet10"/>
      <sheetName val="1st_flr10"/>
      <sheetName val="Fin_Sum10"/>
      <sheetName val="1st_Slab10"/>
      <sheetName val="Order_Info10"/>
      <sheetName val="Scope_Reconciliation10"/>
      <sheetName val="Project_Budget_Worksheet10"/>
      <sheetName val="Approved_MTD_Proj_#'s10"/>
      <sheetName val="Sun_E_Type10"/>
      <sheetName val="As_per_PCA10"/>
      <sheetName val="BLOCK-A_(MEA_SHEET)10"/>
      <sheetName val="Project_Plan_-_WWW10"/>
      <sheetName val="WORK_TABLE10"/>
      <sheetName val="SITE_OVERHEADS10"/>
      <sheetName val="FITZ_MORT_9410"/>
      <sheetName val="Capex_-_Hry10"/>
      <sheetName val="LEVEL_SHEET10"/>
      <sheetName val="Material_Rates10"/>
      <sheetName val="SPT_vs_PHI10"/>
      <sheetName val="MASTER_RATE_ANALYSIS10"/>
      <sheetName val="Fee_Rate_Summary10"/>
      <sheetName val="Site_Dev_BOQ10"/>
      <sheetName val="Rate_analysis4"/>
      <sheetName val="Sheet3_(2)10"/>
      <sheetName val="\TCS,_NAGPUR-MANJIRI_C\PROGRE10"/>
      <sheetName val="Ra__stair10"/>
      <sheetName val="MEP_BOQ-10"/>
      <sheetName val="wooden_door10"/>
      <sheetName val="Sub_con_Summary10"/>
      <sheetName val="Cost_saving10"/>
      <sheetName val="GENERAL_SUMMARY10"/>
      <sheetName val="LMP_Summary10"/>
      <sheetName val="Sec_Summary10"/>
      <sheetName val="Labour_cost10"/>
      <sheetName val="BILLING_SCHEDULE10"/>
      <sheetName val="bill_curve10"/>
      <sheetName val="CASH_IN_&amp;_OUT_FLOW_10"/>
      <sheetName val="cash_flow_curve10"/>
      <sheetName val="Revised_Labour10"/>
      <sheetName val="Rein_Ana10"/>
      <sheetName val="Gen_Exp_Breakup10"/>
      <sheetName val="Total_Quote10"/>
      <sheetName val="Works_-_Quote_Sheet10"/>
      <sheetName val="cover_page10"/>
      <sheetName val="Project_Data10"/>
      <sheetName val="Drop_Down_List10"/>
      <sheetName val="30개월기준대비표_아랍택)10"/>
      <sheetName val="총괄표_(2)10"/>
      <sheetName val="CIF_COST_ITEM10"/>
      <sheetName val="Item-_Compact10"/>
      <sheetName val="P&amp;L_-_AD10"/>
      <sheetName val="GF_Columns10"/>
      <sheetName val="Deprec_10"/>
      <sheetName val="DETAILED__BOQ10"/>
      <sheetName val="SPS_DETAIL10"/>
      <sheetName val="PC_Master_List10"/>
      <sheetName val="Field_Values10"/>
      <sheetName val="Structure_Bills_Qty10"/>
      <sheetName val="BASIS_-DEC_0810"/>
      <sheetName val="MN_T_B_10"/>
      <sheetName val="Data_Forecast10"/>
      <sheetName val="Basic_Rate10"/>
      <sheetName val="final_abstract10"/>
      <sheetName val="Master_Data_Sheet10"/>
      <sheetName val="Cement_recon_10"/>
      <sheetName val="Cleaning_&amp;_Grubbing10"/>
      <sheetName val="_10"/>
      <sheetName val="Intro_10"/>
      <sheetName val="_TCS,_NAGPUR-MANJIRI_C_PROGRE10"/>
      <sheetName val="Budget_in_SAP10"/>
      <sheetName val="Civil_Boq10"/>
      <sheetName val="Material_10"/>
      <sheetName val="Factors_10"/>
      <sheetName val="Adimi_bldg10"/>
      <sheetName val="Pump_House10"/>
      <sheetName val="Fuel_Regu_Station10"/>
      <sheetName val="Constants_Summary10"/>
      <sheetName val="Form_610"/>
      <sheetName val="Raw_Data10"/>
      <sheetName val="PointNo_510"/>
      <sheetName val="Plant_&amp;__Machinery10"/>
      <sheetName val="Load_Details-220kV10"/>
      <sheetName val="REPAIR&amp;_MAINT10"/>
      <sheetName val="Fill_this_out_first___23"/>
      <sheetName val="PDF_Front11"/>
      <sheetName val="Simple_Letter11"/>
      <sheetName val="Overall_Summary11"/>
      <sheetName val="CSI_Summary11"/>
      <sheetName val="Section_1_Areas11"/>
      <sheetName val="Section_1_Summary11"/>
      <sheetName val="Section_111"/>
      <sheetName val="Section_2_Areas11"/>
      <sheetName val="Section_2_Summary11"/>
      <sheetName val="Section_211"/>
      <sheetName val="Section_3_Areas11"/>
      <sheetName val="Section_3_Summary11"/>
      <sheetName val="Section_311"/>
      <sheetName val="Section_4_Areas11"/>
      <sheetName val="Section_4_Summary11"/>
      <sheetName val="Section_411"/>
      <sheetName val="Section_5_Areas11"/>
      <sheetName val="Section_5_Summary11"/>
      <sheetName val="Section_511"/>
      <sheetName val="Sitework_Areas11"/>
      <sheetName val="Section_6_Areas11"/>
      <sheetName val="Section_6_Summary11"/>
      <sheetName val="Section_611"/>
      <sheetName val="Sitework_Summary11"/>
      <sheetName val="Comparison_Summary11"/>
      <sheetName val="Fill_this_out_first___24"/>
      <sheetName val="SHEET_111"/>
      <sheetName val="Salient_Features11"/>
      <sheetName val="IDC_AHK_11"/>
      <sheetName val="BOQ_Direct_selling_cost11"/>
      <sheetName val="Monthwise_breakup11"/>
      <sheetName val="Reinf_Analy11"/>
      <sheetName val="Power_anal11"/>
      <sheetName val="Macro_custom_function11"/>
      <sheetName val="labour_coeff11"/>
      <sheetName val="PRECAST_lightconc-II11"/>
      <sheetName val="DLA_Standard_Cost_Report111"/>
      <sheetName val="IO_List11"/>
      <sheetName val="Sebtion_1_SumMary11"/>
      <sheetName val="Tender_Summary11"/>
      <sheetName val="TBAL9697_-group_wise__sdpl11"/>
      <sheetName val="Staff_Acco_11"/>
      <sheetName val="Pacakges_split11"/>
      <sheetName val="Basement_Budget11"/>
      <sheetName val="Extra_Item11"/>
      <sheetName val="Civil_Works11"/>
      <sheetName val="Cat_A_Change_Control11"/>
      <sheetName val="Meas_-Hotel_Part11"/>
      <sheetName val="RCC,Ret__Wall11"/>
      <sheetName val="Driveway_Beams11"/>
      <sheetName val="Labour_productivity11"/>
      <sheetName val="Stress_Calculation11"/>
      <sheetName val="Deduction_of_assets11"/>
      <sheetName val="schedule_nos11"/>
      <sheetName val="INPUT_SHEET11"/>
      <sheetName val="DEPTH_CHART_(ORR)_L_S_11"/>
      <sheetName val="Name_List11"/>
      <sheetName val="Contract_Night_Staff11"/>
      <sheetName val="Contract_Day_Staff11"/>
      <sheetName val="Day_Shift11"/>
      <sheetName val="Night_Shift11"/>
      <sheetName val="PA-_Consutant_11"/>
      <sheetName val="Cashflow_projection11"/>
      <sheetName val="Break_up_Sheet11"/>
      <sheetName val="1st_flr11"/>
      <sheetName val="Fin_Sum11"/>
      <sheetName val="1st_Slab11"/>
      <sheetName val="Order_Info11"/>
      <sheetName val="Scope_Reconciliation11"/>
      <sheetName val="Project_Budget_Worksheet11"/>
      <sheetName val="Approved_MTD_Proj_#'s11"/>
      <sheetName val="Sun_E_Type11"/>
      <sheetName val="As_per_PCA11"/>
      <sheetName val="BLOCK-A_(MEA_SHEET)11"/>
      <sheetName val="Project_Plan_-_WWW11"/>
      <sheetName val="WORK_TABLE11"/>
      <sheetName val="SITE_OVERHEADS11"/>
      <sheetName val="FITZ_MORT_9411"/>
      <sheetName val="Capex_-_Hry11"/>
      <sheetName val="LEVEL_SHEET11"/>
      <sheetName val="Material_Rates11"/>
      <sheetName val="SPT_vs_PHI11"/>
      <sheetName val="MASTER_RATE_ANALYSIS11"/>
      <sheetName val="Fee_Rate_Summary11"/>
      <sheetName val="Site_Dev_BOQ11"/>
      <sheetName val="Rate_analysis5"/>
      <sheetName val="Sheet3_(2)11"/>
      <sheetName val="\TCS,_NAGPUR-MANJIRI_C\PROGRE11"/>
      <sheetName val="Ra__stair11"/>
      <sheetName val="MEP_BOQ-11"/>
      <sheetName val="wooden_door11"/>
      <sheetName val="Sub_con_Summary11"/>
      <sheetName val="Cost_saving11"/>
      <sheetName val="GENERAL_SUMMARY11"/>
      <sheetName val="LMP_Summary11"/>
      <sheetName val="Sec_Summary11"/>
      <sheetName val="Labour_cost11"/>
      <sheetName val="BILLING_SCHEDULE11"/>
      <sheetName val="bill_curve11"/>
      <sheetName val="CASH_IN_&amp;_OUT_FLOW_11"/>
      <sheetName val="cash_flow_curve11"/>
      <sheetName val="Revised_Labour11"/>
      <sheetName val="Rein_Ana11"/>
      <sheetName val="Gen_Exp_Breakup11"/>
      <sheetName val="Total_Quote11"/>
      <sheetName val="Works_-_Quote_Sheet11"/>
      <sheetName val="cover_page11"/>
      <sheetName val="Project_Data11"/>
      <sheetName val="Drop_Down_List11"/>
      <sheetName val="30개월기준대비표_아랍택)11"/>
      <sheetName val="총괄표_(2)11"/>
      <sheetName val="CIF_COST_ITEM11"/>
      <sheetName val="Item-_Compact11"/>
      <sheetName val="P&amp;L_-_AD11"/>
      <sheetName val="GF_Columns11"/>
      <sheetName val="Deprec_11"/>
      <sheetName val="DETAILED__BOQ11"/>
      <sheetName val="SPS_DETAIL11"/>
      <sheetName val="PC_Master_List11"/>
      <sheetName val="Field_Values11"/>
      <sheetName val="Structure_Bills_Qty11"/>
      <sheetName val="BASIS_-DEC_0811"/>
      <sheetName val="MN_T_B_11"/>
      <sheetName val="Data_Forecast11"/>
      <sheetName val="Basic_Rate11"/>
      <sheetName val="final_abstract11"/>
      <sheetName val="Master_Data_Sheet11"/>
      <sheetName val="Cement_recon_11"/>
      <sheetName val="Cleaning_&amp;_Grubbing11"/>
      <sheetName val="_11"/>
      <sheetName val="Intro_11"/>
      <sheetName val="_TCS,_NAGPUR-MANJIRI_C_PROGRE11"/>
      <sheetName val="Budget_in_SAP11"/>
      <sheetName val="Civil_Boq11"/>
      <sheetName val="Material_11"/>
      <sheetName val="Factors_11"/>
      <sheetName val="Adimi_bldg11"/>
      <sheetName val="Pump_House11"/>
      <sheetName val="Fuel_Regu_Station11"/>
      <sheetName val="Constants_Summary11"/>
      <sheetName val="Form_611"/>
      <sheetName val="Raw_Data11"/>
      <sheetName val="PointNo_511"/>
      <sheetName val="Plant_&amp;__Machinery11"/>
      <sheetName val="Load_Details-220kV11"/>
      <sheetName val="REPAIR&amp;_MAINT11"/>
      <sheetName val="Fill_this_out_first___25"/>
      <sheetName val="PDF_Front12"/>
      <sheetName val="Simple_Letter12"/>
      <sheetName val="Overall_Summary12"/>
      <sheetName val="CSI_Summary12"/>
      <sheetName val="Section_1_Areas12"/>
      <sheetName val="Section_1_Summary12"/>
      <sheetName val="Section_112"/>
      <sheetName val="Section_2_Areas12"/>
      <sheetName val="Section_2_Summary12"/>
      <sheetName val="Section_212"/>
      <sheetName val="Section_3_Areas12"/>
      <sheetName val="Section_3_Summary12"/>
      <sheetName val="Section_312"/>
      <sheetName val="Section_4_Areas12"/>
      <sheetName val="Section_4_Summary12"/>
      <sheetName val="Section_412"/>
      <sheetName val="Section_5_Areas12"/>
      <sheetName val="Section_5_Summary12"/>
      <sheetName val="Section_512"/>
      <sheetName val="Sitework_Areas12"/>
      <sheetName val="Section_6_Areas12"/>
      <sheetName val="Section_6_Summary12"/>
      <sheetName val="Section_612"/>
      <sheetName val="Sitework_Summary12"/>
      <sheetName val="Comparison_Summary12"/>
      <sheetName val="Fill_this_out_first___26"/>
      <sheetName val="SHEET_112"/>
      <sheetName val="Salient_Features12"/>
      <sheetName val="IDC_AHK_12"/>
      <sheetName val="BOQ_Direct_selling_cost12"/>
      <sheetName val="Monthwise_breakup12"/>
      <sheetName val="Reinf_Analy12"/>
      <sheetName val="Power_anal12"/>
      <sheetName val="Macro_custom_function12"/>
      <sheetName val="labour_coeff12"/>
      <sheetName val="PRECAST_lightconc-II12"/>
      <sheetName val="DLA_Standard_Cost_Report112"/>
      <sheetName val="IO_List12"/>
      <sheetName val="Sebtion_1_SumMary12"/>
      <sheetName val="Tender_Summary12"/>
      <sheetName val="TBAL9697_-group_wise__sdpl12"/>
      <sheetName val="Staff_Acco_12"/>
      <sheetName val="Pacakges_split12"/>
      <sheetName val="Basement_Budget12"/>
      <sheetName val="Extra_Item12"/>
      <sheetName val="Civil_Works12"/>
      <sheetName val="Cat_A_Change_Control12"/>
      <sheetName val="Meas_-Hotel_Part12"/>
      <sheetName val="RCC,Ret__Wall12"/>
      <sheetName val="Driveway_Beams12"/>
      <sheetName val="Labour_productivity12"/>
      <sheetName val="Stress_Calculation12"/>
      <sheetName val="Deduction_of_assets12"/>
      <sheetName val="schedule_nos12"/>
      <sheetName val="INPUT_SHEET12"/>
      <sheetName val="DEPTH_CHART_(ORR)_L_S_12"/>
      <sheetName val="Name_List12"/>
      <sheetName val="Contract_Night_Staff12"/>
      <sheetName val="Contract_Day_Staff12"/>
      <sheetName val="Day_Shift12"/>
      <sheetName val="Night_Shift12"/>
      <sheetName val="PA-_Consutant_12"/>
      <sheetName val="Cashflow_projection12"/>
      <sheetName val="Break_up_Sheet12"/>
      <sheetName val="1st_flr12"/>
      <sheetName val="Fin_Sum12"/>
      <sheetName val="1st_Slab12"/>
      <sheetName val="Order_Info12"/>
      <sheetName val="Scope_Reconciliation12"/>
      <sheetName val="Project_Budget_Worksheet12"/>
      <sheetName val="Approved_MTD_Proj_#'s12"/>
      <sheetName val="Sun_E_Type12"/>
      <sheetName val="As_per_PCA12"/>
      <sheetName val="BLOCK-A_(MEA_SHEET)12"/>
      <sheetName val="Project_Plan_-_WWW12"/>
      <sheetName val="WORK_TABLE12"/>
      <sheetName val="SITE_OVERHEADS12"/>
      <sheetName val="FITZ_MORT_9412"/>
      <sheetName val="Capex_-_Hry12"/>
      <sheetName val="LEVEL_SHEET12"/>
      <sheetName val="Material_Rates12"/>
      <sheetName val="SPT_vs_PHI12"/>
      <sheetName val="MASTER_RATE_ANALYSIS12"/>
      <sheetName val="Fee_Rate_Summary12"/>
      <sheetName val="Site_Dev_BOQ12"/>
      <sheetName val="Rate_analysis6"/>
      <sheetName val="Sheet3_(2)12"/>
      <sheetName val="\TCS,_NAGPUR-MANJIRI_C\PROGRE12"/>
      <sheetName val="Ra__stair12"/>
      <sheetName val="MEP_BOQ-12"/>
      <sheetName val="wooden_door12"/>
      <sheetName val="Sub_con_Summary12"/>
      <sheetName val="Cost_saving12"/>
      <sheetName val="GENERAL_SUMMARY12"/>
      <sheetName val="LMP_Summary12"/>
      <sheetName val="Sec_Summary12"/>
      <sheetName val="Labour_cost12"/>
      <sheetName val="BILLING_SCHEDULE12"/>
      <sheetName val="bill_curve12"/>
      <sheetName val="CASH_IN_&amp;_OUT_FLOW_12"/>
      <sheetName val="cash_flow_curve12"/>
      <sheetName val="Revised_Labour12"/>
      <sheetName val="Rein_Ana12"/>
      <sheetName val="Gen_Exp_Breakup12"/>
      <sheetName val="Total_Quote12"/>
      <sheetName val="Works_-_Quote_Sheet12"/>
      <sheetName val="cover_page12"/>
      <sheetName val="Project_Data12"/>
      <sheetName val="Drop_Down_List12"/>
      <sheetName val="30개월기준대비표_아랍택)12"/>
      <sheetName val="총괄표_(2)12"/>
      <sheetName val="CIF_COST_ITEM12"/>
      <sheetName val="Item-_Compact12"/>
      <sheetName val="P&amp;L_-_AD12"/>
      <sheetName val="GF_Columns12"/>
      <sheetName val="Deprec_12"/>
      <sheetName val="DETAILED__BOQ12"/>
      <sheetName val="SPS_DETAIL12"/>
      <sheetName val="PC_Master_List12"/>
      <sheetName val="Field_Values12"/>
      <sheetName val="Structure_Bills_Qty12"/>
      <sheetName val="BASIS_-DEC_0812"/>
      <sheetName val="MN_T_B_12"/>
      <sheetName val="Data_Forecast12"/>
      <sheetName val="Basic_Rate12"/>
      <sheetName val="final_abstract12"/>
      <sheetName val="Master_Data_Sheet12"/>
      <sheetName val="Cement_recon_12"/>
      <sheetName val="Cleaning_&amp;_Grubbing12"/>
      <sheetName val="_12"/>
      <sheetName val="Intro_12"/>
      <sheetName val="_TCS,_NAGPUR-MANJIRI_C_PROGRE12"/>
      <sheetName val="Budget_in_SAP12"/>
      <sheetName val="Civil_Boq12"/>
      <sheetName val="Material_12"/>
      <sheetName val="Factors_12"/>
      <sheetName val="Adimi_bldg12"/>
      <sheetName val="Pump_House12"/>
      <sheetName val="Fuel_Regu_Station12"/>
      <sheetName val="Constants_Summary12"/>
      <sheetName val="Form_612"/>
      <sheetName val="Raw_Data12"/>
      <sheetName val="PointNo_512"/>
      <sheetName val="Plant_&amp;__Machinery12"/>
      <sheetName val="Load_Details-220kV12"/>
      <sheetName val="REPAIR&amp;_MAINT12"/>
      <sheetName val="Fill_this_out_first___27"/>
      <sheetName val="Fill_this_out_first___29"/>
      <sheetName val="PDF_Front13"/>
      <sheetName val="Simple_Letter13"/>
      <sheetName val="Overall_Summary13"/>
      <sheetName val="CSI_Summary13"/>
      <sheetName val="Section_1_Areas13"/>
      <sheetName val="Section_1_Summary13"/>
      <sheetName val="Section_113"/>
      <sheetName val="Section_2_Areas13"/>
      <sheetName val="Section_2_Summary13"/>
      <sheetName val="Section_213"/>
      <sheetName val="Section_3_Areas13"/>
      <sheetName val="Section_3_Summary13"/>
      <sheetName val="Section_313"/>
      <sheetName val="Section_4_Areas13"/>
      <sheetName val="Section_4_Summary13"/>
      <sheetName val="Section_413"/>
      <sheetName val="Section_5_Areas13"/>
      <sheetName val="Section_5_Summary13"/>
      <sheetName val="Section_513"/>
      <sheetName val="Sitework_Areas13"/>
      <sheetName val="Section_6_Areas13"/>
      <sheetName val="Section_6_Summary13"/>
      <sheetName val="Section_613"/>
      <sheetName val="Sitework_Summary13"/>
      <sheetName val="Comparison_Summary13"/>
      <sheetName val="Fill_this_out_first___28"/>
      <sheetName val="SHEET_113"/>
      <sheetName val="Salient_Features13"/>
      <sheetName val="IDC_AHK_13"/>
      <sheetName val="BOQ_Direct_selling_cost13"/>
      <sheetName val="Monthwise_breakup13"/>
      <sheetName val="Reinf_Analy13"/>
      <sheetName val="Power_anal13"/>
      <sheetName val="Macro_custom_function13"/>
      <sheetName val="labour_coeff13"/>
      <sheetName val="PRECAST_lightconc-II13"/>
      <sheetName val="DLA_Standard_Cost_Report113"/>
      <sheetName val="IO_List13"/>
      <sheetName val="Sebtion_1_SumMary13"/>
      <sheetName val="Tender_Summary13"/>
      <sheetName val="TBAL9697_-group_wise__sdpl13"/>
      <sheetName val="Staff_Acco_13"/>
      <sheetName val="Pacakges_split13"/>
      <sheetName val="Basement_Budget13"/>
      <sheetName val="Extra_Item13"/>
      <sheetName val="Civil_Works13"/>
      <sheetName val="Cat_A_Change_Control13"/>
      <sheetName val="Meas_-Hotel_Part13"/>
      <sheetName val="RCC,Ret__Wall13"/>
      <sheetName val="Driveway_Beams13"/>
      <sheetName val="Labour_productivity13"/>
      <sheetName val="Stress_Calculation13"/>
      <sheetName val="Deduction_of_assets13"/>
      <sheetName val="schedule_nos13"/>
      <sheetName val="INPUT_SHEET13"/>
      <sheetName val="DEPTH_CHART_(ORR)_L_S_13"/>
      <sheetName val="Name_List13"/>
      <sheetName val="Contract_Night_Staff13"/>
      <sheetName val="Contract_Day_Staff13"/>
      <sheetName val="Day_Shift13"/>
      <sheetName val="Night_Shift13"/>
      <sheetName val="PA-_Consutant_13"/>
      <sheetName val="Cashflow_projection13"/>
      <sheetName val="Break_up_Sheet13"/>
      <sheetName val="1st_flr13"/>
      <sheetName val="Fin_Sum13"/>
      <sheetName val="1st_Slab13"/>
      <sheetName val="Order_Info13"/>
      <sheetName val="Scope_Reconciliation13"/>
      <sheetName val="Project_Budget_Worksheet13"/>
      <sheetName val="Approved_MTD_Proj_#'s13"/>
      <sheetName val="Sun_E_Type13"/>
      <sheetName val="As_per_PCA13"/>
      <sheetName val="BLOCK-A_(MEA_SHEET)13"/>
      <sheetName val="Project_Plan_-_WWW13"/>
      <sheetName val="WORK_TABLE13"/>
      <sheetName val="SITE_OVERHEADS13"/>
      <sheetName val="FITZ_MORT_9413"/>
      <sheetName val="Capex_-_Hry13"/>
      <sheetName val="LEVEL_SHEET13"/>
      <sheetName val="Material_Rates13"/>
      <sheetName val="SPT_vs_PHI13"/>
      <sheetName val="MASTER_RATE_ANALYSIS13"/>
      <sheetName val="Fee_Rate_Summary13"/>
      <sheetName val="Site_Dev_BOQ13"/>
      <sheetName val="Sheet3_(2)13"/>
      <sheetName val="\TCS,_NAGPUR-MANJIRI_C\PROGRE13"/>
      <sheetName val="Ra__stair13"/>
      <sheetName val="MEP_BOQ-13"/>
      <sheetName val="wooden_door13"/>
      <sheetName val="Sub_con_Summary13"/>
      <sheetName val="Cost_saving13"/>
      <sheetName val="GENERAL_SUMMARY13"/>
      <sheetName val="LMP_Summary13"/>
      <sheetName val="Sec_Summary13"/>
      <sheetName val="Labour_cost13"/>
      <sheetName val="BILLING_SCHEDULE13"/>
      <sheetName val="bill_curve13"/>
      <sheetName val="CASH_IN_&amp;_OUT_FLOW_13"/>
      <sheetName val="cash_flow_curve13"/>
      <sheetName val="Revised_Labour13"/>
      <sheetName val="Rein_Ana13"/>
      <sheetName val="Gen_Exp_Breakup13"/>
      <sheetName val="Total_Quote13"/>
      <sheetName val="Works_-_Quote_Sheet13"/>
      <sheetName val="cover_page13"/>
      <sheetName val="Project_Data13"/>
      <sheetName val="Drop_Down_List13"/>
      <sheetName val="30개월기준대비표_아랍택)13"/>
      <sheetName val="총괄표_(2)13"/>
      <sheetName val="CIF_COST_ITEM13"/>
      <sheetName val="Item-_Compact13"/>
      <sheetName val="P&amp;L_-_AD13"/>
      <sheetName val="GF_Columns13"/>
      <sheetName val="Deprec_13"/>
      <sheetName val="DETAILED__BOQ13"/>
      <sheetName val="SPS_DETAIL13"/>
      <sheetName val="PC_Master_List13"/>
      <sheetName val="Field_Values13"/>
      <sheetName val="Structure_Bills_Qty13"/>
      <sheetName val="BASIS_-DEC_0813"/>
      <sheetName val="MN_T_B_13"/>
      <sheetName val="Data_Forecast13"/>
      <sheetName val="Basic_Rate13"/>
      <sheetName val="final_abstract13"/>
      <sheetName val="Master_Data_Sheet13"/>
      <sheetName val="Cement_recon_13"/>
      <sheetName val="Cleaning_&amp;_Grubbing13"/>
      <sheetName val="_13"/>
      <sheetName val="Intro_13"/>
      <sheetName val="_TCS,_NAGPUR-MANJIRI_C_PROGRE13"/>
      <sheetName val="Budget_in_SAP13"/>
      <sheetName val="Civil_Boq13"/>
      <sheetName val="Material_13"/>
      <sheetName val="Factors_13"/>
      <sheetName val="Adimi_bldg13"/>
      <sheetName val="Pump_House13"/>
      <sheetName val="Fuel_Regu_Station13"/>
      <sheetName val="Constants_Summary13"/>
      <sheetName val="Form_613"/>
      <sheetName val="Raw_Data13"/>
      <sheetName val="PointNo_513"/>
      <sheetName val="Plant_&amp;__Machinery13"/>
      <sheetName val="Load_Details-220kV13"/>
      <sheetName val="REPAIR&amp;_MAINT13"/>
      <sheetName val="Fill_this_out_first___30"/>
      <sheetName val="PDF_Front14"/>
      <sheetName val="Simple_Letter14"/>
      <sheetName val="Overall_Summary14"/>
      <sheetName val="CSI_Summary14"/>
      <sheetName val="Section_1_Areas14"/>
      <sheetName val="Section_1_Summary14"/>
      <sheetName val="Section_114"/>
      <sheetName val="Section_2_Areas14"/>
      <sheetName val="Section_2_Summary14"/>
      <sheetName val="Section_214"/>
      <sheetName val="Section_3_Areas14"/>
      <sheetName val="Section_3_Summary14"/>
      <sheetName val="Section_314"/>
      <sheetName val="Section_4_Areas14"/>
      <sheetName val="Section_4_Summary14"/>
      <sheetName val="Section_414"/>
      <sheetName val="Section_5_Areas14"/>
      <sheetName val="Section_5_Summary14"/>
      <sheetName val="Section_514"/>
      <sheetName val="Sitework_Areas14"/>
      <sheetName val="Section_6_Areas14"/>
      <sheetName val="Section_6_Summary14"/>
      <sheetName val="Section_614"/>
      <sheetName val="Sitework_Summary14"/>
      <sheetName val="Comparison_Summary14"/>
      <sheetName val="Fill_this_out_first___31"/>
      <sheetName val="SHEET_114"/>
      <sheetName val="Salient_Features14"/>
      <sheetName val="IDC_AHK_14"/>
      <sheetName val="BOQ_Direct_selling_cost14"/>
      <sheetName val="Monthwise_breakup14"/>
      <sheetName val="Reinf_Analy14"/>
      <sheetName val="Power_anal14"/>
      <sheetName val="Macro_custom_function14"/>
      <sheetName val="labour_coeff14"/>
      <sheetName val="PRECAST_lightconc-II14"/>
      <sheetName val="DLA_Standard_Cost_Report114"/>
      <sheetName val="IO_List14"/>
      <sheetName val="Sebtion_1_SumMary14"/>
      <sheetName val="Tender_Summary14"/>
      <sheetName val="TBAL9697_-group_wise__sdpl14"/>
      <sheetName val="Staff_Acco_14"/>
      <sheetName val="Pacakges_split14"/>
      <sheetName val="Basement_Budget14"/>
      <sheetName val="Extra_Item14"/>
      <sheetName val="Civil_Works14"/>
      <sheetName val="Cat_A_Change_Control14"/>
      <sheetName val="Meas_-Hotel_Part14"/>
      <sheetName val="RCC,Ret__Wall14"/>
      <sheetName val="Driveway_Beams14"/>
      <sheetName val="Labour_productivity14"/>
      <sheetName val="Stress_Calculation14"/>
      <sheetName val="Deduction_of_assets14"/>
      <sheetName val="schedule_nos14"/>
      <sheetName val="INPUT_SHEET14"/>
      <sheetName val="DEPTH_CHART_(ORR)_L_S_14"/>
      <sheetName val="Name_List14"/>
      <sheetName val="Contract_Night_Staff14"/>
      <sheetName val="Contract_Day_Staff14"/>
      <sheetName val="Day_Shift14"/>
      <sheetName val="Night_Shift14"/>
      <sheetName val="PA-_Consutant_14"/>
      <sheetName val="Cashflow_projection14"/>
      <sheetName val="Break_up_Sheet14"/>
      <sheetName val="1st_flr14"/>
      <sheetName val="Fin_Sum14"/>
      <sheetName val="1st_Slab14"/>
      <sheetName val="Order_Info14"/>
      <sheetName val="Scope_Reconciliation14"/>
      <sheetName val="Project_Budget_Worksheet14"/>
      <sheetName val="Approved_MTD_Proj_#'s14"/>
      <sheetName val="Sun_E_Type14"/>
      <sheetName val="As_per_PCA14"/>
      <sheetName val="BLOCK-A_(MEA_SHEET)14"/>
      <sheetName val="Project_Plan_-_WWW14"/>
      <sheetName val="WORK_TABLE14"/>
      <sheetName val="SITE_OVERHEADS14"/>
      <sheetName val="FITZ_MORT_9414"/>
      <sheetName val="Capex_-_Hry14"/>
      <sheetName val="LEVEL_SHEET14"/>
      <sheetName val="Material_Rates14"/>
      <sheetName val="SPT_vs_PHI14"/>
      <sheetName val="MASTER_RATE_ANALYSIS14"/>
      <sheetName val="Fee_Rate_Summary14"/>
      <sheetName val="Site_Dev_BOQ14"/>
      <sheetName val="Sheet3_(2)14"/>
      <sheetName val="\TCS,_NAGPUR-MANJIRI_C\PROGRE14"/>
      <sheetName val="Ra__stair14"/>
      <sheetName val="MEP_BOQ-14"/>
      <sheetName val="wooden_door14"/>
      <sheetName val="Sub_con_Summary14"/>
      <sheetName val="Cost_saving14"/>
      <sheetName val="GENERAL_SUMMARY14"/>
      <sheetName val="LMP_Summary14"/>
      <sheetName val="Sec_Summary14"/>
      <sheetName val="Labour_cost14"/>
      <sheetName val="BILLING_SCHEDULE14"/>
      <sheetName val="bill_curve14"/>
      <sheetName val="CASH_IN_&amp;_OUT_FLOW_14"/>
      <sheetName val="cash_flow_curve14"/>
      <sheetName val="Revised_Labour14"/>
      <sheetName val="Rein_Ana14"/>
      <sheetName val="Gen_Exp_Breakup14"/>
      <sheetName val="Total_Quote14"/>
      <sheetName val="Works_-_Quote_Sheet14"/>
      <sheetName val="cover_page14"/>
      <sheetName val="Project_Data14"/>
      <sheetName val="Drop_Down_List14"/>
      <sheetName val="30개월기준대비표_아랍택)14"/>
      <sheetName val="총괄표_(2)14"/>
      <sheetName val="CIF_COST_ITEM14"/>
      <sheetName val="Item-_Compact14"/>
      <sheetName val="P&amp;L_-_AD14"/>
      <sheetName val="GF_Columns14"/>
      <sheetName val="Deprec_14"/>
      <sheetName val="DETAILED__BOQ14"/>
      <sheetName val="SPS_DETAIL14"/>
      <sheetName val="PC_Master_List14"/>
      <sheetName val="Field_Values14"/>
      <sheetName val="Structure_Bills_Qty14"/>
      <sheetName val="BASIS_-DEC_0814"/>
      <sheetName val="MN_T_B_14"/>
      <sheetName val="Data_Forecast14"/>
      <sheetName val="Basic_Rate14"/>
      <sheetName val="final_abstract14"/>
      <sheetName val="Master_Data_Sheet14"/>
      <sheetName val="Cement_recon_14"/>
      <sheetName val="Cleaning_&amp;_Grubbing14"/>
      <sheetName val="_14"/>
      <sheetName val="Intro_14"/>
      <sheetName val="_TCS,_NAGPUR-MANJIRI_C_PROGRE14"/>
      <sheetName val="Budget_in_SAP14"/>
      <sheetName val="Civil_Boq14"/>
      <sheetName val="Material_14"/>
      <sheetName val="Factors_14"/>
      <sheetName val="Adimi_bldg14"/>
      <sheetName val="Pump_House14"/>
      <sheetName val="Fuel_Regu_Station14"/>
      <sheetName val="Constants_Summary14"/>
      <sheetName val="Form_614"/>
      <sheetName val="Raw_Data14"/>
      <sheetName val="PointNo_514"/>
      <sheetName val="Plant_&amp;__Machinery14"/>
      <sheetName val="Load_Details-220kV14"/>
      <sheetName val="REPAIR&amp;_MAINT14"/>
      <sheetName val="Fill_this_out_first___32"/>
      <sheetName val="PDF_Front15"/>
      <sheetName val="Simple_Letter15"/>
      <sheetName val="Overall_Summary15"/>
      <sheetName val="CSI_Summary15"/>
      <sheetName val="Section_1_Areas15"/>
      <sheetName val="Section_1_Summary15"/>
      <sheetName val="Section_115"/>
      <sheetName val="Section_2_Areas15"/>
      <sheetName val="Section_2_Summary15"/>
      <sheetName val="Section_215"/>
      <sheetName val="Section_3_Areas15"/>
      <sheetName val="Section_3_Summary15"/>
      <sheetName val="Section_315"/>
      <sheetName val="Section_4_Areas15"/>
      <sheetName val="Section_4_Summary15"/>
      <sheetName val="Section_415"/>
      <sheetName val="Section_5_Areas15"/>
      <sheetName val="Section_5_Summary15"/>
      <sheetName val="Section_515"/>
      <sheetName val="Sitework_Areas15"/>
      <sheetName val="Section_6_Areas15"/>
      <sheetName val="Section_6_Summary15"/>
      <sheetName val="Section_615"/>
      <sheetName val="Sitework_Summary15"/>
      <sheetName val="Comparison_Summary15"/>
      <sheetName val="Fill_this_out_first___33"/>
      <sheetName val="SHEET_115"/>
      <sheetName val="Salient_Features15"/>
      <sheetName val="IDC_AHK_15"/>
      <sheetName val="BOQ_Direct_selling_cost15"/>
      <sheetName val="Monthwise_breakup15"/>
      <sheetName val="Reinf_Analy15"/>
      <sheetName val="Power_anal15"/>
      <sheetName val="Macro_custom_function15"/>
      <sheetName val="labour_coeff15"/>
      <sheetName val="PRECAST_lightconc-II15"/>
      <sheetName val="DLA_Standard_Cost_Report115"/>
      <sheetName val="IO_List15"/>
      <sheetName val="Sebtion_1_SumMary15"/>
      <sheetName val="Tender_Summary15"/>
      <sheetName val="TBAL9697_-group_wise__sdpl15"/>
      <sheetName val="Staff_Acco_15"/>
      <sheetName val="Pacakges_split15"/>
      <sheetName val="Basement_Budget15"/>
      <sheetName val="Extra_Item15"/>
      <sheetName val="Civil_Works15"/>
      <sheetName val="Cat_A_Change_Control15"/>
      <sheetName val="Meas_-Hotel_Part15"/>
      <sheetName val="RCC,Ret__Wall15"/>
      <sheetName val="Driveway_Beams15"/>
      <sheetName val="Labour_productivity15"/>
      <sheetName val="Stress_Calculation15"/>
      <sheetName val="Deduction_of_assets15"/>
      <sheetName val="schedule_nos15"/>
      <sheetName val="INPUT_SHEET15"/>
      <sheetName val="DEPTH_CHART_(ORR)_L_S_15"/>
      <sheetName val="Name_List15"/>
      <sheetName val="Contract_Night_Staff15"/>
      <sheetName val="Contract_Day_Staff15"/>
      <sheetName val="Day_Shift15"/>
      <sheetName val="Night_Shift15"/>
      <sheetName val="PA-_Consutant_15"/>
      <sheetName val="Cashflow_projection15"/>
      <sheetName val="Break_up_Sheet15"/>
      <sheetName val="1st_flr15"/>
      <sheetName val="Fin_Sum15"/>
      <sheetName val="1st_Slab15"/>
      <sheetName val="Order_Info15"/>
      <sheetName val="Scope_Reconciliation15"/>
      <sheetName val="Project_Budget_Worksheet15"/>
      <sheetName val="Approved_MTD_Proj_#'s15"/>
      <sheetName val="Sun_E_Type15"/>
      <sheetName val="As_per_PCA15"/>
      <sheetName val="BLOCK-A_(MEA_SHEET)15"/>
      <sheetName val="Project_Plan_-_WWW15"/>
      <sheetName val="WORK_TABLE15"/>
      <sheetName val="SITE_OVERHEADS15"/>
      <sheetName val="FITZ_MORT_9415"/>
      <sheetName val="Capex_-_Hry15"/>
      <sheetName val="LEVEL_SHEET15"/>
      <sheetName val="Material_Rates15"/>
      <sheetName val="SPT_vs_PHI15"/>
      <sheetName val="MASTER_RATE_ANALYSIS15"/>
      <sheetName val="Fee_Rate_Summary15"/>
      <sheetName val="Site_Dev_BOQ15"/>
      <sheetName val="Sheet3_(2)15"/>
      <sheetName val="\TCS,_NAGPUR-MANJIRI_C\PROGRE15"/>
      <sheetName val="Ra__stair15"/>
      <sheetName val="MEP_BOQ-15"/>
      <sheetName val="wooden_door15"/>
      <sheetName val="Sub_con_Summary15"/>
      <sheetName val="Cost_saving15"/>
      <sheetName val="GENERAL_SUMMARY15"/>
      <sheetName val="LMP_Summary15"/>
      <sheetName val="Sec_Summary15"/>
      <sheetName val="Labour_cost15"/>
      <sheetName val="BILLING_SCHEDULE15"/>
      <sheetName val="bill_curve15"/>
      <sheetName val="CASH_IN_&amp;_OUT_FLOW_15"/>
      <sheetName val="cash_flow_curve15"/>
      <sheetName val="Revised_Labour15"/>
      <sheetName val="Rein_Ana15"/>
      <sheetName val="Gen_Exp_Breakup15"/>
      <sheetName val="Total_Quote15"/>
      <sheetName val="Works_-_Quote_Sheet15"/>
      <sheetName val="cover_page15"/>
      <sheetName val="Project_Data15"/>
      <sheetName val="Drop_Down_List15"/>
      <sheetName val="30개월기준대비표_아랍택)15"/>
      <sheetName val="총괄표_(2)15"/>
      <sheetName val="CIF_COST_ITEM15"/>
      <sheetName val="Item-_Compact15"/>
      <sheetName val="P&amp;L_-_AD15"/>
      <sheetName val="GF_Columns15"/>
      <sheetName val="Deprec_15"/>
      <sheetName val="DETAILED__BOQ15"/>
      <sheetName val="SPS_DETAIL15"/>
      <sheetName val="PC_Master_List15"/>
      <sheetName val="Field_Values15"/>
      <sheetName val="Structure_Bills_Qty15"/>
      <sheetName val="BASIS_-DEC_0815"/>
      <sheetName val="MN_T_B_15"/>
      <sheetName val="Data_Forecast15"/>
      <sheetName val="Basic_Rate15"/>
      <sheetName val="final_abstract15"/>
      <sheetName val="Master_Data_Sheet15"/>
      <sheetName val="Cement_recon_15"/>
      <sheetName val="Cleaning_&amp;_Grubbing15"/>
      <sheetName val="_15"/>
      <sheetName val="Intro_15"/>
      <sheetName val="_TCS,_NAGPUR-MANJIRI_C_PROGRE15"/>
      <sheetName val="Budget_in_SAP15"/>
      <sheetName val="Civil_Boq15"/>
      <sheetName val="Material_15"/>
      <sheetName val="Factors_15"/>
      <sheetName val="Adimi_bldg15"/>
      <sheetName val="Pump_House15"/>
      <sheetName val="Fuel_Regu_Station15"/>
      <sheetName val="Constants_Summary15"/>
      <sheetName val="Form_615"/>
      <sheetName val="Raw_Data15"/>
      <sheetName val="PointNo_515"/>
      <sheetName val="Plant_&amp;__Machinery15"/>
      <sheetName val="Load_Details-220kV15"/>
      <sheetName val="REPAIR&amp;_MAINT15"/>
      <sheetName val="Fill_this_out_first___34"/>
      <sheetName val="PDF_Front16"/>
      <sheetName val="Simple_Letter16"/>
      <sheetName val="Overall_Summary16"/>
      <sheetName val="CSI_Summary16"/>
      <sheetName val="Section_1_Areas16"/>
      <sheetName val="Section_1_Summary16"/>
      <sheetName val="Section_116"/>
      <sheetName val="Section_2_Areas16"/>
      <sheetName val="Section_2_Summary16"/>
      <sheetName val="Section_216"/>
      <sheetName val="Section_3_Areas16"/>
      <sheetName val="Section_3_Summary16"/>
      <sheetName val="Section_316"/>
      <sheetName val="Section_4_Areas16"/>
      <sheetName val="Section_4_Summary16"/>
      <sheetName val="Section_416"/>
      <sheetName val="Section_5_Areas16"/>
      <sheetName val="Section_5_Summary16"/>
      <sheetName val="Section_516"/>
      <sheetName val="Sitework_Areas16"/>
      <sheetName val="Section_6_Areas16"/>
      <sheetName val="Section_6_Summary16"/>
      <sheetName val="Section_616"/>
      <sheetName val="Sitework_Summary16"/>
      <sheetName val="Comparison_Summary16"/>
      <sheetName val="Fill_this_out_first___35"/>
      <sheetName val="SHEET_116"/>
      <sheetName val="Salient_Features16"/>
      <sheetName val="IDC_AHK_16"/>
      <sheetName val="BOQ_Direct_selling_cost16"/>
      <sheetName val="Monthwise_breakup16"/>
      <sheetName val="Reinf_Analy16"/>
      <sheetName val="Power_anal16"/>
      <sheetName val="Macro_custom_function16"/>
      <sheetName val="labour_coeff16"/>
      <sheetName val="PRECAST_lightconc-II16"/>
      <sheetName val="DLA_Standard_Cost_Report116"/>
      <sheetName val="IO_List16"/>
      <sheetName val="Sebtion_1_SumMary16"/>
      <sheetName val="Tender_Summary16"/>
      <sheetName val="TBAL9697_-group_wise__sdpl16"/>
      <sheetName val="Staff_Acco_16"/>
      <sheetName val="Pacakges_split16"/>
      <sheetName val="Basement_Budget16"/>
      <sheetName val="Extra_Item16"/>
      <sheetName val="Civil_Works16"/>
      <sheetName val="Cat_A_Change_Control16"/>
      <sheetName val="Meas_-Hotel_Part16"/>
      <sheetName val="RCC,Ret__Wall16"/>
      <sheetName val="Driveway_Beams16"/>
      <sheetName val="Labour_productivity16"/>
      <sheetName val="Stress_Calculation16"/>
      <sheetName val="Deduction_of_assets16"/>
      <sheetName val="schedule_nos16"/>
      <sheetName val="INPUT_SHEET16"/>
      <sheetName val="DEPTH_CHART_(ORR)_L_S_16"/>
      <sheetName val="Name_List16"/>
      <sheetName val="Contract_Night_Staff16"/>
      <sheetName val="Contract_Day_Staff16"/>
      <sheetName val="Day_Shift16"/>
      <sheetName val="Night_Shift16"/>
      <sheetName val="PA-_Consutant_16"/>
      <sheetName val="Cashflow_projection16"/>
      <sheetName val="Break_up_Sheet16"/>
      <sheetName val="1st_flr16"/>
      <sheetName val="Fin_Sum16"/>
      <sheetName val="1st_Slab16"/>
      <sheetName val="Order_Info16"/>
      <sheetName val="Scope_Reconciliation16"/>
      <sheetName val="Project_Budget_Worksheet16"/>
      <sheetName val="Approved_MTD_Proj_#'s16"/>
      <sheetName val="Sun_E_Type16"/>
      <sheetName val="As_per_PCA16"/>
      <sheetName val="BLOCK-A_(MEA_SHEET)16"/>
      <sheetName val="Project_Plan_-_WWW16"/>
      <sheetName val="WORK_TABLE16"/>
      <sheetName val="SITE_OVERHEADS16"/>
      <sheetName val="FITZ_MORT_9416"/>
      <sheetName val="Capex_-_Hry16"/>
      <sheetName val="LEVEL_SHEET16"/>
      <sheetName val="Material_Rates16"/>
      <sheetName val="SPT_vs_PHI16"/>
      <sheetName val="MASTER_RATE_ANALYSIS16"/>
      <sheetName val="Fee_Rate_Summary16"/>
      <sheetName val="Site_Dev_BOQ16"/>
      <sheetName val="Sheet3_(2)16"/>
      <sheetName val="\TCS,_NAGPUR-MANJIRI_C\PROGRE16"/>
      <sheetName val="Ra__stair16"/>
      <sheetName val="MEP_BOQ-16"/>
      <sheetName val="wooden_door16"/>
      <sheetName val="Sub_con_Summary16"/>
      <sheetName val="Cost_saving16"/>
      <sheetName val="GENERAL_SUMMARY16"/>
      <sheetName val="LMP_Summary16"/>
      <sheetName val="Sec_Summary16"/>
      <sheetName val="Labour_cost16"/>
      <sheetName val="BILLING_SCHEDULE16"/>
      <sheetName val="bill_curve16"/>
      <sheetName val="CASH_IN_&amp;_OUT_FLOW_16"/>
      <sheetName val="cash_flow_curve16"/>
      <sheetName val="Revised_Labour16"/>
      <sheetName val="Rein_Ana16"/>
      <sheetName val="Gen_Exp_Breakup16"/>
      <sheetName val="Total_Quote16"/>
      <sheetName val="Works_-_Quote_Sheet16"/>
      <sheetName val="cover_page16"/>
      <sheetName val="Project_Data16"/>
      <sheetName val="Drop_Down_List16"/>
      <sheetName val="30개월기준대비표_아랍택)16"/>
      <sheetName val="총괄표_(2)16"/>
      <sheetName val="CIF_COST_ITEM16"/>
      <sheetName val="Item-_Compact16"/>
      <sheetName val="P&amp;L_-_AD16"/>
      <sheetName val="GF_Columns16"/>
      <sheetName val="Deprec_16"/>
      <sheetName val="DETAILED__BOQ16"/>
      <sheetName val="SPS_DETAIL16"/>
      <sheetName val="PC_Master_List16"/>
      <sheetName val="Field_Values16"/>
      <sheetName val="Structure_Bills_Qty16"/>
      <sheetName val="BASIS_-DEC_0816"/>
      <sheetName val="MN_T_B_16"/>
      <sheetName val="Data_Forecast16"/>
      <sheetName val="Basic_Rate16"/>
      <sheetName val="final_abstract16"/>
      <sheetName val="Master_Data_Sheet16"/>
      <sheetName val="Cement_recon_16"/>
      <sheetName val="Cleaning_&amp;_Grubbing16"/>
      <sheetName val="_16"/>
      <sheetName val="Intro_16"/>
      <sheetName val="_TCS,_NAGPUR-MANJIRI_C_PROGRE16"/>
      <sheetName val="Budget_in_SAP16"/>
      <sheetName val="Civil_Boq16"/>
      <sheetName val="Material_16"/>
      <sheetName val="Factors_16"/>
      <sheetName val="Adimi_bldg16"/>
      <sheetName val="Pump_House16"/>
      <sheetName val="Fuel_Regu_Station16"/>
      <sheetName val="Constants_Summary16"/>
      <sheetName val="Form_616"/>
      <sheetName val="Raw_Data16"/>
      <sheetName val="PointNo_516"/>
      <sheetName val="Plant_&amp;__Machinery16"/>
      <sheetName val="Load_Details-220kV16"/>
      <sheetName val="REPAIR&amp;_MAINT16"/>
      <sheetName val="Fill_this_out_first___36"/>
      <sheetName val="Fill_this_out_first___37"/>
      <sheetName val="PDF_Front17"/>
      <sheetName val="Simple_Letter17"/>
      <sheetName val="Overall_Summary17"/>
      <sheetName val="CSI_Summary17"/>
      <sheetName val="Section_1_Areas17"/>
      <sheetName val="Section_1_Summary17"/>
      <sheetName val="Section_117"/>
      <sheetName val="Section_2_Areas17"/>
      <sheetName val="Section_2_Summary17"/>
      <sheetName val="Section_217"/>
      <sheetName val="Section_3_Areas17"/>
      <sheetName val="Section_3_Summary17"/>
      <sheetName val="Section_317"/>
      <sheetName val="Section_4_Areas17"/>
      <sheetName val="Section_4_Summary17"/>
      <sheetName val="Section_417"/>
      <sheetName val="Section_5_Areas17"/>
      <sheetName val="Section_5_Summary17"/>
      <sheetName val="Section_517"/>
      <sheetName val="Sitework_Areas17"/>
      <sheetName val="Section_6_Areas17"/>
      <sheetName val="Section_6_Summary17"/>
      <sheetName val="Section_617"/>
      <sheetName val="Sitework_Summary17"/>
      <sheetName val="Comparison_Summary17"/>
      <sheetName val="Fill_this_out_first___38"/>
      <sheetName val="SHEET_117"/>
      <sheetName val="Salient_Features17"/>
      <sheetName val="IDC_AHK_17"/>
      <sheetName val="BOQ_Direct_selling_cost17"/>
      <sheetName val="Monthwise_breakup17"/>
      <sheetName val="Reinf_Analy17"/>
      <sheetName val="Power_anal17"/>
      <sheetName val="Macro_custom_function17"/>
      <sheetName val="labour_coeff17"/>
      <sheetName val="PRECAST_lightconc-II17"/>
      <sheetName val="DLA_Standard_Cost_Report117"/>
      <sheetName val="IO_List17"/>
      <sheetName val="Sebtion_1_SumMary17"/>
      <sheetName val="Tender_Summary17"/>
      <sheetName val="TBAL9697_-group_wise__sdpl17"/>
      <sheetName val="Staff_Acco_17"/>
      <sheetName val="Pacakges_split17"/>
      <sheetName val="Basement_Budget17"/>
      <sheetName val="Extra_Item17"/>
      <sheetName val="Civil_Works17"/>
      <sheetName val="Cat_A_Change_Control17"/>
      <sheetName val="Meas_-Hotel_Part17"/>
      <sheetName val="RCC,Ret__Wall17"/>
      <sheetName val="Driveway_Beams17"/>
      <sheetName val="Labour_productivity17"/>
      <sheetName val="Stress_Calculation17"/>
      <sheetName val="Deduction_of_assets17"/>
      <sheetName val="schedule_nos17"/>
      <sheetName val="INPUT_SHEET17"/>
      <sheetName val="DEPTH_CHART_(ORR)_L_S_17"/>
      <sheetName val="Name_List17"/>
      <sheetName val="Contract_Night_Staff17"/>
      <sheetName val="Contract_Day_Staff17"/>
      <sheetName val="Day_Shift17"/>
      <sheetName val="Night_Shift17"/>
      <sheetName val="PA-_Consutant_17"/>
      <sheetName val="Cashflow_projection17"/>
      <sheetName val="Break_up_Sheet17"/>
      <sheetName val="1st_flr17"/>
      <sheetName val="Fin_Sum17"/>
      <sheetName val="1st_Slab17"/>
      <sheetName val="Order_Info17"/>
      <sheetName val="Scope_Reconciliation17"/>
      <sheetName val="Project_Budget_Worksheet17"/>
      <sheetName val="Approved_MTD_Proj_#'s17"/>
      <sheetName val="Sun_E_Type17"/>
      <sheetName val="As_per_PCA17"/>
      <sheetName val="BLOCK-A_(MEA_SHEET)17"/>
      <sheetName val="Project_Plan_-_WWW17"/>
      <sheetName val="WORK_TABLE17"/>
      <sheetName val="SITE_OVERHEADS17"/>
      <sheetName val="FITZ_MORT_9417"/>
      <sheetName val="Capex_-_Hry17"/>
      <sheetName val="LEVEL_SHEET17"/>
      <sheetName val="Material_Rates17"/>
      <sheetName val="SPT_vs_PHI17"/>
      <sheetName val="MASTER_RATE_ANALYSIS17"/>
      <sheetName val="Fee_Rate_Summary17"/>
      <sheetName val="Site_Dev_BOQ17"/>
      <sheetName val="Rate_analysis7"/>
      <sheetName val="Sheet3_(2)17"/>
      <sheetName val="\TCS,_NAGPUR-MANJIRI_C\PROGRE17"/>
      <sheetName val="Ra__stair17"/>
      <sheetName val="MEP_BOQ-17"/>
      <sheetName val="wooden_door17"/>
      <sheetName val="Sub_con_Summary17"/>
      <sheetName val="Cost_saving17"/>
      <sheetName val="GENERAL_SUMMARY17"/>
      <sheetName val="LMP_Summary17"/>
      <sheetName val="Sec_Summary17"/>
      <sheetName val="Labour_cost17"/>
      <sheetName val="BILLING_SCHEDULE17"/>
      <sheetName val="bill_curve17"/>
      <sheetName val="CASH_IN_&amp;_OUT_FLOW_17"/>
      <sheetName val="cash_flow_curve17"/>
      <sheetName val="Revised_Labour17"/>
      <sheetName val="Rein_Ana17"/>
      <sheetName val="Gen_Exp_Breakup17"/>
      <sheetName val="Total_Quote17"/>
      <sheetName val="Works_-_Quote_Sheet17"/>
      <sheetName val="cover_page17"/>
      <sheetName val="Project_Data17"/>
      <sheetName val="Drop_Down_List17"/>
      <sheetName val="30개월기준대비표_아랍택)17"/>
      <sheetName val="총괄표_(2)17"/>
      <sheetName val="CIF_COST_ITEM17"/>
      <sheetName val="Item-_Compact17"/>
      <sheetName val="P&amp;L_-_AD17"/>
      <sheetName val="GF_Columns17"/>
      <sheetName val="Deprec_17"/>
      <sheetName val="DETAILED__BOQ17"/>
      <sheetName val="SPS_DETAIL17"/>
      <sheetName val="PC_Master_List17"/>
      <sheetName val="Field_Values17"/>
      <sheetName val="Structure_Bills_Qty17"/>
      <sheetName val="BASIS_-DEC_0817"/>
      <sheetName val="MN_T_B_17"/>
      <sheetName val="Data_Forecast17"/>
      <sheetName val="Basic_Rate17"/>
      <sheetName val="final_abstract17"/>
      <sheetName val="Master_Data_Sheet17"/>
      <sheetName val="Cement_recon_17"/>
      <sheetName val="Cleaning_&amp;_Grubbing17"/>
      <sheetName val="_17"/>
      <sheetName val="Intro_17"/>
      <sheetName val="_TCS,_NAGPUR-MANJIRI_C_PROGRE17"/>
      <sheetName val="Budget_in_SAP17"/>
      <sheetName val="Civil_Boq17"/>
      <sheetName val="Material_17"/>
      <sheetName val="Factors_17"/>
      <sheetName val="Adimi_bldg17"/>
      <sheetName val="Pump_House17"/>
      <sheetName val="Fuel_Regu_Station17"/>
      <sheetName val="Constants_Summary17"/>
      <sheetName val="Form_617"/>
      <sheetName val="Raw_Data17"/>
      <sheetName val="PointNo_517"/>
      <sheetName val="Plant_&amp;__Machinery17"/>
      <sheetName val="Load_Details-220kV17"/>
      <sheetName val="REPAIR&amp;_MAINT17"/>
      <sheetName val="Material List "/>
      <sheetName val="HR &amp; Admin"/>
      <sheetName val=""/>
      <sheetName val="Quotation"/>
      <sheetName val="personal."/>
      <sheetName val="Work done "/>
      <sheetName val="Cabinet"/>
      <sheetName val="Variables_x"/>
      <sheetName val="CapitalMetrics"/>
      <sheetName val="NetBQ"/>
      <sheetName val="PROFITABILITY ANALYSIS (MONTH)"/>
      <sheetName val="PROFITABILITY ANALYSIS (YTD)"/>
      <sheetName val="Variables"/>
      <sheetName val="Aoc"/>
      <sheetName val="Rate all Items"/>
      <sheetName val="Micro"/>
      <sheetName val="GM &amp; TA"/>
      <sheetName val="Macro"/>
      <sheetName val="Scaff-Rose"/>
      <sheetName val="Costs"/>
      <sheetName val="TOS_N5"/>
      <sheetName val="Master data"/>
      <sheetName val="Design sheet"/>
      <sheetName val="Final"/>
      <sheetName val="Rate_analysis8"/>
      <sheetName val="PRC_PROG "/>
      <sheetName val="Val breakdown"/>
      <sheetName val="Orç. Estrelas Santiago"/>
      <sheetName val="Bill No.3"/>
      <sheetName val="Fill_this_out_first___39"/>
      <sheetName val="Fill_this_out_first___41"/>
      <sheetName val="PDF_Front18"/>
      <sheetName val="Simple_Letter18"/>
      <sheetName val="Overall_Summary18"/>
      <sheetName val="CSI_Summary18"/>
      <sheetName val="Section_1_Areas18"/>
      <sheetName val="Section_1_Summary18"/>
      <sheetName val="Section_118"/>
      <sheetName val="Section_2_Areas18"/>
      <sheetName val="Section_2_Summary18"/>
      <sheetName val="Section_218"/>
      <sheetName val="Section_3_Areas18"/>
      <sheetName val="Section_3_Summary18"/>
      <sheetName val="Section_318"/>
      <sheetName val="Section_4_Areas18"/>
      <sheetName val="Section_4_Summary18"/>
      <sheetName val="Section_418"/>
      <sheetName val="Section_5_Areas18"/>
      <sheetName val="Section_5_Summary18"/>
      <sheetName val="Section_518"/>
      <sheetName val="Sitework_Areas18"/>
      <sheetName val="Section_6_Areas18"/>
      <sheetName val="Section_6_Summary18"/>
      <sheetName val="Section_618"/>
      <sheetName val="Sitework_Summary18"/>
      <sheetName val="Comparison_Summary18"/>
      <sheetName val="Fill_this_out_first___40"/>
      <sheetName val="SHEET_118"/>
      <sheetName val="Salient_Features18"/>
      <sheetName val="IDC_AHK_18"/>
      <sheetName val="BOQ_Direct_selling_cost18"/>
      <sheetName val="Monthwise_breakup18"/>
      <sheetName val="Reinf_Analy18"/>
      <sheetName val="Power_anal18"/>
      <sheetName val="PRECAST_lightconc-II18"/>
      <sheetName val="labour_coeff18"/>
      <sheetName val="DLA_Standard_Cost_Report118"/>
      <sheetName val="Macro_custom_function18"/>
      <sheetName val="IO_List18"/>
      <sheetName val="Sebtion_1_SumMary18"/>
      <sheetName val="Tender_Summary18"/>
      <sheetName val="TBAL9697_-group_wise__sdpl18"/>
      <sheetName val="Staff_Acco_18"/>
      <sheetName val="Pacakges_split18"/>
      <sheetName val="Basement_Budget18"/>
      <sheetName val="Extra_Item18"/>
      <sheetName val="Civil_Works18"/>
      <sheetName val="Cat_A_Change_Control18"/>
      <sheetName val="Meas_-Hotel_Part18"/>
      <sheetName val="RCC,Ret__Wall18"/>
      <sheetName val="Driveway_Beams18"/>
      <sheetName val="Labour_productivity18"/>
      <sheetName val="Stress_Calculation18"/>
      <sheetName val="Deduction_of_assets18"/>
      <sheetName val="schedule_nos18"/>
      <sheetName val="INPUT_SHEET18"/>
      <sheetName val="DEPTH_CHART_(ORR)_L_S_18"/>
      <sheetName val="Name_List18"/>
      <sheetName val="Contract_Night_Staff18"/>
      <sheetName val="Contract_Day_Staff18"/>
      <sheetName val="Day_Shift18"/>
      <sheetName val="Night_Shift18"/>
      <sheetName val="PA-_Consutant_18"/>
      <sheetName val="Cashflow_projection18"/>
      <sheetName val="Break_up_Sheet18"/>
      <sheetName val="1st_flr18"/>
      <sheetName val="Fin_Sum18"/>
      <sheetName val="1st_Slab18"/>
      <sheetName val="Order_Info18"/>
      <sheetName val="Scope_Reconciliation18"/>
      <sheetName val="Project_Budget_Worksheet18"/>
      <sheetName val="Approved_MTD_Proj_#'s18"/>
      <sheetName val="Sun_E_Type18"/>
      <sheetName val="As_per_PCA18"/>
      <sheetName val="BLOCK-A_(MEA_SHEET)18"/>
      <sheetName val="Project_Plan_-_WWW18"/>
      <sheetName val="WORK_TABLE18"/>
      <sheetName val="SITE_OVERHEADS18"/>
      <sheetName val="FITZ_MORT_9418"/>
      <sheetName val="Capex_-_Hry18"/>
      <sheetName val="LEVEL_SHEET18"/>
      <sheetName val="Material_Rates18"/>
      <sheetName val="SPT_vs_PHI18"/>
      <sheetName val="MASTER_RATE_ANALYSIS18"/>
      <sheetName val="Fee_Rate_Summary18"/>
      <sheetName val="Site_Dev_BOQ18"/>
      <sheetName val="Sheet3_(2)18"/>
      <sheetName val="\TCS,_NAGPUR-MANJIRI_C\PROGRE18"/>
      <sheetName val="Ra__stair18"/>
      <sheetName val="MEP_BOQ-18"/>
      <sheetName val="wooden_door18"/>
      <sheetName val="Sub_con_Summary18"/>
      <sheetName val="Cost_saving18"/>
      <sheetName val="GENERAL_SUMMARY18"/>
      <sheetName val="LMP_Summary18"/>
      <sheetName val="Sec_Summary18"/>
      <sheetName val="Labour_cost18"/>
      <sheetName val="BILLING_SCHEDULE18"/>
      <sheetName val="bill_curve18"/>
      <sheetName val="CASH_IN_&amp;_OUT_FLOW_18"/>
      <sheetName val="cash_flow_curve18"/>
      <sheetName val="Revised_Labour18"/>
      <sheetName val="Rein_Ana18"/>
      <sheetName val="cover_page18"/>
      <sheetName val="Project_Data18"/>
      <sheetName val="Gen_Exp_Breakup18"/>
      <sheetName val="Total_Quote18"/>
      <sheetName val="Works_-_Quote_Sheet18"/>
      <sheetName val="30개월기준대비표_아랍택)18"/>
      <sheetName val="총괄표_(2)18"/>
      <sheetName val="Drop_Down_List18"/>
      <sheetName val="CIF_COST_ITEM18"/>
      <sheetName val="Item-_Compact18"/>
      <sheetName val="P&amp;L_-_AD18"/>
      <sheetName val="GF_Columns18"/>
      <sheetName val="Deprec_18"/>
      <sheetName val="DETAILED__BOQ18"/>
      <sheetName val="SPS_DETAIL18"/>
      <sheetName val="PC_Master_List18"/>
      <sheetName val="Field_Values18"/>
      <sheetName val="Structure_Bills_Qty18"/>
      <sheetName val="BASIS_-DEC_0818"/>
      <sheetName val="MN_T_B_18"/>
      <sheetName val="Data_Forecast18"/>
      <sheetName val="Basic_Rate18"/>
      <sheetName val="final_abstract18"/>
      <sheetName val="Master_Data_Sheet18"/>
      <sheetName val="Cement_recon_18"/>
      <sheetName val="Cleaning_&amp;_Grubbing18"/>
      <sheetName val="_18"/>
      <sheetName val="Intro_18"/>
      <sheetName val="_TCS,_NAGPUR-MANJIRI_C_PROGRE18"/>
      <sheetName val="Budget_in_SAP18"/>
      <sheetName val="Civil_Boq18"/>
      <sheetName val="Material_18"/>
      <sheetName val="Factors_18"/>
      <sheetName val="Adimi_bldg18"/>
      <sheetName val="Pump_House18"/>
      <sheetName val="Fuel_Regu_Station18"/>
      <sheetName val="Constants_Summary18"/>
      <sheetName val="Form_618"/>
      <sheetName val="Raw_Data18"/>
      <sheetName val="PointNo_518"/>
      <sheetName val="Plant_&amp;__Machinery18"/>
      <sheetName val="Load_Details-220kV18"/>
      <sheetName val="REPAIR&amp;_MAINT18"/>
      <sheetName val="F_Blk"/>
      <sheetName val="Discount_&amp;_Margin"/>
      <sheetName val="M_S_"/>
      <sheetName val="COP_Final"/>
      <sheetName val="Forecast_Variance_Planning_hrs"/>
      <sheetName val="PRC_PROG_"/>
      <sheetName val="Val_breakdown"/>
      <sheetName val="Orç__Estrelas_Santiago"/>
      <sheetName val="Bill_No_3"/>
      <sheetName val="REPAIR&amp;_MAINT20"/>
      <sheetName val="REPAIR&amp;_MAINT19"/>
      <sheetName val="REPAIR&amp;_MAINT21"/>
      <sheetName val="old boq"/>
      <sheetName val="S1BOQ &amp; Workplan"/>
      <sheetName val="(Do not delete)"/>
      <sheetName val="Materials "/>
      <sheetName val="STEEL"/>
      <sheetName val="BBS (F)"/>
      <sheetName val="Lease rents"/>
      <sheetName val="R&amp;P"/>
      <sheetName val="Groupings-final"/>
      <sheetName val="Sched"/>
      <sheetName val="Trial"/>
      <sheetName val="FA_Final"/>
      <sheetName val="SP Break Up"/>
      <sheetName val="inter"/>
      <sheetName val="Codes"/>
      <sheetName val="MFG"/>
      <sheetName val="A0744339"/>
      <sheetName val="proctor"/>
      <sheetName val="Other"/>
      <sheetName val="Fill_this_out_first___42"/>
      <sheetName val="Fill_this_out_first___43"/>
      <sheetName val="PDF_Front19"/>
      <sheetName val="Simple_Letter19"/>
      <sheetName val="Overall_Summary19"/>
      <sheetName val="CSI_Summary19"/>
      <sheetName val="Section_1_Areas19"/>
      <sheetName val="Section_1_Summary19"/>
      <sheetName val="Section_119"/>
      <sheetName val="Section_2_Areas19"/>
      <sheetName val="Section_2_Summary19"/>
      <sheetName val="Section_219"/>
      <sheetName val="Section_3_Areas19"/>
      <sheetName val="Section_3_Summary19"/>
      <sheetName val="Section_319"/>
      <sheetName val="Section_4_Areas19"/>
      <sheetName val="Section_4_Summary19"/>
      <sheetName val="Section_419"/>
      <sheetName val="Section_5_Areas19"/>
      <sheetName val="Section_5_Summary19"/>
      <sheetName val="Section_519"/>
      <sheetName val="Sitework_Areas19"/>
      <sheetName val="Section_6_Areas19"/>
      <sheetName val="Section_6_Summary19"/>
      <sheetName val="Section_619"/>
      <sheetName val="Sitework_Summary19"/>
      <sheetName val="Comparison_Summary19"/>
      <sheetName val="Fill_this_out_first___44"/>
      <sheetName val="Salient_Features19"/>
      <sheetName val="IDC_AHK_19"/>
      <sheetName val="BOQ_Direct_selling_cost19"/>
      <sheetName val="Monthwise_breakup19"/>
      <sheetName val="Reinf_Analy19"/>
      <sheetName val="Power_anal19"/>
      <sheetName val="SHEET_119"/>
      <sheetName val="PRECAST_lightconc-II19"/>
      <sheetName val="labour_coeff19"/>
      <sheetName val="Sebtion_1_SumMary19"/>
      <sheetName val="DLA_Standard_Cost_Report119"/>
      <sheetName val="IO_List19"/>
      <sheetName val="Macro_custom_function19"/>
      <sheetName val="Staff_Acco_19"/>
      <sheetName val="Pacakges_split19"/>
      <sheetName val="TBAL9697_-group_wise__sdpl19"/>
      <sheetName val="Basement_Budget19"/>
      <sheetName val="Extra_Item19"/>
      <sheetName val="Meas_-Hotel_Part19"/>
      <sheetName val="schedule_nos19"/>
      <sheetName val="INPUT_SHEET19"/>
      <sheetName val="Stress_Calculation19"/>
      <sheetName val="DEPTH_CHART_(ORR)_L_S_19"/>
      <sheetName val="Name_List19"/>
      <sheetName val="PA-_Consutant_19"/>
      <sheetName val="Break_up_Sheet19"/>
      <sheetName val="RCC,Ret__Wall19"/>
      <sheetName val="Tender_Summary19"/>
      <sheetName val="Driveway_Beams19"/>
      <sheetName val="1st_Slab19"/>
      <sheetName val="Contract_Night_Staff19"/>
      <sheetName val="Contract_Day_Staff19"/>
      <sheetName val="Day_Shift19"/>
      <sheetName val="Night_Shift19"/>
      <sheetName val="Cat_A_Change_Control19"/>
      <sheetName val="Cashflow_projection19"/>
      <sheetName val="Deduction_of_assets19"/>
      <sheetName val="Civil_Works19"/>
      <sheetName val="1st_flr19"/>
      <sheetName val="Labour_productivity19"/>
      <sheetName val="Fin_Sum19"/>
      <sheetName val="Project_Budget_Worksheet19"/>
      <sheetName val="Sun_E_Type19"/>
      <sheetName val="BLOCK-A_(MEA_SHEET)19"/>
      <sheetName val="Order_Info19"/>
      <sheetName val="As_per_PCA19"/>
      <sheetName val="Project_Plan_-_WWW19"/>
      <sheetName val="Scope_Reconciliation19"/>
      <sheetName val="WORK_TABLE19"/>
      <sheetName val="Approved_MTD_Proj_#'s19"/>
      <sheetName val="SITE_OVERHEADS19"/>
      <sheetName val="FITZ_MORT_9419"/>
      <sheetName val="GF_Columns19"/>
      <sheetName val="Capex_-_Hry19"/>
      <sheetName val="LEVEL_SHEET19"/>
      <sheetName val="Fee_Rate_Summary19"/>
      <sheetName val="P&amp;L_-_AD19"/>
      <sheetName val="Total_Quote19"/>
      <sheetName val="SPT_vs_PHI19"/>
      <sheetName val="MASTER_RATE_ANALYSIS19"/>
      <sheetName val="Deprec_19"/>
      <sheetName val="Rate_analysis9"/>
      <sheetName val="Sheet3_(2)19"/>
      <sheetName val="Site_Dev_BOQ19"/>
      <sheetName val="Works_-_Quote_Sheet19"/>
      <sheetName val="Item-_Compact19"/>
      <sheetName val="DETAILED__BOQ19"/>
      <sheetName val="Factors_19"/>
      <sheetName val="Budget_in_SAP19"/>
      <sheetName val="Structure_Bills_Qty19"/>
      <sheetName val="PC_Master_List19"/>
      <sheetName val="Field_Values19"/>
      <sheetName val="Data_Forecast19"/>
      <sheetName val="SPS_DETAIL19"/>
      <sheetName val="\TCS,_NAGPUR-MANJIRI_C\PROGRE19"/>
      <sheetName val="BASIS_-DEC_0819"/>
      <sheetName val="MN_T_B_19"/>
      <sheetName val="Basic_Rate19"/>
      <sheetName val="final_abstract19"/>
      <sheetName val="Master_Data_Sheet19"/>
      <sheetName val="Cement_recon_19"/>
      <sheetName val="Load_Details-220kV19"/>
      <sheetName val="Civil_Boq19"/>
      <sheetName val="Material_19"/>
      <sheetName val="Adimi_bldg19"/>
      <sheetName val="Pump_House19"/>
      <sheetName val="Fuel_Regu_Station19"/>
      <sheetName val="INDIGINEOUS_ITEMS_3"/>
      <sheetName val="Main_Gate_House3"/>
      <sheetName val="key_dates3"/>
      <sheetName val="Assumption_Inputs3"/>
      <sheetName val="India_F&amp;S_Template3"/>
      <sheetName val="_19"/>
      <sheetName val="Cleaning_&amp;_Grubbing19"/>
      <sheetName val="Intro_19"/>
      <sheetName val="Fcst_vs_Budgets2"/>
      <sheetName val="Plant_&amp;__Machinery19"/>
      <sheetName val="_TCS,_NAGPUR-MANJIRI_C_PROGRE19"/>
      <sheetName val="BOQ_T4B1"/>
      <sheetName val="Discount_&amp;_Margin1"/>
      <sheetName val="PointNo_519"/>
      <sheetName val="Material_Rates19"/>
      <sheetName val="Cost_Index1"/>
      <sheetName val="Form_619"/>
      <sheetName val="foot-slab_reinft"/>
      <sheetName val="Layer_Table1"/>
      <sheetName val="Constants_Summary19"/>
      <sheetName val="COP_Final1"/>
      <sheetName val="Boq_-_Flats2"/>
      <sheetName val="St_co_91_5lvl1"/>
      <sheetName val="P1260Projected_5700_Detail"/>
      <sheetName val="P852_5000_Detail"/>
      <sheetName val="P854_5000_Detail"/>
      <sheetName val="P856_5000_Detail"/>
      <sheetName val="P858_5000_Detail"/>
      <sheetName val="P860Baseline_5000_Detail"/>
      <sheetName val="1-OBJ98_"/>
      <sheetName val="_Acc__Sched_"/>
      <sheetName val="SUPPLY_-Sanitary_Fixtures"/>
      <sheetName val="ITEMS_FOR_CIVIL_TENDER"/>
      <sheetName val="F_Blk1"/>
      <sheetName val="Labor_abs-NMR"/>
      <sheetName val="M_S_1"/>
      <sheetName val="Ra__stair19"/>
      <sheetName val="Detail_In_Door_Stad"/>
      <sheetName val="Debits_as_on_12_04_08"/>
      <sheetName val="Loan_Schedule"/>
      <sheetName val="Current_Bill_MB_ref"/>
      <sheetName val="beam-reinft-IIInd_floor"/>
      <sheetName val="Kristal_Court"/>
      <sheetName val="Operating_Statistics"/>
      <sheetName val="Data_sheet"/>
      <sheetName val="Per_Unit"/>
      <sheetName val="Rate_analysis_civil"/>
      <sheetName val="Rate_Analysis_"/>
      <sheetName val="Monthly_Plan_May'16"/>
      <sheetName val="Performance_Report"/>
      <sheetName val="_bus_bay"/>
      <sheetName val="doq_4"/>
      <sheetName val="doq_2"/>
      <sheetName val="Labour_&amp;_Plant"/>
      <sheetName val="loads_at_base_of_pier"/>
      <sheetName val="Buying_Schedule"/>
      <sheetName val="CRF_Register"/>
      <sheetName val="E_&amp;_R"/>
      <sheetName val="Primero_Tower_Budget"/>
      <sheetName val="REPAIR&amp;_MAINT22"/>
      <sheetName val="Basic_Resources"/>
      <sheetName val="MEP_BOQ-19"/>
      <sheetName val="wooden_door19"/>
      <sheetName val="Sub_con_Summary19"/>
      <sheetName val="Cost_saving19"/>
      <sheetName val="GENERAL_SUMMARY19"/>
      <sheetName val="LMP_Summary19"/>
      <sheetName val="Sec_Summary19"/>
      <sheetName val="Labour_cost19"/>
      <sheetName val="BILLING_SCHEDULE19"/>
      <sheetName val="bill_curve19"/>
      <sheetName val="CASH_IN_&amp;_OUT_FLOW_19"/>
      <sheetName val="cash_flow_curve19"/>
      <sheetName val="Revised_Labour19"/>
      <sheetName val="Rein_Ana19"/>
      <sheetName val="Gen_Exp_Breakup19"/>
      <sheetName val="cover_page19"/>
      <sheetName val="Project_Data19"/>
      <sheetName val="Drop_Down_List19"/>
      <sheetName val="30개월기준대비표_아랍택)19"/>
      <sheetName val="총괄표_(2)19"/>
      <sheetName val="CIF_COST_ITEM19"/>
      <sheetName val="bs_BP_04_SA"/>
      <sheetName val="Sales_&amp;_Prod"/>
      <sheetName val="Base_Assumptions"/>
      <sheetName val="Ov%rall_Summary"/>
      <sheetName val="Cost_summary"/>
      <sheetName val="Bill_1-BOQ-Civil_Works"/>
      <sheetName val="BOQ_(2)"/>
      <sheetName val="Rev_P"/>
      <sheetName val="Block_A_-_BOQ"/>
      <sheetName val="Summary_year_Plan"/>
      <sheetName val="BOQ_Distribution"/>
      <sheetName val="3__Elemental_Summary"/>
      <sheetName val="9__Package_split_-_Cost_"/>
      <sheetName val="10__&amp;_11__Rate_Code_&amp;_BQ"/>
      <sheetName val="[DLA_Standard_Cost_Report1][DLA"/>
      <sheetName val="소상_&quot;1&quot;"/>
      <sheetName val="labour_rates"/>
      <sheetName val="STAFFSCHED_"/>
      <sheetName val="Factor_Sheet"/>
      <sheetName val="NT_LBH"/>
      <sheetName val="Builtup_Area"/>
      <sheetName val="Lead_(Final)"/>
      <sheetName val="D_UT-MECH"/>
      <sheetName val="Rob__elektr_"/>
      <sheetName val="CABLE_DATA"/>
      <sheetName val="Combined_Results_"/>
      <sheetName val="Contractor_&amp;_Material_Price"/>
      <sheetName val="Forecast_Variance_Planning_hrs1"/>
      <sheetName val="Raw_Data19"/>
      <sheetName val="PRC_PROG_1"/>
      <sheetName val="Val_breakdown1"/>
      <sheetName val="Orç__Estrelas_Santiago1"/>
      <sheetName val="Bill_No_31"/>
      <sheetName val="GM_&amp;_TA"/>
      <sheetName val="Master_data"/>
      <sheetName val="Design_sheet"/>
      <sheetName val="Gen_Info"/>
      <sheetName val="[DLA_Standard_Cost_Report1]\TCS"/>
      <sheetName val="F_Slab"/>
      <sheetName val="Plinth_Beam1"/>
      <sheetName val="Fill_this_out_first___45"/>
      <sheetName val="PDF_Front20"/>
      <sheetName val="Simple_Letter20"/>
      <sheetName val="Overall_Summary20"/>
      <sheetName val="CSI_Summary20"/>
      <sheetName val="Section_1_Areas20"/>
      <sheetName val="Section_1_Summary20"/>
      <sheetName val="Section_120"/>
      <sheetName val="Section_2_Areas20"/>
      <sheetName val="Section_2_Summary20"/>
      <sheetName val="Section_220"/>
      <sheetName val="Section_3_Areas20"/>
      <sheetName val="Section_3_Summary20"/>
      <sheetName val="Section_320"/>
      <sheetName val="Section_4_Areas20"/>
      <sheetName val="Section_4_Summary20"/>
      <sheetName val="Section_420"/>
      <sheetName val="Section_5_Areas20"/>
      <sheetName val="Section_5_Summary20"/>
      <sheetName val="Section_520"/>
      <sheetName val="Sitework_Areas20"/>
      <sheetName val="Section_6_Areas20"/>
      <sheetName val="Section_6_Summary20"/>
      <sheetName val="Section_620"/>
      <sheetName val="Sitework_Summary20"/>
      <sheetName val="Comparison_Summary20"/>
      <sheetName val="Fill_this_out_first___46"/>
      <sheetName val="Salient_Features20"/>
      <sheetName val="IDC_AHK_20"/>
      <sheetName val="BOQ_Direct_selling_cost20"/>
      <sheetName val="Monthwise_breakup20"/>
      <sheetName val="Reinf_Analy20"/>
      <sheetName val="Power_anal20"/>
      <sheetName val="SHEET_120"/>
      <sheetName val="PRECAST_lightconc-II20"/>
      <sheetName val="labour_coeff20"/>
      <sheetName val="Sebtion_1_SumMary20"/>
      <sheetName val="DLA_Standard_Cost_Report120"/>
      <sheetName val="IO_List20"/>
      <sheetName val="Macro_custom_function20"/>
      <sheetName val="Staff_Acco_20"/>
      <sheetName val="Pacakges_split20"/>
      <sheetName val="TBAL9697_-group_wise__sdpl20"/>
      <sheetName val="Basement_Budget20"/>
      <sheetName val="Extra_Item20"/>
      <sheetName val="Meas_-Hotel_Part20"/>
      <sheetName val="schedule_nos20"/>
      <sheetName val="INPUT_SHEET20"/>
      <sheetName val="Stress_Calculation20"/>
      <sheetName val="DEPTH_CHART_(ORR)_L_S_20"/>
      <sheetName val="Name_List20"/>
      <sheetName val="PA-_Consutant_20"/>
      <sheetName val="Break_up_Sheet20"/>
      <sheetName val="RCC,Ret__Wall20"/>
      <sheetName val="Tender_Summary20"/>
      <sheetName val="Driveway_Beams20"/>
      <sheetName val="1st_Slab20"/>
      <sheetName val="Contract_Night_Staff20"/>
      <sheetName val="Contract_Day_Staff20"/>
      <sheetName val="Day_Shift20"/>
      <sheetName val="Night_Shift20"/>
      <sheetName val="Cat_A_Change_Control20"/>
      <sheetName val="Cashflow_projection20"/>
      <sheetName val="Deduction_of_assets20"/>
      <sheetName val="Civil_Works20"/>
      <sheetName val="1st_flr20"/>
      <sheetName val="Labour_productivity20"/>
      <sheetName val="Fin_Sum20"/>
      <sheetName val="Project_Budget_Worksheet20"/>
      <sheetName val="Sun_E_Type20"/>
      <sheetName val="BLOCK-A_(MEA_SHEET)20"/>
      <sheetName val="Order_Info20"/>
      <sheetName val="As_per_PCA20"/>
      <sheetName val="Project_Plan_-_WWW20"/>
      <sheetName val="Scope_Reconciliation20"/>
      <sheetName val="WORK_TABLE20"/>
      <sheetName val="Approved_MTD_Proj_#'s20"/>
      <sheetName val="SITE_OVERHEADS20"/>
      <sheetName val="FITZ_MORT_9420"/>
      <sheetName val="GF_Columns20"/>
      <sheetName val="Capex_-_Hry20"/>
      <sheetName val="LEVEL_SHEET20"/>
      <sheetName val="Fee_Rate_Summary20"/>
      <sheetName val="P&amp;L_-_AD20"/>
      <sheetName val="Total_Quote20"/>
      <sheetName val="SPT_vs_PHI20"/>
      <sheetName val="MASTER_RATE_ANALYSIS20"/>
      <sheetName val="Deprec_20"/>
      <sheetName val="Rate_analysis10"/>
      <sheetName val="Sheet3_(2)20"/>
      <sheetName val="Site_Dev_BOQ20"/>
      <sheetName val="Works_-_Quote_Sheet20"/>
      <sheetName val="Item-_Compact20"/>
      <sheetName val="DETAILED__BOQ20"/>
      <sheetName val="Factors_20"/>
      <sheetName val="Budget_in_SAP20"/>
      <sheetName val="Structure_Bills_Qty20"/>
      <sheetName val="PC_Master_List20"/>
      <sheetName val="Field_Values20"/>
      <sheetName val="Data_Forecast20"/>
      <sheetName val="SPS_DETAIL20"/>
      <sheetName val="\TCS,_NAGPUR-MANJIRI_C\PROGRE20"/>
      <sheetName val="BASIS_-DEC_0820"/>
      <sheetName val="MN_T_B_20"/>
      <sheetName val="Basic_Rate20"/>
      <sheetName val="final_abstract20"/>
      <sheetName val="Master_Data_Sheet20"/>
      <sheetName val="Cement_recon_20"/>
      <sheetName val="Load_Details-220kV20"/>
      <sheetName val="Civil_Boq20"/>
      <sheetName val="Material_20"/>
      <sheetName val="Adimi_bldg20"/>
      <sheetName val="Pump_House20"/>
      <sheetName val="Fuel_Regu_Station20"/>
      <sheetName val="INDIGINEOUS_ITEMS_4"/>
      <sheetName val="Main_Gate_House4"/>
      <sheetName val="key_dates4"/>
      <sheetName val="Assumption_Inputs4"/>
      <sheetName val="India_F&amp;S_Template4"/>
      <sheetName val="_20"/>
      <sheetName val="Cleaning_&amp;_Grubbing20"/>
      <sheetName val="Intro_20"/>
      <sheetName val="Fcst_vs_Budgets3"/>
      <sheetName val="Plant_&amp;__Machinery20"/>
      <sheetName val="_TCS,_NAGPUR-MANJIRI_C_PROGRE20"/>
      <sheetName val="BOQ_T4B2"/>
      <sheetName val="Discount_&amp;_Margin2"/>
      <sheetName val="PointNo_520"/>
      <sheetName val="Material_Rates20"/>
      <sheetName val="Cost_Index2"/>
      <sheetName val="Form_620"/>
      <sheetName val="foot-slab_reinft1"/>
      <sheetName val="Layer_Table2"/>
      <sheetName val="Constants_Summary20"/>
      <sheetName val="COP_Final2"/>
      <sheetName val="Boq_-_Flats3"/>
      <sheetName val="St_co_91_5lvl2"/>
      <sheetName val="P1260Projected_5700_Detail1"/>
      <sheetName val="P852_5000_Detail1"/>
      <sheetName val="P854_5000_Detail1"/>
      <sheetName val="P856_5000_Detail1"/>
      <sheetName val="P858_5000_Detail1"/>
      <sheetName val="P860Baseline_5000_Detail1"/>
      <sheetName val="1-OBJ98_1"/>
      <sheetName val="_Acc__Sched_1"/>
      <sheetName val="SUPPLY_-Sanitary_Fixtures1"/>
      <sheetName val="ITEMS_FOR_CIVIL_TENDER1"/>
      <sheetName val="F_Blk2"/>
      <sheetName val="Labor_abs-NMR1"/>
      <sheetName val="M_S_2"/>
      <sheetName val="Ra__stair20"/>
      <sheetName val="Detail_In_Door_Stad1"/>
      <sheetName val="Debits_as_on_12_04_081"/>
      <sheetName val="Loan_Schedule1"/>
      <sheetName val="Current_Bill_MB_ref1"/>
      <sheetName val="beam-reinft-IIInd_floor1"/>
      <sheetName val="Kristal_Court1"/>
      <sheetName val="Operating_Statistics1"/>
      <sheetName val="Data_sheet1"/>
      <sheetName val="Per_Unit1"/>
      <sheetName val="Rate_analysis_civil1"/>
      <sheetName val="Rate_Analysis_1"/>
      <sheetName val="Monthly_Plan_May'161"/>
      <sheetName val="Performance_Report1"/>
      <sheetName val="_bus_bay1"/>
      <sheetName val="doq_41"/>
      <sheetName val="doq_21"/>
      <sheetName val="Labour_&amp;_Plant1"/>
      <sheetName val="loads_at_base_of_pier1"/>
      <sheetName val="Buying_Schedule1"/>
      <sheetName val="CRF_Register1"/>
      <sheetName val="E_&amp;_R1"/>
      <sheetName val="Primero_Tower_Budget1"/>
      <sheetName val="REPAIR&amp;_MAINT23"/>
      <sheetName val="Basic_Resources1"/>
      <sheetName val="MEP_BOQ-20"/>
      <sheetName val="wooden_door20"/>
      <sheetName val="Sub_con_Summary20"/>
      <sheetName val="Cost_saving20"/>
      <sheetName val="GENERAL_SUMMARY20"/>
      <sheetName val="LMP_Summary20"/>
      <sheetName val="Sec_Summary20"/>
      <sheetName val="Labour_cost20"/>
      <sheetName val="BILLING_SCHEDULE20"/>
      <sheetName val="bill_curve20"/>
      <sheetName val="CASH_IN_&amp;_OUT_FLOW_20"/>
      <sheetName val="cash_flow_curve20"/>
      <sheetName val="Revised_Labour20"/>
      <sheetName val="Rein_Ana20"/>
      <sheetName val="Gen_Exp_Breakup20"/>
      <sheetName val="cover_page20"/>
      <sheetName val="Project_Data20"/>
      <sheetName val="Drop_Down_List20"/>
      <sheetName val="30개월기준대비표_아랍택)20"/>
      <sheetName val="총괄표_(2)20"/>
      <sheetName val="CIF_COST_ITEM20"/>
      <sheetName val="bs_BP_04_SA1"/>
      <sheetName val="Sales_&amp;_Prod1"/>
      <sheetName val="Base_Assumptions1"/>
      <sheetName val="Ov%rall_Summary1"/>
      <sheetName val="Cost_summary1"/>
      <sheetName val="Bill_1-BOQ-Civil_Works1"/>
      <sheetName val="BOQ_(2)1"/>
      <sheetName val="Rev_P1"/>
      <sheetName val="Block_A_-_BOQ1"/>
      <sheetName val="Summary_year_Plan1"/>
      <sheetName val="BOQ_Distribution1"/>
      <sheetName val="3__Elemental_Summary1"/>
      <sheetName val="9__Package_split_-_Cost_1"/>
      <sheetName val="10__&amp;_11__Rate_Code_&amp;_BQ1"/>
      <sheetName val="[DLA_Standard_Cost_Report1][DL1"/>
      <sheetName val="소상_&quot;1&quot;1"/>
      <sheetName val="labour_rates1"/>
      <sheetName val="STAFFSCHED_1"/>
      <sheetName val="Factor_Sheet1"/>
      <sheetName val="NT_LBH1"/>
      <sheetName val="Builtup_Area1"/>
      <sheetName val="Lead_(Final)1"/>
      <sheetName val="D_UT-MECH1"/>
      <sheetName val="Rob__elektr_1"/>
      <sheetName val="CABLE_DATA1"/>
      <sheetName val="Combined_Results_1"/>
      <sheetName val="Contractor_&amp;_Material_Price1"/>
      <sheetName val="Forecast_Variance_Planning_hrs2"/>
      <sheetName val="Raw_Data20"/>
      <sheetName val="PRC_PROG_2"/>
      <sheetName val="Val_breakdown2"/>
      <sheetName val="Orç__Estrelas_Santiago2"/>
      <sheetName val="Bill_No_32"/>
      <sheetName val="GM_&amp;_TA1"/>
      <sheetName val="Master_data1"/>
      <sheetName val="Design_sheet1"/>
      <sheetName val="Gen_Info1"/>
      <sheetName val="[DLA_Standard_Cost_Report1]\TC1"/>
      <sheetName val="F_Slab1"/>
      <sheetName val="Plinth_Beam11"/>
      <sheetName val="CFForecast detail"/>
      <sheetName val="Figures"/>
      <sheetName val="projections"/>
      <sheetName val="BS8007"/>
      <sheetName val="Sheet5"/>
      <sheetName val="Labour Rate "/>
      <sheetName val="(M+L)"/>
      <sheetName val="RCN-L B D"/>
      <sheetName val="Timeoffice"/>
      <sheetName val="Sensitivity"/>
      <sheetName val="GiaVL"/>
      <sheetName val="Variation Statement"/>
      <sheetName val="11-02- to 16-02"/>
      <sheetName val="Basic Rates"/>
      <sheetName val="BBSR_12.00 Acre - THDC"/>
      <sheetName val="Bank Rev"/>
      <sheetName val="sum"/>
      <sheetName val="Dev Sum"/>
      <sheetName val="Estimation"/>
      <sheetName val="HPL"/>
      <sheetName val="Sheet7"/>
      <sheetName val="GN_ST_10"/>
      <sheetName val="Tower_slab data"/>
      <sheetName val="Miscelleneous"/>
      <sheetName val="B2"/>
      <sheetName val="nVision"/>
      <sheetName val="[DLA"/>
      <sheetName val="MH(on site)"/>
      <sheetName val="site fab&amp;ernstr"/>
      <sheetName val="Clause"/>
      <sheetName val="Rates Basic"/>
      <sheetName val="Load Details(B1)"/>
      <sheetName val="Global Assm."/>
      <sheetName val="Summary_CFA"/>
      <sheetName val="D"/>
      <sheetName val="Budget_CF - Overall"/>
      <sheetName val="Internet"/>
      <sheetName val="TB"/>
      <sheetName val="BS"/>
      <sheetName val="B1"/>
      <sheetName val="Legend"/>
      <sheetName val="Consolidated"/>
      <sheetName val="Projects"/>
      <sheetName val="Centaurus- Consultacny"/>
      <sheetName val="RCC RA76(BGL)"/>
      <sheetName val="Analy_7-10"/>
      <sheetName val="Angles"/>
      <sheetName val="Options"/>
      <sheetName val="INDU"/>
      <sheetName val="A-CompanyInfo"/>
      <sheetName val="TrialBalance"/>
      <sheetName val="Measurements"/>
      <sheetName val="Tables"/>
      <sheetName val="Flooring"/>
      <sheetName val="Ceilings"/>
      <sheetName val="ACAD Finishes"/>
      <sheetName val="Site Details"/>
      <sheetName val="Chair"/>
      <sheetName val="Site Area Statement"/>
      <sheetName val="Doors"/>
      <sheetName val="s"/>
      <sheetName val="Data (adj."/>
      <sheetName val="4K - (6a) Non Manual Breakdown"/>
      <sheetName val="Progress"/>
      <sheetName val="Conc-BP"/>
      <sheetName val="Column L1 to L2"/>
      <sheetName val="Column L2 to L3"/>
      <sheetName val="BEAM"/>
      <sheetName val="RAMP 3"/>
      <sheetName val="RAMP 1"/>
      <sheetName val="staircase"/>
      <sheetName val="R_Wall"/>
      <sheetName val="Column B1 to L1"/>
      <sheetName val="Slab L1"/>
      <sheetName val="Slab L2"/>
      <sheetName val="Bill 3 - Site Works"/>
      <sheetName val="compare"/>
      <sheetName val="Indices"/>
      <sheetName val="Dec resp"/>
      <sheetName val="Jan HC"/>
      <sheetName val="12-2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sheetData sheetId="304"/>
      <sheetData sheetId="305"/>
      <sheetData sheetId="306"/>
      <sheetData sheetId="307"/>
      <sheetData sheetId="308"/>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sheetData sheetId="382"/>
      <sheetData sheetId="383" refreshError="1"/>
      <sheetData sheetId="384" refreshError="1"/>
      <sheetData sheetId="385" refreshError="1"/>
      <sheetData sheetId="386"/>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sheetData sheetId="419"/>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sheetData sheetId="829"/>
      <sheetData sheetId="830" refreshError="1"/>
      <sheetData sheetId="831" refreshError="1"/>
      <sheetData sheetId="832" refreshError="1"/>
      <sheetData sheetId="833" refreshError="1"/>
      <sheetData sheetId="834" refreshError="1"/>
      <sheetData sheetId="835" refreshError="1"/>
      <sheetData sheetId="836" refreshError="1"/>
      <sheetData sheetId="837"/>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refreshError="1"/>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refreshError="1"/>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refreshError="1"/>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sheetData sheetId="3140"/>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sheetData sheetId="3160" refreshError="1"/>
      <sheetData sheetId="3161" refreshError="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refreshError="1"/>
      <sheetData sheetId="3183" refreshError="1"/>
      <sheetData sheetId="3184"/>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sheetData sheetId="3206"/>
      <sheetData sheetId="3207" refreshError="1"/>
      <sheetData sheetId="3208" refreshError="1"/>
      <sheetData sheetId="3209" refreshError="1"/>
      <sheetData sheetId="3210" refreshError="1"/>
      <sheetData sheetId="3211" refreshError="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refreshError="1"/>
      <sheetData sheetId="3370" refreshError="1"/>
      <sheetData sheetId="3371" refreshError="1"/>
      <sheetData sheetId="3372" refreshError="1"/>
      <sheetData sheetId="3373" refreshError="1"/>
      <sheetData sheetId="3374" refreshError="1"/>
      <sheetData sheetId="3375"/>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sheetData sheetId="3906" refreshError="1"/>
      <sheetData sheetId="3907" refreshError="1"/>
      <sheetData sheetId="3908" refreshError="1"/>
      <sheetData sheetId="3909" refreshError="1"/>
      <sheetData sheetId="3910"/>
      <sheetData sheetId="391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Rectangular Beam"/>
      <sheetName val="Flanged Beams"/>
    </sheetNames>
    <sheetDataSet>
      <sheetData sheetId="0" refreshError="1"/>
      <sheetData sheetId="1"/>
      <sheetData sheetId="2"/>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water prop."/>
      <sheetName val="FDn Wet"/>
      <sheetName val="Tower Erection"/>
      <sheetName val="purpose&amp;input"/>
      <sheetName val="Activity No (A) ( 12)  "/>
      <sheetName val="1515"/>
      <sheetName val="Codes"/>
      <sheetName val="PRECAST lightconc-II"/>
      <sheetName val="FdN"/>
      <sheetName val="Tower"/>
      <sheetName val="FORM7"/>
      <sheetName val="Design"/>
      <sheetName val="ESIC_DEDN_"/>
      <sheetName val="july-I"/>
      <sheetName val="Data Sheet"/>
      <sheetName val="Opinion"/>
      <sheetName val="List of Vendors"/>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Sch-1"/>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CFL-KIM"/>
      <sheetName val="Sum"/>
      <sheetName val="Cost Sch-1"/>
      <sheetName val="Sch-1a"/>
      <sheetName val="1.1 Trs. Fai."/>
      <sheetName val="dBase"/>
      <sheetName val="Extra Item"/>
      <sheetName val="pack (b)"/>
      <sheetName val="Sheet2"/>
      <sheetName val="Cut&amp;Grub"/>
      <sheetName val="GSB+WMM"/>
      <sheetName val="mexico-c"/>
      <sheetName val="mweqpt"/>
      <sheetName val="presentation"/>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Sch-1(Option-I)"/>
      <sheetName val="exp-businessplan"/>
      <sheetName val="BM_Al"/>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TD-GUR-SAL"/>
      <sheetName val="Basic Rates"/>
      <sheetName val="Rates"/>
      <sheetName val="sheet2 (Layout)"/>
      <sheetName val="Base"/>
      <sheetName val="CT - CB 4.5&quot;"/>
      <sheetName val="L"/>
      <sheetName val="SUMMARY"/>
      <sheetName val="Assumptions"/>
      <sheetName val="Risk database"/>
      <sheetName val="DETAILED__BOQ6"/>
      <sheetName val="water_prop_6"/>
      <sheetName val="water_prop_3"/>
      <sheetName val="water_prop_4"/>
      <sheetName val="DETAILED__BOQ5"/>
      <sheetName val="water_prop_5"/>
      <sheetName val="04REL"/>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 val="REL"/>
      <sheetName val="bu21"/>
      <sheetName val="SP Break Up"/>
      <sheetName val="IO"/>
      <sheetName val="EAM TP 2007"/>
      <sheetName val="Sheet5"/>
      <sheetName val="220Kv"/>
      <sheetName val="PV FDN"/>
      <sheetName val="dpc cost"/>
      <sheetName val="SUMME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ow r="1">
          <cell r="A1" t="str">
            <v>ORISSA State Electricity Board, - GRIDCO</v>
          </cell>
        </row>
      </sheetData>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1">
          <cell r="A1" t="str">
            <v>ORISSA State Electricity Board, - GRIDCO</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refreshError="1"/>
      <sheetData sheetId="161"/>
      <sheetData sheetId="162"/>
      <sheetData sheetId="163"/>
      <sheetData sheetId="164"/>
      <sheetData sheetId="165"/>
      <sheetData sheetId="166"/>
      <sheetData sheetId="167"/>
      <sheetData sheetId="168">
        <row r="1">
          <cell r="A1" t="str">
            <v>ORISSA State Electricity Board, - GRIDCO</v>
          </cell>
        </row>
      </sheetData>
      <sheetData sheetId="169"/>
      <sheetData sheetId="170"/>
      <sheetData sheetId="171"/>
      <sheetData sheetId="172"/>
      <sheetData sheetId="173">
        <row r="1">
          <cell r="A1" t="str">
            <v>ORISSA State Electricity Board, - GRIDCO</v>
          </cell>
        </row>
      </sheetData>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row r="1">
          <cell r="A1" t="str">
            <v>ORISSA State Electricity Board, - GRIDCO</v>
          </cell>
        </row>
      </sheetData>
      <sheetData sheetId="200"/>
      <sheetData sheetId="201"/>
      <sheetData sheetId="202"/>
      <sheetData sheetId="203"/>
      <sheetData sheetId="204">
        <row r="1">
          <cell r="A1" t="str">
            <v>ORISSA State Electricity Board, - GRIDCO</v>
          </cell>
        </row>
      </sheetData>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ow r="1">
          <cell r="A1" t="str">
            <v>ORISSA State Electricity Board, - GRIDCO</v>
          </cell>
        </row>
      </sheetData>
      <sheetData sheetId="230"/>
      <sheetData sheetId="231"/>
      <sheetData sheetId="232"/>
      <sheetData sheetId="233"/>
      <sheetData sheetId="234">
        <row r="1">
          <cell r="A1" t="str">
            <v>ORISSA State Electricity Board, - GRIDCO</v>
          </cell>
        </row>
      </sheetData>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ow r="1">
          <cell r="A1" t="str">
            <v>ORISSA State Electricity Board, - GRIDCO</v>
          </cell>
        </row>
      </sheetData>
      <sheetData sheetId="261"/>
      <sheetData sheetId="262"/>
      <sheetData sheetId="263"/>
      <sheetData sheetId="264"/>
      <sheetData sheetId="265">
        <row r="1">
          <cell r="A1" t="str">
            <v>ORISSA State Electricity Board, - GRIDCO</v>
          </cell>
        </row>
      </sheetData>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row r="1">
          <cell r="A1" t="str">
            <v>ORISSA State Electricity Board, - GRIDCO</v>
          </cell>
        </row>
      </sheetData>
      <sheetData sheetId="292"/>
      <sheetData sheetId="293"/>
      <sheetData sheetId="294"/>
      <sheetData sheetId="295"/>
      <sheetData sheetId="296">
        <row r="1">
          <cell r="A1" t="str">
            <v>ORISSA State Electricity Board, - GRIDCO</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row r="1">
          <cell r="A1" t="str">
            <v>ORISSA State Electricity Board, - GRIDCO</v>
          </cell>
        </row>
      </sheetData>
      <sheetData sheetId="324"/>
      <sheetData sheetId="325"/>
      <sheetData sheetId="326"/>
      <sheetData sheetId="327"/>
      <sheetData sheetId="328">
        <row r="1">
          <cell r="A1" t="str">
            <v>ORISSA State Electricity Board, - GRIDCO</v>
          </cell>
        </row>
      </sheetData>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row r="1">
          <cell r="A1" t="str">
            <v>ORISSA State Electricity Board, - GRIDCO</v>
          </cell>
        </row>
      </sheetData>
      <sheetData sheetId="356"/>
      <sheetData sheetId="357"/>
      <sheetData sheetId="358"/>
      <sheetData sheetId="359"/>
      <sheetData sheetId="360">
        <row r="1">
          <cell r="A1" t="str">
            <v>ORISSA State Electricity Board, - GRIDCO</v>
          </cell>
        </row>
      </sheetData>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row r="1">
          <cell r="A1" t="str">
            <v>ORISSA State Electricity Board, - GRIDCO</v>
          </cell>
        </row>
      </sheetData>
      <sheetData sheetId="388"/>
      <sheetData sheetId="389"/>
      <sheetData sheetId="390"/>
      <sheetData sheetId="391"/>
      <sheetData sheetId="392">
        <row r="1">
          <cell r="A1" t="str">
            <v>ORISSA State Electricity Board, - GRIDCO</v>
          </cell>
        </row>
      </sheetData>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row r="1">
          <cell r="A1" t="str">
            <v>ORISSA State Electricity Board, - GRIDCO</v>
          </cell>
        </row>
      </sheetData>
      <sheetData sheetId="421"/>
      <sheetData sheetId="422"/>
      <sheetData sheetId="423"/>
      <sheetData sheetId="424"/>
      <sheetData sheetId="425">
        <row r="1">
          <cell r="A1" t="str">
            <v>ORISSA State Electricity Board, - GRIDCO</v>
          </cell>
        </row>
      </sheetData>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row r="1">
          <cell r="A1" t="str">
            <v>ORISSA State Electricity Board, - GRIDCO</v>
          </cell>
        </row>
      </sheetData>
      <sheetData sheetId="454"/>
      <sheetData sheetId="455"/>
      <sheetData sheetId="456"/>
      <sheetData sheetId="457"/>
      <sheetData sheetId="458">
        <row r="1">
          <cell r="A1" t="str">
            <v>ORISSA State Electricity Board, - GRIDCO</v>
          </cell>
        </row>
      </sheetData>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row r="1">
          <cell r="A1" t="str">
            <v>ORISSA State Electricity Board, - GRIDCO</v>
          </cell>
        </row>
      </sheetData>
      <sheetData sheetId="487"/>
      <sheetData sheetId="488"/>
      <sheetData sheetId="489"/>
      <sheetData sheetId="490"/>
      <sheetData sheetId="491">
        <row r="1">
          <cell r="A1" t="str">
            <v>ORISSA State Electricity Board, - GRIDCO</v>
          </cell>
        </row>
      </sheetData>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row r="1">
          <cell r="A1" t="str">
            <v>ORISSA State Electricity Board, - GRIDCO</v>
          </cell>
        </row>
      </sheetData>
      <sheetData sheetId="520"/>
      <sheetData sheetId="521"/>
      <sheetData sheetId="522"/>
      <sheetData sheetId="523"/>
      <sheetData sheetId="524">
        <row r="1">
          <cell r="A1" t="str">
            <v>ORISSA State Electricity Board, - GRIDCO</v>
          </cell>
        </row>
      </sheetData>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row r="1">
          <cell r="A1" t="str">
            <v>ORISSA State Electricity Board, - GRIDCO</v>
          </cell>
        </row>
      </sheetData>
      <sheetData sheetId="553"/>
      <sheetData sheetId="554"/>
      <sheetData sheetId="555"/>
      <sheetData sheetId="556"/>
      <sheetData sheetId="557">
        <row r="1">
          <cell r="A1" t="str">
            <v>ORISSA State Electricity Board, - GRIDCO</v>
          </cell>
        </row>
      </sheetData>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row r="1">
          <cell r="A1" t="str">
            <v>ORISSA State Electricity Board, - GRIDCO</v>
          </cell>
        </row>
      </sheetData>
      <sheetData sheetId="586"/>
      <sheetData sheetId="587"/>
      <sheetData sheetId="588"/>
      <sheetData sheetId="589"/>
      <sheetData sheetId="590">
        <row r="1">
          <cell r="A1" t="str">
            <v>ORISSA State Electricity Board, - GRIDCO</v>
          </cell>
        </row>
      </sheetData>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row r="1">
          <cell r="A1" t="str">
            <v>ORISSA State Electricity Board, - GRIDCO</v>
          </cell>
        </row>
      </sheetData>
      <sheetData sheetId="619"/>
      <sheetData sheetId="620"/>
      <sheetData sheetId="621"/>
      <sheetData sheetId="622"/>
      <sheetData sheetId="623">
        <row r="1">
          <cell r="A1" t="str">
            <v>ORISSA State Electricity Board, - GRIDCO</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row r="1">
          <cell r="A1" t="str">
            <v>ORISSA State Electricity Board, - GRIDCO</v>
          </cell>
        </row>
      </sheetData>
      <sheetData sheetId="652"/>
      <sheetData sheetId="653"/>
      <sheetData sheetId="654"/>
      <sheetData sheetId="655"/>
      <sheetData sheetId="656">
        <row r="1">
          <cell r="A1" t="str">
            <v>ORISSA State Electricity Board, - GRIDCO</v>
          </cell>
        </row>
      </sheetData>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
      <sheetName val="INPUT"/>
      <sheetName val="DIR USED ITEMS"/>
      <sheetName val="paste"/>
      <sheetName val="SUMMARY"/>
      <sheetName val="1"/>
      <sheetName val="2"/>
      <sheetName val="3"/>
      <sheetName val="4"/>
      <sheetName val="5"/>
      <sheetName val="6"/>
      <sheetName val="7"/>
      <sheetName val="8"/>
      <sheetName val="9"/>
      <sheetName val="10"/>
      <sheetName val="11"/>
      <sheetName val="12"/>
      <sheetName val="13"/>
      <sheetName val="14"/>
      <sheetName val="15"/>
      <sheetName val="16"/>
      <sheetName val="extra"/>
      <sheetName val="Rate Ana"/>
      <sheetName val="BOQ"/>
      <sheetName val="FORM-W3"/>
      <sheetName val="1-Pop Proj"/>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s>
    <sheetDataSet>
      <sheetData sheetId="0" refreshError="1"/>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sing Main"/>
      <sheetName val="C.I. PIPE"/>
      <sheetName val="DATAC.I."/>
      <sheetName val="SUMMARY"/>
      <sheetName val="PV FDN"/>
      <sheetName val="RECO STAT"/>
      <sheetName val="Fill this out first..."/>
      <sheetName val="PLmth"/>
    </sheet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User Manual"/>
      <sheetName val="Risk input"/>
      <sheetName val="Risk database"/>
      <sheetName val="Risk tracker"/>
      <sheetName val="BOQ"/>
    </sheetNames>
    <sheetDataSet>
      <sheetData sheetId="0"/>
      <sheetData sheetId="1"/>
      <sheetData sheetId="2"/>
      <sheetData sheetId="3">
        <row r="2">
          <cell r="B2" t="str">
            <v>Risk</v>
          </cell>
          <cell r="C2" t="str">
            <v xml:space="preserve"> Description of Risk</v>
          </cell>
          <cell r="D2" t="str">
            <v>Specific Concern / Relevance to BPRL</v>
          </cell>
          <cell r="E2" t="str">
            <v>Timeframe of Impact</v>
          </cell>
          <cell r="F2" t="str">
            <v>Severity</v>
          </cell>
          <cell r="G2" t="str">
            <v>Likelihood</v>
          </cell>
          <cell r="H2" t="str">
            <v>Impact in USD</v>
          </cell>
          <cell r="I2" t="str">
            <v>Inputs</v>
          </cell>
          <cell r="J2" t="str">
            <v>Responsibiltiy of Review</v>
          </cell>
          <cell r="K2" t="str">
            <v xml:space="preserve">Mitigation </v>
          </cell>
          <cell r="L2" t="str">
            <v>Mitigation Strategy</v>
          </cell>
          <cell r="M2" t="str">
            <v>Responsibility of execution &amp; timeline</v>
          </cell>
          <cell r="N2" t="str">
            <v>Current Progress (date of update is append at end)</v>
          </cell>
          <cell r="O2" t="str">
            <v>Category of Risk</v>
          </cell>
        </row>
        <row r="3">
          <cell r="B3" t="str">
            <v>Changes in Tax Regime</v>
          </cell>
          <cell r="C3" t="str">
            <v>Changes in tax/royalty structure by governments to bolster domestic finances</v>
          </cell>
          <cell r="D3" t="str">
            <v>Poor fiscal scenario in Indonesia and Mozambique might precipitate the government into increasing taxes</v>
          </cell>
          <cell r="E3" t="str">
            <v>Medium Term (18 Months - 5 years)</v>
          </cell>
          <cell r="F3">
            <v>1</v>
          </cell>
          <cell r="G3">
            <v>3</v>
          </cell>
          <cell r="H3" t="str">
            <v>TBD</v>
          </cell>
          <cell r="I3" t="str">
            <v>- Government Sources- Reports on Fiscal &amp; Tax outlook</v>
          </cell>
          <cell r="J3" t="str">
            <v>CFO</v>
          </cell>
          <cell r="K3" t="str">
            <v>TBD</v>
          </cell>
          <cell r="L3" t="str">
            <v>TBD</v>
          </cell>
          <cell r="O3" t="str">
            <v>Policy Related</v>
          </cell>
        </row>
        <row r="4">
          <cell r="B4" t="str">
            <v>Nationalization</v>
          </cell>
          <cell r="C4" t="str">
            <v>Risks related to permits, licenses and relationships with stakeholders like government agencies, NGOs which may delay/halt progress</v>
          </cell>
          <cell r="E4" t="str">
            <v>Long Term (5 years and more)</v>
          </cell>
          <cell r="F4">
            <v>3</v>
          </cell>
          <cell r="G4">
            <v>2</v>
          </cell>
          <cell r="H4" t="str">
            <v>TBD</v>
          </cell>
          <cell r="I4" t="str">
            <v>- Government Sources- Embassy Reports</v>
          </cell>
          <cell r="J4" t="str">
            <v>COO</v>
          </cell>
          <cell r="K4" t="str">
            <v>TBD</v>
          </cell>
          <cell r="L4" t="str">
            <v>TBD</v>
          </cell>
          <cell r="O4" t="str">
            <v>Policy Related</v>
          </cell>
        </row>
        <row r="5">
          <cell r="B5" t="str">
            <v xml:space="preserve">Changes in Energy Policy </v>
          </cell>
          <cell r="C5" t="str">
            <v>Push for cleaner energy on concerns of pollutionRemoving tax subsidies on oil and gas making it expensive for consumers and affecting demand</v>
          </cell>
          <cell r="D5" t="str">
            <v>Unlikely in next five years</v>
          </cell>
          <cell r="E5" t="str">
            <v>Long Term (5 years and more)</v>
          </cell>
          <cell r="F5">
            <v>2</v>
          </cell>
          <cell r="G5">
            <v>1</v>
          </cell>
          <cell r="H5" t="str">
            <v>TBD</v>
          </cell>
          <cell r="I5" t="str">
            <v>- Analyst Reports- Conference Reports</v>
          </cell>
          <cell r="J5" t="str">
            <v>Board</v>
          </cell>
          <cell r="K5" t="str">
            <v>TBD</v>
          </cell>
          <cell r="L5" t="str">
            <v>TBD</v>
          </cell>
          <cell r="O5" t="str">
            <v>Policy Related</v>
          </cell>
        </row>
        <row r="6">
          <cell r="B6" t="str">
            <v>Stakeholder &amp; Partner Risks</v>
          </cell>
          <cell r="C6" t="str">
            <v xml:space="preserve">Increased or complete control of petroleum &amp; gas resources by governments </v>
          </cell>
          <cell r="D6" t="str">
            <v>Change of partner is delaying project execution in North SeaBureaucratic hassles might slow down work in Indonesia</v>
          </cell>
          <cell r="E6" t="str">
            <v>Medium Term (18 Months - 5 years)</v>
          </cell>
          <cell r="F6">
            <v>1</v>
          </cell>
          <cell r="G6">
            <v>2</v>
          </cell>
          <cell r="H6" t="str">
            <v>TBD</v>
          </cell>
          <cell r="I6" t="str">
            <v>- Sources in government, partners etc.</v>
          </cell>
          <cell r="J6" t="str">
            <v>MD</v>
          </cell>
          <cell r="K6" t="str">
            <v>TBD</v>
          </cell>
          <cell r="L6" t="str">
            <v>TBD</v>
          </cell>
          <cell r="O6" t="str">
            <v>Policy Related</v>
          </cell>
        </row>
        <row r="7">
          <cell r="B7" t="str">
            <v>Terrorism, Piracy &amp; Geopolitical Risks</v>
          </cell>
          <cell r="C7" t="str">
            <v>▪ Terrorist attacks on oil fields and other facilities▪ Pirate attacks on oil &amp; LNG tankersInternal strife curtailing production</v>
          </cell>
          <cell r="D7" t="str">
            <v>Oil transport from Mozambique faces pirate threat especially in East African and Indian Ocean shipping corridors</v>
          </cell>
          <cell r="E7" t="str">
            <v>Long Term (5 years and more)</v>
          </cell>
          <cell r="F7">
            <v>2</v>
          </cell>
          <cell r="G7">
            <v>2</v>
          </cell>
          <cell r="H7" t="str">
            <v>TBD</v>
          </cell>
          <cell r="I7" t="str">
            <v>Interpol/Country police information</v>
          </cell>
          <cell r="J7" t="str">
            <v>VP</v>
          </cell>
          <cell r="K7" t="str">
            <v>TBD</v>
          </cell>
          <cell r="L7" t="str">
            <v>TBD</v>
          </cell>
          <cell r="O7" t="str">
            <v>Safety &amp; Security</v>
          </cell>
        </row>
        <row r="8">
          <cell r="B8" t="str">
            <v>Accidents &amp; Blowouts</v>
          </cell>
          <cell r="C8" t="str">
            <v>Risks related to accidents at oil &amp; gas facilities caused due to technical glitches, natural factors or human errors resulting in loss of assets, breach of product and environmental damage</v>
          </cell>
          <cell r="D8" t="str">
            <v>Offshore assets in Brazil susceptibleLNG extraction and conversion is prone to blowouts</v>
          </cell>
          <cell r="E8" t="str">
            <v>Immediate (0-18 Months)</v>
          </cell>
          <cell r="F8">
            <v>3</v>
          </cell>
          <cell r="G8">
            <v>2</v>
          </cell>
          <cell r="H8" t="str">
            <v>TBD</v>
          </cell>
          <cell r="I8" t="str">
            <v>- Audit Reports- Industry journals</v>
          </cell>
          <cell r="J8" t="str">
            <v>VP, Brazil</v>
          </cell>
          <cell r="K8" t="str">
            <v>TBD</v>
          </cell>
          <cell r="L8" t="str">
            <v>TBD</v>
          </cell>
          <cell r="O8" t="str">
            <v>Safety &amp; Security</v>
          </cell>
        </row>
        <row r="9">
          <cell r="B9" t="str">
            <v>Funding related</v>
          </cell>
          <cell r="C9" t="str">
            <v>Inability to raise funding required to buy attractive assets or fund exploration &amp; development leading to lost opportunity</v>
          </cell>
          <cell r="D9" t="str">
            <v>1. Additional funding required for quarter 2, 2011. Need to secure funding through BPCL</v>
          </cell>
          <cell r="E9" t="str">
            <v>Immediate (0-18 Months)</v>
          </cell>
          <cell r="F9">
            <v>3</v>
          </cell>
          <cell r="G9">
            <v>3</v>
          </cell>
          <cell r="H9">
            <v>30</v>
          </cell>
          <cell r="I9" t="str">
            <v>Anadarko's communication dated 20-05-2011; Memo No</v>
          </cell>
          <cell r="J9" t="str">
            <v>CFO</v>
          </cell>
          <cell r="K9" t="str">
            <v>Yes</v>
          </cell>
          <cell r="L9" t="str">
            <v>Ensure it is communication to BPCL by 25-05-2011</v>
          </cell>
          <cell r="M9" t="str">
            <v>CFO Office owns responsibility. Matter to be resolved in one months time</v>
          </cell>
          <cell r="N9" t="str">
            <v>To be filled</v>
          </cell>
          <cell r="O9" t="str">
            <v>Financial</v>
          </cell>
        </row>
        <row r="10">
          <cell r="B10" t="str">
            <v>Cost and Time Overruns</v>
          </cell>
          <cell r="C10" t="str">
            <v xml:space="preserve">-Complexity of technology &amp; poor project controls and execution leading to time delays and cost overruns of project-Not being able to use experience from first rigs/trains to compress costs or execution schedule on future trains/rigs </v>
          </cell>
          <cell r="D10" t="str">
            <v>All current projects are susceptible</v>
          </cell>
          <cell r="E10" t="str">
            <v>Immediate (0-18 Months)</v>
          </cell>
          <cell r="F10">
            <v>2</v>
          </cell>
          <cell r="G10">
            <v>5</v>
          </cell>
          <cell r="H10" t="str">
            <v>TBD</v>
          </cell>
          <cell r="I10" t="str">
            <v>- Audit Reports, - Projected costs- Actual project expenses</v>
          </cell>
          <cell r="J10" t="str">
            <v>Asset Manager</v>
          </cell>
          <cell r="K10" t="str">
            <v>TBD</v>
          </cell>
          <cell r="L10" t="str">
            <v>TBD</v>
          </cell>
          <cell r="O10" t="str">
            <v>Project</v>
          </cell>
        </row>
        <row r="11">
          <cell r="B11" t="str">
            <v>Talent Management</v>
          </cell>
          <cell r="C11" t="str">
            <v>▪ Required skill-sets not available in the market▪ Inability to attract talent due to    poor remuneration &amp; lifestyle considerations</v>
          </cell>
          <cell r="D11" t="str">
            <v xml:space="preserve">BPRL’s PSU context and inability to pay market rates across the board limits ability to attract world class talent </v>
          </cell>
          <cell r="E11" t="str">
            <v>Medium Term (18 Months - 5 years)</v>
          </cell>
          <cell r="F11">
            <v>2</v>
          </cell>
          <cell r="G11">
            <v>1</v>
          </cell>
          <cell r="H11" t="str">
            <v>TBD</v>
          </cell>
          <cell r="I11" t="str">
            <v>- Capability/Skills gap analysis- Training feedback</v>
          </cell>
          <cell r="J11" t="str">
            <v>Technical Head</v>
          </cell>
          <cell r="K11" t="str">
            <v>TBD</v>
          </cell>
          <cell r="L11" t="str">
            <v>TBD</v>
          </cell>
          <cell r="O11" t="str">
            <v>HR</v>
          </cell>
        </row>
        <row r="12">
          <cell r="B12" t="str">
            <v>Demand risks</v>
          </cell>
          <cell r="C12" t="str">
            <v>Decrease in demand for Oil &amp; Gas due to      ▪ Recession      ▪ Substitution by cleaner energy sources      ▪ Increase in public transport usage</v>
          </cell>
          <cell r="D12" t="str">
            <v xml:space="preserve">Further discoveries and wide spread availability of shale gas could push LNG prices down </v>
          </cell>
          <cell r="E12" t="str">
            <v>Medium Term (18 Months - 5 years)</v>
          </cell>
          <cell r="F12">
            <v>2</v>
          </cell>
          <cell r="G12">
            <v>2</v>
          </cell>
          <cell r="H12" t="str">
            <v>TBD</v>
          </cell>
          <cell r="I12" t="str">
            <v>- Analyst Reports on Oil- Success of substitutes- Price trends in oil</v>
          </cell>
          <cell r="J12" t="str">
            <v>MD</v>
          </cell>
          <cell r="K12" t="str">
            <v>TBD</v>
          </cell>
          <cell r="L12" t="str">
            <v>TBD</v>
          </cell>
          <cell r="O12" t="str">
            <v>Economic</v>
          </cell>
        </row>
        <row r="13">
          <cell r="B13" t="str">
            <v>Supply risks</v>
          </cell>
          <cell r="C13" t="str">
            <v>Reduced supply available due to incorrect estimation of reserves or lack of technology in extraction</v>
          </cell>
          <cell r="D13" t="str">
            <v>All the current reserve estimates are preliminary and have not been certified yet</v>
          </cell>
          <cell r="E13" t="str">
            <v>Medium Term (18 Months - 5 years)</v>
          </cell>
          <cell r="F13">
            <v>1</v>
          </cell>
          <cell r="G13">
            <v>2</v>
          </cell>
          <cell r="H13" t="str">
            <v>TBD</v>
          </cell>
          <cell r="I13" t="str">
            <v>- Reserve Estimation- Production profiles periodically updated by GnG Team</v>
          </cell>
          <cell r="J13" t="str">
            <v>VP</v>
          </cell>
          <cell r="K13" t="str">
            <v>TBD</v>
          </cell>
          <cell r="L13" t="str">
            <v>TBD</v>
          </cell>
          <cell r="O13" t="str">
            <v>Economic</v>
          </cell>
        </row>
      </sheetData>
      <sheetData sheetId="4"/>
      <sheetData sheetId="5" refreshError="1"/>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ap"/>
      <sheetName val="TS-TC"/>
      <sheetName val="L2 Schedule"/>
      <sheetName val="Rate Analysis"/>
      <sheetName val="DB@Acess"/>
      <sheetName val="Civil"/>
      <sheetName val="대비표"/>
      <sheetName val="PV FDN"/>
      <sheetName val="MPR_PA_1"/>
      <sheetName val="E1"/>
      <sheetName val="Inputs"/>
      <sheetName val="Rate_Analysis4"/>
      <sheetName val="Rate_Analysis2"/>
      <sheetName val="Rate_Analysis1"/>
      <sheetName val="Rate_Analysis"/>
      <sheetName val="Rate_Analysis3"/>
      <sheetName val="Validation"/>
      <sheetName val="BLK2"/>
      <sheetName val="BLK3"/>
      <sheetName val="E &amp; R"/>
      <sheetName val="INPUT SHEET"/>
      <sheetName val="radar"/>
      <sheetName val="UG"/>
      <sheetName val="P-Ins &amp; Bonds"/>
      <sheetName val="bar bending"/>
      <sheetName val="Resourc - Material"/>
      <sheetName val="Inputs &amp; Summary Output"/>
      <sheetName val="Rising Main"/>
      <sheetName val="A.O.R."/>
      <sheetName val="發包單價差-車站組鋼筋"/>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Plant &amp;  Machinery"/>
      <sheetName val="COLUMN"/>
      <sheetName val="Work"/>
      <sheetName val="procurement"/>
      <sheetName val="COVER"/>
      <sheetName val="TOP SHEET"/>
      <sheetName val="JCR Top - Direct"/>
      <sheetName val="OVERHEADS"/>
      <sheetName val="APPORTIONING"/>
      <sheetName val="Crusher Costing"/>
      <sheetName val="BASIC DATA of Material"/>
      <sheetName val="Cost of material"/>
      <sheetName val="Req of Material"/>
      <sheetName val="Crusher"/>
      <sheetName val="MIX COMPOSITION"/>
      <sheetName val="SUMMARY PLANT COST"/>
      <sheetName val="ETC Plant Cost"/>
      <sheetName val="SITE CLEARANCE"/>
      <sheetName val="Earthwork"/>
      <sheetName val="Subbase"/>
      <sheetName val="PAVEMENT"/>
      <sheetName val="Culvert"/>
      <sheetName val="Concrete"/>
      <sheetName val="TRAFFIC APPURENTANCE"/>
      <sheetName val="CD &amp; Bridges"/>
      <sheetName val="BRIDGE CONCRETE"/>
      <sheetName val="ETC -Escalation"/>
      <sheetName val="SC item esc"/>
      <sheetName val="SC DIESEL ESCALATION"/>
      <sheetName val="Working Capital"/>
      <sheetName val="CAPITAL CHARGE"/>
      <sheetName val="IPS"/>
      <sheetName val="PC PIVOT- do not fiddle with"/>
      <sheetName val="TAX"/>
      <sheetName val="ABSTRACT BOQ"/>
      <sheetName val="IDC - OVERHEADS - SUMMARY"/>
      <sheetName val="common overheads"/>
      <sheetName val="OF - BACK"/>
      <sheetName val="IDC - OVERHEADS"/>
      <sheetName val="TOP_SHEET"/>
      <sheetName val="JCR_Top_-_Direct"/>
      <sheetName val="Crusher_Costing"/>
      <sheetName val="BASIC_DATA_of_Material"/>
      <sheetName val="Cost_of_material"/>
      <sheetName val="Req_of_Material"/>
      <sheetName val="MIX_COMPOSITION"/>
      <sheetName val="SUMMARY_PLANT_COST"/>
      <sheetName val="ETC_Plant_Cost"/>
      <sheetName val="SITE_CLEARANCE"/>
      <sheetName val="TRAFFIC_APPURENTANCE"/>
      <sheetName val="CD_&amp;_Bridges"/>
      <sheetName val="BRIDGE_CONCRETE"/>
      <sheetName val="ETC_-Escalation"/>
      <sheetName val="SC_item_esc"/>
      <sheetName val="SC_DIESEL_ESCALATION"/>
      <sheetName val="Working_Capital"/>
      <sheetName val="CAPITAL_CHARGE"/>
      <sheetName val="PC_PIVOT-_do_not_fiddle_with"/>
      <sheetName val="ABSTRACT_BOQ"/>
      <sheetName val="IDC_-_OVERHEADS_-_SUMMARY"/>
      <sheetName val="common_overheads"/>
      <sheetName val="OF_-_BACK"/>
      <sheetName val="IDC_-_OVERHEADS"/>
      <sheetName val="M+MC"/>
      <sheetName val="cubes_M20"/>
      <sheetName val="PV_FDN"/>
      <sheetName val="bhand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refreshError="1"/>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Manpower"/>
      <sheetName val="REVENUES &amp; BS"/>
      <sheetName val="bs BP 04 SA"/>
      <sheetName val="BOQ"/>
      <sheetName val="CLAY"/>
      <sheetName val="ADANI - Planning Sept-Mar"/>
      <sheetName val="Non-Adani Planning Sept-Mar"/>
      <sheetName val="Non-Adani Planning Sept-Mar (2)"/>
      <sheetName val="Cul_detail"/>
      <sheetName val="Schedule No.1"/>
      <sheetName val="Data sheet"/>
      <sheetName val="RATE-ANAY."/>
      <sheetName val="BHANDUP"/>
      <sheetName val="PV FDN"/>
      <sheetName val="Base"/>
      <sheetName val="Tower Schedule"/>
      <sheetName val="INPUT"/>
      <sheetName val="steam outlet"/>
      <sheetName val="DETAILED  BOQ"/>
      <sheetName val="std.wt."/>
      <sheetName val="PRICE BID"/>
      <sheetName val="A 3_7"/>
      <sheetName val="LOCAL RATES"/>
      <sheetName val="Sum"/>
      <sheetName val="Presentation"/>
      <sheetName val="Rising Main"/>
      <sheetName val="Top"/>
      <sheetName val="Rate"/>
      <sheetName val="Mapping"/>
      <sheetName val="Consolidation DB"/>
      <sheetName val="Pivot"/>
      <sheetName val="Zero Cost&gt;&gt;"/>
      <sheetName val="Output"/>
      <sheetName val="Zero Cost"/>
      <sheetName val="Input&gt;&gt;"/>
      <sheetName val="General"/>
      <sheetName val="Site"/>
      <sheetName val="L2"/>
      <sheetName val="Activities &gt;&gt;"/>
      <sheetName val="DS"/>
      <sheetName val="CS"/>
      <sheetName val="Foundation working"/>
      <sheetName val="Foundation"/>
      <sheetName val="Site Cost"/>
      <sheetName val="Erection"/>
      <sheetName val="TSE"/>
      <sheetName val="Manual"/>
      <sheetName val="Others &gt;&gt;"/>
      <sheetName val="Provision"/>
      <sheetName val="OH"/>
      <sheetName val="HO"/>
      <sheetName val="Other"/>
      <sheetName val="Safety"/>
      <sheetName val="Finance"/>
      <sheetName val="Cashflow&gt;&gt;"/>
      <sheetName val="Inputs to CF"/>
      <sheetName val="Activity Association"/>
      <sheetName val="CF-Erection"/>
      <sheetName val="CF-Supply"/>
      <sheetName val="CF-Consolidated"/>
      <sheetName val="Risk &gt;&gt;"/>
      <sheetName val="Interface to Risk Model"/>
      <sheetName val="Mapping_month"/>
      <sheetName val="Consolidation DB_month"/>
      <sheetName val=" AT-1-220 "/>
      <sheetName val=" BC-220"/>
      <sheetName val="220 11  bs "/>
      <sheetName val="sheet2 (Layout)"/>
      <sheetName val="LANGUAGE"/>
      <sheetName val="#REF"/>
      <sheetName val="design"/>
      <sheetName val="Report"/>
      <sheetName val="REL"/>
      <sheetName val="ytd-march'10"/>
      <sheetName val="CO FORMS"/>
      <sheetName val="EXPENSES"/>
      <sheetName val="parameters"/>
      <sheetName val="Prithla CP"/>
      <sheetName val="Risk database"/>
      <sheetName val="Final Bill of Material"/>
      <sheetName val="AOP-SEPT-00"/>
      <sheetName val="Rates"/>
      <sheetName val="NJP"/>
      <sheetName val="PROCTOR"/>
      <sheetName val="SMR-EXP_"/>
      <sheetName val="CFL-JEJURI_(ad)"/>
      <sheetName val="CFL-DVC_"/>
      <sheetName val="SUMMARY_(2)"/>
      <sheetName val="SUMMARY_"/>
      <sheetName val="SUMMARY_(AD)"/>
      <sheetName val="ADANI_-_Planning_Sept-Mar"/>
      <sheetName val="Non-Adani_Planning_Sept-Mar"/>
      <sheetName val="Non-Adani_Planning_Sept-Mar_(2)"/>
      <sheetName val="REVENUES_&amp;_BS"/>
      <sheetName val="bs_BP_04_SA"/>
      <sheetName val="Schedule_No_1"/>
      <sheetName val="Data_sheet"/>
      <sheetName val="RATE-ANAY_"/>
      <sheetName val="PV_FDN"/>
      <sheetName val="Tower_Schedule"/>
      <sheetName val="steam_outlet"/>
      <sheetName val="DETAILED__BOQ"/>
      <sheetName val="std_wt_"/>
      <sheetName val="PRICE_BID"/>
      <sheetName val="A_3_7"/>
      <sheetName val="LOCAL_RATES"/>
      <sheetName val="Rising_Main"/>
      <sheetName val="sheet2_(Layout)"/>
      <sheetName val="Consolidation_DB"/>
      <sheetName val="Zero_Cost&gt;&gt;"/>
      <sheetName val="Zero_Cost"/>
      <sheetName val="Activities_&gt;&gt;"/>
      <sheetName val="Foundation_working"/>
      <sheetName val="Site_Cost"/>
      <sheetName val="Others_&gt;&gt;"/>
      <sheetName val="Inputs_to_CF"/>
      <sheetName val="Activity_Association"/>
      <sheetName val="Risk_&gt;&gt;"/>
      <sheetName val="Interface_to_Risk_Model"/>
      <sheetName val="Consolidation_DB_month"/>
      <sheetName val="_AT-1-220_"/>
      <sheetName val="_BC-220"/>
      <sheetName val="220_11__bs_"/>
      <sheetName val="CO_FORMS"/>
      <sheetName val="SMR-EXP_1"/>
      <sheetName val="CFL-JEJURI_(ad)1"/>
      <sheetName val="CFL-DVC_1"/>
      <sheetName val="SUMMARY_(2)1"/>
      <sheetName val="SUMMARY_1"/>
      <sheetName val="SUMMARY_(AD)1"/>
      <sheetName val="ADANI_-_Planning_Sept-Mar1"/>
      <sheetName val="Non-Adani_Planning_Sept-Mar1"/>
      <sheetName val="Non-Adani_Planning_Sept-Mar_(21"/>
      <sheetName val="REVENUES_&amp;_BS1"/>
      <sheetName val="bs_BP_04_SA1"/>
      <sheetName val="Schedule_No_11"/>
      <sheetName val="Data_sheet1"/>
      <sheetName val="RATE-ANAY_1"/>
      <sheetName val="PV_FDN1"/>
      <sheetName val="Assumption"/>
      <sheetName val="Validation"/>
      <sheetName val="Plan"/>
      <sheetName val="Twr-MT"/>
      <sheetName val="lookup"/>
      <sheetName val="4 (2)"/>
      <sheetName val="FORM7"/>
      <sheetName val="costing"/>
      <sheetName val="Design of two-way slab"/>
      <sheetName val="Contracts"/>
      <sheetName val="Payments Status"/>
      <sheetName val="ord-lost_98&amp;99"/>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end"/>
      <sheetName val="Capacity"/>
      <sheetName val="Output"/>
      <sheetName val="Reconfig. settings"/>
      <sheetName val="PCT assumptions"/>
      <sheetName val="Patient flows"/>
      <sheetName val="Cost scaling"/>
      <sheetName val="Change log"/>
      <sheetName val="Engine"/>
      <sheetName val="Specification"/>
      <sheetName val="Calculation"/>
      <sheetName val="For importing"/>
      <sheetName val="DossierConsolidation"/>
    </sheetNames>
    <sheetDataSet>
      <sheetData sheetId="0" refreshError="1">
        <row r="1">
          <cell r="K1" t="str">
            <v>Surrey4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of one-way slab"/>
      <sheetName val="Design of two-way slab"/>
      <sheetName val="Summary"/>
    </sheetNames>
    <sheetDataSet>
      <sheetData sheetId="0" refreshError="1"/>
      <sheetData sheetId="1" refreshError="1">
        <row r="13">
          <cell r="B13">
            <v>210</v>
          </cell>
        </row>
      </sheetData>
      <sheetData sheetId="2" refreshError="1"/>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sheetName val="Units"/>
      <sheetName val="380-T"/>
      <sheetName val="380 Wt Cal"/>
      <sheetName val="380 Wts"/>
      <sheetName val="380 Wts-Spc"/>
      <sheetName val="230-T"/>
      <sheetName val="230 Wt Cal"/>
      <sheetName val="230 Wts"/>
      <sheetName val="Q"/>
      <sheetName val="Q-O"/>
      <sheetName val="Q-E"/>
      <sheetName val="Q-X"/>
      <sheetName val="Profit"/>
      <sheetName val="Sum-C"/>
      <sheetName val="UPW"/>
      <sheetName val="MF"/>
      <sheetName val="Cur"/>
      <sheetName val="T"/>
      <sheetName val="P"/>
      <sheetName val="C"/>
      <sheetName val="I"/>
      <sheetName val="O"/>
      <sheetName val="OA"/>
      <sheetName val="HW"/>
      <sheetName val="CA"/>
      <sheetName val="SA"/>
      <sheetName val="W"/>
      <sheetName val="X"/>
      <sheetName val="XA"/>
      <sheetName val="TA"/>
      <sheetName val="Typetest"/>
      <sheetName val="V"/>
      <sheetName val="Cost of TLT ASTM"/>
      <sheetName val="Steel Zinc Rates ASTM"/>
      <sheetName val="Recovery ASTM"/>
      <sheetName val="Freight"/>
      <sheetName va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
      <sheetName val="Cond"/>
      <sheetName val="ACS"/>
      <sheetName val="OPGW"/>
      <sheetName val="OPGW Acc"/>
      <sheetName val="Ins"/>
      <sheetName val="HW"/>
      <sheetName val="WS&amp;WL"/>
      <sheetName val="Earthing"/>
      <sheetName val="ER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pean CVs"/>
      <sheetName val="Tel"/>
      <sheetName val="FU"/>
      <sheetName val="SC-IMP"/>
      <sheetName val="JK-SC"/>
      <sheetName val="-IMP"/>
      <sheetName val="SC-later-ltr"/>
      <sheetName val="Dly"/>
      <sheetName val="SC(Lt-1)"/>
      <sheetName val="shrt"/>
      <sheetName val="SHJ"/>
      <sheetName val="Dubai Office"/>
      <sheetName val="Emp (add all fields in future )"/>
      <sheetName val="Emp-ltrs"/>
      <sheetName val="UAE-RET"/>
      <sheetName val="PDO"/>
      <sheetName val="PDO-Omanis"/>
      <sheetName val="PDO-Dubai personnel"/>
      <sheetName val="PDO-RET"/>
      <sheetName val="LNG"/>
      <sheetName val="A L L "/>
      <sheetName val="Malaysia"/>
      <sheetName val="Malaysia incl. RET"/>
      <sheetName val="Qatar"/>
      <sheetName val="Qatar-RET"/>
      <sheetName val="Info"/>
      <sheetName val="Emp-DXB"/>
      <sheetName val="Emp-Kuwait"/>
      <sheetName val="filing"/>
      <sheetName val="Info-old"/>
      <sheetName val="Proce-new"/>
      <sheetName val="Comp.file names"/>
      <sheetName val="Filing-Lst"/>
      <sheetName val="Sr.Nos."/>
      <sheetName val="Mang"/>
      <sheetName val="Acitivity"/>
      <sheetName val="Pesons visited"/>
      <sheetName val="FU's travel"/>
      <sheetName val="Vehicle nos."/>
      <sheetName val="BADGER "/>
      <sheetName val="selected E-Mail addresses"/>
      <sheetName val="E-Mail Address List"/>
      <sheetName val="Black listed"/>
      <sheetName val="Sheet1"/>
      <sheetName val="Other CVs"/>
      <sheetName val="3m L-ahead Qty Format Modfd"/>
      <sheetName val="Rising Main"/>
      <sheetName val="A1 Thru A11- LUMP SUM CONSTR"/>
      <sheetName val="380KV GIS"/>
      <sheetName val="COVER"/>
      <sheetName val="SILICATE"/>
      <sheetName val="RFP002"/>
      <sheetName val="BQ Working"/>
      <sheetName val="Eng."/>
      <sheetName val="D"/>
      <sheetName val="96_12"/>
      <sheetName val="NLD - Assum"/>
      <sheetName val="Currency Code &amp; Exchange Rate"/>
      <sheetName val="European_CVs"/>
      <sheetName val="Dubai_Office"/>
      <sheetName val="Emp_(add_all_fields_in_future_)"/>
      <sheetName val="PDO-Dubai_personnel"/>
      <sheetName val="A_L_L_"/>
      <sheetName val="Malaysia_incl__RET"/>
      <sheetName val="Comp_file_names"/>
      <sheetName val="Sr_Nos_"/>
      <sheetName val="Pesons_visited"/>
      <sheetName val="FU's_travel"/>
      <sheetName val="Vehicle_nos_"/>
      <sheetName val="BADGER_"/>
      <sheetName val="selected_E-Mail_addresses"/>
      <sheetName val="E-Mail_Address_List"/>
      <sheetName val="Black_listed"/>
      <sheetName val="Other_CVs"/>
      <sheetName val="3m_L-ahead_Qty_Format_Modfd"/>
      <sheetName val="A1_Thru_A11-_LUMP_SUM_CONSTR"/>
      <sheetName val="BQ_Working"/>
      <sheetName val="Eng_"/>
      <sheetName val="NLD_-_Assum"/>
      <sheetName val="Currency_Code_&amp;_Exchange_Rate"/>
      <sheetName val="6000"/>
      <sheetName val="BOQ fire proofing"/>
      <sheetName val="UBC(WIND)"/>
      <sheetName val="Manpow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ff"/>
      <sheetName val="BB"/>
      <sheetName val="HOSTEL2"/>
      <sheetName val="fff"/>
      <sheetName val="SO"/>
      <sheetName val="cd"/>
      <sheetName val="cdd"/>
      <sheetName val="Sheet1"/>
      <sheetName val="Estimate"/>
      <sheetName val="Schedule No.1"/>
      <sheetName val="jindal_Fin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r_01Br6_8"/>
      <sheetName val="Malaysia incl. RET"/>
      <sheetName val="Int(Ho con &amp; LH)"/>
    </sheetNames>
    <sheetDataSet>
      <sheetData sheetId="0"/>
      <sheetData sheetId="1" refreshError="1"/>
      <sheetData sheetId="2" refreshError="1"/>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S1BOQ"/>
      <sheetName val="PO NOS"/>
      <sheetName val="Cor_01Br6_8"/>
      <sheetName val="Code"/>
      <sheetName val="SC Cost FEB 03"/>
      <sheetName val="2 Pile capacity Calculations"/>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grid"/>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Design"/>
      <sheetName val="PACK (B)"/>
      <sheetName val="Sheet1"/>
      <sheetName val="#REF"/>
      <sheetName val="Report1"/>
      <sheetName val="PACK_(B)"/>
      <sheetName val="DSLP CALCULATION"/>
      <sheetName val="SPT vs PHI"/>
      <sheetName val="Report"/>
      <sheetName val="Coalmine"/>
      <sheetName val="BHANDUP"/>
      <sheetName val="parameters"/>
      <sheetName val="LANGUAGE"/>
      <sheetName val="mr21"/>
      <sheetName val="clay"/>
      <sheetName val="Form 6"/>
      <sheetName val="BQMPALOC"/>
      <sheetName val="A 3_7"/>
      <sheetName val="bu21"/>
      <sheetName val="p &amp; l "/>
      <sheetName val="cal"/>
      <sheetName val="ytd-march'10"/>
      <sheetName val="IDCCALHYD-GOO"/>
      <sheetName val="dsl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Top sheet_Complete"/>
      <sheetName val="Top Sheet"/>
      <sheetName val="Abstract_DC"/>
      <sheetName val="EB Charges"/>
      <sheetName val="Major Quantities Complete"/>
      <sheetName val="Major Quantities_Jetty"/>
      <sheetName val="Misc Works"/>
      <sheetName val="Jetty Works"/>
      <sheetName val="Approach Trussel"/>
      <sheetName val="BPCL Jetty"/>
      <sheetName val="Approach_BPCL"/>
      <sheetName val="Sheet4"/>
      <sheetName val="RA"/>
      <sheetName val="RA_Jetty "/>
      <sheetName val="Batching&amp;Pil POL"/>
      <sheetName val="PB"/>
      <sheetName val="Total reclamation fill"/>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IN SIZE "/>
      <sheetName val="Sp.Gr."/>
      <sheetName val="LLPL"/>
      <sheetName val="PROCTOR"/>
      <sheetName val="C.B.R"/>
      <sheetName val="Sheet6"/>
      <sheetName val="Sheet8"/>
      <sheetName val="Sheet9"/>
      <sheetName val="sp.CBR"/>
      <sheetName val="Sheet14"/>
      <sheetName val="Sheet15"/>
      <sheetName val="Sheet16"/>
      <sheetName val="Module2"/>
      <sheetName val="지급자재"/>
      <sheetName val="Intro"/>
      <sheetName val="Cul_detail"/>
      <sheetName val="S2groupcode"/>
      <sheetName val="Index"/>
      <sheetName val="FORM-W3"/>
      <sheetName val="TABLES"/>
      <sheetName val="SUMMARY"/>
      <sheetName val="RA"/>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crete"/>
      <sheetName val="Summary DPR"/>
      <sheetName val="DPR S-F &amp; S-P (2)"/>
      <sheetName val="DPR S-F &amp; S-P"/>
      <sheetName val="Land Schedule"/>
      <sheetName val="Survey "/>
      <sheetName val="VC -SF"/>
      <sheetName val="VC -SP"/>
      <sheetName val="Ere S-P  "/>
      <sheetName val="Ere S-F "/>
      <sheetName val="FDN S-F"/>
      <sheetName val="FDN S-P"/>
      <sheetName val="Earthing S-P"/>
      <sheetName val="Earthing S-F"/>
      <sheetName val="Supply"/>
      <sheetName val="ROW S-F"/>
      <sheetName val="Proposal"/>
      <sheetName val="ROW S-P"/>
      <sheetName val="TS SP"/>
      <sheetName val="TS SF"/>
      <sheetName val="Sheet4"/>
      <sheetName val="Sheet2"/>
      <sheetName val="Sheet1"/>
      <sheetName val="Fore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49">
          <cell r="C49" t="str">
            <v>3/0</v>
          </cell>
          <cell r="D49" t="str">
            <v>DB1+0</v>
          </cell>
          <cell r="E49">
            <v>46.87</v>
          </cell>
        </row>
        <row r="51">
          <cell r="C51" t="str">
            <v>3/1</v>
          </cell>
          <cell r="D51" t="str">
            <v>DA+3</v>
          </cell>
          <cell r="E51">
            <v>51.15</v>
          </cell>
        </row>
        <row r="53">
          <cell r="C53" t="str">
            <v>3/2</v>
          </cell>
          <cell r="D53" t="str">
            <v>DA+3</v>
          </cell>
          <cell r="E53">
            <v>51.15</v>
          </cell>
        </row>
        <row r="55">
          <cell r="C55" t="str">
            <v>3/3</v>
          </cell>
          <cell r="D55" t="str">
            <v>DA-3</v>
          </cell>
          <cell r="E55">
            <v>45.15</v>
          </cell>
        </row>
        <row r="57">
          <cell r="C57" t="str">
            <v>3/4</v>
          </cell>
          <cell r="D57" t="str">
            <v>DA+0</v>
          </cell>
          <cell r="E57">
            <v>48.15</v>
          </cell>
        </row>
        <row r="59">
          <cell r="C59" t="str">
            <v>3/5</v>
          </cell>
          <cell r="D59" t="str">
            <v>DA+3</v>
          </cell>
          <cell r="E59">
            <v>51.15</v>
          </cell>
        </row>
        <row r="61">
          <cell r="C61" t="str">
            <v>3/6</v>
          </cell>
          <cell r="D61" t="str">
            <v>DA+0</v>
          </cell>
          <cell r="E61">
            <v>48.15</v>
          </cell>
        </row>
        <row r="63">
          <cell r="C63" t="str">
            <v>3/7</v>
          </cell>
          <cell r="D63" t="str">
            <v>DA+0</v>
          </cell>
          <cell r="E63">
            <v>48.15</v>
          </cell>
        </row>
        <row r="65">
          <cell r="C65" t="str">
            <v>3/8</v>
          </cell>
          <cell r="D65" t="str">
            <v>DA-3</v>
          </cell>
          <cell r="E65">
            <v>45.15</v>
          </cell>
        </row>
        <row r="67">
          <cell r="C67" t="str">
            <v>3/9</v>
          </cell>
          <cell r="D67" t="str">
            <v>DA+0</v>
          </cell>
          <cell r="E67">
            <v>48.15</v>
          </cell>
        </row>
        <row r="69">
          <cell r="C69" t="str">
            <v>3/10</v>
          </cell>
          <cell r="D69" t="str">
            <v>DA+3</v>
          </cell>
          <cell r="E69">
            <v>51.15</v>
          </cell>
        </row>
        <row r="71">
          <cell r="C71" t="str">
            <v>4/0</v>
          </cell>
          <cell r="D71" t="str">
            <v>DB2+0</v>
          </cell>
          <cell r="E71">
            <v>46.87</v>
          </cell>
        </row>
        <row r="73">
          <cell r="C73" t="str">
            <v>4/1</v>
          </cell>
          <cell r="D73" t="str">
            <v>DA-3</v>
          </cell>
          <cell r="E73">
            <v>45.15</v>
          </cell>
        </row>
        <row r="75">
          <cell r="C75" t="str">
            <v>4/2</v>
          </cell>
          <cell r="D75" t="str">
            <v>DA+0</v>
          </cell>
          <cell r="E75">
            <v>48.15</v>
          </cell>
        </row>
        <row r="77">
          <cell r="C77" t="str">
            <v>4/3</v>
          </cell>
          <cell r="D77" t="str">
            <v>DA+3</v>
          </cell>
          <cell r="E77">
            <v>51.15</v>
          </cell>
        </row>
        <row r="79">
          <cell r="C79" t="str">
            <v>4/4</v>
          </cell>
          <cell r="D79" t="str">
            <v>DA+3</v>
          </cell>
          <cell r="E79">
            <v>51.15</v>
          </cell>
        </row>
        <row r="81">
          <cell r="C81" t="str">
            <v>5/0</v>
          </cell>
          <cell r="D81" t="str">
            <v>DB1+0</v>
          </cell>
          <cell r="E81">
            <v>46.87</v>
          </cell>
        </row>
        <row r="83">
          <cell r="C83" t="str">
            <v>5/1</v>
          </cell>
          <cell r="D83" t="str">
            <v>DA+6</v>
          </cell>
          <cell r="E83">
            <v>54.15</v>
          </cell>
        </row>
        <row r="85">
          <cell r="C85" t="str">
            <v>5/2</v>
          </cell>
          <cell r="D85" t="str">
            <v>DA+3</v>
          </cell>
          <cell r="E85">
            <v>51.15</v>
          </cell>
        </row>
        <row r="87">
          <cell r="C87" t="str">
            <v>5/3</v>
          </cell>
          <cell r="D87" t="str">
            <v>DA+0</v>
          </cell>
          <cell r="E87">
            <v>48.15</v>
          </cell>
        </row>
        <row r="89">
          <cell r="C89" t="str">
            <v>5/4</v>
          </cell>
          <cell r="D89" t="str">
            <v>DA+0</v>
          </cell>
          <cell r="E89">
            <v>48.15</v>
          </cell>
        </row>
        <row r="91">
          <cell r="C91" t="str">
            <v>5/5</v>
          </cell>
          <cell r="D91" t="str">
            <v>DA+3</v>
          </cell>
          <cell r="E91">
            <v>51.15</v>
          </cell>
        </row>
        <row r="93">
          <cell r="C93" t="str">
            <v>5/6</v>
          </cell>
          <cell r="D93" t="str">
            <v>DA+3</v>
          </cell>
          <cell r="E93">
            <v>51.15</v>
          </cell>
        </row>
        <row r="95">
          <cell r="C95" t="str">
            <v>7/0</v>
          </cell>
          <cell r="D95" t="str">
            <v>DB2+0</v>
          </cell>
          <cell r="E95">
            <v>46.87</v>
          </cell>
        </row>
        <row r="97">
          <cell r="C97" t="str">
            <v>7/1</v>
          </cell>
          <cell r="D97" t="str">
            <v>DA+3</v>
          </cell>
          <cell r="E97">
            <v>51.15</v>
          </cell>
        </row>
        <row r="99">
          <cell r="C99" t="str">
            <v>8/0</v>
          </cell>
          <cell r="D99" t="str">
            <v>DB1+0</v>
          </cell>
          <cell r="E99">
            <v>46.87</v>
          </cell>
        </row>
        <row r="101">
          <cell r="C101" t="str">
            <v>8/1</v>
          </cell>
          <cell r="D101" t="str">
            <v>DA+6</v>
          </cell>
          <cell r="E101">
            <v>54.15</v>
          </cell>
        </row>
        <row r="103">
          <cell r="C103" t="str">
            <v>8/2</v>
          </cell>
          <cell r="D103" t="str">
            <v>DA+3</v>
          </cell>
          <cell r="E103">
            <v>51.15</v>
          </cell>
        </row>
        <row r="105">
          <cell r="C105" t="str">
            <v>8/3</v>
          </cell>
          <cell r="D105" t="str">
            <v>DA+3</v>
          </cell>
          <cell r="E105">
            <v>51.15</v>
          </cell>
        </row>
        <row r="107">
          <cell r="C107" t="str">
            <v>8/4</v>
          </cell>
          <cell r="D107" t="str">
            <v>DA+9</v>
          </cell>
          <cell r="E107">
            <v>57.15</v>
          </cell>
        </row>
        <row r="109">
          <cell r="C109" t="str">
            <v>8/5</v>
          </cell>
          <cell r="D109" t="str">
            <v>DA+6</v>
          </cell>
          <cell r="E109">
            <v>54.15</v>
          </cell>
        </row>
        <row r="111">
          <cell r="C111" t="str">
            <v>9/0</v>
          </cell>
          <cell r="D111" t="str">
            <v>DC2+3</v>
          </cell>
          <cell r="E111">
            <v>50.07</v>
          </cell>
        </row>
        <row r="113">
          <cell r="C113" t="str">
            <v>9/1</v>
          </cell>
          <cell r="D113" t="str">
            <v>DA+0</v>
          </cell>
          <cell r="E113">
            <v>48.15</v>
          </cell>
        </row>
        <row r="115">
          <cell r="C115" t="str">
            <v>9/2</v>
          </cell>
          <cell r="D115" t="str">
            <v>DA+3</v>
          </cell>
          <cell r="E115">
            <v>51.15</v>
          </cell>
        </row>
        <row r="117">
          <cell r="C117" t="str">
            <v>10/0</v>
          </cell>
          <cell r="D117" t="str">
            <v>DC1+3</v>
          </cell>
          <cell r="E117">
            <v>50.07</v>
          </cell>
        </row>
        <row r="119">
          <cell r="C119" t="str">
            <v>10/1</v>
          </cell>
          <cell r="D119" t="str">
            <v>DA+6</v>
          </cell>
          <cell r="E119">
            <v>54.15</v>
          </cell>
        </row>
        <row r="121">
          <cell r="C121" t="str">
            <v>10/2</v>
          </cell>
          <cell r="D121" t="str">
            <v>DA+0</v>
          </cell>
          <cell r="E121">
            <v>48.15</v>
          </cell>
        </row>
        <row r="123">
          <cell r="C123" t="str">
            <v>11/0</v>
          </cell>
          <cell r="D123" t="str">
            <v>DB1+3</v>
          </cell>
          <cell r="E123">
            <v>49.87</v>
          </cell>
        </row>
        <row r="125">
          <cell r="C125" t="str">
            <v>11/1</v>
          </cell>
          <cell r="D125" t="str">
            <v>DA+3</v>
          </cell>
          <cell r="E125">
            <v>51.15</v>
          </cell>
        </row>
        <row r="127">
          <cell r="C127" t="str">
            <v>11/2</v>
          </cell>
          <cell r="D127" t="str">
            <v>DA+3</v>
          </cell>
          <cell r="E127">
            <v>51.15</v>
          </cell>
        </row>
        <row r="129">
          <cell r="C129" t="str">
            <v>11/3</v>
          </cell>
          <cell r="D129" t="str">
            <v>DA+3</v>
          </cell>
          <cell r="E129">
            <v>51.15</v>
          </cell>
        </row>
        <row r="131">
          <cell r="C131" t="str">
            <v>11/4</v>
          </cell>
          <cell r="D131" t="str">
            <v>DA+3</v>
          </cell>
          <cell r="E131">
            <v>51.15</v>
          </cell>
        </row>
        <row r="133">
          <cell r="C133" t="str">
            <v>12/0</v>
          </cell>
          <cell r="D133" t="str">
            <v>DB2+0</v>
          </cell>
          <cell r="E133">
            <v>46.87</v>
          </cell>
        </row>
        <row r="135">
          <cell r="C135" t="str">
            <v>12/1</v>
          </cell>
          <cell r="D135" t="str">
            <v>DA+6</v>
          </cell>
          <cell r="E135">
            <v>54.15</v>
          </cell>
        </row>
        <row r="137">
          <cell r="C137" t="str">
            <v>12/2</v>
          </cell>
          <cell r="D137" t="str">
            <v>DA+6</v>
          </cell>
          <cell r="E137">
            <v>54.15</v>
          </cell>
        </row>
        <row r="139">
          <cell r="C139" t="str">
            <v>12/3</v>
          </cell>
          <cell r="D139" t="str">
            <v>DA+0</v>
          </cell>
          <cell r="E139">
            <v>48.15</v>
          </cell>
        </row>
        <row r="141">
          <cell r="C141" t="str">
            <v>12/4</v>
          </cell>
          <cell r="D141" t="str">
            <v>DA+6</v>
          </cell>
          <cell r="E141">
            <v>54.15</v>
          </cell>
        </row>
        <row r="143">
          <cell r="C143" t="str">
            <v>12/5</v>
          </cell>
          <cell r="D143" t="str">
            <v>DA+6</v>
          </cell>
          <cell r="E143">
            <v>54.15</v>
          </cell>
        </row>
        <row r="145">
          <cell r="C145" t="str">
            <v>12/6</v>
          </cell>
          <cell r="D145" t="str">
            <v>DA+0</v>
          </cell>
          <cell r="E145">
            <v>48.15</v>
          </cell>
        </row>
        <row r="147">
          <cell r="C147" t="str">
            <v>13/0</v>
          </cell>
          <cell r="D147" t="str">
            <v>DB2+9</v>
          </cell>
          <cell r="E147">
            <v>55.87</v>
          </cell>
        </row>
        <row r="149">
          <cell r="C149" t="str">
            <v>14/0</v>
          </cell>
          <cell r="D149" t="str">
            <v>DC1+3</v>
          </cell>
          <cell r="E149">
            <v>50.07</v>
          </cell>
        </row>
        <row r="151">
          <cell r="C151" t="str">
            <v>14/1</v>
          </cell>
          <cell r="D151" t="str">
            <v>DA+0</v>
          </cell>
          <cell r="E151">
            <v>48.15</v>
          </cell>
        </row>
        <row r="153">
          <cell r="C153" t="str">
            <v>14/2</v>
          </cell>
          <cell r="D153" t="str">
            <v>DA+6</v>
          </cell>
          <cell r="E153">
            <v>54.15</v>
          </cell>
        </row>
        <row r="155">
          <cell r="C155" t="str">
            <v>14/3</v>
          </cell>
          <cell r="D155" t="str">
            <v>DA+3</v>
          </cell>
          <cell r="E155">
            <v>51.15</v>
          </cell>
        </row>
        <row r="157">
          <cell r="C157" t="str">
            <v>14/4</v>
          </cell>
          <cell r="D157" t="str">
            <v>DA+3</v>
          </cell>
          <cell r="E157">
            <v>51.15</v>
          </cell>
        </row>
        <row r="159">
          <cell r="C159" t="str">
            <v>14/5</v>
          </cell>
          <cell r="D159" t="str">
            <v>DA+0</v>
          </cell>
          <cell r="E159">
            <v>48.15</v>
          </cell>
        </row>
        <row r="161">
          <cell r="C161" t="str">
            <v>15/0</v>
          </cell>
          <cell r="D161" t="str">
            <v>DB2+0</v>
          </cell>
          <cell r="E161">
            <v>46.87</v>
          </cell>
        </row>
        <row r="163">
          <cell r="C163" t="str">
            <v>15/1</v>
          </cell>
          <cell r="D163" t="str">
            <v>DA+0</v>
          </cell>
          <cell r="E163">
            <v>48.15</v>
          </cell>
        </row>
        <row r="165">
          <cell r="C165" t="str">
            <v>15A/0</v>
          </cell>
          <cell r="D165" t="str">
            <v>DC2+6</v>
          </cell>
          <cell r="E165">
            <v>53.07</v>
          </cell>
        </row>
        <row r="167">
          <cell r="C167" t="str">
            <v>15B/0</v>
          </cell>
          <cell r="D167" t="str">
            <v>DC1+9</v>
          </cell>
          <cell r="E167">
            <v>56.07</v>
          </cell>
        </row>
        <row r="169">
          <cell r="C169" t="str">
            <v>15B/1</v>
          </cell>
          <cell r="D169" t="str">
            <v>DA+0</v>
          </cell>
          <cell r="E169">
            <v>48.15</v>
          </cell>
        </row>
        <row r="171">
          <cell r="C171" t="str">
            <v>15B/2</v>
          </cell>
          <cell r="D171" t="str">
            <v>DA+3</v>
          </cell>
          <cell r="E171">
            <v>51.15</v>
          </cell>
        </row>
        <row r="173">
          <cell r="C173" t="str">
            <v>15B/3</v>
          </cell>
          <cell r="D173" t="str">
            <v>DA+0</v>
          </cell>
          <cell r="E173">
            <v>48.15</v>
          </cell>
        </row>
        <row r="175">
          <cell r="C175" t="str">
            <v>15B/4</v>
          </cell>
          <cell r="D175" t="str">
            <v>DA+6</v>
          </cell>
          <cell r="E175">
            <v>54.15</v>
          </cell>
        </row>
        <row r="177">
          <cell r="C177" t="str">
            <v>16/0</v>
          </cell>
          <cell r="D177" t="str">
            <v>DC2+0</v>
          </cell>
          <cell r="E177">
            <v>47.07</v>
          </cell>
        </row>
        <row r="179">
          <cell r="C179" t="str">
            <v>16/1</v>
          </cell>
          <cell r="D179" t="str">
            <v>DA+0</v>
          </cell>
          <cell r="E179">
            <v>48.15</v>
          </cell>
        </row>
        <row r="181">
          <cell r="C181" t="str">
            <v>17/0</v>
          </cell>
          <cell r="D181" t="str">
            <v>DC2+6</v>
          </cell>
          <cell r="E181">
            <v>53.07</v>
          </cell>
        </row>
        <row r="183">
          <cell r="C183" t="str">
            <v>17/1</v>
          </cell>
          <cell r="D183" t="str">
            <v>DA+0</v>
          </cell>
          <cell r="E183">
            <v>48.15</v>
          </cell>
        </row>
        <row r="185">
          <cell r="C185" t="str">
            <v>17/2</v>
          </cell>
          <cell r="D185" t="str">
            <v>DA+0</v>
          </cell>
          <cell r="E185">
            <v>48.15</v>
          </cell>
        </row>
        <row r="187">
          <cell r="C187" t="str">
            <v>17/3</v>
          </cell>
          <cell r="D187" t="str">
            <v>DA+3</v>
          </cell>
          <cell r="E187">
            <v>51.15</v>
          </cell>
        </row>
        <row r="189">
          <cell r="C189" t="str">
            <v>19/0</v>
          </cell>
          <cell r="D189" t="str">
            <v>DC2+9</v>
          </cell>
          <cell r="E189">
            <v>56.07</v>
          </cell>
        </row>
        <row r="191">
          <cell r="C191" t="str">
            <v>19/1</v>
          </cell>
          <cell r="D191" t="str">
            <v>DA+0</v>
          </cell>
          <cell r="E191">
            <v>48.15</v>
          </cell>
        </row>
        <row r="193">
          <cell r="C193" t="str">
            <v>19/2</v>
          </cell>
          <cell r="D193" t="str">
            <v>DA+3</v>
          </cell>
          <cell r="E193">
            <v>51.15</v>
          </cell>
        </row>
        <row r="195">
          <cell r="C195" t="str">
            <v>19/3</v>
          </cell>
          <cell r="D195" t="str">
            <v>DA+3</v>
          </cell>
          <cell r="E195">
            <v>51.15</v>
          </cell>
        </row>
        <row r="197">
          <cell r="C197" t="str">
            <v>20/0</v>
          </cell>
          <cell r="D197" t="str">
            <v>DC2-3</v>
          </cell>
          <cell r="E197">
            <v>44.07</v>
          </cell>
        </row>
        <row r="199">
          <cell r="C199" t="str">
            <v>20/1</v>
          </cell>
          <cell r="D199" t="str">
            <v>DA+0</v>
          </cell>
          <cell r="E199">
            <v>48.15</v>
          </cell>
        </row>
        <row r="201">
          <cell r="C201" t="str">
            <v>20/2</v>
          </cell>
          <cell r="D201" t="str">
            <v>DA+3</v>
          </cell>
          <cell r="E201">
            <v>51.15</v>
          </cell>
        </row>
        <row r="203">
          <cell r="C203" t="str">
            <v>21/0</v>
          </cell>
          <cell r="D203" t="str">
            <v>DB2+0</v>
          </cell>
          <cell r="E203">
            <v>46.87</v>
          </cell>
        </row>
        <row r="205">
          <cell r="C205" t="str">
            <v>21/1</v>
          </cell>
          <cell r="D205" t="str">
            <v>DA+0</v>
          </cell>
          <cell r="E205">
            <v>48.15</v>
          </cell>
        </row>
        <row r="207">
          <cell r="C207" t="str">
            <v>21/2</v>
          </cell>
          <cell r="D207" t="str">
            <v>DA+0</v>
          </cell>
          <cell r="E207">
            <v>48.15</v>
          </cell>
        </row>
        <row r="209">
          <cell r="C209" t="str">
            <v>21/3</v>
          </cell>
          <cell r="D209" t="str">
            <v>DA+0</v>
          </cell>
          <cell r="E209">
            <v>48.15</v>
          </cell>
        </row>
        <row r="211">
          <cell r="C211" t="str">
            <v>21/4</v>
          </cell>
          <cell r="D211" t="str">
            <v>DA+0</v>
          </cell>
          <cell r="E211">
            <v>48.15</v>
          </cell>
        </row>
        <row r="213">
          <cell r="C213" t="str">
            <v>21/5</v>
          </cell>
          <cell r="D213" t="str">
            <v>DA+3</v>
          </cell>
          <cell r="E213">
            <v>51.15</v>
          </cell>
        </row>
        <row r="215">
          <cell r="C215" t="str">
            <v>21/6</v>
          </cell>
          <cell r="D215" t="str">
            <v>DA+0</v>
          </cell>
          <cell r="E215">
            <v>48.15</v>
          </cell>
        </row>
        <row r="217">
          <cell r="C217" t="str">
            <v>21/7</v>
          </cell>
          <cell r="D217" t="str">
            <v>DA+3</v>
          </cell>
          <cell r="E217">
            <v>51.15</v>
          </cell>
        </row>
        <row r="219">
          <cell r="C219" t="str">
            <v>21/8</v>
          </cell>
          <cell r="D219" t="str">
            <v>DA+0</v>
          </cell>
          <cell r="E219">
            <v>48.15</v>
          </cell>
        </row>
        <row r="221">
          <cell r="C221" t="str">
            <v>23/0</v>
          </cell>
          <cell r="D221" t="str">
            <v>DB1-3</v>
          </cell>
          <cell r="E221">
            <v>43.87</v>
          </cell>
        </row>
        <row r="223">
          <cell r="C223" t="str">
            <v>23/1</v>
          </cell>
          <cell r="D223" t="str">
            <v>DA-1.5</v>
          </cell>
          <cell r="E223">
            <v>46.65</v>
          </cell>
        </row>
        <row r="225">
          <cell r="C225" t="str">
            <v>23/2</v>
          </cell>
          <cell r="D225" t="str">
            <v>DA+0</v>
          </cell>
          <cell r="E225">
            <v>48.15</v>
          </cell>
        </row>
        <row r="227">
          <cell r="C227" t="str">
            <v>23/3</v>
          </cell>
          <cell r="D227" t="str">
            <v>DA+6</v>
          </cell>
          <cell r="E227">
            <v>54.15</v>
          </cell>
        </row>
        <row r="229">
          <cell r="C229" t="str">
            <v>23/4</v>
          </cell>
          <cell r="D229" t="str">
            <v>DA+0</v>
          </cell>
          <cell r="E229">
            <v>48.15</v>
          </cell>
        </row>
        <row r="231">
          <cell r="C231" t="str">
            <v>24/0</v>
          </cell>
          <cell r="D231" t="str">
            <v>DB2+3</v>
          </cell>
          <cell r="E231">
            <v>49.87</v>
          </cell>
        </row>
        <row r="233">
          <cell r="C233" t="str">
            <v>24/1</v>
          </cell>
          <cell r="D233" t="str">
            <v>DA+9</v>
          </cell>
          <cell r="E233">
            <v>57.15</v>
          </cell>
        </row>
        <row r="235">
          <cell r="C235" t="str">
            <v>24/2</v>
          </cell>
          <cell r="D235" t="str">
            <v>DA+3</v>
          </cell>
          <cell r="E235">
            <v>51.15</v>
          </cell>
        </row>
        <row r="237">
          <cell r="C237" t="str">
            <v>25/0</v>
          </cell>
          <cell r="D237" t="str">
            <v>DB2+0</v>
          </cell>
          <cell r="E237">
            <v>46.87</v>
          </cell>
        </row>
        <row r="239">
          <cell r="C239" t="str">
            <v>25/1</v>
          </cell>
          <cell r="D239" t="str">
            <v>DA+3</v>
          </cell>
          <cell r="E239">
            <v>51.15</v>
          </cell>
        </row>
        <row r="241">
          <cell r="C241" t="str">
            <v>25/2</v>
          </cell>
          <cell r="D241" t="str">
            <v>DA+0</v>
          </cell>
          <cell r="E241">
            <v>48.15</v>
          </cell>
        </row>
        <row r="243">
          <cell r="C243" t="str">
            <v>25/3</v>
          </cell>
          <cell r="D243" t="str">
            <v>DA+3</v>
          </cell>
          <cell r="E243">
            <v>51.15</v>
          </cell>
        </row>
        <row r="245">
          <cell r="C245" t="str">
            <v>26/0</v>
          </cell>
          <cell r="D245" t="str">
            <v>DB2+0</v>
          </cell>
          <cell r="E245">
            <v>46.87</v>
          </cell>
        </row>
        <row r="247">
          <cell r="C247" t="str">
            <v>26/1</v>
          </cell>
          <cell r="D247" t="str">
            <v>DA+0</v>
          </cell>
          <cell r="E247">
            <v>48.15</v>
          </cell>
        </row>
        <row r="249">
          <cell r="C249" t="str">
            <v>26/2</v>
          </cell>
          <cell r="D249" t="str">
            <v>DA+0</v>
          </cell>
          <cell r="E249">
            <v>48.15</v>
          </cell>
        </row>
        <row r="251">
          <cell r="C251" t="str">
            <v>27/0</v>
          </cell>
          <cell r="D251" t="str">
            <v>DD60+6</v>
          </cell>
          <cell r="E251">
            <v>53.97</v>
          </cell>
        </row>
        <row r="253">
          <cell r="C253" t="str">
            <v>28/0</v>
          </cell>
          <cell r="D253" t="str">
            <v>DD60+6</v>
          </cell>
          <cell r="E253">
            <v>53.97</v>
          </cell>
        </row>
        <row r="255">
          <cell r="C255" t="str">
            <v>28/1</v>
          </cell>
          <cell r="D255" t="str">
            <v>DA+0</v>
          </cell>
          <cell r="E255">
            <v>48.15</v>
          </cell>
        </row>
        <row r="257">
          <cell r="C257" t="str">
            <v>28/2</v>
          </cell>
          <cell r="D257" t="str">
            <v>DA+3</v>
          </cell>
          <cell r="E257">
            <v>51.15</v>
          </cell>
        </row>
        <row r="259">
          <cell r="C259" t="str">
            <v>28/3</v>
          </cell>
          <cell r="D259" t="str">
            <v>DA+6</v>
          </cell>
          <cell r="E259">
            <v>51.15</v>
          </cell>
        </row>
        <row r="261">
          <cell r="C261" t="str">
            <v>28/4</v>
          </cell>
          <cell r="D261" t="str">
            <v>DA+3</v>
          </cell>
          <cell r="E261">
            <v>51.15</v>
          </cell>
        </row>
        <row r="263">
          <cell r="C263" t="str">
            <v>29/0</v>
          </cell>
          <cell r="D263" t="str">
            <v>DC1+0</v>
          </cell>
          <cell r="E263">
            <v>47.07</v>
          </cell>
        </row>
        <row r="265">
          <cell r="C265" t="str">
            <v>29/1</v>
          </cell>
          <cell r="D265" t="str">
            <v>DA+0</v>
          </cell>
          <cell r="E265">
            <v>48.15</v>
          </cell>
        </row>
        <row r="267">
          <cell r="C267" t="str">
            <v>29/2</v>
          </cell>
          <cell r="D267" t="str">
            <v>DA+9</v>
          </cell>
          <cell r="E267">
            <v>57.15</v>
          </cell>
        </row>
        <row r="269">
          <cell r="C269" t="str">
            <v>29/3</v>
          </cell>
          <cell r="D269" t="str">
            <v>DA+3</v>
          </cell>
          <cell r="E269">
            <v>51.15</v>
          </cell>
        </row>
        <row r="271">
          <cell r="C271" t="str">
            <v>29/4</v>
          </cell>
          <cell r="D271" t="str">
            <v>DA+6</v>
          </cell>
          <cell r="E271">
            <v>54.15</v>
          </cell>
        </row>
        <row r="273">
          <cell r="C273" t="str">
            <v>29/5</v>
          </cell>
          <cell r="D273" t="str">
            <v>DA+0</v>
          </cell>
          <cell r="E273">
            <v>48.15</v>
          </cell>
        </row>
        <row r="275">
          <cell r="C275" t="str">
            <v>30/0</v>
          </cell>
          <cell r="D275" t="str">
            <v>DB2+0</v>
          </cell>
          <cell r="E275">
            <v>46.87</v>
          </cell>
        </row>
        <row r="277">
          <cell r="C277" t="str">
            <v>30/1</v>
          </cell>
          <cell r="D277" t="str">
            <v>DA+3</v>
          </cell>
          <cell r="E277">
            <v>51.15</v>
          </cell>
        </row>
        <row r="279">
          <cell r="C279" t="str">
            <v>30/2</v>
          </cell>
          <cell r="D279" t="str">
            <v>DA+3</v>
          </cell>
          <cell r="E279">
            <v>51.15</v>
          </cell>
        </row>
        <row r="281">
          <cell r="C281" t="str">
            <v>30/3</v>
          </cell>
          <cell r="D281" t="str">
            <v>DA-3</v>
          </cell>
          <cell r="E281">
            <v>45.15</v>
          </cell>
        </row>
        <row r="283">
          <cell r="C283" t="str">
            <v>30/4</v>
          </cell>
          <cell r="D283" t="str">
            <v>DA+3</v>
          </cell>
          <cell r="E283">
            <v>51.15</v>
          </cell>
        </row>
        <row r="285">
          <cell r="C285" t="str">
            <v>30/5</v>
          </cell>
          <cell r="D285" t="str">
            <v>DA+0</v>
          </cell>
          <cell r="E285">
            <v>48.15</v>
          </cell>
        </row>
        <row r="287">
          <cell r="C287" t="str">
            <v>30/6</v>
          </cell>
          <cell r="D287" t="str">
            <v>DA+3</v>
          </cell>
          <cell r="E287">
            <v>51.15</v>
          </cell>
        </row>
        <row r="289">
          <cell r="C289" t="str">
            <v>30/7</v>
          </cell>
          <cell r="D289" t="str">
            <v>DA+3</v>
          </cell>
          <cell r="E289">
            <v>51.15</v>
          </cell>
        </row>
        <row r="291">
          <cell r="C291" t="str">
            <v>31/0</v>
          </cell>
          <cell r="D291" t="str">
            <v>DB1+3</v>
          </cell>
          <cell r="E291">
            <v>49.87</v>
          </cell>
        </row>
        <row r="293">
          <cell r="C293" t="str">
            <v>31/1</v>
          </cell>
          <cell r="D293" t="str">
            <v>DA+0</v>
          </cell>
          <cell r="E293">
            <v>48.15</v>
          </cell>
        </row>
        <row r="295">
          <cell r="C295" t="str">
            <v>31/2</v>
          </cell>
          <cell r="D295" t="str">
            <v>DA+3</v>
          </cell>
          <cell r="E295">
            <v>51.15</v>
          </cell>
        </row>
        <row r="297">
          <cell r="C297" t="str">
            <v>32/0</v>
          </cell>
          <cell r="D297" t="str">
            <v>DB2+3</v>
          </cell>
          <cell r="E297">
            <v>49.87</v>
          </cell>
        </row>
        <row r="299">
          <cell r="C299" t="str">
            <v>32/1</v>
          </cell>
          <cell r="D299" t="str">
            <v>DA+0</v>
          </cell>
          <cell r="E299">
            <v>48.15</v>
          </cell>
        </row>
        <row r="301">
          <cell r="C301" t="str">
            <v>32/2</v>
          </cell>
          <cell r="D301" t="str">
            <v>DA+6</v>
          </cell>
          <cell r="E301">
            <v>54.15</v>
          </cell>
        </row>
        <row r="303">
          <cell r="C303" t="str">
            <v>32/3</v>
          </cell>
          <cell r="D303" t="str">
            <v>DA+0</v>
          </cell>
          <cell r="E303">
            <v>48.15</v>
          </cell>
        </row>
        <row r="305">
          <cell r="C305" t="str">
            <v>32/4</v>
          </cell>
          <cell r="D305" t="str">
            <v>DA+3</v>
          </cell>
          <cell r="E305">
            <v>51.15</v>
          </cell>
        </row>
        <row r="307">
          <cell r="C307" t="str">
            <v>33/0</v>
          </cell>
          <cell r="D307" t="str">
            <v>DD60+0</v>
          </cell>
          <cell r="E307">
            <v>47.97</v>
          </cell>
        </row>
        <row r="309">
          <cell r="C309" t="str">
            <v>34/0</v>
          </cell>
          <cell r="D309" t="str">
            <v>DD60+3</v>
          </cell>
          <cell r="E309">
            <v>49.87</v>
          </cell>
        </row>
        <row r="311">
          <cell r="C311" t="str">
            <v>35/0</v>
          </cell>
          <cell r="D311" t="str">
            <v>DB1+9</v>
          </cell>
          <cell r="E311">
            <v>55.87</v>
          </cell>
        </row>
        <row r="313">
          <cell r="C313" t="str">
            <v>36/0</v>
          </cell>
          <cell r="D313" t="str">
            <v>5DB1+9</v>
          </cell>
          <cell r="E313">
            <v>56.35</v>
          </cell>
        </row>
        <row r="315">
          <cell r="C315" t="str">
            <v>36/1</v>
          </cell>
          <cell r="D315" t="str">
            <v>5DA+3</v>
          </cell>
          <cell r="E315">
            <v>51.72</v>
          </cell>
        </row>
        <row r="317">
          <cell r="C317" t="str">
            <v>36/2</v>
          </cell>
          <cell r="D317" t="str">
            <v>5DA+6</v>
          </cell>
          <cell r="E317">
            <v>54.72</v>
          </cell>
        </row>
        <row r="319">
          <cell r="C319" t="str">
            <v>36/3</v>
          </cell>
          <cell r="D319" t="str">
            <v>5DA+0</v>
          </cell>
          <cell r="E319">
            <v>48.72</v>
          </cell>
        </row>
        <row r="321">
          <cell r="C321" t="str">
            <v>36/4</v>
          </cell>
          <cell r="D321" t="str">
            <v>5DA-3</v>
          </cell>
          <cell r="E321">
            <v>45.72</v>
          </cell>
        </row>
        <row r="323">
          <cell r="C323" t="str">
            <v>36/5</v>
          </cell>
          <cell r="D323" t="str">
            <v>5DA+6</v>
          </cell>
          <cell r="E323">
            <v>54.72</v>
          </cell>
        </row>
        <row r="325">
          <cell r="C325" t="str">
            <v>37/0</v>
          </cell>
          <cell r="D325" t="str">
            <v>5DD45+3</v>
          </cell>
          <cell r="E325">
            <v>51.45</v>
          </cell>
        </row>
        <row r="327">
          <cell r="C327" t="str">
            <v>37/1</v>
          </cell>
          <cell r="D327" t="str">
            <v>5DA+0</v>
          </cell>
          <cell r="E327">
            <v>48.72</v>
          </cell>
        </row>
        <row r="329">
          <cell r="C329" t="str">
            <v>38/0</v>
          </cell>
          <cell r="D329" t="str">
            <v>5DD45+9</v>
          </cell>
          <cell r="E329">
            <v>57.45</v>
          </cell>
        </row>
        <row r="331">
          <cell r="C331" t="str">
            <v>39/0</v>
          </cell>
          <cell r="D331" t="str">
            <v>5DC2+9</v>
          </cell>
          <cell r="E331">
            <v>56.55</v>
          </cell>
        </row>
        <row r="333">
          <cell r="C333" t="str">
            <v>39/1</v>
          </cell>
          <cell r="D333" t="str">
            <v>5DA+3</v>
          </cell>
          <cell r="E333">
            <v>51.72</v>
          </cell>
        </row>
        <row r="335">
          <cell r="C335" t="str">
            <v>39/2</v>
          </cell>
          <cell r="D335" t="str">
            <v>5DA+3</v>
          </cell>
          <cell r="E335">
            <v>51.72</v>
          </cell>
        </row>
        <row r="337">
          <cell r="C337" t="str">
            <v>40/0</v>
          </cell>
          <cell r="D337" t="str">
            <v>5DB2+9</v>
          </cell>
          <cell r="E337">
            <v>56.35</v>
          </cell>
        </row>
        <row r="339">
          <cell r="C339" t="str">
            <v>41/0</v>
          </cell>
          <cell r="D339" t="str">
            <v>5DB2+18</v>
          </cell>
          <cell r="E339">
            <v>65.349999999999994</v>
          </cell>
        </row>
        <row r="341">
          <cell r="C341" t="str">
            <v>42/0</v>
          </cell>
          <cell r="D341" t="str">
            <v>5DC2+6</v>
          </cell>
          <cell r="E341">
            <v>53.55</v>
          </cell>
        </row>
        <row r="343">
          <cell r="C343" t="str">
            <v>42/1</v>
          </cell>
          <cell r="D343" t="str">
            <v>5DA+6</v>
          </cell>
          <cell r="E343">
            <v>54.72</v>
          </cell>
        </row>
        <row r="345">
          <cell r="C345" t="str">
            <v>43/0</v>
          </cell>
          <cell r="D345" t="str">
            <v>5DC1+0</v>
          </cell>
          <cell r="E345">
            <v>47.55</v>
          </cell>
        </row>
        <row r="347">
          <cell r="C347" t="str">
            <v>44/0</v>
          </cell>
          <cell r="D347" t="str">
            <v>5DD45+0</v>
          </cell>
          <cell r="E347">
            <v>48.45</v>
          </cell>
        </row>
        <row r="349">
          <cell r="C349" t="str">
            <v>44/1</v>
          </cell>
          <cell r="D349" t="str">
            <v>5DA+0</v>
          </cell>
          <cell r="E349">
            <v>48.72</v>
          </cell>
        </row>
        <row r="351">
          <cell r="C351" t="str">
            <v>44/2</v>
          </cell>
          <cell r="D351" t="str">
            <v>5DA+6</v>
          </cell>
          <cell r="E351">
            <v>54.72</v>
          </cell>
        </row>
        <row r="353">
          <cell r="C353" t="str">
            <v>45/0</v>
          </cell>
          <cell r="D353" t="str">
            <v>5DD60+0</v>
          </cell>
          <cell r="E353">
            <v>48.45</v>
          </cell>
        </row>
        <row r="355">
          <cell r="C355" t="str">
            <v>45/1</v>
          </cell>
          <cell r="D355" t="str">
            <v>5DA+6</v>
          </cell>
          <cell r="E355">
            <v>54.72</v>
          </cell>
        </row>
        <row r="357">
          <cell r="C357" t="str">
            <v>45/2</v>
          </cell>
          <cell r="D357" t="str">
            <v>5DA+9</v>
          </cell>
          <cell r="E357">
            <v>57.72</v>
          </cell>
        </row>
        <row r="359">
          <cell r="C359" t="str">
            <v>46/0</v>
          </cell>
          <cell r="D359" t="str">
            <v>5DD45+6</v>
          </cell>
          <cell r="E359">
            <v>54.45</v>
          </cell>
        </row>
        <row r="361">
          <cell r="C361" t="str">
            <v>46/1</v>
          </cell>
          <cell r="D361" t="str">
            <v>5DA+6</v>
          </cell>
          <cell r="E361">
            <v>54.72</v>
          </cell>
        </row>
        <row r="363">
          <cell r="C363" t="str">
            <v>47/0</v>
          </cell>
          <cell r="D363" t="str">
            <v>5DC1+3</v>
          </cell>
          <cell r="E363">
            <v>50.55</v>
          </cell>
        </row>
        <row r="365">
          <cell r="C365" t="str">
            <v>47/1</v>
          </cell>
          <cell r="D365" t="str">
            <v>5DA+9</v>
          </cell>
          <cell r="E365">
            <v>57.72</v>
          </cell>
        </row>
        <row r="367">
          <cell r="C367" t="str">
            <v>47/2</v>
          </cell>
          <cell r="D367" t="str">
            <v>5DA+0</v>
          </cell>
          <cell r="E367">
            <v>48.72</v>
          </cell>
        </row>
        <row r="369">
          <cell r="C369" t="str">
            <v>47/3</v>
          </cell>
          <cell r="D369" t="str">
            <v>5DA+0</v>
          </cell>
          <cell r="E369">
            <v>48.72</v>
          </cell>
        </row>
        <row r="371">
          <cell r="C371" t="str">
            <v>47/4</v>
          </cell>
          <cell r="D371" t="str">
            <v>5DA+3</v>
          </cell>
          <cell r="E371">
            <v>51.72</v>
          </cell>
        </row>
        <row r="373">
          <cell r="C373" t="str">
            <v>47/5</v>
          </cell>
          <cell r="D373" t="str">
            <v>5DA+6</v>
          </cell>
          <cell r="E373">
            <v>54.72</v>
          </cell>
        </row>
        <row r="375">
          <cell r="C375" t="str">
            <v>47/6</v>
          </cell>
          <cell r="D375" t="str">
            <v>5DA+6</v>
          </cell>
          <cell r="E375">
            <v>54.72</v>
          </cell>
        </row>
        <row r="377">
          <cell r="C377" t="str">
            <v>48/0</v>
          </cell>
          <cell r="D377" t="str">
            <v>5DB1+3</v>
          </cell>
          <cell r="E377">
            <v>50.35</v>
          </cell>
        </row>
        <row r="379">
          <cell r="C379" t="str">
            <v>48/1</v>
          </cell>
          <cell r="D379" t="str">
            <v>5DA+0</v>
          </cell>
          <cell r="E379">
            <v>48.72</v>
          </cell>
        </row>
        <row r="381">
          <cell r="C381" t="str">
            <v>49/0</v>
          </cell>
          <cell r="D381" t="str">
            <v>5DD60+25</v>
          </cell>
          <cell r="E381">
            <v>73.45</v>
          </cell>
        </row>
        <row r="383">
          <cell r="C383" t="str">
            <v>50/0</v>
          </cell>
          <cell r="D383" t="str">
            <v>5DD60+25</v>
          </cell>
          <cell r="E383">
            <v>73.45</v>
          </cell>
        </row>
        <row r="385">
          <cell r="C385" t="str">
            <v>50/1</v>
          </cell>
          <cell r="D385" t="str">
            <v>5DA+0</v>
          </cell>
          <cell r="E385">
            <v>48.72</v>
          </cell>
        </row>
        <row r="387">
          <cell r="C387" t="str">
            <v>50/2</v>
          </cell>
          <cell r="D387" t="str">
            <v>5DA+6</v>
          </cell>
          <cell r="E387">
            <v>54.72</v>
          </cell>
        </row>
        <row r="389">
          <cell r="C389" t="str">
            <v>50/3</v>
          </cell>
          <cell r="D389" t="str">
            <v>5DA+6</v>
          </cell>
          <cell r="E389">
            <v>54.72</v>
          </cell>
        </row>
        <row r="391">
          <cell r="C391" t="str">
            <v>51/0</v>
          </cell>
          <cell r="D391" t="str">
            <v>5DB2+6</v>
          </cell>
          <cell r="E391">
            <v>53.35</v>
          </cell>
        </row>
        <row r="393">
          <cell r="C393" t="str">
            <v>51/1</v>
          </cell>
          <cell r="D393" t="str">
            <v>5DA+3</v>
          </cell>
          <cell r="E393">
            <v>51.72</v>
          </cell>
        </row>
        <row r="395">
          <cell r="C395" t="str">
            <v>51/2</v>
          </cell>
          <cell r="D395" t="str">
            <v>5DA+3</v>
          </cell>
          <cell r="E395">
            <v>51.72</v>
          </cell>
        </row>
        <row r="397">
          <cell r="C397" t="str">
            <v>51/3</v>
          </cell>
          <cell r="D397" t="str">
            <v>5DA+0</v>
          </cell>
          <cell r="E397">
            <v>48.72</v>
          </cell>
        </row>
        <row r="399">
          <cell r="C399" t="str">
            <v>51/4</v>
          </cell>
          <cell r="D399" t="str">
            <v>5DA+6</v>
          </cell>
          <cell r="E399">
            <v>54.72</v>
          </cell>
        </row>
        <row r="401">
          <cell r="C401" t="str">
            <v>51/5</v>
          </cell>
          <cell r="D401" t="str">
            <v>5DA+6</v>
          </cell>
          <cell r="E401">
            <v>54.72</v>
          </cell>
        </row>
        <row r="403">
          <cell r="C403" t="str">
            <v>52/0</v>
          </cell>
          <cell r="D403" t="str">
            <v>5DB1+3</v>
          </cell>
          <cell r="E403">
            <v>50.35</v>
          </cell>
        </row>
        <row r="405">
          <cell r="C405" t="str">
            <v>52/1</v>
          </cell>
          <cell r="D405" t="str">
            <v>5DA+0</v>
          </cell>
          <cell r="E405">
            <v>48.72</v>
          </cell>
        </row>
        <row r="407">
          <cell r="C407" t="str">
            <v>52/2</v>
          </cell>
          <cell r="D407" t="str">
            <v>5DA+0</v>
          </cell>
          <cell r="E407">
            <v>48.72</v>
          </cell>
        </row>
        <row r="409">
          <cell r="C409" t="str">
            <v>52/3</v>
          </cell>
          <cell r="D409" t="str">
            <v>5DA+0</v>
          </cell>
          <cell r="E409">
            <v>48.72</v>
          </cell>
        </row>
        <row r="411">
          <cell r="C411" t="str">
            <v>52/4</v>
          </cell>
          <cell r="D411" t="str">
            <v>5DA+0</v>
          </cell>
          <cell r="E411">
            <v>48.72</v>
          </cell>
        </row>
        <row r="413">
          <cell r="C413" t="str">
            <v>52/5</v>
          </cell>
          <cell r="D413" t="str">
            <v>5DA+0</v>
          </cell>
          <cell r="E413">
            <v>48.72</v>
          </cell>
        </row>
        <row r="415">
          <cell r="C415" t="str">
            <v>53/0</v>
          </cell>
          <cell r="D415" t="str">
            <v>5DC1+18</v>
          </cell>
          <cell r="E415">
            <v>65.55</v>
          </cell>
        </row>
        <row r="417">
          <cell r="C417" t="str">
            <v>54/0</v>
          </cell>
          <cell r="D417" t="str">
            <v>5DD45+18</v>
          </cell>
          <cell r="E417">
            <v>66.45</v>
          </cell>
        </row>
        <row r="419">
          <cell r="C419" t="str">
            <v>54/1</v>
          </cell>
          <cell r="D419" t="str">
            <v>5DA+0</v>
          </cell>
          <cell r="E419">
            <v>48.72</v>
          </cell>
        </row>
        <row r="421">
          <cell r="C421" t="str">
            <v>54/2</v>
          </cell>
          <cell r="D421" t="str">
            <v>5DA+0</v>
          </cell>
          <cell r="E421">
            <v>48.72</v>
          </cell>
        </row>
        <row r="423">
          <cell r="C423" t="str">
            <v>54/3</v>
          </cell>
          <cell r="D423" t="str">
            <v>5DA+3</v>
          </cell>
          <cell r="E423">
            <v>51.72</v>
          </cell>
        </row>
        <row r="425">
          <cell r="C425" t="str">
            <v>54/4</v>
          </cell>
          <cell r="D425" t="str">
            <v>5DA+6</v>
          </cell>
          <cell r="E425">
            <v>54.72</v>
          </cell>
        </row>
        <row r="427">
          <cell r="C427" t="str">
            <v>54/5</v>
          </cell>
          <cell r="D427" t="str">
            <v>5DA+0</v>
          </cell>
          <cell r="E427">
            <v>48.72</v>
          </cell>
        </row>
        <row r="429">
          <cell r="C429" t="str">
            <v>54/6</v>
          </cell>
          <cell r="D429" t="str">
            <v>5DA+0</v>
          </cell>
          <cell r="E429">
            <v>48.72</v>
          </cell>
        </row>
        <row r="431">
          <cell r="C431" t="str">
            <v>54/7</v>
          </cell>
          <cell r="D431" t="str">
            <v>5DA+6</v>
          </cell>
          <cell r="E431">
            <v>54.72</v>
          </cell>
        </row>
        <row r="433">
          <cell r="C433" t="str">
            <v>54/8</v>
          </cell>
          <cell r="D433" t="str">
            <v>5DA+3</v>
          </cell>
          <cell r="E433">
            <v>51.72</v>
          </cell>
        </row>
        <row r="435">
          <cell r="C435" t="str">
            <v>55/0</v>
          </cell>
          <cell r="D435" t="str">
            <v>5DB2+3</v>
          </cell>
          <cell r="E435">
            <v>50.35</v>
          </cell>
        </row>
        <row r="437">
          <cell r="C437" t="str">
            <v>55/1</v>
          </cell>
          <cell r="D437" t="str">
            <v>5DA+9</v>
          </cell>
          <cell r="E437">
            <v>57.72</v>
          </cell>
        </row>
        <row r="439">
          <cell r="C439" t="str">
            <v>55/2</v>
          </cell>
          <cell r="D439" t="str">
            <v>5DA+3</v>
          </cell>
          <cell r="E439">
            <v>51.72</v>
          </cell>
        </row>
        <row r="441">
          <cell r="C441" t="str">
            <v>55/3</v>
          </cell>
          <cell r="D441" t="str">
            <v>5DA+0</v>
          </cell>
          <cell r="E441">
            <v>48.72</v>
          </cell>
        </row>
        <row r="443">
          <cell r="C443" t="str">
            <v>55/4</v>
          </cell>
          <cell r="D443" t="str">
            <v>5DA+3</v>
          </cell>
          <cell r="E443">
            <v>51.72</v>
          </cell>
        </row>
        <row r="445">
          <cell r="C445" t="str">
            <v>55/5</v>
          </cell>
          <cell r="D445" t="str">
            <v>5DA+6</v>
          </cell>
          <cell r="E445">
            <v>54.72</v>
          </cell>
        </row>
        <row r="447">
          <cell r="C447" t="str">
            <v>55/6</v>
          </cell>
          <cell r="D447" t="str">
            <v>5DA+3</v>
          </cell>
          <cell r="E447">
            <v>51.72</v>
          </cell>
        </row>
        <row r="449">
          <cell r="C449" t="str">
            <v>55/7</v>
          </cell>
          <cell r="D449" t="str">
            <v>5DA+9</v>
          </cell>
          <cell r="E449">
            <v>57.72</v>
          </cell>
        </row>
        <row r="451">
          <cell r="C451" t="str">
            <v>56/0</v>
          </cell>
          <cell r="D451" t="str">
            <v>5DB1+6</v>
          </cell>
          <cell r="E451">
            <v>53.35</v>
          </cell>
        </row>
        <row r="453">
          <cell r="C453" t="str">
            <v>56/1</v>
          </cell>
          <cell r="D453" t="str">
            <v>5DA+3</v>
          </cell>
          <cell r="E453">
            <v>51.72</v>
          </cell>
        </row>
        <row r="455">
          <cell r="C455" t="str">
            <v>56/2</v>
          </cell>
          <cell r="D455" t="str">
            <v>5DA+6</v>
          </cell>
          <cell r="E455">
            <v>54.72</v>
          </cell>
        </row>
        <row r="457">
          <cell r="C457" t="str">
            <v>56/3</v>
          </cell>
          <cell r="D457" t="str">
            <v>5DA+3</v>
          </cell>
          <cell r="E457">
            <v>51.72</v>
          </cell>
        </row>
        <row r="459">
          <cell r="C459" t="str">
            <v>56/4</v>
          </cell>
          <cell r="D459" t="str">
            <v>5DA+9</v>
          </cell>
          <cell r="E459">
            <v>57.72</v>
          </cell>
        </row>
        <row r="461">
          <cell r="C461" t="str">
            <v>57/0</v>
          </cell>
          <cell r="D461" t="str">
            <v>5DD60+25</v>
          </cell>
          <cell r="E461">
            <v>73.45</v>
          </cell>
        </row>
        <row r="463">
          <cell r="C463" t="str">
            <v>58/0</v>
          </cell>
          <cell r="D463" t="str">
            <v>5DD60+25</v>
          </cell>
          <cell r="E463">
            <v>73.45</v>
          </cell>
        </row>
        <row r="465">
          <cell r="C465" t="str">
            <v>58/1</v>
          </cell>
          <cell r="D465" t="str">
            <v>5DA+6</v>
          </cell>
          <cell r="E465">
            <v>54.72</v>
          </cell>
        </row>
        <row r="467">
          <cell r="C467" t="str">
            <v>58/2</v>
          </cell>
          <cell r="D467" t="str">
            <v>5DA+0</v>
          </cell>
          <cell r="E467">
            <v>48.72</v>
          </cell>
        </row>
        <row r="469">
          <cell r="C469" t="str">
            <v>58/3</v>
          </cell>
          <cell r="D469" t="str">
            <v>5DA-3</v>
          </cell>
          <cell r="E469">
            <v>45.72</v>
          </cell>
        </row>
        <row r="471">
          <cell r="C471" t="str">
            <v>58/4</v>
          </cell>
          <cell r="D471" t="str">
            <v>5DA+0</v>
          </cell>
          <cell r="E471">
            <v>48.72</v>
          </cell>
        </row>
        <row r="473">
          <cell r="C473" t="str">
            <v>59/0</v>
          </cell>
          <cell r="D473" t="str">
            <v>5DB1+9</v>
          </cell>
          <cell r="E473">
            <v>56.35</v>
          </cell>
        </row>
        <row r="475">
          <cell r="C475" t="str">
            <v>60/0</v>
          </cell>
          <cell r="D475" t="str">
            <v>5DB1+18</v>
          </cell>
          <cell r="E475">
            <v>65.349999999999994</v>
          </cell>
        </row>
        <row r="477">
          <cell r="C477" t="str">
            <v>61/0</v>
          </cell>
          <cell r="D477" t="str">
            <v>5DB1+3</v>
          </cell>
          <cell r="E477">
            <v>50.35</v>
          </cell>
        </row>
        <row r="479">
          <cell r="C479" t="str">
            <v>61/1</v>
          </cell>
          <cell r="D479" t="str">
            <v>5DA+6</v>
          </cell>
          <cell r="E479">
            <v>54.72</v>
          </cell>
        </row>
        <row r="481">
          <cell r="C481" t="str">
            <v>61/2</v>
          </cell>
          <cell r="D481" t="str">
            <v>5DA+9</v>
          </cell>
          <cell r="E481">
            <v>57.72</v>
          </cell>
        </row>
        <row r="483">
          <cell r="C483" t="str">
            <v>62/0</v>
          </cell>
          <cell r="D483" t="str">
            <v>5DB2+0</v>
          </cell>
          <cell r="E483">
            <v>47.35</v>
          </cell>
        </row>
        <row r="485">
          <cell r="C485" t="str">
            <v>62/1</v>
          </cell>
          <cell r="D485" t="str">
            <v>5DA+9</v>
          </cell>
          <cell r="E485">
            <v>57.72</v>
          </cell>
        </row>
        <row r="487">
          <cell r="C487" t="str">
            <v>63/0</v>
          </cell>
          <cell r="D487" t="str">
            <v>5DD60+25</v>
          </cell>
          <cell r="E487">
            <v>73.45</v>
          </cell>
        </row>
        <row r="489">
          <cell r="C489" t="str">
            <v>64/0</v>
          </cell>
          <cell r="D489" t="str">
            <v>5DD60+25</v>
          </cell>
          <cell r="E489">
            <v>73.45</v>
          </cell>
        </row>
        <row r="491">
          <cell r="C491" t="str">
            <v>64/1</v>
          </cell>
          <cell r="D491" t="str">
            <v>5DA+6</v>
          </cell>
          <cell r="E491">
            <v>54.72</v>
          </cell>
        </row>
        <row r="493">
          <cell r="C493" t="str">
            <v>64/2</v>
          </cell>
          <cell r="D493" t="str">
            <v>5DA+0</v>
          </cell>
          <cell r="E493">
            <v>48.72</v>
          </cell>
        </row>
        <row r="495">
          <cell r="C495" t="str">
            <v>64/3</v>
          </cell>
          <cell r="D495" t="str">
            <v>5DA+0</v>
          </cell>
          <cell r="E495">
            <v>48.72</v>
          </cell>
        </row>
        <row r="497">
          <cell r="C497" t="str">
            <v>64/4</v>
          </cell>
          <cell r="D497" t="str">
            <v>5DA+3</v>
          </cell>
          <cell r="E497">
            <v>51.72</v>
          </cell>
        </row>
        <row r="499">
          <cell r="C499" t="str">
            <v>64/5</v>
          </cell>
          <cell r="D499" t="str">
            <v>5DA+3</v>
          </cell>
          <cell r="E499">
            <v>51.72</v>
          </cell>
        </row>
        <row r="501">
          <cell r="C501" t="str">
            <v>64/6</v>
          </cell>
          <cell r="D501" t="str">
            <v>5DA+3</v>
          </cell>
          <cell r="E501">
            <v>51.72</v>
          </cell>
        </row>
        <row r="503">
          <cell r="C503" t="str">
            <v>65/0</v>
          </cell>
          <cell r="D503" t="str">
            <v>5DC1+0</v>
          </cell>
          <cell r="E503">
            <v>47.55</v>
          </cell>
        </row>
        <row r="505">
          <cell r="C505" t="str">
            <v>65/1</v>
          </cell>
          <cell r="D505" t="str">
            <v>5DA+3</v>
          </cell>
          <cell r="E505">
            <v>51.72</v>
          </cell>
        </row>
        <row r="507">
          <cell r="C507" t="str">
            <v>65/2</v>
          </cell>
          <cell r="D507" t="str">
            <v>5DA+6</v>
          </cell>
          <cell r="E507">
            <v>54.72</v>
          </cell>
        </row>
        <row r="509">
          <cell r="C509" t="str">
            <v>66/0</v>
          </cell>
          <cell r="D509" t="str">
            <v>5DD45+0</v>
          </cell>
          <cell r="E509">
            <v>48.45</v>
          </cell>
        </row>
        <row r="511">
          <cell r="C511" t="str">
            <v>66/1</v>
          </cell>
          <cell r="D511" t="str">
            <v>5DA+6</v>
          </cell>
          <cell r="E511">
            <v>54.72</v>
          </cell>
        </row>
        <row r="513">
          <cell r="C513" t="str">
            <v>67/0</v>
          </cell>
          <cell r="D513" t="str">
            <v>5DB2+3</v>
          </cell>
          <cell r="E513">
            <v>50.35</v>
          </cell>
        </row>
        <row r="515">
          <cell r="C515" t="str">
            <v>67/1</v>
          </cell>
          <cell r="D515" t="str">
            <v>5DA+9</v>
          </cell>
          <cell r="E515">
            <v>57.72</v>
          </cell>
        </row>
        <row r="517">
          <cell r="C517" t="str">
            <v>68/0</v>
          </cell>
          <cell r="D517" t="str">
            <v>5DB2+0</v>
          </cell>
          <cell r="E517">
            <v>47.35</v>
          </cell>
        </row>
        <row r="519">
          <cell r="C519" t="str">
            <v>68/1</v>
          </cell>
          <cell r="D519" t="str">
            <v>5DA+6</v>
          </cell>
          <cell r="E519">
            <v>54.72</v>
          </cell>
        </row>
        <row r="521">
          <cell r="C521" t="str">
            <v>69/0</v>
          </cell>
          <cell r="D521" t="str">
            <v>5DB1+3</v>
          </cell>
          <cell r="E521">
            <v>50.35</v>
          </cell>
        </row>
        <row r="523">
          <cell r="C523" t="str">
            <v>69/1</v>
          </cell>
          <cell r="D523" t="str">
            <v>5DA+0</v>
          </cell>
          <cell r="E523">
            <v>48.72</v>
          </cell>
        </row>
        <row r="525">
          <cell r="C525" t="str">
            <v>69/2</v>
          </cell>
          <cell r="D525" t="str">
            <v>5DA+0</v>
          </cell>
          <cell r="E525">
            <v>48.72</v>
          </cell>
        </row>
        <row r="527">
          <cell r="C527" t="str">
            <v>69/3</v>
          </cell>
          <cell r="D527" t="str">
            <v>5DA+0</v>
          </cell>
          <cell r="E527">
            <v>48.72</v>
          </cell>
        </row>
        <row r="529">
          <cell r="C529" t="str">
            <v>69/4</v>
          </cell>
          <cell r="D529" t="str">
            <v>5DA+9</v>
          </cell>
          <cell r="E529">
            <v>57.72</v>
          </cell>
        </row>
        <row r="531">
          <cell r="C531" t="str">
            <v>69/5</v>
          </cell>
          <cell r="D531" t="str">
            <v>5DA+6</v>
          </cell>
          <cell r="E531">
            <v>54.72</v>
          </cell>
        </row>
        <row r="533">
          <cell r="C533" t="str">
            <v>70/0</v>
          </cell>
          <cell r="D533" t="str">
            <v>5DD60+6</v>
          </cell>
          <cell r="E533">
            <v>54.45</v>
          </cell>
        </row>
        <row r="535">
          <cell r="C535" t="str">
            <v>71/0</v>
          </cell>
          <cell r="D535" t="str">
            <v>5DD60+6</v>
          </cell>
          <cell r="E535">
            <v>54.45</v>
          </cell>
        </row>
        <row r="537">
          <cell r="C537" t="str">
            <v>72/0</v>
          </cell>
          <cell r="D537" t="str">
            <v>5DC1+3</v>
          </cell>
          <cell r="E537">
            <v>50.55</v>
          </cell>
        </row>
        <row r="539">
          <cell r="C539" t="str">
            <v>72/1</v>
          </cell>
          <cell r="D539" t="str">
            <v>5DA+0</v>
          </cell>
          <cell r="E539">
            <v>48.72</v>
          </cell>
        </row>
        <row r="541">
          <cell r="C541" t="str">
            <v>73/0</v>
          </cell>
          <cell r="D541" t="str">
            <v>5DD45+0</v>
          </cell>
          <cell r="E541">
            <v>48.45</v>
          </cell>
        </row>
        <row r="543">
          <cell r="C543" t="str">
            <v>73/1</v>
          </cell>
          <cell r="D543" t="str">
            <v>DDH</v>
          </cell>
          <cell r="E543">
            <v>25.86</v>
          </cell>
        </row>
        <row r="545">
          <cell r="C545" t="str">
            <v>73/2</v>
          </cell>
          <cell r="D545" t="str">
            <v>DDH</v>
          </cell>
          <cell r="E545">
            <v>25.86</v>
          </cell>
        </row>
        <row r="547">
          <cell r="C547" t="str">
            <v>74/0</v>
          </cell>
          <cell r="D547" t="str">
            <v>5DB2+0</v>
          </cell>
          <cell r="E547">
            <v>47.35</v>
          </cell>
        </row>
        <row r="549">
          <cell r="C549" t="str">
            <v>74/1</v>
          </cell>
          <cell r="D549" t="str">
            <v>5DA+9</v>
          </cell>
          <cell r="E549">
            <v>57.72</v>
          </cell>
        </row>
        <row r="551">
          <cell r="C551" t="str">
            <v>74/2</v>
          </cell>
          <cell r="D551" t="str">
            <v>5DA+0</v>
          </cell>
          <cell r="E551">
            <v>48.72</v>
          </cell>
        </row>
        <row r="553">
          <cell r="C553" t="str">
            <v>74/3</v>
          </cell>
          <cell r="D553" t="str">
            <v>5DA+6</v>
          </cell>
          <cell r="E553">
            <v>54.72</v>
          </cell>
        </row>
        <row r="555">
          <cell r="C555" t="str">
            <v>74/4</v>
          </cell>
          <cell r="D555" t="str">
            <v>5DA+6</v>
          </cell>
          <cell r="E555">
            <v>54.72</v>
          </cell>
        </row>
        <row r="557">
          <cell r="C557" t="str">
            <v>74/5</v>
          </cell>
          <cell r="D557" t="str">
            <v>5DA+6</v>
          </cell>
          <cell r="E557">
            <v>54.72</v>
          </cell>
        </row>
        <row r="559">
          <cell r="C559" t="str">
            <v>74/6</v>
          </cell>
          <cell r="D559" t="str">
            <v>5DA+6</v>
          </cell>
          <cell r="E559">
            <v>54.72</v>
          </cell>
        </row>
        <row r="561">
          <cell r="C561" t="str">
            <v>74/7</v>
          </cell>
          <cell r="D561" t="str">
            <v>5DA+3</v>
          </cell>
          <cell r="E561">
            <v>51.72</v>
          </cell>
        </row>
        <row r="563">
          <cell r="C563" t="str">
            <v>74/8</v>
          </cell>
          <cell r="D563" t="str">
            <v>5DA+0</v>
          </cell>
          <cell r="E563">
            <v>48.72</v>
          </cell>
        </row>
        <row r="565">
          <cell r="C565" t="str">
            <v>74/9</v>
          </cell>
          <cell r="D565" t="str">
            <v>5DA+0</v>
          </cell>
          <cell r="E565">
            <v>48.72</v>
          </cell>
        </row>
        <row r="567">
          <cell r="C567" t="str">
            <v>75/0</v>
          </cell>
          <cell r="D567" t="str">
            <v>5DB1+18</v>
          </cell>
          <cell r="E567">
            <v>65.349999999999994</v>
          </cell>
        </row>
        <row r="569">
          <cell r="C569" t="str">
            <v>76/0</v>
          </cell>
          <cell r="D569" t="str">
            <v>5DB2+18</v>
          </cell>
          <cell r="E569">
            <v>65.349999999999994</v>
          </cell>
        </row>
        <row r="571">
          <cell r="C571" t="str">
            <v>76/1</v>
          </cell>
          <cell r="D571" t="str">
            <v>5DA+0</v>
          </cell>
          <cell r="E571">
            <v>48.72</v>
          </cell>
        </row>
        <row r="573">
          <cell r="C573" t="str">
            <v>77/0</v>
          </cell>
          <cell r="D573" t="str">
            <v>5DC1+9</v>
          </cell>
          <cell r="E573">
            <v>56.55</v>
          </cell>
        </row>
        <row r="575">
          <cell r="C575" t="str">
            <v>77/1</v>
          </cell>
          <cell r="D575" t="str">
            <v>5DA+9</v>
          </cell>
          <cell r="E575">
            <v>57.72</v>
          </cell>
        </row>
        <row r="577">
          <cell r="C577" t="str">
            <v>77/2</v>
          </cell>
          <cell r="D577" t="str">
            <v>5DA+3</v>
          </cell>
          <cell r="E577">
            <v>51.72</v>
          </cell>
        </row>
        <row r="579">
          <cell r="C579" t="str">
            <v>77/3</v>
          </cell>
          <cell r="D579" t="str">
            <v>5DA+3</v>
          </cell>
          <cell r="E579">
            <v>51.72</v>
          </cell>
        </row>
        <row r="581">
          <cell r="C581" t="str">
            <v>78/0</v>
          </cell>
          <cell r="D581" t="str">
            <v>5DB2+6</v>
          </cell>
          <cell r="E581">
            <v>53.35</v>
          </cell>
        </row>
        <row r="583">
          <cell r="C583" t="str">
            <v>78/1</v>
          </cell>
          <cell r="D583" t="str">
            <v>5DA+9</v>
          </cell>
          <cell r="E583">
            <v>57.72</v>
          </cell>
        </row>
        <row r="585">
          <cell r="C585" t="str">
            <v>79/0</v>
          </cell>
          <cell r="D585" t="str">
            <v>5DB2+9</v>
          </cell>
          <cell r="E585">
            <v>56.35</v>
          </cell>
        </row>
        <row r="587">
          <cell r="C587" t="str">
            <v>79/1</v>
          </cell>
          <cell r="D587" t="str">
            <v>5DA+3</v>
          </cell>
          <cell r="E587">
            <v>51.72</v>
          </cell>
        </row>
        <row r="589">
          <cell r="C589" t="str">
            <v>79/2</v>
          </cell>
          <cell r="D589" t="str">
            <v>5DA+3</v>
          </cell>
          <cell r="E589">
            <v>51.72</v>
          </cell>
        </row>
        <row r="591">
          <cell r="C591" t="str">
            <v>79/3</v>
          </cell>
          <cell r="D591" t="str">
            <v>5DA+3</v>
          </cell>
          <cell r="E591">
            <v>51.72</v>
          </cell>
        </row>
        <row r="593">
          <cell r="C593" t="str">
            <v>79/4</v>
          </cell>
          <cell r="D593" t="str">
            <v>5DA+6</v>
          </cell>
          <cell r="E593">
            <v>54.72</v>
          </cell>
        </row>
        <row r="595">
          <cell r="C595" t="str">
            <v>80/0</v>
          </cell>
          <cell r="D595" t="str">
            <v>5DC2+0</v>
          </cell>
          <cell r="E595">
            <v>47.55</v>
          </cell>
        </row>
        <row r="597">
          <cell r="C597" t="str">
            <v>81/0</v>
          </cell>
          <cell r="D597" t="str">
            <v>5DC1+3</v>
          </cell>
          <cell r="E597">
            <v>50.55</v>
          </cell>
        </row>
        <row r="599">
          <cell r="C599" t="str">
            <v>82/0</v>
          </cell>
          <cell r="D599" t="str">
            <v>5DB2+9</v>
          </cell>
          <cell r="E599">
            <v>56.35</v>
          </cell>
        </row>
        <row r="601">
          <cell r="C601" t="str">
            <v>83/0</v>
          </cell>
          <cell r="D601" t="str">
            <v>5DB1+18</v>
          </cell>
          <cell r="E601">
            <v>65.349999999999994</v>
          </cell>
        </row>
        <row r="603">
          <cell r="C603" t="str">
            <v>84/0</v>
          </cell>
          <cell r="D603" t="str">
            <v>5DC1+18</v>
          </cell>
          <cell r="E603">
            <v>65.55</v>
          </cell>
        </row>
        <row r="605">
          <cell r="C605" t="str">
            <v>85/0</v>
          </cell>
          <cell r="D605" t="str">
            <v>5DD60+18</v>
          </cell>
          <cell r="E605">
            <v>66.45</v>
          </cell>
        </row>
        <row r="607">
          <cell r="C607" t="str">
            <v>86/0</v>
          </cell>
          <cell r="D607" t="str">
            <v>5DC1+3</v>
          </cell>
          <cell r="E607">
            <v>50.55</v>
          </cell>
        </row>
        <row r="609">
          <cell r="C609" t="str">
            <v>86/1</v>
          </cell>
          <cell r="D609" t="str">
            <v>5DA+3</v>
          </cell>
          <cell r="E609">
            <v>51.72</v>
          </cell>
        </row>
        <row r="611">
          <cell r="C611" t="str">
            <v>86/2</v>
          </cell>
          <cell r="D611" t="str">
            <v>5DA+3</v>
          </cell>
          <cell r="E611">
            <v>51.72</v>
          </cell>
        </row>
        <row r="613">
          <cell r="C613" t="str">
            <v>86/3</v>
          </cell>
          <cell r="D613" t="str">
            <v>5DA+3</v>
          </cell>
          <cell r="E613">
            <v>51.72</v>
          </cell>
        </row>
        <row r="615">
          <cell r="C615" t="str">
            <v>87/0</v>
          </cell>
          <cell r="D615" t="str">
            <v>5DD60+9</v>
          </cell>
          <cell r="E615">
            <v>57.45</v>
          </cell>
        </row>
        <row r="617">
          <cell r="C617" t="str">
            <v>88/0</v>
          </cell>
          <cell r="D617" t="str">
            <v>5DD60+9</v>
          </cell>
          <cell r="E617">
            <v>57.45</v>
          </cell>
        </row>
        <row r="619">
          <cell r="C619" t="str">
            <v>89/0</v>
          </cell>
          <cell r="D619" t="str">
            <v>5DB2+9</v>
          </cell>
          <cell r="E619">
            <v>56.35</v>
          </cell>
        </row>
        <row r="621">
          <cell r="C621" t="str">
            <v>90/0</v>
          </cell>
          <cell r="D621" t="str">
            <v>5DB2+0</v>
          </cell>
          <cell r="E621">
            <v>47.35</v>
          </cell>
        </row>
        <row r="623">
          <cell r="C623" t="str">
            <v>91/0</v>
          </cell>
          <cell r="D623" t="str">
            <v>5DB1+18</v>
          </cell>
          <cell r="E623">
            <v>65.349999999999994</v>
          </cell>
        </row>
        <row r="625">
          <cell r="C625" t="str">
            <v>92/0</v>
          </cell>
          <cell r="D625" t="str">
            <v>5DD45+9</v>
          </cell>
          <cell r="E625">
            <v>57.45</v>
          </cell>
        </row>
        <row r="627">
          <cell r="C627" t="str">
            <v>92/1</v>
          </cell>
          <cell r="D627" t="str">
            <v>5DA+6</v>
          </cell>
          <cell r="E627">
            <v>54.72</v>
          </cell>
        </row>
        <row r="629">
          <cell r="C629" t="str">
            <v>92/2</v>
          </cell>
          <cell r="D629" t="str">
            <v>5DA+9</v>
          </cell>
          <cell r="E629">
            <v>57.72</v>
          </cell>
        </row>
        <row r="631">
          <cell r="C631" t="str">
            <v>92/3</v>
          </cell>
          <cell r="D631" t="str">
            <v>5DA+3</v>
          </cell>
          <cell r="E631">
            <v>51.72</v>
          </cell>
        </row>
        <row r="633">
          <cell r="C633" t="str">
            <v>92/4</v>
          </cell>
          <cell r="D633" t="str">
            <v>5DA+3</v>
          </cell>
          <cell r="E633">
            <v>51.72</v>
          </cell>
        </row>
        <row r="635">
          <cell r="C635" t="str">
            <v>92/5</v>
          </cell>
          <cell r="D635" t="str">
            <v>5DA+3</v>
          </cell>
          <cell r="E635">
            <v>54.72</v>
          </cell>
        </row>
        <row r="637">
          <cell r="C637" t="str">
            <v>92/6</v>
          </cell>
          <cell r="D637" t="str">
            <v>5DA+0</v>
          </cell>
          <cell r="E637">
            <v>48.72</v>
          </cell>
        </row>
        <row r="639">
          <cell r="C639" t="str">
            <v>92/7</v>
          </cell>
          <cell r="D639" t="str">
            <v>5DA+9</v>
          </cell>
          <cell r="E639">
            <v>57.72</v>
          </cell>
        </row>
        <row r="641">
          <cell r="C641" t="str">
            <v>92A/0</v>
          </cell>
          <cell r="D641" t="str">
            <v>5DB2+9</v>
          </cell>
          <cell r="E641">
            <v>56.35</v>
          </cell>
        </row>
        <row r="643">
          <cell r="C643" t="str">
            <v>93/0</v>
          </cell>
          <cell r="D643" t="str">
            <v>5DC2+6</v>
          </cell>
          <cell r="E643">
            <v>53.55</v>
          </cell>
        </row>
        <row r="645">
          <cell r="C645" t="str">
            <v>93/1</v>
          </cell>
          <cell r="D645" t="str">
            <v>5DA+0</v>
          </cell>
          <cell r="E645">
            <v>48.72</v>
          </cell>
        </row>
        <row r="647">
          <cell r="C647" t="str">
            <v>93/2</v>
          </cell>
          <cell r="D647" t="str">
            <v>5DA+6</v>
          </cell>
          <cell r="E647">
            <v>54.72</v>
          </cell>
        </row>
        <row r="649">
          <cell r="C649" t="str">
            <v>93/3</v>
          </cell>
          <cell r="D649" t="str">
            <v>5DA+0</v>
          </cell>
          <cell r="E649">
            <v>48.72</v>
          </cell>
        </row>
        <row r="651">
          <cell r="C651" t="str">
            <v>94/0</v>
          </cell>
          <cell r="D651" t="str">
            <v>5DB1+6</v>
          </cell>
          <cell r="E651">
            <v>53.35</v>
          </cell>
        </row>
        <row r="653">
          <cell r="C653" t="str">
            <v>94/1</v>
          </cell>
          <cell r="D653" t="str">
            <v>5DA+6</v>
          </cell>
          <cell r="E653">
            <v>54.72</v>
          </cell>
        </row>
        <row r="655">
          <cell r="C655" t="str">
            <v>94/2</v>
          </cell>
          <cell r="D655" t="str">
            <v>5DA+0</v>
          </cell>
          <cell r="E655">
            <v>48.72</v>
          </cell>
        </row>
        <row r="657">
          <cell r="C657" t="str">
            <v>94/3</v>
          </cell>
          <cell r="D657" t="str">
            <v>5DA+6</v>
          </cell>
          <cell r="E657">
            <v>54.72</v>
          </cell>
        </row>
        <row r="659">
          <cell r="C659" t="str">
            <v>94/4</v>
          </cell>
          <cell r="D659" t="str">
            <v>5DA+6</v>
          </cell>
          <cell r="E659">
            <v>54.72</v>
          </cell>
        </row>
        <row r="661">
          <cell r="C661" t="str">
            <v>94/5</v>
          </cell>
          <cell r="D661" t="str">
            <v>5DA+3</v>
          </cell>
          <cell r="E661">
            <v>51.72</v>
          </cell>
        </row>
        <row r="663">
          <cell r="C663" t="str">
            <v>94/6</v>
          </cell>
          <cell r="D663" t="str">
            <v>5DA+6</v>
          </cell>
          <cell r="E663">
            <v>54.72</v>
          </cell>
        </row>
        <row r="665">
          <cell r="C665" t="str">
            <v>94/7</v>
          </cell>
          <cell r="D665" t="str">
            <v>5DA+9</v>
          </cell>
          <cell r="E665">
            <v>57.72</v>
          </cell>
        </row>
        <row r="667">
          <cell r="C667" t="str">
            <v>94/8</v>
          </cell>
          <cell r="D667" t="str">
            <v>5DA+0</v>
          </cell>
          <cell r="E667">
            <v>48.72</v>
          </cell>
        </row>
        <row r="669">
          <cell r="C669" t="str">
            <v>94/9</v>
          </cell>
          <cell r="D669" t="str">
            <v>5DA+9</v>
          </cell>
          <cell r="E669">
            <v>57.72</v>
          </cell>
        </row>
        <row r="671">
          <cell r="C671" t="str">
            <v>95/0</v>
          </cell>
          <cell r="D671" t="str">
            <v>5DB1+6</v>
          </cell>
          <cell r="E671">
            <v>53.35</v>
          </cell>
        </row>
        <row r="673">
          <cell r="C673" t="str">
            <v>95/1</v>
          </cell>
          <cell r="D673" t="str">
            <v>5DA+6</v>
          </cell>
          <cell r="E673">
            <v>54.72</v>
          </cell>
        </row>
        <row r="675">
          <cell r="C675" t="str">
            <v>96/0</v>
          </cell>
          <cell r="D675" t="str">
            <v>5DC2+6</v>
          </cell>
          <cell r="E675">
            <v>53.55</v>
          </cell>
        </row>
        <row r="677">
          <cell r="C677" t="str">
            <v>97/0</v>
          </cell>
          <cell r="D677" t="str">
            <v>5DB2+6</v>
          </cell>
          <cell r="E677">
            <v>53.35</v>
          </cell>
        </row>
        <row r="679">
          <cell r="C679" t="str">
            <v>97/1</v>
          </cell>
          <cell r="D679" t="str">
            <v>5DA+3</v>
          </cell>
          <cell r="E679">
            <v>51.72</v>
          </cell>
        </row>
        <row r="681">
          <cell r="C681" t="str">
            <v>98/0</v>
          </cell>
          <cell r="D681" t="str">
            <v>5DB2+9</v>
          </cell>
          <cell r="E681">
            <v>53.35</v>
          </cell>
        </row>
        <row r="683">
          <cell r="C683" t="str">
            <v>98/1</v>
          </cell>
          <cell r="D683" t="str">
            <v>5DA+6</v>
          </cell>
          <cell r="E683">
            <v>51.72</v>
          </cell>
        </row>
        <row r="685">
          <cell r="C685" t="str">
            <v>98/2</v>
          </cell>
          <cell r="D685" t="str">
            <v>5DA-3</v>
          </cell>
          <cell r="E685">
            <v>45.72</v>
          </cell>
        </row>
        <row r="687">
          <cell r="C687" t="str">
            <v>98/3</v>
          </cell>
          <cell r="D687" t="str">
            <v>5DA+0</v>
          </cell>
          <cell r="E687">
            <v>48.72</v>
          </cell>
        </row>
        <row r="689">
          <cell r="C689" t="str">
            <v>98/4</v>
          </cell>
          <cell r="D689" t="str">
            <v>5DA+3</v>
          </cell>
          <cell r="E689">
            <v>51.72</v>
          </cell>
        </row>
        <row r="691">
          <cell r="C691" t="str">
            <v>98/5</v>
          </cell>
          <cell r="D691" t="str">
            <v>5DA+6</v>
          </cell>
          <cell r="E691">
            <v>54.72</v>
          </cell>
        </row>
        <row r="693">
          <cell r="C693" t="str">
            <v>98/6</v>
          </cell>
          <cell r="D693" t="str">
            <v>5DA+6</v>
          </cell>
          <cell r="E693">
            <v>54.72</v>
          </cell>
        </row>
        <row r="695">
          <cell r="C695" t="str">
            <v>99/0</v>
          </cell>
          <cell r="D695" t="str">
            <v>5DC1+6</v>
          </cell>
          <cell r="E695">
            <v>53.55</v>
          </cell>
        </row>
        <row r="697">
          <cell r="C697" t="str">
            <v>99/1</v>
          </cell>
          <cell r="D697" t="str">
            <v>5DA+1.5</v>
          </cell>
          <cell r="E697">
            <v>50.22</v>
          </cell>
        </row>
        <row r="699">
          <cell r="C699" t="str">
            <v>100/0</v>
          </cell>
          <cell r="D699" t="str">
            <v>5DB1+0</v>
          </cell>
          <cell r="E699">
            <v>47.35</v>
          </cell>
        </row>
        <row r="701">
          <cell r="C701" t="str">
            <v>100/1</v>
          </cell>
          <cell r="D701" t="str">
            <v>5DA+3</v>
          </cell>
          <cell r="E701">
            <v>51.72</v>
          </cell>
        </row>
        <row r="703">
          <cell r="C703" t="str">
            <v>100/2</v>
          </cell>
          <cell r="D703" t="str">
            <v>5DA+0</v>
          </cell>
          <cell r="E703">
            <v>48.72</v>
          </cell>
        </row>
        <row r="705">
          <cell r="C705" t="str">
            <v>100/3</v>
          </cell>
          <cell r="D705" t="str">
            <v>5DA-3</v>
          </cell>
          <cell r="E705">
            <v>45.72</v>
          </cell>
        </row>
        <row r="707">
          <cell r="C707" t="str">
            <v>100/4</v>
          </cell>
          <cell r="D707" t="str">
            <v>5DA+3</v>
          </cell>
          <cell r="E707">
            <v>51.72</v>
          </cell>
        </row>
        <row r="709">
          <cell r="C709" t="str">
            <v>100/5</v>
          </cell>
          <cell r="D709" t="str">
            <v>5DA+9</v>
          </cell>
          <cell r="E709">
            <v>57.72</v>
          </cell>
        </row>
        <row r="711">
          <cell r="C711" t="str">
            <v>100/6</v>
          </cell>
          <cell r="D711" t="str">
            <v>5DA+6</v>
          </cell>
          <cell r="E711">
            <v>54.72</v>
          </cell>
        </row>
        <row r="713">
          <cell r="C713" t="str">
            <v>100/7</v>
          </cell>
          <cell r="D713" t="str">
            <v>5DA+0</v>
          </cell>
          <cell r="E713">
            <v>48.72</v>
          </cell>
        </row>
        <row r="715">
          <cell r="C715" t="str">
            <v>101/0</v>
          </cell>
          <cell r="D715" t="str">
            <v>5DB1+6</v>
          </cell>
          <cell r="E715">
            <v>53.35</v>
          </cell>
        </row>
        <row r="717">
          <cell r="C717" t="str">
            <v>102/0</v>
          </cell>
          <cell r="D717" t="str">
            <v>5DB1+6</v>
          </cell>
          <cell r="E717">
            <v>53.35</v>
          </cell>
        </row>
        <row r="719">
          <cell r="C719" t="str">
            <v>102/1</v>
          </cell>
          <cell r="D719" t="str">
            <v>5DA+3</v>
          </cell>
          <cell r="E719">
            <v>51.72</v>
          </cell>
        </row>
        <row r="721">
          <cell r="C721" t="str">
            <v>103/0</v>
          </cell>
          <cell r="D721" t="str">
            <v>5DB1+6</v>
          </cell>
          <cell r="E721">
            <v>53.35</v>
          </cell>
        </row>
        <row r="723">
          <cell r="C723" t="str">
            <v>103/1</v>
          </cell>
          <cell r="D723" t="str">
            <v>5DA+9</v>
          </cell>
          <cell r="E723">
            <v>57.72</v>
          </cell>
        </row>
        <row r="725">
          <cell r="C725" t="str">
            <v>104/0</v>
          </cell>
          <cell r="D725" t="str">
            <v>5DB2+6</v>
          </cell>
          <cell r="E725">
            <v>53.35</v>
          </cell>
        </row>
        <row r="727">
          <cell r="C727" t="str">
            <v>105/0</v>
          </cell>
          <cell r="D727" t="str">
            <v>5DB2+0</v>
          </cell>
          <cell r="E727">
            <v>47.35</v>
          </cell>
        </row>
        <row r="729">
          <cell r="C729" t="str">
            <v>105/1</v>
          </cell>
          <cell r="D729" t="str">
            <v>5DA+0</v>
          </cell>
          <cell r="E729">
            <v>48.72</v>
          </cell>
        </row>
        <row r="731">
          <cell r="C731" t="str">
            <v>105/2</v>
          </cell>
          <cell r="D731" t="str">
            <v>5DA+6</v>
          </cell>
          <cell r="E731">
            <v>54.72</v>
          </cell>
        </row>
        <row r="733">
          <cell r="C733" t="str">
            <v>105/3</v>
          </cell>
          <cell r="D733" t="str">
            <v>5DA+6</v>
          </cell>
          <cell r="E733">
            <v>54.72</v>
          </cell>
        </row>
        <row r="735">
          <cell r="C735" t="str">
            <v>105/4</v>
          </cell>
          <cell r="D735" t="str">
            <v>5DA+6</v>
          </cell>
          <cell r="E735">
            <v>54.72</v>
          </cell>
        </row>
        <row r="737">
          <cell r="C737" t="str">
            <v>105/5</v>
          </cell>
          <cell r="D737" t="str">
            <v>5DA+9</v>
          </cell>
          <cell r="E737">
            <v>57.72</v>
          </cell>
        </row>
        <row r="739">
          <cell r="C739" t="str">
            <v>106/0</v>
          </cell>
          <cell r="D739" t="str">
            <v>5DB2+9</v>
          </cell>
          <cell r="E739">
            <v>56.35</v>
          </cell>
        </row>
        <row r="741">
          <cell r="C741" t="str">
            <v>106/1</v>
          </cell>
          <cell r="D741" t="str">
            <v>5DA+3</v>
          </cell>
          <cell r="E741">
            <v>51.72</v>
          </cell>
        </row>
        <row r="743">
          <cell r="C743" t="str">
            <v>106/2</v>
          </cell>
          <cell r="D743" t="str">
            <v>5DA+0</v>
          </cell>
          <cell r="E743">
            <v>48.72</v>
          </cell>
        </row>
        <row r="745">
          <cell r="C745" t="str">
            <v>106/3</v>
          </cell>
          <cell r="D745" t="str">
            <v>5DA+0</v>
          </cell>
          <cell r="E745">
            <v>48.72</v>
          </cell>
        </row>
        <row r="747">
          <cell r="C747" t="str">
            <v>106/4</v>
          </cell>
          <cell r="D747" t="str">
            <v>5DA+0</v>
          </cell>
          <cell r="E747">
            <v>48.72</v>
          </cell>
        </row>
        <row r="749">
          <cell r="C749" t="str">
            <v>106/5</v>
          </cell>
          <cell r="D749" t="str">
            <v>5DA-3</v>
          </cell>
          <cell r="E749">
            <v>45.72</v>
          </cell>
        </row>
        <row r="751">
          <cell r="C751" t="str">
            <v>106/6</v>
          </cell>
          <cell r="D751" t="str">
            <v>5DA+0</v>
          </cell>
          <cell r="E751">
            <v>48.72</v>
          </cell>
        </row>
        <row r="753">
          <cell r="C753" t="str">
            <v>106/7</v>
          </cell>
          <cell r="D753" t="str">
            <v>5DA+6</v>
          </cell>
          <cell r="E753">
            <v>54.72</v>
          </cell>
        </row>
        <row r="755">
          <cell r="C755" t="str">
            <v>107/0</v>
          </cell>
          <cell r="D755" t="str">
            <v>5DC2+6</v>
          </cell>
          <cell r="E755">
            <v>53.55</v>
          </cell>
        </row>
        <row r="757">
          <cell r="C757" t="str">
            <v>108/0</v>
          </cell>
          <cell r="D757" t="str">
            <v>5DD60+30</v>
          </cell>
          <cell r="E757">
            <v>78.45</v>
          </cell>
        </row>
        <row r="759">
          <cell r="C759" t="str">
            <v>109/0</v>
          </cell>
          <cell r="D759" t="str">
            <v>5DD60+30</v>
          </cell>
          <cell r="E759">
            <v>78.45</v>
          </cell>
        </row>
        <row r="761">
          <cell r="C761" t="str">
            <v>109/1</v>
          </cell>
          <cell r="D761" t="str">
            <v>5DA+6</v>
          </cell>
          <cell r="E761">
            <v>54.72</v>
          </cell>
        </row>
        <row r="763">
          <cell r="C763" t="str">
            <v>109/2</v>
          </cell>
          <cell r="D763" t="str">
            <v>5DA+0</v>
          </cell>
          <cell r="E763">
            <v>48.72</v>
          </cell>
        </row>
        <row r="765">
          <cell r="C765" t="str">
            <v>110/0</v>
          </cell>
          <cell r="D765" t="str">
            <v>5DB2+9</v>
          </cell>
          <cell r="E765">
            <v>56.35</v>
          </cell>
        </row>
        <row r="767">
          <cell r="C767" t="str">
            <v>111/0</v>
          </cell>
          <cell r="D767" t="str">
            <v>5DD45+3</v>
          </cell>
          <cell r="E767">
            <v>51.45</v>
          </cell>
        </row>
        <row r="769">
          <cell r="C769" t="str">
            <v>111/1</v>
          </cell>
          <cell r="D769" t="str">
            <v>5DA+3</v>
          </cell>
          <cell r="E769">
            <v>51.72</v>
          </cell>
        </row>
        <row r="771">
          <cell r="C771" t="str">
            <v>112/0</v>
          </cell>
          <cell r="D771" t="str">
            <v>5DD45+0</v>
          </cell>
          <cell r="E771">
            <v>48.45</v>
          </cell>
        </row>
        <row r="773">
          <cell r="C773" t="str">
            <v>113/0</v>
          </cell>
          <cell r="D773" t="str">
            <v>5DB2+0</v>
          </cell>
          <cell r="E773">
            <v>50.35</v>
          </cell>
        </row>
        <row r="775">
          <cell r="C775" t="str">
            <v>113/1</v>
          </cell>
          <cell r="D775" t="str">
            <v>5DA+6</v>
          </cell>
          <cell r="E775">
            <v>51.72</v>
          </cell>
        </row>
        <row r="777">
          <cell r="C777" t="str">
            <v>114/0</v>
          </cell>
          <cell r="D777" t="str">
            <v>5DC2+9</v>
          </cell>
          <cell r="E777">
            <v>56.55</v>
          </cell>
        </row>
        <row r="779">
          <cell r="C779" t="str">
            <v>114/1</v>
          </cell>
          <cell r="D779" t="str">
            <v>5DA+6</v>
          </cell>
          <cell r="E779">
            <v>54.72</v>
          </cell>
        </row>
        <row r="781">
          <cell r="C781" t="str">
            <v>115/0</v>
          </cell>
          <cell r="D781" t="str">
            <v>5DB2+0</v>
          </cell>
          <cell r="E781">
            <v>47.35</v>
          </cell>
        </row>
        <row r="783">
          <cell r="C783" t="str">
            <v>115/1</v>
          </cell>
          <cell r="D783" t="str">
            <v>5DA+6</v>
          </cell>
          <cell r="E783">
            <v>54.72</v>
          </cell>
        </row>
        <row r="785">
          <cell r="C785" t="str">
            <v>115/2</v>
          </cell>
          <cell r="D785" t="str">
            <v>5DA+0</v>
          </cell>
          <cell r="E785">
            <v>48.72</v>
          </cell>
        </row>
        <row r="787">
          <cell r="C787" t="str">
            <v>116/0</v>
          </cell>
          <cell r="D787" t="str">
            <v>5DC1+3</v>
          </cell>
          <cell r="E787">
            <v>50.55</v>
          </cell>
        </row>
        <row r="789">
          <cell r="C789" t="str">
            <v>117/0</v>
          </cell>
          <cell r="D789" t="str">
            <v>5DD45+0</v>
          </cell>
          <cell r="E789">
            <v>48.45</v>
          </cell>
        </row>
        <row r="791">
          <cell r="C791" t="str">
            <v>117/1</v>
          </cell>
          <cell r="D791" t="str">
            <v>5DA+9</v>
          </cell>
          <cell r="E791">
            <v>57.72</v>
          </cell>
        </row>
        <row r="793">
          <cell r="C793" t="str">
            <v>118/0</v>
          </cell>
          <cell r="D793" t="str">
            <v>5DB1+6</v>
          </cell>
          <cell r="E793">
            <v>53.35</v>
          </cell>
        </row>
        <row r="795">
          <cell r="C795" t="str">
            <v>118/1</v>
          </cell>
          <cell r="D795" t="str">
            <v>5DA+0</v>
          </cell>
          <cell r="E795">
            <v>48.72</v>
          </cell>
        </row>
        <row r="797">
          <cell r="C797" t="str">
            <v>118/2</v>
          </cell>
          <cell r="D797" t="str">
            <v>5DA+0</v>
          </cell>
          <cell r="E797">
            <v>48.72</v>
          </cell>
        </row>
        <row r="799">
          <cell r="C799" t="str">
            <v>118/3</v>
          </cell>
          <cell r="D799" t="str">
            <v>5DA+0</v>
          </cell>
          <cell r="E799">
            <v>48.72</v>
          </cell>
        </row>
        <row r="801">
          <cell r="C801" t="str">
            <v>119/0</v>
          </cell>
          <cell r="D801" t="str">
            <v>5DD60+9</v>
          </cell>
          <cell r="E801">
            <v>57.45</v>
          </cell>
        </row>
        <row r="803">
          <cell r="C803" t="str">
            <v>120/0</v>
          </cell>
          <cell r="D803" t="str">
            <v>5DD60+25</v>
          </cell>
          <cell r="E803">
            <v>73.45</v>
          </cell>
        </row>
        <row r="805">
          <cell r="C805" t="str">
            <v>121/0</v>
          </cell>
          <cell r="D805" t="str">
            <v>5DD60+18</v>
          </cell>
          <cell r="E805">
            <v>66.45</v>
          </cell>
        </row>
      </sheetData>
      <sheetData sheetId="19" refreshError="1">
        <row r="10">
          <cell r="C10" t="str">
            <v>3/0</v>
          </cell>
          <cell r="D10" t="str">
            <v>DD45+0</v>
          </cell>
        </row>
        <row r="12">
          <cell r="C12" t="str">
            <v>3/1</v>
          </cell>
          <cell r="D12" t="str">
            <v>DA+0</v>
          </cell>
        </row>
        <row r="14">
          <cell r="C14" t="str">
            <v>3/2</v>
          </cell>
          <cell r="D14" t="str">
            <v>DA+3</v>
          </cell>
        </row>
        <row r="16">
          <cell r="C16" t="str">
            <v>3/3</v>
          </cell>
          <cell r="D16" t="str">
            <v>DA+0</v>
          </cell>
        </row>
        <row r="18">
          <cell r="C18" t="str">
            <v>3/4</v>
          </cell>
          <cell r="D18" t="str">
            <v>DA+3</v>
          </cell>
        </row>
        <row r="20">
          <cell r="C20" t="str">
            <v>3/5</v>
          </cell>
          <cell r="D20" t="str">
            <v>DA+3</v>
          </cell>
        </row>
        <row r="22">
          <cell r="C22" t="str">
            <v>3/6</v>
          </cell>
          <cell r="D22" t="str">
            <v>DA+6</v>
          </cell>
        </row>
        <row r="24">
          <cell r="C24" t="str">
            <v>3/7</v>
          </cell>
          <cell r="D24" t="str">
            <v>DA+9</v>
          </cell>
        </row>
        <row r="26">
          <cell r="C26" t="str">
            <v>3/8</v>
          </cell>
          <cell r="D26" t="str">
            <v>DA+3</v>
          </cell>
        </row>
        <row r="28">
          <cell r="C28" t="str">
            <v>3/9</v>
          </cell>
          <cell r="D28" t="str">
            <v>DA+0</v>
          </cell>
        </row>
        <row r="30">
          <cell r="C30" t="str">
            <v>3/10</v>
          </cell>
          <cell r="D30" t="str">
            <v>DA+6</v>
          </cell>
        </row>
        <row r="32">
          <cell r="C32" t="str">
            <v>4/0</v>
          </cell>
          <cell r="D32" t="str">
            <v>DB2+3</v>
          </cell>
        </row>
        <row r="34">
          <cell r="C34" t="str">
            <v>4/1</v>
          </cell>
          <cell r="D34" t="str">
            <v>DA+3</v>
          </cell>
        </row>
        <row r="36">
          <cell r="C36" t="str">
            <v>4/2</v>
          </cell>
          <cell r="D36" t="str">
            <v>DA+6</v>
          </cell>
        </row>
        <row r="38">
          <cell r="C38" t="str">
            <v>4/3</v>
          </cell>
          <cell r="D38" t="str">
            <v>DA+3</v>
          </cell>
        </row>
        <row r="40">
          <cell r="C40" t="str">
            <v>4/4</v>
          </cell>
          <cell r="D40" t="str">
            <v>DA+0</v>
          </cell>
        </row>
        <row r="42">
          <cell r="C42" t="str">
            <v>4/5</v>
          </cell>
          <cell r="D42" t="str">
            <v>DA+0</v>
          </cell>
        </row>
        <row r="44">
          <cell r="C44" t="str">
            <v>4/6</v>
          </cell>
          <cell r="D44" t="str">
            <v>DA+0</v>
          </cell>
        </row>
        <row r="46">
          <cell r="C46" t="str">
            <v>5/0</v>
          </cell>
          <cell r="D46" t="str">
            <v>DC2+0</v>
          </cell>
        </row>
        <row r="48">
          <cell r="C48" t="str">
            <v>5/1</v>
          </cell>
          <cell r="D48" t="str">
            <v>DA+9</v>
          </cell>
        </row>
        <row r="50">
          <cell r="C50" t="str">
            <v>5/2</v>
          </cell>
          <cell r="D50" t="str">
            <v>DA+0</v>
          </cell>
        </row>
        <row r="52">
          <cell r="C52" t="str">
            <v>5/3</v>
          </cell>
          <cell r="D52" t="str">
            <v>DA+3</v>
          </cell>
        </row>
        <row r="54">
          <cell r="C54" t="str">
            <v>5/4</v>
          </cell>
          <cell r="D54" t="str">
            <v>DA+6</v>
          </cell>
        </row>
        <row r="56">
          <cell r="C56" t="str">
            <v>5/5</v>
          </cell>
          <cell r="D56" t="str">
            <v>DA+9</v>
          </cell>
        </row>
        <row r="58">
          <cell r="C58" t="str">
            <v>5/6</v>
          </cell>
          <cell r="D58" t="str">
            <v>DA-3</v>
          </cell>
        </row>
        <row r="60">
          <cell r="C60" t="str">
            <v>5/7</v>
          </cell>
          <cell r="D60" t="str">
            <v>DA-3</v>
          </cell>
        </row>
        <row r="62">
          <cell r="C62" t="str">
            <v>6/0</v>
          </cell>
          <cell r="D62" t="str">
            <v>DB1+0</v>
          </cell>
        </row>
        <row r="64">
          <cell r="C64" t="str">
            <v>6/1</v>
          </cell>
          <cell r="D64" t="str">
            <v>DA+6</v>
          </cell>
        </row>
        <row r="66">
          <cell r="C66" t="str">
            <v>6/2</v>
          </cell>
          <cell r="D66" t="str">
            <v>DA+0</v>
          </cell>
        </row>
        <row r="68">
          <cell r="C68" t="str">
            <v>6/3</v>
          </cell>
          <cell r="D68" t="str">
            <v>DA+6</v>
          </cell>
        </row>
        <row r="70">
          <cell r="C70" t="str">
            <v>6/4</v>
          </cell>
          <cell r="D70" t="str">
            <v>DA+0</v>
          </cell>
        </row>
        <row r="72">
          <cell r="C72" t="str">
            <v>6/5</v>
          </cell>
          <cell r="D72" t="str">
            <v>DA+9</v>
          </cell>
        </row>
        <row r="74">
          <cell r="C74" t="str">
            <v>6/6</v>
          </cell>
          <cell r="D74" t="str">
            <v>DA+0</v>
          </cell>
        </row>
        <row r="76">
          <cell r="C76" t="str">
            <v>6/7</v>
          </cell>
          <cell r="D76" t="str">
            <v>DA+0</v>
          </cell>
        </row>
        <row r="78">
          <cell r="C78" t="str">
            <v>6/8</v>
          </cell>
          <cell r="D78" t="str">
            <v>DA+9</v>
          </cell>
        </row>
        <row r="80">
          <cell r="C80" t="str">
            <v>6/9</v>
          </cell>
          <cell r="D80" t="str">
            <v>DA+3</v>
          </cell>
        </row>
        <row r="82">
          <cell r="C82" t="str">
            <v>6/10</v>
          </cell>
          <cell r="D82" t="str">
            <v>DA+0</v>
          </cell>
        </row>
        <row r="84">
          <cell r="C84" t="str">
            <v>7/0</v>
          </cell>
          <cell r="D84" t="str">
            <v>DB1+0</v>
          </cell>
        </row>
        <row r="86">
          <cell r="C86" t="str">
            <v>7/1</v>
          </cell>
          <cell r="D86" t="str">
            <v>DA+3</v>
          </cell>
        </row>
        <row r="88">
          <cell r="C88" t="str">
            <v>7/2</v>
          </cell>
          <cell r="D88" t="str">
            <v>DA+0</v>
          </cell>
        </row>
        <row r="90">
          <cell r="C90" t="str">
            <v>7/3</v>
          </cell>
          <cell r="D90" t="str">
            <v>DA+6</v>
          </cell>
        </row>
        <row r="92">
          <cell r="C92" t="str">
            <v>7/4</v>
          </cell>
          <cell r="D92" t="str">
            <v>DA+6</v>
          </cell>
        </row>
        <row r="94">
          <cell r="C94" t="str">
            <v>8/0</v>
          </cell>
          <cell r="D94" t="str">
            <v>DB2+0</v>
          </cell>
        </row>
        <row r="96">
          <cell r="C96" t="str">
            <v>8/1</v>
          </cell>
          <cell r="D96" t="str">
            <v>DA+0</v>
          </cell>
        </row>
        <row r="98">
          <cell r="C98" t="str">
            <v>8/2</v>
          </cell>
          <cell r="D98" t="str">
            <v>DA+0</v>
          </cell>
        </row>
        <row r="100">
          <cell r="C100" t="str">
            <v>8/3</v>
          </cell>
          <cell r="D100" t="str">
            <v>DA+6</v>
          </cell>
        </row>
        <row r="102">
          <cell r="C102" t="str">
            <v>8/4</v>
          </cell>
          <cell r="D102" t="str">
            <v>DA+3</v>
          </cell>
        </row>
        <row r="104">
          <cell r="C104" t="str">
            <v>8/5</v>
          </cell>
          <cell r="D104" t="str">
            <v>DA-3</v>
          </cell>
        </row>
        <row r="106">
          <cell r="C106" t="str">
            <v>8/6</v>
          </cell>
          <cell r="D106" t="str">
            <v>DA+0</v>
          </cell>
        </row>
        <row r="108">
          <cell r="C108" t="str">
            <v>8/7</v>
          </cell>
          <cell r="D108" t="str">
            <v>DA+6</v>
          </cell>
        </row>
        <row r="110">
          <cell r="C110" t="str">
            <v>8/8</v>
          </cell>
          <cell r="D110" t="str">
            <v>DA+0</v>
          </cell>
        </row>
        <row r="112">
          <cell r="C112" t="str">
            <v>8/9</v>
          </cell>
          <cell r="D112" t="str">
            <v>DA+3</v>
          </cell>
        </row>
        <row r="114">
          <cell r="C114" t="str">
            <v>9/0</v>
          </cell>
          <cell r="D114" t="str">
            <v>DC2+0</v>
          </cell>
        </row>
        <row r="116">
          <cell r="C116" t="str">
            <v>9/1</v>
          </cell>
          <cell r="D116" t="str">
            <v>DA+3</v>
          </cell>
        </row>
        <row r="118">
          <cell r="C118" t="str">
            <v>9/2</v>
          </cell>
          <cell r="D118" t="str">
            <v>DA+0</v>
          </cell>
        </row>
        <row r="120">
          <cell r="C120" t="str">
            <v>10/0</v>
          </cell>
          <cell r="D120" t="str">
            <v>DD45+0</v>
          </cell>
        </row>
        <row r="122">
          <cell r="C122" t="str">
            <v>10/1</v>
          </cell>
          <cell r="D122" t="str">
            <v>DA+3</v>
          </cell>
        </row>
        <row r="124">
          <cell r="C124" t="str">
            <v>10/2</v>
          </cell>
          <cell r="D124" t="str">
            <v>DA+0</v>
          </cell>
        </row>
        <row r="126">
          <cell r="C126" t="str">
            <v>10/3</v>
          </cell>
          <cell r="D126" t="str">
            <v>DA+3</v>
          </cell>
        </row>
        <row r="128">
          <cell r="C128" t="str">
            <v>11/0</v>
          </cell>
          <cell r="D128" t="str">
            <v>DC2+0</v>
          </cell>
        </row>
        <row r="130">
          <cell r="C130" t="str">
            <v>11/1</v>
          </cell>
          <cell r="D130" t="str">
            <v>DA+3</v>
          </cell>
        </row>
        <row r="132">
          <cell r="C132" t="str">
            <v>12/0</v>
          </cell>
          <cell r="D132" t="str">
            <v>DC2+3</v>
          </cell>
        </row>
        <row r="134">
          <cell r="C134" t="str">
            <v>12/1</v>
          </cell>
          <cell r="D134" t="str">
            <v>DA+9</v>
          </cell>
        </row>
        <row r="136">
          <cell r="C136" t="str">
            <v>12/2</v>
          </cell>
          <cell r="D136" t="str">
            <v>DA+0</v>
          </cell>
        </row>
        <row r="138">
          <cell r="C138" t="str">
            <v>12/3</v>
          </cell>
          <cell r="D138" t="str">
            <v>DA+0</v>
          </cell>
        </row>
        <row r="140">
          <cell r="C140" t="str">
            <v>12/4</v>
          </cell>
          <cell r="D140" t="str">
            <v>DA+6</v>
          </cell>
        </row>
        <row r="142">
          <cell r="C142" t="str">
            <v>13/0</v>
          </cell>
          <cell r="D142" t="str">
            <v>DC1+3</v>
          </cell>
        </row>
        <row r="144">
          <cell r="C144" t="str">
            <v>14/0</v>
          </cell>
          <cell r="D144" t="str">
            <v>DC1+0</v>
          </cell>
        </row>
        <row r="146">
          <cell r="C146" t="str">
            <v>14/1</v>
          </cell>
          <cell r="D146" t="str">
            <v>DA+3</v>
          </cell>
        </row>
        <row r="148">
          <cell r="C148" t="str">
            <v>15/0</v>
          </cell>
          <cell r="D148" t="str">
            <v>DC2+0</v>
          </cell>
        </row>
        <row r="150">
          <cell r="C150" t="str">
            <v>15/1</v>
          </cell>
          <cell r="D150" t="str">
            <v>DA+9</v>
          </cell>
        </row>
        <row r="152">
          <cell r="C152" t="str">
            <v>15/2</v>
          </cell>
          <cell r="D152" t="str">
            <v>DA+0</v>
          </cell>
        </row>
        <row r="154">
          <cell r="C154" t="str">
            <v>15/3</v>
          </cell>
          <cell r="D154" t="str">
            <v>DA-3</v>
          </cell>
        </row>
        <row r="156">
          <cell r="C156" t="str">
            <v>16/0</v>
          </cell>
          <cell r="D156" t="str">
            <v>DC2+3</v>
          </cell>
        </row>
        <row r="158">
          <cell r="C158" t="str">
            <v>16/1</v>
          </cell>
          <cell r="D158" t="str">
            <v>DA+6</v>
          </cell>
        </row>
        <row r="160">
          <cell r="C160" t="str">
            <v>16/2</v>
          </cell>
          <cell r="D160" t="str">
            <v>DA+0</v>
          </cell>
        </row>
        <row r="162">
          <cell r="C162" t="str">
            <v>16/3</v>
          </cell>
          <cell r="D162" t="str">
            <v>DA+3</v>
          </cell>
        </row>
        <row r="164">
          <cell r="C164" t="str">
            <v>16/4</v>
          </cell>
          <cell r="D164" t="str">
            <v>DA+3</v>
          </cell>
        </row>
        <row r="166">
          <cell r="C166" t="str">
            <v>16/5</v>
          </cell>
          <cell r="D166" t="str">
            <v>DA+6</v>
          </cell>
        </row>
        <row r="168">
          <cell r="C168" t="str">
            <v>16/6</v>
          </cell>
          <cell r="D168" t="str">
            <v>DA+0</v>
          </cell>
        </row>
        <row r="170">
          <cell r="C170" t="str">
            <v>16/7</v>
          </cell>
          <cell r="D170" t="str">
            <v>DA+0</v>
          </cell>
        </row>
        <row r="172">
          <cell r="C172" t="str">
            <v>16/8</v>
          </cell>
          <cell r="D172" t="str">
            <v>DA+0</v>
          </cell>
        </row>
        <row r="174">
          <cell r="C174" t="str">
            <v>17/0</v>
          </cell>
          <cell r="D174" t="str">
            <v>DB2+0</v>
          </cell>
        </row>
        <row r="176">
          <cell r="C176" t="str">
            <v>17/1</v>
          </cell>
          <cell r="D176" t="str">
            <v>DA+0</v>
          </cell>
        </row>
        <row r="178">
          <cell r="C178" t="str">
            <v>17/2</v>
          </cell>
          <cell r="D178" t="str">
            <v>DA+0</v>
          </cell>
        </row>
        <row r="180">
          <cell r="C180" t="str">
            <v>17/3</v>
          </cell>
          <cell r="D180" t="str">
            <v>DA+3</v>
          </cell>
        </row>
        <row r="182">
          <cell r="C182" t="str">
            <v>17/4</v>
          </cell>
          <cell r="D182" t="str">
            <v>DA+0</v>
          </cell>
        </row>
        <row r="184">
          <cell r="C184" t="str">
            <v>17/5</v>
          </cell>
          <cell r="D184" t="str">
            <v>DA+3</v>
          </cell>
        </row>
        <row r="186">
          <cell r="C186" t="str">
            <v>17/6</v>
          </cell>
          <cell r="D186" t="str">
            <v>DA+0</v>
          </cell>
        </row>
        <row r="188">
          <cell r="C188" t="str">
            <v>17/7</v>
          </cell>
          <cell r="D188" t="str">
            <v>DA+3</v>
          </cell>
        </row>
        <row r="190">
          <cell r="C190" t="str">
            <v>18/0</v>
          </cell>
          <cell r="D190" t="str">
            <v>DB1+0</v>
          </cell>
        </row>
        <row r="192">
          <cell r="C192" t="str">
            <v>18/1</v>
          </cell>
          <cell r="D192" t="str">
            <v>DA+0</v>
          </cell>
        </row>
        <row r="194">
          <cell r="C194" t="str">
            <v>18/2</v>
          </cell>
          <cell r="D194" t="str">
            <v>DA+0</v>
          </cell>
        </row>
        <row r="196">
          <cell r="C196" t="str">
            <v>18/3</v>
          </cell>
          <cell r="D196" t="str">
            <v>DA-1.5</v>
          </cell>
        </row>
        <row r="198">
          <cell r="C198" t="str">
            <v>18/4</v>
          </cell>
          <cell r="D198" t="str">
            <v>DA-1.5</v>
          </cell>
        </row>
        <row r="200">
          <cell r="C200" t="str">
            <v>19/0</v>
          </cell>
          <cell r="D200" t="str">
            <v>DC2+3</v>
          </cell>
        </row>
        <row r="202">
          <cell r="C202" t="str">
            <v>19/1</v>
          </cell>
          <cell r="D202" t="str">
            <v>DA+3</v>
          </cell>
        </row>
        <row r="204">
          <cell r="C204" t="str">
            <v>19/2</v>
          </cell>
          <cell r="D204" t="str">
            <v>DA-3</v>
          </cell>
        </row>
        <row r="206">
          <cell r="C206" t="str">
            <v>20/0</v>
          </cell>
          <cell r="D206" t="str">
            <v>DC2+0</v>
          </cell>
        </row>
        <row r="208">
          <cell r="C208" t="str">
            <v>21/0</v>
          </cell>
          <cell r="D208" t="str">
            <v>DB2+0</v>
          </cell>
        </row>
        <row r="210">
          <cell r="C210" t="str">
            <v>21/1</v>
          </cell>
          <cell r="D210" t="str">
            <v>DA+0</v>
          </cell>
        </row>
        <row r="212">
          <cell r="C212" t="str">
            <v>21/2</v>
          </cell>
          <cell r="D212" t="str">
            <v>DA-3</v>
          </cell>
        </row>
        <row r="214">
          <cell r="C214" t="str">
            <v>21/3</v>
          </cell>
          <cell r="D214" t="str">
            <v>DA-3</v>
          </cell>
        </row>
        <row r="216">
          <cell r="C216" t="str">
            <v>22/0</v>
          </cell>
          <cell r="D216" t="str">
            <v>DD60+9</v>
          </cell>
        </row>
        <row r="218">
          <cell r="C218" t="str">
            <v>23/0</v>
          </cell>
          <cell r="D218" t="str">
            <v>DD60+6</v>
          </cell>
        </row>
        <row r="220">
          <cell r="C220" t="str">
            <v>23/1</v>
          </cell>
          <cell r="D220" t="str">
            <v>DA-3</v>
          </cell>
        </row>
        <row r="222">
          <cell r="C222" t="str">
            <v>23/2</v>
          </cell>
          <cell r="D222" t="str">
            <v>DA+3</v>
          </cell>
        </row>
        <row r="224">
          <cell r="C224" t="str">
            <v>23/3</v>
          </cell>
          <cell r="D224" t="str">
            <v>DA+0</v>
          </cell>
        </row>
        <row r="226">
          <cell r="C226" t="str">
            <v>23/4</v>
          </cell>
          <cell r="D226" t="str">
            <v>DA+0</v>
          </cell>
        </row>
        <row r="228">
          <cell r="C228" t="str">
            <v>23/5</v>
          </cell>
          <cell r="D228" t="str">
            <v>DA+6</v>
          </cell>
        </row>
        <row r="230">
          <cell r="C230" t="str">
            <v>23/6</v>
          </cell>
          <cell r="D230" t="str">
            <v>DA-1.5</v>
          </cell>
        </row>
        <row r="232">
          <cell r="C232" t="str">
            <v>24/0</v>
          </cell>
          <cell r="D232" t="str">
            <v>DB1+0</v>
          </cell>
        </row>
        <row r="234">
          <cell r="C234" t="str">
            <v>24/1</v>
          </cell>
          <cell r="D234" t="str">
            <v>DA+0</v>
          </cell>
        </row>
        <row r="236">
          <cell r="C236" t="str">
            <v>24/2</v>
          </cell>
          <cell r="D236" t="str">
            <v>DA+0</v>
          </cell>
        </row>
        <row r="238">
          <cell r="C238" t="str">
            <v>24/3</v>
          </cell>
          <cell r="D238" t="str">
            <v>DA+0</v>
          </cell>
        </row>
        <row r="240">
          <cell r="C240" t="str">
            <v>24/4</v>
          </cell>
          <cell r="D240" t="str">
            <v>DA+1.5</v>
          </cell>
        </row>
        <row r="242">
          <cell r="C242" t="str">
            <v>25/0</v>
          </cell>
          <cell r="D242" t="str">
            <v>DB2+0</v>
          </cell>
        </row>
        <row r="244">
          <cell r="C244" t="str">
            <v>25/1</v>
          </cell>
          <cell r="D244" t="str">
            <v>DA+1.5</v>
          </cell>
        </row>
        <row r="246">
          <cell r="C246" t="str">
            <v>25/2</v>
          </cell>
          <cell r="D246" t="str">
            <v>DA+0</v>
          </cell>
        </row>
        <row r="248">
          <cell r="C248" t="str">
            <v>26/0</v>
          </cell>
          <cell r="D248" t="str">
            <v>DC1+0</v>
          </cell>
        </row>
        <row r="250">
          <cell r="C250" t="str">
            <v>26/1</v>
          </cell>
          <cell r="D250" t="str">
            <v>DA+0</v>
          </cell>
        </row>
        <row r="252">
          <cell r="C252" t="str">
            <v>26/2</v>
          </cell>
          <cell r="D252" t="str">
            <v>DA+6</v>
          </cell>
        </row>
        <row r="254">
          <cell r="C254" t="str">
            <v>27/0</v>
          </cell>
          <cell r="D254" t="str">
            <v>DC1+0</v>
          </cell>
        </row>
        <row r="256">
          <cell r="C256" t="str">
            <v>28/0</v>
          </cell>
          <cell r="D256" t="str">
            <v>DC1-3</v>
          </cell>
        </row>
        <row r="258">
          <cell r="C258" t="str">
            <v>28/1</v>
          </cell>
          <cell r="D258" t="str">
            <v>DA+9</v>
          </cell>
        </row>
        <row r="260">
          <cell r="C260" t="str">
            <v>29/0</v>
          </cell>
          <cell r="D260" t="str">
            <v>DB2+18</v>
          </cell>
        </row>
        <row r="262">
          <cell r="C262" t="str">
            <v>30/0</v>
          </cell>
          <cell r="D262" t="str">
            <v>DC1+6</v>
          </cell>
        </row>
        <row r="264">
          <cell r="C264" t="str">
            <v>30/1</v>
          </cell>
          <cell r="D264" t="str">
            <v>DA+0</v>
          </cell>
        </row>
        <row r="266">
          <cell r="C266" t="str">
            <v>30/2</v>
          </cell>
          <cell r="D266" t="str">
            <v>DA-3</v>
          </cell>
        </row>
        <row r="268">
          <cell r="C268" t="str">
            <v>31/0</v>
          </cell>
          <cell r="D268" t="str">
            <v>DD45+0</v>
          </cell>
        </row>
        <row r="270">
          <cell r="C270" t="str">
            <v>31/1</v>
          </cell>
          <cell r="D270" t="str">
            <v>DA+0</v>
          </cell>
        </row>
        <row r="272">
          <cell r="C272" t="str">
            <v>31/2</v>
          </cell>
          <cell r="D272" t="str">
            <v>DA+0</v>
          </cell>
        </row>
        <row r="274">
          <cell r="C274" t="str">
            <v>32/0</v>
          </cell>
          <cell r="D274" t="str">
            <v>DB2+3</v>
          </cell>
        </row>
        <row r="276">
          <cell r="C276" t="str">
            <v>32A/0</v>
          </cell>
          <cell r="D276" t="str">
            <v>DB2+3</v>
          </cell>
        </row>
        <row r="278">
          <cell r="C278" t="str">
            <v>32B/0</v>
          </cell>
          <cell r="D278" t="str">
            <v>DB2+0</v>
          </cell>
        </row>
        <row r="280">
          <cell r="C280" t="str">
            <v>32B/1</v>
          </cell>
          <cell r="D280" t="str">
            <v>DA+3</v>
          </cell>
        </row>
        <row r="282">
          <cell r="C282" t="str">
            <v>32B/2</v>
          </cell>
          <cell r="D282" t="str">
            <v>DA+3</v>
          </cell>
        </row>
        <row r="284">
          <cell r="C284" t="str">
            <v>33/0</v>
          </cell>
          <cell r="D284" t="str">
            <v>DB1+3</v>
          </cell>
        </row>
        <row r="286">
          <cell r="C286" t="str">
            <v>33/1</v>
          </cell>
          <cell r="D286" t="str">
            <v>DA+6</v>
          </cell>
        </row>
        <row r="288">
          <cell r="C288" t="str">
            <v>34/0</v>
          </cell>
          <cell r="D288" t="str">
            <v>DC1+0</v>
          </cell>
        </row>
        <row r="290">
          <cell r="C290" t="str">
            <v>34/1</v>
          </cell>
          <cell r="D290" t="str">
            <v>DA+6</v>
          </cell>
        </row>
        <row r="292">
          <cell r="C292" t="str">
            <v>35/0</v>
          </cell>
          <cell r="D292" t="str">
            <v>DD45+0</v>
          </cell>
        </row>
        <row r="294">
          <cell r="C294" t="str">
            <v>35/1</v>
          </cell>
          <cell r="D294" t="str">
            <v>DA+1.5</v>
          </cell>
        </row>
        <row r="296">
          <cell r="C296" t="str">
            <v>35/2</v>
          </cell>
          <cell r="D296" t="str">
            <v>DA+6</v>
          </cell>
        </row>
        <row r="298">
          <cell r="C298" t="str">
            <v>36/0</v>
          </cell>
          <cell r="D298" t="str">
            <v>DC1+0</v>
          </cell>
        </row>
        <row r="300">
          <cell r="C300" t="str">
            <v>37/0</v>
          </cell>
          <cell r="D300" t="str">
            <v>DC2+0</v>
          </cell>
        </row>
        <row r="302">
          <cell r="C302" t="str">
            <v>37/1</v>
          </cell>
          <cell r="D302" t="str">
            <v>DA+0</v>
          </cell>
        </row>
        <row r="304">
          <cell r="C304" t="str">
            <v>38/0</v>
          </cell>
          <cell r="D304" t="str">
            <v>DB2+0</v>
          </cell>
        </row>
        <row r="306">
          <cell r="C306" t="str">
            <v>38/1</v>
          </cell>
          <cell r="D306" t="str">
            <v>DA+0</v>
          </cell>
        </row>
        <row r="308">
          <cell r="C308" t="str">
            <v>39/0</v>
          </cell>
          <cell r="D308" t="str">
            <v>DB1+0</v>
          </cell>
        </row>
        <row r="310">
          <cell r="C310" t="str">
            <v>39/1</v>
          </cell>
          <cell r="D310" t="str">
            <v>DA+1.5</v>
          </cell>
        </row>
        <row r="312">
          <cell r="C312" t="str">
            <v>40/0</v>
          </cell>
          <cell r="D312" t="str">
            <v>DB2+0</v>
          </cell>
        </row>
        <row r="314">
          <cell r="C314" t="str">
            <v>40/1</v>
          </cell>
          <cell r="D314" t="str">
            <v>DA+3</v>
          </cell>
        </row>
        <row r="316">
          <cell r="C316" t="str">
            <v>40/2</v>
          </cell>
          <cell r="D316" t="str">
            <v>DA+0</v>
          </cell>
        </row>
        <row r="318">
          <cell r="C318" t="str">
            <v>40A/0</v>
          </cell>
          <cell r="D318" t="str">
            <v>DB1+0</v>
          </cell>
        </row>
        <row r="320">
          <cell r="C320" t="str">
            <v>40A/1</v>
          </cell>
          <cell r="D320" t="str">
            <v>5DA+6</v>
          </cell>
        </row>
        <row r="322">
          <cell r="C322" t="str">
            <v>41/0</v>
          </cell>
          <cell r="D322" t="str">
            <v>5DC2+6</v>
          </cell>
        </row>
        <row r="324">
          <cell r="C324" t="str">
            <v>41/1</v>
          </cell>
          <cell r="D324" t="str">
            <v>5DA+9</v>
          </cell>
        </row>
        <row r="326">
          <cell r="C326" t="str">
            <v>42/0</v>
          </cell>
          <cell r="D326" t="str">
            <v>5DD45+0</v>
          </cell>
        </row>
        <row r="328">
          <cell r="C328" t="str">
            <v>43/0</v>
          </cell>
          <cell r="D328" t="str">
            <v>5DD60+3</v>
          </cell>
        </row>
        <row r="330">
          <cell r="C330" t="str">
            <v>44/0</v>
          </cell>
          <cell r="D330" t="str">
            <v>5DB2+3</v>
          </cell>
        </row>
        <row r="332">
          <cell r="C332" t="str">
            <v>44/1</v>
          </cell>
          <cell r="D332" t="str">
            <v>5DA+3</v>
          </cell>
        </row>
        <row r="334">
          <cell r="C334" t="str">
            <v>45/0</v>
          </cell>
          <cell r="D334" t="str">
            <v>5DC2+9</v>
          </cell>
        </row>
        <row r="336">
          <cell r="C336" t="str">
            <v>46/0</v>
          </cell>
          <cell r="D336" t="str">
            <v>5DD45+9</v>
          </cell>
        </row>
        <row r="338">
          <cell r="C338" t="str">
            <v>46/1</v>
          </cell>
          <cell r="D338" t="str">
            <v>5DA+9</v>
          </cell>
        </row>
        <row r="340">
          <cell r="C340" t="str">
            <v>47/0</v>
          </cell>
          <cell r="D340" t="str">
            <v>5DD45+3</v>
          </cell>
        </row>
        <row r="342">
          <cell r="C342" t="str">
            <v>47/1</v>
          </cell>
          <cell r="D342" t="str">
            <v>5DA+6</v>
          </cell>
        </row>
        <row r="344">
          <cell r="C344" t="str">
            <v>47/2</v>
          </cell>
          <cell r="D344" t="str">
            <v>5DA+6</v>
          </cell>
        </row>
        <row r="346">
          <cell r="C346" t="str">
            <v>47/3</v>
          </cell>
          <cell r="D346" t="str">
            <v>5DA+6</v>
          </cell>
        </row>
        <row r="348">
          <cell r="C348" t="str">
            <v>48/0</v>
          </cell>
          <cell r="D348" t="str">
            <v>5DB2+0</v>
          </cell>
        </row>
        <row r="350">
          <cell r="C350" t="str">
            <v>48/1</v>
          </cell>
          <cell r="D350" t="str">
            <v>5DA+9</v>
          </cell>
        </row>
        <row r="352">
          <cell r="C352" t="str">
            <v>48/2</v>
          </cell>
          <cell r="D352" t="str">
            <v>5DA+9</v>
          </cell>
        </row>
        <row r="354">
          <cell r="C354" t="str">
            <v>49/0</v>
          </cell>
          <cell r="D354" t="str">
            <v>5DC2+9</v>
          </cell>
        </row>
        <row r="356">
          <cell r="C356" t="str">
            <v>49/1</v>
          </cell>
          <cell r="D356" t="str">
            <v>5DA+3</v>
          </cell>
        </row>
        <row r="358">
          <cell r="C358" t="str">
            <v>49/2</v>
          </cell>
          <cell r="D358" t="str">
            <v>5DA+9</v>
          </cell>
        </row>
        <row r="360">
          <cell r="C360" t="str">
            <v>50/0</v>
          </cell>
          <cell r="D360" t="str">
            <v>5DD45+3</v>
          </cell>
        </row>
        <row r="362">
          <cell r="C362" t="str">
            <v>50A/0</v>
          </cell>
          <cell r="D362" t="str">
            <v>5DB1+9</v>
          </cell>
        </row>
        <row r="364">
          <cell r="C364" t="str">
            <v>50A/1</v>
          </cell>
          <cell r="D364" t="str">
            <v>5DA+0</v>
          </cell>
        </row>
        <row r="366">
          <cell r="C366" t="str">
            <v>51/0</v>
          </cell>
          <cell r="D366" t="str">
            <v>5DD45+18</v>
          </cell>
        </row>
        <row r="368">
          <cell r="C368" t="str">
            <v>52/0</v>
          </cell>
          <cell r="D368" t="str">
            <v>5DD45+9</v>
          </cell>
        </row>
        <row r="370">
          <cell r="C370" t="str">
            <v>52/1</v>
          </cell>
          <cell r="D370" t="str">
            <v>5DA+9</v>
          </cell>
        </row>
        <row r="372">
          <cell r="C372" t="str">
            <v>53/0</v>
          </cell>
          <cell r="D372" t="str">
            <v>5DD45+18</v>
          </cell>
        </row>
        <row r="374">
          <cell r="C374" t="str">
            <v>54/0</v>
          </cell>
          <cell r="D374" t="str">
            <v>5DD60+9</v>
          </cell>
        </row>
        <row r="376">
          <cell r="C376" t="str">
            <v>54/1</v>
          </cell>
          <cell r="D376" t="str">
            <v>5DA+6</v>
          </cell>
        </row>
        <row r="378">
          <cell r="C378" t="str">
            <v>54/2</v>
          </cell>
          <cell r="D378" t="str">
            <v>5DA+3</v>
          </cell>
        </row>
        <row r="380">
          <cell r="C380" t="str">
            <v>55/0</v>
          </cell>
          <cell r="D380" t="str">
            <v>5DB2+6</v>
          </cell>
        </row>
        <row r="382">
          <cell r="C382" t="str">
            <v>55/1</v>
          </cell>
          <cell r="D382" t="str">
            <v>5DA-3</v>
          </cell>
        </row>
        <row r="384">
          <cell r="C384" t="str">
            <v>55/2</v>
          </cell>
          <cell r="D384" t="str">
            <v>5DA-3</v>
          </cell>
        </row>
        <row r="386">
          <cell r="C386" t="str">
            <v>56/0</v>
          </cell>
          <cell r="D386" t="str">
            <v>5DD45-3</v>
          </cell>
        </row>
        <row r="388">
          <cell r="C388" t="str">
            <v>56/1</v>
          </cell>
          <cell r="D388" t="str">
            <v>5DA+0</v>
          </cell>
        </row>
        <row r="390">
          <cell r="C390" t="str">
            <v>57/0</v>
          </cell>
          <cell r="D390" t="str">
            <v>5DB2-1.5</v>
          </cell>
        </row>
        <row r="392">
          <cell r="C392" t="str">
            <v>58/0</v>
          </cell>
          <cell r="D392" t="str">
            <v>5DC2+3</v>
          </cell>
        </row>
        <row r="394">
          <cell r="C394" t="str">
            <v>59/0</v>
          </cell>
          <cell r="D394" t="str">
            <v>5DB2+3</v>
          </cell>
        </row>
        <row r="396">
          <cell r="C396" t="str">
            <v>59/1</v>
          </cell>
          <cell r="D396" t="str">
            <v>5DA+9</v>
          </cell>
        </row>
        <row r="398">
          <cell r="C398" t="str">
            <v>60/0</v>
          </cell>
          <cell r="D398" t="str">
            <v>5DD45+3</v>
          </cell>
        </row>
        <row r="400">
          <cell r="C400" t="str">
            <v>60/1</v>
          </cell>
          <cell r="D400" t="str">
            <v>5DA+3</v>
          </cell>
        </row>
        <row r="402">
          <cell r="C402" t="str">
            <v>61/0</v>
          </cell>
          <cell r="D402" t="str">
            <v>5DC1+6</v>
          </cell>
        </row>
        <row r="404">
          <cell r="C404" t="str">
            <v>61/1</v>
          </cell>
          <cell r="D404" t="str">
            <v>5DA+6</v>
          </cell>
        </row>
        <row r="406">
          <cell r="C406" t="str">
            <v>61A/0</v>
          </cell>
          <cell r="D406" t="str">
            <v>5DB1-3</v>
          </cell>
        </row>
        <row r="408">
          <cell r="C408" t="str">
            <v>62/0</v>
          </cell>
          <cell r="D408" t="str">
            <v>5DD45+3</v>
          </cell>
        </row>
        <row r="410">
          <cell r="C410" t="str">
            <v>63/0</v>
          </cell>
          <cell r="D410" t="str">
            <v>5DC2+0</v>
          </cell>
        </row>
        <row r="412">
          <cell r="C412" t="str">
            <v>64/0</v>
          </cell>
          <cell r="D412" t="str">
            <v>5DD60+0</v>
          </cell>
        </row>
      </sheetData>
      <sheetData sheetId="20" refreshError="1"/>
      <sheetData sheetId="21" refreshError="1"/>
      <sheetData sheetId="22" refreshError="1"/>
      <sheetData sheetId="23" refreshError="1"/>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thiopia Summary"/>
      <sheetName val="Ethiopia 77"/>
      <sheetName val="Ethiopia 126A"/>
      <sheetName val="Ethiopia 134"/>
      <sheetName val="eoudesp"/>
      <sheetName val="Cur"/>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Gen. Summ"/>
      <sheetName val="SUMM "/>
      <sheetName val="Sheet2"/>
      <sheetName val="Sanitary BOQ"/>
      <sheetName val="Civil BOQ"/>
      <sheetName val="Major qty"/>
      <sheetName val="CIVIL"/>
      <sheetName val="RA"/>
      <sheetName val="CIVIL_2"/>
      <sheetName val="RA_2"/>
      <sheetName val="Wood Work"/>
      <sheetName val="Inputs"/>
      <sheetName val="Sheet1"/>
      <sheetName val="WORKING"/>
      <sheetName val="General Analysis"/>
      <sheetName val="IBMS-Sum"/>
      <sheetName val="IBMS Boq"/>
      <sheetName val="Lift"/>
      <sheetName val="HVAC"/>
      <sheetName val="External Facade"/>
      <sheetName val="EB Charges"/>
      <sheetName val="Manpower"/>
      <sheetName val="Finance"/>
      <sheetName val="HVAC_R"/>
      <sheetName val="BMS_R"/>
      <sheetName val="Ele.Sum"/>
      <sheetName val="COPY"/>
      <sheetName val="FPS-Sum"/>
      <sheetName val="copy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Intro"/>
      <sheetName val="LoadCapa"/>
      <sheetName val="loadcal"/>
      <sheetName val="REINF"/>
      <sheetName val="REINF(REV)"/>
      <sheetName val="PileLoad"/>
      <sheetName val="lltrans"/>
      <sheetName val="llong."/>
      <sheetName val="llong.R5"/>
      <sheetName val="lltransR5"/>
      <sheetName val="Horizontal forces"/>
      <sheetName val="structpile"/>
      <sheetName val="irccoeff"/>
      <sheetName val="PileLoad (2)"/>
      <sheetName val="doq"/>
      <sheetName val="DETAILED  BOQ"/>
      <sheetName val="Civil &amp; desig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Chart"/>
      <sheetName val="Bankura"/>
      <sheetName val="Supply"/>
      <sheetName val="PriorityVillage"/>
      <sheetName val="Raiba-Const"/>
      <sheetName val="Construction"/>
      <sheetName val="Raibareilly"/>
    </sheetNames>
    <sheetDataSet>
      <sheetData sheetId="0"/>
      <sheetData sheetId="1"/>
      <sheetData sheetId="2"/>
      <sheetData sheetId="3"/>
      <sheetData sheetId="4"/>
      <sheetData sheetId="5"/>
      <sheetData sheetId="6"/>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 val="L"/>
      <sheetName val="site fab&amp;ernstr"/>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row r="2">
          <cell r="A2" t="str">
            <v>Month &amp; Year</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C2"/>
      <sheetName val="Manpower"/>
      <sheetName val="Construction Programme"/>
      <sheetName val="RA"/>
      <sheetName val="Inputs"/>
      <sheetName val="BOQ_Sch_A"/>
      <sheetName val="Analysis"/>
      <sheetName val="POL"/>
      <sheetName val="Labour_HMRCL"/>
      <sheetName val="Concrete"/>
      <sheetName val="Labour"/>
      <sheetName val="Equipment C2"/>
      <sheetName val="POL_Analysis"/>
      <sheetName val="Sheet3"/>
      <sheetName val="Casting Yard"/>
      <sheetName val="F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2"/>
      <sheetName val="factors"/>
    </sheetNames>
    <sheetDataSet>
      <sheetData sheetId="0">
        <row r="370">
          <cell r="A370" t="str">
            <v>ST PETER'S HOSPITAL NHS TRUST</v>
          </cell>
        </row>
      </sheetData>
      <sheetData sheetId="1" refreshError="1"/>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3"/>
      <sheetName val="1992"/>
    </sheetNames>
    <sheetDataSet>
      <sheetData sheetId="0">
        <row r="371">
          <cell r="A371" t="str">
            <v>STAFFORDSHIRE AMBULANCE SERVICE NHS TRUST</v>
          </cell>
        </row>
      </sheetData>
      <sheetData sheetId="1" refreshError="1"/>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4"/>
      <sheetName val="1995"/>
      <sheetName val="1993"/>
    </sheetNames>
    <sheetDataSet>
      <sheetData sheetId="0">
        <row r="360">
          <cell r="A360" t="str">
            <v>ST PETER'S HOSPITAL NHS TRUST</v>
          </cell>
        </row>
      </sheetData>
      <sheetData sheetId="1">
        <row r="360">
          <cell r="A360" t="str">
            <v>ST PETER'S HOSPITAL NHS TRUST</v>
          </cell>
        </row>
      </sheetData>
      <sheetData sheetId="2" refreshError="1"/>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
      <sheetName val="Loads"/>
      <sheetName val="lc 11"/>
      <sheetName val="lc 12"/>
      <sheetName val="lc 13"/>
      <sheetName val="lc 14"/>
      <sheetName val="lc 21"/>
      <sheetName val="lc 22"/>
      <sheetName val="lc 23"/>
      <sheetName val="lc 24"/>
      <sheetName val="lc 25"/>
      <sheetName val="lc 26"/>
      <sheetName val="lc 31"/>
      <sheetName val="lc 32"/>
      <sheetName val="lc 34"/>
      <sheetName val="lc 41"/>
      <sheetName val="lc 42"/>
      <sheetName val="lc 51"/>
      <sheetName val="lc 52"/>
      <sheetName val="lc 53"/>
      <sheetName val="lc 54"/>
      <sheetName val="Page 1 - General-194"/>
      <sheetName val="Page 2 - Specific-194"/>
      <sheetName val="General input"/>
      <sheetName val="doq-10"/>
    </sheetNames>
    <sheetDataSet>
      <sheetData sheetId="0" refreshError="1"/>
      <sheetData sheetId="1" refreshError="1"/>
      <sheetData sheetId="2"/>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 Qty"/>
      <sheetName val="BOQ Distribution"/>
      <sheetName val="Summary"/>
      <sheetName val="Bill No__1"/>
      <sheetName val="Bill No__2"/>
      <sheetName val="Bill No__3"/>
      <sheetName val="Bill No__4"/>
      <sheetName val="Bill No__5"/>
      <sheetName val="Bill No__6"/>
      <sheetName val="Bill No__7"/>
      <sheetName val="Bill No__8"/>
      <sheetName val="Bill No__9"/>
      <sheetName val="Bill No__10"/>
      <sheetName val="Bill No__11"/>
      <sheetName val="Bill No__12"/>
      <sheetName val="AoR Finishing"/>
      <sheetName val="sheeet7"/>
      <sheetName val="Intro"/>
      <sheetName val="MPR_PA_1"/>
      <sheetName val="AOR"/>
      <sheetName val="Measurment"/>
      <sheetName val="INTSHEET"/>
      <sheetName val="INTSHEET3"/>
      <sheetName val="A"/>
      <sheetName val="estim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2 (2)"/>
      <sheetName val="SP (2)"/>
      <sheetName val="Workfront Plan-June"/>
      <sheetName val="Workfront Plan-July'26"/>
      <sheetName val="TA513 Summary"/>
      <sheetName val="Drawing"/>
      <sheetName val="P.S"/>
      <sheetName val="SF"/>
      <sheetName val="Stinging Possiblity SP"/>
      <sheetName val="SP"/>
      <sheetName val="Stinging Possiblity SF"/>
      <sheetName val="Sheet1"/>
      <sheetName val="Supply"/>
      <sheetName val="T.Abstract"/>
      <sheetName val="Survey"/>
      <sheetName val="Foundation"/>
      <sheetName val="Erection"/>
      <sheetName val="Sheet3"/>
      <sheetName val="Hindrance"/>
      <sheetName val="Employee Data"/>
      <sheetName val="FDN DPR"/>
      <sheetName val="Require,ment"/>
      <sheetName val="Sheet4"/>
      <sheetName val="Shuttering"/>
      <sheetName val="Proposal Current.."/>
      <sheetName val="Quality"/>
      <sheetName val="Rough"/>
      <sheetName val="SPApproved TS"/>
      <sheetName val="SF Approved TS"/>
      <sheetName val="Sheet10"/>
      <sheetName val="L3 Plan -May"/>
      <sheetName val="L2 VS Actual"/>
      <sheetName val="Commercial"/>
      <sheetName val="Organization"/>
      <sheetName val="Organization 1"/>
      <sheetName val="Organization 1 (2)"/>
      <sheetName val="punjab wt"/>
    </sheetNames>
    <sheetDataSet>
      <sheetData sheetId="0"/>
      <sheetData sheetId="1"/>
      <sheetData sheetId="2"/>
      <sheetData sheetId="3"/>
      <sheetData sheetId="4"/>
      <sheetData sheetId="5"/>
      <sheetData sheetId="6"/>
      <sheetData sheetId="7"/>
      <sheetData sheetId="8"/>
      <sheetData sheetId="9">
        <row r="4">
          <cell r="B4" t="str">
            <v>1/0</v>
          </cell>
          <cell r="C4" t="str">
            <v>DD60+0</v>
          </cell>
          <cell r="D4" t="str">
            <v>Sandy</v>
          </cell>
          <cell r="E4">
            <v>4</v>
          </cell>
          <cell r="F4">
            <v>100.36</v>
          </cell>
          <cell r="G4" t="str">
            <v>Bhiwani</v>
          </cell>
          <cell r="H4" t="str">
            <v>Siwani</v>
          </cell>
          <cell r="I4" t="str">
            <v>Jhuppa Kalan</v>
          </cell>
        </row>
        <row r="5">
          <cell r="B5" t="str">
            <v>1A/0</v>
          </cell>
          <cell r="C5" t="str">
            <v>DD60+25</v>
          </cell>
          <cell r="D5" t="str">
            <v>Sandy</v>
          </cell>
          <cell r="E5">
            <v>4</v>
          </cell>
          <cell r="F5">
            <v>268.44</v>
          </cell>
          <cell r="G5" t="str">
            <v>Bhiwani</v>
          </cell>
          <cell r="H5" t="str">
            <v>Siwani</v>
          </cell>
          <cell r="I5" t="str">
            <v>Jhuppa Kalan</v>
          </cell>
        </row>
        <row r="6">
          <cell r="B6" t="str">
            <v>1B/0</v>
          </cell>
          <cell r="C6" t="str">
            <v>DD60+25</v>
          </cell>
          <cell r="D6" t="str">
            <v>Sandy</v>
          </cell>
          <cell r="E6">
            <v>4</v>
          </cell>
          <cell r="F6">
            <v>161.36000000000001</v>
          </cell>
          <cell r="G6" t="str">
            <v>Bhiwani</v>
          </cell>
          <cell r="H6" t="str">
            <v>Siwani</v>
          </cell>
          <cell r="I6" t="str">
            <v>Jhuppa Kalan</v>
          </cell>
        </row>
        <row r="7">
          <cell r="B7" t="str">
            <v>1B/1</v>
          </cell>
          <cell r="C7" t="str">
            <v>DA+9</v>
          </cell>
          <cell r="D7" t="str">
            <v>Sandy</v>
          </cell>
          <cell r="E7">
            <v>4</v>
          </cell>
          <cell r="F7">
            <v>400</v>
          </cell>
          <cell r="G7" t="str">
            <v>Bhiwani</v>
          </cell>
          <cell r="H7" t="str">
            <v>Siwani</v>
          </cell>
          <cell r="I7" t="str">
            <v>Jhuppa Kalan</v>
          </cell>
        </row>
        <row r="8">
          <cell r="B8" t="str">
            <v>1C/0</v>
          </cell>
          <cell r="C8" t="str">
            <v>DC1+0</v>
          </cell>
          <cell r="D8" t="str">
            <v>Sandy</v>
          </cell>
          <cell r="E8">
            <v>4</v>
          </cell>
          <cell r="F8">
            <v>419.03</v>
          </cell>
          <cell r="G8" t="str">
            <v>Bhiwani</v>
          </cell>
          <cell r="H8" t="str">
            <v>Siwani</v>
          </cell>
          <cell r="I8" t="str">
            <v>Jhuppa Kalan</v>
          </cell>
        </row>
        <row r="9">
          <cell r="B9" t="str">
            <v>1C/1</v>
          </cell>
          <cell r="C9" t="str">
            <v>DA+0</v>
          </cell>
          <cell r="D9" t="str">
            <v>Sandy</v>
          </cell>
          <cell r="E9">
            <v>4</v>
          </cell>
          <cell r="F9">
            <v>418</v>
          </cell>
          <cell r="G9" t="str">
            <v>Bhiwani</v>
          </cell>
          <cell r="H9" t="str">
            <v>Siwani</v>
          </cell>
          <cell r="I9" t="str">
            <v>Jhuppa Kalan</v>
          </cell>
        </row>
        <row r="10">
          <cell r="B10" t="str">
            <v>1C/2</v>
          </cell>
          <cell r="C10" t="str">
            <v>DA+0</v>
          </cell>
          <cell r="D10" t="str">
            <v>Sandy</v>
          </cell>
          <cell r="E10">
            <v>4</v>
          </cell>
          <cell r="F10">
            <v>386.78</v>
          </cell>
          <cell r="G10" t="str">
            <v>Bhiwani</v>
          </cell>
          <cell r="H10" t="str">
            <v>Siwani</v>
          </cell>
          <cell r="I10" t="str">
            <v>Jhuppa Kalan</v>
          </cell>
        </row>
        <row r="11">
          <cell r="B11" t="str">
            <v>1C/3</v>
          </cell>
          <cell r="C11" t="str">
            <v>DA+0</v>
          </cell>
          <cell r="D11" t="str">
            <v>Sandy</v>
          </cell>
          <cell r="E11">
            <v>4</v>
          </cell>
          <cell r="F11">
            <v>319.22000000000003</v>
          </cell>
          <cell r="G11" t="str">
            <v>Bhiwani</v>
          </cell>
          <cell r="H11" t="str">
            <v>Siwani</v>
          </cell>
          <cell r="I11" t="str">
            <v>Jhuppa Kalan</v>
          </cell>
        </row>
        <row r="12">
          <cell r="B12" t="str">
            <v>1D/0</v>
          </cell>
          <cell r="C12" t="str">
            <v>DC2+6</v>
          </cell>
          <cell r="D12" t="str">
            <v>Sandy</v>
          </cell>
          <cell r="E12">
            <v>4</v>
          </cell>
          <cell r="F12">
            <v>390.8</v>
          </cell>
          <cell r="G12" t="str">
            <v>Bhiwani</v>
          </cell>
          <cell r="H12" t="str">
            <v>Siwani</v>
          </cell>
          <cell r="I12" t="str">
            <v>Jhuppa Kalan</v>
          </cell>
        </row>
        <row r="13">
          <cell r="B13" t="str">
            <v>1D/1</v>
          </cell>
          <cell r="C13" t="str">
            <v>DA+3</v>
          </cell>
          <cell r="D13" t="str">
            <v>Sandy</v>
          </cell>
          <cell r="E13">
            <v>4</v>
          </cell>
          <cell r="F13">
            <v>438</v>
          </cell>
          <cell r="G13" t="str">
            <v>Bhiwani</v>
          </cell>
          <cell r="H13" t="str">
            <v>Siwani</v>
          </cell>
          <cell r="I13" t="str">
            <v>Jhuppa Kalan</v>
          </cell>
        </row>
        <row r="14">
          <cell r="B14" t="str">
            <v>1D/2</v>
          </cell>
          <cell r="C14" t="str">
            <v>DA+9</v>
          </cell>
          <cell r="D14" t="str">
            <v>Sandy</v>
          </cell>
          <cell r="E14">
            <v>4</v>
          </cell>
          <cell r="F14">
            <v>406</v>
          </cell>
          <cell r="G14" t="str">
            <v>Bhiwani</v>
          </cell>
          <cell r="H14" t="str">
            <v>Siwani</v>
          </cell>
          <cell r="I14" t="str">
            <v>Jhuppa Kalan</v>
          </cell>
        </row>
        <row r="15">
          <cell r="B15" t="str">
            <v>2/0</v>
          </cell>
          <cell r="C15" t="str">
            <v>DD60+3</v>
          </cell>
          <cell r="D15" t="str">
            <v>Sandy</v>
          </cell>
          <cell r="E15">
            <v>4</v>
          </cell>
          <cell r="F15">
            <v>436.42</v>
          </cell>
          <cell r="G15" t="str">
            <v>Bhiwani</v>
          </cell>
          <cell r="H15" t="str">
            <v>Siwani</v>
          </cell>
          <cell r="I15" t="str">
            <v>Jhuppa Kalan</v>
          </cell>
        </row>
        <row r="16">
          <cell r="B16" t="str">
            <v>2A/0</v>
          </cell>
          <cell r="C16" t="str">
            <v>DD60+6</v>
          </cell>
          <cell r="D16" t="str">
            <v>Sandy</v>
          </cell>
          <cell r="E16">
            <v>4</v>
          </cell>
          <cell r="F16">
            <v>193.59</v>
          </cell>
          <cell r="G16" t="str">
            <v>Bhiwani</v>
          </cell>
          <cell r="H16" t="str">
            <v>Siwani</v>
          </cell>
          <cell r="I16" t="str">
            <v>Jhuppa Kalan</v>
          </cell>
        </row>
        <row r="17">
          <cell r="B17" t="str">
            <v>2B/0</v>
          </cell>
          <cell r="C17" t="str">
            <v>DD60+9</v>
          </cell>
          <cell r="D17" t="str">
            <v>Sandy</v>
          </cell>
          <cell r="E17">
            <v>4</v>
          </cell>
          <cell r="F17">
            <v>205.24</v>
          </cell>
          <cell r="G17" t="str">
            <v>Bhiwani</v>
          </cell>
          <cell r="H17" t="str">
            <v>Siwani</v>
          </cell>
          <cell r="I17" t="str">
            <v>Jhuppa Kalan</v>
          </cell>
        </row>
        <row r="18">
          <cell r="B18" t="str">
            <v>2B/1</v>
          </cell>
          <cell r="C18" t="str">
            <v>DA+0</v>
          </cell>
          <cell r="D18" t="str">
            <v>Sandy</v>
          </cell>
          <cell r="E18">
            <v>4</v>
          </cell>
          <cell r="F18">
            <v>356</v>
          </cell>
          <cell r="G18" t="str">
            <v>Bhiwani</v>
          </cell>
          <cell r="H18" t="str">
            <v>Siwani</v>
          </cell>
          <cell r="I18" t="str">
            <v>Jhuppa Kalan</v>
          </cell>
        </row>
        <row r="19">
          <cell r="B19" t="str">
            <v>2B/2</v>
          </cell>
          <cell r="C19" t="str">
            <v>DA+0</v>
          </cell>
          <cell r="D19" t="str">
            <v>Sandy</v>
          </cell>
          <cell r="E19">
            <v>4</v>
          </cell>
          <cell r="F19">
            <v>300</v>
          </cell>
          <cell r="G19" t="str">
            <v>Bhiwani</v>
          </cell>
          <cell r="H19" t="str">
            <v>Siwani</v>
          </cell>
          <cell r="I19" t="str">
            <v>Lilas</v>
          </cell>
        </row>
        <row r="20">
          <cell r="B20" t="str">
            <v>2B/3</v>
          </cell>
          <cell r="C20" t="str">
            <v>DA+0</v>
          </cell>
          <cell r="D20" t="str">
            <v>Sandy</v>
          </cell>
          <cell r="E20">
            <v>4</v>
          </cell>
          <cell r="F20">
            <v>318</v>
          </cell>
          <cell r="G20" t="str">
            <v>Bhiwani</v>
          </cell>
          <cell r="H20" t="str">
            <v>Siwani</v>
          </cell>
          <cell r="I20" t="str">
            <v>Lilas</v>
          </cell>
        </row>
        <row r="21">
          <cell r="B21" t="str">
            <v>2B/3</v>
          </cell>
          <cell r="C21" t="str">
            <v>DA+0</v>
          </cell>
          <cell r="D21" t="str">
            <v>Sandy</v>
          </cell>
          <cell r="E21">
            <v>4</v>
          </cell>
          <cell r="F21">
            <v>375</v>
          </cell>
          <cell r="G21" t="str">
            <v>Bhiwani</v>
          </cell>
          <cell r="H21" t="str">
            <v>Siwani</v>
          </cell>
          <cell r="I21" t="str">
            <v>Lilas</v>
          </cell>
        </row>
        <row r="22">
          <cell r="B22" t="str">
            <v>2C/0</v>
          </cell>
          <cell r="C22" t="str">
            <v>DD45+9</v>
          </cell>
          <cell r="D22" t="str">
            <v>Sandy</v>
          </cell>
          <cell r="E22">
            <v>4</v>
          </cell>
          <cell r="F22">
            <v>371.02</v>
          </cell>
          <cell r="G22" t="str">
            <v>Bhiwani</v>
          </cell>
          <cell r="H22" t="str">
            <v>Siwani</v>
          </cell>
          <cell r="I22" t="str">
            <v>Lilas</v>
          </cell>
        </row>
        <row r="23">
          <cell r="B23" t="str">
            <v>2D/0</v>
          </cell>
          <cell r="C23" t="str">
            <v>DD60+9</v>
          </cell>
          <cell r="D23" t="str">
            <v>Sandy</v>
          </cell>
          <cell r="E23">
            <v>4</v>
          </cell>
          <cell r="F23">
            <v>204.05</v>
          </cell>
          <cell r="G23" t="str">
            <v>Bhiwani</v>
          </cell>
          <cell r="H23" t="str">
            <v>Siwani</v>
          </cell>
          <cell r="I23" t="str">
            <v>Lilas</v>
          </cell>
        </row>
        <row r="24">
          <cell r="B24" t="str">
            <v>3/0</v>
          </cell>
          <cell r="C24" t="str">
            <v>DA+0</v>
          </cell>
          <cell r="D24" t="str">
            <v>Sandy</v>
          </cell>
          <cell r="E24">
            <v>4</v>
          </cell>
          <cell r="F24">
            <v>377.97</v>
          </cell>
          <cell r="G24" t="str">
            <v>Bhiwani</v>
          </cell>
          <cell r="H24" t="str">
            <v>Siwani</v>
          </cell>
          <cell r="I24" t="str">
            <v>Gaindwas</v>
          </cell>
        </row>
        <row r="25">
          <cell r="B25" t="str">
            <v>3/1</v>
          </cell>
          <cell r="C25" t="str">
            <v>DA+1.5</v>
          </cell>
          <cell r="D25" t="str">
            <v>Sandy</v>
          </cell>
          <cell r="E25">
            <v>4</v>
          </cell>
          <cell r="F25">
            <v>420.89699999999999</v>
          </cell>
          <cell r="G25" t="str">
            <v>Bhiwani</v>
          </cell>
          <cell r="H25" t="str">
            <v>Siwani</v>
          </cell>
          <cell r="I25" t="str">
            <v>Gaindwas</v>
          </cell>
        </row>
        <row r="26">
          <cell r="B26" t="str">
            <v>3/2</v>
          </cell>
          <cell r="C26" t="str">
            <v>DA+3</v>
          </cell>
          <cell r="D26" t="str">
            <v>Sandy</v>
          </cell>
          <cell r="E26">
            <v>4</v>
          </cell>
          <cell r="F26">
            <v>393</v>
          </cell>
          <cell r="G26" t="str">
            <v>Bhiwani</v>
          </cell>
          <cell r="H26" t="str">
            <v>Siwani</v>
          </cell>
          <cell r="I26" t="str">
            <v>Gaindwas</v>
          </cell>
        </row>
        <row r="27">
          <cell r="B27" t="str">
            <v>3/3</v>
          </cell>
          <cell r="C27" t="str">
            <v>DA-3</v>
          </cell>
          <cell r="D27" t="str">
            <v>Sandy</v>
          </cell>
          <cell r="E27">
            <v>4</v>
          </cell>
          <cell r="F27">
            <v>393</v>
          </cell>
          <cell r="G27" t="str">
            <v>Bhiwani</v>
          </cell>
          <cell r="H27" t="str">
            <v>Siwani</v>
          </cell>
          <cell r="I27" t="str">
            <v>Gaindwas</v>
          </cell>
        </row>
        <row r="28">
          <cell r="B28" t="str">
            <v>3/4</v>
          </cell>
          <cell r="C28" t="str">
            <v>DA+0</v>
          </cell>
          <cell r="D28" t="str">
            <v>Sandy</v>
          </cell>
          <cell r="E28">
            <v>4</v>
          </cell>
          <cell r="F28">
            <v>383</v>
          </cell>
          <cell r="G28" t="str">
            <v>Bhiwani</v>
          </cell>
          <cell r="H28" t="str">
            <v>Siwani</v>
          </cell>
          <cell r="I28" t="str">
            <v>Gaindwas</v>
          </cell>
        </row>
        <row r="29">
          <cell r="B29" t="str">
            <v>3/5</v>
          </cell>
          <cell r="C29" t="str">
            <v>DA+3</v>
          </cell>
          <cell r="D29" t="str">
            <v>Sandy</v>
          </cell>
          <cell r="E29">
            <v>4</v>
          </cell>
          <cell r="F29">
            <v>391</v>
          </cell>
          <cell r="G29" t="str">
            <v>Bhiwani</v>
          </cell>
          <cell r="H29" t="str">
            <v>Siwani</v>
          </cell>
          <cell r="I29" t="str">
            <v>Gaindwas</v>
          </cell>
        </row>
        <row r="30">
          <cell r="B30" t="str">
            <v>3/6</v>
          </cell>
          <cell r="C30" t="str">
            <v>DA+0</v>
          </cell>
          <cell r="D30" t="str">
            <v>Sandy</v>
          </cell>
          <cell r="E30">
            <v>4</v>
          </cell>
          <cell r="F30">
            <v>429</v>
          </cell>
          <cell r="G30" t="str">
            <v>Bhiwani</v>
          </cell>
          <cell r="H30" t="str">
            <v>Siwani</v>
          </cell>
          <cell r="I30" t="str">
            <v>Gaindwas</v>
          </cell>
        </row>
        <row r="31">
          <cell r="B31" t="str">
            <v>3/7</v>
          </cell>
          <cell r="C31" t="str">
            <v>DA+0</v>
          </cell>
          <cell r="D31" t="str">
            <v>Sandy</v>
          </cell>
          <cell r="E31">
            <v>4</v>
          </cell>
          <cell r="F31">
            <v>389</v>
          </cell>
          <cell r="G31" t="str">
            <v>Bhiwani</v>
          </cell>
          <cell r="H31" t="str">
            <v>Siwani</v>
          </cell>
          <cell r="I31" t="str">
            <v>Gaindwas</v>
          </cell>
        </row>
        <row r="32">
          <cell r="B32" t="str">
            <v>3/8</v>
          </cell>
          <cell r="C32" t="str">
            <v>DA-3</v>
          </cell>
          <cell r="D32" t="str">
            <v>Sandy</v>
          </cell>
          <cell r="E32">
            <v>4</v>
          </cell>
          <cell r="F32">
            <v>413</v>
          </cell>
          <cell r="G32" t="str">
            <v>Bhiwani</v>
          </cell>
          <cell r="H32" t="str">
            <v>Siwani</v>
          </cell>
          <cell r="I32" t="str">
            <v>Gaindwas</v>
          </cell>
        </row>
        <row r="33">
          <cell r="B33" t="str">
            <v>3/9</v>
          </cell>
          <cell r="C33" t="str">
            <v>DA+0</v>
          </cell>
          <cell r="D33" t="str">
            <v>Sandy</v>
          </cell>
          <cell r="E33">
            <v>4</v>
          </cell>
          <cell r="F33">
            <v>365</v>
          </cell>
          <cell r="G33" t="str">
            <v>Bhiwani</v>
          </cell>
          <cell r="H33" t="str">
            <v>Siwani</v>
          </cell>
          <cell r="I33" t="str">
            <v>Siwani</v>
          </cell>
        </row>
        <row r="34">
          <cell r="B34" t="str">
            <v>3/10</v>
          </cell>
          <cell r="C34" t="str">
            <v>DA+3</v>
          </cell>
          <cell r="D34" t="str">
            <v>Sandy</v>
          </cell>
          <cell r="E34">
            <v>4</v>
          </cell>
          <cell r="F34">
            <v>438</v>
          </cell>
          <cell r="G34" t="str">
            <v>Bhiwani</v>
          </cell>
          <cell r="H34" t="str">
            <v>Siwani</v>
          </cell>
          <cell r="I34" t="str">
            <v>Siwani</v>
          </cell>
        </row>
        <row r="35">
          <cell r="B35" t="str">
            <v>4/0</v>
          </cell>
          <cell r="C35" t="str">
            <v>DB2+0</v>
          </cell>
          <cell r="D35" t="str">
            <v>Sandy</v>
          </cell>
          <cell r="E35">
            <v>4</v>
          </cell>
          <cell r="F35">
            <v>393.11500000000001</v>
          </cell>
          <cell r="G35" t="str">
            <v>Bhiwani</v>
          </cell>
          <cell r="H35" t="str">
            <v>Siwani</v>
          </cell>
          <cell r="I35" t="str">
            <v>Siwani</v>
          </cell>
        </row>
        <row r="36">
          <cell r="B36" t="str">
            <v>4/1</v>
          </cell>
          <cell r="C36" t="str">
            <v>DA-3</v>
          </cell>
          <cell r="D36" t="str">
            <v>Sandy</v>
          </cell>
          <cell r="E36">
            <v>4</v>
          </cell>
          <cell r="F36">
            <v>356</v>
          </cell>
          <cell r="G36" t="str">
            <v>Bhiwani</v>
          </cell>
          <cell r="H36" t="str">
            <v>Siwani</v>
          </cell>
          <cell r="I36" t="str">
            <v>Siwani</v>
          </cell>
        </row>
        <row r="37">
          <cell r="B37" t="str">
            <v>4/2</v>
          </cell>
          <cell r="C37" t="str">
            <v>DA+0</v>
          </cell>
          <cell r="D37" t="str">
            <v>Sandy</v>
          </cell>
          <cell r="E37">
            <v>4</v>
          </cell>
          <cell r="F37">
            <v>359</v>
          </cell>
          <cell r="G37" t="str">
            <v>Bhiwani</v>
          </cell>
          <cell r="H37" t="str">
            <v>Siwani</v>
          </cell>
          <cell r="I37" t="str">
            <v>Siwani</v>
          </cell>
        </row>
        <row r="38">
          <cell r="B38" t="str">
            <v>4/3</v>
          </cell>
          <cell r="C38" t="str">
            <v>DA+3</v>
          </cell>
          <cell r="D38" t="str">
            <v>Sandy</v>
          </cell>
          <cell r="E38">
            <v>4</v>
          </cell>
          <cell r="F38">
            <v>410</v>
          </cell>
          <cell r="G38" t="str">
            <v>Bhiwani</v>
          </cell>
          <cell r="H38" t="str">
            <v>Siwani</v>
          </cell>
          <cell r="I38" t="str">
            <v>Siwani</v>
          </cell>
        </row>
        <row r="39">
          <cell r="B39" t="str">
            <v>4/4</v>
          </cell>
          <cell r="C39" t="str">
            <v>DA+3</v>
          </cell>
          <cell r="D39" t="str">
            <v>Sandy</v>
          </cell>
          <cell r="E39">
            <v>4</v>
          </cell>
          <cell r="F39">
            <v>361</v>
          </cell>
          <cell r="G39" t="str">
            <v>Bhiwani</v>
          </cell>
          <cell r="H39" t="str">
            <v>Siwani</v>
          </cell>
          <cell r="I39" t="str">
            <v>Siwani</v>
          </cell>
        </row>
        <row r="40">
          <cell r="B40" t="str">
            <v>5/0</v>
          </cell>
          <cell r="C40" t="str">
            <v>DB1+0</v>
          </cell>
          <cell r="D40" t="str">
            <v>Sandy</v>
          </cell>
          <cell r="E40">
            <v>4</v>
          </cell>
          <cell r="F40">
            <v>418.33100000000002</v>
          </cell>
          <cell r="G40" t="str">
            <v>Bhiwani</v>
          </cell>
          <cell r="H40" t="str">
            <v>Siwani</v>
          </cell>
          <cell r="I40" t="str">
            <v>Siwani</v>
          </cell>
        </row>
        <row r="41">
          <cell r="B41" t="str">
            <v>5/1</v>
          </cell>
          <cell r="C41" t="str">
            <v>DA+6</v>
          </cell>
          <cell r="D41" t="str">
            <v>Sandy</v>
          </cell>
          <cell r="E41">
            <v>4</v>
          </cell>
          <cell r="F41">
            <v>424</v>
          </cell>
          <cell r="G41" t="str">
            <v>Bhiwani</v>
          </cell>
          <cell r="H41" t="str">
            <v>Siwani</v>
          </cell>
          <cell r="I41" t="str">
            <v>Siwani</v>
          </cell>
        </row>
        <row r="42">
          <cell r="B42" t="str">
            <v>5/2</v>
          </cell>
          <cell r="C42" t="str">
            <v>DA+3</v>
          </cell>
          <cell r="D42" t="str">
            <v>Sandy</v>
          </cell>
          <cell r="E42">
            <v>4</v>
          </cell>
          <cell r="F42">
            <v>318.00099999999998</v>
          </cell>
          <cell r="G42" t="str">
            <v>Bhiwani</v>
          </cell>
          <cell r="H42" t="str">
            <v>Siwani</v>
          </cell>
          <cell r="I42" t="str">
            <v>Siwani</v>
          </cell>
        </row>
        <row r="43">
          <cell r="B43" t="str">
            <v>5/3</v>
          </cell>
          <cell r="C43" t="str">
            <v>DA+0</v>
          </cell>
          <cell r="D43" t="str">
            <v>Sandy</v>
          </cell>
          <cell r="E43">
            <v>4</v>
          </cell>
          <cell r="F43">
            <v>319.99900000000002</v>
          </cell>
          <cell r="G43" t="str">
            <v>Bhiwani</v>
          </cell>
          <cell r="H43" t="str">
            <v>Siwani</v>
          </cell>
          <cell r="I43" t="str">
            <v>Dhani Ramjas</v>
          </cell>
        </row>
        <row r="44">
          <cell r="B44" t="str">
            <v>5/4</v>
          </cell>
          <cell r="C44" t="str">
            <v>DA+0</v>
          </cell>
          <cell r="D44" t="str">
            <v>Sandy</v>
          </cell>
          <cell r="E44">
            <v>4</v>
          </cell>
          <cell r="F44">
            <v>344</v>
          </cell>
          <cell r="G44" t="str">
            <v>Bhiwani</v>
          </cell>
          <cell r="H44" t="str">
            <v>Siwani</v>
          </cell>
          <cell r="I44" t="str">
            <v>Dhani Ramjas</v>
          </cell>
        </row>
        <row r="45">
          <cell r="B45" t="str">
            <v>5/5</v>
          </cell>
          <cell r="C45" t="str">
            <v>DA+3</v>
          </cell>
          <cell r="D45" t="str">
            <v>Sandy</v>
          </cell>
          <cell r="E45">
            <v>4</v>
          </cell>
          <cell r="F45">
            <v>411</v>
          </cell>
          <cell r="G45" t="str">
            <v>Bhiwani</v>
          </cell>
          <cell r="H45" t="str">
            <v>Siwani</v>
          </cell>
          <cell r="I45" t="str">
            <v>Siwani</v>
          </cell>
        </row>
        <row r="46">
          <cell r="B46" t="str">
            <v>5/6</v>
          </cell>
          <cell r="C46" t="str">
            <v>DA+3</v>
          </cell>
          <cell r="D46" t="str">
            <v>Sandy</v>
          </cell>
          <cell r="E46">
            <v>4</v>
          </cell>
          <cell r="F46">
            <v>393.887</v>
          </cell>
          <cell r="G46" t="str">
            <v>Bhiwani</v>
          </cell>
          <cell r="H46" t="str">
            <v>Siwani</v>
          </cell>
          <cell r="I46" t="str">
            <v>Siwani</v>
          </cell>
        </row>
        <row r="47">
          <cell r="B47" t="str">
            <v>7/0</v>
          </cell>
          <cell r="C47" t="str">
            <v>DB2+0</v>
          </cell>
          <cell r="D47" t="str">
            <v>Sandy</v>
          </cell>
          <cell r="E47">
            <v>4</v>
          </cell>
          <cell r="F47">
            <v>405.25</v>
          </cell>
          <cell r="G47" t="str">
            <v>Bhiwani</v>
          </cell>
          <cell r="H47" t="str">
            <v>Siwani</v>
          </cell>
          <cell r="I47" t="str">
            <v>Dhani Ramjas</v>
          </cell>
        </row>
        <row r="48">
          <cell r="B48" t="str">
            <v>7/1</v>
          </cell>
          <cell r="C48" t="str">
            <v>DA+3</v>
          </cell>
          <cell r="D48" t="str">
            <v>Sandy</v>
          </cell>
          <cell r="E48">
            <v>4</v>
          </cell>
          <cell r="F48">
            <v>350</v>
          </cell>
          <cell r="G48" t="str">
            <v>Bhiwani</v>
          </cell>
          <cell r="H48" t="str">
            <v>Siwani</v>
          </cell>
          <cell r="I48" t="str">
            <v>Dhani Ramjas</v>
          </cell>
        </row>
        <row r="49">
          <cell r="B49" t="str">
            <v>8/0</v>
          </cell>
          <cell r="C49" t="str">
            <v>DB1+0</v>
          </cell>
          <cell r="D49" t="str">
            <v>Sandy</v>
          </cell>
          <cell r="E49">
            <v>4</v>
          </cell>
          <cell r="F49">
            <v>370.74700000000001</v>
          </cell>
          <cell r="G49" t="str">
            <v>Bhiwani</v>
          </cell>
          <cell r="H49" t="str">
            <v>Siwani</v>
          </cell>
          <cell r="I49" t="str">
            <v>Dhani Ramjas</v>
          </cell>
        </row>
        <row r="50">
          <cell r="B50" t="str">
            <v>8/1</v>
          </cell>
          <cell r="C50" t="str">
            <v>DA+6</v>
          </cell>
          <cell r="D50" t="str">
            <v>Sandy</v>
          </cell>
          <cell r="E50">
            <v>4</v>
          </cell>
          <cell r="F50">
            <v>376</v>
          </cell>
          <cell r="G50" t="str">
            <v>Bhiwani</v>
          </cell>
          <cell r="H50" t="str">
            <v>Siwani</v>
          </cell>
          <cell r="I50" t="str">
            <v>Dhani Ramjas</v>
          </cell>
        </row>
        <row r="51">
          <cell r="B51" t="str">
            <v>8/2</v>
          </cell>
          <cell r="C51" t="str">
            <v>DA+3</v>
          </cell>
          <cell r="D51" t="str">
            <v>Sandy</v>
          </cell>
          <cell r="E51">
            <v>4</v>
          </cell>
          <cell r="F51">
            <v>391</v>
          </cell>
          <cell r="G51" t="str">
            <v>Bhiwani</v>
          </cell>
          <cell r="H51" t="str">
            <v>Siwani</v>
          </cell>
          <cell r="I51" t="str">
            <v>Dhani Ramjas</v>
          </cell>
        </row>
        <row r="52">
          <cell r="B52" t="str">
            <v>8/3</v>
          </cell>
          <cell r="C52" t="str">
            <v>DA+3</v>
          </cell>
          <cell r="D52" t="str">
            <v>Sandy</v>
          </cell>
          <cell r="E52">
            <v>4</v>
          </cell>
          <cell r="F52">
            <v>401</v>
          </cell>
          <cell r="G52" t="str">
            <v>Bhiwani</v>
          </cell>
          <cell r="H52" t="str">
            <v>Siwani</v>
          </cell>
          <cell r="I52" t="str">
            <v>Dhani Ramjas</v>
          </cell>
        </row>
        <row r="53">
          <cell r="B53" t="str">
            <v>8/4</v>
          </cell>
          <cell r="C53" t="str">
            <v>DA+9</v>
          </cell>
          <cell r="D53" t="str">
            <v>Sandy</v>
          </cell>
          <cell r="E53">
            <v>4</v>
          </cell>
          <cell r="F53">
            <v>402</v>
          </cell>
          <cell r="G53" t="str">
            <v>Bhiwani</v>
          </cell>
          <cell r="H53" t="str">
            <v>Siwani</v>
          </cell>
          <cell r="I53" t="str">
            <v>Bhadwa</v>
          </cell>
        </row>
        <row r="54">
          <cell r="B54" t="str">
            <v>8/5</v>
          </cell>
          <cell r="C54" t="str">
            <v>DA+6</v>
          </cell>
          <cell r="D54" t="str">
            <v>Sandy</v>
          </cell>
          <cell r="E54">
            <v>4</v>
          </cell>
          <cell r="F54">
            <v>442</v>
          </cell>
          <cell r="G54" t="str">
            <v>Bhiwani</v>
          </cell>
          <cell r="H54" t="str">
            <v>Siwani</v>
          </cell>
          <cell r="I54" t="str">
            <v>Bhadwa</v>
          </cell>
        </row>
        <row r="55">
          <cell r="B55" t="str">
            <v>9/0</v>
          </cell>
          <cell r="C55" t="str">
            <v>DC2+3</v>
          </cell>
          <cell r="D55" t="str">
            <v>Sandy</v>
          </cell>
          <cell r="E55">
            <v>4</v>
          </cell>
          <cell r="F55">
            <v>387.59899999999999</v>
          </cell>
          <cell r="G55" t="str">
            <v>Bhiwani</v>
          </cell>
          <cell r="H55" t="str">
            <v>Siwani</v>
          </cell>
          <cell r="I55" t="str">
            <v>Bhadwa</v>
          </cell>
        </row>
        <row r="56">
          <cell r="B56" t="str">
            <v>9/1</v>
          </cell>
          <cell r="C56" t="str">
            <v>DA+0</v>
          </cell>
          <cell r="D56" t="str">
            <v>Sandy</v>
          </cell>
          <cell r="E56">
            <v>4</v>
          </cell>
          <cell r="F56">
            <v>414</v>
          </cell>
          <cell r="G56" t="str">
            <v>Bhiwani</v>
          </cell>
          <cell r="H56" t="str">
            <v>Siwani</v>
          </cell>
          <cell r="I56" t="str">
            <v>Bhadwa</v>
          </cell>
        </row>
        <row r="57">
          <cell r="B57" t="str">
            <v>9/2</v>
          </cell>
          <cell r="C57" t="str">
            <v>DA+3</v>
          </cell>
          <cell r="D57" t="str">
            <v>Sandy</v>
          </cell>
          <cell r="E57">
            <v>4</v>
          </cell>
          <cell r="F57">
            <v>418</v>
          </cell>
          <cell r="G57" t="str">
            <v>Bhiwani</v>
          </cell>
          <cell r="H57" t="str">
            <v>Siwani</v>
          </cell>
          <cell r="I57" t="str">
            <v>Bhadwa</v>
          </cell>
        </row>
        <row r="58">
          <cell r="B58" t="str">
            <v>10/0</v>
          </cell>
          <cell r="C58" t="str">
            <v>DC1+3</v>
          </cell>
          <cell r="D58" t="str">
            <v>Sandy</v>
          </cell>
          <cell r="E58">
            <v>4</v>
          </cell>
          <cell r="F58">
            <v>371.22300000000001</v>
          </cell>
          <cell r="G58" t="str">
            <v>Bhiwani</v>
          </cell>
          <cell r="H58" t="str">
            <v>Siwani</v>
          </cell>
          <cell r="I58" t="str">
            <v>Bhadwa</v>
          </cell>
        </row>
        <row r="59">
          <cell r="B59" t="str">
            <v>10/1</v>
          </cell>
          <cell r="C59" t="str">
            <v>DA+6</v>
          </cell>
          <cell r="D59" t="str">
            <v>Sandy</v>
          </cell>
          <cell r="E59">
            <v>4</v>
          </cell>
          <cell r="F59">
            <v>407</v>
          </cell>
          <cell r="G59" t="str">
            <v>Bhiwani</v>
          </cell>
          <cell r="H59" t="str">
            <v>Siwani</v>
          </cell>
          <cell r="I59" t="str">
            <v>Bhadwa</v>
          </cell>
        </row>
        <row r="60">
          <cell r="B60" t="str">
            <v>10/2</v>
          </cell>
          <cell r="C60" t="str">
            <v>DA+0</v>
          </cell>
          <cell r="D60" t="str">
            <v>Sandy</v>
          </cell>
          <cell r="E60">
            <v>4</v>
          </cell>
          <cell r="F60">
            <v>377</v>
          </cell>
          <cell r="G60" t="str">
            <v>Bhiwani</v>
          </cell>
          <cell r="H60" t="str">
            <v>Siwani</v>
          </cell>
          <cell r="I60" t="str">
            <v>Bhadwa</v>
          </cell>
        </row>
        <row r="61">
          <cell r="B61" t="str">
            <v>11/0</v>
          </cell>
          <cell r="C61" t="str">
            <v>DB1+3</v>
          </cell>
          <cell r="D61" t="str">
            <v>Sandy</v>
          </cell>
          <cell r="E61">
            <v>4</v>
          </cell>
          <cell r="F61">
            <v>405.67399999999998</v>
          </cell>
          <cell r="G61" t="str">
            <v>Bhiwani</v>
          </cell>
          <cell r="H61" t="str">
            <v>Siwani</v>
          </cell>
          <cell r="I61" t="str">
            <v>Bhadwa</v>
          </cell>
        </row>
        <row r="62">
          <cell r="B62" t="str">
            <v>11/1</v>
          </cell>
          <cell r="C62" t="str">
            <v>DA+3</v>
          </cell>
          <cell r="D62" t="str">
            <v>Sandy</v>
          </cell>
          <cell r="E62">
            <v>4</v>
          </cell>
          <cell r="F62">
            <v>368</v>
          </cell>
          <cell r="G62" t="str">
            <v>Bhiwani</v>
          </cell>
          <cell r="H62" t="str">
            <v>Siwani</v>
          </cell>
          <cell r="I62" t="str">
            <v>Bhadwa</v>
          </cell>
        </row>
        <row r="63">
          <cell r="B63" t="str">
            <v>11/2</v>
          </cell>
          <cell r="C63" t="str">
            <v>DA+3</v>
          </cell>
          <cell r="D63" t="str">
            <v>Sandy</v>
          </cell>
          <cell r="E63">
            <v>4</v>
          </cell>
          <cell r="F63">
            <v>427</v>
          </cell>
          <cell r="G63" t="str">
            <v>Bhiwani</v>
          </cell>
          <cell r="H63" t="str">
            <v>Siwani</v>
          </cell>
          <cell r="I63" t="str">
            <v>Bhadwa</v>
          </cell>
        </row>
        <row r="64">
          <cell r="B64" t="str">
            <v>11/3</v>
          </cell>
          <cell r="C64" t="str">
            <v>DA+3</v>
          </cell>
          <cell r="D64" t="str">
            <v>Sandy</v>
          </cell>
          <cell r="E64">
            <v>4</v>
          </cell>
          <cell r="F64">
            <v>401</v>
          </cell>
          <cell r="G64" t="str">
            <v>Hisar</v>
          </cell>
          <cell r="H64" t="str">
            <v>Hisar</v>
          </cell>
          <cell r="I64" t="str">
            <v>Chaudhriwas</v>
          </cell>
        </row>
        <row r="65">
          <cell r="B65" t="str">
            <v>11/4</v>
          </cell>
          <cell r="C65" t="str">
            <v>DA+3</v>
          </cell>
          <cell r="D65" t="str">
            <v>Sandy</v>
          </cell>
          <cell r="E65">
            <v>4</v>
          </cell>
          <cell r="F65">
            <v>413</v>
          </cell>
          <cell r="G65" t="str">
            <v>Hisar</v>
          </cell>
          <cell r="H65" t="str">
            <v>Hisar</v>
          </cell>
          <cell r="I65" t="str">
            <v>Chaudhriwas</v>
          </cell>
        </row>
        <row r="66">
          <cell r="B66" t="str">
            <v>12/0</v>
          </cell>
          <cell r="C66" t="str">
            <v>DB2+0</v>
          </cell>
          <cell r="D66" t="str">
            <v>Sandy</v>
          </cell>
          <cell r="E66">
            <v>4</v>
          </cell>
          <cell r="F66">
            <v>403.19299999999998</v>
          </cell>
          <cell r="G66" t="str">
            <v>Hisar</v>
          </cell>
          <cell r="H66" t="str">
            <v>Hisar</v>
          </cell>
          <cell r="I66" t="str">
            <v>Chaudhriwas</v>
          </cell>
        </row>
        <row r="67">
          <cell r="B67" t="str">
            <v>12/1</v>
          </cell>
          <cell r="C67" t="str">
            <v>DA+6</v>
          </cell>
          <cell r="D67" t="str">
            <v>Sandy</v>
          </cell>
          <cell r="E67">
            <v>4</v>
          </cell>
          <cell r="F67">
            <v>433.47399999999999</v>
          </cell>
          <cell r="G67" t="str">
            <v>Hisar</v>
          </cell>
          <cell r="H67" t="str">
            <v>Hisar</v>
          </cell>
          <cell r="I67" t="str">
            <v>Chaudhriwas</v>
          </cell>
        </row>
        <row r="68">
          <cell r="B68" t="str">
            <v>12/2</v>
          </cell>
          <cell r="C68" t="str">
            <v>DA+6</v>
          </cell>
          <cell r="D68" t="str">
            <v>Sandy</v>
          </cell>
          <cell r="E68">
            <v>4</v>
          </cell>
          <cell r="F68">
            <v>338.52600000000001</v>
          </cell>
          <cell r="G68" t="str">
            <v>Hisar</v>
          </cell>
          <cell r="H68" t="str">
            <v>Hisar</v>
          </cell>
          <cell r="I68" t="str">
            <v>Chaudhriwas</v>
          </cell>
        </row>
        <row r="69">
          <cell r="B69" t="str">
            <v>12/3</v>
          </cell>
          <cell r="C69" t="str">
            <v>DA+0</v>
          </cell>
          <cell r="D69" t="str">
            <v>Sandy</v>
          </cell>
          <cell r="E69">
            <v>4</v>
          </cell>
          <cell r="F69">
            <v>418</v>
          </cell>
          <cell r="G69" t="str">
            <v>Hisar</v>
          </cell>
          <cell r="H69" t="str">
            <v>Hisar</v>
          </cell>
          <cell r="I69" t="str">
            <v>Chaudhriwas</v>
          </cell>
        </row>
        <row r="70">
          <cell r="B70" t="str">
            <v>12/4</v>
          </cell>
          <cell r="C70" t="str">
            <v>DA+6</v>
          </cell>
          <cell r="D70" t="str">
            <v>Sandy</v>
          </cell>
          <cell r="E70">
            <v>4</v>
          </cell>
          <cell r="F70">
            <v>412</v>
          </cell>
          <cell r="G70" t="str">
            <v>Hisar</v>
          </cell>
          <cell r="H70" t="str">
            <v>Hisar</v>
          </cell>
          <cell r="I70" t="str">
            <v>Chaudhriwas</v>
          </cell>
        </row>
        <row r="71">
          <cell r="B71" t="str">
            <v>12/5</v>
          </cell>
          <cell r="C71" t="str">
            <v>DA+6</v>
          </cell>
          <cell r="D71" t="str">
            <v>Sandy</v>
          </cell>
          <cell r="E71">
            <v>4</v>
          </cell>
          <cell r="F71">
            <v>425</v>
          </cell>
          <cell r="G71" t="str">
            <v>Hisar</v>
          </cell>
          <cell r="H71" t="str">
            <v>Hisar</v>
          </cell>
          <cell r="I71" t="str">
            <v>Chaudhriwas</v>
          </cell>
        </row>
        <row r="72">
          <cell r="B72" t="str">
            <v>12/6</v>
          </cell>
          <cell r="C72" t="str">
            <v>DA+0</v>
          </cell>
          <cell r="D72" t="str">
            <v>Sandy</v>
          </cell>
          <cell r="E72">
            <v>4</v>
          </cell>
          <cell r="F72">
            <v>361</v>
          </cell>
          <cell r="G72" t="str">
            <v>Hisar</v>
          </cell>
          <cell r="H72" t="str">
            <v>Hisar</v>
          </cell>
          <cell r="I72" t="str">
            <v>Chaudhriwas</v>
          </cell>
        </row>
        <row r="73">
          <cell r="B73" t="str">
            <v>13/0</v>
          </cell>
          <cell r="C73" t="str">
            <v>DB2+9</v>
          </cell>
          <cell r="D73" t="str">
            <v>Sandy</v>
          </cell>
          <cell r="E73">
            <v>4</v>
          </cell>
          <cell r="F73">
            <v>402.25099999999998</v>
          </cell>
          <cell r="G73" t="str">
            <v>Hisar</v>
          </cell>
          <cell r="H73" t="str">
            <v>Hisar</v>
          </cell>
          <cell r="I73" t="str">
            <v>Chaudhriwas</v>
          </cell>
        </row>
        <row r="74">
          <cell r="B74" t="str">
            <v>14/0</v>
          </cell>
          <cell r="C74" t="str">
            <v>DC1+3</v>
          </cell>
          <cell r="D74" t="str">
            <v>Sandy</v>
          </cell>
          <cell r="E74">
            <v>4</v>
          </cell>
          <cell r="F74">
            <v>403.51</v>
          </cell>
          <cell r="G74" t="str">
            <v>Hisar</v>
          </cell>
          <cell r="H74" t="str">
            <v>Hisar</v>
          </cell>
          <cell r="I74" t="str">
            <v>Chaudhriwas</v>
          </cell>
        </row>
        <row r="75">
          <cell r="B75" t="str">
            <v>14/1</v>
          </cell>
          <cell r="C75" t="str">
            <v>DA+0</v>
          </cell>
          <cell r="D75" t="str">
            <v>Sandy</v>
          </cell>
          <cell r="E75">
            <v>4</v>
          </cell>
          <cell r="F75">
            <v>418</v>
          </cell>
          <cell r="G75" t="str">
            <v>Hisar</v>
          </cell>
          <cell r="H75" t="str">
            <v>Hisar</v>
          </cell>
          <cell r="I75" t="str">
            <v>Chaudhriwas</v>
          </cell>
        </row>
        <row r="76">
          <cell r="B76" t="str">
            <v>14/2</v>
          </cell>
          <cell r="C76" t="str">
            <v>DA+6</v>
          </cell>
          <cell r="D76" t="str">
            <v>Sandy</v>
          </cell>
          <cell r="E76">
            <v>4</v>
          </cell>
          <cell r="F76">
            <v>403</v>
          </cell>
          <cell r="G76" t="str">
            <v>Hisar</v>
          </cell>
          <cell r="H76" t="str">
            <v>Hisar</v>
          </cell>
          <cell r="I76" t="str">
            <v>Chaudhriwas</v>
          </cell>
        </row>
        <row r="77">
          <cell r="B77" t="str">
            <v>14/3</v>
          </cell>
          <cell r="C77" t="str">
            <v>DA+3</v>
          </cell>
          <cell r="D77" t="str">
            <v>Sandy</v>
          </cell>
          <cell r="E77">
            <v>4</v>
          </cell>
          <cell r="F77">
            <v>415</v>
          </cell>
          <cell r="G77" t="str">
            <v>Hisar</v>
          </cell>
          <cell r="H77" t="str">
            <v>Hisar</v>
          </cell>
          <cell r="I77" t="str">
            <v>Panihari Chak</v>
          </cell>
        </row>
        <row r="78">
          <cell r="B78" t="str">
            <v>14/4</v>
          </cell>
          <cell r="C78" t="str">
            <v>DA+3</v>
          </cell>
          <cell r="D78" t="str">
            <v>Sandy</v>
          </cell>
          <cell r="E78">
            <v>4</v>
          </cell>
          <cell r="F78">
            <v>385</v>
          </cell>
          <cell r="G78" t="str">
            <v>Hisar</v>
          </cell>
          <cell r="H78" t="str">
            <v>Hisar</v>
          </cell>
          <cell r="I78" t="str">
            <v>Panihari Chak</v>
          </cell>
        </row>
        <row r="79">
          <cell r="B79" t="str">
            <v>14/5</v>
          </cell>
          <cell r="C79" t="str">
            <v>DA+0</v>
          </cell>
          <cell r="D79" t="str">
            <v>Sandy</v>
          </cell>
          <cell r="E79">
            <v>4</v>
          </cell>
          <cell r="F79">
            <v>378</v>
          </cell>
          <cell r="G79" t="str">
            <v>Hisar</v>
          </cell>
          <cell r="H79" t="str">
            <v>Hisar</v>
          </cell>
          <cell r="I79" t="str">
            <v>Panihari Chak</v>
          </cell>
        </row>
        <row r="80">
          <cell r="B80" t="str">
            <v>15/0</v>
          </cell>
          <cell r="C80" t="str">
            <v>DB2+0</v>
          </cell>
          <cell r="D80" t="str">
            <v>Sandy</v>
          </cell>
          <cell r="E80">
            <v>4</v>
          </cell>
          <cell r="F80">
            <v>370.90300000000002</v>
          </cell>
          <cell r="G80" t="str">
            <v>Hisar</v>
          </cell>
          <cell r="H80" t="str">
            <v>Hisar</v>
          </cell>
          <cell r="I80" t="str">
            <v>Panihari Chak</v>
          </cell>
        </row>
        <row r="81">
          <cell r="B81" t="str">
            <v>15/1</v>
          </cell>
          <cell r="C81" t="str">
            <v>DA+0</v>
          </cell>
          <cell r="D81" t="str">
            <v>Dry</v>
          </cell>
          <cell r="E81">
            <v>4</v>
          </cell>
          <cell r="F81">
            <v>370</v>
          </cell>
          <cell r="G81" t="str">
            <v>Hisar</v>
          </cell>
          <cell r="H81" t="str">
            <v>Hisar</v>
          </cell>
          <cell r="I81" t="str">
            <v>Panihari Chak</v>
          </cell>
        </row>
        <row r="82">
          <cell r="B82" t="str">
            <v>15A/0</v>
          </cell>
          <cell r="C82" t="str">
            <v>DC2+6</v>
          </cell>
          <cell r="D82" t="str">
            <v>Dry</v>
          </cell>
          <cell r="E82">
            <v>4</v>
          </cell>
          <cell r="F82">
            <v>435.95800000000003</v>
          </cell>
          <cell r="G82" t="str">
            <v>Hisar</v>
          </cell>
          <cell r="H82" t="str">
            <v>Hisar</v>
          </cell>
          <cell r="I82" t="str">
            <v>Panihari Chak</v>
          </cell>
        </row>
        <row r="83">
          <cell r="B83" t="str">
            <v>15B/0</v>
          </cell>
          <cell r="C83" t="str">
            <v>DC1+9</v>
          </cell>
          <cell r="D83" t="str">
            <v>Sandy</v>
          </cell>
          <cell r="E83">
            <v>4</v>
          </cell>
          <cell r="F83">
            <v>407.01100000000002</v>
          </cell>
          <cell r="G83" t="str">
            <v>Hisar</v>
          </cell>
          <cell r="H83" t="str">
            <v>Hisar</v>
          </cell>
          <cell r="I83" t="str">
            <v>Panihari Chak</v>
          </cell>
        </row>
        <row r="84">
          <cell r="B84" t="str">
            <v>15B/1</v>
          </cell>
          <cell r="C84" t="str">
            <v>DA+0</v>
          </cell>
          <cell r="D84" t="str">
            <v>Dry</v>
          </cell>
          <cell r="E84">
            <v>4</v>
          </cell>
          <cell r="F84">
            <v>415</v>
          </cell>
          <cell r="G84" t="str">
            <v>Hisar</v>
          </cell>
          <cell r="H84" t="str">
            <v>Hisar</v>
          </cell>
          <cell r="I84" t="str">
            <v>Panihari Chak</v>
          </cell>
        </row>
        <row r="85">
          <cell r="B85" t="str">
            <v>15B/2</v>
          </cell>
          <cell r="C85" t="str">
            <v>DA+3</v>
          </cell>
          <cell r="D85" t="str">
            <v>Dry</v>
          </cell>
          <cell r="E85">
            <v>4</v>
          </cell>
          <cell r="F85">
            <v>395.995</v>
          </cell>
          <cell r="G85" t="str">
            <v>Hisar</v>
          </cell>
          <cell r="H85" t="str">
            <v>Hisar</v>
          </cell>
          <cell r="I85" t="str">
            <v>Panihari Chak</v>
          </cell>
        </row>
        <row r="86">
          <cell r="B86" t="str">
            <v>15B/3</v>
          </cell>
          <cell r="C86" t="str">
            <v>DA+0</v>
          </cell>
          <cell r="D86" t="str">
            <v>Dry</v>
          </cell>
          <cell r="E86">
            <v>4</v>
          </cell>
          <cell r="F86">
            <v>404.005</v>
          </cell>
          <cell r="G86" t="str">
            <v>Hisar</v>
          </cell>
          <cell r="H86" t="str">
            <v>Hisar</v>
          </cell>
          <cell r="I86" t="str">
            <v>Panihari Chak</v>
          </cell>
        </row>
        <row r="87">
          <cell r="B87" t="str">
            <v>15B/4</v>
          </cell>
          <cell r="C87" t="str">
            <v>DA+6</v>
          </cell>
          <cell r="D87" t="str">
            <v>Wet</v>
          </cell>
          <cell r="E87">
            <v>4</v>
          </cell>
          <cell r="F87">
            <v>395</v>
          </cell>
          <cell r="G87" t="str">
            <v>Hisar</v>
          </cell>
          <cell r="H87" t="str">
            <v>Balsamand</v>
          </cell>
          <cell r="I87" t="str">
            <v>Rawalwas kalan</v>
          </cell>
        </row>
        <row r="88">
          <cell r="B88" t="str">
            <v>16/0</v>
          </cell>
          <cell r="C88" t="str">
            <v>DC2+0</v>
          </cell>
          <cell r="D88" t="str">
            <v>Dry</v>
          </cell>
          <cell r="E88">
            <v>4</v>
          </cell>
          <cell r="F88">
            <v>423.11799999999999</v>
          </cell>
          <cell r="G88" t="str">
            <v>Hisar</v>
          </cell>
          <cell r="H88" t="str">
            <v>Balsamand</v>
          </cell>
          <cell r="I88" t="str">
            <v>Rawalwas kalan</v>
          </cell>
        </row>
        <row r="89">
          <cell r="B89" t="str">
            <v>16/1</v>
          </cell>
          <cell r="C89" t="str">
            <v>DA+0</v>
          </cell>
          <cell r="D89" t="str">
            <v>Sandy</v>
          </cell>
          <cell r="E89">
            <v>4</v>
          </cell>
          <cell r="F89">
            <v>376</v>
          </cell>
          <cell r="G89" t="str">
            <v>Hisar</v>
          </cell>
          <cell r="H89" t="str">
            <v>Balsamand</v>
          </cell>
          <cell r="I89" t="str">
            <v>Rawalwas kalan</v>
          </cell>
        </row>
        <row r="90">
          <cell r="B90" t="str">
            <v>17/0</v>
          </cell>
          <cell r="C90" t="str">
            <v>DC2+6</v>
          </cell>
          <cell r="D90" t="str">
            <v>Sandy</v>
          </cell>
          <cell r="E90">
            <v>4</v>
          </cell>
          <cell r="F90">
            <v>427.62700000000001</v>
          </cell>
          <cell r="G90" t="str">
            <v>Hisar</v>
          </cell>
          <cell r="H90" t="str">
            <v>Balsamand</v>
          </cell>
          <cell r="I90" t="str">
            <v>Dhiranwas</v>
          </cell>
        </row>
        <row r="91">
          <cell r="B91" t="str">
            <v>17/1</v>
          </cell>
          <cell r="C91" t="str">
            <v>DA+0</v>
          </cell>
          <cell r="D91" t="str">
            <v>Sandy</v>
          </cell>
          <cell r="E91">
            <v>4</v>
          </cell>
          <cell r="F91">
            <v>417</v>
          </cell>
          <cell r="G91" t="str">
            <v>Hisar</v>
          </cell>
          <cell r="H91" t="str">
            <v>Balsamand</v>
          </cell>
          <cell r="I91" t="str">
            <v>Dhiranwas</v>
          </cell>
        </row>
        <row r="92">
          <cell r="B92" t="str">
            <v>17/2</v>
          </cell>
          <cell r="C92" t="str">
            <v>DA+0</v>
          </cell>
          <cell r="D92" t="str">
            <v>Sandy</v>
          </cell>
          <cell r="E92">
            <v>4</v>
          </cell>
          <cell r="F92">
            <v>382</v>
          </cell>
          <cell r="G92" t="str">
            <v>Hisar</v>
          </cell>
          <cell r="H92" t="str">
            <v>Balsamand</v>
          </cell>
          <cell r="I92" t="str">
            <v>Dhiranwas</v>
          </cell>
        </row>
        <row r="93">
          <cell r="B93" t="str">
            <v>17/3</v>
          </cell>
          <cell r="C93" t="str">
            <v>DA+6</v>
          </cell>
          <cell r="D93" t="str">
            <v>Wet</v>
          </cell>
          <cell r="E93">
            <v>4</v>
          </cell>
          <cell r="F93">
            <v>366</v>
          </cell>
          <cell r="G93" t="str">
            <v>Hisar</v>
          </cell>
          <cell r="H93" t="str">
            <v>Balsamand</v>
          </cell>
          <cell r="I93" t="str">
            <v>Dhiranwas</v>
          </cell>
        </row>
        <row r="94">
          <cell r="B94" t="str">
            <v>19/0</v>
          </cell>
          <cell r="C94" t="str">
            <v>DC2+9</v>
          </cell>
          <cell r="D94" t="str">
            <v>Dry</v>
          </cell>
          <cell r="E94">
            <v>4</v>
          </cell>
          <cell r="F94">
            <v>446.464</v>
          </cell>
          <cell r="G94" t="str">
            <v>Hisar</v>
          </cell>
          <cell r="H94" t="str">
            <v>Balsamand</v>
          </cell>
          <cell r="I94" t="str">
            <v>Dhiranwas</v>
          </cell>
        </row>
        <row r="95">
          <cell r="B95" t="str">
            <v>19/1</v>
          </cell>
          <cell r="C95" t="str">
            <v>DA+0</v>
          </cell>
          <cell r="D95" t="str">
            <v>Dry</v>
          </cell>
          <cell r="E95">
            <v>4</v>
          </cell>
          <cell r="F95">
            <v>408</v>
          </cell>
          <cell r="G95" t="str">
            <v>Hisar</v>
          </cell>
          <cell r="H95" t="str">
            <v>Balsamand</v>
          </cell>
          <cell r="I95" t="str">
            <v>Dhiranwas</v>
          </cell>
        </row>
        <row r="96">
          <cell r="B96" t="str">
            <v>19/2</v>
          </cell>
          <cell r="C96" t="str">
            <v>DA+3</v>
          </cell>
          <cell r="D96" t="str">
            <v>Dry</v>
          </cell>
          <cell r="E96">
            <v>4</v>
          </cell>
          <cell r="F96">
            <v>407</v>
          </cell>
          <cell r="G96" t="str">
            <v>Hisar</v>
          </cell>
          <cell r="H96" t="str">
            <v>Balsamand</v>
          </cell>
          <cell r="I96" t="str">
            <v>Dhiranwas</v>
          </cell>
        </row>
        <row r="97">
          <cell r="B97" t="str">
            <v>19/3</v>
          </cell>
          <cell r="C97" t="str">
            <v>DA+3</v>
          </cell>
          <cell r="D97" t="str">
            <v>Dry</v>
          </cell>
          <cell r="E97">
            <v>4</v>
          </cell>
          <cell r="F97">
            <v>350</v>
          </cell>
          <cell r="G97" t="str">
            <v>Hisar</v>
          </cell>
          <cell r="H97" t="str">
            <v>Hisar</v>
          </cell>
          <cell r="I97" t="str">
            <v>Rawalwas Khurd</v>
          </cell>
        </row>
        <row r="98">
          <cell r="B98" t="str">
            <v>20/0</v>
          </cell>
          <cell r="C98" t="str">
            <v>DC2-3</v>
          </cell>
          <cell r="D98" t="str">
            <v>Dry</v>
          </cell>
          <cell r="E98">
            <v>4</v>
          </cell>
          <cell r="F98">
            <v>376.93400000000003</v>
          </cell>
          <cell r="G98" t="str">
            <v>Hisar</v>
          </cell>
          <cell r="H98" t="str">
            <v>Hisar</v>
          </cell>
          <cell r="I98" t="str">
            <v>Rawalwas Khurd</v>
          </cell>
        </row>
        <row r="99">
          <cell r="B99" t="str">
            <v>20/1</v>
          </cell>
          <cell r="C99" t="str">
            <v>DA+0</v>
          </cell>
          <cell r="D99" t="str">
            <v>Dry</v>
          </cell>
          <cell r="E99">
            <v>4</v>
          </cell>
          <cell r="F99">
            <v>355</v>
          </cell>
          <cell r="G99" t="str">
            <v>Hisar</v>
          </cell>
          <cell r="H99" t="str">
            <v>Hisar</v>
          </cell>
          <cell r="I99" t="str">
            <v>Rawalwas Khurd</v>
          </cell>
        </row>
        <row r="100">
          <cell r="B100" t="str">
            <v>20/2</v>
          </cell>
          <cell r="C100" t="str">
            <v>DA+3</v>
          </cell>
          <cell r="D100" t="str">
            <v>Dry</v>
          </cell>
          <cell r="E100">
            <v>4</v>
          </cell>
          <cell r="F100">
            <v>383</v>
          </cell>
          <cell r="G100" t="str">
            <v>Hisar</v>
          </cell>
          <cell r="H100" t="str">
            <v>Hisar</v>
          </cell>
          <cell r="I100" t="str">
            <v>Rawalwas Khurd</v>
          </cell>
        </row>
        <row r="101">
          <cell r="B101" t="str">
            <v>21/0</v>
          </cell>
          <cell r="C101" t="str">
            <v>DB2+0</v>
          </cell>
          <cell r="D101" t="str">
            <v>Dry</v>
          </cell>
          <cell r="E101">
            <v>4</v>
          </cell>
          <cell r="F101">
            <v>330.22300000000001</v>
          </cell>
          <cell r="G101" t="str">
            <v>Hisar</v>
          </cell>
          <cell r="H101" t="str">
            <v>Hisar</v>
          </cell>
          <cell r="I101" t="str">
            <v>Nathuwana</v>
          </cell>
        </row>
        <row r="102">
          <cell r="B102" t="str">
            <v>21/1</v>
          </cell>
          <cell r="C102" t="str">
            <v>DA+0</v>
          </cell>
          <cell r="D102" t="str">
            <v>Sandy</v>
          </cell>
          <cell r="E102">
            <v>4</v>
          </cell>
          <cell r="F102">
            <v>377</v>
          </cell>
          <cell r="G102" t="str">
            <v>Hisar</v>
          </cell>
          <cell r="H102" t="str">
            <v>Hisar</v>
          </cell>
          <cell r="I102" t="str">
            <v>Nathuwana</v>
          </cell>
        </row>
        <row r="103">
          <cell r="B103" t="str">
            <v>21/2</v>
          </cell>
          <cell r="C103" t="str">
            <v>DA+0</v>
          </cell>
          <cell r="D103" t="str">
            <v>Sandy</v>
          </cell>
          <cell r="E103">
            <v>4</v>
          </cell>
          <cell r="F103">
            <v>382</v>
          </cell>
          <cell r="G103" t="str">
            <v>Hisar</v>
          </cell>
          <cell r="H103" t="str">
            <v>Hisar</v>
          </cell>
          <cell r="I103" t="str">
            <v>Hindwan</v>
          </cell>
        </row>
        <row r="104">
          <cell r="B104" t="str">
            <v>21/3</v>
          </cell>
          <cell r="C104" t="str">
            <v>DA+0</v>
          </cell>
          <cell r="D104" t="str">
            <v>Sandy</v>
          </cell>
          <cell r="E104">
            <v>4</v>
          </cell>
          <cell r="F104">
            <v>380</v>
          </cell>
          <cell r="G104" t="str">
            <v>Hisar</v>
          </cell>
          <cell r="H104" t="str">
            <v>Hisar</v>
          </cell>
          <cell r="I104" t="str">
            <v>Hindwan</v>
          </cell>
        </row>
        <row r="105">
          <cell r="B105" t="str">
            <v>21/4</v>
          </cell>
          <cell r="C105" t="str">
            <v>DA+0</v>
          </cell>
          <cell r="D105" t="str">
            <v>Sandy</v>
          </cell>
          <cell r="E105">
            <v>4</v>
          </cell>
          <cell r="F105">
            <v>376</v>
          </cell>
          <cell r="G105" t="str">
            <v>Hisar</v>
          </cell>
          <cell r="H105" t="str">
            <v>Hisar</v>
          </cell>
          <cell r="I105" t="str">
            <v>Hindwan</v>
          </cell>
        </row>
        <row r="106">
          <cell r="B106" t="str">
            <v>21/5</v>
          </cell>
          <cell r="C106" t="str">
            <v>DA+3</v>
          </cell>
          <cell r="D106" t="str">
            <v>PS</v>
          </cell>
          <cell r="E106">
            <v>4</v>
          </cell>
          <cell r="F106">
            <v>390</v>
          </cell>
          <cell r="G106" t="str">
            <v>Hisar</v>
          </cell>
          <cell r="H106" t="str">
            <v>Hisar</v>
          </cell>
          <cell r="I106" t="str">
            <v>Hindwan</v>
          </cell>
        </row>
        <row r="107">
          <cell r="B107" t="str">
            <v>21/6</v>
          </cell>
          <cell r="C107" t="str">
            <v>DA+0</v>
          </cell>
          <cell r="D107" t="str">
            <v>PS</v>
          </cell>
          <cell r="E107">
            <v>4</v>
          </cell>
          <cell r="F107">
            <v>397</v>
          </cell>
          <cell r="G107" t="str">
            <v>Hisar</v>
          </cell>
          <cell r="H107" t="str">
            <v>Hisar</v>
          </cell>
          <cell r="I107" t="str">
            <v>Hindwan</v>
          </cell>
        </row>
        <row r="108">
          <cell r="B108" t="str">
            <v>21/7</v>
          </cell>
          <cell r="C108" t="str">
            <v>DA+3</v>
          </cell>
          <cell r="D108" t="str">
            <v>Dry</v>
          </cell>
          <cell r="E108">
            <v>4</v>
          </cell>
          <cell r="F108">
            <v>380</v>
          </cell>
          <cell r="G108" t="str">
            <v>Hisar</v>
          </cell>
          <cell r="H108" t="str">
            <v>Hisar</v>
          </cell>
          <cell r="I108" t="str">
            <v>Shahpur</v>
          </cell>
        </row>
        <row r="109">
          <cell r="B109" t="str">
            <v>21/8</v>
          </cell>
          <cell r="C109" t="str">
            <v>DA+0</v>
          </cell>
          <cell r="D109" t="str">
            <v>Wet</v>
          </cell>
          <cell r="E109">
            <v>4</v>
          </cell>
          <cell r="F109">
            <v>398</v>
          </cell>
          <cell r="G109" t="str">
            <v>Hisar</v>
          </cell>
          <cell r="H109" t="str">
            <v>Hisar</v>
          </cell>
          <cell r="I109" t="str">
            <v>Shahpur</v>
          </cell>
        </row>
        <row r="110">
          <cell r="B110" t="str">
            <v>23/0</v>
          </cell>
          <cell r="C110" t="str">
            <v>DB1-3</v>
          </cell>
          <cell r="D110" t="str">
            <v>WET</v>
          </cell>
          <cell r="E110">
            <v>4</v>
          </cell>
          <cell r="F110">
            <v>362.44200000000001</v>
          </cell>
          <cell r="G110" t="str">
            <v>Hisar</v>
          </cell>
          <cell r="H110" t="str">
            <v>Hisar</v>
          </cell>
          <cell r="I110" t="str">
            <v>Shahpur</v>
          </cell>
        </row>
        <row r="111">
          <cell r="B111" t="str">
            <v>23/1</v>
          </cell>
          <cell r="C111" t="str">
            <v>DA-1.5</v>
          </cell>
          <cell r="D111" t="str">
            <v>WET</v>
          </cell>
          <cell r="E111">
            <v>4</v>
          </cell>
          <cell r="F111">
            <v>348</v>
          </cell>
          <cell r="G111" t="str">
            <v>Hisar</v>
          </cell>
          <cell r="H111" t="str">
            <v>Hisar</v>
          </cell>
          <cell r="I111" t="str">
            <v>Shahpur</v>
          </cell>
        </row>
        <row r="112">
          <cell r="B112" t="str">
            <v>23/2</v>
          </cell>
          <cell r="C112" t="str">
            <v>DA+0</v>
          </cell>
          <cell r="D112" t="str">
            <v>WET</v>
          </cell>
          <cell r="E112">
            <v>4</v>
          </cell>
          <cell r="F112">
            <v>372</v>
          </cell>
          <cell r="G112" t="str">
            <v>Hisar</v>
          </cell>
          <cell r="H112" t="str">
            <v>Hisar</v>
          </cell>
          <cell r="I112" t="str">
            <v>Shahpur</v>
          </cell>
        </row>
        <row r="113">
          <cell r="B113" t="str">
            <v>23/3</v>
          </cell>
          <cell r="C113" t="str">
            <v>DA+6</v>
          </cell>
          <cell r="D113" t="str">
            <v>WET</v>
          </cell>
          <cell r="E113">
            <v>4</v>
          </cell>
          <cell r="F113">
            <v>422</v>
          </cell>
          <cell r="G113" t="str">
            <v>Hisar</v>
          </cell>
          <cell r="H113" t="str">
            <v>Hisar</v>
          </cell>
          <cell r="I113" t="str">
            <v>Shahpur</v>
          </cell>
        </row>
        <row r="114">
          <cell r="B114" t="str">
            <v>23/4</v>
          </cell>
          <cell r="C114" t="str">
            <v>DA+0</v>
          </cell>
          <cell r="D114" t="str">
            <v>PS</v>
          </cell>
          <cell r="E114">
            <v>4</v>
          </cell>
          <cell r="F114">
            <v>420</v>
          </cell>
          <cell r="G114" t="str">
            <v>Hisar</v>
          </cell>
          <cell r="H114" t="str">
            <v>Hisar</v>
          </cell>
          <cell r="I114" t="str">
            <v>Shahpur</v>
          </cell>
        </row>
        <row r="115">
          <cell r="B115" t="str">
            <v>24/0</v>
          </cell>
          <cell r="C115" t="str">
            <v>DB2+3</v>
          </cell>
          <cell r="D115" t="str">
            <v>Wet</v>
          </cell>
          <cell r="E115">
            <v>4</v>
          </cell>
          <cell r="F115">
            <v>358.14100000000002</v>
          </cell>
          <cell r="G115" t="str">
            <v>Hisar</v>
          </cell>
          <cell r="H115" t="str">
            <v>Hisar</v>
          </cell>
          <cell r="I115" t="str">
            <v>Shahpur</v>
          </cell>
        </row>
        <row r="116">
          <cell r="B116" t="str">
            <v>24/1</v>
          </cell>
          <cell r="C116" t="str">
            <v>DA+9</v>
          </cell>
          <cell r="D116" t="str">
            <v>W.Paddy</v>
          </cell>
          <cell r="E116">
            <v>4</v>
          </cell>
          <cell r="F116">
            <v>466</v>
          </cell>
          <cell r="G116" t="str">
            <v>Hisar</v>
          </cell>
          <cell r="H116" t="str">
            <v>Hisar</v>
          </cell>
          <cell r="I116" t="str">
            <v>Shahpur</v>
          </cell>
        </row>
        <row r="117">
          <cell r="B117" t="str">
            <v>24/2</v>
          </cell>
          <cell r="C117" t="str">
            <v>DA+3</v>
          </cell>
          <cell r="D117" t="str">
            <v>Wet</v>
          </cell>
          <cell r="E117">
            <v>4</v>
          </cell>
          <cell r="F117">
            <v>320</v>
          </cell>
          <cell r="G117" t="str">
            <v>Hisar</v>
          </cell>
          <cell r="H117" t="str">
            <v>Hisar</v>
          </cell>
          <cell r="I117" t="str">
            <v>Shahpur</v>
          </cell>
        </row>
        <row r="118">
          <cell r="B118" t="str">
            <v>25/0</v>
          </cell>
          <cell r="C118" t="str">
            <v>DB2+0</v>
          </cell>
          <cell r="D118" t="str">
            <v>W.Paddy</v>
          </cell>
          <cell r="E118">
            <v>4</v>
          </cell>
          <cell r="F118">
            <v>378.053</v>
          </cell>
          <cell r="G118" t="str">
            <v>Hisar</v>
          </cell>
          <cell r="H118" t="str">
            <v>Hisar</v>
          </cell>
          <cell r="I118" t="str">
            <v>Mattarsham</v>
          </cell>
        </row>
        <row r="119">
          <cell r="B119" t="str">
            <v>25/1</v>
          </cell>
          <cell r="C119" t="str">
            <v>DA+3</v>
          </cell>
          <cell r="D119" t="str">
            <v>W.Paddy</v>
          </cell>
          <cell r="E119">
            <v>4</v>
          </cell>
          <cell r="F119">
            <v>411</v>
          </cell>
          <cell r="G119" t="str">
            <v>Hisar</v>
          </cell>
          <cell r="H119" t="str">
            <v>Hisar</v>
          </cell>
          <cell r="I119" t="str">
            <v>Mattarsham</v>
          </cell>
        </row>
        <row r="120">
          <cell r="B120" t="str">
            <v>25/2</v>
          </cell>
          <cell r="C120" t="str">
            <v>DA+0</v>
          </cell>
          <cell r="D120" t="str">
            <v>W.Paddy</v>
          </cell>
          <cell r="E120">
            <v>4</v>
          </cell>
          <cell r="F120">
            <v>378</v>
          </cell>
          <cell r="G120" t="str">
            <v>Hisar</v>
          </cell>
          <cell r="H120" t="str">
            <v>Hisar</v>
          </cell>
          <cell r="I120" t="str">
            <v>Mattarsham</v>
          </cell>
        </row>
        <row r="121">
          <cell r="B121" t="str">
            <v>25/3</v>
          </cell>
          <cell r="C121" t="str">
            <v>DA+3</v>
          </cell>
          <cell r="D121" t="str">
            <v>Wet</v>
          </cell>
          <cell r="E121">
            <v>4</v>
          </cell>
          <cell r="F121">
            <v>401</v>
          </cell>
          <cell r="G121" t="str">
            <v>Hisar</v>
          </cell>
          <cell r="H121" t="str">
            <v>Hisar</v>
          </cell>
          <cell r="I121" t="str">
            <v>Mattarsham</v>
          </cell>
        </row>
        <row r="122">
          <cell r="B122" t="str">
            <v>26/0</v>
          </cell>
          <cell r="C122" t="str">
            <v>DB2+0</v>
          </cell>
          <cell r="D122" t="str">
            <v>W.Paddy</v>
          </cell>
          <cell r="E122">
            <v>4</v>
          </cell>
          <cell r="F122">
            <v>400.80500000000001</v>
          </cell>
          <cell r="G122" t="str">
            <v>Hisar</v>
          </cell>
          <cell r="H122" t="str">
            <v>Hisar</v>
          </cell>
          <cell r="I122" t="str">
            <v>Mattarsham</v>
          </cell>
        </row>
        <row r="123">
          <cell r="B123" t="str">
            <v>26/1</v>
          </cell>
          <cell r="C123" t="str">
            <v>DA+0</v>
          </cell>
          <cell r="D123" t="str">
            <v>W.Paddy</v>
          </cell>
          <cell r="E123">
            <v>4</v>
          </cell>
          <cell r="F123">
            <v>350</v>
          </cell>
          <cell r="G123" t="str">
            <v>Hisar</v>
          </cell>
          <cell r="H123" t="str">
            <v>Hisar</v>
          </cell>
          <cell r="I123" t="str">
            <v>Mattarsham</v>
          </cell>
        </row>
        <row r="124">
          <cell r="B124" t="str">
            <v>26/2</v>
          </cell>
          <cell r="C124" t="str">
            <v>DA+0</v>
          </cell>
          <cell r="D124" t="str">
            <v>PS</v>
          </cell>
          <cell r="E124">
            <v>4</v>
          </cell>
          <cell r="F124">
            <v>384</v>
          </cell>
          <cell r="G124" t="str">
            <v>Hisar</v>
          </cell>
          <cell r="H124" t="str">
            <v>Hisar</v>
          </cell>
          <cell r="I124" t="str">
            <v>Mattarsham</v>
          </cell>
        </row>
        <row r="125">
          <cell r="B125" t="str">
            <v>27/0</v>
          </cell>
          <cell r="C125" t="str">
            <v>DD60+6</v>
          </cell>
          <cell r="D125" t="str">
            <v>Wet</v>
          </cell>
          <cell r="E125">
            <v>4</v>
          </cell>
          <cell r="F125">
            <v>430.959</v>
          </cell>
          <cell r="G125" t="str">
            <v>Hisar</v>
          </cell>
          <cell r="H125" t="str">
            <v>Hisar</v>
          </cell>
          <cell r="I125" t="str">
            <v>Neoli kalan</v>
          </cell>
        </row>
        <row r="126">
          <cell r="B126" t="str">
            <v>28/0</v>
          </cell>
          <cell r="C126" t="str">
            <v>DD60+6</v>
          </cell>
          <cell r="D126" t="str">
            <v>WET</v>
          </cell>
          <cell r="E126">
            <v>4</v>
          </cell>
          <cell r="F126">
            <v>201.14699999999999</v>
          </cell>
          <cell r="G126" t="str">
            <v>Hisar</v>
          </cell>
          <cell r="H126" t="str">
            <v>Hisar</v>
          </cell>
          <cell r="I126" t="str">
            <v>Neoli kalan</v>
          </cell>
        </row>
        <row r="127">
          <cell r="B127" t="str">
            <v>28/1</v>
          </cell>
          <cell r="C127" t="str">
            <v>DA+0</v>
          </cell>
          <cell r="D127" t="str">
            <v>Sandy</v>
          </cell>
          <cell r="E127">
            <v>4</v>
          </cell>
          <cell r="F127">
            <v>420</v>
          </cell>
          <cell r="G127" t="str">
            <v>Hisar</v>
          </cell>
          <cell r="H127" t="str">
            <v>Adampur</v>
          </cell>
          <cell r="I127" t="str">
            <v>Neoli khurd</v>
          </cell>
        </row>
        <row r="128">
          <cell r="B128" t="str">
            <v>28/2</v>
          </cell>
          <cell r="C128" t="str">
            <v>DA+3</v>
          </cell>
          <cell r="D128" t="str">
            <v>Sandy</v>
          </cell>
          <cell r="E128">
            <v>4</v>
          </cell>
          <cell r="F128">
            <v>398.23899999999998</v>
          </cell>
          <cell r="G128" t="str">
            <v>Hisar</v>
          </cell>
          <cell r="H128" t="str">
            <v>Adampur</v>
          </cell>
          <cell r="I128" t="str">
            <v>Neoli khurd</v>
          </cell>
        </row>
        <row r="129">
          <cell r="B129" t="str">
            <v>28/3</v>
          </cell>
          <cell r="C129" t="str">
            <v>DA+6</v>
          </cell>
          <cell r="D129" t="str">
            <v>Sandy</v>
          </cell>
          <cell r="E129">
            <v>4</v>
          </cell>
          <cell r="F129">
            <v>385.76100000000002</v>
          </cell>
          <cell r="G129" t="str">
            <v>Hisar</v>
          </cell>
          <cell r="H129" t="str">
            <v>Adampur</v>
          </cell>
          <cell r="I129" t="str">
            <v>Neoli khurd</v>
          </cell>
        </row>
        <row r="130">
          <cell r="B130" t="str">
            <v>28/4</v>
          </cell>
          <cell r="C130" t="str">
            <v>DA+3</v>
          </cell>
          <cell r="D130" t="str">
            <v>Sandy</v>
          </cell>
          <cell r="E130">
            <v>4</v>
          </cell>
          <cell r="F130">
            <v>374</v>
          </cell>
          <cell r="G130" t="str">
            <v>Hisar</v>
          </cell>
          <cell r="H130" t="str">
            <v>Adampur</v>
          </cell>
          <cell r="I130" t="str">
            <v>Neoli khurd</v>
          </cell>
        </row>
        <row r="131">
          <cell r="B131" t="str">
            <v>29/0</v>
          </cell>
          <cell r="C131" t="str">
            <v>DC1+0</v>
          </cell>
          <cell r="D131" t="str">
            <v>DRY</v>
          </cell>
          <cell r="E131">
            <v>4</v>
          </cell>
          <cell r="F131">
            <v>390.36399999999998</v>
          </cell>
          <cell r="G131" t="str">
            <v>Hisar</v>
          </cell>
          <cell r="H131" t="str">
            <v>Adampur</v>
          </cell>
          <cell r="I131" t="str">
            <v>Inchha kharkheri</v>
          </cell>
        </row>
        <row r="132">
          <cell r="B132" t="str">
            <v>29/1</v>
          </cell>
          <cell r="C132" t="str">
            <v>DA+0</v>
          </cell>
          <cell r="D132" t="str">
            <v>Sandy</v>
          </cell>
          <cell r="E132">
            <v>4</v>
          </cell>
          <cell r="F132">
            <v>377</v>
          </cell>
          <cell r="G132" t="str">
            <v>Hisar</v>
          </cell>
          <cell r="H132" t="str">
            <v>Adampur</v>
          </cell>
          <cell r="I132" t="str">
            <v>Inchha kharkheri</v>
          </cell>
        </row>
        <row r="133">
          <cell r="B133" t="str">
            <v>29/2</v>
          </cell>
          <cell r="C133" t="str">
            <v>DA+9</v>
          </cell>
          <cell r="D133" t="str">
            <v>WET</v>
          </cell>
          <cell r="E133">
            <v>4</v>
          </cell>
          <cell r="F133">
            <v>419</v>
          </cell>
          <cell r="G133" t="str">
            <v>Hisar</v>
          </cell>
          <cell r="H133" t="str">
            <v>Adampur</v>
          </cell>
          <cell r="I133" t="str">
            <v>Inchha kharkheri</v>
          </cell>
        </row>
        <row r="134">
          <cell r="B134" t="str">
            <v>29/3</v>
          </cell>
          <cell r="C134" t="str">
            <v>DA+3</v>
          </cell>
          <cell r="D134" t="str">
            <v>WET</v>
          </cell>
          <cell r="E134">
            <v>4</v>
          </cell>
          <cell r="F134">
            <v>420</v>
          </cell>
          <cell r="G134" t="str">
            <v>Hisar</v>
          </cell>
          <cell r="H134" t="str">
            <v>Adampur</v>
          </cell>
          <cell r="I134" t="str">
            <v>Inchha kharkheri</v>
          </cell>
        </row>
        <row r="135">
          <cell r="B135" t="str">
            <v>29/4</v>
          </cell>
          <cell r="C135" t="str">
            <v>DA+6</v>
          </cell>
          <cell r="D135" t="str">
            <v>Sandy</v>
          </cell>
          <cell r="E135">
            <v>4</v>
          </cell>
          <cell r="F135">
            <v>414</v>
          </cell>
          <cell r="G135" t="str">
            <v>Hisar</v>
          </cell>
          <cell r="H135" t="str">
            <v>Adampur</v>
          </cell>
          <cell r="I135" t="str">
            <v>Inchha kharkheri</v>
          </cell>
        </row>
        <row r="136">
          <cell r="B136" t="str">
            <v>29/5</v>
          </cell>
          <cell r="C136" t="str">
            <v>DA+0</v>
          </cell>
          <cell r="D136" t="str">
            <v>Sandy</v>
          </cell>
          <cell r="E136">
            <v>4</v>
          </cell>
          <cell r="F136">
            <v>419</v>
          </cell>
          <cell r="G136" t="str">
            <v>Hisar</v>
          </cell>
          <cell r="H136" t="str">
            <v>Adampur</v>
          </cell>
          <cell r="I136" t="str">
            <v>Kaijlan</v>
          </cell>
        </row>
        <row r="137">
          <cell r="B137" t="str">
            <v>30/0</v>
          </cell>
          <cell r="C137" t="str">
            <v>DB2+0</v>
          </cell>
          <cell r="D137" t="str">
            <v>Dry</v>
          </cell>
          <cell r="E137">
            <v>4</v>
          </cell>
          <cell r="F137">
            <v>371.66899999999998</v>
          </cell>
          <cell r="G137" t="str">
            <v>Hisar</v>
          </cell>
          <cell r="H137" t="str">
            <v>Adampur</v>
          </cell>
          <cell r="I137" t="str">
            <v>Kaijlan</v>
          </cell>
        </row>
        <row r="138">
          <cell r="B138" t="str">
            <v>30/1</v>
          </cell>
          <cell r="C138" t="str">
            <v>DA+3</v>
          </cell>
          <cell r="D138" t="str">
            <v>WET</v>
          </cell>
          <cell r="E138">
            <v>4</v>
          </cell>
          <cell r="F138">
            <v>412</v>
          </cell>
          <cell r="G138" t="str">
            <v>Hisar</v>
          </cell>
          <cell r="H138" t="str">
            <v>Hisar</v>
          </cell>
          <cell r="I138" t="str">
            <v>Durjanpur</v>
          </cell>
        </row>
        <row r="139">
          <cell r="B139" t="str">
            <v>30/2</v>
          </cell>
          <cell r="C139" t="str">
            <v>DA+3</v>
          </cell>
          <cell r="D139" t="str">
            <v>WET</v>
          </cell>
          <cell r="E139">
            <v>4</v>
          </cell>
          <cell r="F139">
            <v>377</v>
          </cell>
          <cell r="G139" t="str">
            <v>Hisar</v>
          </cell>
          <cell r="H139" t="str">
            <v>Hisar</v>
          </cell>
          <cell r="I139" t="str">
            <v>Durjanpur</v>
          </cell>
        </row>
        <row r="140">
          <cell r="B140" t="str">
            <v>30/3</v>
          </cell>
          <cell r="C140" t="str">
            <v>DA-3</v>
          </cell>
          <cell r="D140" t="str">
            <v>Sandy</v>
          </cell>
          <cell r="E140">
            <v>4</v>
          </cell>
          <cell r="F140">
            <v>354</v>
          </cell>
          <cell r="G140" t="str">
            <v>Hisar</v>
          </cell>
          <cell r="H140" t="str">
            <v>Hisar</v>
          </cell>
          <cell r="I140" t="str">
            <v>Durjanpur</v>
          </cell>
        </row>
        <row r="141">
          <cell r="B141" t="str">
            <v>30/4</v>
          </cell>
          <cell r="C141" t="str">
            <v>DA+3</v>
          </cell>
          <cell r="D141" t="str">
            <v>Sandy</v>
          </cell>
          <cell r="E141">
            <v>4</v>
          </cell>
          <cell r="F141">
            <v>386</v>
          </cell>
          <cell r="G141" t="str">
            <v>Hisar</v>
          </cell>
          <cell r="H141" t="str">
            <v>Hisar</v>
          </cell>
          <cell r="I141" t="str">
            <v>Durjanpur</v>
          </cell>
        </row>
        <row r="142">
          <cell r="B142" t="str">
            <v>30/5</v>
          </cell>
          <cell r="C142" t="str">
            <v>DA+0</v>
          </cell>
          <cell r="D142" t="str">
            <v>Sandy</v>
          </cell>
          <cell r="E142">
            <v>4</v>
          </cell>
          <cell r="F142">
            <v>410</v>
          </cell>
          <cell r="G142" t="str">
            <v>Hisar</v>
          </cell>
          <cell r="H142" t="str">
            <v>Hisar</v>
          </cell>
          <cell r="I142" t="str">
            <v>Durjanpur</v>
          </cell>
        </row>
        <row r="143">
          <cell r="B143" t="str">
            <v>30/6</v>
          </cell>
          <cell r="C143" t="str">
            <v>DA+3</v>
          </cell>
          <cell r="D143" t="str">
            <v>Sandy</v>
          </cell>
          <cell r="E143">
            <v>4</v>
          </cell>
          <cell r="F143">
            <v>406</v>
          </cell>
          <cell r="G143" t="str">
            <v>Hisar</v>
          </cell>
          <cell r="H143" t="str">
            <v>Hisar</v>
          </cell>
          <cell r="I143" t="str">
            <v>Durjanpur</v>
          </cell>
        </row>
        <row r="144">
          <cell r="B144" t="str">
            <v>30/7</v>
          </cell>
          <cell r="C144" t="str">
            <v>DA+3</v>
          </cell>
          <cell r="D144" t="str">
            <v>Wet</v>
          </cell>
          <cell r="E144">
            <v>4</v>
          </cell>
          <cell r="F144">
            <v>425</v>
          </cell>
          <cell r="G144" t="str">
            <v>Hisar</v>
          </cell>
          <cell r="H144" t="str">
            <v>Hisar</v>
          </cell>
          <cell r="I144" t="str">
            <v>Durjanpur</v>
          </cell>
        </row>
        <row r="145">
          <cell r="B145" t="str">
            <v>31/0</v>
          </cell>
          <cell r="C145" t="str">
            <v>DB1+3</v>
          </cell>
          <cell r="D145" t="str">
            <v>Dry</v>
          </cell>
          <cell r="E145">
            <v>4</v>
          </cell>
          <cell r="F145">
            <v>400.25200000000001</v>
          </cell>
          <cell r="G145" t="str">
            <v>Hisar</v>
          </cell>
          <cell r="H145" t="str">
            <v>Hisar</v>
          </cell>
          <cell r="I145" t="str">
            <v>Durjanpur</v>
          </cell>
        </row>
        <row r="146">
          <cell r="B146" t="str">
            <v>31/1</v>
          </cell>
          <cell r="C146" t="str">
            <v>DA+0</v>
          </cell>
          <cell r="D146" t="str">
            <v>Dry</v>
          </cell>
          <cell r="E146">
            <v>4</v>
          </cell>
          <cell r="F146">
            <v>338</v>
          </cell>
          <cell r="G146" t="str">
            <v>Hisar</v>
          </cell>
          <cell r="H146" t="str">
            <v>Hisar</v>
          </cell>
          <cell r="I146" t="str">
            <v>Chickenwas</v>
          </cell>
        </row>
        <row r="147">
          <cell r="B147" t="str">
            <v>31/2</v>
          </cell>
          <cell r="C147" t="str">
            <v>DA+3</v>
          </cell>
          <cell r="D147" t="str">
            <v>Wet</v>
          </cell>
          <cell r="E147">
            <v>4</v>
          </cell>
          <cell r="F147">
            <v>402</v>
          </cell>
          <cell r="G147" t="str">
            <v>Hisar</v>
          </cell>
          <cell r="H147" t="str">
            <v>Hisar</v>
          </cell>
          <cell r="I147" t="str">
            <v>Chickenwas</v>
          </cell>
        </row>
        <row r="148">
          <cell r="B148" t="str">
            <v>32/0</v>
          </cell>
          <cell r="C148" t="str">
            <v>DB2+3</v>
          </cell>
          <cell r="D148" t="str">
            <v>Sandy</v>
          </cell>
          <cell r="E148">
            <v>4</v>
          </cell>
          <cell r="F148">
            <v>379.88499999999999</v>
          </cell>
          <cell r="G148" t="str">
            <v>Hisar</v>
          </cell>
          <cell r="H148" t="str">
            <v>Hisar</v>
          </cell>
          <cell r="I148" t="str">
            <v>Chickenwas</v>
          </cell>
        </row>
        <row r="149">
          <cell r="B149" t="str">
            <v>32/1</v>
          </cell>
          <cell r="C149" t="str">
            <v>DA+0</v>
          </cell>
          <cell r="D149" t="str">
            <v>Sandy</v>
          </cell>
          <cell r="E149">
            <v>4</v>
          </cell>
          <cell r="F149">
            <v>360</v>
          </cell>
          <cell r="G149" t="str">
            <v>Hisar</v>
          </cell>
          <cell r="H149" t="str">
            <v>Hisar</v>
          </cell>
          <cell r="I149" t="str">
            <v>Chickenwas</v>
          </cell>
        </row>
        <row r="150">
          <cell r="B150" t="str">
            <v>32/2</v>
          </cell>
          <cell r="C150" t="str">
            <v>DA+6</v>
          </cell>
          <cell r="D150" t="str">
            <v>Sandy</v>
          </cell>
          <cell r="E150">
            <v>4</v>
          </cell>
          <cell r="F150">
            <v>431</v>
          </cell>
          <cell r="G150" t="str">
            <v>Hisar</v>
          </cell>
          <cell r="H150" t="str">
            <v>Hisar</v>
          </cell>
          <cell r="I150" t="str">
            <v>Chickenwas</v>
          </cell>
        </row>
        <row r="151">
          <cell r="B151" t="str">
            <v>32/3</v>
          </cell>
          <cell r="C151" t="str">
            <v>DA+0</v>
          </cell>
          <cell r="D151" t="str">
            <v>Sandy</v>
          </cell>
          <cell r="E151">
            <v>4</v>
          </cell>
          <cell r="F151">
            <v>384</v>
          </cell>
          <cell r="G151" t="str">
            <v>Hisar</v>
          </cell>
          <cell r="H151" t="str">
            <v>Hisar</v>
          </cell>
          <cell r="I151" t="str">
            <v>Chickenwas</v>
          </cell>
        </row>
        <row r="152">
          <cell r="B152" t="str">
            <v>32/4</v>
          </cell>
          <cell r="C152" t="str">
            <v>DA+3</v>
          </cell>
          <cell r="D152" t="str">
            <v>Wet</v>
          </cell>
          <cell r="E152">
            <v>4</v>
          </cell>
          <cell r="F152">
            <v>411</v>
          </cell>
          <cell r="G152" t="str">
            <v>Hisar</v>
          </cell>
          <cell r="H152" t="str">
            <v>Hisar</v>
          </cell>
          <cell r="I152" t="str">
            <v>Chickenwas</v>
          </cell>
        </row>
        <row r="153">
          <cell r="B153" t="str">
            <v>33/0</v>
          </cell>
          <cell r="C153" t="str">
            <v>DD60+0</v>
          </cell>
          <cell r="D153" t="str">
            <v>Wet</v>
          </cell>
          <cell r="E153">
            <v>4</v>
          </cell>
          <cell r="F153">
            <v>401.51100000000002</v>
          </cell>
          <cell r="G153" t="str">
            <v>Hisar</v>
          </cell>
          <cell r="H153" t="str">
            <v>Hisar</v>
          </cell>
          <cell r="I153" t="str">
            <v>Chickenwas</v>
          </cell>
        </row>
        <row r="154">
          <cell r="B154" t="str">
            <v>34/0</v>
          </cell>
          <cell r="C154" t="str">
            <v>DD60+3</v>
          </cell>
          <cell r="D154" t="str">
            <v>PS</v>
          </cell>
          <cell r="E154">
            <v>4</v>
          </cell>
          <cell r="F154">
            <v>246.67</v>
          </cell>
          <cell r="G154" t="str">
            <v>Hisar</v>
          </cell>
          <cell r="H154" t="str">
            <v>Hisar</v>
          </cell>
          <cell r="I154" t="str">
            <v>Chickenwas</v>
          </cell>
        </row>
        <row r="155">
          <cell r="B155" t="str">
            <v>35/0</v>
          </cell>
          <cell r="C155" t="str">
            <v>DB1+9</v>
          </cell>
          <cell r="D155" t="str">
            <v>Wet</v>
          </cell>
          <cell r="E155">
            <v>4</v>
          </cell>
          <cell r="F155">
            <v>474</v>
          </cell>
          <cell r="G155" t="str">
            <v>Hisar</v>
          </cell>
          <cell r="H155" t="str">
            <v>Hisar</v>
          </cell>
          <cell r="I155" t="str">
            <v>Chickenwas</v>
          </cell>
        </row>
        <row r="156">
          <cell r="B156" t="str">
            <v>36/0</v>
          </cell>
          <cell r="C156" t="str">
            <v>5DB1+9</v>
          </cell>
          <cell r="D156" t="str">
            <v>Dry</v>
          </cell>
          <cell r="E156">
            <v>5</v>
          </cell>
          <cell r="F156">
            <v>181.733</v>
          </cell>
          <cell r="G156" t="str">
            <v>Hisar</v>
          </cell>
          <cell r="H156" t="str">
            <v>Hisar</v>
          </cell>
          <cell r="I156" t="str">
            <v>Chickenwas</v>
          </cell>
        </row>
        <row r="157">
          <cell r="B157" t="str">
            <v>36/1</v>
          </cell>
          <cell r="C157" t="str">
            <v>5DA+3</v>
          </cell>
          <cell r="D157" t="str">
            <v>Dry</v>
          </cell>
          <cell r="E157">
            <v>5</v>
          </cell>
          <cell r="F157">
            <v>427</v>
          </cell>
          <cell r="G157" t="str">
            <v>Hisar</v>
          </cell>
          <cell r="H157" t="str">
            <v>Hisar</v>
          </cell>
          <cell r="I157" t="str">
            <v>Landhari sukh nambran</v>
          </cell>
        </row>
        <row r="158">
          <cell r="B158" t="str">
            <v>36/2</v>
          </cell>
          <cell r="C158" t="str">
            <v>5DA+6</v>
          </cell>
          <cell r="D158" t="str">
            <v>Dry</v>
          </cell>
          <cell r="E158">
            <v>5</v>
          </cell>
          <cell r="F158">
            <v>411</v>
          </cell>
          <cell r="G158" t="str">
            <v>Hisar</v>
          </cell>
          <cell r="H158" t="str">
            <v>Hisar</v>
          </cell>
          <cell r="I158" t="str">
            <v>Landhari sukh nambran</v>
          </cell>
        </row>
        <row r="159">
          <cell r="B159" t="str">
            <v>36/3</v>
          </cell>
          <cell r="C159" t="str">
            <v>5DA+0</v>
          </cell>
          <cell r="D159" t="str">
            <v>Sandy</v>
          </cell>
          <cell r="E159">
            <v>5</v>
          </cell>
          <cell r="F159">
            <v>394</v>
          </cell>
          <cell r="G159" t="str">
            <v>Hisar</v>
          </cell>
          <cell r="H159" t="str">
            <v>Hisar</v>
          </cell>
          <cell r="I159" t="str">
            <v>Landhari sukh nambran</v>
          </cell>
        </row>
        <row r="160">
          <cell r="B160" t="str">
            <v>36/4</v>
          </cell>
          <cell r="C160" t="str">
            <v>5DA-3</v>
          </cell>
          <cell r="D160" t="str">
            <v>Sandy</v>
          </cell>
          <cell r="E160">
            <v>5</v>
          </cell>
          <cell r="F160">
            <v>343</v>
          </cell>
          <cell r="G160" t="str">
            <v>Hisar</v>
          </cell>
          <cell r="H160" t="str">
            <v>Hisar</v>
          </cell>
          <cell r="I160" t="str">
            <v>Landhari sukh nambran</v>
          </cell>
        </row>
        <row r="161">
          <cell r="B161" t="str">
            <v>36/5</v>
          </cell>
          <cell r="C161" t="str">
            <v>5DA+6</v>
          </cell>
          <cell r="D161" t="str">
            <v>Wet</v>
          </cell>
          <cell r="E161">
            <v>5</v>
          </cell>
          <cell r="F161">
            <v>347</v>
          </cell>
          <cell r="G161" t="str">
            <v>Hisar</v>
          </cell>
          <cell r="H161" t="str">
            <v>Hisar</v>
          </cell>
          <cell r="I161" t="str">
            <v>Landhari sukh nambran</v>
          </cell>
        </row>
        <row r="162">
          <cell r="B162" t="str">
            <v>37/0</v>
          </cell>
          <cell r="C162" t="str">
            <v>5DD45+3</v>
          </cell>
          <cell r="D162" t="str">
            <v>Wet</v>
          </cell>
          <cell r="E162">
            <v>5</v>
          </cell>
          <cell r="F162">
            <v>417.55200000000002</v>
          </cell>
          <cell r="G162" t="str">
            <v>Hisar</v>
          </cell>
          <cell r="H162" t="str">
            <v>Hisar</v>
          </cell>
          <cell r="I162" t="str">
            <v>Thaska</v>
          </cell>
        </row>
        <row r="163">
          <cell r="B163" t="str">
            <v>37/1</v>
          </cell>
          <cell r="C163" t="str">
            <v>5DA+0</v>
          </cell>
          <cell r="D163" t="str">
            <v>Wet</v>
          </cell>
          <cell r="E163">
            <v>5</v>
          </cell>
          <cell r="F163">
            <v>379</v>
          </cell>
          <cell r="G163" t="str">
            <v>Hisar</v>
          </cell>
          <cell r="H163" t="str">
            <v>Hisar</v>
          </cell>
          <cell r="I163" t="str">
            <v>Landhari sukh nambran</v>
          </cell>
        </row>
        <row r="164">
          <cell r="B164" t="str">
            <v>38/0</v>
          </cell>
          <cell r="C164" t="str">
            <v>5DD45+18</v>
          </cell>
          <cell r="D164" t="str">
            <v>Wet Paddy</v>
          </cell>
          <cell r="E164">
            <v>5</v>
          </cell>
          <cell r="F164">
            <v>386.39100000000002</v>
          </cell>
          <cell r="G164" t="str">
            <v>Hisar</v>
          </cell>
          <cell r="H164" t="str">
            <v>Hisar</v>
          </cell>
          <cell r="I164" t="str">
            <v>Nangthala</v>
          </cell>
        </row>
        <row r="165">
          <cell r="B165" t="str">
            <v>39/0</v>
          </cell>
          <cell r="C165" t="str">
            <v>5DC2+9</v>
          </cell>
          <cell r="D165" t="str">
            <v>Dry</v>
          </cell>
          <cell r="E165">
            <v>5</v>
          </cell>
          <cell r="F165">
            <v>250.28899999999999</v>
          </cell>
          <cell r="G165" t="str">
            <v>Hisar</v>
          </cell>
          <cell r="H165" t="str">
            <v>Hisar</v>
          </cell>
          <cell r="I165" t="str">
            <v>Landhari sukh nambran</v>
          </cell>
        </row>
        <row r="166">
          <cell r="B166" t="str">
            <v>39/1</v>
          </cell>
          <cell r="C166" t="str">
            <v>5DA+3</v>
          </cell>
          <cell r="D166" t="str">
            <v>Wet Paddy</v>
          </cell>
          <cell r="E166">
            <v>5</v>
          </cell>
          <cell r="F166">
            <v>356</v>
          </cell>
          <cell r="G166" t="str">
            <v>Hisar</v>
          </cell>
          <cell r="H166" t="str">
            <v>Hisar</v>
          </cell>
          <cell r="I166" t="str">
            <v>Nangthala</v>
          </cell>
        </row>
        <row r="167">
          <cell r="B167" t="str">
            <v>39/2</v>
          </cell>
          <cell r="C167" t="str">
            <v>5DA+3</v>
          </cell>
          <cell r="D167" t="str">
            <v>Wet Paddy</v>
          </cell>
          <cell r="E167">
            <v>5</v>
          </cell>
          <cell r="F167">
            <v>403</v>
          </cell>
          <cell r="G167" t="str">
            <v>Hisar</v>
          </cell>
          <cell r="H167" t="str">
            <v>Hisar</v>
          </cell>
          <cell r="I167" t="str">
            <v>Nangthala</v>
          </cell>
        </row>
        <row r="168">
          <cell r="B168" t="str">
            <v>40/0</v>
          </cell>
          <cell r="C168" t="str">
            <v>5DC1+18</v>
          </cell>
          <cell r="D168" t="str">
            <v>Wet Paddy</v>
          </cell>
          <cell r="E168">
            <v>5</v>
          </cell>
          <cell r="F168">
            <v>434.661</v>
          </cell>
          <cell r="G168" t="str">
            <v>Hisar</v>
          </cell>
          <cell r="H168" t="str">
            <v>Hisar</v>
          </cell>
          <cell r="I168" t="str">
            <v>Nangthala</v>
          </cell>
        </row>
        <row r="169">
          <cell r="B169" t="str">
            <v>41/0</v>
          </cell>
          <cell r="C169" t="str">
            <v>5DB2+25</v>
          </cell>
          <cell r="D169" t="str">
            <v>Wet Paddy</v>
          </cell>
          <cell r="E169">
            <v>5</v>
          </cell>
          <cell r="F169">
            <v>261.77999999999997</v>
          </cell>
          <cell r="G169" t="str">
            <v>Hisar</v>
          </cell>
          <cell r="H169" t="str">
            <v>Hisar</v>
          </cell>
          <cell r="I169" t="str">
            <v>Nangthala</v>
          </cell>
        </row>
        <row r="170">
          <cell r="B170" t="str">
            <v>42/0</v>
          </cell>
          <cell r="C170" t="str">
            <v>5DC2+6</v>
          </cell>
          <cell r="D170" t="str">
            <v>Wet Paddy</v>
          </cell>
          <cell r="E170">
            <v>5</v>
          </cell>
          <cell r="F170">
            <v>386.60399999999998</v>
          </cell>
          <cell r="G170" t="str">
            <v>Hisar</v>
          </cell>
          <cell r="H170" t="str">
            <v>Hisar</v>
          </cell>
          <cell r="I170" t="str">
            <v>Nangthala</v>
          </cell>
        </row>
        <row r="171">
          <cell r="B171" t="str">
            <v>42/1</v>
          </cell>
          <cell r="C171" t="str">
            <v>5DA+6</v>
          </cell>
          <cell r="D171" t="str">
            <v>Wet Paddy</v>
          </cell>
          <cell r="E171">
            <v>5</v>
          </cell>
          <cell r="F171">
            <v>409</v>
          </cell>
          <cell r="G171" t="str">
            <v>Hisar</v>
          </cell>
          <cell r="H171" t="str">
            <v>Hisar</v>
          </cell>
          <cell r="I171" t="str">
            <v>Nangthala</v>
          </cell>
        </row>
        <row r="172">
          <cell r="B172" t="str">
            <v>43/0</v>
          </cell>
          <cell r="C172" t="str">
            <v>5DC1+0</v>
          </cell>
          <cell r="D172" t="str">
            <v>Wet Paddy</v>
          </cell>
          <cell r="E172">
            <v>5</v>
          </cell>
          <cell r="F172">
            <v>367.19200000000001</v>
          </cell>
          <cell r="G172" t="str">
            <v>Hisar</v>
          </cell>
          <cell r="H172" t="str">
            <v>Hisar</v>
          </cell>
          <cell r="I172" t="str">
            <v>Nangthala</v>
          </cell>
        </row>
        <row r="173">
          <cell r="B173" t="str">
            <v>44/0</v>
          </cell>
          <cell r="C173" t="str">
            <v>5DD45+0</v>
          </cell>
          <cell r="D173" t="str">
            <v>Wet Paddy</v>
          </cell>
          <cell r="E173">
            <v>5</v>
          </cell>
          <cell r="F173">
            <v>309.94400000000002</v>
          </cell>
          <cell r="G173" t="str">
            <v>Hisar</v>
          </cell>
          <cell r="H173" t="str">
            <v>Hisar</v>
          </cell>
          <cell r="I173" t="str">
            <v>Nangthala</v>
          </cell>
        </row>
        <row r="174">
          <cell r="B174" t="str">
            <v>44/1</v>
          </cell>
          <cell r="C174" t="str">
            <v>5DA+0</v>
          </cell>
          <cell r="D174" t="str">
            <v>Wet Paddy</v>
          </cell>
          <cell r="E174">
            <v>5</v>
          </cell>
          <cell r="F174">
            <v>356</v>
          </cell>
          <cell r="G174" t="str">
            <v>Hisar</v>
          </cell>
          <cell r="H174" t="str">
            <v>Hisar</v>
          </cell>
          <cell r="I174" t="str">
            <v>Nangthala</v>
          </cell>
        </row>
        <row r="175">
          <cell r="B175" t="str">
            <v>44/2</v>
          </cell>
          <cell r="C175" t="str">
            <v>5DA+6</v>
          </cell>
          <cell r="D175" t="str">
            <v>Wet Paddy</v>
          </cell>
          <cell r="E175">
            <v>5</v>
          </cell>
          <cell r="F175">
            <v>362</v>
          </cell>
          <cell r="G175" t="str">
            <v>Hisar</v>
          </cell>
          <cell r="H175" t="str">
            <v>Hisar</v>
          </cell>
          <cell r="I175" t="str">
            <v>Nangthala</v>
          </cell>
        </row>
        <row r="176">
          <cell r="B176" t="str">
            <v>45/0</v>
          </cell>
          <cell r="C176" t="str">
            <v>5DD60+0</v>
          </cell>
          <cell r="D176" t="str">
            <v>Wet Paddy</v>
          </cell>
          <cell r="E176">
            <v>5</v>
          </cell>
          <cell r="F176">
            <v>348.24</v>
          </cell>
          <cell r="G176" t="str">
            <v>Hisar</v>
          </cell>
          <cell r="H176" t="str">
            <v>Hisar</v>
          </cell>
          <cell r="I176" t="str">
            <v>Nangthala</v>
          </cell>
        </row>
        <row r="177">
          <cell r="B177" t="str">
            <v>45/1</v>
          </cell>
          <cell r="C177" t="str">
            <v>5DA+6</v>
          </cell>
          <cell r="D177" t="str">
            <v>Wet Paddy</v>
          </cell>
          <cell r="E177">
            <v>5</v>
          </cell>
          <cell r="F177">
            <v>397</v>
          </cell>
          <cell r="G177" t="str">
            <v>Hisar</v>
          </cell>
          <cell r="H177" t="str">
            <v>Hisar</v>
          </cell>
          <cell r="I177" t="str">
            <v>Nangthala</v>
          </cell>
        </row>
        <row r="178">
          <cell r="B178" t="str">
            <v>45/2</v>
          </cell>
          <cell r="C178" t="str">
            <v>5DA+9</v>
          </cell>
          <cell r="D178" t="str">
            <v>Wet Paddy</v>
          </cell>
          <cell r="E178">
            <v>5</v>
          </cell>
          <cell r="F178">
            <v>381</v>
          </cell>
          <cell r="G178" t="str">
            <v>Hisar</v>
          </cell>
          <cell r="H178" t="str">
            <v>Hisar</v>
          </cell>
          <cell r="I178" t="str">
            <v>Nangthala</v>
          </cell>
        </row>
        <row r="179">
          <cell r="B179" t="str">
            <v>46/0</v>
          </cell>
          <cell r="C179" t="str">
            <v>5DD45+6</v>
          </cell>
          <cell r="D179" t="str">
            <v>Wet Paddy</v>
          </cell>
          <cell r="E179">
            <v>5</v>
          </cell>
          <cell r="F179">
            <v>408.45100000000002</v>
          </cell>
          <cell r="G179" t="str">
            <v>Hisar</v>
          </cell>
          <cell r="H179" t="str">
            <v>Hisar</v>
          </cell>
          <cell r="I179" t="str">
            <v>Nangthala</v>
          </cell>
        </row>
        <row r="180">
          <cell r="B180" t="str">
            <v>46/1</v>
          </cell>
          <cell r="C180" t="str">
            <v>5DA+6</v>
          </cell>
          <cell r="D180" t="str">
            <v>Wet Paddy</v>
          </cell>
          <cell r="E180">
            <v>5</v>
          </cell>
          <cell r="F180">
            <v>429</v>
          </cell>
          <cell r="G180" t="str">
            <v>Hisar</v>
          </cell>
          <cell r="H180" t="str">
            <v>Hisar</v>
          </cell>
          <cell r="I180" t="str">
            <v>Nangthala</v>
          </cell>
        </row>
        <row r="181">
          <cell r="B181" t="str">
            <v>47/0</v>
          </cell>
          <cell r="C181" t="str">
            <v>5DC1+3</v>
          </cell>
          <cell r="D181" t="str">
            <v>Wet Paddy</v>
          </cell>
          <cell r="E181">
            <v>5</v>
          </cell>
          <cell r="F181">
            <v>360.90199999999999</v>
          </cell>
          <cell r="G181" t="str">
            <v>Hisar</v>
          </cell>
          <cell r="H181" t="str">
            <v>Hisar</v>
          </cell>
          <cell r="I181" t="str">
            <v>Nangthala</v>
          </cell>
        </row>
        <row r="182">
          <cell r="B182" t="str">
            <v>47/1</v>
          </cell>
          <cell r="C182" t="str">
            <v>5DA+9</v>
          </cell>
          <cell r="D182" t="str">
            <v>Wet Paddy</v>
          </cell>
          <cell r="E182">
            <v>5</v>
          </cell>
          <cell r="F182">
            <v>433</v>
          </cell>
          <cell r="G182" t="str">
            <v>Hisar</v>
          </cell>
          <cell r="H182" t="str">
            <v>Hisar</v>
          </cell>
          <cell r="I182" t="str">
            <v>Nangthala</v>
          </cell>
        </row>
        <row r="183">
          <cell r="B183" t="str">
            <v>47/2</v>
          </cell>
          <cell r="C183" t="str">
            <v>5DA+0</v>
          </cell>
          <cell r="D183" t="str">
            <v>W.Paddy</v>
          </cell>
          <cell r="E183">
            <v>5</v>
          </cell>
          <cell r="F183">
            <v>407</v>
          </cell>
          <cell r="G183" t="str">
            <v>Hisar</v>
          </cell>
          <cell r="H183" t="str">
            <v>Hisar</v>
          </cell>
          <cell r="I183" t="str">
            <v>Sandol</v>
          </cell>
        </row>
        <row r="184">
          <cell r="B184" t="str">
            <v>47/3</v>
          </cell>
          <cell r="C184" t="str">
            <v>5DA+0</v>
          </cell>
          <cell r="D184" t="str">
            <v>W.Paddy</v>
          </cell>
          <cell r="E184">
            <v>5</v>
          </cell>
          <cell r="F184">
            <v>370</v>
          </cell>
          <cell r="G184" t="str">
            <v>Hisar</v>
          </cell>
          <cell r="H184" t="str">
            <v>Hisar</v>
          </cell>
          <cell r="I184" t="str">
            <v>Sandol</v>
          </cell>
        </row>
        <row r="185">
          <cell r="B185" t="str">
            <v>47/4</v>
          </cell>
          <cell r="C185" t="str">
            <v>5DA+3</v>
          </cell>
          <cell r="D185" t="str">
            <v>W.Paddy</v>
          </cell>
          <cell r="E185">
            <v>5</v>
          </cell>
          <cell r="F185">
            <v>375</v>
          </cell>
          <cell r="G185" t="str">
            <v>Hisar</v>
          </cell>
          <cell r="H185" t="str">
            <v>Hisar</v>
          </cell>
          <cell r="I185" t="str">
            <v>Sandol</v>
          </cell>
        </row>
        <row r="186">
          <cell r="B186" t="str">
            <v>47/5</v>
          </cell>
          <cell r="C186" t="str">
            <v>5DA+6</v>
          </cell>
          <cell r="D186" t="str">
            <v>W.Paddy</v>
          </cell>
          <cell r="E186">
            <v>5</v>
          </cell>
          <cell r="F186">
            <v>420</v>
          </cell>
          <cell r="G186" t="str">
            <v>Hisar</v>
          </cell>
          <cell r="H186" t="str">
            <v>Hisar</v>
          </cell>
          <cell r="I186" t="str">
            <v>Kirmara</v>
          </cell>
        </row>
        <row r="187">
          <cell r="B187" t="str">
            <v>47/6</v>
          </cell>
          <cell r="C187" t="str">
            <v>5DA+6</v>
          </cell>
          <cell r="D187" t="str">
            <v>Wet</v>
          </cell>
          <cell r="E187">
            <v>5</v>
          </cell>
          <cell r="F187">
            <v>400</v>
          </cell>
          <cell r="G187" t="str">
            <v>Hisar</v>
          </cell>
          <cell r="H187" t="str">
            <v>Hisar</v>
          </cell>
          <cell r="I187" t="str">
            <v>Kirmara</v>
          </cell>
        </row>
        <row r="188">
          <cell r="B188" t="str">
            <v>48/0</v>
          </cell>
          <cell r="C188" t="str">
            <v>5DB1+3</v>
          </cell>
          <cell r="D188" t="str">
            <v>W.Paddy</v>
          </cell>
          <cell r="E188">
            <v>5</v>
          </cell>
          <cell r="F188">
            <v>418.46600000000001</v>
          </cell>
          <cell r="G188" t="str">
            <v>Hisar</v>
          </cell>
          <cell r="H188" t="str">
            <v>Hisar</v>
          </cell>
          <cell r="I188" t="str">
            <v>Kirmara</v>
          </cell>
        </row>
        <row r="189">
          <cell r="B189" t="str">
            <v>48/1</v>
          </cell>
          <cell r="C189" t="str">
            <v>5DA+0</v>
          </cell>
          <cell r="D189" t="str">
            <v>Wet</v>
          </cell>
          <cell r="E189">
            <v>5</v>
          </cell>
          <cell r="F189">
            <v>297</v>
          </cell>
          <cell r="G189" t="str">
            <v>Hisar</v>
          </cell>
          <cell r="H189" t="str">
            <v>Hisar</v>
          </cell>
          <cell r="I189" t="str">
            <v>Kirmara</v>
          </cell>
        </row>
        <row r="190">
          <cell r="B190" t="str">
            <v>49/0</v>
          </cell>
          <cell r="C190" t="str">
            <v>5DD60+30</v>
          </cell>
          <cell r="D190" t="str">
            <v>Wet</v>
          </cell>
          <cell r="E190">
            <v>5</v>
          </cell>
          <cell r="F190">
            <v>453.98200000000003</v>
          </cell>
          <cell r="G190" t="str">
            <v>Hisar</v>
          </cell>
          <cell r="H190" t="str">
            <v>Hisar</v>
          </cell>
          <cell r="I190" t="str">
            <v>Kirmara</v>
          </cell>
        </row>
        <row r="191">
          <cell r="B191" t="str">
            <v>50/0</v>
          </cell>
          <cell r="C191" t="str">
            <v>5DD60+30</v>
          </cell>
          <cell r="D191" t="str">
            <v>Wet</v>
          </cell>
          <cell r="E191">
            <v>5</v>
          </cell>
          <cell r="F191">
            <v>215.99199999999999</v>
          </cell>
          <cell r="G191" t="str">
            <v>Hisar</v>
          </cell>
          <cell r="H191" t="str">
            <v>Hisar</v>
          </cell>
          <cell r="I191" t="str">
            <v>Kirmara</v>
          </cell>
        </row>
        <row r="192">
          <cell r="B192" t="str">
            <v>50/1</v>
          </cell>
          <cell r="C192" t="str">
            <v>5DA+0</v>
          </cell>
          <cell r="D192" t="str">
            <v>Wet</v>
          </cell>
          <cell r="E192">
            <v>5</v>
          </cell>
          <cell r="F192">
            <v>442</v>
          </cell>
          <cell r="G192" t="str">
            <v>Hisar</v>
          </cell>
          <cell r="H192" t="str">
            <v>Hisar</v>
          </cell>
          <cell r="I192" t="str">
            <v>Kirmara</v>
          </cell>
        </row>
        <row r="193">
          <cell r="B193" t="str">
            <v>50/2</v>
          </cell>
          <cell r="C193" t="str">
            <v>5DA+6</v>
          </cell>
          <cell r="D193" t="str">
            <v>Wet</v>
          </cell>
          <cell r="E193">
            <v>5</v>
          </cell>
          <cell r="F193">
            <v>390.99799999999999</v>
          </cell>
          <cell r="G193" t="str">
            <v>Hisar</v>
          </cell>
          <cell r="H193" t="str">
            <v>Hisar</v>
          </cell>
          <cell r="I193" t="str">
            <v>Kirmara</v>
          </cell>
        </row>
        <row r="194">
          <cell r="B194" t="str">
            <v>50/3</v>
          </cell>
          <cell r="C194" t="str">
            <v>5DA+6</v>
          </cell>
          <cell r="D194" t="str">
            <v>Wet</v>
          </cell>
          <cell r="E194">
            <v>5</v>
          </cell>
          <cell r="F194">
            <v>387.00200000000001</v>
          </cell>
          <cell r="G194" t="str">
            <v>Hisar</v>
          </cell>
          <cell r="H194" t="str">
            <v>Hisar</v>
          </cell>
          <cell r="I194" t="str">
            <v>Kirmara</v>
          </cell>
        </row>
        <row r="195">
          <cell r="B195" t="str">
            <v>51/0</v>
          </cell>
          <cell r="C195" t="str">
            <v>5DB2+6</v>
          </cell>
          <cell r="D195" t="str">
            <v>Wet</v>
          </cell>
          <cell r="E195">
            <v>5</v>
          </cell>
          <cell r="F195">
            <v>385.37599999999998</v>
          </cell>
          <cell r="G195" t="str">
            <v>Hisar</v>
          </cell>
          <cell r="H195" t="str">
            <v>Uklana</v>
          </cell>
          <cell r="I195" t="str">
            <v>Kanoh</v>
          </cell>
        </row>
        <row r="196">
          <cell r="B196" t="str">
            <v>51/1</v>
          </cell>
          <cell r="C196" t="str">
            <v>5DA+3</v>
          </cell>
          <cell r="D196" t="str">
            <v>Wet</v>
          </cell>
          <cell r="E196">
            <v>5</v>
          </cell>
          <cell r="F196">
            <v>409</v>
          </cell>
          <cell r="G196" t="str">
            <v>Hisar</v>
          </cell>
          <cell r="H196" t="str">
            <v>Uklana</v>
          </cell>
          <cell r="I196" t="str">
            <v>Kanoh</v>
          </cell>
        </row>
        <row r="197">
          <cell r="B197" t="str">
            <v>51/2</v>
          </cell>
          <cell r="C197" t="str">
            <v>5DA+3</v>
          </cell>
          <cell r="D197" t="str">
            <v>DRY</v>
          </cell>
          <cell r="E197">
            <v>5</v>
          </cell>
          <cell r="F197">
            <v>385</v>
          </cell>
          <cell r="G197" t="str">
            <v>Hisar</v>
          </cell>
          <cell r="H197" t="str">
            <v>Uklana</v>
          </cell>
          <cell r="I197" t="str">
            <v>Kanoh</v>
          </cell>
        </row>
        <row r="198">
          <cell r="B198" t="str">
            <v>51/3</v>
          </cell>
          <cell r="C198" t="str">
            <v>5DA+0</v>
          </cell>
          <cell r="D198" t="str">
            <v>Wet</v>
          </cell>
          <cell r="E198">
            <v>5</v>
          </cell>
          <cell r="F198">
            <v>366</v>
          </cell>
          <cell r="G198" t="str">
            <v>Fatehabad</v>
          </cell>
          <cell r="H198" t="str">
            <v>Bhuna</v>
          </cell>
          <cell r="I198" t="str">
            <v>Nehla</v>
          </cell>
        </row>
        <row r="199">
          <cell r="B199" t="str">
            <v>51/4</v>
          </cell>
          <cell r="C199" t="str">
            <v>5DA+6</v>
          </cell>
          <cell r="D199" t="str">
            <v>Dry</v>
          </cell>
          <cell r="E199">
            <v>5</v>
          </cell>
          <cell r="F199">
            <v>398</v>
          </cell>
          <cell r="G199" t="str">
            <v>Fatehabad</v>
          </cell>
          <cell r="H199" t="str">
            <v>Bhuna</v>
          </cell>
          <cell r="I199" t="str">
            <v>Nehla</v>
          </cell>
        </row>
        <row r="200">
          <cell r="B200" t="str">
            <v>51/5</v>
          </cell>
          <cell r="C200" t="str">
            <v>5DA+6</v>
          </cell>
          <cell r="D200" t="str">
            <v>Dry</v>
          </cell>
          <cell r="E200">
            <v>5</v>
          </cell>
          <cell r="F200">
            <v>436</v>
          </cell>
          <cell r="G200" t="str">
            <v>Fatehabad</v>
          </cell>
          <cell r="H200" t="str">
            <v>Bhuna</v>
          </cell>
          <cell r="I200" t="str">
            <v>Nehla</v>
          </cell>
        </row>
        <row r="201">
          <cell r="B201" t="str">
            <v>52/0</v>
          </cell>
          <cell r="C201" t="str">
            <v>5DB1+3</v>
          </cell>
          <cell r="D201" t="str">
            <v>W.Paddy</v>
          </cell>
          <cell r="E201">
            <v>5</v>
          </cell>
          <cell r="F201">
            <v>380.51400000000001</v>
          </cell>
          <cell r="G201" t="str">
            <v>Fatehabad</v>
          </cell>
          <cell r="H201" t="str">
            <v>Bhuna</v>
          </cell>
          <cell r="I201" t="str">
            <v>Nehla</v>
          </cell>
        </row>
        <row r="202">
          <cell r="B202" t="str">
            <v>52/1</v>
          </cell>
          <cell r="C202" t="str">
            <v>5DA+0</v>
          </cell>
          <cell r="D202" t="str">
            <v>W.Paddy</v>
          </cell>
          <cell r="E202">
            <v>5</v>
          </cell>
          <cell r="F202">
            <v>383</v>
          </cell>
          <cell r="G202" t="str">
            <v>Fatehabad</v>
          </cell>
          <cell r="H202" t="str">
            <v>Bhuna</v>
          </cell>
          <cell r="I202" t="str">
            <v>Nehla</v>
          </cell>
        </row>
        <row r="203">
          <cell r="B203" t="str">
            <v>52/2</v>
          </cell>
          <cell r="C203" t="str">
            <v>5DA+0</v>
          </cell>
          <cell r="D203" t="str">
            <v>W.Paddy</v>
          </cell>
          <cell r="E203">
            <v>5</v>
          </cell>
          <cell r="F203">
            <v>362.41899999999998</v>
          </cell>
          <cell r="G203" t="str">
            <v>Fatehabad</v>
          </cell>
          <cell r="H203" t="str">
            <v>Bhuna</v>
          </cell>
          <cell r="I203" t="str">
            <v>Nehla</v>
          </cell>
        </row>
        <row r="204">
          <cell r="B204" t="str">
            <v>52/3</v>
          </cell>
          <cell r="C204" t="str">
            <v>5DA+0</v>
          </cell>
          <cell r="D204" t="str">
            <v>W.Paddy</v>
          </cell>
          <cell r="E204">
            <v>5</v>
          </cell>
          <cell r="F204">
            <v>378.58100000000002</v>
          </cell>
          <cell r="G204" t="str">
            <v>Fatehabad</v>
          </cell>
          <cell r="H204" t="str">
            <v>Bhuna</v>
          </cell>
          <cell r="I204" t="str">
            <v>Nehla</v>
          </cell>
        </row>
        <row r="205">
          <cell r="B205" t="str">
            <v>52/4</v>
          </cell>
          <cell r="C205" t="str">
            <v>5DA+0</v>
          </cell>
          <cell r="D205" t="str">
            <v>Dry</v>
          </cell>
          <cell r="E205">
            <v>5</v>
          </cell>
          <cell r="F205">
            <v>361</v>
          </cell>
          <cell r="G205" t="str">
            <v>Fatehabad</v>
          </cell>
          <cell r="H205" t="str">
            <v>Bhuna</v>
          </cell>
          <cell r="I205" t="str">
            <v>Nehla</v>
          </cell>
        </row>
        <row r="206">
          <cell r="B206" t="str">
            <v>52/5</v>
          </cell>
          <cell r="C206" t="str">
            <v>5DA+0</v>
          </cell>
          <cell r="D206" t="str">
            <v>Wet</v>
          </cell>
          <cell r="E206">
            <v>5</v>
          </cell>
          <cell r="F206">
            <v>372</v>
          </cell>
          <cell r="G206" t="str">
            <v>Fatehabad</v>
          </cell>
          <cell r="H206" t="str">
            <v>Bhuna</v>
          </cell>
          <cell r="I206" t="str">
            <v>Nehla</v>
          </cell>
        </row>
        <row r="207">
          <cell r="B207" t="str">
            <v>53/0</v>
          </cell>
          <cell r="C207" t="str">
            <v>5DC2+18</v>
          </cell>
          <cell r="D207" t="str">
            <v>PS</v>
          </cell>
          <cell r="E207">
            <v>5</v>
          </cell>
          <cell r="F207">
            <v>443.274</v>
          </cell>
          <cell r="G207" t="str">
            <v>Fatehabad</v>
          </cell>
          <cell r="H207" t="str">
            <v>Bhuna</v>
          </cell>
          <cell r="I207" t="str">
            <v>Nehla</v>
          </cell>
        </row>
        <row r="208">
          <cell r="B208" t="str">
            <v>54/0</v>
          </cell>
          <cell r="C208" t="str">
            <v>5DD45+25</v>
          </cell>
          <cell r="D208" t="str">
            <v>Wet</v>
          </cell>
          <cell r="E208">
            <v>5</v>
          </cell>
          <cell r="F208">
            <v>186.79900000000001</v>
          </cell>
          <cell r="G208" t="str">
            <v>Fatehabad</v>
          </cell>
          <cell r="H208" t="str">
            <v>Bhuna</v>
          </cell>
          <cell r="I208" t="str">
            <v>Nehla</v>
          </cell>
        </row>
        <row r="209">
          <cell r="B209" t="str">
            <v>54/1</v>
          </cell>
          <cell r="C209" t="str">
            <v>5DA+0</v>
          </cell>
          <cell r="D209" t="str">
            <v>Wet</v>
          </cell>
          <cell r="E209">
            <v>5</v>
          </cell>
          <cell r="F209">
            <v>423</v>
          </cell>
          <cell r="G209" t="str">
            <v>Fatehabad</v>
          </cell>
          <cell r="H209" t="str">
            <v>Bhuna</v>
          </cell>
          <cell r="I209" t="str">
            <v>Nehla</v>
          </cell>
        </row>
        <row r="210">
          <cell r="B210" t="str">
            <v>54/2</v>
          </cell>
          <cell r="C210" t="str">
            <v>5DA+0</v>
          </cell>
          <cell r="D210" t="str">
            <v>Wet</v>
          </cell>
          <cell r="E210">
            <v>5</v>
          </cell>
          <cell r="F210">
            <v>358</v>
          </cell>
          <cell r="G210" t="str">
            <v>Fatehabad</v>
          </cell>
          <cell r="H210" t="str">
            <v>Bhuna</v>
          </cell>
          <cell r="I210" t="str">
            <v>Nehla</v>
          </cell>
        </row>
        <row r="211">
          <cell r="B211" t="str">
            <v>54/3</v>
          </cell>
          <cell r="C211" t="str">
            <v>5DA+3</v>
          </cell>
          <cell r="D211" t="str">
            <v>Wet</v>
          </cell>
          <cell r="E211">
            <v>5</v>
          </cell>
          <cell r="F211">
            <v>389</v>
          </cell>
          <cell r="G211" t="str">
            <v>Fatehabad</v>
          </cell>
          <cell r="H211" t="str">
            <v>Bhuna</v>
          </cell>
          <cell r="I211" t="str">
            <v>Nehla</v>
          </cell>
        </row>
        <row r="212">
          <cell r="B212" t="str">
            <v>54/4</v>
          </cell>
          <cell r="C212" t="str">
            <v>5DA+6</v>
          </cell>
          <cell r="D212" t="str">
            <v>W.Paddy</v>
          </cell>
          <cell r="E212">
            <v>5</v>
          </cell>
          <cell r="F212">
            <v>427</v>
          </cell>
          <cell r="G212" t="str">
            <v>Fatehabad</v>
          </cell>
          <cell r="H212" t="str">
            <v>Bhuna</v>
          </cell>
          <cell r="I212" t="str">
            <v>Nehla</v>
          </cell>
        </row>
        <row r="213">
          <cell r="B213" t="str">
            <v>54/5</v>
          </cell>
          <cell r="C213" t="str">
            <v>5DA+0</v>
          </cell>
          <cell r="D213" t="str">
            <v>Wet</v>
          </cell>
          <cell r="E213">
            <v>5</v>
          </cell>
          <cell r="F213">
            <v>395</v>
          </cell>
          <cell r="G213" t="str">
            <v>Hisar</v>
          </cell>
          <cell r="H213" t="str">
            <v>Uklana</v>
          </cell>
          <cell r="I213" t="str">
            <v>Pabra</v>
          </cell>
        </row>
        <row r="214">
          <cell r="B214" t="str">
            <v>54/6</v>
          </cell>
          <cell r="C214" t="str">
            <v>5DA+0</v>
          </cell>
          <cell r="D214" t="str">
            <v>Wet</v>
          </cell>
          <cell r="E214">
            <v>5</v>
          </cell>
          <cell r="F214">
            <v>373</v>
          </cell>
          <cell r="G214" t="str">
            <v>Hisar</v>
          </cell>
          <cell r="H214" t="str">
            <v>Uklana</v>
          </cell>
          <cell r="I214" t="str">
            <v>Pabra</v>
          </cell>
        </row>
        <row r="215">
          <cell r="B215" t="str">
            <v>54/7</v>
          </cell>
          <cell r="C215" t="str">
            <v>5DA+6</v>
          </cell>
          <cell r="D215" t="str">
            <v>Wet</v>
          </cell>
          <cell r="E215">
            <v>5</v>
          </cell>
          <cell r="F215">
            <v>392</v>
          </cell>
          <cell r="G215" t="str">
            <v>Hisar</v>
          </cell>
          <cell r="H215" t="str">
            <v>Uklana</v>
          </cell>
          <cell r="I215" t="str">
            <v>Pabra</v>
          </cell>
        </row>
        <row r="216">
          <cell r="B216" t="str">
            <v>54/8</v>
          </cell>
          <cell r="C216" t="str">
            <v>5DA+3</v>
          </cell>
          <cell r="D216" t="str">
            <v>PS</v>
          </cell>
          <cell r="E216">
            <v>5</v>
          </cell>
          <cell r="F216">
            <v>398</v>
          </cell>
          <cell r="G216" t="str">
            <v>Hisar</v>
          </cell>
          <cell r="H216" t="str">
            <v>Uklana</v>
          </cell>
          <cell r="I216" t="str">
            <v>Pabra</v>
          </cell>
        </row>
        <row r="217">
          <cell r="B217" t="str">
            <v>55/0</v>
          </cell>
          <cell r="C217" t="str">
            <v>5DB2+3</v>
          </cell>
          <cell r="D217" t="str">
            <v>Dry</v>
          </cell>
          <cell r="E217">
            <v>5</v>
          </cell>
          <cell r="F217">
            <v>391.642</v>
          </cell>
          <cell r="G217" t="str">
            <v>Hisar</v>
          </cell>
          <cell r="H217" t="str">
            <v>Uklana</v>
          </cell>
          <cell r="I217" t="str">
            <v>Pabra</v>
          </cell>
        </row>
        <row r="218">
          <cell r="B218" t="str">
            <v>55/1</v>
          </cell>
          <cell r="C218" t="str">
            <v>5DA+9</v>
          </cell>
          <cell r="D218" t="str">
            <v>PS</v>
          </cell>
          <cell r="E218">
            <v>5</v>
          </cell>
          <cell r="F218">
            <v>410</v>
          </cell>
          <cell r="G218" t="str">
            <v>Hisar</v>
          </cell>
          <cell r="H218" t="str">
            <v>Uklana</v>
          </cell>
          <cell r="I218" t="str">
            <v>Pabra</v>
          </cell>
        </row>
        <row r="219">
          <cell r="B219" t="str">
            <v>55/2</v>
          </cell>
          <cell r="C219" t="str">
            <v>5DA+3</v>
          </cell>
          <cell r="D219" t="str">
            <v>Wet</v>
          </cell>
          <cell r="E219">
            <v>5</v>
          </cell>
          <cell r="F219">
            <v>430</v>
          </cell>
          <cell r="G219" t="str">
            <v>Hisar</v>
          </cell>
          <cell r="H219" t="str">
            <v>Uklana</v>
          </cell>
          <cell r="I219" t="str">
            <v>Pabra</v>
          </cell>
        </row>
        <row r="220">
          <cell r="B220" t="str">
            <v>55/3</v>
          </cell>
          <cell r="C220" t="str">
            <v>5DA+0</v>
          </cell>
          <cell r="D220" t="str">
            <v>Wet</v>
          </cell>
          <cell r="E220">
            <v>5</v>
          </cell>
          <cell r="F220">
            <v>392</v>
          </cell>
          <cell r="G220" t="str">
            <v>Hisar</v>
          </cell>
          <cell r="H220" t="str">
            <v>Uklana</v>
          </cell>
          <cell r="I220" t="str">
            <v>Pabra</v>
          </cell>
        </row>
        <row r="221">
          <cell r="B221" t="str">
            <v>55/4</v>
          </cell>
          <cell r="C221" t="str">
            <v>5DA+3</v>
          </cell>
          <cell r="D221" t="str">
            <v>Wet</v>
          </cell>
          <cell r="E221">
            <v>5</v>
          </cell>
          <cell r="F221">
            <v>371.09800000000001</v>
          </cell>
          <cell r="G221" t="str">
            <v>Hisar</v>
          </cell>
          <cell r="H221" t="str">
            <v>Uklana</v>
          </cell>
          <cell r="I221" t="str">
            <v>Pabra</v>
          </cell>
        </row>
        <row r="222">
          <cell r="B222" t="str">
            <v>55/5</v>
          </cell>
          <cell r="C222" t="str">
            <v>5DA+6</v>
          </cell>
          <cell r="D222" t="str">
            <v>Dry</v>
          </cell>
          <cell r="E222">
            <v>5</v>
          </cell>
          <cell r="F222">
            <v>404.9</v>
          </cell>
          <cell r="G222" t="str">
            <v>Hisar</v>
          </cell>
          <cell r="H222" t="str">
            <v>Uklana</v>
          </cell>
          <cell r="I222" t="str">
            <v>Pabra</v>
          </cell>
        </row>
        <row r="223">
          <cell r="B223" t="str">
            <v>55/6</v>
          </cell>
          <cell r="C223" t="str">
            <v>5DA+3</v>
          </cell>
          <cell r="D223" t="str">
            <v>Dry</v>
          </cell>
          <cell r="E223">
            <v>5</v>
          </cell>
          <cell r="F223">
            <v>402</v>
          </cell>
          <cell r="G223" t="str">
            <v>Hisar</v>
          </cell>
          <cell r="H223" t="str">
            <v>Uklana</v>
          </cell>
          <cell r="I223" t="str">
            <v>Pabra</v>
          </cell>
        </row>
        <row r="224">
          <cell r="B224" t="str">
            <v>55/7</v>
          </cell>
          <cell r="C224" t="str">
            <v>5DA+9</v>
          </cell>
          <cell r="D224" t="str">
            <v>Wet</v>
          </cell>
          <cell r="E224">
            <v>5</v>
          </cell>
          <cell r="F224">
            <v>410</v>
          </cell>
          <cell r="G224" t="str">
            <v>Hisar</v>
          </cell>
          <cell r="H224" t="str">
            <v>Uklana</v>
          </cell>
          <cell r="I224" t="str">
            <v>Pabra</v>
          </cell>
        </row>
        <row r="225">
          <cell r="B225" t="str">
            <v>56/0</v>
          </cell>
          <cell r="C225" t="str">
            <v>5DB1+6</v>
          </cell>
          <cell r="D225" t="str">
            <v>Dry</v>
          </cell>
          <cell r="E225">
            <v>5</v>
          </cell>
          <cell r="F225">
            <v>408.71199999999999</v>
          </cell>
          <cell r="G225" t="str">
            <v>Hisar</v>
          </cell>
          <cell r="H225" t="str">
            <v>Uklana</v>
          </cell>
          <cell r="I225" t="str">
            <v>Pabra</v>
          </cell>
        </row>
        <row r="226">
          <cell r="B226" t="str">
            <v>56/1</v>
          </cell>
          <cell r="C226" t="str">
            <v>5DA+3</v>
          </cell>
          <cell r="D226" t="str">
            <v>Dry</v>
          </cell>
          <cell r="E226">
            <v>5</v>
          </cell>
          <cell r="F226">
            <v>420</v>
          </cell>
          <cell r="G226" t="str">
            <v>Hisar</v>
          </cell>
          <cell r="H226" t="str">
            <v>Uklana</v>
          </cell>
          <cell r="I226" t="str">
            <v>Pabra</v>
          </cell>
        </row>
        <row r="227">
          <cell r="B227" t="str">
            <v>56/2</v>
          </cell>
          <cell r="C227" t="str">
            <v>5DA+6</v>
          </cell>
          <cell r="D227" t="str">
            <v>Dry</v>
          </cell>
          <cell r="E227">
            <v>5</v>
          </cell>
          <cell r="F227">
            <v>414</v>
          </cell>
          <cell r="G227" t="str">
            <v>Hisar</v>
          </cell>
          <cell r="H227" t="str">
            <v>Uklana</v>
          </cell>
          <cell r="I227" t="str">
            <v>Pabra</v>
          </cell>
        </row>
        <row r="228">
          <cell r="B228" t="str">
            <v>56/3</v>
          </cell>
          <cell r="C228" t="str">
            <v>5DA+3</v>
          </cell>
          <cell r="D228" t="str">
            <v>Dry</v>
          </cell>
          <cell r="E228">
            <v>5</v>
          </cell>
          <cell r="F228">
            <v>399</v>
          </cell>
          <cell r="G228" t="str">
            <v>Hisar</v>
          </cell>
          <cell r="H228" t="str">
            <v>Uklana</v>
          </cell>
          <cell r="I228" t="str">
            <v>Pabra</v>
          </cell>
        </row>
        <row r="229">
          <cell r="B229" t="str">
            <v>56/4</v>
          </cell>
          <cell r="C229" t="str">
            <v>5DA+9</v>
          </cell>
          <cell r="D229" t="str">
            <v>Dry</v>
          </cell>
          <cell r="E229">
            <v>5</v>
          </cell>
          <cell r="F229">
            <v>402</v>
          </cell>
          <cell r="G229" t="str">
            <v>Hisar</v>
          </cell>
          <cell r="H229" t="str">
            <v>Uklana</v>
          </cell>
          <cell r="I229" t="str">
            <v>Chamar khera</v>
          </cell>
        </row>
        <row r="230">
          <cell r="B230" t="str">
            <v>57/0</v>
          </cell>
          <cell r="C230" t="str">
            <v>5DD60+18</v>
          </cell>
          <cell r="D230" t="str">
            <v>Wet</v>
          </cell>
          <cell r="E230">
            <v>5</v>
          </cell>
          <cell r="F230">
            <v>363.51</v>
          </cell>
          <cell r="G230" t="str">
            <v>Hisar</v>
          </cell>
          <cell r="H230" t="str">
            <v>Uklana</v>
          </cell>
          <cell r="I230" t="str">
            <v>Chamar khera</v>
          </cell>
        </row>
        <row r="231">
          <cell r="B231" t="str">
            <v>58/0</v>
          </cell>
          <cell r="C231" t="str">
            <v>5DD60+18</v>
          </cell>
          <cell r="D231" t="str">
            <v>Wet</v>
          </cell>
          <cell r="E231">
            <v>5</v>
          </cell>
          <cell r="F231">
            <v>200.601</v>
          </cell>
          <cell r="G231" t="str">
            <v>Hisar</v>
          </cell>
          <cell r="H231" t="str">
            <v>Uklana</v>
          </cell>
          <cell r="I231" t="str">
            <v>Chamar khera</v>
          </cell>
        </row>
        <row r="232">
          <cell r="B232" t="str">
            <v>58/1</v>
          </cell>
          <cell r="C232" t="str">
            <v>5DA+6</v>
          </cell>
          <cell r="D232" t="str">
            <v>Wet</v>
          </cell>
          <cell r="E232">
            <v>5</v>
          </cell>
          <cell r="F232">
            <v>430</v>
          </cell>
          <cell r="G232" t="str">
            <v>Hisar</v>
          </cell>
          <cell r="H232" t="str">
            <v>Uklana</v>
          </cell>
          <cell r="I232" t="str">
            <v>Chamar khera</v>
          </cell>
        </row>
        <row r="233">
          <cell r="B233" t="str">
            <v>58/2</v>
          </cell>
          <cell r="C233" t="str">
            <v>5DA+0</v>
          </cell>
          <cell r="D233" t="str">
            <v>Wet</v>
          </cell>
          <cell r="E233">
            <v>5</v>
          </cell>
          <cell r="F233">
            <v>363</v>
          </cell>
          <cell r="G233" t="str">
            <v>Hisar</v>
          </cell>
          <cell r="H233" t="str">
            <v>Uklana</v>
          </cell>
          <cell r="I233" t="str">
            <v>Chamar khera</v>
          </cell>
        </row>
        <row r="234">
          <cell r="B234" t="str">
            <v>58/3</v>
          </cell>
          <cell r="C234" t="str">
            <v>5DA-3</v>
          </cell>
          <cell r="D234" t="str">
            <v>Wet</v>
          </cell>
          <cell r="E234">
            <v>5</v>
          </cell>
          <cell r="F234">
            <v>308</v>
          </cell>
          <cell r="G234" t="str">
            <v>Hisar</v>
          </cell>
          <cell r="H234" t="str">
            <v>Uklana</v>
          </cell>
          <cell r="I234" t="str">
            <v>Chamar khera</v>
          </cell>
        </row>
        <row r="235">
          <cell r="B235" t="str">
            <v>58/4</v>
          </cell>
          <cell r="C235" t="str">
            <v>5DA+0</v>
          </cell>
          <cell r="D235" t="str">
            <v>Wet</v>
          </cell>
          <cell r="E235">
            <v>5</v>
          </cell>
          <cell r="F235">
            <v>347</v>
          </cell>
          <cell r="G235" t="str">
            <v>Hisar</v>
          </cell>
          <cell r="H235" t="str">
            <v>Uklana</v>
          </cell>
          <cell r="I235" t="str">
            <v>Chamar khera</v>
          </cell>
        </row>
        <row r="236">
          <cell r="B236" t="str">
            <v>59/0</v>
          </cell>
          <cell r="C236" t="str">
            <v>5DB1+9</v>
          </cell>
          <cell r="D236" t="str">
            <v>Wet</v>
          </cell>
          <cell r="E236">
            <v>5</v>
          </cell>
          <cell r="F236">
            <v>353.26900000000001</v>
          </cell>
          <cell r="G236" t="str">
            <v>Hisar</v>
          </cell>
          <cell r="H236" t="str">
            <v>Uklana</v>
          </cell>
          <cell r="I236" t="str">
            <v>Chamar khera</v>
          </cell>
        </row>
        <row r="237">
          <cell r="B237" t="str">
            <v>60/0</v>
          </cell>
          <cell r="C237" t="str">
            <v>5DB2+18</v>
          </cell>
          <cell r="D237" t="str">
            <v>W.Paddy</v>
          </cell>
          <cell r="E237">
            <v>5</v>
          </cell>
          <cell r="F237">
            <v>269.791</v>
          </cell>
          <cell r="G237" t="str">
            <v>Fatehabad</v>
          </cell>
          <cell r="H237" t="str">
            <v>Tohana</v>
          </cell>
          <cell r="I237" t="str">
            <v>Saniana</v>
          </cell>
        </row>
        <row r="238">
          <cell r="B238" t="str">
            <v>61/0</v>
          </cell>
          <cell r="C238" t="str">
            <v>5DB1+3</v>
          </cell>
          <cell r="D238" t="str">
            <v>W.Paddy</v>
          </cell>
          <cell r="E238">
            <v>5</v>
          </cell>
          <cell r="F238">
            <v>263.17500000000001</v>
          </cell>
          <cell r="G238" t="str">
            <v>Fatehabad</v>
          </cell>
          <cell r="H238" t="str">
            <v>Tohana</v>
          </cell>
          <cell r="I238" t="str">
            <v>Saniana</v>
          </cell>
        </row>
        <row r="239">
          <cell r="B239" t="str">
            <v>61/1</v>
          </cell>
          <cell r="C239" t="str">
            <v>5DA+6</v>
          </cell>
          <cell r="D239" t="str">
            <v>Dry</v>
          </cell>
          <cell r="E239">
            <v>5</v>
          </cell>
          <cell r="F239">
            <v>392</v>
          </cell>
          <cell r="G239" t="str">
            <v>Fatehabad</v>
          </cell>
          <cell r="H239" t="str">
            <v>Tohana</v>
          </cell>
          <cell r="I239" t="str">
            <v>Saniana</v>
          </cell>
        </row>
        <row r="240">
          <cell r="B240" t="str">
            <v>61/2</v>
          </cell>
          <cell r="C240" t="str">
            <v>5DA+9</v>
          </cell>
          <cell r="D240" t="str">
            <v>Dry</v>
          </cell>
          <cell r="E240">
            <v>5</v>
          </cell>
          <cell r="F240">
            <v>438</v>
          </cell>
          <cell r="G240" t="str">
            <v>Fatehabad</v>
          </cell>
          <cell r="H240" t="str">
            <v>Tohana</v>
          </cell>
          <cell r="I240" t="str">
            <v>Saniana</v>
          </cell>
        </row>
        <row r="241">
          <cell r="B241" t="str">
            <v>62/0</v>
          </cell>
          <cell r="C241" t="str">
            <v>5DB2+0</v>
          </cell>
          <cell r="D241" t="str">
            <v>Dry</v>
          </cell>
          <cell r="E241">
            <v>5</v>
          </cell>
          <cell r="F241">
            <v>369.97699999999998</v>
          </cell>
          <cell r="G241" t="str">
            <v>Fatehabad</v>
          </cell>
          <cell r="H241" t="str">
            <v>Tohana</v>
          </cell>
          <cell r="I241" t="str">
            <v>Saniana</v>
          </cell>
        </row>
        <row r="242">
          <cell r="B242" t="str">
            <v>62/1</v>
          </cell>
          <cell r="C242" t="str">
            <v>5DA+3</v>
          </cell>
          <cell r="D242" t="str">
            <v>Wet</v>
          </cell>
          <cell r="E242">
            <v>5</v>
          </cell>
          <cell r="F242">
            <v>310</v>
          </cell>
          <cell r="G242" t="str">
            <v>Fatehabad</v>
          </cell>
          <cell r="H242" t="str">
            <v>Tohana</v>
          </cell>
          <cell r="I242" t="str">
            <v>Saniana</v>
          </cell>
        </row>
        <row r="243">
          <cell r="B243" t="str">
            <v>63/0</v>
          </cell>
          <cell r="C243" t="str">
            <v>5DD60+18</v>
          </cell>
          <cell r="D243" t="str">
            <v>Wet</v>
          </cell>
          <cell r="E243">
            <v>5</v>
          </cell>
          <cell r="F243">
            <v>388.61099999999999</v>
          </cell>
          <cell r="G243" t="str">
            <v>Fatehabad</v>
          </cell>
          <cell r="H243" t="str">
            <v>Tohana</v>
          </cell>
          <cell r="I243" t="str">
            <v>Saniana</v>
          </cell>
        </row>
        <row r="244">
          <cell r="B244" t="str">
            <v>64/0</v>
          </cell>
          <cell r="C244" t="str">
            <v>5DD60+18</v>
          </cell>
          <cell r="D244" t="str">
            <v>Wet</v>
          </cell>
          <cell r="E244">
            <v>5</v>
          </cell>
          <cell r="F244">
            <v>203.30600000000001</v>
          </cell>
          <cell r="G244" t="str">
            <v>Fatehabad</v>
          </cell>
          <cell r="H244" t="str">
            <v>Tohana</v>
          </cell>
          <cell r="I244" t="str">
            <v>Saniana</v>
          </cell>
        </row>
        <row r="245">
          <cell r="B245" t="str">
            <v>64/1</v>
          </cell>
          <cell r="C245" t="str">
            <v>5DA+6</v>
          </cell>
          <cell r="D245" t="str">
            <v>Wet</v>
          </cell>
          <cell r="E245">
            <v>5</v>
          </cell>
          <cell r="F245">
            <v>397</v>
          </cell>
          <cell r="G245" t="str">
            <v>Fatehabad</v>
          </cell>
          <cell r="H245" t="str">
            <v>Tohana</v>
          </cell>
          <cell r="I245" t="str">
            <v>Saniana</v>
          </cell>
        </row>
        <row r="246">
          <cell r="B246" t="str">
            <v>64/2</v>
          </cell>
          <cell r="C246" t="str">
            <v>5DA+0</v>
          </cell>
          <cell r="D246" t="str">
            <v>Wet</v>
          </cell>
          <cell r="E246">
            <v>5</v>
          </cell>
          <cell r="F246">
            <v>409</v>
          </cell>
          <cell r="G246" t="str">
            <v>Fatehabad</v>
          </cell>
          <cell r="H246" t="str">
            <v>Tohana</v>
          </cell>
          <cell r="I246" t="str">
            <v>Saniana</v>
          </cell>
        </row>
        <row r="247">
          <cell r="B247" t="str">
            <v>64/3</v>
          </cell>
          <cell r="C247" t="str">
            <v>5DA+0</v>
          </cell>
          <cell r="D247" t="str">
            <v>Wet</v>
          </cell>
          <cell r="E247">
            <v>5</v>
          </cell>
          <cell r="F247">
            <v>361</v>
          </cell>
          <cell r="G247" t="str">
            <v>Fatehabad</v>
          </cell>
          <cell r="H247" t="str">
            <v>Tohana</v>
          </cell>
          <cell r="I247" t="str">
            <v>Saniana</v>
          </cell>
        </row>
        <row r="248">
          <cell r="B248" t="str">
            <v>64/4</v>
          </cell>
          <cell r="C248" t="str">
            <v>5DA+3</v>
          </cell>
          <cell r="D248" t="str">
            <v>Wet</v>
          </cell>
          <cell r="E248">
            <v>5</v>
          </cell>
          <cell r="F248">
            <v>373</v>
          </cell>
          <cell r="G248" t="str">
            <v>Fatehabad</v>
          </cell>
          <cell r="H248" t="str">
            <v>Tohana</v>
          </cell>
          <cell r="I248" t="str">
            <v>Saniana</v>
          </cell>
        </row>
        <row r="249">
          <cell r="B249" t="str">
            <v>64/5</v>
          </cell>
          <cell r="C249" t="str">
            <v>5DA+3</v>
          </cell>
          <cell r="D249" t="str">
            <v>Dry</v>
          </cell>
          <cell r="E249">
            <v>5</v>
          </cell>
          <cell r="F249">
            <v>400</v>
          </cell>
          <cell r="G249" t="str">
            <v>Fatehabad</v>
          </cell>
          <cell r="H249" t="str">
            <v>Tohana</v>
          </cell>
          <cell r="I249" t="str">
            <v>Saniana</v>
          </cell>
        </row>
        <row r="250">
          <cell r="B250" t="str">
            <v>64/6</v>
          </cell>
          <cell r="C250" t="str">
            <v>5DA+3</v>
          </cell>
          <cell r="D250" t="str">
            <v>Wet</v>
          </cell>
          <cell r="E250">
            <v>5</v>
          </cell>
          <cell r="F250">
            <v>403</v>
          </cell>
          <cell r="G250" t="str">
            <v>Fatehabad</v>
          </cell>
          <cell r="H250" t="str">
            <v>Tohana</v>
          </cell>
          <cell r="I250" t="str">
            <v>Saniana</v>
          </cell>
        </row>
        <row r="251">
          <cell r="B251" t="str">
            <v>65/0</v>
          </cell>
          <cell r="C251" t="str">
            <v>5DC1+0</v>
          </cell>
          <cell r="D251" t="str">
            <v>Wet Paddy</v>
          </cell>
          <cell r="E251">
            <v>5</v>
          </cell>
          <cell r="F251">
            <v>376.54300000000001</v>
          </cell>
          <cell r="G251" t="str">
            <v>Fatehabad</v>
          </cell>
          <cell r="H251" t="str">
            <v>Tohana</v>
          </cell>
          <cell r="I251" t="str">
            <v>Parta</v>
          </cell>
        </row>
        <row r="252">
          <cell r="B252" t="str">
            <v>65/1</v>
          </cell>
          <cell r="C252" t="str">
            <v>5DA+3</v>
          </cell>
          <cell r="D252" t="str">
            <v>Dry</v>
          </cell>
          <cell r="E252">
            <v>5</v>
          </cell>
          <cell r="F252">
            <v>383</v>
          </cell>
          <cell r="G252" t="str">
            <v>Fatehabad</v>
          </cell>
          <cell r="H252" t="str">
            <v>Tohana</v>
          </cell>
          <cell r="I252" t="str">
            <v>Parta</v>
          </cell>
        </row>
        <row r="253">
          <cell r="B253" t="str">
            <v>65/2</v>
          </cell>
          <cell r="C253" t="str">
            <v>5DA+6</v>
          </cell>
          <cell r="D253" t="str">
            <v>Wet</v>
          </cell>
          <cell r="E253">
            <v>5</v>
          </cell>
          <cell r="F253">
            <v>374</v>
          </cell>
          <cell r="G253" t="str">
            <v>Fatehabad</v>
          </cell>
          <cell r="H253" t="str">
            <v>Tohana</v>
          </cell>
          <cell r="I253" t="str">
            <v>Parta</v>
          </cell>
        </row>
        <row r="254">
          <cell r="B254" t="str">
            <v>66/0</v>
          </cell>
          <cell r="C254" t="str">
            <v>5DD45+0</v>
          </cell>
          <cell r="D254" t="str">
            <v>Dry</v>
          </cell>
          <cell r="E254">
            <v>5</v>
          </cell>
          <cell r="F254">
            <v>403.154</v>
          </cell>
          <cell r="G254" t="str">
            <v>Fatehabad</v>
          </cell>
          <cell r="H254" t="str">
            <v>Tohana</v>
          </cell>
          <cell r="I254" t="str">
            <v>Parta</v>
          </cell>
        </row>
        <row r="255">
          <cell r="B255" t="str">
            <v>66/1</v>
          </cell>
          <cell r="C255" t="str">
            <v>5DA+6</v>
          </cell>
          <cell r="D255" t="str">
            <v>Dry</v>
          </cell>
          <cell r="E255">
            <v>5</v>
          </cell>
          <cell r="F255">
            <v>400</v>
          </cell>
          <cell r="G255" t="str">
            <v>Fatehabad</v>
          </cell>
          <cell r="H255" t="str">
            <v>Tohana</v>
          </cell>
          <cell r="I255" t="str">
            <v>Parta</v>
          </cell>
        </row>
        <row r="256">
          <cell r="B256" t="str">
            <v>67/0</v>
          </cell>
          <cell r="C256" t="str">
            <v>5DB2+3</v>
          </cell>
          <cell r="D256" t="str">
            <v>Dry</v>
          </cell>
          <cell r="E256">
            <v>5</v>
          </cell>
          <cell r="F256">
            <v>366.74799999999999</v>
          </cell>
          <cell r="G256" t="str">
            <v>Fatehabad</v>
          </cell>
          <cell r="H256" t="str">
            <v>Tohana</v>
          </cell>
          <cell r="I256" t="str">
            <v>Parta</v>
          </cell>
        </row>
        <row r="257">
          <cell r="B257" t="str">
            <v>67/1</v>
          </cell>
          <cell r="C257" t="str">
            <v>5DA+9</v>
          </cell>
          <cell r="D257" t="str">
            <v>Dry</v>
          </cell>
          <cell r="E257">
            <v>5</v>
          </cell>
          <cell r="F257">
            <v>407</v>
          </cell>
          <cell r="G257" t="str">
            <v>Fatehabad</v>
          </cell>
          <cell r="H257" t="str">
            <v>Tohana</v>
          </cell>
          <cell r="I257" t="str">
            <v>Parta</v>
          </cell>
        </row>
        <row r="258">
          <cell r="B258" t="str">
            <v>68/0</v>
          </cell>
          <cell r="C258" t="str">
            <v>5DB2+0</v>
          </cell>
          <cell r="D258" t="str">
            <v>Dry</v>
          </cell>
          <cell r="E258">
            <v>5</v>
          </cell>
          <cell r="F258">
            <v>364.18200000000002</v>
          </cell>
          <cell r="G258" t="str">
            <v>Fatehabad</v>
          </cell>
          <cell r="H258" t="str">
            <v>Tohana</v>
          </cell>
          <cell r="I258" t="str">
            <v>Parta</v>
          </cell>
        </row>
        <row r="259">
          <cell r="B259" t="str">
            <v>68/1</v>
          </cell>
          <cell r="C259" t="str">
            <v>5DA+6</v>
          </cell>
          <cell r="D259" t="str">
            <v>Dry</v>
          </cell>
          <cell r="E259">
            <v>5</v>
          </cell>
          <cell r="F259">
            <v>347</v>
          </cell>
          <cell r="G259" t="str">
            <v>Fatehabad</v>
          </cell>
          <cell r="H259" t="str">
            <v>Tohana</v>
          </cell>
          <cell r="I259" t="str">
            <v>Parta</v>
          </cell>
        </row>
        <row r="260">
          <cell r="B260" t="str">
            <v>69/0</v>
          </cell>
          <cell r="C260" t="str">
            <v>5DB1+3</v>
          </cell>
          <cell r="D260" t="str">
            <v>Wet</v>
          </cell>
          <cell r="E260">
            <v>5</v>
          </cell>
          <cell r="F260">
            <v>380.09399999999999</v>
          </cell>
          <cell r="G260" t="str">
            <v>Fatehabad</v>
          </cell>
          <cell r="H260" t="str">
            <v>Tohana</v>
          </cell>
          <cell r="I260" t="str">
            <v>Pirthla</v>
          </cell>
        </row>
        <row r="261">
          <cell r="B261" t="str">
            <v>69/1</v>
          </cell>
          <cell r="C261" t="str">
            <v>5DA+0</v>
          </cell>
          <cell r="D261" t="str">
            <v>Wet</v>
          </cell>
          <cell r="E261">
            <v>5</v>
          </cell>
          <cell r="F261">
            <v>388</v>
          </cell>
          <cell r="G261" t="str">
            <v>Fatehabad</v>
          </cell>
          <cell r="H261" t="str">
            <v>Tohana</v>
          </cell>
          <cell r="I261" t="str">
            <v>Pirthla</v>
          </cell>
        </row>
        <row r="262">
          <cell r="B262" t="str">
            <v>69/2</v>
          </cell>
          <cell r="C262" t="str">
            <v>5DA+0</v>
          </cell>
          <cell r="D262" t="str">
            <v>Wet</v>
          </cell>
          <cell r="E262">
            <v>5</v>
          </cell>
          <cell r="F262">
            <v>371</v>
          </cell>
          <cell r="G262" t="str">
            <v>Fatehabad</v>
          </cell>
          <cell r="H262" t="str">
            <v>Tohana</v>
          </cell>
          <cell r="I262" t="str">
            <v>Pirthla</v>
          </cell>
        </row>
        <row r="263">
          <cell r="B263" t="str">
            <v>69/3</v>
          </cell>
          <cell r="C263" t="str">
            <v>5DA+0</v>
          </cell>
          <cell r="D263" t="str">
            <v>Wet</v>
          </cell>
          <cell r="E263">
            <v>5</v>
          </cell>
          <cell r="F263">
            <v>364</v>
          </cell>
          <cell r="G263" t="str">
            <v>Fatehabad</v>
          </cell>
          <cell r="H263" t="str">
            <v>Tohana</v>
          </cell>
          <cell r="I263" t="str">
            <v>Pirthla</v>
          </cell>
        </row>
        <row r="264">
          <cell r="B264" t="str">
            <v>69/4</v>
          </cell>
          <cell r="C264" t="str">
            <v>5DA+9</v>
          </cell>
          <cell r="D264" t="str">
            <v>Wet</v>
          </cell>
          <cell r="E264">
            <v>5</v>
          </cell>
          <cell r="F264">
            <v>336</v>
          </cell>
          <cell r="G264" t="str">
            <v>Fatehabad</v>
          </cell>
          <cell r="H264" t="str">
            <v>Tohana</v>
          </cell>
          <cell r="I264" t="str">
            <v>Pirthla</v>
          </cell>
        </row>
        <row r="265">
          <cell r="B265" t="str">
            <v>69/5</v>
          </cell>
          <cell r="C265" t="str">
            <v>5DA+6</v>
          </cell>
          <cell r="D265" t="str">
            <v>PS</v>
          </cell>
          <cell r="E265">
            <v>5</v>
          </cell>
          <cell r="F265">
            <v>418</v>
          </cell>
          <cell r="G265" t="str">
            <v>Fatehabad</v>
          </cell>
          <cell r="H265" t="str">
            <v>Tohana</v>
          </cell>
          <cell r="I265" t="str">
            <v>Pirthla</v>
          </cell>
        </row>
        <row r="266">
          <cell r="B266" t="str">
            <v>70/0</v>
          </cell>
          <cell r="C266" t="str">
            <v>5DD60+6</v>
          </cell>
          <cell r="D266" t="str">
            <v>PS</v>
          </cell>
          <cell r="E266">
            <v>5</v>
          </cell>
          <cell r="F266">
            <v>420.93</v>
          </cell>
          <cell r="G266" t="str">
            <v>Fatehabad</v>
          </cell>
          <cell r="H266" t="str">
            <v>Tohana</v>
          </cell>
          <cell r="I266" t="str">
            <v>Pirthla</v>
          </cell>
        </row>
        <row r="267">
          <cell r="B267" t="str">
            <v>71/0</v>
          </cell>
          <cell r="C267" t="str">
            <v>5DD60+6</v>
          </cell>
          <cell r="D267" t="str">
            <v>Wet</v>
          </cell>
          <cell r="E267">
            <v>5</v>
          </cell>
          <cell r="F267">
            <v>217.86199999999999</v>
          </cell>
          <cell r="G267" t="str">
            <v>Fatehabad</v>
          </cell>
          <cell r="H267" t="str">
            <v>Tohana</v>
          </cell>
          <cell r="I267" t="str">
            <v>Pirthla</v>
          </cell>
        </row>
        <row r="268">
          <cell r="B268" t="str">
            <v>72/0</v>
          </cell>
          <cell r="C268" t="str">
            <v>5DC1+3</v>
          </cell>
          <cell r="D268" t="str">
            <v>Dry</v>
          </cell>
          <cell r="E268">
            <v>5</v>
          </cell>
          <cell r="F268">
            <v>373.79300000000001</v>
          </cell>
          <cell r="G268" t="str">
            <v>Fatehabad</v>
          </cell>
          <cell r="H268" t="str">
            <v>Tohana</v>
          </cell>
          <cell r="I268" t="str">
            <v>Pirthla</v>
          </cell>
        </row>
        <row r="269">
          <cell r="B269" t="str">
            <v>72/1</v>
          </cell>
          <cell r="C269" t="str">
            <v>5DA+0</v>
          </cell>
          <cell r="D269" t="str">
            <v>Wet</v>
          </cell>
          <cell r="E269">
            <v>5</v>
          </cell>
          <cell r="F269">
            <v>336</v>
          </cell>
          <cell r="G269" t="str">
            <v>Fatehabad</v>
          </cell>
          <cell r="H269" t="str">
            <v>Tohana</v>
          </cell>
          <cell r="I269" t="str">
            <v>Pirthla</v>
          </cell>
        </row>
        <row r="270">
          <cell r="B270" t="str">
            <v>73/0</v>
          </cell>
          <cell r="C270" t="str">
            <v>5DD60+0</v>
          </cell>
          <cell r="D270" t="str">
            <v>Wet</v>
          </cell>
          <cell r="E270">
            <v>5</v>
          </cell>
          <cell r="F270">
            <v>355.56</v>
          </cell>
          <cell r="G270" t="str">
            <v>Fatehabad</v>
          </cell>
          <cell r="H270" t="str">
            <v>Tohana</v>
          </cell>
          <cell r="I270" t="str">
            <v>Nangla</v>
          </cell>
        </row>
        <row r="271">
          <cell r="B271" t="str">
            <v>73/1</v>
          </cell>
          <cell r="C271" t="str">
            <v>DDH</v>
          </cell>
          <cell r="D271" t="str">
            <v>Wet</v>
          </cell>
          <cell r="E271">
            <v>5</v>
          </cell>
          <cell r="F271">
            <v>169</v>
          </cell>
          <cell r="G271" t="str">
            <v>Fatehabad</v>
          </cell>
          <cell r="H271" t="str">
            <v>Tohana</v>
          </cell>
          <cell r="I271" t="str">
            <v>Nangla</v>
          </cell>
        </row>
        <row r="272">
          <cell r="B272" t="str">
            <v>73/2</v>
          </cell>
          <cell r="C272" t="str">
            <v>DDH</v>
          </cell>
          <cell r="D272" t="str">
            <v>Dry</v>
          </cell>
          <cell r="E272">
            <v>5</v>
          </cell>
          <cell r="F272">
            <v>81</v>
          </cell>
          <cell r="G272" t="str">
            <v>Fatehabad</v>
          </cell>
          <cell r="H272" t="str">
            <v>Tohana</v>
          </cell>
          <cell r="I272" t="str">
            <v>Nangla</v>
          </cell>
        </row>
        <row r="273">
          <cell r="B273" t="str">
            <v>74/0</v>
          </cell>
          <cell r="C273" t="str">
            <v>5DD60+0</v>
          </cell>
          <cell r="D273" t="str">
            <v>Dry</v>
          </cell>
          <cell r="E273">
            <v>5</v>
          </cell>
          <cell r="F273">
            <v>80.799000000000007</v>
          </cell>
          <cell r="G273" t="str">
            <v>Fatehabad</v>
          </cell>
          <cell r="H273" t="str">
            <v>Tohana</v>
          </cell>
          <cell r="I273" t="str">
            <v>Nangla</v>
          </cell>
        </row>
        <row r="274">
          <cell r="B274" t="str">
            <v>74/1</v>
          </cell>
          <cell r="C274" t="str">
            <v>5DA+9</v>
          </cell>
          <cell r="D274" t="str">
            <v>Dry</v>
          </cell>
          <cell r="E274">
            <v>5</v>
          </cell>
          <cell r="F274">
            <v>382</v>
          </cell>
          <cell r="G274" t="str">
            <v>Fatehabad</v>
          </cell>
          <cell r="H274" t="str">
            <v>Tohana</v>
          </cell>
          <cell r="I274" t="str">
            <v>Nangla</v>
          </cell>
        </row>
        <row r="275">
          <cell r="B275" t="str">
            <v>74/2</v>
          </cell>
          <cell r="C275" t="str">
            <v>5DA+0</v>
          </cell>
          <cell r="D275" t="str">
            <v>Wet</v>
          </cell>
          <cell r="E275">
            <v>5</v>
          </cell>
          <cell r="F275">
            <v>420</v>
          </cell>
          <cell r="G275" t="str">
            <v>Fatehabad</v>
          </cell>
          <cell r="H275" t="str">
            <v>Tohana</v>
          </cell>
          <cell r="I275" t="str">
            <v>Nangla</v>
          </cell>
        </row>
        <row r="276">
          <cell r="B276" t="str">
            <v>74/3</v>
          </cell>
          <cell r="C276" t="str">
            <v>5DA+6</v>
          </cell>
          <cell r="D276" t="str">
            <v>Wet</v>
          </cell>
          <cell r="E276">
            <v>5</v>
          </cell>
          <cell r="F276">
            <v>404</v>
          </cell>
          <cell r="G276" t="str">
            <v>Fatehabad</v>
          </cell>
          <cell r="H276" t="str">
            <v>Tohana</v>
          </cell>
          <cell r="I276" t="str">
            <v>Nangla</v>
          </cell>
        </row>
        <row r="277">
          <cell r="B277" t="str">
            <v>74/4</v>
          </cell>
          <cell r="C277" t="str">
            <v>5DA+6</v>
          </cell>
          <cell r="D277" t="str">
            <v>Wet</v>
          </cell>
          <cell r="E277">
            <v>5</v>
          </cell>
          <cell r="F277">
            <v>433</v>
          </cell>
          <cell r="G277" t="str">
            <v>Fatehabad</v>
          </cell>
          <cell r="H277" t="str">
            <v>Tohana</v>
          </cell>
          <cell r="I277" t="str">
            <v>Nangla</v>
          </cell>
        </row>
        <row r="278">
          <cell r="B278" t="str">
            <v>74/5</v>
          </cell>
          <cell r="C278" t="str">
            <v>5DA+6</v>
          </cell>
          <cell r="D278" t="str">
            <v>Wet</v>
          </cell>
          <cell r="E278">
            <v>5</v>
          </cell>
          <cell r="F278">
            <v>389</v>
          </cell>
          <cell r="G278" t="str">
            <v>Fatehabad</v>
          </cell>
          <cell r="H278" t="str">
            <v>Tohana</v>
          </cell>
          <cell r="I278" t="str">
            <v>Nangla</v>
          </cell>
        </row>
        <row r="279">
          <cell r="B279" t="str">
            <v>74/6</v>
          </cell>
          <cell r="C279" t="str">
            <v>5DA+6</v>
          </cell>
          <cell r="D279" t="str">
            <v>Wet</v>
          </cell>
          <cell r="E279">
            <v>5</v>
          </cell>
          <cell r="F279">
            <v>430</v>
          </cell>
          <cell r="G279" t="str">
            <v>Fatehabad</v>
          </cell>
          <cell r="H279" t="str">
            <v>Tohana</v>
          </cell>
          <cell r="I279" t="str">
            <v>Laloda</v>
          </cell>
        </row>
        <row r="280">
          <cell r="B280" t="str">
            <v>74/7</v>
          </cell>
          <cell r="C280" t="str">
            <v>5DA+3</v>
          </cell>
          <cell r="D280" t="str">
            <v>Wet</v>
          </cell>
          <cell r="E280">
            <v>5</v>
          </cell>
          <cell r="F280">
            <v>357</v>
          </cell>
          <cell r="G280" t="str">
            <v>Fatehabad</v>
          </cell>
          <cell r="H280" t="str">
            <v>Tohana</v>
          </cell>
          <cell r="I280" t="str">
            <v>Laloda</v>
          </cell>
        </row>
        <row r="281">
          <cell r="B281" t="str">
            <v>74/8</v>
          </cell>
          <cell r="C281" t="str">
            <v>5DA+0</v>
          </cell>
          <cell r="D281" t="str">
            <v>Wet</v>
          </cell>
          <cell r="E281">
            <v>5</v>
          </cell>
          <cell r="F281">
            <v>369</v>
          </cell>
          <cell r="G281" t="str">
            <v>Fatehabad</v>
          </cell>
          <cell r="H281" t="str">
            <v>Tohana</v>
          </cell>
          <cell r="I281" t="str">
            <v>Laloda</v>
          </cell>
        </row>
        <row r="282">
          <cell r="B282" t="str">
            <v>74/9</v>
          </cell>
          <cell r="C282" t="str">
            <v>5DA+0</v>
          </cell>
          <cell r="D282" t="str">
            <v>W.Paddy</v>
          </cell>
          <cell r="E282">
            <v>5</v>
          </cell>
          <cell r="F282">
            <v>294</v>
          </cell>
          <cell r="G282" t="str">
            <v>Fatehabad</v>
          </cell>
          <cell r="H282" t="str">
            <v>Tohana</v>
          </cell>
          <cell r="I282" t="str">
            <v>Laloda</v>
          </cell>
        </row>
        <row r="283">
          <cell r="B283" t="str">
            <v>75/0</v>
          </cell>
          <cell r="C283" t="str">
            <v>5DB1+18</v>
          </cell>
          <cell r="D283" t="str">
            <v>W.Paddy</v>
          </cell>
          <cell r="E283">
            <v>5</v>
          </cell>
          <cell r="F283">
            <v>377.32799999999997</v>
          </cell>
          <cell r="G283" t="str">
            <v>Fatehabad</v>
          </cell>
          <cell r="H283" t="str">
            <v>Tohana</v>
          </cell>
          <cell r="I283" t="str">
            <v>Laloda</v>
          </cell>
        </row>
        <row r="284">
          <cell r="B284" t="str">
            <v>76/0</v>
          </cell>
          <cell r="C284" t="str">
            <v>5DB2+18</v>
          </cell>
          <cell r="D284" t="str">
            <v>W.Paddy</v>
          </cell>
          <cell r="E284">
            <v>5</v>
          </cell>
          <cell r="F284">
            <v>219.542</v>
          </cell>
          <cell r="G284" t="str">
            <v>Fatehabad</v>
          </cell>
          <cell r="H284" t="str">
            <v>Tohana</v>
          </cell>
          <cell r="I284" t="str">
            <v>Laloda</v>
          </cell>
        </row>
        <row r="285">
          <cell r="B285" t="str">
            <v>76/1</v>
          </cell>
          <cell r="C285" t="str">
            <v>5DA+0</v>
          </cell>
          <cell r="D285" t="str">
            <v>W.Paddy</v>
          </cell>
          <cell r="E285">
            <v>5</v>
          </cell>
          <cell r="F285">
            <v>390</v>
          </cell>
          <cell r="G285" t="str">
            <v>Fatehabad</v>
          </cell>
          <cell r="H285" t="str">
            <v>Tohana</v>
          </cell>
          <cell r="I285" t="str">
            <v>Bidhai Khera</v>
          </cell>
        </row>
        <row r="286">
          <cell r="B286" t="str">
            <v>77/0</v>
          </cell>
          <cell r="C286" t="str">
            <v>5DC1+9</v>
          </cell>
          <cell r="D286" t="str">
            <v>W.Paddy</v>
          </cell>
          <cell r="E286">
            <v>5</v>
          </cell>
          <cell r="F286">
            <v>408.74900000000002</v>
          </cell>
          <cell r="G286" t="str">
            <v>Fatehabad</v>
          </cell>
          <cell r="H286" t="str">
            <v>Tohana</v>
          </cell>
          <cell r="I286" t="str">
            <v>Bidhai Khera</v>
          </cell>
        </row>
        <row r="287">
          <cell r="B287" t="str">
            <v>77/1</v>
          </cell>
          <cell r="C287" t="str">
            <v>5DA+9</v>
          </cell>
          <cell r="D287" t="str">
            <v>W.Paddy</v>
          </cell>
          <cell r="E287">
            <v>5</v>
          </cell>
          <cell r="F287">
            <v>413</v>
          </cell>
          <cell r="G287" t="str">
            <v>Fatehabad</v>
          </cell>
          <cell r="H287" t="str">
            <v>Tohana</v>
          </cell>
          <cell r="I287" t="str">
            <v>Bidhai Khera</v>
          </cell>
        </row>
        <row r="288">
          <cell r="B288" t="str">
            <v>77/2</v>
          </cell>
          <cell r="C288" t="str">
            <v>5DA+3</v>
          </cell>
          <cell r="D288" t="str">
            <v>W.Paddy</v>
          </cell>
          <cell r="E288">
            <v>5</v>
          </cell>
          <cell r="F288">
            <v>396</v>
          </cell>
          <cell r="G288" t="str">
            <v>Fatehabad</v>
          </cell>
          <cell r="H288" t="str">
            <v>Tohana</v>
          </cell>
          <cell r="I288" t="str">
            <v>Bidhai Khera</v>
          </cell>
        </row>
        <row r="289">
          <cell r="B289" t="str">
            <v>77/3</v>
          </cell>
          <cell r="C289" t="str">
            <v>5DA+3</v>
          </cell>
          <cell r="D289" t="str">
            <v>W.Paddy</v>
          </cell>
          <cell r="E289">
            <v>5</v>
          </cell>
          <cell r="F289">
            <v>355</v>
          </cell>
          <cell r="G289" t="str">
            <v>Fatehabad</v>
          </cell>
          <cell r="H289" t="str">
            <v>Tohana</v>
          </cell>
          <cell r="I289" t="str">
            <v>Bidhai Khera</v>
          </cell>
        </row>
        <row r="290">
          <cell r="B290" t="str">
            <v>78/0</v>
          </cell>
          <cell r="C290" t="str">
            <v>5DB2+6</v>
          </cell>
          <cell r="D290" t="str">
            <v>W.Paddy</v>
          </cell>
          <cell r="E290">
            <v>5</v>
          </cell>
          <cell r="F290">
            <v>416.15800000000002</v>
          </cell>
          <cell r="G290" t="str">
            <v>Fatehabad</v>
          </cell>
          <cell r="H290" t="str">
            <v>Tohana</v>
          </cell>
          <cell r="I290" t="str">
            <v>Loha Khera</v>
          </cell>
        </row>
        <row r="291">
          <cell r="B291" t="str">
            <v>78/1</v>
          </cell>
          <cell r="C291" t="str">
            <v>5DA+9</v>
          </cell>
          <cell r="D291" t="str">
            <v>W.Paddy</v>
          </cell>
          <cell r="E291">
            <v>5</v>
          </cell>
          <cell r="F291">
            <v>386</v>
          </cell>
          <cell r="G291" t="str">
            <v>Fatehabad</v>
          </cell>
          <cell r="H291" t="str">
            <v>Tohana</v>
          </cell>
          <cell r="I291" t="str">
            <v>Loha Khera</v>
          </cell>
        </row>
        <row r="292">
          <cell r="B292" t="str">
            <v>79/0</v>
          </cell>
          <cell r="C292" t="str">
            <v>5DB2+9</v>
          </cell>
          <cell r="D292" t="str">
            <v>W.Paddy</v>
          </cell>
          <cell r="E292">
            <v>5</v>
          </cell>
          <cell r="F292">
            <v>417.90600000000001</v>
          </cell>
          <cell r="G292" t="str">
            <v>Fatehabad</v>
          </cell>
          <cell r="H292" t="str">
            <v>Tohana</v>
          </cell>
          <cell r="I292" t="str">
            <v>Loha Khera</v>
          </cell>
        </row>
        <row r="293">
          <cell r="B293" t="str">
            <v>79/1</v>
          </cell>
          <cell r="C293" t="str">
            <v>5DA+3</v>
          </cell>
          <cell r="D293" t="str">
            <v>W.Paddy</v>
          </cell>
          <cell r="E293">
            <v>5</v>
          </cell>
          <cell r="F293">
            <v>407</v>
          </cell>
          <cell r="G293" t="str">
            <v>Fatehabad</v>
          </cell>
          <cell r="H293" t="str">
            <v>Tohana</v>
          </cell>
          <cell r="I293" t="str">
            <v>Loha Khera</v>
          </cell>
        </row>
        <row r="294">
          <cell r="B294" t="str">
            <v>79/2</v>
          </cell>
          <cell r="C294" t="str">
            <v>5DA+3</v>
          </cell>
          <cell r="D294" t="str">
            <v>W.Paddy</v>
          </cell>
          <cell r="E294">
            <v>5</v>
          </cell>
          <cell r="F294">
            <v>405</v>
          </cell>
          <cell r="G294" t="str">
            <v>Fatehabad</v>
          </cell>
          <cell r="H294" t="str">
            <v>Tohana</v>
          </cell>
          <cell r="I294" t="str">
            <v>Loha Khera</v>
          </cell>
        </row>
        <row r="295">
          <cell r="B295" t="str">
            <v>79/3</v>
          </cell>
          <cell r="C295" t="str">
            <v>5DA+3</v>
          </cell>
          <cell r="D295" t="str">
            <v>W.Paddy</v>
          </cell>
          <cell r="E295">
            <v>5</v>
          </cell>
          <cell r="F295">
            <v>404.00200000000001</v>
          </cell>
          <cell r="G295" t="str">
            <v>Fatehabad</v>
          </cell>
          <cell r="H295" t="str">
            <v>Tohana</v>
          </cell>
          <cell r="I295" t="str">
            <v>Loha Khera</v>
          </cell>
        </row>
        <row r="296">
          <cell r="B296" t="str">
            <v>79/4</v>
          </cell>
          <cell r="C296" t="str">
            <v>5DA+6</v>
          </cell>
          <cell r="D296" t="str">
            <v>Wet</v>
          </cell>
          <cell r="E296">
            <v>5</v>
          </cell>
          <cell r="F296">
            <v>409.99799999999999</v>
          </cell>
          <cell r="G296" t="str">
            <v>Fatehabad</v>
          </cell>
          <cell r="H296" t="str">
            <v>Tohana</v>
          </cell>
          <cell r="I296" t="str">
            <v>Loha Khera</v>
          </cell>
        </row>
        <row r="297">
          <cell r="B297" t="str">
            <v>80/0</v>
          </cell>
          <cell r="C297" t="str">
            <v>5DC2+0</v>
          </cell>
          <cell r="D297" t="str">
            <v>Wet</v>
          </cell>
          <cell r="E297">
            <v>5</v>
          </cell>
          <cell r="F297">
            <v>340.34500000000003</v>
          </cell>
          <cell r="G297" t="str">
            <v>Fatehabad</v>
          </cell>
          <cell r="H297" t="str">
            <v>Tohana</v>
          </cell>
          <cell r="I297" t="str">
            <v>Tohana</v>
          </cell>
        </row>
        <row r="298">
          <cell r="B298" t="str">
            <v>81/0</v>
          </cell>
          <cell r="C298" t="str">
            <v>5DC1+3</v>
          </cell>
          <cell r="D298" t="str">
            <v>Wet</v>
          </cell>
          <cell r="E298">
            <v>5</v>
          </cell>
          <cell r="F298">
            <v>246.238</v>
          </cell>
          <cell r="G298" t="str">
            <v>Fatehabad</v>
          </cell>
          <cell r="H298" t="str">
            <v>Tohana</v>
          </cell>
          <cell r="I298" t="str">
            <v>Tohana</v>
          </cell>
        </row>
        <row r="299">
          <cell r="B299" t="str">
            <v>82/0</v>
          </cell>
          <cell r="C299" t="str">
            <v>5DB2+9(1 M RC)</v>
          </cell>
          <cell r="D299" t="str">
            <v>Wet</v>
          </cell>
          <cell r="E299">
            <v>5</v>
          </cell>
          <cell r="F299">
            <v>383.09399999999999</v>
          </cell>
          <cell r="G299" t="str">
            <v>Fatehabad</v>
          </cell>
          <cell r="H299" t="str">
            <v>Tohana</v>
          </cell>
          <cell r="I299" t="str">
            <v>Kamalwala</v>
          </cell>
        </row>
        <row r="300">
          <cell r="B300" t="str">
            <v>83/0</v>
          </cell>
          <cell r="C300" t="str">
            <v>5DB1+18</v>
          </cell>
          <cell r="D300" t="str">
            <v>Wet</v>
          </cell>
          <cell r="E300">
            <v>5</v>
          </cell>
          <cell r="F300">
            <v>220.922</v>
          </cell>
          <cell r="G300" t="str">
            <v>Fatehabad</v>
          </cell>
          <cell r="H300" t="str">
            <v>Tohana</v>
          </cell>
          <cell r="I300" t="str">
            <v>Kamalwala</v>
          </cell>
        </row>
        <row r="301">
          <cell r="B301" t="str">
            <v>84/0</v>
          </cell>
          <cell r="C301" t="str">
            <v>5DC1+18</v>
          </cell>
          <cell r="D301" t="str">
            <v>Wet</v>
          </cell>
          <cell r="E301">
            <v>5</v>
          </cell>
          <cell r="F301">
            <v>382.48099999999999</v>
          </cell>
          <cell r="G301" t="str">
            <v>Fatehabad</v>
          </cell>
          <cell r="H301" t="str">
            <v>Tohana</v>
          </cell>
          <cell r="I301" t="str">
            <v>Kamalwala</v>
          </cell>
        </row>
        <row r="302">
          <cell r="B302" t="str">
            <v>85/0</v>
          </cell>
          <cell r="C302" t="str">
            <v>5DD60+18</v>
          </cell>
          <cell r="D302" t="str">
            <v>Wet</v>
          </cell>
          <cell r="E302">
            <v>5</v>
          </cell>
          <cell r="F302">
            <v>251.09700000000001</v>
          </cell>
          <cell r="G302" t="str">
            <v>Fatehabad</v>
          </cell>
          <cell r="H302" t="str">
            <v>Tohana</v>
          </cell>
          <cell r="I302" t="str">
            <v>Kamalwala</v>
          </cell>
        </row>
        <row r="303">
          <cell r="B303" t="str">
            <v>86/0</v>
          </cell>
          <cell r="C303" t="str">
            <v>5DC1+3</v>
          </cell>
          <cell r="D303" t="str">
            <v>Dry</v>
          </cell>
          <cell r="E303">
            <v>5</v>
          </cell>
          <cell r="F303">
            <v>405.55900000000003</v>
          </cell>
          <cell r="G303" t="str">
            <v>Fatehabad</v>
          </cell>
          <cell r="H303" t="str">
            <v>Tohana</v>
          </cell>
          <cell r="I303" t="str">
            <v>Kamalwala</v>
          </cell>
        </row>
        <row r="304">
          <cell r="B304" t="str">
            <v>86/1</v>
          </cell>
          <cell r="C304" t="str">
            <v>5DA+3</v>
          </cell>
          <cell r="D304" t="str">
            <v>Dry</v>
          </cell>
          <cell r="E304">
            <v>5</v>
          </cell>
          <cell r="F304">
            <v>394</v>
          </cell>
          <cell r="G304" t="str">
            <v>Fatehabad</v>
          </cell>
          <cell r="H304" t="str">
            <v>Tohana</v>
          </cell>
          <cell r="I304" t="str">
            <v>Kamalwala</v>
          </cell>
        </row>
        <row r="305">
          <cell r="B305" t="str">
            <v>86/2</v>
          </cell>
          <cell r="C305" t="str">
            <v>5DA+3</v>
          </cell>
          <cell r="D305" t="str">
            <v>Dry</v>
          </cell>
          <cell r="E305">
            <v>5</v>
          </cell>
          <cell r="F305">
            <v>341</v>
          </cell>
          <cell r="G305" t="str">
            <v>Fatehabad</v>
          </cell>
          <cell r="H305" t="str">
            <v>Tohana</v>
          </cell>
          <cell r="I305" t="str">
            <v>Kamalwala</v>
          </cell>
        </row>
        <row r="306">
          <cell r="B306" t="str">
            <v>86/3</v>
          </cell>
          <cell r="C306" t="str">
            <v>5DA+3</v>
          </cell>
          <cell r="D306" t="str">
            <v>PS</v>
          </cell>
          <cell r="E306">
            <v>5</v>
          </cell>
          <cell r="F306">
            <v>345</v>
          </cell>
          <cell r="G306" t="str">
            <v>Fatehabad</v>
          </cell>
          <cell r="H306" t="str">
            <v>Tohana</v>
          </cell>
          <cell r="I306" t="str">
            <v>Kamalwala</v>
          </cell>
        </row>
        <row r="307">
          <cell r="B307" t="str">
            <v>87/0</v>
          </cell>
          <cell r="C307" t="str">
            <v>5DD60+9</v>
          </cell>
          <cell r="D307" t="str">
            <v>PS</v>
          </cell>
          <cell r="E307">
            <v>5</v>
          </cell>
          <cell r="F307">
            <v>419.43099999999998</v>
          </cell>
          <cell r="G307" t="str">
            <v>Fatehabad</v>
          </cell>
          <cell r="H307" t="str">
            <v>Tohana</v>
          </cell>
          <cell r="I307" t="str">
            <v>Balianwala</v>
          </cell>
        </row>
        <row r="308">
          <cell r="B308" t="str">
            <v>88/0</v>
          </cell>
          <cell r="C308" t="str">
            <v>5DD60+9</v>
          </cell>
          <cell r="D308" t="str">
            <v>W.Paddy</v>
          </cell>
          <cell r="E308">
            <v>5</v>
          </cell>
          <cell r="F308">
            <v>247.386</v>
          </cell>
          <cell r="G308" t="str">
            <v>Fatehabad</v>
          </cell>
          <cell r="H308" t="str">
            <v>Tohana</v>
          </cell>
          <cell r="I308" t="str">
            <v>Balianwala</v>
          </cell>
        </row>
        <row r="309">
          <cell r="B309" t="str">
            <v>89/0</v>
          </cell>
          <cell r="C309" t="str">
            <v>5DB2+9</v>
          </cell>
          <cell r="D309" t="str">
            <v>Wet</v>
          </cell>
          <cell r="E309">
            <v>5</v>
          </cell>
          <cell r="F309">
            <v>240.46700000000001</v>
          </cell>
          <cell r="G309" t="str">
            <v>Jind</v>
          </cell>
          <cell r="H309" t="str">
            <v>Narwana</v>
          </cell>
          <cell r="I309" t="str">
            <v>Kalwan</v>
          </cell>
        </row>
        <row r="310">
          <cell r="B310" t="str">
            <v>90/0</v>
          </cell>
          <cell r="C310" t="str">
            <v>5DB2+0</v>
          </cell>
          <cell r="D310" t="str">
            <v>Wet</v>
          </cell>
          <cell r="E310">
            <v>5</v>
          </cell>
          <cell r="F310">
            <v>400.06900000000002</v>
          </cell>
          <cell r="G310" t="str">
            <v>Jind</v>
          </cell>
          <cell r="H310" t="str">
            <v>Narwana</v>
          </cell>
          <cell r="I310" t="str">
            <v>Kalwan</v>
          </cell>
        </row>
        <row r="311">
          <cell r="B311" t="str">
            <v>91/0</v>
          </cell>
          <cell r="C311" t="str">
            <v>5DB2+18</v>
          </cell>
          <cell r="D311" t="str">
            <v>WET</v>
          </cell>
          <cell r="E311">
            <v>5</v>
          </cell>
          <cell r="F311">
            <v>342.10199999999998</v>
          </cell>
          <cell r="G311" t="str">
            <v>Jind</v>
          </cell>
          <cell r="H311" t="str">
            <v>Narwana</v>
          </cell>
          <cell r="I311" t="str">
            <v>Kalwan</v>
          </cell>
        </row>
        <row r="312">
          <cell r="B312" t="str">
            <v>92/0</v>
          </cell>
          <cell r="C312" t="str">
            <v>5DD45+9</v>
          </cell>
          <cell r="D312" t="str">
            <v>Dry</v>
          </cell>
          <cell r="E312">
            <v>5</v>
          </cell>
          <cell r="F312">
            <v>228.107</v>
          </cell>
          <cell r="G312" t="str">
            <v>Jind</v>
          </cell>
          <cell r="H312" t="str">
            <v>Narwana</v>
          </cell>
          <cell r="I312" t="str">
            <v>Kalwan</v>
          </cell>
        </row>
        <row r="313">
          <cell r="B313" t="str">
            <v>92/1</v>
          </cell>
          <cell r="C313" t="str">
            <v>5DA+6</v>
          </cell>
          <cell r="D313" t="str">
            <v>Dry</v>
          </cell>
          <cell r="E313">
            <v>5</v>
          </cell>
          <cell r="F313">
            <v>379</v>
          </cell>
          <cell r="G313" t="str">
            <v>Jind</v>
          </cell>
          <cell r="H313" t="str">
            <v>Narwana</v>
          </cell>
          <cell r="I313" t="str">
            <v>Kalwan</v>
          </cell>
        </row>
        <row r="314">
          <cell r="B314" t="str">
            <v>92/2</v>
          </cell>
          <cell r="C314" t="str">
            <v>5DA+9</v>
          </cell>
          <cell r="D314" t="str">
            <v>Dry</v>
          </cell>
          <cell r="E314">
            <v>5</v>
          </cell>
          <cell r="F314">
            <v>407</v>
          </cell>
          <cell r="G314" t="str">
            <v>Jind</v>
          </cell>
          <cell r="H314" t="str">
            <v>Narwana</v>
          </cell>
          <cell r="I314" t="str">
            <v>Kalwan</v>
          </cell>
        </row>
        <row r="315">
          <cell r="B315" t="str">
            <v>92/3</v>
          </cell>
          <cell r="C315" t="str">
            <v>5DA+3</v>
          </cell>
          <cell r="D315" t="str">
            <v>Dry</v>
          </cell>
          <cell r="E315">
            <v>5</v>
          </cell>
          <cell r="F315">
            <v>433</v>
          </cell>
          <cell r="G315" t="str">
            <v>Jind</v>
          </cell>
          <cell r="H315" t="str">
            <v>Narwana</v>
          </cell>
          <cell r="I315" t="str">
            <v>Kalwan</v>
          </cell>
        </row>
        <row r="316">
          <cell r="B316" t="str">
            <v>92/4</v>
          </cell>
          <cell r="C316" t="str">
            <v>5DA+3</v>
          </cell>
          <cell r="D316" t="str">
            <v>Dry</v>
          </cell>
          <cell r="E316">
            <v>5</v>
          </cell>
          <cell r="F316">
            <v>375</v>
          </cell>
          <cell r="G316" t="str">
            <v>Jind</v>
          </cell>
          <cell r="H316" t="str">
            <v>Narwana</v>
          </cell>
          <cell r="I316" t="str">
            <v>Kalwan</v>
          </cell>
        </row>
        <row r="317">
          <cell r="B317" t="str">
            <v>92/5</v>
          </cell>
          <cell r="C317" t="str">
            <v>5DA+3</v>
          </cell>
          <cell r="D317" t="str">
            <v>Dry</v>
          </cell>
          <cell r="E317">
            <v>5</v>
          </cell>
          <cell r="F317">
            <v>409</v>
          </cell>
          <cell r="G317" t="str">
            <v>Sanrur</v>
          </cell>
          <cell r="H317" t="str">
            <v>Moonak</v>
          </cell>
          <cell r="I317" t="str">
            <v>Hari Garh  Gehlan</v>
          </cell>
        </row>
        <row r="318">
          <cell r="B318" t="str">
            <v>92/6</v>
          </cell>
          <cell r="C318" t="str">
            <v>5DA+0</v>
          </cell>
          <cell r="D318" t="str">
            <v>Dry</v>
          </cell>
          <cell r="E318">
            <v>5</v>
          </cell>
          <cell r="F318">
            <v>383</v>
          </cell>
          <cell r="G318" t="str">
            <v>Sanrur</v>
          </cell>
          <cell r="H318" t="str">
            <v>Moonak</v>
          </cell>
          <cell r="I318" t="str">
            <v>Hari Garh  Gehlan</v>
          </cell>
        </row>
        <row r="319">
          <cell r="B319" t="str">
            <v>92/7</v>
          </cell>
          <cell r="C319" t="str">
            <v>5DA+9</v>
          </cell>
          <cell r="D319" t="str">
            <v>Wet</v>
          </cell>
          <cell r="E319">
            <v>5</v>
          </cell>
          <cell r="F319">
            <v>383</v>
          </cell>
          <cell r="G319" t="str">
            <v>Sanrur</v>
          </cell>
          <cell r="H319" t="str">
            <v>Moonak</v>
          </cell>
          <cell r="I319" t="str">
            <v>Hari Garh  Gehlan</v>
          </cell>
        </row>
        <row r="320">
          <cell r="B320" t="str">
            <v>92A/0</v>
          </cell>
          <cell r="C320" t="str">
            <v>5DB2+9</v>
          </cell>
          <cell r="D320" t="str">
            <v>Wet</v>
          </cell>
          <cell r="E320">
            <v>5</v>
          </cell>
          <cell r="F320">
            <v>400.55799999999999</v>
          </cell>
          <cell r="G320" t="str">
            <v>Sanrur</v>
          </cell>
          <cell r="H320" t="str">
            <v>Moonak</v>
          </cell>
          <cell r="I320" t="str">
            <v>Hari Garh  Gehlan</v>
          </cell>
        </row>
        <row r="321">
          <cell r="B321" t="str">
            <v>93/0</v>
          </cell>
          <cell r="C321" t="str">
            <v>5DC2+6</v>
          </cell>
          <cell r="D321" t="str">
            <v>Dry</v>
          </cell>
          <cell r="E321">
            <v>5</v>
          </cell>
          <cell r="F321">
            <v>417.97899999999998</v>
          </cell>
          <cell r="G321" t="str">
            <v>Sanrur</v>
          </cell>
          <cell r="H321" t="str">
            <v>Moonak</v>
          </cell>
          <cell r="I321" t="str">
            <v>Hari Garh  Gehlan</v>
          </cell>
        </row>
        <row r="322">
          <cell r="B322" t="str">
            <v>93/1</v>
          </cell>
          <cell r="C322" t="str">
            <v>5DA+0</v>
          </cell>
          <cell r="D322" t="str">
            <v>Dry</v>
          </cell>
          <cell r="E322">
            <v>5</v>
          </cell>
          <cell r="F322">
            <v>366</v>
          </cell>
          <cell r="G322" t="str">
            <v>Sanrur</v>
          </cell>
          <cell r="H322" t="str">
            <v>Moonak</v>
          </cell>
          <cell r="I322" t="str">
            <v>Hari Garh  Gehlan</v>
          </cell>
        </row>
        <row r="323">
          <cell r="B323" t="str">
            <v>93/2</v>
          </cell>
          <cell r="C323" t="str">
            <v>5DA+6</v>
          </cell>
          <cell r="D323" t="str">
            <v>Dry</v>
          </cell>
          <cell r="E323">
            <v>5</v>
          </cell>
          <cell r="F323">
            <v>394</v>
          </cell>
          <cell r="G323" t="str">
            <v>Sanrur</v>
          </cell>
          <cell r="H323" t="str">
            <v>Moonak</v>
          </cell>
          <cell r="I323" t="str">
            <v>Hari Garh  Gehlan</v>
          </cell>
        </row>
        <row r="324">
          <cell r="B324" t="str">
            <v>93/3</v>
          </cell>
          <cell r="C324" t="str">
            <v>5DA+0</v>
          </cell>
          <cell r="D324" t="str">
            <v>Dry</v>
          </cell>
          <cell r="E324">
            <v>5</v>
          </cell>
          <cell r="F324">
            <v>391</v>
          </cell>
          <cell r="G324" t="str">
            <v>Sanrur</v>
          </cell>
          <cell r="H324" t="str">
            <v>Moonak</v>
          </cell>
          <cell r="I324" t="str">
            <v>Bishanpura nauabad alias khokhar</v>
          </cell>
        </row>
        <row r="325">
          <cell r="B325" t="str">
            <v>94/0</v>
          </cell>
          <cell r="C325" t="str">
            <v>5DB1+6</v>
          </cell>
          <cell r="D325" t="str">
            <v>Dry</v>
          </cell>
          <cell r="E325">
            <v>5</v>
          </cell>
          <cell r="F325">
            <v>385.77300000000002</v>
          </cell>
          <cell r="G325" t="str">
            <v>Sanrur</v>
          </cell>
          <cell r="H325" t="str">
            <v>Moonak</v>
          </cell>
          <cell r="I325" t="str">
            <v>Fatheghar nauabad alias wala</v>
          </cell>
        </row>
        <row r="326">
          <cell r="B326" t="str">
            <v>94/1</v>
          </cell>
          <cell r="C326" t="str">
            <v>5DA+6</v>
          </cell>
          <cell r="D326" t="str">
            <v>Dry</v>
          </cell>
          <cell r="E326">
            <v>5</v>
          </cell>
          <cell r="F326">
            <v>380</v>
          </cell>
          <cell r="G326" t="str">
            <v>Sanrur</v>
          </cell>
          <cell r="H326" t="str">
            <v>Moonak</v>
          </cell>
          <cell r="I326" t="str">
            <v>Fatheghar nauabad alias wala</v>
          </cell>
        </row>
        <row r="327">
          <cell r="B327" t="str">
            <v>94/2</v>
          </cell>
          <cell r="C327" t="str">
            <v>5DA+0</v>
          </cell>
          <cell r="D327" t="str">
            <v>Dry</v>
          </cell>
          <cell r="E327">
            <v>5</v>
          </cell>
          <cell r="F327">
            <v>403</v>
          </cell>
          <cell r="G327" t="str">
            <v>Sanrur</v>
          </cell>
          <cell r="H327" t="str">
            <v>Moonak</v>
          </cell>
          <cell r="I327" t="str">
            <v>Fatheghar nauabad alias wala</v>
          </cell>
        </row>
        <row r="328">
          <cell r="B328" t="str">
            <v>94/3</v>
          </cell>
          <cell r="C328" t="str">
            <v>5DA+6</v>
          </cell>
          <cell r="D328" t="str">
            <v>Dry</v>
          </cell>
          <cell r="E328">
            <v>5</v>
          </cell>
          <cell r="F328">
            <v>375</v>
          </cell>
          <cell r="G328" t="str">
            <v>Sanrur</v>
          </cell>
          <cell r="H328" t="str">
            <v>Moonak</v>
          </cell>
          <cell r="I328" t="str">
            <v>Fatheghar nauabad alias wala</v>
          </cell>
        </row>
        <row r="329">
          <cell r="B329" t="str">
            <v>94/4</v>
          </cell>
          <cell r="C329" t="str">
            <v>5DA+6</v>
          </cell>
          <cell r="D329" t="str">
            <v>Dry</v>
          </cell>
          <cell r="E329">
            <v>5</v>
          </cell>
          <cell r="F329">
            <v>413</v>
          </cell>
          <cell r="G329" t="str">
            <v>Sanrur</v>
          </cell>
          <cell r="H329" t="str">
            <v>Moonak</v>
          </cell>
          <cell r="I329" t="str">
            <v>Fatheghar nauabad alias wala</v>
          </cell>
        </row>
        <row r="330">
          <cell r="B330" t="str">
            <v>94/5</v>
          </cell>
          <cell r="C330" t="str">
            <v>5DA+3</v>
          </cell>
          <cell r="D330" t="str">
            <v>Dry</v>
          </cell>
          <cell r="E330">
            <v>5</v>
          </cell>
          <cell r="F330">
            <v>418</v>
          </cell>
          <cell r="G330" t="str">
            <v>Sanrur</v>
          </cell>
          <cell r="H330" t="str">
            <v>Khanauri</v>
          </cell>
          <cell r="I330" t="str">
            <v>Ramghar Gujjaran</v>
          </cell>
        </row>
        <row r="331">
          <cell r="B331" t="str">
            <v>94/6</v>
          </cell>
          <cell r="C331" t="str">
            <v>5DA+6</v>
          </cell>
          <cell r="D331" t="str">
            <v>Dry</v>
          </cell>
          <cell r="E331">
            <v>5</v>
          </cell>
          <cell r="F331">
            <v>410</v>
          </cell>
          <cell r="G331" t="str">
            <v>Sanrur</v>
          </cell>
          <cell r="H331" t="str">
            <v>Khanauri</v>
          </cell>
          <cell r="I331" t="str">
            <v>Ramghar Gujjaran</v>
          </cell>
        </row>
        <row r="332">
          <cell r="B332" t="str">
            <v>94/7</v>
          </cell>
          <cell r="C332" t="str">
            <v>5DA+9</v>
          </cell>
          <cell r="D332" t="str">
            <v>Dry</v>
          </cell>
          <cell r="E332">
            <v>5</v>
          </cell>
          <cell r="F332">
            <v>411</v>
          </cell>
          <cell r="G332" t="str">
            <v>Sanrur</v>
          </cell>
          <cell r="H332" t="str">
            <v>Khanauri</v>
          </cell>
          <cell r="I332" t="str">
            <v>Ramghar Gujjaran</v>
          </cell>
        </row>
        <row r="333">
          <cell r="B333" t="str">
            <v>94/8</v>
          </cell>
          <cell r="C333" t="str">
            <v>5DA+0</v>
          </cell>
          <cell r="D333" t="str">
            <v>Dry</v>
          </cell>
          <cell r="E333">
            <v>5</v>
          </cell>
          <cell r="F333">
            <v>413</v>
          </cell>
          <cell r="G333" t="str">
            <v>Sanrur</v>
          </cell>
          <cell r="H333" t="str">
            <v>Khanauri</v>
          </cell>
          <cell r="I333" t="str">
            <v>Ramghar Gujjaran</v>
          </cell>
        </row>
        <row r="334">
          <cell r="B334" t="str">
            <v>94/9</v>
          </cell>
          <cell r="C334" t="str">
            <v>5DA+9</v>
          </cell>
          <cell r="D334" t="str">
            <v>Dry</v>
          </cell>
          <cell r="E334">
            <v>5</v>
          </cell>
          <cell r="F334">
            <v>379</v>
          </cell>
          <cell r="G334" t="str">
            <v>Sanrur</v>
          </cell>
          <cell r="H334" t="str">
            <v>Khanauri</v>
          </cell>
          <cell r="I334" t="str">
            <v>Mandavi B</v>
          </cell>
        </row>
        <row r="335">
          <cell r="B335" t="str">
            <v>95/0</v>
          </cell>
          <cell r="C335" t="str">
            <v>5DB1+6</v>
          </cell>
          <cell r="D335" t="str">
            <v>Dry</v>
          </cell>
          <cell r="E335">
            <v>5</v>
          </cell>
          <cell r="F335">
            <v>401.33199999999999</v>
          </cell>
          <cell r="G335" t="str">
            <v>Sanrur</v>
          </cell>
          <cell r="H335" t="str">
            <v>Khanauri</v>
          </cell>
          <cell r="I335" t="str">
            <v>Mandavi B</v>
          </cell>
        </row>
        <row r="336">
          <cell r="B336" t="str">
            <v>95/1</v>
          </cell>
          <cell r="C336" t="str">
            <v>5DA+6</v>
          </cell>
          <cell r="D336" t="str">
            <v>Wet</v>
          </cell>
          <cell r="E336">
            <v>5</v>
          </cell>
          <cell r="F336">
            <v>395</v>
          </cell>
          <cell r="G336" t="str">
            <v>Sanrur</v>
          </cell>
          <cell r="H336" t="str">
            <v>Khanauri</v>
          </cell>
          <cell r="I336" t="str">
            <v>Mandavi B</v>
          </cell>
        </row>
        <row r="337">
          <cell r="B337" t="str">
            <v>96/0</v>
          </cell>
          <cell r="C337" t="str">
            <v>5DC2+6</v>
          </cell>
          <cell r="D337" t="str">
            <v>Wet</v>
          </cell>
          <cell r="E337">
            <v>5</v>
          </cell>
          <cell r="F337">
            <v>318.988</v>
          </cell>
          <cell r="G337" t="str">
            <v>Sanrur</v>
          </cell>
          <cell r="H337" t="str">
            <v>Khanauri</v>
          </cell>
          <cell r="I337" t="str">
            <v>Mandavi B</v>
          </cell>
        </row>
        <row r="338">
          <cell r="B338" t="str">
            <v>97/0</v>
          </cell>
          <cell r="C338" t="str">
            <v>5DB2+6</v>
          </cell>
          <cell r="D338" t="str">
            <v>Dry</v>
          </cell>
          <cell r="E338">
            <v>5</v>
          </cell>
          <cell r="F338">
            <v>226.50800000000001</v>
          </cell>
          <cell r="G338" t="str">
            <v>Sanrur</v>
          </cell>
          <cell r="H338" t="str">
            <v>Khanauri</v>
          </cell>
          <cell r="I338" t="str">
            <v>Mandavi B</v>
          </cell>
        </row>
        <row r="339">
          <cell r="B339" t="str">
            <v>97/1</v>
          </cell>
          <cell r="C339" t="str">
            <v>5DA+3</v>
          </cell>
          <cell r="D339" t="str">
            <v>Dry</v>
          </cell>
          <cell r="E339">
            <v>5</v>
          </cell>
          <cell r="F339">
            <v>376</v>
          </cell>
          <cell r="G339" t="str">
            <v>Sanrur</v>
          </cell>
          <cell r="H339" t="str">
            <v>Khanauri</v>
          </cell>
          <cell r="I339" t="str">
            <v>Mandavi B</v>
          </cell>
        </row>
        <row r="340">
          <cell r="B340" t="str">
            <v>98/0</v>
          </cell>
          <cell r="C340" t="str">
            <v>5DB2+9</v>
          </cell>
          <cell r="D340" t="str">
            <v>Dry</v>
          </cell>
          <cell r="E340">
            <v>5</v>
          </cell>
          <cell r="F340">
            <v>382.57299999999998</v>
          </cell>
          <cell r="G340" t="str">
            <v>Sanrur</v>
          </cell>
          <cell r="H340" t="str">
            <v>Khanauri</v>
          </cell>
          <cell r="I340" t="str">
            <v>Mandavi B</v>
          </cell>
        </row>
        <row r="341">
          <cell r="B341" t="str">
            <v>98/1</v>
          </cell>
          <cell r="C341" t="str">
            <v>5DA+6</v>
          </cell>
          <cell r="D341" t="str">
            <v>Dry</v>
          </cell>
          <cell r="E341">
            <v>5</v>
          </cell>
          <cell r="F341">
            <v>402</v>
          </cell>
          <cell r="G341" t="str">
            <v>Sanrur</v>
          </cell>
          <cell r="H341" t="str">
            <v>Khanauri</v>
          </cell>
          <cell r="I341" t="str">
            <v>Mandavi B</v>
          </cell>
        </row>
        <row r="342">
          <cell r="B342" t="str">
            <v>98/2</v>
          </cell>
          <cell r="C342" t="str">
            <v>5DA-3</v>
          </cell>
          <cell r="D342" t="str">
            <v>Dry</v>
          </cell>
          <cell r="E342">
            <v>5</v>
          </cell>
          <cell r="F342">
            <v>338</v>
          </cell>
          <cell r="G342" t="str">
            <v>Sanrur</v>
          </cell>
          <cell r="H342" t="str">
            <v>Khanauri</v>
          </cell>
          <cell r="I342" t="str">
            <v>Mandavi B</v>
          </cell>
        </row>
        <row r="343">
          <cell r="B343" t="str">
            <v>98/3</v>
          </cell>
          <cell r="C343" t="str">
            <v>5DA+0</v>
          </cell>
          <cell r="D343" t="str">
            <v>Dry</v>
          </cell>
          <cell r="E343">
            <v>5</v>
          </cell>
          <cell r="F343">
            <v>337</v>
          </cell>
          <cell r="G343" t="str">
            <v>Sanrur</v>
          </cell>
          <cell r="H343" t="str">
            <v>Khanauri</v>
          </cell>
          <cell r="I343" t="str">
            <v>Mandavi B</v>
          </cell>
        </row>
        <row r="344">
          <cell r="B344" t="str">
            <v>98/4</v>
          </cell>
          <cell r="C344" t="str">
            <v>5DA+3</v>
          </cell>
          <cell r="D344" t="str">
            <v>Dry</v>
          </cell>
          <cell r="E344">
            <v>5</v>
          </cell>
          <cell r="F344">
            <v>383</v>
          </cell>
          <cell r="G344" t="str">
            <v>Sanrur</v>
          </cell>
          <cell r="H344" t="str">
            <v>Khanauri</v>
          </cell>
          <cell r="I344" t="str">
            <v>Mandavi B</v>
          </cell>
        </row>
        <row r="345">
          <cell r="B345" t="str">
            <v>98/5</v>
          </cell>
          <cell r="C345" t="str">
            <v>5DA+6</v>
          </cell>
          <cell r="D345" t="str">
            <v>Dry</v>
          </cell>
          <cell r="E345">
            <v>5</v>
          </cell>
          <cell r="F345">
            <v>384</v>
          </cell>
          <cell r="G345" t="str">
            <v>Sanrur</v>
          </cell>
          <cell r="H345" t="str">
            <v>Khanauri</v>
          </cell>
          <cell r="I345" t="str">
            <v>Andana</v>
          </cell>
        </row>
        <row r="346">
          <cell r="B346" t="str">
            <v>98/6</v>
          </cell>
          <cell r="C346" t="str">
            <v>5DA+6</v>
          </cell>
          <cell r="D346" t="str">
            <v>Wet</v>
          </cell>
          <cell r="E346">
            <v>5</v>
          </cell>
          <cell r="F346">
            <v>388</v>
          </cell>
          <cell r="G346" t="str">
            <v>Sanrur</v>
          </cell>
          <cell r="H346" t="str">
            <v>Khanauri</v>
          </cell>
          <cell r="I346" t="str">
            <v>Andana</v>
          </cell>
        </row>
        <row r="347">
          <cell r="B347" t="str">
            <v>99/0</v>
          </cell>
          <cell r="C347" t="str">
            <v>5DC1+6</v>
          </cell>
          <cell r="D347" t="str">
            <v>W.Paddy</v>
          </cell>
          <cell r="E347">
            <v>5</v>
          </cell>
          <cell r="F347">
            <v>389.649</v>
          </cell>
          <cell r="G347" t="str">
            <v>Sanrur</v>
          </cell>
          <cell r="H347" t="str">
            <v>Khanauri</v>
          </cell>
          <cell r="I347" t="str">
            <v>Andana</v>
          </cell>
        </row>
        <row r="348">
          <cell r="B348" t="str">
            <v>99/1</v>
          </cell>
          <cell r="C348" t="str">
            <v>5DA+3</v>
          </cell>
          <cell r="D348" t="str">
            <v>FS</v>
          </cell>
          <cell r="E348">
            <v>5</v>
          </cell>
          <cell r="F348">
            <v>409</v>
          </cell>
          <cell r="G348" t="str">
            <v>Sanrur</v>
          </cell>
          <cell r="H348" t="str">
            <v>Khanauri</v>
          </cell>
          <cell r="I348" t="str">
            <v>Shahpur Nauabad urf Their</v>
          </cell>
        </row>
        <row r="349">
          <cell r="B349" t="str">
            <v>100/0</v>
          </cell>
          <cell r="C349" t="str">
            <v>5DB1+0</v>
          </cell>
          <cell r="D349" t="str">
            <v>FS</v>
          </cell>
          <cell r="E349">
            <v>5</v>
          </cell>
          <cell r="F349">
            <v>382.024</v>
          </cell>
          <cell r="G349" t="str">
            <v>Sanrur</v>
          </cell>
          <cell r="H349" t="str">
            <v>Khanauri</v>
          </cell>
          <cell r="I349" t="str">
            <v>Shahpur Nauabad urf Their</v>
          </cell>
        </row>
        <row r="350">
          <cell r="B350" t="str">
            <v>100/1</v>
          </cell>
          <cell r="C350" t="str">
            <v>5DA+3</v>
          </cell>
          <cell r="D350" t="str">
            <v>W.Paddy</v>
          </cell>
          <cell r="E350">
            <v>5</v>
          </cell>
          <cell r="F350">
            <v>379</v>
          </cell>
          <cell r="G350" t="str">
            <v>Sanrur</v>
          </cell>
          <cell r="H350" t="str">
            <v>Khanauri</v>
          </cell>
          <cell r="I350" t="str">
            <v>Shahpur Nauabad urf Their</v>
          </cell>
        </row>
        <row r="351">
          <cell r="B351" t="str">
            <v>100/2</v>
          </cell>
          <cell r="C351" t="str">
            <v>5DA+0</v>
          </cell>
          <cell r="D351" t="str">
            <v>W.Paddy</v>
          </cell>
          <cell r="E351">
            <v>5</v>
          </cell>
          <cell r="F351">
            <v>272</v>
          </cell>
          <cell r="G351" t="str">
            <v>Sanrur</v>
          </cell>
          <cell r="H351" t="str">
            <v>Khanauri</v>
          </cell>
          <cell r="I351" t="str">
            <v>Shahpur Nauabad urf Their</v>
          </cell>
        </row>
        <row r="352">
          <cell r="B352" t="str">
            <v>100/3</v>
          </cell>
          <cell r="C352" t="str">
            <v>5DA-3</v>
          </cell>
          <cell r="D352" t="str">
            <v>W.Paddy</v>
          </cell>
          <cell r="E352">
            <v>5</v>
          </cell>
          <cell r="F352">
            <v>327</v>
          </cell>
          <cell r="G352" t="str">
            <v>Sanrur</v>
          </cell>
          <cell r="H352" t="str">
            <v>Khanauri</v>
          </cell>
          <cell r="I352" t="str">
            <v>Andana</v>
          </cell>
        </row>
        <row r="353">
          <cell r="B353" t="str">
            <v>100/4</v>
          </cell>
          <cell r="C353" t="str">
            <v>5DA+3</v>
          </cell>
          <cell r="D353" t="str">
            <v>W.Paddy</v>
          </cell>
          <cell r="E353">
            <v>5</v>
          </cell>
          <cell r="F353">
            <v>295</v>
          </cell>
          <cell r="G353" t="str">
            <v>Sanrur</v>
          </cell>
          <cell r="H353" t="str">
            <v>Khanauri</v>
          </cell>
          <cell r="I353" t="str">
            <v>Andana</v>
          </cell>
        </row>
        <row r="354">
          <cell r="B354" t="str">
            <v>100/5</v>
          </cell>
          <cell r="C354" t="str">
            <v>5DA+9</v>
          </cell>
          <cell r="D354" t="str">
            <v>W.Paddy</v>
          </cell>
          <cell r="E354">
            <v>5</v>
          </cell>
          <cell r="F354">
            <v>390</v>
          </cell>
          <cell r="G354" t="str">
            <v>Sanrur</v>
          </cell>
          <cell r="H354" t="str">
            <v>Khanauri</v>
          </cell>
          <cell r="I354" t="str">
            <v>Nawan Goan</v>
          </cell>
        </row>
        <row r="355">
          <cell r="B355" t="str">
            <v>100/6</v>
          </cell>
          <cell r="C355" t="str">
            <v>5DA+6</v>
          </cell>
          <cell r="D355" t="str">
            <v>W.Paddy</v>
          </cell>
          <cell r="E355">
            <v>5</v>
          </cell>
          <cell r="F355">
            <v>412</v>
          </cell>
          <cell r="G355" t="str">
            <v>Sanrur</v>
          </cell>
          <cell r="H355" t="str">
            <v>Khanauri</v>
          </cell>
          <cell r="I355" t="str">
            <v>Nawan Goan</v>
          </cell>
        </row>
        <row r="356">
          <cell r="B356" t="str">
            <v>100/7</v>
          </cell>
          <cell r="C356" t="str">
            <v>5DA+0</v>
          </cell>
          <cell r="D356" t="str">
            <v>Wet</v>
          </cell>
          <cell r="E356">
            <v>5</v>
          </cell>
          <cell r="F356">
            <v>356</v>
          </cell>
          <cell r="G356" t="str">
            <v>Sanrur</v>
          </cell>
          <cell r="H356" t="str">
            <v>Khanauri</v>
          </cell>
          <cell r="I356" t="str">
            <v>Nawan Goan</v>
          </cell>
        </row>
        <row r="357">
          <cell r="B357" t="str">
            <v>101/0</v>
          </cell>
          <cell r="C357" t="str">
            <v>5DB1+6</v>
          </cell>
          <cell r="D357" t="str">
            <v>Wet</v>
          </cell>
          <cell r="E357">
            <v>5</v>
          </cell>
          <cell r="F357">
            <v>336.41300000000001</v>
          </cell>
          <cell r="G357" t="str">
            <v>Sanrur</v>
          </cell>
          <cell r="H357" t="str">
            <v>Khanauri</v>
          </cell>
          <cell r="I357" t="str">
            <v>Nawan Goan</v>
          </cell>
        </row>
        <row r="358">
          <cell r="B358" t="str">
            <v>102/0</v>
          </cell>
          <cell r="C358" t="str">
            <v>5DB1+6</v>
          </cell>
          <cell r="D358" t="str">
            <v>W.Paddy</v>
          </cell>
          <cell r="E358">
            <v>5</v>
          </cell>
          <cell r="F358">
            <v>223.24</v>
          </cell>
          <cell r="G358" t="str">
            <v>Sanrur</v>
          </cell>
          <cell r="H358" t="str">
            <v>Khanauri</v>
          </cell>
          <cell r="I358" t="str">
            <v>Nawan Goan</v>
          </cell>
        </row>
        <row r="359">
          <cell r="B359" t="str">
            <v>102/1</v>
          </cell>
          <cell r="C359" t="str">
            <v>5DA+3</v>
          </cell>
          <cell r="D359" t="str">
            <v>W.Paddy</v>
          </cell>
          <cell r="E359">
            <v>5</v>
          </cell>
          <cell r="F359">
            <v>378</v>
          </cell>
          <cell r="G359" t="str">
            <v>Sanrur</v>
          </cell>
          <cell r="H359" t="str">
            <v>Khanauri</v>
          </cell>
          <cell r="I359" t="str">
            <v>Nawan Goan</v>
          </cell>
        </row>
        <row r="360">
          <cell r="B360" t="str">
            <v>103/0</v>
          </cell>
          <cell r="C360" t="str">
            <v>5DB1+6</v>
          </cell>
          <cell r="D360" t="str">
            <v>W.Paddy</v>
          </cell>
          <cell r="E360">
            <v>5</v>
          </cell>
          <cell r="F360">
            <v>416.35899999999998</v>
          </cell>
          <cell r="G360" t="str">
            <v>Sanrur</v>
          </cell>
          <cell r="H360" t="str">
            <v>Khanauri</v>
          </cell>
          <cell r="I360" t="str">
            <v>Nawan Goan</v>
          </cell>
        </row>
        <row r="361">
          <cell r="B361" t="str">
            <v>103/1</v>
          </cell>
          <cell r="C361" t="str">
            <v>5DA+9</v>
          </cell>
          <cell r="D361" t="str">
            <v>W.Paddy</v>
          </cell>
          <cell r="E361">
            <v>5</v>
          </cell>
          <cell r="F361">
            <v>403</v>
          </cell>
          <cell r="G361" t="str">
            <v>Sanrur</v>
          </cell>
          <cell r="H361" t="str">
            <v>Khanauri</v>
          </cell>
          <cell r="I361" t="str">
            <v>Jaswant Pur Hotipur</v>
          </cell>
        </row>
        <row r="362">
          <cell r="B362" t="str">
            <v>104/0</v>
          </cell>
          <cell r="C362" t="str">
            <v>5DB2+6</v>
          </cell>
          <cell r="D362" t="str">
            <v>W.Paddy</v>
          </cell>
          <cell r="E362">
            <v>5</v>
          </cell>
          <cell r="F362">
            <v>413.90499999999997</v>
          </cell>
          <cell r="G362" t="str">
            <v>Sanrur</v>
          </cell>
          <cell r="H362" t="str">
            <v>Khanauri</v>
          </cell>
          <cell r="I362" t="str">
            <v>Jaswant Pur Hotipur</v>
          </cell>
        </row>
        <row r="363">
          <cell r="B363" t="str">
            <v>105/0</v>
          </cell>
          <cell r="C363" t="str">
            <v>5DB2+0</v>
          </cell>
          <cell r="D363" t="str">
            <v>W.Paddy</v>
          </cell>
          <cell r="E363">
            <v>5</v>
          </cell>
          <cell r="F363">
            <v>340.96100000000001</v>
          </cell>
          <cell r="G363" t="str">
            <v>Sanrur</v>
          </cell>
          <cell r="H363" t="str">
            <v>Khanauri</v>
          </cell>
          <cell r="I363" t="str">
            <v>Jaswant Pur Hotipur</v>
          </cell>
        </row>
        <row r="364">
          <cell r="B364" t="str">
            <v>105/1</v>
          </cell>
          <cell r="C364" t="str">
            <v>5DA+0</v>
          </cell>
          <cell r="D364" t="str">
            <v>W.Paddy</v>
          </cell>
          <cell r="E364">
            <v>5</v>
          </cell>
          <cell r="F364">
            <v>346</v>
          </cell>
          <cell r="G364" t="str">
            <v>Sanrur</v>
          </cell>
          <cell r="H364" t="str">
            <v>Khanauri</v>
          </cell>
          <cell r="I364" t="str">
            <v>Jaswant Pur Hotipur</v>
          </cell>
        </row>
        <row r="365">
          <cell r="B365" t="str">
            <v>105/2</v>
          </cell>
          <cell r="C365" t="str">
            <v>5DA+6</v>
          </cell>
          <cell r="D365" t="str">
            <v>W.Paddy</v>
          </cell>
          <cell r="E365">
            <v>5</v>
          </cell>
          <cell r="F365">
            <v>383</v>
          </cell>
          <cell r="G365" t="str">
            <v>Patiala</v>
          </cell>
          <cell r="H365" t="str">
            <v>PATRAN</v>
          </cell>
          <cell r="I365" t="str">
            <v>Khang</v>
          </cell>
        </row>
        <row r="366">
          <cell r="B366" t="str">
            <v>105/3</v>
          </cell>
          <cell r="C366" t="str">
            <v>5DA+6</v>
          </cell>
          <cell r="D366" t="str">
            <v>W.Paddy</v>
          </cell>
          <cell r="E366">
            <v>5</v>
          </cell>
          <cell r="F366">
            <v>434</v>
          </cell>
          <cell r="G366" t="str">
            <v>Patiala</v>
          </cell>
          <cell r="H366" t="str">
            <v>PATRAN</v>
          </cell>
          <cell r="I366" t="str">
            <v>Gulhar</v>
          </cell>
        </row>
        <row r="367">
          <cell r="B367" t="str">
            <v>105/4</v>
          </cell>
          <cell r="C367" t="str">
            <v>5DA+6</v>
          </cell>
          <cell r="D367" t="str">
            <v>W.Paddy</v>
          </cell>
          <cell r="E367">
            <v>5</v>
          </cell>
          <cell r="F367">
            <v>400</v>
          </cell>
          <cell r="G367" t="str">
            <v>Patiala</v>
          </cell>
          <cell r="H367" t="str">
            <v>PATRAN</v>
          </cell>
          <cell r="I367" t="str">
            <v>Gulhar</v>
          </cell>
        </row>
        <row r="368">
          <cell r="B368" t="str">
            <v>105/5</v>
          </cell>
          <cell r="C368" t="str">
            <v>5DA+9</v>
          </cell>
          <cell r="D368" t="str">
            <v>Wet</v>
          </cell>
          <cell r="E368">
            <v>5</v>
          </cell>
          <cell r="F368">
            <v>407</v>
          </cell>
          <cell r="G368" t="str">
            <v>Patiala</v>
          </cell>
          <cell r="H368" t="str">
            <v>PATRAN</v>
          </cell>
          <cell r="I368" t="str">
            <v>Noorpur</v>
          </cell>
        </row>
        <row r="369">
          <cell r="B369" t="str">
            <v>106/0</v>
          </cell>
          <cell r="C369" t="str">
            <v>5DB2+9</v>
          </cell>
          <cell r="D369" t="str">
            <v>W.Paddy</v>
          </cell>
          <cell r="E369">
            <v>5</v>
          </cell>
          <cell r="F369">
            <v>425.59699999999998</v>
          </cell>
          <cell r="G369" t="str">
            <v>Patiala</v>
          </cell>
          <cell r="H369" t="str">
            <v>PATRAN</v>
          </cell>
          <cell r="I369" t="str">
            <v>Noorpur</v>
          </cell>
        </row>
        <row r="370">
          <cell r="B370" t="str">
            <v>106/1</v>
          </cell>
          <cell r="C370" t="str">
            <v>5DA+3</v>
          </cell>
          <cell r="D370" t="str">
            <v>W.Paddy</v>
          </cell>
          <cell r="E370">
            <v>5</v>
          </cell>
          <cell r="F370">
            <v>381</v>
          </cell>
          <cell r="G370" t="str">
            <v>Patiala</v>
          </cell>
          <cell r="H370" t="str">
            <v>PATRAN</v>
          </cell>
          <cell r="I370" t="str">
            <v>Khang</v>
          </cell>
        </row>
        <row r="371">
          <cell r="B371" t="str">
            <v>106/2</v>
          </cell>
          <cell r="C371" t="str">
            <v>5DA+0</v>
          </cell>
          <cell r="D371" t="str">
            <v>W.Paddy</v>
          </cell>
          <cell r="E371">
            <v>5</v>
          </cell>
          <cell r="F371">
            <v>357</v>
          </cell>
          <cell r="G371" t="str">
            <v>Patiala</v>
          </cell>
          <cell r="H371" t="str">
            <v>PATRAN</v>
          </cell>
          <cell r="I371" t="str">
            <v>Molviwala</v>
          </cell>
        </row>
        <row r="372">
          <cell r="B372" t="str">
            <v>106/3</v>
          </cell>
          <cell r="C372" t="str">
            <v>5DA+0</v>
          </cell>
          <cell r="D372" t="str">
            <v>W.Paddy</v>
          </cell>
          <cell r="E372">
            <v>5</v>
          </cell>
          <cell r="F372">
            <v>367</v>
          </cell>
          <cell r="G372" t="str">
            <v>Patiala</v>
          </cell>
          <cell r="H372" t="str">
            <v>PATRAN</v>
          </cell>
          <cell r="I372" t="str">
            <v>Molviwala</v>
          </cell>
        </row>
        <row r="373">
          <cell r="B373" t="str">
            <v>106/4</v>
          </cell>
          <cell r="C373" t="str">
            <v>5DA+0</v>
          </cell>
          <cell r="D373" t="str">
            <v>W.Paddy</v>
          </cell>
          <cell r="E373">
            <v>5</v>
          </cell>
          <cell r="F373">
            <v>276</v>
          </cell>
          <cell r="G373" t="str">
            <v>Patiala</v>
          </cell>
          <cell r="H373" t="str">
            <v>PATRAN</v>
          </cell>
          <cell r="I373" t="str">
            <v>Molviwala</v>
          </cell>
        </row>
        <row r="374">
          <cell r="B374" t="str">
            <v>106/5</v>
          </cell>
          <cell r="C374" t="str">
            <v>5DA-3</v>
          </cell>
          <cell r="D374" t="str">
            <v>W.Paddy</v>
          </cell>
          <cell r="E374">
            <v>5</v>
          </cell>
          <cell r="F374">
            <v>332</v>
          </cell>
          <cell r="G374" t="str">
            <v>Patiala</v>
          </cell>
          <cell r="H374" t="str">
            <v>PATRAN</v>
          </cell>
          <cell r="I374" t="str">
            <v>Molviwala</v>
          </cell>
        </row>
        <row r="375">
          <cell r="B375" t="str">
            <v>106/6</v>
          </cell>
          <cell r="C375" t="str">
            <v>5DA+0</v>
          </cell>
          <cell r="D375" t="str">
            <v>W.Paddy</v>
          </cell>
          <cell r="E375">
            <v>5</v>
          </cell>
          <cell r="F375">
            <v>320</v>
          </cell>
          <cell r="G375" t="str">
            <v>Patiala</v>
          </cell>
          <cell r="H375" t="str">
            <v>PATRAN</v>
          </cell>
          <cell r="I375" t="str">
            <v>Molviwala</v>
          </cell>
        </row>
        <row r="376">
          <cell r="B376" t="str">
            <v>106/7</v>
          </cell>
          <cell r="C376" t="str">
            <v>5DA+6</v>
          </cell>
          <cell r="D376" t="str">
            <v>Wet</v>
          </cell>
          <cell r="E376">
            <v>5</v>
          </cell>
          <cell r="F376">
            <v>367</v>
          </cell>
          <cell r="G376" t="str">
            <v>Patiala</v>
          </cell>
          <cell r="H376" t="str">
            <v>PATRAN</v>
          </cell>
          <cell r="I376" t="str">
            <v>Molviwala</v>
          </cell>
        </row>
        <row r="377">
          <cell r="B377" t="str">
            <v>107/0</v>
          </cell>
          <cell r="C377" t="str">
            <v>5DC2+6</v>
          </cell>
          <cell r="D377" t="str">
            <v>Wet</v>
          </cell>
          <cell r="E377">
            <v>5</v>
          </cell>
          <cell r="F377">
            <v>416.11099999999999</v>
          </cell>
          <cell r="G377" t="str">
            <v>Patiala</v>
          </cell>
          <cell r="H377" t="str">
            <v>PATRAN</v>
          </cell>
          <cell r="I377" t="str">
            <v>Molviwala</v>
          </cell>
        </row>
        <row r="378">
          <cell r="B378" t="str">
            <v>108/0</v>
          </cell>
          <cell r="C378" t="str">
            <v>5DD60+25</v>
          </cell>
          <cell r="D378" t="str">
            <v>Wet</v>
          </cell>
          <cell r="E378">
            <v>5</v>
          </cell>
          <cell r="F378">
            <v>350.47199999999998</v>
          </cell>
          <cell r="G378" t="str">
            <v>Patiala</v>
          </cell>
          <cell r="H378" t="str">
            <v>PATRAN</v>
          </cell>
          <cell r="I378" t="str">
            <v>Molviwala</v>
          </cell>
        </row>
        <row r="379">
          <cell r="B379" t="str">
            <v>109/0</v>
          </cell>
          <cell r="C379" t="str">
            <v>5DD60+18</v>
          </cell>
          <cell r="D379" t="str">
            <v>W.Paddy</v>
          </cell>
          <cell r="E379">
            <v>5</v>
          </cell>
          <cell r="F379">
            <v>199.19399999999999</v>
          </cell>
          <cell r="G379" t="str">
            <v>Patiala</v>
          </cell>
          <cell r="H379" t="str">
            <v>PATRAN</v>
          </cell>
          <cell r="I379" t="str">
            <v>Molviwala</v>
          </cell>
        </row>
        <row r="380">
          <cell r="B380" t="str">
            <v>109/1</v>
          </cell>
          <cell r="C380" t="str">
            <v>5DA+6</v>
          </cell>
          <cell r="D380" t="str">
            <v>W.Paddy</v>
          </cell>
          <cell r="E380">
            <v>5</v>
          </cell>
          <cell r="F380">
            <v>433</v>
          </cell>
          <cell r="G380" t="str">
            <v>Patiala</v>
          </cell>
          <cell r="H380" t="str">
            <v>PATRAN</v>
          </cell>
          <cell r="I380" t="str">
            <v>Paind</v>
          </cell>
        </row>
        <row r="381">
          <cell r="B381" t="str">
            <v>109/2</v>
          </cell>
          <cell r="C381" t="str">
            <v>5DA+0</v>
          </cell>
          <cell r="D381" t="str">
            <v>Wet</v>
          </cell>
          <cell r="E381">
            <v>5</v>
          </cell>
          <cell r="F381">
            <v>341</v>
          </cell>
          <cell r="G381" t="str">
            <v>Patiala</v>
          </cell>
          <cell r="H381" t="str">
            <v>PATRAN</v>
          </cell>
          <cell r="I381" t="str">
            <v>Paind</v>
          </cell>
        </row>
        <row r="382">
          <cell r="B382" t="str">
            <v>110/0</v>
          </cell>
          <cell r="C382" t="str">
            <v>5DB2+9</v>
          </cell>
          <cell r="D382" t="str">
            <v>Wet</v>
          </cell>
          <cell r="E382">
            <v>5</v>
          </cell>
          <cell r="F382">
            <v>331.66199999999998</v>
          </cell>
          <cell r="G382" t="str">
            <v>Patiala</v>
          </cell>
          <cell r="H382" t="str">
            <v>PATRAN</v>
          </cell>
          <cell r="I382" t="str">
            <v>Paind</v>
          </cell>
        </row>
        <row r="383">
          <cell r="B383" t="str">
            <v>111/0</v>
          </cell>
          <cell r="C383" t="str">
            <v>5DD45+3</v>
          </cell>
          <cell r="D383" t="str">
            <v>Dry</v>
          </cell>
          <cell r="E383">
            <v>5</v>
          </cell>
          <cell r="F383">
            <v>245.35599999999999</v>
          </cell>
          <cell r="G383" t="str">
            <v>Patiala</v>
          </cell>
          <cell r="H383" t="str">
            <v>PATRAN</v>
          </cell>
          <cell r="I383" t="str">
            <v>Shutrana</v>
          </cell>
        </row>
        <row r="384">
          <cell r="B384" t="str">
            <v>111/1</v>
          </cell>
          <cell r="C384" t="str">
            <v>5DA+3</v>
          </cell>
          <cell r="D384" t="str">
            <v>Wet</v>
          </cell>
          <cell r="E384">
            <v>5</v>
          </cell>
          <cell r="F384">
            <v>243</v>
          </cell>
          <cell r="G384" t="str">
            <v>Patiala</v>
          </cell>
          <cell r="H384" t="str">
            <v>PATRAN</v>
          </cell>
          <cell r="I384" t="str">
            <v>Shutrana</v>
          </cell>
        </row>
        <row r="385">
          <cell r="B385" t="str">
            <v>112/0</v>
          </cell>
          <cell r="C385" t="str">
            <v>5DD45+0</v>
          </cell>
          <cell r="D385" t="str">
            <v>Wet</v>
          </cell>
          <cell r="E385">
            <v>5</v>
          </cell>
          <cell r="F385">
            <v>240.23</v>
          </cell>
          <cell r="G385" t="str">
            <v>Patiala</v>
          </cell>
          <cell r="H385" t="str">
            <v>PATRAN</v>
          </cell>
          <cell r="I385" t="str">
            <v>Shutrana</v>
          </cell>
        </row>
        <row r="386">
          <cell r="B386" t="str">
            <v>113/0</v>
          </cell>
          <cell r="C386" t="str">
            <v>5DB2+0</v>
          </cell>
          <cell r="D386" t="str">
            <v>W.Paddy</v>
          </cell>
          <cell r="E386">
            <v>5</v>
          </cell>
          <cell r="F386">
            <v>212.64</v>
          </cell>
          <cell r="G386" t="str">
            <v>Patiala</v>
          </cell>
          <cell r="H386" t="str">
            <v>PATRAN</v>
          </cell>
          <cell r="I386" t="str">
            <v>Duttal</v>
          </cell>
        </row>
        <row r="387">
          <cell r="B387" t="str">
            <v>113/1</v>
          </cell>
          <cell r="C387" t="str">
            <v>5DA+6</v>
          </cell>
          <cell r="D387" t="str">
            <v>Wet</v>
          </cell>
          <cell r="E387">
            <v>5</v>
          </cell>
          <cell r="F387">
            <v>329</v>
          </cell>
          <cell r="G387" t="str">
            <v>Patiala</v>
          </cell>
          <cell r="H387" t="str">
            <v>PATRAN</v>
          </cell>
          <cell r="I387" t="str">
            <v>Duttal</v>
          </cell>
        </row>
        <row r="388">
          <cell r="B388" t="str">
            <v>114/0</v>
          </cell>
          <cell r="C388" t="str">
            <v>5DC2+9</v>
          </cell>
          <cell r="D388" t="str">
            <v>W.Paddy</v>
          </cell>
          <cell r="E388">
            <v>5</v>
          </cell>
          <cell r="F388">
            <v>432.99</v>
          </cell>
          <cell r="G388" t="str">
            <v>Patiala</v>
          </cell>
          <cell r="H388" t="str">
            <v>PATRAN</v>
          </cell>
          <cell r="I388" t="str">
            <v>Duttal</v>
          </cell>
        </row>
        <row r="389">
          <cell r="B389" t="str">
            <v>114/1</v>
          </cell>
          <cell r="C389" t="str">
            <v>5DA+6</v>
          </cell>
          <cell r="D389" t="str">
            <v>Wet</v>
          </cell>
          <cell r="E389">
            <v>5</v>
          </cell>
          <cell r="F389">
            <v>431.32400000000001</v>
          </cell>
          <cell r="G389" t="str">
            <v>Patiala</v>
          </cell>
          <cell r="H389" t="str">
            <v>PATRAN</v>
          </cell>
          <cell r="I389" t="str">
            <v>Duttal</v>
          </cell>
        </row>
        <row r="390">
          <cell r="B390" t="str">
            <v>115/0</v>
          </cell>
          <cell r="C390" t="str">
            <v>5DB2+0</v>
          </cell>
          <cell r="D390" t="str">
            <v>W.Paddy</v>
          </cell>
          <cell r="E390">
            <v>5</v>
          </cell>
          <cell r="F390">
            <v>343.22399999999999</v>
          </cell>
          <cell r="G390" t="str">
            <v>Patiala</v>
          </cell>
          <cell r="H390" t="str">
            <v>PATRAN</v>
          </cell>
          <cell r="I390" t="str">
            <v>Duttal</v>
          </cell>
        </row>
        <row r="391">
          <cell r="B391" t="str">
            <v>115/1</v>
          </cell>
          <cell r="C391" t="str">
            <v>5DA+6</v>
          </cell>
          <cell r="D391" t="str">
            <v>W.Paddy</v>
          </cell>
          <cell r="E391">
            <v>5</v>
          </cell>
          <cell r="F391">
            <v>322</v>
          </cell>
          <cell r="G391" t="str">
            <v>Patiala</v>
          </cell>
          <cell r="H391" t="str">
            <v>PATRAN</v>
          </cell>
          <cell r="I391" t="str">
            <v>Duttal</v>
          </cell>
        </row>
        <row r="392">
          <cell r="B392" t="str">
            <v>115/2</v>
          </cell>
          <cell r="C392" t="str">
            <v>5DA+0</v>
          </cell>
          <cell r="D392" t="str">
            <v>Wet</v>
          </cell>
          <cell r="E392">
            <v>5</v>
          </cell>
          <cell r="F392">
            <v>360</v>
          </cell>
          <cell r="G392" t="str">
            <v>Patiala</v>
          </cell>
          <cell r="H392" t="str">
            <v>PATRAN</v>
          </cell>
          <cell r="I392" t="str">
            <v>Duttal</v>
          </cell>
        </row>
        <row r="393">
          <cell r="B393" t="str">
            <v>116/0</v>
          </cell>
          <cell r="C393" t="str">
            <v>5DC1+3</v>
          </cell>
          <cell r="D393" t="str">
            <v>Wet</v>
          </cell>
          <cell r="E393">
            <v>5</v>
          </cell>
          <cell r="F393">
            <v>375.37</v>
          </cell>
          <cell r="G393" t="str">
            <v>Patiala</v>
          </cell>
          <cell r="H393" t="str">
            <v>PATRAN</v>
          </cell>
          <cell r="I393" t="str">
            <v>Duttal</v>
          </cell>
        </row>
        <row r="394">
          <cell r="B394" t="str">
            <v>117/0</v>
          </cell>
          <cell r="C394" t="str">
            <v>5DD45+0</v>
          </cell>
          <cell r="D394" t="str">
            <v>W.Paddy</v>
          </cell>
          <cell r="E394">
            <v>5</v>
          </cell>
          <cell r="F394">
            <v>249.27</v>
          </cell>
          <cell r="G394" t="str">
            <v>Patiala</v>
          </cell>
          <cell r="H394" t="str">
            <v>PATRAN</v>
          </cell>
          <cell r="I394" t="str">
            <v>Duttal</v>
          </cell>
        </row>
        <row r="395">
          <cell r="B395" t="str">
            <v>117/1</v>
          </cell>
          <cell r="C395" t="str">
            <v>5DA+9</v>
          </cell>
          <cell r="D395" t="str">
            <v>Wet</v>
          </cell>
          <cell r="E395">
            <v>5</v>
          </cell>
          <cell r="F395">
            <v>410</v>
          </cell>
          <cell r="G395" t="str">
            <v>Patiala</v>
          </cell>
          <cell r="H395" t="str">
            <v>PATRAN</v>
          </cell>
          <cell r="I395" t="str">
            <v>Duttal</v>
          </cell>
        </row>
        <row r="396">
          <cell r="B396" t="str">
            <v>118/0</v>
          </cell>
          <cell r="C396" t="str">
            <v>5DB1+6</v>
          </cell>
          <cell r="D396" t="str">
            <v>W.Paddy</v>
          </cell>
          <cell r="E396">
            <v>5</v>
          </cell>
          <cell r="F396">
            <v>401.89600000000002</v>
          </cell>
          <cell r="G396" t="str">
            <v>Patiala</v>
          </cell>
          <cell r="H396" t="str">
            <v>PATRAN</v>
          </cell>
          <cell r="I396" t="str">
            <v>Duttal</v>
          </cell>
        </row>
        <row r="397">
          <cell r="B397" t="str">
            <v>118/1</v>
          </cell>
          <cell r="C397" t="str">
            <v>5DA+0</v>
          </cell>
          <cell r="D397" t="str">
            <v>W.Paddy</v>
          </cell>
          <cell r="E397">
            <v>5</v>
          </cell>
          <cell r="F397">
            <v>353</v>
          </cell>
          <cell r="G397" t="str">
            <v>Patiala</v>
          </cell>
          <cell r="H397" t="str">
            <v>PATRAN</v>
          </cell>
          <cell r="I397" t="str">
            <v>Duttal</v>
          </cell>
        </row>
        <row r="398">
          <cell r="B398" t="str">
            <v>118/2</v>
          </cell>
          <cell r="C398" t="str">
            <v>5DA+0</v>
          </cell>
          <cell r="D398" t="str">
            <v>W.Paddy</v>
          </cell>
          <cell r="E398">
            <v>5</v>
          </cell>
          <cell r="F398">
            <v>337</v>
          </cell>
          <cell r="G398" t="str">
            <v>Patiala</v>
          </cell>
          <cell r="H398" t="str">
            <v>PATRAN</v>
          </cell>
          <cell r="I398" t="str">
            <v>Bishan pura alias banwala</v>
          </cell>
        </row>
        <row r="399">
          <cell r="B399" t="str">
            <v>118/3</v>
          </cell>
          <cell r="C399" t="str">
            <v>5DA+0</v>
          </cell>
          <cell r="D399" t="str">
            <v>Wet</v>
          </cell>
          <cell r="E399">
            <v>5</v>
          </cell>
          <cell r="F399">
            <v>255</v>
          </cell>
          <cell r="G399" t="str">
            <v>Patiala</v>
          </cell>
          <cell r="H399" t="str">
            <v>PATRAN</v>
          </cell>
          <cell r="I399" t="str">
            <v>Bishan pura alias banwala</v>
          </cell>
        </row>
        <row r="400">
          <cell r="B400" t="str">
            <v>119/0</v>
          </cell>
          <cell r="C400" t="str">
            <v>5DD60+9</v>
          </cell>
          <cell r="D400" t="str">
            <v>Wet</v>
          </cell>
          <cell r="E400">
            <v>5</v>
          </cell>
          <cell r="F400">
            <v>340.04300000000001</v>
          </cell>
          <cell r="G400" t="str">
            <v>Patiala</v>
          </cell>
          <cell r="H400" t="str">
            <v>PATRAN</v>
          </cell>
          <cell r="I400" t="str">
            <v>Daroli</v>
          </cell>
        </row>
        <row r="401">
          <cell r="B401" t="str">
            <v>120/0</v>
          </cell>
          <cell r="C401" t="str">
            <v>5DD60+25</v>
          </cell>
          <cell r="D401" t="str">
            <v>Wet</v>
          </cell>
          <cell r="E401">
            <v>5</v>
          </cell>
          <cell r="F401">
            <v>185.84899999999999</v>
          </cell>
          <cell r="G401" t="str">
            <v>Patiala</v>
          </cell>
          <cell r="H401" t="str">
            <v>PATRAN</v>
          </cell>
          <cell r="I401" t="str">
            <v>Daroli</v>
          </cell>
        </row>
        <row r="402">
          <cell r="B402" t="str">
            <v>121/0</v>
          </cell>
          <cell r="C402" t="str">
            <v>5DD60+18(1.5M RC)</v>
          </cell>
          <cell r="D402" t="str">
            <v>Wet</v>
          </cell>
          <cell r="E402">
            <v>5</v>
          </cell>
          <cell r="F402">
            <v>113.34</v>
          </cell>
          <cell r="G402" t="str">
            <v>Patiala</v>
          </cell>
          <cell r="H402" t="str">
            <v>PATRAN</v>
          </cell>
          <cell r="I402" t="str">
            <v>Daroli</v>
          </cell>
        </row>
      </sheetData>
      <sheetData sheetId="10"/>
      <sheetData sheetId="11"/>
      <sheetData sheetId="12"/>
      <sheetData sheetId="13">
        <row r="54">
          <cell r="B54">
            <v>173</v>
          </cell>
          <cell r="D54">
            <v>47</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TA513 Drawing Requirement"/>
      <sheetName val="Drawing"/>
    </sheetNames>
    <definedNames>
      <definedName name="City"/>
      <definedName name="GeneralInformation"/>
      <definedName name="GInfo"/>
      <definedName name="Mandatory"/>
    </definedNames>
    <sheetDataSet>
      <sheetData sheetId="0" refreshError="1"/>
      <sheetData sheetId="1" refreshError="1"/>
      <sheetData sheetId="2"/>
    </sheetDataSet>
  </externalBook>
</externalLink>
</file>

<file path=xl/persons/person.xml><?xml version="1.0" encoding="utf-8"?>
<personList xmlns="http://schemas.microsoft.com/office/spreadsheetml/2018/threadedcomments" xmlns:x="http://schemas.openxmlformats.org/spreadsheetml/2006/main">
  <person displayName="Santosh Kumar" id="{F234BAE3-DF6B-4FBA-81F9-9A23A56AF649}" userId="S::kumarsan50@KECRPG.COM::90f66c38-2d86-4faa-a4af-2ff1c3a18a65" providerId="AD"/>
</personList>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102" dT="2024-10-03T05:33:09.75" personId="{F234BAE3-DF6B-4FBA-81F9-9A23A56AF649}" id="{97AAB627-EAFA-4DB8-867A-E3F7B2991ECA}">
    <text>DD60+25 to DD60+18</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FF00"/>
    <pageSetUpPr fitToPage="1"/>
  </sheetPr>
  <dimension ref="A1:R34"/>
  <sheetViews>
    <sheetView tabSelected="1" zoomScaleNormal="100" zoomScaleSheetLayoutView="100" workbookViewId="0">
      <selection activeCell="O30" sqref="O30"/>
    </sheetView>
  </sheetViews>
  <sheetFormatPr defaultColWidth="14.42578125" defaultRowHeight="15" customHeight="1"/>
  <cols>
    <col min="1" max="1" width="15.42578125" style="864" customWidth="1"/>
    <col min="2" max="2" width="6.7109375" style="864" bestFit="1" customWidth="1"/>
    <col min="3" max="3" width="11" style="864" customWidth="1"/>
    <col min="4" max="4" width="10.42578125" style="864" customWidth="1"/>
    <col min="5" max="5" width="12.140625" style="864" customWidth="1"/>
    <col min="6" max="6" width="11.140625" style="864" customWidth="1"/>
    <col min="7" max="7" width="9.140625" style="864" customWidth="1"/>
    <col min="8" max="8" width="10.85546875" style="864" customWidth="1"/>
    <col min="9" max="9" width="11.85546875" style="864" customWidth="1"/>
    <col min="10" max="10" width="12.28515625" style="864" customWidth="1"/>
    <col min="11" max="11" width="12.7109375" style="864" customWidth="1"/>
    <col min="12" max="12" width="11.28515625" style="864" customWidth="1"/>
    <col min="13" max="13" width="9.28515625" style="864" customWidth="1"/>
    <col min="14" max="14" width="7.28515625" style="864" customWidth="1"/>
    <col min="15" max="15" width="31.140625" style="864" bestFit="1" customWidth="1"/>
    <col min="16" max="16384" width="14.42578125" style="864"/>
  </cols>
  <sheetData>
    <row r="1" spans="1:18" ht="15" customHeight="1">
      <c r="A1" s="1026" t="s">
        <v>0</v>
      </c>
      <c r="B1" s="1026"/>
      <c r="C1" s="1026"/>
      <c r="D1" s="1026"/>
      <c r="E1" s="1026"/>
      <c r="F1" s="1026"/>
      <c r="G1" s="1026"/>
      <c r="H1" s="1026"/>
      <c r="I1" s="1026"/>
      <c r="J1" s="1026"/>
      <c r="K1" s="1026"/>
      <c r="L1" s="1026"/>
      <c r="M1" s="1026"/>
      <c r="N1" s="1027"/>
      <c r="O1" s="970">
        <v>46202</v>
      </c>
    </row>
    <row r="2" spans="1:18" s="866" customFormat="1" ht="25.5" customHeight="1" thickBot="1">
      <c r="A2" s="971" t="s">
        <v>1</v>
      </c>
      <c r="B2" s="1028">
        <v>45678</v>
      </c>
      <c r="C2" s="1029"/>
      <c r="D2" s="972"/>
      <c r="E2" s="971" t="s">
        <v>2</v>
      </c>
      <c r="F2" s="971"/>
      <c r="G2" s="973">
        <v>23</v>
      </c>
      <c r="H2" s="974"/>
      <c r="I2" s="975" t="s">
        <v>3</v>
      </c>
      <c r="J2" s="976">
        <v>46378</v>
      </c>
      <c r="K2" s="977"/>
      <c r="L2" s="978" t="s">
        <v>4</v>
      </c>
      <c r="M2" s="1030">
        <f>J2-O1</f>
        <v>176</v>
      </c>
      <c r="N2" s="1031"/>
      <c r="O2" s="979"/>
      <c r="Q2" s="969" t="s">
        <v>5</v>
      </c>
      <c r="R2" s="969">
        <v>12</v>
      </c>
    </row>
    <row r="3" spans="1:18" ht="15" customHeight="1">
      <c r="A3" s="1032" t="s">
        <v>6</v>
      </c>
      <c r="B3" s="1033"/>
      <c r="C3" s="1033"/>
      <c r="D3" s="1033"/>
      <c r="E3" s="1033"/>
      <c r="F3" s="1033"/>
      <c r="G3" s="1033"/>
      <c r="H3" s="1033"/>
      <c r="I3" s="1033"/>
      <c r="J3" s="1033"/>
      <c r="K3" s="1033"/>
      <c r="L3" s="1033"/>
      <c r="M3" s="1033"/>
      <c r="N3" s="1034"/>
      <c r="O3" s="922"/>
    </row>
    <row r="4" spans="1:18" ht="36">
      <c r="A4" s="923" t="s">
        <v>7</v>
      </c>
      <c r="B4" s="867" t="s">
        <v>8</v>
      </c>
      <c r="C4" s="867" t="s">
        <v>9</v>
      </c>
      <c r="D4" s="867" t="s">
        <v>10</v>
      </c>
      <c r="E4" s="867" t="s">
        <v>11</v>
      </c>
      <c r="F4" s="867" t="s">
        <v>12</v>
      </c>
      <c r="G4" s="867" t="s">
        <v>13</v>
      </c>
      <c r="H4" s="867" t="s">
        <v>14</v>
      </c>
      <c r="I4" s="867" t="s">
        <v>15</v>
      </c>
      <c r="J4" s="867" t="s">
        <v>16</v>
      </c>
      <c r="K4" s="867" t="s">
        <v>17</v>
      </c>
      <c r="L4" s="867" t="s">
        <v>18</v>
      </c>
      <c r="M4" s="867" t="s">
        <v>19</v>
      </c>
      <c r="N4" s="867" t="s">
        <v>20</v>
      </c>
      <c r="O4" s="924" t="s">
        <v>21</v>
      </c>
    </row>
    <row r="5" spans="1:18" ht="13.5" customHeight="1">
      <c r="A5" s="925" t="s">
        <v>22</v>
      </c>
      <c r="B5" s="869">
        <f>B16+B27</f>
        <v>222.93</v>
      </c>
      <c r="C5" s="921">
        <f t="shared" ref="C5:N5" si="0">C16+C27</f>
        <v>230.36</v>
      </c>
      <c r="D5" s="869">
        <f t="shared" si="0"/>
        <v>222.93</v>
      </c>
      <c r="E5" s="869">
        <f t="shared" si="0"/>
        <v>230.36</v>
      </c>
      <c r="F5" s="869">
        <f t="shared" si="0"/>
        <v>0</v>
      </c>
      <c r="G5" s="869">
        <f t="shared" si="0"/>
        <v>0</v>
      </c>
      <c r="H5" s="870">
        <f t="shared" si="0"/>
        <v>0</v>
      </c>
      <c r="I5" s="871">
        <f t="shared" si="0"/>
        <v>0</v>
      </c>
      <c r="J5" s="869">
        <f t="shared" si="0"/>
        <v>78.73</v>
      </c>
      <c r="K5" s="880">
        <f t="shared" si="0"/>
        <v>230.36</v>
      </c>
      <c r="L5" s="869">
        <f t="shared" si="0"/>
        <v>0</v>
      </c>
      <c r="M5" s="869">
        <f t="shared" si="0"/>
        <v>0</v>
      </c>
      <c r="N5" s="869">
        <f t="shared" si="0"/>
        <v>0</v>
      </c>
      <c r="O5" s="926"/>
    </row>
    <row r="6" spans="1:18" ht="15" customHeight="1">
      <c r="A6" s="925" t="s">
        <v>23</v>
      </c>
      <c r="B6" s="869">
        <f t="shared" ref="B6:N6" si="1">B17+B28</f>
        <v>222.93</v>
      </c>
      <c r="C6" s="869">
        <f t="shared" si="1"/>
        <v>230.36</v>
      </c>
      <c r="D6" s="869">
        <v>222.93</v>
      </c>
      <c r="E6" s="869">
        <v>230.36</v>
      </c>
      <c r="F6" s="869">
        <v>0</v>
      </c>
      <c r="G6" s="869">
        <v>0</v>
      </c>
      <c r="H6" s="870">
        <v>0</v>
      </c>
      <c r="I6" s="871">
        <v>0</v>
      </c>
      <c r="J6" s="869">
        <v>222.93</v>
      </c>
      <c r="K6" s="869">
        <v>230.36</v>
      </c>
      <c r="L6" s="869">
        <f t="shared" si="1"/>
        <v>0</v>
      </c>
      <c r="M6" s="869">
        <f t="shared" si="1"/>
        <v>0</v>
      </c>
      <c r="N6" s="869">
        <f t="shared" si="1"/>
        <v>0</v>
      </c>
      <c r="O6" s="927" t="s">
        <v>24</v>
      </c>
    </row>
    <row r="7" spans="1:18" ht="15" customHeight="1">
      <c r="A7" s="928" t="s">
        <v>25</v>
      </c>
      <c r="B7" s="869">
        <f t="shared" ref="B7:N7" si="2">B18+B29</f>
        <v>597</v>
      </c>
      <c r="C7" s="869">
        <f t="shared" si="2"/>
        <v>619</v>
      </c>
      <c r="D7" s="869">
        <v>547</v>
      </c>
      <c r="E7" s="869">
        <v>89</v>
      </c>
      <c r="F7" s="869">
        <v>28</v>
      </c>
      <c r="G7" s="869">
        <v>35</v>
      </c>
      <c r="H7" s="870">
        <v>0</v>
      </c>
      <c r="I7" s="870">
        <v>11</v>
      </c>
      <c r="J7" s="869">
        <v>575</v>
      </c>
      <c r="K7" s="880">
        <v>100</v>
      </c>
      <c r="L7" s="869">
        <f t="shared" si="2"/>
        <v>519</v>
      </c>
      <c r="M7" s="869">
        <f t="shared" si="2"/>
        <v>0</v>
      </c>
      <c r="N7" s="869">
        <f t="shared" si="2"/>
        <v>1</v>
      </c>
      <c r="O7" s="926"/>
    </row>
    <row r="8" spans="1:18" ht="15" customHeight="1">
      <c r="A8" s="929" t="s">
        <v>26</v>
      </c>
      <c r="B8" s="869">
        <f t="shared" ref="B8:N8" si="3">B19+B30</f>
        <v>597</v>
      </c>
      <c r="C8" s="869">
        <f t="shared" si="3"/>
        <v>619</v>
      </c>
      <c r="D8" s="869">
        <v>547</v>
      </c>
      <c r="E8" s="869">
        <v>17</v>
      </c>
      <c r="F8" s="869">
        <v>28</v>
      </c>
      <c r="G8" s="869">
        <v>0</v>
      </c>
      <c r="H8" s="874">
        <v>0</v>
      </c>
      <c r="I8" s="874">
        <v>0</v>
      </c>
      <c r="J8" s="869">
        <v>575</v>
      </c>
      <c r="K8" s="869">
        <v>17</v>
      </c>
      <c r="L8" s="869">
        <f t="shared" si="3"/>
        <v>601</v>
      </c>
      <c r="M8" s="869">
        <f t="shared" si="3"/>
        <v>0</v>
      </c>
      <c r="N8" s="869">
        <f t="shared" si="3"/>
        <v>0</v>
      </c>
      <c r="O8" s="927"/>
    </row>
    <row r="9" spans="1:18" ht="15" customHeight="1">
      <c r="A9" s="930" t="s">
        <v>27</v>
      </c>
      <c r="B9" s="869">
        <f t="shared" ref="B9:N9" si="4">B20+B31</f>
        <v>597</v>
      </c>
      <c r="C9" s="869">
        <f t="shared" si="4"/>
        <v>619</v>
      </c>
      <c r="D9" s="869">
        <v>465</v>
      </c>
      <c r="E9" s="869">
        <v>31</v>
      </c>
      <c r="F9" s="869">
        <v>35</v>
      </c>
      <c r="G9" s="869">
        <v>16</v>
      </c>
      <c r="H9" s="876">
        <v>0</v>
      </c>
      <c r="I9" s="876">
        <v>4</v>
      </c>
      <c r="J9" s="869">
        <v>500</v>
      </c>
      <c r="K9" s="880">
        <v>35</v>
      </c>
      <c r="L9" s="869">
        <f t="shared" si="4"/>
        <v>584</v>
      </c>
      <c r="M9" s="869">
        <f t="shared" si="4"/>
        <v>0</v>
      </c>
      <c r="N9" s="869">
        <f t="shared" si="4"/>
        <v>0</v>
      </c>
      <c r="O9" s="931"/>
    </row>
    <row r="10" spans="1:18" ht="15" customHeight="1">
      <c r="A10" s="932" t="s">
        <v>28</v>
      </c>
      <c r="B10" s="869">
        <f t="shared" ref="B10:N10" si="5">B21+B32</f>
        <v>597</v>
      </c>
      <c r="C10" s="869">
        <f t="shared" si="5"/>
        <v>619</v>
      </c>
      <c r="D10" s="869">
        <v>465</v>
      </c>
      <c r="E10" s="869">
        <v>0</v>
      </c>
      <c r="F10" s="869">
        <v>35</v>
      </c>
      <c r="G10" s="869">
        <v>0</v>
      </c>
      <c r="H10" s="876">
        <v>0</v>
      </c>
      <c r="I10" s="876">
        <v>0</v>
      </c>
      <c r="J10" s="869">
        <v>500</v>
      </c>
      <c r="K10" s="869">
        <v>0</v>
      </c>
      <c r="L10" s="869">
        <f t="shared" si="5"/>
        <v>619</v>
      </c>
      <c r="M10" s="869">
        <f t="shared" si="5"/>
        <v>0</v>
      </c>
      <c r="N10" s="869">
        <f t="shared" si="5"/>
        <v>0</v>
      </c>
      <c r="O10" s="933"/>
    </row>
    <row r="11" spans="1:18" ht="15" customHeight="1">
      <c r="A11" s="932" t="s">
        <v>29</v>
      </c>
      <c r="B11" s="869">
        <f t="shared" ref="B11:N11" si="6">B22+B33</f>
        <v>222.93</v>
      </c>
      <c r="C11" s="869">
        <f t="shared" si="6"/>
        <v>230.56</v>
      </c>
      <c r="D11" s="869">
        <v>140</v>
      </c>
      <c r="E11" s="869">
        <v>0</v>
      </c>
      <c r="F11" s="869">
        <v>13</v>
      </c>
      <c r="G11" s="869">
        <v>0</v>
      </c>
      <c r="H11" s="876">
        <v>0</v>
      </c>
      <c r="I11" s="876">
        <v>0</v>
      </c>
      <c r="J11" s="869">
        <v>153</v>
      </c>
      <c r="K11" s="869">
        <v>0</v>
      </c>
      <c r="L11" s="869">
        <f t="shared" si="6"/>
        <v>230.56</v>
      </c>
      <c r="M11" s="869">
        <f t="shared" si="6"/>
        <v>0</v>
      </c>
      <c r="N11" s="869">
        <f t="shared" si="6"/>
        <v>0</v>
      </c>
      <c r="O11" s="933"/>
    </row>
    <row r="12" spans="1:18" ht="15" customHeight="1">
      <c r="A12" s="932" t="s">
        <v>30</v>
      </c>
      <c r="B12" s="869">
        <f t="shared" ref="B12:N12" si="7">B23+B34</f>
        <v>222.93</v>
      </c>
      <c r="C12" s="869">
        <f t="shared" si="7"/>
        <v>230.56</v>
      </c>
      <c r="D12" s="869">
        <v>50</v>
      </c>
      <c r="E12" s="869">
        <v>0</v>
      </c>
      <c r="F12" s="869">
        <v>35</v>
      </c>
      <c r="G12" s="869">
        <v>0</v>
      </c>
      <c r="H12" s="876">
        <v>0</v>
      </c>
      <c r="I12" s="876">
        <v>0</v>
      </c>
      <c r="J12" s="869">
        <v>85</v>
      </c>
      <c r="K12" s="869">
        <v>0</v>
      </c>
      <c r="L12" s="869">
        <f t="shared" si="7"/>
        <v>230.56</v>
      </c>
      <c r="M12" s="869">
        <f t="shared" si="7"/>
        <v>0</v>
      </c>
      <c r="N12" s="869">
        <f t="shared" si="7"/>
        <v>0</v>
      </c>
      <c r="O12" s="933"/>
    </row>
    <row r="13" spans="1:18" ht="15" customHeight="1">
      <c r="A13" s="1023" t="s">
        <v>31</v>
      </c>
      <c r="B13" s="1024"/>
      <c r="C13" s="1024"/>
      <c r="D13" s="1024"/>
      <c r="E13" s="1024"/>
      <c r="F13" s="1024"/>
      <c r="G13" s="1024"/>
      <c r="H13" s="1024"/>
      <c r="I13" s="1024"/>
      <c r="J13" s="1024"/>
      <c r="K13" s="1024"/>
      <c r="L13" s="1024"/>
      <c r="M13" s="1024"/>
      <c r="N13" s="1024"/>
      <c r="O13" s="1025"/>
    </row>
    <row r="14" spans="1:18" ht="15" customHeight="1">
      <c r="A14" s="1023" t="s">
        <v>32</v>
      </c>
      <c r="B14" s="1024"/>
      <c r="C14" s="1024"/>
      <c r="D14" s="1024"/>
      <c r="E14" s="1024"/>
      <c r="F14" s="1024"/>
      <c r="G14" s="1024"/>
      <c r="H14" s="1024"/>
      <c r="I14" s="1024"/>
      <c r="J14" s="1024"/>
      <c r="K14" s="1024"/>
      <c r="L14" s="1024"/>
      <c r="M14" s="1024"/>
      <c r="N14" s="1024"/>
      <c r="O14" s="1025"/>
    </row>
    <row r="15" spans="1:18" ht="36">
      <c r="A15" s="923" t="s">
        <v>7</v>
      </c>
      <c r="B15" s="867" t="s">
        <v>8</v>
      </c>
      <c r="C15" s="867" t="s">
        <v>9</v>
      </c>
      <c r="D15" s="867" t="s">
        <v>10</v>
      </c>
      <c r="E15" s="867" t="s">
        <v>11</v>
      </c>
      <c r="F15" s="867" t="s">
        <v>12</v>
      </c>
      <c r="G15" s="867" t="s">
        <v>13</v>
      </c>
      <c r="H15" s="867" t="s">
        <v>14</v>
      </c>
      <c r="I15" s="867" t="s">
        <v>15</v>
      </c>
      <c r="J15" s="867" t="s">
        <v>16</v>
      </c>
      <c r="K15" s="867" t="s">
        <v>17</v>
      </c>
      <c r="L15" s="867" t="s">
        <v>18</v>
      </c>
      <c r="M15" s="867" t="s">
        <v>19</v>
      </c>
      <c r="N15" s="867" t="s">
        <v>20</v>
      </c>
      <c r="O15" s="924" t="s">
        <v>21</v>
      </c>
    </row>
    <row r="16" spans="1:18" ht="12">
      <c r="A16" s="925" t="s">
        <v>22</v>
      </c>
      <c r="B16" s="868">
        <v>78.73</v>
      </c>
      <c r="C16" s="869">
        <v>82.8</v>
      </c>
      <c r="D16" s="868">
        <v>78.73</v>
      </c>
      <c r="E16" s="869">
        <v>82.8</v>
      </c>
      <c r="F16" s="868">
        <v>0</v>
      </c>
      <c r="G16" s="868">
        <v>0</v>
      </c>
      <c r="H16" s="878"/>
      <c r="I16" s="879"/>
      <c r="J16" s="868">
        <v>78.73</v>
      </c>
      <c r="K16" s="880">
        <f>E16+I16</f>
        <v>82.8</v>
      </c>
      <c r="L16" s="868">
        <f t="shared" ref="L16:L23" si="8">+C16-K16</f>
        <v>0</v>
      </c>
      <c r="M16" s="868"/>
      <c r="N16" s="868"/>
      <c r="O16" s="927"/>
    </row>
    <row r="17" spans="1:15" ht="21" customHeight="1">
      <c r="A17" s="925" t="s">
        <v>23</v>
      </c>
      <c r="B17" s="868">
        <f>B16</f>
        <v>78.73</v>
      </c>
      <c r="C17" s="869">
        <v>82.8</v>
      </c>
      <c r="D17" s="868">
        <v>78.73</v>
      </c>
      <c r="E17" s="869">
        <v>82.8</v>
      </c>
      <c r="F17" s="868">
        <v>0</v>
      </c>
      <c r="G17" s="868">
        <v>0</v>
      </c>
      <c r="H17" s="878"/>
      <c r="I17" s="879"/>
      <c r="J17" s="868">
        <v>78.73</v>
      </c>
      <c r="K17" s="869">
        <f t="shared" ref="K17:K23" si="9">E17+I17</f>
        <v>82.8</v>
      </c>
      <c r="L17" s="868">
        <f t="shared" si="8"/>
        <v>0</v>
      </c>
      <c r="M17" s="868"/>
      <c r="N17" s="868"/>
      <c r="O17" s="927" t="s">
        <v>33</v>
      </c>
    </row>
    <row r="18" spans="1:15" s="882" customFormat="1" ht="22.5" customHeight="1">
      <c r="A18" s="928" t="s">
        <v>25</v>
      </c>
      <c r="B18" s="872">
        <v>210</v>
      </c>
      <c r="C18" s="872">
        <v>220</v>
      </c>
      <c r="D18" s="872">
        <v>197</v>
      </c>
      <c r="E18" s="880">
        <v>25</v>
      </c>
      <c r="F18" s="872">
        <v>8</v>
      </c>
      <c r="G18" s="872">
        <v>10</v>
      </c>
      <c r="H18" s="881"/>
      <c r="I18" s="881">
        <v>1</v>
      </c>
      <c r="J18" s="872">
        <v>205</v>
      </c>
      <c r="K18" s="880">
        <f t="shared" si="9"/>
        <v>26</v>
      </c>
      <c r="L18" s="872">
        <f t="shared" si="8"/>
        <v>194</v>
      </c>
      <c r="M18" s="872">
        <v>0</v>
      </c>
      <c r="N18" s="872">
        <v>0</v>
      </c>
      <c r="O18" s="927"/>
    </row>
    <row r="19" spans="1:15" ht="15" customHeight="1">
      <c r="A19" s="929" t="s">
        <v>26</v>
      </c>
      <c r="B19" s="873">
        <f>B18</f>
        <v>210</v>
      </c>
      <c r="C19" s="868">
        <v>220</v>
      </c>
      <c r="D19" s="868">
        <v>197</v>
      </c>
      <c r="E19" s="883">
        <v>10</v>
      </c>
      <c r="F19" s="868">
        <v>8</v>
      </c>
      <c r="G19" s="873">
        <v>0</v>
      </c>
      <c r="H19" s="884"/>
      <c r="I19" s="884"/>
      <c r="J19" s="868">
        <v>205</v>
      </c>
      <c r="K19" s="869">
        <f t="shared" si="9"/>
        <v>10</v>
      </c>
      <c r="L19" s="868">
        <f t="shared" si="8"/>
        <v>210</v>
      </c>
      <c r="M19" s="873"/>
      <c r="N19" s="873"/>
      <c r="O19" s="927"/>
    </row>
    <row r="20" spans="1:15" s="882" customFormat="1" ht="15" customHeight="1">
      <c r="A20" s="930" t="s">
        <v>27</v>
      </c>
      <c r="B20" s="875">
        <f>B19</f>
        <v>210</v>
      </c>
      <c r="C20" s="872">
        <v>220</v>
      </c>
      <c r="D20" s="875">
        <v>155</v>
      </c>
      <c r="E20" s="885">
        <v>7</v>
      </c>
      <c r="F20" s="875">
        <v>20</v>
      </c>
      <c r="G20" s="875">
        <v>5</v>
      </c>
      <c r="H20" s="886"/>
      <c r="I20" s="886"/>
      <c r="J20" s="872">
        <v>175</v>
      </c>
      <c r="K20" s="880">
        <f t="shared" si="9"/>
        <v>7</v>
      </c>
      <c r="L20" s="872">
        <f t="shared" si="8"/>
        <v>213</v>
      </c>
      <c r="M20" s="875">
        <v>0</v>
      </c>
      <c r="N20" s="875">
        <v>0</v>
      </c>
      <c r="O20" s="927"/>
    </row>
    <row r="21" spans="1:15" ht="15" customHeight="1">
      <c r="A21" s="932" t="s">
        <v>28</v>
      </c>
      <c r="B21" s="877">
        <f>B20</f>
        <v>210</v>
      </c>
      <c r="C21" s="868">
        <v>220</v>
      </c>
      <c r="D21" s="877">
        <v>155</v>
      </c>
      <c r="E21" s="887">
        <v>0</v>
      </c>
      <c r="F21" s="877">
        <v>20</v>
      </c>
      <c r="G21" s="877">
        <v>0</v>
      </c>
      <c r="H21" s="888"/>
      <c r="I21" s="888"/>
      <c r="J21" s="868">
        <v>175</v>
      </c>
      <c r="K21" s="869">
        <f t="shared" si="9"/>
        <v>0</v>
      </c>
      <c r="L21" s="868">
        <f t="shared" si="8"/>
        <v>220</v>
      </c>
      <c r="M21" s="877"/>
      <c r="N21" s="877"/>
      <c r="O21" s="933"/>
    </row>
    <row r="22" spans="1:15" s="882" customFormat="1" ht="15" customHeight="1">
      <c r="A22" s="930" t="s">
        <v>29</v>
      </c>
      <c r="B22" s="875">
        <f>B16</f>
        <v>78.73</v>
      </c>
      <c r="C22" s="880">
        <v>83</v>
      </c>
      <c r="D22" s="875">
        <v>40</v>
      </c>
      <c r="E22" s="889">
        <v>0</v>
      </c>
      <c r="F22" s="875">
        <v>8</v>
      </c>
      <c r="G22" s="875">
        <v>0</v>
      </c>
      <c r="H22" s="886"/>
      <c r="I22" s="886"/>
      <c r="J22" s="872">
        <v>48</v>
      </c>
      <c r="K22" s="869">
        <f t="shared" si="9"/>
        <v>0</v>
      </c>
      <c r="L22" s="872">
        <f t="shared" si="8"/>
        <v>83</v>
      </c>
      <c r="M22" s="875"/>
      <c r="N22" s="875"/>
      <c r="O22" s="934"/>
    </row>
    <row r="23" spans="1:15" ht="15" customHeight="1">
      <c r="A23" s="932" t="s">
        <v>30</v>
      </c>
      <c r="B23" s="877">
        <f>B22</f>
        <v>78.73</v>
      </c>
      <c r="C23" s="869">
        <f>C22</f>
        <v>83</v>
      </c>
      <c r="D23" s="877">
        <v>15</v>
      </c>
      <c r="E23" s="887">
        <v>0</v>
      </c>
      <c r="F23" s="877">
        <v>15</v>
      </c>
      <c r="G23" s="877">
        <v>0</v>
      </c>
      <c r="H23" s="888"/>
      <c r="I23" s="888"/>
      <c r="J23" s="868">
        <v>30</v>
      </c>
      <c r="K23" s="869">
        <f t="shared" si="9"/>
        <v>0</v>
      </c>
      <c r="L23" s="868">
        <f t="shared" si="8"/>
        <v>83</v>
      </c>
      <c r="M23" s="877"/>
      <c r="N23" s="877"/>
      <c r="O23" s="933"/>
    </row>
    <row r="24" spans="1:15" ht="15" customHeight="1">
      <c r="A24" s="935"/>
      <c r="B24" s="936"/>
      <c r="C24" s="936"/>
      <c r="D24" s="936"/>
      <c r="E24" s="936"/>
      <c r="F24" s="936"/>
      <c r="G24" s="936"/>
      <c r="H24" s="936"/>
      <c r="I24" s="936"/>
      <c r="J24" s="936"/>
      <c r="K24" s="936"/>
      <c r="L24" s="936"/>
      <c r="M24" s="936"/>
      <c r="N24" s="936"/>
      <c r="O24" s="937"/>
    </row>
    <row r="25" spans="1:15" ht="15" customHeight="1">
      <c r="A25" s="1023" t="s">
        <v>34</v>
      </c>
      <c r="B25" s="1024"/>
      <c r="C25" s="1024"/>
      <c r="D25" s="1024"/>
      <c r="E25" s="1024"/>
      <c r="F25" s="1024"/>
      <c r="G25" s="1024"/>
      <c r="H25" s="1024"/>
      <c r="I25" s="1024"/>
      <c r="J25" s="1024"/>
      <c r="K25" s="1024"/>
      <c r="L25" s="1024"/>
      <c r="M25" s="1024"/>
      <c r="N25" s="1024"/>
      <c r="O25" s="1025"/>
    </row>
    <row r="26" spans="1:15" ht="36">
      <c r="A26" s="923" t="s">
        <v>7</v>
      </c>
      <c r="B26" s="867" t="s">
        <v>8</v>
      </c>
      <c r="C26" s="867" t="s">
        <v>9</v>
      </c>
      <c r="D26" s="867" t="s">
        <v>10</v>
      </c>
      <c r="E26" s="867" t="s">
        <v>11</v>
      </c>
      <c r="F26" s="867" t="s">
        <v>12</v>
      </c>
      <c r="G26" s="867" t="s">
        <v>13</v>
      </c>
      <c r="H26" s="867" t="s">
        <v>14</v>
      </c>
      <c r="I26" s="867" t="s">
        <v>15</v>
      </c>
      <c r="J26" s="867" t="s">
        <v>16</v>
      </c>
      <c r="K26" s="867" t="s">
        <v>17</v>
      </c>
      <c r="L26" s="867" t="s">
        <v>18</v>
      </c>
      <c r="M26" s="867" t="s">
        <v>19</v>
      </c>
      <c r="N26" s="867" t="s">
        <v>20</v>
      </c>
      <c r="O26" s="924" t="s">
        <v>21</v>
      </c>
    </row>
    <row r="27" spans="1:15" ht="15" customHeight="1">
      <c r="A27" s="925" t="s">
        <v>22</v>
      </c>
      <c r="B27" s="868">
        <v>144.19999999999999</v>
      </c>
      <c r="C27" s="869">
        <v>147.56</v>
      </c>
      <c r="D27" s="868">
        <v>144.19999999999999</v>
      </c>
      <c r="E27" s="869">
        <v>147.56</v>
      </c>
      <c r="F27" s="868">
        <v>0</v>
      </c>
      <c r="G27" s="868">
        <v>0</v>
      </c>
      <c r="H27" s="870"/>
      <c r="I27" s="871"/>
      <c r="J27" s="868">
        <v>0</v>
      </c>
      <c r="K27" s="869">
        <f>E27+I27</f>
        <v>147.56</v>
      </c>
      <c r="L27" s="890">
        <f t="shared" ref="L27:L33" si="10">+C27-K27</f>
        <v>0</v>
      </c>
      <c r="M27" s="868"/>
      <c r="N27" s="868"/>
      <c r="O27" s="926"/>
    </row>
    <row r="28" spans="1:15" ht="21" customHeight="1">
      <c r="A28" s="925" t="s">
        <v>23</v>
      </c>
      <c r="B28" s="868">
        <f>B27</f>
        <v>144.19999999999999</v>
      </c>
      <c r="C28" s="869">
        <v>147.56</v>
      </c>
      <c r="D28" s="868">
        <v>144.19999999999999</v>
      </c>
      <c r="E28" s="869">
        <v>147.56</v>
      </c>
      <c r="F28" s="868">
        <v>0</v>
      </c>
      <c r="G28" s="868">
        <v>0</v>
      </c>
      <c r="H28" s="870"/>
      <c r="I28" s="871"/>
      <c r="J28" s="868">
        <v>144.19999999999999</v>
      </c>
      <c r="K28" s="869">
        <f t="shared" ref="K28:K34" si="11">E28+I28</f>
        <v>147.56</v>
      </c>
      <c r="L28" s="890">
        <f t="shared" si="10"/>
        <v>0</v>
      </c>
      <c r="M28" s="868"/>
      <c r="N28" s="868"/>
      <c r="O28" s="938" t="s">
        <v>35</v>
      </c>
    </row>
    <row r="29" spans="1:15" s="882" customFormat="1" ht="22.5" customHeight="1">
      <c r="A29" s="928" t="s">
        <v>25</v>
      </c>
      <c r="B29" s="872">
        <v>387</v>
      </c>
      <c r="C29" s="872">
        <v>399</v>
      </c>
      <c r="D29" s="872">
        <v>350</v>
      </c>
      <c r="E29" s="880">
        <v>64</v>
      </c>
      <c r="F29" s="872">
        <v>20</v>
      </c>
      <c r="G29" s="872">
        <v>25</v>
      </c>
      <c r="H29" s="891"/>
      <c r="I29" s="891">
        <v>10</v>
      </c>
      <c r="J29" s="872">
        <v>370</v>
      </c>
      <c r="K29" s="880">
        <f t="shared" si="11"/>
        <v>74</v>
      </c>
      <c r="L29" s="872">
        <f t="shared" si="10"/>
        <v>325</v>
      </c>
      <c r="M29" s="872"/>
      <c r="N29" s="872">
        <v>1</v>
      </c>
      <c r="O29" s="938" t="s">
        <v>4222</v>
      </c>
    </row>
    <row r="30" spans="1:15" ht="15" customHeight="1">
      <c r="A30" s="929" t="s">
        <v>26</v>
      </c>
      <c r="B30" s="873">
        <f t="shared" ref="B30:C32" si="12">B29</f>
        <v>387</v>
      </c>
      <c r="C30" s="873">
        <f t="shared" si="12"/>
        <v>399</v>
      </c>
      <c r="D30" s="868">
        <v>350</v>
      </c>
      <c r="E30" s="883">
        <v>8</v>
      </c>
      <c r="F30" s="868">
        <v>20</v>
      </c>
      <c r="G30" s="873">
        <v>0</v>
      </c>
      <c r="H30" s="874"/>
      <c r="I30" s="874"/>
      <c r="J30" s="868">
        <v>370</v>
      </c>
      <c r="K30" s="869">
        <f t="shared" si="11"/>
        <v>8</v>
      </c>
      <c r="L30" s="868">
        <f t="shared" si="10"/>
        <v>391</v>
      </c>
      <c r="M30" s="873"/>
      <c r="N30" s="873"/>
      <c r="O30" s="927"/>
    </row>
    <row r="31" spans="1:15" s="882" customFormat="1" ht="15" customHeight="1">
      <c r="A31" s="930" t="s">
        <v>27</v>
      </c>
      <c r="B31" s="875">
        <f t="shared" si="12"/>
        <v>387</v>
      </c>
      <c r="C31" s="875">
        <f t="shared" si="12"/>
        <v>399</v>
      </c>
      <c r="D31" s="875">
        <v>310</v>
      </c>
      <c r="E31" s="885">
        <v>24</v>
      </c>
      <c r="F31" s="875">
        <v>15</v>
      </c>
      <c r="G31" s="875">
        <v>11</v>
      </c>
      <c r="H31" s="892"/>
      <c r="I31" s="892">
        <v>4</v>
      </c>
      <c r="J31" s="872">
        <v>325</v>
      </c>
      <c r="K31" s="880">
        <f t="shared" si="11"/>
        <v>28</v>
      </c>
      <c r="L31" s="872">
        <f t="shared" si="10"/>
        <v>371</v>
      </c>
      <c r="M31" s="875">
        <v>0</v>
      </c>
      <c r="N31" s="875">
        <v>0</v>
      </c>
      <c r="O31" s="931"/>
    </row>
    <row r="32" spans="1:15" ht="15" customHeight="1">
      <c r="A32" s="932" t="s">
        <v>28</v>
      </c>
      <c r="B32" s="877">
        <f t="shared" si="12"/>
        <v>387</v>
      </c>
      <c r="C32" s="877">
        <f t="shared" si="12"/>
        <v>399</v>
      </c>
      <c r="D32" s="877">
        <f>D31</f>
        <v>310</v>
      </c>
      <c r="E32" s="887">
        <v>0</v>
      </c>
      <c r="F32" s="877">
        <f>F31</f>
        <v>15</v>
      </c>
      <c r="G32" s="877">
        <v>0</v>
      </c>
      <c r="H32" s="876"/>
      <c r="I32" s="876"/>
      <c r="J32" s="868">
        <f t="shared" ref="J32:J34" si="13">+D32+F32</f>
        <v>325</v>
      </c>
      <c r="K32" s="869">
        <f t="shared" si="11"/>
        <v>0</v>
      </c>
      <c r="L32" s="868">
        <f t="shared" si="10"/>
        <v>399</v>
      </c>
      <c r="M32" s="877"/>
      <c r="N32" s="877"/>
      <c r="O32" s="933"/>
    </row>
    <row r="33" spans="1:15" s="882" customFormat="1" ht="15" customHeight="1">
      <c r="A33" s="930" t="s">
        <v>29</v>
      </c>
      <c r="B33" s="875">
        <f>B27</f>
        <v>144.19999999999999</v>
      </c>
      <c r="C33" s="880">
        <f>C27</f>
        <v>147.56</v>
      </c>
      <c r="D33" s="875">
        <v>100</v>
      </c>
      <c r="E33" s="889">
        <v>0</v>
      </c>
      <c r="F33" s="875">
        <v>5</v>
      </c>
      <c r="G33" s="875">
        <v>0</v>
      </c>
      <c r="H33" s="892"/>
      <c r="I33" s="892"/>
      <c r="J33" s="872">
        <f t="shared" si="13"/>
        <v>105</v>
      </c>
      <c r="K33" s="869">
        <f t="shared" si="11"/>
        <v>0</v>
      </c>
      <c r="L33" s="880">
        <f t="shared" si="10"/>
        <v>147.56</v>
      </c>
      <c r="M33" s="875"/>
      <c r="N33" s="875"/>
      <c r="O33" s="934"/>
    </row>
    <row r="34" spans="1:15" ht="15" customHeight="1" thickBot="1">
      <c r="A34" s="939" t="s">
        <v>30</v>
      </c>
      <c r="B34" s="940">
        <f>B33</f>
        <v>144.19999999999999</v>
      </c>
      <c r="C34" s="941">
        <f>C33</f>
        <v>147.56</v>
      </c>
      <c r="D34" s="940">
        <v>35</v>
      </c>
      <c r="E34" s="942">
        <v>0</v>
      </c>
      <c r="F34" s="940">
        <v>20</v>
      </c>
      <c r="G34" s="940">
        <v>0</v>
      </c>
      <c r="H34" s="943"/>
      <c r="I34" s="943"/>
      <c r="J34" s="944">
        <f t="shared" si="13"/>
        <v>55</v>
      </c>
      <c r="K34" s="869">
        <f t="shared" si="11"/>
        <v>0</v>
      </c>
      <c r="L34" s="941">
        <f t="shared" ref="L34" si="14">+C34-K34</f>
        <v>147.56</v>
      </c>
      <c r="M34" s="940"/>
      <c r="N34" s="940"/>
      <c r="O34" s="945"/>
    </row>
  </sheetData>
  <mergeCells count="7">
    <mergeCell ref="A1:N1"/>
    <mergeCell ref="M2:N2"/>
    <mergeCell ref="B2:C2"/>
    <mergeCell ref="A25:O25"/>
    <mergeCell ref="A13:O13"/>
    <mergeCell ref="A14:O14"/>
    <mergeCell ref="A3:N3"/>
  </mergeCells>
  <pageMargins left="0.70866141732283472" right="0.70866141732283472" top="0.98425196850393704" bottom="0" header="0" footer="0"/>
  <pageSetup paperSize="9" scale="72" fitToHeight="0" orientation="landscape" horizontalDpi="360" verticalDpi="36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DDF69-8474-448D-9BFE-5AF901A0AA1F}">
  <sheetPr>
    <tabColor theme="7"/>
  </sheetPr>
  <dimension ref="A1:N403"/>
  <sheetViews>
    <sheetView showGridLines="0" zoomScaleNormal="100" workbookViewId="0">
      <pane xSplit="8" ySplit="3" topLeftCell="I4" activePane="bottomRight" state="frozen"/>
      <selection activeCell="C173" activeCellId="1" sqref="C180:C210 C173"/>
      <selection pane="topRight" activeCell="C173" activeCellId="1" sqref="C180:C210 C173"/>
      <selection pane="bottomLeft" activeCell="C173" activeCellId="1" sqref="C180:C210 C173"/>
      <selection pane="bottomRight" activeCell="H20" sqref="H20"/>
    </sheetView>
  </sheetViews>
  <sheetFormatPr defaultColWidth="9.140625" defaultRowHeight="12"/>
  <cols>
    <col min="1" max="1" width="13.140625" style="1403" customWidth="1"/>
    <col min="2" max="2" width="9.140625" style="1403" customWidth="1"/>
    <col min="3" max="3" width="10.85546875" style="1404" bestFit="1" customWidth="1"/>
    <col min="4" max="4" width="8.28515625" style="1403" customWidth="1"/>
    <col min="5" max="5" width="10.7109375" style="1403" customWidth="1"/>
    <col min="6" max="6" width="9.42578125" style="1403" customWidth="1"/>
    <col min="7" max="7" width="12.140625" style="1403" customWidth="1"/>
    <col min="8" max="8" width="14" style="1403" bestFit="1" customWidth="1"/>
    <col min="9" max="9" width="7.140625" style="1403" bestFit="1" customWidth="1"/>
    <col min="10" max="10" width="7.85546875" style="1403" bestFit="1" customWidth="1"/>
    <col min="11" max="11" width="7.28515625" style="1403" bestFit="1" customWidth="1"/>
    <col min="12" max="12" width="9.140625" style="1403" customWidth="1"/>
    <col min="13" max="16384" width="9.140625" style="1403"/>
  </cols>
  <sheetData>
    <row r="1" spans="1:14" s="1384" customFormat="1">
      <c r="A1" s="1383"/>
      <c r="C1" s="1385"/>
      <c r="K1" s="1386"/>
    </row>
    <row r="2" spans="1:14" s="1384" customFormat="1" ht="16.5" customHeight="1">
      <c r="A2" s="1387" t="s">
        <v>4221</v>
      </c>
      <c r="B2" s="1387"/>
      <c r="C2" s="1388"/>
      <c r="D2" s="1387"/>
      <c r="E2" s="1389"/>
      <c r="F2" s="1389"/>
      <c r="G2" s="1389"/>
      <c r="H2" s="1390"/>
      <c r="I2" s="1390">
        <f t="shared" ref="I2:N2" si="0">SUBTOTAL(9,I4:I403)</f>
        <v>8</v>
      </c>
      <c r="J2" s="1390">
        <f t="shared" si="0"/>
        <v>6</v>
      </c>
      <c r="K2" s="1390">
        <f t="shared" si="0"/>
        <v>4</v>
      </c>
      <c r="L2" s="1390">
        <f>SUBTOTAL(3,L4:L1048576)</f>
        <v>26</v>
      </c>
      <c r="M2" s="1390">
        <f t="shared" ref="M2:N2" si="1">SUBTOTAL(3,M4:M1048576)</f>
        <v>10</v>
      </c>
      <c r="N2" s="1390">
        <f>SUBTOTAL(3,N4:N1048576)</f>
        <v>7</v>
      </c>
    </row>
    <row r="3" spans="1:14" s="1386" customFormat="1" ht="30" customHeight="1">
      <c r="A3" s="1392" t="s">
        <v>4195</v>
      </c>
      <c r="B3" s="1392" t="s">
        <v>44</v>
      </c>
      <c r="C3" s="1392" t="s">
        <v>4196</v>
      </c>
      <c r="D3" s="1392" t="s">
        <v>4197</v>
      </c>
      <c r="E3" s="1392" t="s">
        <v>4198</v>
      </c>
      <c r="F3" s="1392" t="s">
        <v>46</v>
      </c>
      <c r="G3" s="1392" t="s">
        <v>47</v>
      </c>
      <c r="H3" s="1392" t="s">
        <v>48</v>
      </c>
      <c r="I3" s="1392" t="s">
        <v>1251</v>
      </c>
      <c r="J3" s="1392" t="s">
        <v>263</v>
      </c>
      <c r="K3" s="1392" t="s">
        <v>1375</v>
      </c>
      <c r="L3" s="1392" t="s">
        <v>4199</v>
      </c>
      <c r="M3" s="1392" t="s">
        <v>4200</v>
      </c>
      <c r="N3" s="1392" t="s">
        <v>4216</v>
      </c>
    </row>
    <row r="4" spans="1:14" s="1386" customFormat="1">
      <c r="A4" s="1381">
        <f>SUBTOTAL(103,$B$4:B4)</f>
        <v>1</v>
      </c>
      <c r="B4" s="1381" t="s">
        <v>260</v>
      </c>
      <c r="C4" s="1381" t="s">
        <v>275</v>
      </c>
      <c r="D4" s="1381">
        <v>4</v>
      </c>
      <c r="E4" s="1381">
        <v>151.994</v>
      </c>
      <c r="F4" s="1381" t="s">
        <v>735</v>
      </c>
      <c r="G4" s="1381" t="s">
        <v>736</v>
      </c>
      <c r="H4" s="1399" t="s">
        <v>4202</v>
      </c>
      <c r="I4" s="1399"/>
      <c r="J4" s="1399"/>
      <c r="K4" s="1382"/>
      <c r="L4" s="1381"/>
      <c r="M4" s="1381"/>
      <c r="N4" s="1381"/>
    </row>
    <row r="5" spans="1:14" s="1386" customFormat="1">
      <c r="A5" s="1381">
        <f>SUBTOTAL(103,$B$4:B5)</f>
        <v>2</v>
      </c>
      <c r="B5" s="1381" t="s">
        <v>261</v>
      </c>
      <c r="C5" s="1381" t="s">
        <v>276</v>
      </c>
      <c r="D5" s="1381">
        <v>4</v>
      </c>
      <c r="E5" s="1381">
        <v>410</v>
      </c>
      <c r="F5" s="1381" t="s">
        <v>735</v>
      </c>
      <c r="G5" s="1381" t="s">
        <v>736</v>
      </c>
      <c r="H5" s="1399" t="s">
        <v>4202</v>
      </c>
      <c r="I5" s="1399"/>
      <c r="J5" s="1399"/>
      <c r="K5" s="1382"/>
      <c r="L5" s="1381"/>
      <c r="M5" s="1381"/>
      <c r="N5" s="1381"/>
    </row>
    <row r="6" spans="1:14" s="1386" customFormat="1">
      <c r="A6" s="1381">
        <f>SUBTOTAL(103,$B$4:B6)</f>
        <v>3</v>
      </c>
      <c r="B6" s="1381" t="s">
        <v>262</v>
      </c>
      <c r="C6" s="1381" t="s">
        <v>275</v>
      </c>
      <c r="D6" s="1381">
        <v>4</v>
      </c>
      <c r="E6" s="1381">
        <v>429.49400000000003</v>
      </c>
      <c r="F6" s="1381" t="s">
        <v>735</v>
      </c>
      <c r="G6" s="1381" t="s">
        <v>736</v>
      </c>
      <c r="H6" s="1399" t="s">
        <v>4202</v>
      </c>
      <c r="I6" s="1399"/>
      <c r="J6" s="1399">
        <v>1</v>
      </c>
      <c r="K6" s="1382"/>
      <c r="L6" s="1381"/>
      <c r="M6" s="1381"/>
      <c r="N6" s="1381"/>
    </row>
    <row r="7" spans="1:14" s="1386" customFormat="1">
      <c r="A7" s="1381">
        <f>SUBTOTAL(103,$B$4:B7)</f>
        <v>4</v>
      </c>
      <c r="B7" s="1381" t="s">
        <v>264</v>
      </c>
      <c r="C7" s="1381" t="s">
        <v>277</v>
      </c>
      <c r="D7" s="1381">
        <v>4</v>
      </c>
      <c r="E7" s="1381">
        <v>228.25700000000001</v>
      </c>
      <c r="F7" s="1381" t="s">
        <v>735</v>
      </c>
      <c r="G7" s="1381" t="s">
        <v>736</v>
      </c>
      <c r="H7" s="1399" t="s">
        <v>4202</v>
      </c>
      <c r="I7" s="1399"/>
      <c r="J7" s="1399">
        <v>1</v>
      </c>
      <c r="K7" s="1382">
        <v>1</v>
      </c>
      <c r="L7" s="1381"/>
      <c r="M7" s="1381"/>
      <c r="N7" s="1381"/>
    </row>
    <row r="8" spans="1:14" s="1386" customFormat="1">
      <c r="A8" s="1381">
        <f>SUBTOTAL(103,$B$4:B8)</f>
        <v>5</v>
      </c>
      <c r="B8" s="1381" t="s">
        <v>266</v>
      </c>
      <c r="C8" s="1381" t="s">
        <v>278</v>
      </c>
      <c r="D8" s="1381">
        <v>4</v>
      </c>
      <c r="E8" s="1381">
        <v>230.92</v>
      </c>
      <c r="F8" s="1381" t="s">
        <v>735</v>
      </c>
      <c r="G8" s="1381" t="s">
        <v>736</v>
      </c>
      <c r="H8" s="1399" t="s">
        <v>4202</v>
      </c>
      <c r="I8" s="1399"/>
      <c r="J8" s="1399"/>
      <c r="K8" s="1382">
        <v>1</v>
      </c>
      <c r="L8" s="1381"/>
      <c r="M8" s="1381"/>
      <c r="N8" s="1381"/>
    </row>
    <row r="9" spans="1:14" s="1386" customFormat="1">
      <c r="A9" s="1381">
        <f>SUBTOTAL(103,$B$4:B9)</f>
        <v>6</v>
      </c>
      <c r="B9" s="1381" t="s">
        <v>153</v>
      </c>
      <c r="C9" s="1381" t="s">
        <v>279</v>
      </c>
      <c r="D9" s="1381">
        <v>4</v>
      </c>
      <c r="E9" s="1381">
        <v>373.09800000000001</v>
      </c>
      <c r="F9" s="1381" t="s">
        <v>735</v>
      </c>
      <c r="G9" s="1381" t="s">
        <v>736</v>
      </c>
      <c r="H9" s="1399" t="s">
        <v>4202</v>
      </c>
      <c r="I9" s="1399"/>
      <c r="J9" s="1399"/>
      <c r="K9" s="1382"/>
      <c r="L9" s="1381"/>
      <c r="M9" s="1381"/>
      <c r="N9" s="1381"/>
    </row>
    <row r="10" spans="1:14" s="1386" customFormat="1">
      <c r="A10" s="1381">
        <f>SUBTOTAL(103,$B$4:B10)</f>
        <v>7</v>
      </c>
      <c r="B10" s="1381" t="s">
        <v>267</v>
      </c>
      <c r="C10" s="1381" t="s">
        <v>280</v>
      </c>
      <c r="D10" s="1381">
        <v>4</v>
      </c>
      <c r="E10" s="1381">
        <v>343</v>
      </c>
      <c r="F10" s="1381" t="s">
        <v>735</v>
      </c>
      <c r="G10" s="1381" t="s">
        <v>736</v>
      </c>
      <c r="H10" s="1399" t="s">
        <v>4202</v>
      </c>
      <c r="I10" s="1399"/>
      <c r="J10" s="1399"/>
      <c r="K10" s="1382"/>
      <c r="L10" s="1381"/>
      <c r="M10" s="1381"/>
      <c r="N10" s="1381"/>
    </row>
    <row r="11" spans="1:14" s="1386" customFormat="1">
      <c r="A11" s="1381">
        <f>SUBTOTAL(103,$B$4:B11)</f>
        <v>8</v>
      </c>
      <c r="B11" s="1381" t="s">
        <v>268</v>
      </c>
      <c r="C11" s="1381" t="s">
        <v>280</v>
      </c>
      <c r="D11" s="1381">
        <v>4</v>
      </c>
      <c r="E11" s="1381">
        <v>414</v>
      </c>
      <c r="F11" s="1381" t="s">
        <v>735</v>
      </c>
      <c r="G11" s="1381" t="s">
        <v>736</v>
      </c>
      <c r="H11" s="1399" t="s">
        <v>4202</v>
      </c>
      <c r="I11" s="1399"/>
      <c r="J11" s="1399"/>
      <c r="K11" s="1382"/>
      <c r="L11" s="1381"/>
      <c r="M11" s="1381"/>
      <c r="N11" s="1381"/>
    </row>
    <row r="12" spans="1:14" s="1386" customFormat="1">
      <c r="A12" s="1381">
        <f>SUBTOTAL(103,$B$4:B12)</f>
        <v>9</v>
      </c>
      <c r="B12" s="1381" t="s">
        <v>269</v>
      </c>
      <c r="C12" s="1381" t="s">
        <v>280</v>
      </c>
      <c r="D12" s="1381">
        <v>4</v>
      </c>
      <c r="E12" s="1381">
        <v>397</v>
      </c>
      <c r="F12" s="1381" t="s">
        <v>735</v>
      </c>
      <c r="G12" s="1381" t="s">
        <v>736</v>
      </c>
      <c r="H12" s="1399" t="s">
        <v>4202</v>
      </c>
      <c r="I12" s="1399"/>
      <c r="J12" s="1399"/>
      <c r="K12" s="1382"/>
      <c r="L12" s="1381"/>
      <c r="M12" s="1381"/>
      <c r="N12" s="1381"/>
    </row>
    <row r="13" spans="1:14" s="1386" customFormat="1">
      <c r="A13" s="1381">
        <f>SUBTOTAL(103,$B$4:B13)</f>
        <v>10</v>
      </c>
      <c r="B13" s="1381" t="s">
        <v>270</v>
      </c>
      <c r="C13" s="1381" t="s">
        <v>281</v>
      </c>
      <c r="D13" s="1381">
        <v>4</v>
      </c>
      <c r="E13" s="1381">
        <v>350.27800000000002</v>
      </c>
      <c r="F13" s="1381" t="s">
        <v>735</v>
      </c>
      <c r="G13" s="1381" t="s">
        <v>736</v>
      </c>
      <c r="H13" s="1399" t="s">
        <v>4202</v>
      </c>
      <c r="I13" s="1399"/>
      <c r="J13" s="1399"/>
      <c r="K13" s="1382"/>
      <c r="L13" s="1381"/>
      <c r="M13" s="1381"/>
      <c r="N13" s="1381"/>
    </row>
    <row r="14" spans="1:14" s="1386" customFormat="1">
      <c r="A14" s="1381">
        <f>SUBTOTAL(103,$B$4:B14)</f>
        <v>11</v>
      </c>
      <c r="B14" s="1381" t="s">
        <v>271</v>
      </c>
      <c r="C14" s="1381" t="s">
        <v>282</v>
      </c>
      <c r="D14" s="1381">
        <v>4</v>
      </c>
      <c r="E14" s="1381">
        <v>338</v>
      </c>
      <c r="F14" s="1381" t="s">
        <v>735</v>
      </c>
      <c r="G14" s="1381" t="s">
        <v>736</v>
      </c>
      <c r="H14" s="1399" t="s">
        <v>4202</v>
      </c>
      <c r="I14" s="1399"/>
      <c r="J14" s="1399"/>
      <c r="K14" s="1382"/>
      <c r="L14" s="1381"/>
      <c r="M14" s="1381"/>
      <c r="N14" s="1381"/>
    </row>
    <row r="15" spans="1:14" s="1386" customFormat="1">
      <c r="A15" s="1381">
        <f>SUBTOTAL(103,$B$4:B15)</f>
        <v>12</v>
      </c>
      <c r="B15" s="1381" t="s">
        <v>152</v>
      </c>
      <c r="C15" s="1381" t="s">
        <v>277</v>
      </c>
      <c r="D15" s="1381">
        <v>4</v>
      </c>
      <c r="E15" s="1381">
        <v>343.26100000000002</v>
      </c>
      <c r="F15" s="1381" t="s">
        <v>735</v>
      </c>
      <c r="G15" s="1381" t="s">
        <v>736</v>
      </c>
      <c r="H15" s="1399" t="s">
        <v>4202</v>
      </c>
      <c r="I15" s="1399">
        <v>1</v>
      </c>
      <c r="J15" s="1399"/>
      <c r="K15" s="1382"/>
      <c r="L15" s="1381"/>
      <c r="M15" s="1381"/>
      <c r="N15" s="1381"/>
    </row>
    <row r="16" spans="1:14" s="1386" customFormat="1">
      <c r="A16" s="1381">
        <f>SUBTOTAL(103,$B$4:B16)</f>
        <v>13</v>
      </c>
      <c r="B16" s="1381" t="s">
        <v>155</v>
      </c>
      <c r="C16" s="1381" t="s">
        <v>277</v>
      </c>
      <c r="D16" s="1381">
        <v>4</v>
      </c>
      <c r="E16" s="1381">
        <v>152.79300000000001</v>
      </c>
      <c r="F16" s="1381" t="s">
        <v>735</v>
      </c>
      <c r="G16" s="1381" t="s">
        <v>736</v>
      </c>
      <c r="H16" s="1399" t="s">
        <v>4202</v>
      </c>
      <c r="I16" s="1399">
        <v>1</v>
      </c>
      <c r="J16" s="1399"/>
      <c r="K16" s="1382"/>
      <c r="L16" s="1381"/>
      <c r="M16" s="1381"/>
      <c r="N16" s="1381"/>
    </row>
    <row r="17" spans="1:14" s="1386" customFormat="1">
      <c r="A17" s="1381">
        <f>SUBTOTAL(103,$B$4:B17)</f>
        <v>14</v>
      </c>
      <c r="B17" s="1381" t="s">
        <v>273</v>
      </c>
      <c r="C17" s="1381" t="s">
        <v>280</v>
      </c>
      <c r="D17" s="1381">
        <v>4</v>
      </c>
      <c r="E17" s="1381">
        <v>445</v>
      </c>
      <c r="F17" s="1381" t="s">
        <v>735</v>
      </c>
      <c r="G17" s="1381" t="s">
        <v>736</v>
      </c>
      <c r="H17" s="1399" t="s">
        <v>4202</v>
      </c>
      <c r="I17" s="1399"/>
      <c r="J17" s="1399"/>
      <c r="K17" s="1382"/>
      <c r="L17" s="1381"/>
      <c r="M17" s="1381"/>
      <c r="N17" s="1381"/>
    </row>
    <row r="18" spans="1:14" s="1386" customFormat="1">
      <c r="A18" s="1381">
        <f>SUBTOTAL(103,$B$4:B18)</f>
        <v>15</v>
      </c>
      <c r="B18" s="1381" t="s">
        <v>274</v>
      </c>
      <c r="C18" s="1381" t="s">
        <v>276</v>
      </c>
      <c r="D18" s="1381">
        <v>4</v>
      </c>
      <c r="E18" s="1381">
        <v>383</v>
      </c>
      <c r="F18" s="1381" t="s">
        <v>735</v>
      </c>
      <c r="G18" s="1381" t="s">
        <v>736</v>
      </c>
      <c r="H18" s="1399" t="s">
        <v>1807</v>
      </c>
      <c r="I18" s="1399"/>
      <c r="J18" s="1399"/>
      <c r="K18" s="1382"/>
      <c r="L18" s="1381"/>
      <c r="M18" s="1381"/>
      <c r="N18" s="1381"/>
    </row>
    <row r="19" spans="1:14" s="1386" customFormat="1">
      <c r="A19" s="1381">
        <f>SUBTOTAL(103,$B$4:B19)</f>
        <v>16</v>
      </c>
      <c r="B19" s="1381" t="s">
        <v>284</v>
      </c>
      <c r="C19" s="1381" t="s">
        <v>276</v>
      </c>
      <c r="D19" s="1381">
        <v>4</v>
      </c>
      <c r="E19" s="1381">
        <v>368.64499999999998</v>
      </c>
      <c r="F19" s="1381" t="s">
        <v>735</v>
      </c>
      <c r="G19" s="1381" t="s">
        <v>736</v>
      </c>
      <c r="H19" s="1399" t="s">
        <v>1807</v>
      </c>
      <c r="I19" s="1399"/>
      <c r="J19" s="1399"/>
      <c r="K19" s="1382"/>
      <c r="L19" s="1381"/>
      <c r="M19" s="1381"/>
      <c r="N19" s="1381"/>
    </row>
    <row r="20" spans="1:14" s="1386" customFormat="1">
      <c r="A20" s="1381">
        <f>SUBTOTAL(103,$B$4:B20)</f>
        <v>17</v>
      </c>
      <c r="B20" s="1381" t="s">
        <v>285</v>
      </c>
      <c r="C20" s="1381" t="s">
        <v>280</v>
      </c>
      <c r="D20" s="1381">
        <v>4</v>
      </c>
      <c r="E20" s="1381">
        <v>349.87</v>
      </c>
      <c r="F20" s="1381" t="s">
        <v>735</v>
      </c>
      <c r="G20" s="1381" t="s">
        <v>736</v>
      </c>
      <c r="H20" s="1399" t="s">
        <v>1807</v>
      </c>
      <c r="I20" s="1399"/>
      <c r="J20" s="1399"/>
      <c r="K20" s="1382"/>
      <c r="L20" s="1381"/>
      <c r="M20" s="1381"/>
      <c r="N20" s="1381"/>
    </row>
    <row r="21" spans="1:14" s="1386" customFormat="1">
      <c r="A21" s="1381">
        <f>SUBTOTAL(103,$B$4:B21)</f>
        <v>18</v>
      </c>
      <c r="B21" s="1381" t="s">
        <v>286</v>
      </c>
      <c r="C21" s="1381" t="s">
        <v>276</v>
      </c>
      <c r="D21" s="1381">
        <v>4</v>
      </c>
      <c r="E21" s="1381">
        <v>415</v>
      </c>
      <c r="F21" s="1381" t="s">
        <v>735</v>
      </c>
      <c r="G21" s="1381" t="s">
        <v>736</v>
      </c>
      <c r="H21" s="1399" t="s">
        <v>1807</v>
      </c>
      <c r="I21" s="1399"/>
      <c r="J21" s="1399"/>
      <c r="K21" s="1382"/>
      <c r="L21" s="1381"/>
      <c r="M21" s="1381"/>
      <c r="N21" s="1381"/>
    </row>
    <row r="22" spans="1:14" s="1386" customFormat="1">
      <c r="A22" s="1381">
        <f>SUBTOTAL(103,$B$4:B22)</f>
        <v>19</v>
      </c>
      <c r="B22" s="1381" t="s">
        <v>154</v>
      </c>
      <c r="C22" s="1381" t="s">
        <v>297</v>
      </c>
      <c r="D22" s="1381">
        <v>4</v>
      </c>
      <c r="E22" s="1381">
        <v>404.48399999999998</v>
      </c>
      <c r="F22" s="1381" t="s">
        <v>735</v>
      </c>
      <c r="G22" s="1381" t="s">
        <v>736</v>
      </c>
      <c r="H22" s="1399" t="s">
        <v>1807</v>
      </c>
      <c r="I22" s="1399"/>
      <c r="J22" s="1399"/>
      <c r="K22" s="1382"/>
      <c r="L22" s="1381"/>
      <c r="M22" s="1381"/>
      <c r="N22" s="1381"/>
    </row>
    <row r="23" spans="1:14" s="1386" customFormat="1">
      <c r="A23" s="1381">
        <f>SUBTOTAL(103,$B$4:B23)</f>
        <v>20</v>
      </c>
      <c r="B23" s="1381" t="s">
        <v>287</v>
      </c>
      <c r="C23" s="1381" t="s">
        <v>280</v>
      </c>
      <c r="D23" s="1381">
        <v>4</v>
      </c>
      <c r="E23" s="1381">
        <v>325</v>
      </c>
      <c r="F23" s="1381" t="s">
        <v>735</v>
      </c>
      <c r="G23" s="1381" t="s">
        <v>736</v>
      </c>
      <c r="H23" s="1399" t="s">
        <v>1807</v>
      </c>
      <c r="I23" s="1399"/>
      <c r="J23" s="1399"/>
      <c r="K23" s="1382"/>
      <c r="L23" s="1381"/>
      <c r="M23" s="1381"/>
      <c r="N23" s="1381"/>
    </row>
    <row r="24" spans="1:14" s="1386" customFormat="1">
      <c r="A24" s="1381">
        <f>SUBTOTAL(103,$B$4:B24)</f>
        <v>21</v>
      </c>
      <c r="B24" s="1381" t="s">
        <v>288</v>
      </c>
      <c r="C24" s="1381" t="s">
        <v>282</v>
      </c>
      <c r="D24" s="1381">
        <v>4</v>
      </c>
      <c r="E24" s="1381">
        <v>386</v>
      </c>
      <c r="F24" s="1381" t="s">
        <v>735</v>
      </c>
      <c r="G24" s="1381" t="s">
        <v>736</v>
      </c>
      <c r="H24" s="1399" t="s">
        <v>1807</v>
      </c>
      <c r="I24" s="1399"/>
      <c r="J24" s="1399"/>
      <c r="K24" s="1382"/>
      <c r="L24" s="1381"/>
      <c r="M24" s="1381"/>
      <c r="N24" s="1381"/>
    </row>
    <row r="25" spans="1:14" s="1386" customFormat="1">
      <c r="A25" s="1381">
        <f>SUBTOTAL(103,$B$4:B25)</f>
        <v>22</v>
      </c>
      <c r="B25" s="1381" t="s">
        <v>289</v>
      </c>
      <c r="C25" s="1381" t="s">
        <v>280</v>
      </c>
      <c r="D25" s="1381">
        <v>4</v>
      </c>
      <c r="E25" s="1381">
        <v>434</v>
      </c>
      <c r="F25" s="1381" t="s">
        <v>735</v>
      </c>
      <c r="G25" s="1381" t="s">
        <v>736</v>
      </c>
      <c r="H25" s="1399" t="s">
        <v>1807</v>
      </c>
      <c r="I25" s="1399"/>
      <c r="J25" s="1399"/>
      <c r="K25" s="1382"/>
      <c r="L25" s="1381"/>
      <c r="M25" s="1381"/>
      <c r="N25" s="1381"/>
    </row>
    <row r="26" spans="1:14" s="1386" customFormat="1">
      <c r="A26" s="1381">
        <f>SUBTOTAL(103,$B$4:B26)</f>
        <v>23</v>
      </c>
      <c r="B26" s="1381" t="s">
        <v>290</v>
      </c>
      <c r="C26" s="1381" t="s">
        <v>282</v>
      </c>
      <c r="D26" s="1381">
        <v>4</v>
      </c>
      <c r="E26" s="1381">
        <v>392</v>
      </c>
      <c r="F26" s="1381" t="s">
        <v>735</v>
      </c>
      <c r="G26" s="1381" t="s">
        <v>736</v>
      </c>
      <c r="H26" s="1399" t="s">
        <v>736</v>
      </c>
      <c r="I26" s="1399"/>
      <c r="J26" s="1399"/>
      <c r="K26" s="1382"/>
      <c r="L26" s="1381"/>
      <c r="M26" s="1381"/>
      <c r="N26" s="1381"/>
    </row>
    <row r="27" spans="1:14" s="1386" customFormat="1">
      <c r="A27" s="1381">
        <f>SUBTOTAL(103,$B$4:B27)</f>
        <v>24</v>
      </c>
      <c r="B27" s="1381" t="s">
        <v>291</v>
      </c>
      <c r="C27" s="1381" t="s">
        <v>282</v>
      </c>
      <c r="D27" s="1381">
        <v>4</v>
      </c>
      <c r="E27" s="1381">
        <v>404</v>
      </c>
      <c r="F27" s="1381" t="s">
        <v>735</v>
      </c>
      <c r="G27" s="1381" t="s">
        <v>736</v>
      </c>
      <c r="H27" s="1399" t="s">
        <v>736</v>
      </c>
      <c r="I27" s="1399"/>
      <c r="J27" s="1399"/>
      <c r="K27" s="1382"/>
      <c r="L27" s="1381"/>
      <c r="M27" s="1381"/>
      <c r="N27" s="1381"/>
    </row>
    <row r="28" spans="1:14" s="1386" customFormat="1">
      <c r="A28" s="1381">
        <f>SUBTOTAL(103,$B$4:B28)</f>
        <v>25</v>
      </c>
      <c r="B28" s="1381" t="s">
        <v>157</v>
      </c>
      <c r="C28" s="1381" t="s">
        <v>276</v>
      </c>
      <c r="D28" s="1381">
        <v>4</v>
      </c>
      <c r="E28" s="1381">
        <v>398</v>
      </c>
      <c r="F28" s="1381" t="s">
        <v>735</v>
      </c>
      <c r="G28" s="1381" t="s">
        <v>736</v>
      </c>
      <c r="H28" s="1399" t="s">
        <v>736</v>
      </c>
      <c r="I28" s="1399"/>
      <c r="J28" s="1399"/>
      <c r="K28" s="1382"/>
      <c r="L28" s="1381"/>
      <c r="M28" s="1381"/>
      <c r="N28" s="1381"/>
    </row>
    <row r="29" spans="1:14" s="1386" customFormat="1" ht="15" customHeight="1">
      <c r="A29" s="1381">
        <f>SUBTOTAL(103,$B$4:B29)</f>
        <v>26</v>
      </c>
      <c r="B29" s="1381" t="s">
        <v>156</v>
      </c>
      <c r="C29" s="1381" t="s">
        <v>298</v>
      </c>
      <c r="D29" s="1381">
        <v>4</v>
      </c>
      <c r="E29" s="1381">
        <v>441</v>
      </c>
      <c r="F29" s="1381" t="s">
        <v>735</v>
      </c>
      <c r="G29" s="1381" t="s">
        <v>736</v>
      </c>
      <c r="H29" s="1399" t="s">
        <v>736</v>
      </c>
      <c r="I29" s="1399"/>
      <c r="J29" s="1399"/>
      <c r="K29" s="1382"/>
      <c r="L29" s="1381"/>
      <c r="M29" s="1381"/>
      <c r="N29" s="1381"/>
    </row>
    <row r="30" spans="1:14" s="1386" customFormat="1">
      <c r="A30" s="1381">
        <f>SUBTOTAL(103,$B$4:B30)</f>
        <v>27</v>
      </c>
      <c r="B30" s="1381" t="s">
        <v>292</v>
      </c>
      <c r="C30" s="1381" t="s">
        <v>282</v>
      </c>
      <c r="D30" s="1381">
        <v>4</v>
      </c>
      <c r="E30" s="1381">
        <v>385</v>
      </c>
      <c r="F30" s="1381" t="s">
        <v>735</v>
      </c>
      <c r="G30" s="1381" t="s">
        <v>736</v>
      </c>
      <c r="H30" s="1399" t="s">
        <v>736</v>
      </c>
      <c r="I30" s="1399"/>
      <c r="J30" s="1399"/>
      <c r="K30" s="1382"/>
      <c r="L30" s="1381"/>
      <c r="M30" s="1381"/>
      <c r="N30" s="1381"/>
    </row>
    <row r="31" spans="1:14" s="1386" customFormat="1">
      <c r="A31" s="1381">
        <f>SUBTOTAL(103,$B$4:B31)</f>
        <v>28</v>
      </c>
      <c r="B31" s="1381" t="s">
        <v>293</v>
      </c>
      <c r="C31" s="1381" t="s">
        <v>280</v>
      </c>
      <c r="D31" s="1381">
        <v>4</v>
      </c>
      <c r="E31" s="1381">
        <v>434</v>
      </c>
      <c r="F31" s="1381" t="s">
        <v>735</v>
      </c>
      <c r="G31" s="1381" t="s">
        <v>736</v>
      </c>
      <c r="H31" s="1399" t="s">
        <v>736</v>
      </c>
      <c r="I31" s="1399"/>
      <c r="J31" s="1399"/>
      <c r="K31" s="1382"/>
      <c r="L31" s="1381"/>
      <c r="M31" s="1381"/>
      <c r="N31" s="1381"/>
    </row>
    <row r="32" spans="1:14" s="1386" customFormat="1">
      <c r="A32" s="1381">
        <f>SUBTOTAL(103,$B$4:B32)</f>
        <v>29</v>
      </c>
      <c r="B32" s="1381" t="s">
        <v>294</v>
      </c>
      <c r="C32" s="1381" t="s">
        <v>276</v>
      </c>
      <c r="D32" s="1381">
        <v>4</v>
      </c>
      <c r="E32" s="1381">
        <v>402</v>
      </c>
      <c r="F32" s="1381" t="s">
        <v>735</v>
      </c>
      <c r="G32" s="1381" t="s">
        <v>736</v>
      </c>
      <c r="H32" s="1399" t="s">
        <v>736</v>
      </c>
      <c r="I32" s="1399"/>
      <c r="J32" s="1399"/>
      <c r="K32" s="1382"/>
      <c r="L32" s="1381"/>
      <c r="M32" s="1381"/>
      <c r="N32" s="1381"/>
    </row>
    <row r="33" spans="1:14" s="1386" customFormat="1">
      <c r="A33" s="1381">
        <f>SUBTOTAL(103,$B$4:B33)</f>
        <v>30</v>
      </c>
      <c r="B33" s="1381" t="s">
        <v>295</v>
      </c>
      <c r="C33" s="1381" t="s">
        <v>299</v>
      </c>
      <c r="D33" s="1381">
        <v>4</v>
      </c>
      <c r="E33" s="1381">
        <v>391.07900000000001</v>
      </c>
      <c r="F33" s="1381" t="s">
        <v>735</v>
      </c>
      <c r="G33" s="1381" t="s">
        <v>736</v>
      </c>
      <c r="H33" s="1399" t="s">
        <v>4217</v>
      </c>
      <c r="I33" s="1399"/>
      <c r="J33" s="1399"/>
      <c r="K33" s="1382"/>
      <c r="L33" s="1381"/>
      <c r="M33" s="1381"/>
      <c r="N33" s="1381"/>
    </row>
    <row r="34" spans="1:14" s="1386" customFormat="1">
      <c r="A34" s="1381">
        <f>SUBTOTAL(103,$B$4:B34)</f>
        <v>31</v>
      </c>
      <c r="B34" s="1381" t="s">
        <v>296</v>
      </c>
      <c r="C34" s="1381" t="s">
        <v>282</v>
      </c>
      <c r="D34" s="1381">
        <v>4</v>
      </c>
      <c r="E34" s="1381">
        <v>392</v>
      </c>
      <c r="F34" s="1381" t="s">
        <v>735</v>
      </c>
      <c r="G34" s="1381" t="s">
        <v>736</v>
      </c>
      <c r="H34" s="1399" t="s">
        <v>4217</v>
      </c>
      <c r="I34" s="1399"/>
      <c r="J34" s="1399"/>
      <c r="K34" s="1382"/>
      <c r="L34" s="1381"/>
      <c r="M34" s="1381"/>
      <c r="N34" s="1381"/>
    </row>
    <row r="35" spans="1:14" s="1386" customFormat="1">
      <c r="A35" s="1381">
        <f>SUBTOTAL(103,$B$4:B35)</f>
        <v>32</v>
      </c>
      <c r="B35" s="1381" t="s">
        <v>159</v>
      </c>
      <c r="C35" s="1381" t="s">
        <v>276</v>
      </c>
      <c r="D35" s="1381">
        <v>4</v>
      </c>
      <c r="E35" s="1381">
        <v>400</v>
      </c>
      <c r="F35" s="1381" t="s">
        <v>735</v>
      </c>
      <c r="G35" s="1381" t="s">
        <v>736</v>
      </c>
      <c r="H35" s="1399" t="s">
        <v>3592</v>
      </c>
      <c r="I35" s="1399"/>
      <c r="J35" s="1399"/>
      <c r="K35" s="1382"/>
      <c r="L35" s="1381"/>
      <c r="M35" s="1381"/>
      <c r="N35" s="1381"/>
    </row>
    <row r="36" spans="1:14" s="1386" customFormat="1">
      <c r="A36" s="1381">
        <f>SUBTOTAL(103,$B$4:B36)</f>
        <v>33</v>
      </c>
      <c r="B36" s="1381" t="s">
        <v>158</v>
      </c>
      <c r="C36" s="1381" t="s">
        <v>282</v>
      </c>
      <c r="D36" s="1381">
        <v>4</v>
      </c>
      <c r="E36" s="1381">
        <v>401</v>
      </c>
      <c r="F36" s="1381" t="s">
        <v>735</v>
      </c>
      <c r="G36" s="1381" t="s">
        <v>736</v>
      </c>
      <c r="H36" s="1399" t="s">
        <v>3592</v>
      </c>
      <c r="I36" s="1399"/>
      <c r="J36" s="1399"/>
      <c r="K36" s="1382"/>
      <c r="L36" s="1381"/>
      <c r="M36" s="1381"/>
      <c r="N36" s="1381"/>
    </row>
    <row r="37" spans="1:14" s="1386" customFormat="1">
      <c r="A37" s="1381">
        <f>SUBTOTAL(103,$B$4:B37)</f>
        <v>34</v>
      </c>
      <c r="B37" s="1381" t="s">
        <v>300</v>
      </c>
      <c r="C37" s="1381" t="s">
        <v>280</v>
      </c>
      <c r="D37" s="1381">
        <v>4</v>
      </c>
      <c r="E37" s="1381">
        <v>386</v>
      </c>
      <c r="F37" s="1381" t="s">
        <v>735</v>
      </c>
      <c r="G37" s="1381" t="s">
        <v>736</v>
      </c>
      <c r="H37" s="1399" t="s">
        <v>3592</v>
      </c>
      <c r="I37" s="1399"/>
      <c r="J37" s="1399"/>
      <c r="K37" s="1382"/>
      <c r="L37" s="1381"/>
      <c r="M37" s="1381"/>
      <c r="N37" s="1381"/>
    </row>
    <row r="38" spans="1:14" s="1386" customFormat="1">
      <c r="A38" s="1381">
        <f>SUBTOTAL(103,$B$4:B38)</f>
        <v>35</v>
      </c>
      <c r="B38" s="1381" t="s">
        <v>301</v>
      </c>
      <c r="C38" s="1381" t="s">
        <v>280</v>
      </c>
      <c r="D38" s="1381">
        <v>4</v>
      </c>
      <c r="E38" s="1381">
        <v>322</v>
      </c>
      <c r="F38" s="1381" t="s">
        <v>735</v>
      </c>
      <c r="G38" s="1381" t="s">
        <v>736</v>
      </c>
      <c r="H38" s="1399" t="s">
        <v>3592</v>
      </c>
      <c r="I38" s="1399"/>
      <c r="J38" s="1399"/>
      <c r="K38" s="1382"/>
      <c r="L38" s="1381"/>
      <c r="M38" s="1381"/>
      <c r="N38" s="1381"/>
    </row>
    <row r="39" spans="1:14" s="1386" customFormat="1">
      <c r="A39" s="1381">
        <f>SUBTOTAL(103,$B$4:B39)</f>
        <v>36</v>
      </c>
      <c r="B39" s="1381" t="s">
        <v>302</v>
      </c>
      <c r="C39" s="1381" t="s">
        <v>280</v>
      </c>
      <c r="D39" s="1381">
        <v>4</v>
      </c>
      <c r="E39" s="1381">
        <v>301</v>
      </c>
      <c r="F39" s="1381" t="s">
        <v>735</v>
      </c>
      <c r="G39" s="1381" t="s">
        <v>736</v>
      </c>
      <c r="H39" s="1399" t="s">
        <v>3592</v>
      </c>
      <c r="I39" s="1399"/>
      <c r="J39" s="1399"/>
      <c r="K39" s="1382"/>
      <c r="L39" s="1381"/>
      <c r="M39" s="1381"/>
      <c r="N39" s="1381"/>
    </row>
    <row r="40" spans="1:14" s="1386" customFormat="1">
      <c r="A40" s="1381">
        <f>SUBTOTAL(103,$B$4:B40)</f>
        <v>37</v>
      </c>
      <c r="B40" s="1381" t="s">
        <v>303</v>
      </c>
      <c r="C40" s="1381" t="s">
        <v>310</v>
      </c>
      <c r="D40" s="1381">
        <v>4</v>
      </c>
      <c r="E40" s="1381">
        <v>374.54599999999999</v>
      </c>
      <c r="F40" s="1381" t="s">
        <v>735</v>
      </c>
      <c r="G40" s="1381" t="s">
        <v>736</v>
      </c>
      <c r="H40" s="1399" t="s">
        <v>3592</v>
      </c>
      <c r="I40" s="1399"/>
      <c r="J40" s="1399"/>
      <c r="K40" s="1382"/>
      <c r="L40" s="1381"/>
      <c r="M40" s="1381"/>
      <c r="N40" s="1381"/>
    </row>
    <row r="41" spans="1:14" s="1386" customFormat="1">
      <c r="A41" s="1381">
        <f>SUBTOTAL(103,$B$4:B41)</f>
        <v>38</v>
      </c>
      <c r="B41" s="1381" t="s">
        <v>123</v>
      </c>
      <c r="C41" s="1381" t="s">
        <v>298</v>
      </c>
      <c r="D41" s="1381">
        <v>4</v>
      </c>
      <c r="E41" s="1381">
        <v>430</v>
      </c>
      <c r="F41" s="1381" t="s">
        <v>735</v>
      </c>
      <c r="G41" s="1381" t="s">
        <v>736</v>
      </c>
      <c r="H41" s="1399" t="s">
        <v>3592</v>
      </c>
      <c r="I41" s="1399"/>
      <c r="J41" s="1399"/>
      <c r="K41" s="1382"/>
      <c r="L41" s="1381"/>
      <c r="M41" s="1381"/>
      <c r="N41" s="1381"/>
    </row>
    <row r="42" spans="1:14" s="1386" customFormat="1">
      <c r="A42" s="1381">
        <f>SUBTOTAL(103,$B$4:B42)</f>
        <v>39</v>
      </c>
      <c r="B42" s="1381" t="s">
        <v>304</v>
      </c>
      <c r="C42" s="1381" t="s">
        <v>280</v>
      </c>
      <c r="D42" s="1381">
        <v>4</v>
      </c>
      <c r="E42" s="1381">
        <v>401</v>
      </c>
      <c r="F42" s="1381" t="s">
        <v>735</v>
      </c>
      <c r="G42" s="1381" t="s">
        <v>736</v>
      </c>
      <c r="H42" s="1399" t="s">
        <v>3592</v>
      </c>
      <c r="I42" s="1399"/>
      <c r="J42" s="1399"/>
      <c r="K42" s="1382"/>
      <c r="L42" s="1381"/>
      <c r="M42" s="1381"/>
      <c r="N42" s="1381"/>
    </row>
    <row r="43" spans="1:14" s="1386" customFormat="1">
      <c r="A43" s="1381">
        <f>SUBTOTAL(103,$B$4:B43)</f>
        <v>40</v>
      </c>
      <c r="B43" s="1381" t="s">
        <v>160</v>
      </c>
      <c r="C43" s="1381" t="s">
        <v>282</v>
      </c>
      <c r="D43" s="1381">
        <v>4</v>
      </c>
      <c r="E43" s="1381">
        <v>401</v>
      </c>
      <c r="F43" s="1381" t="s">
        <v>735</v>
      </c>
      <c r="G43" s="1381" t="s">
        <v>736</v>
      </c>
      <c r="H43" s="1399" t="s">
        <v>3592</v>
      </c>
      <c r="I43" s="1399"/>
      <c r="J43" s="1399"/>
      <c r="K43" s="1382"/>
      <c r="L43" s="1381"/>
      <c r="M43" s="1381"/>
      <c r="N43" s="1381"/>
    </row>
    <row r="44" spans="1:14" s="1386" customFormat="1">
      <c r="A44" s="1381">
        <f>SUBTOTAL(103,$B$4:B44)</f>
        <v>41</v>
      </c>
      <c r="B44" s="1381" t="s">
        <v>161</v>
      </c>
      <c r="C44" s="1381" t="s">
        <v>276</v>
      </c>
      <c r="D44" s="1381">
        <v>4</v>
      </c>
      <c r="E44" s="1381">
        <v>439</v>
      </c>
      <c r="F44" s="1381" t="s">
        <v>735</v>
      </c>
      <c r="G44" s="1381" t="s">
        <v>736</v>
      </c>
      <c r="H44" s="1399" t="s">
        <v>2238</v>
      </c>
      <c r="I44" s="1399"/>
      <c r="J44" s="1399"/>
      <c r="K44" s="1382"/>
      <c r="L44" s="1381"/>
      <c r="M44" s="1381"/>
      <c r="N44" s="1381"/>
    </row>
    <row r="45" spans="1:14" s="1386" customFormat="1">
      <c r="A45" s="1381">
        <f>SUBTOTAL(103,$B$4:B45)</f>
        <v>42</v>
      </c>
      <c r="B45" s="1381" t="s">
        <v>305</v>
      </c>
      <c r="C45" s="1381" t="s">
        <v>298</v>
      </c>
      <c r="D45" s="1381">
        <v>4</v>
      </c>
      <c r="E45" s="1381">
        <v>362</v>
      </c>
      <c r="F45" s="1381" t="s">
        <v>735</v>
      </c>
      <c r="G45" s="1381" t="s">
        <v>736</v>
      </c>
      <c r="H45" s="1399" t="s">
        <v>2238</v>
      </c>
      <c r="I45" s="1399"/>
      <c r="J45" s="1399"/>
      <c r="K45" s="1382"/>
      <c r="L45" s="1381"/>
      <c r="M45" s="1381"/>
      <c r="N45" s="1381"/>
    </row>
    <row r="46" spans="1:14" s="1386" customFormat="1">
      <c r="A46" s="1381">
        <f>SUBTOTAL(103,$B$4:B46)</f>
        <v>43</v>
      </c>
      <c r="B46" s="1381" t="s">
        <v>306</v>
      </c>
      <c r="C46" s="1381" t="s">
        <v>311</v>
      </c>
      <c r="D46" s="1381">
        <v>4</v>
      </c>
      <c r="E46" s="1381">
        <v>397</v>
      </c>
      <c r="F46" s="1381" t="s">
        <v>735</v>
      </c>
      <c r="G46" s="1381" t="s">
        <v>736</v>
      </c>
      <c r="H46" s="1399" t="s">
        <v>2238</v>
      </c>
      <c r="I46" s="1399"/>
      <c r="J46" s="1399"/>
      <c r="K46" s="1382"/>
      <c r="L46" s="1381"/>
      <c r="M46" s="1381"/>
      <c r="N46" s="1381"/>
    </row>
    <row r="47" spans="1:14" s="1386" customFormat="1">
      <c r="A47" s="1381">
        <f>SUBTOTAL(103,$B$4:B47)</f>
        <v>44</v>
      </c>
      <c r="B47" s="1381" t="s">
        <v>307</v>
      </c>
      <c r="C47" s="1381" t="s">
        <v>311</v>
      </c>
      <c r="D47" s="1381">
        <v>4</v>
      </c>
      <c r="E47" s="1381">
        <v>337</v>
      </c>
      <c r="F47" s="1381" t="s">
        <v>735</v>
      </c>
      <c r="G47" s="1381" t="s">
        <v>736</v>
      </c>
      <c r="H47" s="1399" t="s">
        <v>2238</v>
      </c>
      <c r="I47" s="1399"/>
      <c r="J47" s="1399"/>
      <c r="K47" s="1382"/>
      <c r="L47" s="1381"/>
      <c r="M47" s="1381"/>
      <c r="N47" s="1381"/>
    </row>
    <row r="48" spans="1:14" s="1386" customFormat="1">
      <c r="A48" s="1381">
        <f>SUBTOTAL(103,$B$4:B48)</f>
        <v>45</v>
      </c>
      <c r="B48" s="1381" t="s">
        <v>308</v>
      </c>
      <c r="C48" s="1381" t="s">
        <v>297</v>
      </c>
      <c r="D48" s="1381">
        <v>4</v>
      </c>
      <c r="E48" s="1381">
        <v>344.26</v>
      </c>
      <c r="F48" s="1381" t="s">
        <v>735</v>
      </c>
      <c r="G48" s="1381" t="s">
        <v>736</v>
      </c>
      <c r="H48" s="1399" t="s">
        <v>2238</v>
      </c>
      <c r="I48" s="1399"/>
      <c r="J48" s="1399"/>
      <c r="K48" s="1382"/>
      <c r="L48" s="1381"/>
      <c r="M48" s="1381"/>
      <c r="N48" s="1381"/>
    </row>
    <row r="49" spans="1:14" s="1386" customFormat="1">
      <c r="A49" s="1381">
        <f>SUBTOTAL(103,$B$4:B49)</f>
        <v>46</v>
      </c>
      <c r="B49" s="1381" t="s">
        <v>309</v>
      </c>
      <c r="C49" s="1381" t="s">
        <v>276</v>
      </c>
      <c r="D49" s="1381">
        <v>4</v>
      </c>
      <c r="E49" s="1381">
        <v>409</v>
      </c>
      <c r="F49" s="1381" t="s">
        <v>735</v>
      </c>
      <c r="G49" s="1381" t="s">
        <v>736</v>
      </c>
      <c r="H49" s="1399" t="s">
        <v>2238</v>
      </c>
      <c r="I49" s="1399"/>
      <c r="J49" s="1399"/>
      <c r="K49" s="1382"/>
      <c r="L49" s="1381"/>
      <c r="M49" s="1381"/>
      <c r="N49" s="1381"/>
    </row>
    <row r="50" spans="1:14" s="1386" customFormat="1">
      <c r="A50" s="1381">
        <f>SUBTOTAL(103,$B$4:B50)</f>
        <v>47</v>
      </c>
      <c r="B50" s="1381" t="s">
        <v>162</v>
      </c>
      <c r="C50" s="1381" t="s">
        <v>280</v>
      </c>
      <c r="D50" s="1381">
        <v>4</v>
      </c>
      <c r="E50" s="1381">
        <v>432</v>
      </c>
      <c r="F50" s="1381" t="s">
        <v>735</v>
      </c>
      <c r="G50" s="1381" t="s">
        <v>736</v>
      </c>
      <c r="H50" s="1399" t="s">
        <v>2273</v>
      </c>
      <c r="I50" s="1399"/>
      <c r="J50" s="1399"/>
      <c r="K50" s="1382"/>
      <c r="L50" s="1381"/>
      <c r="M50" s="1381"/>
      <c r="N50" s="1381"/>
    </row>
    <row r="51" spans="1:14" s="1386" customFormat="1">
      <c r="A51" s="1381">
        <f>SUBTOTAL(103,$B$4:B51)</f>
        <v>48</v>
      </c>
      <c r="B51" s="1381" t="s">
        <v>312</v>
      </c>
      <c r="C51" s="1381" t="s">
        <v>276</v>
      </c>
      <c r="D51" s="1381">
        <v>4</v>
      </c>
      <c r="E51" s="1381">
        <v>393</v>
      </c>
      <c r="F51" s="1381" t="s">
        <v>735</v>
      </c>
      <c r="G51" s="1381" t="s">
        <v>736</v>
      </c>
      <c r="H51" s="1399" t="s">
        <v>2273</v>
      </c>
      <c r="I51" s="1399"/>
      <c r="J51" s="1399"/>
      <c r="K51" s="1382"/>
      <c r="L51" s="1381"/>
      <c r="M51" s="1381"/>
      <c r="N51" s="1381"/>
    </row>
    <row r="52" spans="1:14" s="1386" customFormat="1">
      <c r="A52" s="1381">
        <f>SUBTOTAL(103,$B$4:B52)</f>
        <v>49</v>
      </c>
      <c r="B52" s="1381" t="s">
        <v>313</v>
      </c>
      <c r="C52" s="1381" t="s">
        <v>280</v>
      </c>
      <c r="D52" s="1381">
        <v>4</v>
      </c>
      <c r="E52" s="1381">
        <v>451</v>
      </c>
      <c r="F52" s="1381" t="s">
        <v>735</v>
      </c>
      <c r="G52" s="1381" t="s">
        <v>736</v>
      </c>
      <c r="H52" s="1399" t="s">
        <v>2273</v>
      </c>
      <c r="I52" s="1399"/>
      <c r="J52" s="1399"/>
      <c r="K52" s="1382"/>
      <c r="L52" s="1381"/>
      <c r="M52" s="1381"/>
      <c r="N52" s="1381"/>
    </row>
    <row r="53" spans="1:14" s="1386" customFormat="1">
      <c r="A53" s="1381">
        <f>SUBTOTAL(103,$B$4:B53)</f>
        <v>50</v>
      </c>
      <c r="B53" s="1381" t="s">
        <v>314</v>
      </c>
      <c r="C53" s="1381" t="s">
        <v>298</v>
      </c>
      <c r="D53" s="1381">
        <v>4</v>
      </c>
      <c r="E53" s="1381">
        <v>387</v>
      </c>
      <c r="F53" s="1381" t="s">
        <v>735</v>
      </c>
      <c r="G53" s="1381" t="s">
        <v>736</v>
      </c>
      <c r="H53" s="1399" t="s">
        <v>2273</v>
      </c>
      <c r="I53" s="1399"/>
      <c r="J53" s="1399"/>
      <c r="K53" s="1382"/>
      <c r="L53" s="1381"/>
      <c r="M53" s="1381"/>
      <c r="N53" s="1381"/>
    </row>
    <row r="54" spans="1:14" s="1386" customFormat="1">
      <c r="A54" s="1381">
        <f>SUBTOTAL(103,$B$4:B54)</f>
        <v>51</v>
      </c>
      <c r="B54" s="1381" t="s">
        <v>315</v>
      </c>
      <c r="C54" s="1381" t="s">
        <v>280</v>
      </c>
      <c r="D54" s="1381">
        <v>4</v>
      </c>
      <c r="E54" s="1381">
        <v>382</v>
      </c>
      <c r="F54" s="1381" t="s">
        <v>735</v>
      </c>
      <c r="G54" s="1381" t="s">
        <v>736</v>
      </c>
      <c r="H54" s="1399" t="s">
        <v>2273</v>
      </c>
      <c r="I54" s="1399"/>
      <c r="J54" s="1399"/>
      <c r="K54" s="1382"/>
      <c r="L54" s="1381"/>
      <c r="M54" s="1381"/>
      <c r="N54" s="1381"/>
    </row>
    <row r="55" spans="1:14" s="1386" customFormat="1">
      <c r="A55" s="1381">
        <f>SUBTOTAL(103,$B$4:B55)</f>
        <v>52</v>
      </c>
      <c r="B55" s="1381" t="s">
        <v>316</v>
      </c>
      <c r="C55" s="1381" t="s">
        <v>280</v>
      </c>
      <c r="D55" s="1381">
        <v>4</v>
      </c>
      <c r="E55" s="1381">
        <v>414</v>
      </c>
      <c r="F55" s="1381" t="s">
        <v>735</v>
      </c>
      <c r="G55" s="1381" t="s">
        <v>736</v>
      </c>
      <c r="H55" s="1399" t="s">
        <v>2273</v>
      </c>
      <c r="I55" s="1399"/>
      <c r="J55" s="1399"/>
      <c r="K55" s="1382"/>
      <c r="L55" s="1381"/>
      <c r="M55" s="1381"/>
      <c r="N55" s="1381"/>
    </row>
    <row r="56" spans="1:14" s="1386" customFormat="1">
      <c r="A56" s="1381">
        <f>SUBTOTAL(103,$B$4:B56)</f>
        <v>53</v>
      </c>
      <c r="B56" s="1381" t="s">
        <v>317</v>
      </c>
      <c r="C56" s="1381" t="s">
        <v>298</v>
      </c>
      <c r="D56" s="1381">
        <v>4</v>
      </c>
      <c r="E56" s="1381">
        <v>385</v>
      </c>
      <c r="F56" s="1381" t="s">
        <v>735</v>
      </c>
      <c r="G56" s="1381" t="s">
        <v>736</v>
      </c>
      <c r="H56" s="1399" t="s">
        <v>2273</v>
      </c>
      <c r="I56" s="1399"/>
      <c r="J56" s="1399"/>
      <c r="K56" s="1382"/>
      <c r="L56" s="1381"/>
      <c r="M56" s="1381"/>
      <c r="N56" s="1381"/>
    </row>
    <row r="57" spans="1:14" s="1386" customFormat="1">
      <c r="A57" s="1381">
        <f>SUBTOTAL(103,$B$4:B57)</f>
        <v>54</v>
      </c>
      <c r="B57" s="1381" t="s">
        <v>164</v>
      </c>
      <c r="C57" s="1381" t="s">
        <v>282</v>
      </c>
      <c r="D57" s="1381">
        <v>4</v>
      </c>
      <c r="E57" s="1381">
        <v>437</v>
      </c>
      <c r="F57" s="1381" t="s">
        <v>735</v>
      </c>
      <c r="G57" s="1381" t="s">
        <v>736</v>
      </c>
      <c r="H57" s="1399" t="s">
        <v>2273</v>
      </c>
      <c r="I57" s="1399"/>
      <c r="J57" s="1399"/>
      <c r="K57" s="1382"/>
      <c r="L57" s="1381"/>
      <c r="M57" s="1381"/>
      <c r="N57" s="1381"/>
    </row>
    <row r="58" spans="1:14" s="1386" customFormat="1">
      <c r="A58" s="1381">
        <f>SUBTOTAL(103,$B$4:B58)</f>
        <v>55</v>
      </c>
      <c r="B58" s="1381" t="s">
        <v>318</v>
      </c>
      <c r="C58" s="1381" t="s">
        <v>280</v>
      </c>
      <c r="D58" s="1381">
        <v>4</v>
      </c>
      <c r="E58" s="1381">
        <v>376</v>
      </c>
      <c r="F58" s="1381" t="s">
        <v>735</v>
      </c>
      <c r="G58" s="1381" t="s">
        <v>736</v>
      </c>
      <c r="H58" s="1399" t="s">
        <v>2273</v>
      </c>
      <c r="I58" s="1399"/>
      <c r="J58" s="1399"/>
      <c r="K58" s="1382"/>
      <c r="L58" s="1381"/>
      <c r="M58" s="1381"/>
      <c r="N58" s="1381"/>
    </row>
    <row r="59" spans="1:14" s="1386" customFormat="1">
      <c r="A59" s="1381">
        <f>SUBTOTAL(103,$B$4:B59)</f>
        <v>56</v>
      </c>
      <c r="B59" s="1381" t="s">
        <v>319</v>
      </c>
      <c r="C59" s="1381" t="s">
        <v>297</v>
      </c>
      <c r="D59" s="1381">
        <v>4</v>
      </c>
      <c r="E59" s="1381">
        <v>316.21699999999998</v>
      </c>
      <c r="F59" s="1381" t="s">
        <v>735</v>
      </c>
      <c r="G59" s="1381" t="s">
        <v>736</v>
      </c>
      <c r="H59" s="1399" t="s">
        <v>2273</v>
      </c>
      <c r="I59" s="1399"/>
      <c r="J59" s="1399"/>
      <c r="K59" s="1382"/>
      <c r="L59" s="1381"/>
      <c r="M59" s="1381"/>
      <c r="N59" s="1381"/>
    </row>
    <row r="60" spans="1:14" s="1386" customFormat="1">
      <c r="A60" s="1381">
        <f>SUBTOTAL(103,$B$4:B60)</f>
        <v>57</v>
      </c>
      <c r="B60" s="1381" t="s">
        <v>320</v>
      </c>
      <c r="C60" s="1381" t="s">
        <v>282</v>
      </c>
      <c r="D60" s="1381">
        <v>4</v>
      </c>
      <c r="E60" s="1381">
        <v>384</v>
      </c>
      <c r="F60" s="1381" t="s">
        <v>735</v>
      </c>
      <c r="G60" s="1381" t="s">
        <v>736</v>
      </c>
      <c r="H60" s="1399" t="s">
        <v>2273</v>
      </c>
      <c r="I60" s="1399"/>
      <c r="J60" s="1399"/>
      <c r="K60" s="1382"/>
      <c r="L60" s="1381"/>
      <c r="M60" s="1381"/>
      <c r="N60" s="1381"/>
    </row>
    <row r="61" spans="1:14" s="1386" customFormat="1">
      <c r="A61" s="1381">
        <f>SUBTOTAL(103,$B$4:B61)</f>
        <v>58</v>
      </c>
      <c r="B61" s="1381" t="s">
        <v>321</v>
      </c>
      <c r="C61" s="1381" t="s">
        <v>280</v>
      </c>
      <c r="D61" s="1381">
        <v>4</v>
      </c>
      <c r="E61" s="1381">
        <v>387</v>
      </c>
      <c r="F61" s="1381" t="s">
        <v>55</v>
      </c>
      <c r="G61" s="1381" t="s">
        <v>737</v>
      </c>
      <c r="H61" s="1399" t="s">
        <v>1672</v>
      </c>
      <c r="I61" s="1399"/>
      <c r="J61" s="1399"/>
      <c r="K61" s="1382"/>
      <c r="L61" s="1381"/>
      <c r="M61" s="1381"/>
      <c r="N61" s="1381"/>
    </row>
    <row r="62" spans="1:14" s="1386" customFormat="1">
      <c r="A62" s="1381">
        <f>SUBTOTAL(103,$B$4:B62)</f>
        <v>59</v>
      </c>
      <c r="B62" s="1381" t="s">
        <v>322</v>
      </c>
      <c r="C62" s="1381" t="s">
        <v>276</v>
      </c>
      <c r="D62" s="1381">
        <v>4</v>
      </c>
      <c r="E62" s="1381">
        <v>389</v>
      </c>
      <c r="F62" s="1381" t="s">
        <v>55</v>
      </c>
      <c r="G62" s="1381" t="s">
        <v>737</v>
      </c>
      <c r="H62" s="1399" t="s">
        <v>1672</v>
      </c>
      <c r="I62" s="1399"/>
      <c r="J62" s="1399"/>
      <c r="K62" s="1382"/>
      <c r="L62" s="1381"/>
      <c r="M62" s="1381"/>
      <c r="N62" s="1381"/>
    </row>
    <row r="63" spans="1:14" s="1386" customFormat="1">
      <c r="A63" s="1381">
        <f>SUBTOTAL(103,$B$4:B63)</f>
        <v>60</v>
      </c>
      <c r="B63" s="1381" t="s">
        <v>323</v>
      </c>
      <c r="C63" s="1381" t="s">
        <v>276</v>
      </c>
      <c r="D63" s="1381">
        <v>4</v>
      </c>
      <c r="E63" s="1381">
        <v>424</v>
      </c>
      <c r="F63" s="1381" t="s">
        <v>55</v>
      </c>
      <c r="G63" s="1381" t="s">
        <v>737</v>
      </c>
      <c r="H63" s="1399" t="s">
        <v>1672</v>
      </c>
      <c r="I63" s="1399"/>
      <c r="J63" s="1399"/>
      <c r="K63" s="1382"/>
      <c r="L63" s="1381"/>
      <c r="M63" s="1381"/>
      <c r="N63" s="1381"/>
    </row>
    <row r="64" spans="1:14" s="1386" customFormat="1">
      <c r="A64" s="1381">
        <f>SUBTOTAL(103,$B$4:B64)</f>
        <v>61</v>
      </c>
      <c r="B64" s="1381" t="s">
        <v>166</v>
      </c>
      <c r="C64" s="1381" t="s">
        <v>281</v>
      </c>
      <c r="D64" s="1381">
        <v>4</v>
      </c>
      <c r="E64" s="1381">
        <v>416.06900000000002</v>
      </c>
      <c r="F64" s="1381" t="s">
        <v>55</v>
      </c>
      <c r="G64" s="1381" t="s">
        <v>737</v>
      </c>
      <c r="H64" s="1399" t="s">
        <v>1672</v>
      </c>
      <c r="I64" s="1399"/>
      <c r="J64" s="1399"/>
      <c r="K64" s="1382"/>
      <c r="L64" s="1381"/>
      <c r="M64" s="1381"/>
      <c r="N64" s="1381"/>
    </row>
    <row r="65" spans="1:14" s="1386" customFormat="1">
      <c r="A65" s="1381">
        <f>SUBTOTAL(103,$B$4:B65)</f>
        <v>62</v>
      </c>
      <c r="B65" s="1381" t="s">
        <v>324</v>
      </c>
      <c r="C65" s="1381" t="s">
        <v>280</v>
      </c>
      <c r="D65" s="1381">
        <v>4</v>
      </c>
      <c r="E65" s="1381">
        <v>364</v>
      </c>
      <c r="F65" s="1381" t="s">
        <v>55</v>
      </c>
      <c r="G65" s="1381" t="s">
        <v>737</v>
      </c>
      <c r="H65" s="1399" t="s">
        <v>1672</v>
      </c>
      <c r="I65" s="1399"/>
      <c r="J65" s="1399"/>
      <c r="K65" s="1382"/>
      <c r="L65" s="1381"/>
      <c r="M65" s="1381"/>
      <c r="N65" s="1381"/>
    </row>
    <row r="66" spans="1:14" s="1386" customFormat="1">
      <c r="A66" s="1381">
        <f>SUBTOTAL(103,$B$4:B66)</f>
        <v>63</v>
      </c>
      <c r="B66" s="1381" t="s">
        <v>163</v>
      </c>
      <c r="C66" s="1381" t="s">
        <v>280</v>
      </c>
      <c r="D66" s="1381">
        <v>4</v>
      </c>
      <c r="E66" s="1381">
        <v>337</v>
      </c>
      <c r="F66" s="1381" t="s">
        <v>55</v>
      </c>
      <c r="G66" s="1381" t="s">
        <v>737</v>
      </c>
      <c r="H66" s="1399" t="s">
        <v>1672</v>
      </c>
      <c r="I66" s="1399"/>
      <c r="J66" s="1399"/>
      <c r="K66" s="1382"/>
      <c r="L66" s="1381"/>
      <c r="M66" s="1381"/>
      <c r="N66" s="1381"/>
    </row>
    <row r="67" spans="1:14" s="1386" customFormat="1">
      <c r="A67" s="1381">
        <f>SUBTOTAL(103,$B$4:B67)</f>
        <v>64</v>
      </c>
      <c r="B67" s="1381" t="s">
        <v>325</v>
      </c>
      <c r="C67" s="1381" t="s">
        <v>276</v>
      </c>
      <c r="D67" s="1381">
        <v>4</v>
      </c>
      <c r="E67" s="1381">
        <v>434</v>
      </c>
      <c r="F67" s="1381" t="s">
        <v>55</v>
      </c>
      <c r="G67" s="1381" t="s">
        <v>55</v>
      </c>
      <c r="H67" s="1399" t="s">
        <v>890</v>
      </c>
      <c r="I67" s="1399"/>
      <c r="J67" s="1399"/>
      <c r="K67" s="1382"/>
      <c r="L67" s="1381"/>
      <c r="M67" s="1381"/>
      <c r="N67" s="1381"/>
    </row>
    <row r="68" spans="1:14" s="1386" customFormat="1">
      <c r="A68" s="1381">
        <f>SUBTOTAL(103,$B$4:B68)</f>
        <v>65</v>
      </c>
      <c r="B68" s="1381" t="s">
        <v>326</v>
      </c>
      <c r="C68" s="1381" t="s">
        <v>282</v>
      </c>
      <c r="D68" s="1381">
        <v>4</v>
      </c>
      <c r="E68" s="1381">
        <v>401</v>
      </c>
      <c r="F68" s="1381" t="s">
        <v>55</v>
      </c>
      <c r="G68" s="1381" t="s">
        <v>55</v>
      </c>
      <c r="H68" s="1399" t="s">
        <v>890</v>
      </c>
      <c r="I68" s="1399"/>
      <c r="J68" s="1399"/>
      <c r="K68" s="1382"/>
      <c r="L68" s="1381"/>
      <c r="M68" s="1381"/>
      <c r="N68" s="1381"/>
    </row>
    <row r="69" spans="1:14" s="1386" customFormat="1">
      <c r="A69" s="1381">
        <f>SUBTOTAL(103,$B$4:B69)</f>
        <v>66</v>
      </c>
      <c r="B69" s="1381" t="s">
        <v>327</v>
      </c>
      <c r="C69" s="1381" t="s">
        <v>311</v>
      </c>
      <c r="D69" s="1381">
        <v>4</v>
      </c>
      <c r="E69" s="1381">
        <v>372</v>
      </c>
      <c r="F69" s="1381" t="s">
        <v>55</v>
      </c>
      <c r="G69" s="1381" t="s">
        <v>737</v>
      </c>
      <c r="H69" s="1399" t="s">
        <v>1660</v>
      </c>
      <c r="I69" s="1399"/>
      <c r="J69" s="1399"/>
      <c r="K69" s="1382"/>
      <c r="L69" s="1381"/>
      <c r="M69" s="1381"/>
      <c r="N69" s="1381"/>
    </row>
    <row r="70" spans="1:14" s="1386" customFormat="1">
      <c r="A70" s="1381">
        <f>SUBTOTAL(103,$B$4:B70)</f>
        <v>67</v>
      </c>
      <c r="B70" s="1381" t="s">
        <v>328</v>
      </c>
      <c r="C70" s="1381" t="s">
        <v>280</v>
      </c>
      <c r="D70" s="1381">
        <v>4</v>
      </c>
      <c r="E70" s="1381">
        <v>368</v>
      </c>
      <c r="F70" s="1381" t="s">
        <v>55</v>
      </c>
      <c r="G70" s="1381" t="s">
        <v>737</v>
      </c>
      <c r="H70" s="1399" t="s">
        <v>1660</v>
      </c>
      <c r="I70" s="1399"/>
      <c r="J70" s="1399"/>
      <c r="K70" s="1382"/>
      <c r="L70" s="1381"/>
      <c r="M70" s="1381"/>
      <c r="N70" s="1381"/>
    </row>
    <row r="71" spans="1:14" s="1386" customFormat="1">
      <c r="A71" s="1381">
        <f>SUBTOTAL(103,$B$4:B71)</f>
        <v>68</v>
      </c>
      <c r="B71" s="1381" t="s">
        <v>168</v>
      </c>
      <c r="C71" s="1381" t="s">
        <v>276</v>
      </c>
      <c r="D71" s="1381">
        <v>4</v>
      </c>
      <c r="E71" s="1381">
        <v>420</v>
      </c>
      <c r="F71" s="1381" t="s">
        <v>55</v>
      </c>
      <c r="G71" s="1381" t="s">
        <v>737</v>
      </c>
      <c r="H71" s="1399" t="s">
        <v>1660</v>
      </c>
      <c r="I71" s="1399"/>
      <c r="J71" s="1399"/>
      <c r="K71" s="1382"/>
      <c r="L71" s="1381"/>
      <c r="M71" s="1381"/>
      <c r="N71" s="1381"/>
    </row>
    <row r="72" spans="1:14" s="1386" customFormat="1">
      <c r="A72" s="1381">
        <f>SUBTOTAL(103,$B$4:B72)</f>
        <v>69</v>
      </c>
      <c r="B72" s="1381" t="s">
        <v>329</v>
      </c>
      <c r="C72" s="1381" t="s">
        <v>280</v>
      </c>
      <c r="D72" s="1381">
        <v>4</v>
      </c>
      <c r="E72" s="1381">
        <v>411</v>
      </c>
      <c r="F72" s="1381" t="s">
        <v>55</v>
      </c>
      <c r="G72" s="1381" t="s">
        <v>737</v>
      </c>
      <c r="H72" s="1399" t="s">
        <v>1660</v>
      </c>
      <c r="I72" s="1399"/>
      <c r="J72" s="1399"/>
      <c r="K72" s="1382"/>
      <c r="L72" s="1381"/>
      <c r="M72" s="1381"/>
      <c r="N72" s="1381"/>
    </row>
    <row r="73" spans="1:14" s="1386" customFormat="1">
      <c r="A73" s="1381">
        <f>SUBTOTAL(103,$B$4:B73)</f>
        <v>70</v>
      </c>
      <c r="B73" s="1381" t="s">
        <v>330</v>
      </c>
      <c r="C73" s="1381" t="s">
        <v>282</v>
      </c>
      <c r="D73" s="1381">
        <v>4</v>
      </c>
      <c r="E73" s="1381">
        <v>423</v>
      </c>
      <c r="F73" s="1381" t="s">
        <v>55</v>
      </c>
      <c r="G73" s="1381" t="s">
        <v>737</v>
      </c>
      <c r="H73" s="1399" t="s">
        <v>1660</v>
      </c>
      <c r="I73" s="1399"/>
      <c r="J73" s="1399"/>
      <c r="K73" s="1382"/>
      <c r="L73" s="1381"/>
      <c r="M73" s="1381"/>
      <c r="N73" s="1381"/>
    </row>
    <row r="74" spans="1:14" s="1386" customFormat="1">
      <c r="A74" s="1381">
        <f>SUBTOTAL(103,$B$4:B74)</f>
        <v>71</v>
      </c>
      <c r="B74" s="1381" t="s">
        <v>125</v>
      </c>
      <c r="C74" s="1381" t="s">
        <v>310</v>
      </c>
      <c r="D74" s="1381">
        <v>4</v>
      </c>
      <c r="E74" s="1381">
        <v>416.36500000000001</v>
      </c>
      <c r="F74" s="1381" t="s">
        <v>55</v>
      </c>
      <c r="G74" s="1381" t="s">
        <v>737</v>
      </c>
      <c r="H74" s="1399" t="s">
        <v>1660</v>
      </c>
      <c r="I74" s="1399"/>
      <c r="J74" s="1399"/>
      <c r="K74" s="1382"/>
      <c r="L74" s="1381"/>
      <c r="M74" s="1381"/>
      <c r="N74" s="1381"/>
    </row>
    <row r="75" spans="1:14" s="1386" customFormat="1">
      <c r="A75" s="1381">
        <f>SUBTOTAL(103,$B$4:B75)</f>
        <v>72</v>
      </c>
      <c r="B75" s="1381" t="s">
        <v>127</v>
      </c>
      <c r="C75" s="1381" t="s">
        <v>282</v>
      </c>
      <c r="D75" s="1381">
        <v>4</v>
      </c>
      <c r="E75" s="1381">
        <v>402</v>
      </c>
      <c r="F75" s="1381" t="s">
        <v>55</v>
      </c>
      <c r="G75" s="1381" t="s">
        <v>737</v>
      </c>
      <c r="H75" s="1399" t="s">
        <v>1660</v>
      </c>
      <c r="I75" s="1399"/>
      <c r="J75" s="1399"/>
      <c r="K75" s="1382"/>
      <c r="L75" s="1381"/>
      <c r="M75" s="1381"/>
      <c r="N75" s="1381"/>
    </row>
    <row r="76" spans="1:14" s="1386" customFormat="1">
      <c r="A76" s="1381">
        <f>SUBTOTAL(103,$B$4:B76)</f>
        <v>73</v>
      </c>
      <c r="B76" s="1381" t="s">
        <v>331</v>
      </c>
      <c r="C76" s="1381" t="s">
        <v>280</v>
      </c>
      <c r="D76" s="1381">
        <v>4</v>
      </c>
      <c r="E76" s="1381">
        <v>388</v>
      </c>
      <c r="F76" s="1381" t="s">
        <v>55</v>
      </c>
      <c r="G76" s="1381" t="s">
        <v>737</v>
      </c>
      <c r="H76" s="1399" t="s">
        <v>1660</v>
      </c>
      <c r="I76" s="1399"/>
      <c r="J76" s="1399"/>
      <c r="K76" s="1382"/>
      <c r="L76" s="1381"/>
      <c r="M76" s="1381"/>
      <c r="N76" s="1381"/>
    </row>
    <row r="77" spans="1:14" s="1386" customFormat="1">
      <c r="A77" s="1381">
        <f>SUBTOTAL(103,$B$4:B77)</f>
        <v>74</v>
      </c>
      <c r="B77" s="1381" t="s">
        <v>165</v>
      </c>
      <c r="C77" s="1381" t="s">
        <v>337</v>
      </c>
      <c r="D77" s="1381">
        <v>4</v>
      </c>
      <c r="E77" s="1381">
        <v>382.44400000000002</v>
      </c>
      <c r="F77" s="1381" t="s">
        <v>55</v>
      </c>
      <c r="G77" s="1381" t="s">
        <v>737</v>
      </c>
      <c r="H77" s="1399" t="s">
        <v>1660</v>
      </c>
      <c r="I77" s="1399"/>
      <c r="J77" s="1399"/>
      <c r="K77" s="1382"/>
      <c r="L77" s="1381"/>
      <c r="M77" s="1381"/>
      <c r="N77" s="1381"/>
    </row>
    <row r="78" spans="1:14" s="1386" customFormat="1">
      <c r="A78" s="1381">
        <f>SUBTOTAL(103,$B$4:B78)</f>
        <v>75</v>
      </c>
      <c r="B78" s="1381" t="s">
        <v>332</v>
      </c>
      <c r="C78" s="1381" t="s">
        <v>282</v>
      </c>
      <c r="D78" s="1381">
        <v>4</v>
      </c>
      <c r="E78" s="1381">
        <v>405</v>
      </c>
      <c r="F78" s="1381" t="s">
        <v>55</v>
      </c>
      <c r="G78" s="1381" t="s">
        <v>737</v>
      </c>
      <c r="H78" s="1399" t="s">
        <v>1660</v>
      </c>
      <c r="I78" s="1399"/>
      <c r="J78" s="1399"/>
      <c r="K78" s="1382"/>
      <c r="L78" s="1381"/>
      <c r="M78" s="1381"/>
      <c r="N78" s="1381"/>
    </row>
    <row r="79" spans="1:14" s="1386" customFormat="1">
      <c r="A79" s="1381">
        <f>SUBTOTAL(103,$B$4:B79)</f>
        <v>76</v>
      </c>
      <c r="B79" s="1381" t="s">
        <v>333</v>
      </c>
      <c r="C79" s="1381" t="s">
        <v>280</v>
      </c>
      <c r="D79" s="1381">
        <v>4</v>
      </c>
      <c r="E79" s="1381">
        <v>416</v>
      </c>
      <c r="F79" s="1381" t="s">
        <v>55</v>
      </c>
      <c r="G79" s="1381" t="s">
        <v>737</v>
      </c>
      <c r="H79" s="1399" t="s">
        <v>1660</v>
      </c>
      <c r="I79" s="1399"/>
      <c r="J79" s="1399"/>
      <c r="K79" s="1382"/>
      <c r="L79" s="1381"/>
      <c r="M79" s="1381"/>
      <c r="N79" s="1381"/>
    </row>
    <row r="80" spans="1:14" s="1386" customFormat="1">
      <c r="A80" s="1381">
        <f>SUBTOTAL(103,$B$4:B80)</f>
        <v>77</v>
      </c>
      <c r="B80" s="1381" t="s">
        <v>334</v>
      </c>
      <c r="C80" s="1381" t="s">
        <v>282</v>
      </c>
      <c r="D80" s="1381">
        <v>4</v>
      </c>
      <c r="E80" s="1381">
        <v>407</v>
      </c>
      <c r="F80" s="1381" t="s">
        <v>55</v>
      </c>
      <c r="G80" s="1381" t="s">
        <v>737</v>
      </c>
      <c r="H80" s="1399" t="s">
        <v>1660</v>
      </c>
      <c r="I80" s="1399"/>
      <c r="J80" s="1399"/>
      <c r="K80" s="1382"/>
      <c r="L80" s="1381"/>
      <c r="M80" s="1381"/>
      <c r="N80" s="1381"/>
    </row>
    <row r="81" spans="1:14" s="1386" customFormat="1">
      <c r="A81" s="1381">
        <f>SUBTOTAL(103,$B$4:B81)</f>
        <v>78</v>
      </c>
      <c r="B81" s="1381" t="s">
        <v>335</v>
      </c>
      <c r="C81" s="1381" t="s">
        <v>310</v>
      </c>
      <c r="D81" s="1381">
        <v>4</v>
      </c>
      <c r="E81" s="1381">
        <v>385.93700000000001</v>
      </c>
      <c r="F81" s="1381" t="s">
        <v>55</v>
      </c>
      <c r="G81" s="1381" t="s">
        <v>737</v>
      </c>
      <c r="H81" s="1399" t="s">
        <v>3708</v>
      </c>
      <c r="I81" s="1399"/>
      <c r="J81" s="1399"/>
      <c r="K81" s="1382"/>
      <c r="L81" s="1381"/>
      <c r="M81" s="1381"/>
      <c r="N81" s="1381"/>
    </row>
    <row r="82" spans="1:14" s="1386" customFormat="1">
      <c r="A82" s="1381">
        <f>SUBTOTAL(103,$B$4:B82)</f>
        <v>79</v>
      </c>
      <c r="B82" s="1381" t="s">
        <v>336</v>
      </c>
      <c r="C82" s="1381" t="s">
        <v>282</v>
      </c>
      <c r="D82" s="1381">
        <v>4</v>
      </c>
      <c r="E82" s="1381">
        <v>398</v>
      </c>
      <c r="F82" s="1381" t="s">
        <v>55</v>
      </c>
      <c r="G82" s="1381" t="s">
        <v>737</v>
      </c>
      <c r="H82" s="1399" t="s">
        <v>3708</v>
      </c>
      <c r="I82" s="1399"/>
      <c r="J82" s="1399"/>
      <c r="K82" s="1382"/>
      <c r="L82" s="1381"/>
      <c r="M82" s="1381"/>
      <c r="N82" s="1381"/>
    </row>
    <row r="83" spans="1:14" s="1386" customFormat="1">
      <c r="A83" s="1381">
        <f>SUBTOTAL(103,$B$4:B83)</f>
        <v>80</v>
      </c>
      <c r="B83" s="1381" t="s">
        <v>171</v>
      </c>
      <c r="C83" s="1381" t="s">
        <v>350</v>
      </c>
      <c r="D83" s="1381">
        <v>4</v>
      </c>
      <c r="E83" s="1381">
        <v>412.38400000000001</v>
      </c>
      <c r="F83" s="1381" t="s">
        <v>55</v>
      </c>
      <c r="G83" s="1381" t="s">
        <v>737</v>
      </c>
      <c r="H83" s="1399" t="s">
        <v>3708</v>
      </c>
      <c r="I83" s="1399"/>
      <c r="J83" s="1399"/>
      <c r="K83" s="1382"/>
      <c r="L83" s="1381"/>
      <c r="M83" s="1381"/>
      <c r="N83" s="1381"/>
    </row>
    <row r="84" spans="1:14" s="1386" customFormat="1">
      <c r="A84" s="1381">
        <f>SUBTOTAL(103,$B$4:B84)</f>
        <v>81</v>
      </c>
      <c r="B84" s="1381" t="s">
        <v>338</v>
      </c>
      <c r="C84" s="1381" t="s">
        <v>298</v>
      </c>
      <c r="D84" s="1381">
        <v>4</v>
      </c>
      <c r="E84" s="1381">
        <v>411</v>
      </c>
      <c r="F84" s="1381" t="s">
        <v>55</v>
      </c>
      <c r="G84" s="1381" t="s">
        <v>737</v>
      </c>
      <c r="H84" s="1399" t="s">
        <v>3708</v>
      </c>
      <c r="I84" s="1399"/>
      <c r="J84" s="1399"/>
      <c r="K84" s="1382"/>
      <c r="L84" s="1381"/>
      <c r="M84" s="1381"/>
      <c r="N84" s="1381"/>
    </row>
    <row r="85" spans="1:14" s="1386" customFormat="1">
      <c r="A85" s="1381">
        <f>SUBTOTAL(103,$B$4:B85)</f>
        <v>82</v>
      </c>
      <c r="B85" s="1381" t="s">
        <v>339</v>
      </c>
      <c r="C85" s="1381" t="s">
        <v>280</v>
      </c>
      <c r="D85" s="1381">
        <v>4</v>
      </c>
      <c r="E85" s="1381">
        <v>432</v>
      </c>
      <c r="F85" s="1381" t="s">
        <v>55</v>
      </c>
      <c r="G85" s="1381" t="s">
        <v>737</v>
      </c>
      <c r="H85" s="1399" t="s">
        <v>3708</v>
      </c>
      <c r="I85" s="1399"/>
      <c r="J85" s="1399"/>
      <c r="K85" s="1382"/>
      <c r="L85" s="1381"/>
      <c r="M85" s="1381"/>
      <c r="N85" s="1381"/>
    </row>
    <row r="86" spans="1:14" s="1386" customFormat="1">
      <c r="A86" s="1381">
        <f>SUBTOTAL(103,$B$4:B86)</f>
        <v>83</v>
      </c>
      <c r="B86" s="1381" t="s">
        <v>340</v>
      </c>
      <c r="C86" s="1381" t="s">
        <v>280</v>
      </c>
      <c r="D86" s="1381">
        <v>4</v>
      </c>
      <c r="E86" s="1381">
        <v>369</v>
      </c>
      <c r="F86" s="1381" t="s">
        <v>55</v>
      </c>
      <c r="G86" s="1381" t="s">
        <v>737</v>
      </c>
      <c r="H86" s="1399" t="s">
        <v>3708</v>
      </c>
      <c r="I86" s="1399"/>
      <c r="J86" s="1399"/>
      <c r="K86" s="1382"/>
      <c r="L86" s="1381"/>
      <c r="M86" s="1381"/>
      <c r="N86" s="1381"/>
    </row>
    <row r="87" spans="1:14" s="1386" customFormat="1">
      <c r="A87" s="1381">
        <f>SUBTOTAL(103,$B$4:B87)</f>
        <v>84</v>
      </c>
      <c r="B87" s="1381" t="s">
        <v>341</v>
      </c>
      <c r="C87" s="1381" t="s">
        <v>276</v>
      </c>
      <c r="D87" s="1381">
        <v>4</v>
      </c>
      <c r="E87" s="1381">
        <v>425</v>
      </c>
      <c r="F87" s="1381" t="s">
        <v>55</v>
      </c>
      <c r="G87" s="1381" t="s">
        <v>737</v>
      </c>
      <c r="H87" s="1399" t="s">
        <v>3708</v>
      </c>
      <c r="I87" s="1399"/>
      <c r="J87" s="1399"/>
      <c r="K87" s="1382"/>
      <c r="L87" s="1381"/>
      <c r="M87" s="1381"/>
      <c r="N87" s="1381"/>
    </row>
    <row r="88" spans="1:14" s="1386" customFormat="1">
      <c r="A88" s="1381">
        <f>SUBTOTAL(103,$B$4:B88)</f>
        <v>85</v>
      </c>
      <c r="B88" s="1381" t="s">
        <v>342</v>
      </c>
      <c r="C88" s="1381" t="s">
        <v>351</v>
      </c>
      <c r="D88" s="1381">
        <v>4</v>
      </c>
      <c r="E88" s="1381">
        <v>384.25900000000001</v>
      </c>
      <c r="F88" s="1381" t="s">
        <v>55</v>
      </c>
      <c r="G88" s="1381" t="s">
        <v>737</v>
      </c>
      <c r="H88" s="1399" t="s">
        <v>3708</v>
      </c>
      <c r="I88" s="1399"/>
      <c r="J88" s="1399"/>
      <c r="K88" s="1382"/>
      <c r="L88" s="1381"/>
      <c r="M88" s="1381"/>
      <c r="N88" s="1381"/>
    </row>
    <row r="89" spans="1:14" s="1386" customFormat="1">
      <c r="A89" s="1381">
        <f>SUBTOTAL(103,$B$4:B89)</f>
        <v>86</v>
      </c>
      <c r="B89" s="1381" t="s">
        <v>128</v>
      </c>
      <c r="C89" s="1381" t="s">
        <v>279</v>
      </c>
      <c r="D89" s="1381">
        <v>4</v>
      </c>
      <c r="E89" s="1381">
        <v>400.55799999999999</v>
      </c>
      <c r="F89" s="1381" t="s">
        <v>55</v>
      </c>
      <c r="G89" s="1381" t="s">
        <v>737</v>
      </c>
      <c r="H89" s="1399" t="s">
        <v>3708</v>
      </c>
      <c r="I89" s="1399"/>
      <c r="J89" s="1399"/>
      <c r="K89" s="1382"/>
      <c r="L89" s="1381"/>
      <c r="M89" s="1381"/>
      <c r="N89" s="1381"/>
    </row>
    <row r="90" spans="1:14" s="1386" customFormat="1">
      <c r="A90" s="1381">
        <f>SUBTOTAL(103,$B$4:B90)</f>
        <v>87</v>
      </c>
      <c r="B90" s="1381" t="s">
        <v>343</v>
      </c>
      <c r="C90" s="1381" t="s">
        <v>282</v>
      </c>
      <c r="D90" s="1381">
        <v>4</v>
      </c>
      <c r="E90" s="1381">
        <v>413</v>
      </c>
      <c r="F90" s="1381" t="s">
        <v>55</v>
      </c>
      <c r="G90" s="1381" t="s">
        <v>737</v>
      </c>
      <c r="H90" s="1399" t="s">
        <v>3708</v>
      </c>
      <c r="I90" s="1399"/>
      <c r="J90" s="1399"/>
      <c r="K90" s="1382"/>
      <c r="L90" s="1381"/>
      <c r="M90" s="1381"/>
      <c r="N90" s="1381"/>
    </row>
    <row r="91" spans="1:14" s="1386" customFormat="1">
      <c r="A91" s="1381">
        <f>SUBTOTAL(103,$B$4:B91)</f>
        <v>88</v>
      </c>
      <c r="B91" s="1381" t="s">
        <v>344</v>
      </c>
      <c r="C91" s="1381" t="s">
        <v>310</v>
      </c>
      <c r="D91" s="1381">
        <v>4</v>
      </c>
      <c r="E91" s="1381">
        <v>388.988</v>
      </c>
      <c r="F91" s="1381" t="s">
        <v>55</v>
      </c>
      <c r="G91" s="1381" t="s">
        <v>737</v>
      </c>
      <c r="H91" s="1399" t="s">
        <v>3708</v>
      </c>
      <c r="I91" s="1399"/>
      <c r="J91" s="1399"/>
      <c r="K91" s="1382"/>
      <c r="L91" s="1381"/>
      <c r="M91" s="1381"/>
      <c r="N91" s="1381"/>
    </row>
    <row r="92" spans="1:14" s="1386" customFormat="1">
      <c r="A92" s="1381">
        <f>SUBTOTAL(103,$B$4:B92)</f>
        <v>89</v>
      </c>
      <c r="B92" s="1381" t="s">
        <v>345</v>
      </c>
      <c r="C92" s="1381" t="s">
        <v>298</v>
      </c>
      <c r="D92" s="1381">
        <v>4</v>
      </c>
      <c r="E92" s="1381">
        <v>433</v>
      </c>
      <c r="F92" s="1381" t="s">
        <v>55</v>
      </c>
      <c r="G92" s="1381" t="s">
        <v>737</v>
      </c>
      <c r="H92" s="1399" t="s">
        <v>3708</v>
      </c>
      <c r="I92" s="1399"/>
      <c r="J92" s="1399"/>
      <c r="K92" s="1382"/>
      <c r="L92" s="1381"/>
      <c r="M92" s="1381"/>
      <c r="N92" s="1381"/>
    </row>
    <row r="93" spans="1:14" s="1386" customFormat="1">
      <c r="A93" s="1381">
        <f>SUBTOTAL(103,$B$4:B93)</f>
        <v>90</v>
      </c>
      <c r="B93" s="1381" t="s">
        <v>346</v>
      </c>
      <c r="C93" s="1381" t="s">
        <v>280</v>
      </c>
      <c r="D93" s="1381">
        <v>4</v>
      </c>
      <c r="E93" s="1381">
        <v>408</v>
      </c>
      <c r="F93" s="1381" t="s">
        <v>55</v>
      </c>
      <c r="G93" s="1381" t="s">
        <v>737</v>
      </c>
      <c r="H93" s="1399" t="s">
        <v>3708</v>
      </c>
      <c r="I93" s="1399"/>
      <c r="J93" s="1399"/>
      <c r="K93" s="1382"/>
      <c r="L93" s="1381"/>
      <c r="M93" s="1381"/>
      <c r="N93" s="1381"/>
    </row>
    <row r="94" spans="1:14" s="1386" customFormat="1">
      <c r="A94" s="1381">
        <f>SUBTOTAL(103,$B$4:B94)</f>
        <v>91</v>
      </c>
      <c r="B94" s="1381" t="s">
        <v>131</v>
      </c>
      <c r="C94" s="1381" t="s">
        <v>311</v>
      </c>
      <c r="D94" s="1381">
        <v>4</v>
      </c>
      <c r="E94" s="1381">
        <v>367</v>
      </c>
      <c r="F94" s="1381" t="s">
        <v>55</v>
      </c>
      <c r="G94" s="1381" t="s">
        <v>55</v>
      </c>
      <c r="H94" s="1399" t="s">
        <v>1792</v>
      </c>
      <c r="I94" s="1399"/>
      <c r="J94" s="1399"/>
      <c r="K94" s="1382"/>
      <c r="L94" s="1381"/>
      <c r="M94" s="1381"/>
      <c r="N94" s="1381"/>
    </row>
    <row r="95" spans="1:14" s="1386" customFormat="1">
      <c r="A95" s="1381">
        <f>SUBTOTAL(103,$B$4:B95)</f>
        <v>92</v>
      </c>
      <c r="B95" s="1381" t="s">
        <v>347</v>
      </c>
      <c r="C95" s="1381" t="s">
        <v>350</v>
      </c>
      <c r="D95" s="1381">
        <v>4</v>
      </c>
      <c r="E95" s="1381">
        <v>391.85899999999998</v>
      </c>
      <c r="F95" s="1381" t="s">
        <v>55</v>
      </c>
      <c r="G95" s="1381" t="s">
        <v>55</v>
      </c>
      <c r="H95" s="1399" t="s">
        <v>1792</v>
      </c>
      <c r="I95" s="1399"/>
      <c r="J95" s="1399"/>
      <c r="K95" s="1382"/>
      <c r="L95" s="1381"/>
      <c r="M95" s="1381"/>
      <c r="N95" s="1381"/>
    </row>
    <row r="96" spans="1:14" s="1386" customFormat="1">
      <c r="A96" s="1381">
        <f>SUBTOTAL(103,$B$4:B96)</f>
        <v>93</v>
      </c>
      <c r="B96" s="1381" t="s">
        <v>174</v>
      </c>
      <c r="C96" s="1381" t="s">
        <v>276</v>
      </c>
      <c r="D96" s="1381">
        <v>4</v>
      </c>
      <c r="E96" s="1381">
        <v>406</v>
      </c>
      <c r="F96" s="1381" t="s">
        <v>55</v>
      </c>
      <c r="G96" s="1381" t="s">
        <v>55</v>
      </c>
      <c r="H96" s="1399" t="s">
        <v>1792</v>
      </c>
      <c r="I96" s="1399"/>
      <c r="J96" s="1399"/>
      <c r="K96" s="1382"/>
      <c r="L96" s="1381"/>
      <c r="M96" s="1381"/>
      <c r="N96" s="1381"/>
    </row>
    <row r="97" spans="1:14" s="1386" customFormat="1">
      <c r="A97" s="1381">
        <f>SUBTOTAL(103,$B$4:B97)</f>
        <v>94</v>
      </c>
      <c r="B97" s="1381" t="s">
        <v>348</v>
      </c>
      <c r="C97" s="1381" t="s">
        <v>280</v>
      </c>
      <c r="D97" s="1381">
        <v>4</v>
      </c>
      <c r="E97" s="1381">
        <v>402</v>
      </c>
      <c r="F97" s="1381" t="s">
        <v>55</v>
      </c>
      <c r="G97" s="1381" t="s">
        <v>55</v>
      </c>
      <c r="H97" s="1399" t="s">
        <v>1792</v>
      </c>
      <c r="I97" s="1399"/>
      <c r="J97" s="1399"/>
      <c r="K97" s="1382"/>
      <c r="L97" s="1381"/>
      <c r="M97" s="1381"/>
      <c r="N97" s="1381"/>
    </row>
    <row r="98" spans="1:14" s="1386" customFormat="1">
      <c r="A98" s="1381">
        <f>SUBTOTAL(103,$B$4:B98)</f>
        <v>95</v>
      </c>
      <c r="B98" s="1381" t="s">
        <v>349</v>
      </c>
      <c r="C98" s="1381" t="s">
        <v>282</v>
      </c>
      <c r="D98" s="1381">
        <v>4</v>
      </c>
      <c r="E98" s="1381">
        <v>409</v>
      </c>
      <c r="F98" s="1381" t="s">
        <v>55</v>
      </c>
      <c r="G98" s="1381" t="s">
        <v>55</v>
      </c>
      <c r="H98" s="1399" t="s">
        <v>1792</v>
      </c>
      <c r="I98" s="1399"/>
      <c r="J98" s="1399"/>
      <c r="K98" s="1382"/>
      <c r="L98" s="1381"/>
      <c r="M98" s="1381"/>
      <c r="N98" s="1381"/>
    </row>
    <row r="99" spans="1:14" s="1386" customFormat="1">
      <c r="A99" s="1381">
        <f>SUBTOTAL(103,$B$4:B99)</f>
        <v>96</v>
      </c>
      <c r="B99" s="1381" t="s">
        <v>353</v>
      </c>
      <c r="C99" s="1381" t="s">
        <v>282</v>
      </c>
      <c r="D99" s="1381">
        <v>4</v>
      </c>
      <c r="E99" s="1381">
        <v>432</v>
      </c>
      <c r="F99" s="1381" t="s">
        <v>55</v>
      </c>
      <c r="G99" s="1381" t="s">
        <v>737</v>
      </c>
      <c r="H99" s="1399" t="s">
        <v>3758</v>
      </c>
      <c r="I99" s="1399"/>
      <c r="J99" s="1399"/>
      <c r="K99" s="1382"/>
      <c r="L99" s="1381"/>
      <c r="M99" s="1381"/>
      <c r="N99" s="1381"/>
    </row>
    <row r="100" spans="1:14" s="1386" customFormat="1">
      <c r="A100" s="1381">
        <f>SUBTOTAL(103,$B$4:B100)</f>
        <v>97</v>
      </c>
      <c r="B100" s="1381" t="s">
        <v>354</v>
      </c>
      <c r="C100" s="1381" t="s">
        <v>276</v>
      </c>
      <c r="D100" s="1381">
        <v>4</v>
      </c>
      <c r="E100" s="1381">
        <v>401</v>
      </c>
      <c r="F100" s="1381" t="s">
        <v>55</v>
      </c>
      <c r="G100" s="1381" t="s">
        <v>737</v>
      </c>
      <c r="H100" s="1399" t="s">
        <v>3758</v>
      </c>
      <c r="I100" s="1399"/>
      <c r="J100" s="1399"/>
      <c r="K100" s="1382"/>
      <c r="L100" s="1381"/>
      <c r="M100" s="1381"/>
      <c r="N100" s="1381"/>
    </row>
    <row r="101" spans="1:14" s="1386" customFormat="1">
      <c r="A101" s="1381">
        <f>SUBTOTAL(103,$B$4:B101)</f>
        <v>98</v>
      </c>
      <c r="B101" s="1381" t="s">
        <v>355</v>
      </c>
      <c r="C101" s="1381" t="s">
        <v>280</v>
      </c>
      <c r="D101" s="1381">
        <v>4</v>
      </c>
      <c r="E101" s="1381">
        <v>424</v>
      </c>
      <c r="F101" s="1381" t="s">
        <v>55</v>
      </c>
      <c r="G101" s="1381" t="s">
        <v>737</v>
      </c>
      <c r="H101" s="1399" t="s">
        <v>3758</v>
      </c>
      <c r="I101" s="1399"/>
      <c r="J101" s="1399"/>
      <c r="K101" s="1382"/>
      <c r="L101" s="1381"/>
      <c r="M101" s="1381"/>
      <c r="N101" s="1381"/>
    </row>
    <row r="102" spans="1:14" s="1386" customFormat="1">
      <c r="A102" s="1381">
        <f>SUBTOTAL(103,$B$4:B102)</f>
        <v>99</v>
      </c>
      <c r="B102" s="1381" t="s">
        <v>356</v>
      </c>
      <c r="C102" s="1381" t="s">
        <v>280</v>
      </c>
      <c r="D102" s="1381">
        <v>4</v>
      </c>
      <c r="E102" s="1381">
        <v>392</v>
      </c>
      <c r="F102" s="1381" t="s">
        <v>55</v>
      </c>
      <c r="G102" s="1381" t="s">
        <v>737</v>
      </c>
      <c r="H102" s="1399" t="s">
        <v>3758</v>
      </c>
      <c r="I102" s="1399"/>
      <c r="J102" s="1399"/>
      <c r="K102" s="1382"/>
      <c r="L102" s="1381"/>
      <c r="M102" s="1381"/>
      <c r="N102" s="1381"/>
    </row>
    <row r="103" spans="1:14" s="1386" customFormat="1">
      <c r="A103" s="1381">
        <f>SUBTOTAL(103,$B$4:B103)</f>
        <v>100</v>
      </c>
      <c r="B103" s="1381" t="s">
        <v>175</v>
      </c>
      <c r="C103" s="1381" t="s">
        <v>280</v>
      </c>
      <c r="D103" s="1381">
        <v>4</v>
      </c>
      <c r="E103" s="1381">
        <v>367</v>
      </c>
      <c r="F103" s="1381" t="s">
        <v>55</v>
      </c>
      <c r="G103" s="1381" t="s">
        <v>737</v>
      </c>
      <c r="H103" s="1399" t="s">
        <v>3758</v>
      </c>
      <c r="I103" s="1399"/>
      <c r="J103" s="1399"/>
      <c r="K103" s="1382"/>
      <c r="L103" s="1381"/>
      <c r="M103" s="1381"/>
      <c r="N103" s="1381"/>
    </row>
    <row r="104" spans="1:14" s="1386" customFormat="1">
      <c r="A104" s="1381">
        <f>SUBTOTAL(103,$B$4:B104)</f>
        <v>101</v>
      </c>
      <c r="B104" s="1381" t="s">
        <v>173</v>
      </c>
      <c r="C104" s="1381" t="s">
        <v>281</v>
      </c>
      <c r="D104" s="1381">
        <v>4</v>
      </c>
      <c r="E104" s="1381">
        <v>362.95499999999998</v>
      </c>
      <c r="F104" s="1381" t="s">
        <v>55</v>
      </c>
      <c r="G104" s="1381" t="s">
        <v>737</v>
      </c>
      <c r="H104" s="1399" t="s">
        <v>3758</v>
      </c>
      <c r="I104" s="1399"/>
      <c r="J104" s="1399"/>
      <c r="K104" s="1382"/>
      <c r="L104" s="1381"/>
      <c r="M104" s="1381"/>
      <c r="N104" s="1381"/>
    </row>
    <row r="105" spans="1:14" s="1386" customFormat="1">
      <c r="A105" s="1381">
        <f>SUBTOTAL(103,$B$4:B105)</f>
        <v>102</v>
      </c>
      <c r="B105" s="1381" t="s">
        <v>357</v>
      </c>
      <c r="C105" s="1381" t="s">
        <v>280</v>
      </c>
      <c r="D105" s="1381">
        <v>4</v>
      </c>
      <c r="E105" s="1381">
        <v>346</v>
      </c>
      <c r="F105" s="1381" t="s">
        <v>55</v>
      </c>
      <c r="G105" s="1381" t="s">
        <v>55</v>
      </c>
      <c r="H105" s="1399" t="s">
        <v>884</v>
      </c>
      <c r="I105" s="1399"/>
      <c r="J105" s="1399"/>
      <c r="K105" s="1382"/>
      <c r="L105" s="1381"/>
      <c r="M105" s="1381"/>
      <c r="N105" s="1381"/>
    </row>
    <row r="106" spans="1:14" s="1386" customFormat="1">
      <c r="A106" s="1381">
        <f>SUBTOTAL(103,$B$4:B106)</f>
        <v>103</v>
      </c>
      <c r="B106" s="1381" t="s">
        <v>358</v>
      </c>
      <c r="C106" s="1381" t="s">
        <v>280</v>
      </c>
      <c r="D106" s="1381">
        <v>4</v>
      </c>
      <c r="E106" s="1381">
        <v>384</v>
      </c>
      <c r="F106" s="1381" t="s">
        <v>55</v>
      </c>
      <c r="G106" s="1381" t="s">
        <v>737</v>
      </c>
      <c r="H106" s="1399" t="s">
        <v>1712</v>
      </c>
      <c r="I106" s="1399"/>
      <c r="J106" s="1399"/>
      <c r="K106" s="1382"/>
      <c r="L106" s="1381"/>
      <c r="M106" s="1381"/>
      <c r="N106" s="1381"/>
    </row>
    <row r="107" spans="1:14" s="1386" customFormat="1">
      <c r="A107" s="1381">
        <f>SUBTOTAL(103,$B$4:B107)</f>
        <v>104</v>
      </c>
      <c r="B107" s="1381" t="s">
        <v>359</v>
      </c>
      <c r="C107" s="1381" t="s">
        <v>282</v>
      </c>
      <c r="D107" s="1381">
        <v>4</v>
      </c>
      <c r="E107" s="1381">
        <v>406</v>
      </c>
      <c r="F107" s="1381" t="s">
        <v>55</v>
      </c>
      <c r="G107" s="1381" t="s">
        <v>737</v>
      </c>
      <c r="H107" s="1399" t="s">
        <v>1712</v>
      </c>
      <c r="I107" s="1399"/>
      <c r="J107" s="1399"/>
      <c r="K107" s="1382"/>
      <c r="L107" s="1381"/>
      <c r="M107" s="1381"/>
      <c r="N107" s="1381"/>
    </row>
    <row r="108" spans="1:14" s="1386" customFormat="1">
      <c r="A108" s="1381">
        <f>SUBTOTAL(103,$B$4:B108)</f>
        <v>105</v>
      </c>
      <c r="B108" s="1381" t="s">
        <v>360</v>
      </c>
      <c r="C108" s="1381" t="s">
        <v>280</v>
      </c>
      <c r="D108" s="1381">
        <v>4</v>
      </c>
      <c r="E108" s="1381">
        <v>419</v>
      </c>
      <c r="F108" s="1381" t="s">
        <v>55</v>
      </c>
      <c r="G108" s="1381" t="s">
        <v>737</v>
      </c>
      <c r="H108" s="1399" t="s">
        <v>1712</v>
      </c>
      <c r="I108" s="1399"/>
      <c r="J108" s="1399"/>
      <c r="K108" s="1382"/>
      <c r="L108" s="1381"/>
      <c r="M108" s="1381"/>
      <c r="N108" s="1381"/>
    </row>
    <row r="109" spans="1:14" s="1386" customFormat="1">
      <c r="A109" s="1381">
        <f>SUBTOTAL(103,$B$4:B109)</f>
        <v>106</v>
      </c>
      <c r="B109" s="1381" t="s">
        <v>361</v>
      </c>
      <c r="C109" s="1381" t="s">
        <v>282</v>
      </c>
      <c r="D109" s="1381">
        <v>4</v>
      </c>
      <c r="E109" s="1381">
        <v>381</v>
      </c>
      <c r="F109" s="1381" t="s">
        <v>55</v>
      </c>
      <c r="G109" s="1381" t="s">
        <v>55</v>
      </c>
      <c r="H109" s="1399" t="s">
        <v>1712</v>
      </c>
      <c r="I109" s="1399"/>
      <c r="J109" s="1399"/>
      <c r="K109" s="1382"/>
      <c r="L109" s="1381"/>
      <c r="M109" s="1381"/>
      <c r="N109" s="1381"/>
    </row>
    <row r="110" spans="1:14" s="1386" customFormat="1">
      <c r="A110" s="1381">
        <f>SUBTOTAL(103,$B$4:B110)</f>
        <v>107</v>
      </c>
      <c r="B110" s="1381" t="s">
        <v>177</v>
      </c>
      <c r="C110" s="1381" t="s">
        <v>280</v>
      </c>
      <c r="D110" s="1381">
        <v>4</v>
      </c>
      <c r="E110" s="1381">
        <v>408</v>
      </c>
      <c r="F110" s="1381" t="s">
        <v>55</v>
      </c>
      <c r="G110" s="1381" t="s">
        <v>55</v>
      </c>
      <c r="H110" s="1399" t="s">
        <v>884</v>
      </c>
      <c r="I110" s="1399"/>
      <c r="J110" s="1399"/>
      <c r="K110" s="1382"/>
      <c r="L110" s="1381"/>
      <c r="M110" s="1381"/>
      <c r="N110" s="1381"/>
    </row>
    <row r="111" spans="1:14" s="1386" customFormat="1">
      <c r="A111" s="1381">
        <f>SUBTOTAL(103,$B$4:B111)</f>
        <v>108</v>
      </c>
      <c r="B111" s="1381" t="s">
        <v>362</v>
      </c>
      <c r="C111" s="1381" t="s">
        <v>282</v>
      </c>
      <c r="D111" s="1381">
        <v>4</v>
      </c>
      <c r="E111" s="1381">
        <v>398</v>
      </c>
      <c r="F111" s="1381" t="s">
        <v>55</v>
      </c>
      <c r="G111" s="1381" t="s">
        <v>55</v>
      </c>
      <c r="H111" s="1399" t="s">
        <v>884</v>
      </c>
      <c r="I111" s="1399"/>
      <c r="J111" s="1399"/>
      <c r="K111" s="1382"/>
      <c r="L111" s="1381"/>
      <c r="M111" s="1381"/>
      <c r="N111" s="1381"/>
    </row>
    <row r="112" spans="1:14" s="1386" customFormat="1">
      <c r="A112" s="1381">
        <f>SUBTOTAL(103,$B$4:B112)</f>
        <v>109</v>
      </c>
      <c r="B112" s="1381" t="s">
        <v>363</v>
      </c>
      <c r="C112" s="1381" t="s">
        <v>297</v>
      </c>
      <c r="D112" s="1381">
        <v>4</v>
      </c>
      <c r="E112" s="1381">
        <v>405.185</v>
      </c>
      <c r="F112" s="1381" t="s">
        <v>55</v>
      </c>
      <c r="G112" s="1381" t="s">
        <v>55</v>
      </c>
      <c r="H112" s="1399" t="s">
        <v>884</v>
      </c>
      <c r="I112" s="1399"/>
      <c r="J112" s="1399"/>
      <c r="K112" s="1382"/>
      <c r="L112" s="1382" t="s">
        <v>59</v>
      </c>
      <c r="M112" s="1381"/>
      <c r="N112" s="1381"/>
    </row>
    <row r="113" spans="1:14" s="1386" customFormat="1">
      <c r="A113" s="1381">
        <f>SUBTOTAL(103,$B$4:B113)</f>
        <v>110</v>
      </c>
      <c r="B113" s="1381" t="s">
        <v>364</v>
      </c>
      <c r="C113" s="1381" t="s">
        <v>280</v>
      </c>
      <c r="D113" s="1381">
        <v>4</v>
      </c>
      <c r="E113" s="1381">
        <v>396</v>
      </c>
      <c r="F113" s="1381" t="s">
        <v>55</v>
      </c>
      <c r="G113" s="1381" t="s">
        <v>55</v>
      </c>
      <c r="H113" s="1399" t="s">
        <v>884</v>
      </c>
      <c r="I113" s="1399"/>
      <c r="J113" s="1399"/>
      <c r="K113" s="1382"/>
      <c r="L113" s="1381"/>
      <c r="M113" s="1381"/>
      <c r="N113" s="1381"/>
    </row>
    <row r="114" spans="1:14" s="1386" customFormat="1">
      <c r="A114" s="1381">
        <f>SUBTOTAL(103,$B$4:B114)</f>
        <v>111</v>
      </c>
      <c r="B114" s="1381" t="s">
        <v>365</v>
      </c>
      <c r="C114" s="1381" t="s">
        <v>280</v>
      </c>
      <c r="D114" s="1381">
        <v>4</v>
      </c>
      <c r="E114" s="1381">
        <v>386</v>
      </c>
      <c r="F114" s="1381" t="s">
        <v>55</v>
      </c>
      <c r="G114" s="1381" t="s">
        <v>55</v>
      </c>
      <c r="H114" s="1399" t="s">
        <v>884</v>
      </c>
      <c r="I114" s="1399"/>
      <c r="J114" s="1399"/>
      <c r="K114" s="1382"/>
      <c r="L114" s="1381"/>
      <c r="M114" s="1381"/>
      <c r="N114" s="1381"/>
    </row>
    <row r="115" spans="1:14" s="1386" customFormat="1">
      <c r="A115" s="1381">
        <f>SUBTOTAL(103,$B$4:B115)</f>
        <v>112</v>
      </c>
      <c r="B115" s="1381" t="s">
        <v>369</v>
      </c>
      <c r="C115" s="1381" t="s">
        <v>381</v>
      </c>
      <c r="D115" s="1381">
        <v>4</v>
      </c>
      <c r="E115" s="1381">
        <v>373</v>
      </c>
      <c r="F115" s="1381" t="s">
        <v>55</v>
      </c>
      <c r="G115" s="1381" t="s">
        <v>55</v>
      </c>
      <c r="H115" s="1399" t="s">
        <v>884</v>
      </c>
      <c r="I115" s="1399"/>
      <c r="J115" s="1399"/>
      <c r="K115" s="1382"/>
      <c r="L115" s="1381"/>
      <c r="M115" s="1381"/>
      <c r="N115" s="1381"/>
    </row>
    <row r="116" spans="1:14" s="1386" customFormat="1">
      <c r="A116" s="1381">
        <f>SUBTOTAL(103,$B$4:B116)</f>
        <v>113</v>
      </c>
      <c r="B116" s="1381" t="s">
        <v>370</v>
      </c>
      <c r="C116" s="1381" t="s">
        <v>381</v>
      </c>
      <c r="D116" s="1381">
        <v>4</v>
      </c>
      <c r="E116" s="1381">
        <v>363</v>
      </c>
      <c r="F116" s="1381" t="s">
        <v>55</v>
      </c>
      <c r="G116" s="1381" t="s">
        <v>55</v>
      </c>
      <c r="H116" s="1399" t="s">
        <v>884</v>
      </c>
      <c r="I116" s="1399"/>
      <c r="J116" s="1399"/>
      <c r="K116" s="1382"/>
      <c r="L116" s="1382" t="s">
        <v>59</v>
      </c>
      <c r="M116" s="1381"/>
      <c r="N116" s="1381"/>
    </row>
    <row r="117" spans="1:14" s="1386" customFormat="1">
      <c r="A117" s="1381">
        <f>SUBTOTAL(103,$B$4:B117)</f>
        <v>114</v>
      </c>
      <c r="B117" s="1381" t="s">
        <v>179</v>
      </c>
      <c r="C117" s="1381" t="s">
        <v>350</v>
      </c>
      <c r="D117" s="1381">
        <v>4</v>
      </c>
      <c r="E117" s="1381">
        <v>383.04300000000001</v>
      </c>
      <c r="F117" s="1381" t="s">
        <v>55</v>
      </c>
      <c r="G117" s="1381" t="s">
        <v>55</v>
      </c>
      <c r="H117" s="1399" t="s">
        <v>884</v>
      </c>
      <c r="I117" s="1399"/>
      <c r="J117" s="1399"/>
      <c r="K117" s="1382"/>
      <c r="L117" s="1382" t="s">
        <v>59</v>
      </c>
      <c r="M117" s="1381"/>
      <c r="N117" s="1381"/>
    </row>
    <row r="118" spans="1:14" s="1386" customFormat="1">
      <c r="A118" s="1381">
        <f>SUBTOTAL(103,$B$4:B118)</f>
        <v>115</v>
      </c>
      <c r="B118" s="1381" t="s">
        <v>371</v>
      </c>
      <c r="C118" s="1381" t="s">
        <v>282</v>
      </c>
      <c r="D118" s="1381">
        <v>4</v>
      </c>
      <c r="E118" s="1381">
        <v>425</v>
      </c>
      <c r="F118" s="1381" t="s">
        <v>55</v>
      </c>
      <c r="G118" s="1381" t="s">
        <v>55</v>
      </c>
      <c r="H118" s="1399" t="s">
        <v>884</v>
      </c>
      <c r="I118" s="1399"/>
      <c r="J118" s="1399"/>
      <c r="K118" s="1382"/>
      <c r="L118" s="1381"/>
      <c r="M118" s="1381"/>
      <c r="N118" s="1381"/>
    </row>
    <row r="119" spans="1:14" s="1386" customFormat="1">
      <c r="A119" s="1381">
        <f>SUBTOTAL(103,$B$4:B119)</f>
        <v>116</v>
      </c>
      <c r="B119" s="1381" t="s">
        <v>372</v>
      </c>
      <c r="C119" s="1381" t="s">
        <v>311</v>
      </c>
      <c r="D119" s="1381">
        <v>4</v>
      </c>
      <c r="E119" s="1381">
        <v>388</v>
      </c>
      <c r="F119" s="1381" t="s">
        <v>55</v>
      </c>
      <c r="G119" s="1381" t="s">
        <v>55</v>
      </c>
      <c r="H119" s="1399" t="s">
        <v>884</v>
      </c>
      <c r="I119" s="1399"/>
      <c r="J119" s="1399"/>
      <c r="K119" s="1382"/>
      <c r="L119" s="1381"/>
      <c r="M119" s="1381"/>
      <c r="N119" s="1381"/>
    </row>
    <row r="120" spans="1:14" s="1386" customFormat="1">
      <c r="A120" s="1381">
        <f>SUBTOTAL(103,$B$4:B120)</f>
        <v>117</v>
      </c>
      <c r="B120" s="1381" t="s">
        <v>373</v>
      </c>
      <c r="C120" s="1381" t="s">
        <v>310</v>
      </c>
      <c r="D120" s="1381">
        <v>4</v>
      </c>
      <c r="E120" s="1381">
        <v>351.54500000000002</v>
      </c>
      <c r="F120" s="1381" t="s">
        <v>55</v>
      </c>
      <c r="G120" s="1381" t="s">
        <v>55</v>
      </c>
      <c r="H120" s="1399" t="s">
        <v>884</v>
      </c>
      <c r="I120" s="1399"/>
      <c r="J120" s="1399"/>
      <c r="K120" s="1382"/>
      <c r="L120" s="1381"/>
      <c r="M120" s="1381"/>
      <c r="N120" s="1381"/>
    </row>
    <row r="121" spans="1:14" s="1386" customFormat="1">
      <c r="A121" s="1381">
        <f>SUBTOTAL(103,$B$4:B121)</f>
        <v>118</v>
      </c>
      <c r="B121" s="1381" t="s">
        <v>181</v>
      </c>
      <c r="C121" s="1381" t="s">
        <v>281</v>
      </c>
      <c r="D121" s="1381">
        <v>4</v>
      </c>
      <c r="E121" s="1381">
        <v>373.161</v>
      </c>
      <c r="F121" s="1381" t="s">
        <v>55</v>
      </c>
      <c r="G121" s="1381" t="s">
        <v>55</v>
      </c>
      <c r="H121" s="1399" t="s">
        <v>884</v>
      </c>
      <c r="I121" s="1399"/>
      <c r="J121" s="1399"/>
      <c r="K121" s="1382"/>
      <c r="L121" s="1381"/>
      <c r="M121" s="1381"/>
      <c r="N121" s="1381"/>
    </row>
    <row r="122" spans="1:14" s="1386" customFormat="1">
      <c r="A122" s="1381">
        <f>SUBTOTAL(103,$B$4:B122)</f>
        <v>119</v>
      </c>
      <c r="B122" s="1381" t="s">
        <v>374</v>
      </c>
      <c r="C122" s="1381" t="s">
        <v>280</v>
      </c>
      <c r="D122" s="1381">
        <v>4</v>
      </c>
      <c r="E122" s="1381">
        <v>344.00099999999998</v>
      </c>
      <c r="F122" s="1381" t="s">
        <v>55</v>
      </c>
      <c r="G122" s="1381" t="s">
        <v>55</v>
      </c>
      <c r="H122" s="1399" t="s">
        <v>884</v>
      </c>
      <c r="I122" s="1399"/>
      <c r="J122" s="1399"/>
      <c r="K122" s="1382"/>
      <c r="L122" s="1381"/>
      <c r="M122" s="1381"/>
      <c r="N122" s="1381"/>
    </row>
    <row r="123" spans="1:14" s="1386" customFormat="1">
      <c r="A123" s="1381">
        <f>SUBTOTAL(103,$B$4:B123)</f>
        <v>120</v>
      </c>
      <c r="B123" s="1381" t="s">
        <v>375</v>
      </c>
      <c r="C123" s="1381" t="s">
        <v>311</v>
      </c>
      <c r="D123" s="1381">
        <v>4</v>
      </c>
      <c r="E123" s="1381">
        <v>317</v>
      </c>
      <c r="F123" s="1381" t="s">
        <v>55</v>
      </c>
      <c r="G123" s="1381" t="s">
        <v>55</v>
      </c>
      <c r="H123" s="1399" t="s">
        <v>884</v>
      </c>
      <c r="I123" s="1399"/>
      <c r="J123" s="1399"/>
      <c r="K123" s="1382"/>
      <c r="L123" s="1381"/>
      <c r="M123" s="1381"/>
      <c r="N123" s="1381"/>
    </row>
    <row r="124" spans="1:14" s="1386" customFormat="1">
      <c r="A124" s="1381">
        <f>SUBTOTAL(103,$B$4:B124)</f>
        <v>121</v>
      </c>
      <c r="B124" s="1381" t="s">
        <v>376</v>
      </c>
      <c r="C124" s="1381" t="s">
        <v>311</v>
      </c>
      <c r="D124" s="1381">
        <v>4</v>
      </c>
      <c r="E124" s="1381">
        <v>322</v>
      </c>
      <c r="F124" s="1381" t="s">
        <v>55</v>
      </c>
      <c r="G124" s="1381" t="s">
        <v>55</v>
      </c>
      <c r="H124" s="1399" t="s">
        <v>884</v>
      </c>
      <c r="I124" s="1399"/>
      <c r="J124" s="1399"/>
      <c r="K124" s="1382"/>
      <c r="L124" s="1381"/>
      <c r="M124" s="1381"/>
      <c r="N124" s="1381"/>
    </row>
    <row r="125" spans="1:14" s="1386" customFormat="1">
      <c r="A125" s="1381">
        <f>SUBTOTAL(103,$B$4:B125)</f>
        <v>122</v>
      </c>
      <c r="B125" s="1381" t="s">
        <v>377</v>
      </c>
      <c r="C125" s="1381" t="s">
        <v>382</v>
      </c>
      <c r="D125" s="1381">
        <v>4</v>
      </c>
      <c r="E125" s="1381">
        <v>380.27300000000002</v>
      </c>
      <c r="F125" s="1381" t="s">
        <v>55</v>
      </c>
      <c r="G125" s="1381" t="s">
        <v>739</v>
      </c>
      <c r="H125" s="1399" t="s">
        <v>962</v>
      </c>
      <c r="I125" s="1399"/>
      <c r="J125" s="1399"/>
      <c r="K125" s="1382">
        <v>1</v>
      </c>
      <c r="L125" s="1381"/>
      <c r="M125" s="1381"/>
      <c r="N125" s="1381"/>
    </row>
    <row r="126" spans="1:14" s="1386" customFormat="1">
      <c r="A126" s="1381">
        <f>SUBTOTAL(103,$B$4:B126)</f>
        <v>123</v>
      </c>
      <c r="B126" s="1381" t="s">
        <v>183</v>
      </c>
      <c r="C126" s="1381" t="s">
        <v>277</v>
      </c>
      <c r="D126" s="1381">
        <v>4</v>
      </c>
      <c r="E126" s="1381">
        <v>250.50299999999999</v>
      </c>
      <c r="F126" s="1381" t="s">
        <v>55</v>
      </c>
      <c r="G126" s="1381" t="s">
        <v>739</v>
      </c>
      <c r="H126" s="1399" t="s">
        <v>962</v>
      </c>
      <c r="I126" s="1399"/>
      <c r="J126" s="1399"/>
      <c r="K126" s="1382">
        <v>1</v>
      </c>
      <c r="L126" s="1381"/>
      <c r="M126" s="1381"/>
      <c r="N126" s="1381"/>
    </row>
    <row r="127" spans="1:14" s="1386" customFormat="1">
      <c r="A127" s="1381">
        <f>SUBTOTAL(103,$B$4:B127)</f>
        <v>124</v>
      </c>
      <c r="B127" s="1381" t="s">
        <v>378</v>
      </c>
      <c r="C127" s="1381" t="s">
        <v>311</v>
      </c>
      <c r="D127" s="1381">
        <v>4</v>
      </c>
      <c r="E127" s="1381">
        <v>394</v>
      </c>
      <c r="F127" s="1381" t="s">
        <v>55</v>
      </c>
      <c r="G127" s="1381" t="s">
        <v>739</v>
      </c>
      <c r="H127" s="1399" t="s">
        <v>962</v>
      </c>
      <c r="I127" s="1399"/>
      <c r="J127" s="1399"/>
      <c r="K127" s="1382"/>
      <c r="L127" s="1381"/>
      <c r="M127" s="1381"/>
      <c r="N127" s="1381"/>
    </row>
    <row r="128" spans="1:14" s="1386" customFormat="1">
      <c r="A128" s="1381">
        <f>SUBTOTAL(103,$B$4:B128)</f>
        <v>125</v>
      </c>
      <c r="B128" s="1381" t="s">
        <v>178</v>
      </c>
      <c r="C128" s="1381" t="s">
        <v>282</v>
      </c>
      <c r="D128" s="1381">
        <v>4</v>
      </c>
      <c r="E128" s="1381">
        <v>383</v>
      </c>
      <c r="F128" s="1381" t="s">
        <v>55</v>
      </c>
      <c r="G128" s="1381" t="s">
        <v>739</v>
      </c>
      <c r="H128" s="1399" t="s">
        <v>962</v>
      </c>
      <c r="I128" s="1399"/>
      <c r="J128" s="1399"/>
      <c r="K128" s="1382"/>
      <c r="L128" s="1381"/>
      <c r="M128" s="1381"/>
      <c r="N128" s="1381"/>
    </row>
    <row r="129" spans="1:14" s="1386" customFormat="1">
      <c r="A129" s="1381">
        <f>SUBTOTAL(103,$B$4:B129)</f>
        <v>126</v>
      </c>
      <c r="B129" s="1381" t="s">
        <v>379</v>
      </c>
      <c r="C129" s="1381" t="s">
        <v>280</v>
      </c>
      <c r="D129" s="1381">
        <v>4</v>
      </c>
      <c r="E129" s="1381">
        <v>412</v>
      </c>
      <c r="F129" s="1381" t="s">
        <v>55</v>
      </c>
      <c r="G129" s="1381" t="s">
        <v>739</v>
      </c>
      <c r="H129" s="1399" t="s">
        <v>962</v>
      </c>
      <c r="I129" s="1399"/>
      <c r="J129" s="1399"/>
      <c r="K129" s="1382"/>
      <c r="L129" s="1382" t="s">
        <v>59</v>
      </c>
      <c r="M129" s="1381"/>
      <c r="N129" s="1381"/>
    </row>
    <row r="130" spans="1:14" s="1386" customFormat="1">
      <c r="A130" s="1381">
        <f>SUBTOTAL(103,$B$4:B130)</f>
        <v>127</v>
      </c>
      <c r="B130" s="1381" t="s">
        <v>380</v>
      </c>
      <c r="C130" s="1381" t="s">
        <v>280</v>
      </c>
      <c r="D130" s="1381">
        <v>4</v>
      </c>
      <c r="E130" s="1381">
        <v>396</v>
      </c>
      <c r="F130" s="1381" t="s">
        <v>55</v>
      </c>
      <c r="G130" s="1381" t="s">
        <v>739</v>
      </c>
      <c r="H130" s="1399" t="s">
        <v>950</v>
      </c>
      <c r="I130" s="1399"/>
      <c r="J130" s="1399"/>
      <c r="K130" s="1382"/>
      <c r="L130" s="1381"/>
      <c r="M130" s="1381"/>
      <c r="N130" s="1381"/>
    </row>
    <row r="131" spans="1:14" s="1386" customFormat="1">
      <c r="A131" s="1381">
        <f>SUBTOTAL(103,$B$4:B131)</f>
        <v>128</v>
      </c>
      <c r="B131" s="1381" t="s">
        <v>386</v>
      </c>
      <c r="C131" s="1381" t="s">
        <v>276</v>
      </c>
      <c r="D131" s="1381">
        <v>4</v>
      </c>
      <c r="E131" s="1381">
        <v>435</v>
      </c>
      <c r="F131" s="1381" t="s">
        <v>55</v>
      </c>
      <c r="G131" s="1381" t="s">
        <v>739</v>
      </c>
      <c r="H131" s="1399" t="s">
        <v>950</v>
      </c>
      <c r="I131" s="1399"/>
      <c r="J131" s="1399"/>
      <c r="K131" s="1382"/>
      <c r="L131" s="1382" t="s">
        <v>59</v>
      </c>
      <c r="M131" s="1382" t="s">
        <v>59</v>
      </c>
      <c r="N131" s="1381"/>
    </row>
    <row r="132" spans="1:14" s="1386" customFormat="1">
      <c r="A132" s="1381">
        <f>SUBTOTAL(103,$B$4:B132)</f>
        <v>129</v>
      </c>
      <c r="B132" s="1381" t="s">
        <v>387</v>
      </c>
      <c r="C132" s="1381" t="s">
        <v>381</v>
      </c>
      <c r="D132" s="1381">
        <v>4</v>
      </c>
      <c r="E132" s="1381">
        <v>409</v>
      </c>
      <c r="F132" s="1381" t="s">
        <v>55</v>
      </c>
      <c r="G132" s="1381" t="s">
        <v>739</v>
      </c>
      <c r="H132" s="1399" t="s">
        <v>950</v>
      </c>
      <c r="I132" s="1399"/>
      <c r="J132" s="1399"/>
      <c r="K132" s="1382"/>
      <c r="L132" s="1382" t="s">
        <v>59</v>
      </c>
      <c r="M132" s="1382" t="s">
        <v>59</v>
      </c>
      <c r="N132" s="1381"/>
    </row>
    <row r="133" spans="1:14" s="1386" customFormat="1">
      <c r="A133" s="1381">
        <f>SUBTOTAL(103,$B$4:B133)</f>
        <v>130</v>
      </c>
      <c r="B133" s="1381" t="s">
        <v>185</v>
      </c>
      <c r="C133" s="1381" t="s">
        <v>297</v>
      </c>
      <c r="D133" s="1381">
        <v>4</v>
      </c>
      <c r="E133" s="1381">
        <v>359.99099999999999</v>
      </c>
      <c r="F133" s="1381" t="s">
        <v>55</v>
      </c>
      <c r="G133" s="1381" t="s">
        <v>739</v>
      </c>
      <c r="H133" s="1399" t="s">
        <v>950</v>
      </c>
      <c r="I133" s="1399"/>
      <c r="J133" s="1399"/>
      <c r="K133" s="1382"/>
      <c r="L133" s="1382" t="s">
        <v>59</v>
      </c>
      <c r="M133" s="1381"/>
      <c r="N133" s="1381"/>
    </row>
    <row r="134" spans="1:14" s="1386" customFormat="1">
      <c r="A134" s="1381">
        <f>SUBTOTAL(103,$B$4:B134)</f>
        <v>131</v>
      </c>
      <c r="B134" s="1381" t="s">
        <v>388</v>
      </c>
      <c r="C134" s="1381" t="s">
        <v>280</v>
      </c>
      <c r="D134" s="1381">
        <v>4</v>
      </c>
      <c r="E134" s="1381">
        <v>394</v>
      </c>
      <c r="F134" s="1381" t="s">
        <v>55</v>
      </c>
      <c r="G134" s="1381" t="s">
        <v>739</v>
      </c>
      <c r="H134" s="1399" t="s">
        <v>950</v>
      </c>
      <c r="I134" s="1399"/>
      <c r="J134" s="1399"/>
      <c r="K134" s="1382"/>
      <c r="L134" s="1382" t="s">
        <v>59</v>
      </c>
      <c r="M134" s="1382" t="s">
        <v>59</v>
      </c>
      <c r="N134" s="1381"/>
    </row>
    <row r="135" spans="1:14" s="1386" customFormat="1">
      <c r="A135" s="1381">
        <f>SUBTOTAL(103,$B$4:B135)</f>
        <v>132</v>
      </c>
      <c r="B135" s="1381" t="s">
        <v>389</v>
      </c>
      <c r="C135" s="1381" t="s">
        <v>280</v>
      </c>
      <c r="D135" s="1381">
        <v>4</v>
      </c>
      <c r="E135" s="1381">
        <v>393</v>
      </c>
      <c r="F135" s="1381" t="s">
        <v>55</v>
      </c>
      <c r="G135" s="1381" t="s">
        <v>739</v>
      </c>
      <c r="H135" s="1399" t="s">
        <v>950</v>
      </c>
      <c r="I135" s="1399"/>
      <c r="J135" s="1399"/>
      <c r="K135" s="1382"/>
      <c r="L135" s="1382" t="s">
        <v>59</v>
      </c>
      <c r="M135" s="1382" t="s">
        <v>59</v>
      </c>
      <c r="N135" s="1381"/>
    </row>
    <row r="136" spans="1:14" s="1386" customFormat="1">
      <c r="A136" s="1381">
        <f>SUBTOTAL(103,$B$4:B136)</f>
        <v>133</v>
      </c>
      <c r="B136" s="1381" t="s">
        <v>390</v>
      </c>
      <c r="C136" s="1381" t="s">
        <v>280</v>
      </c>
      <c r="D136" s="1381">
        <v>4</v>
      </c>
      <c r="E136" s="1381">
        <v>406</v>
      </c>
      <c r="F136" s="1381" t="s">
        <v>55</v>
      </c>
      <c r="G136" s="1381" t="s">
        <v>739</v>
      </c>
      <c r="H136" s="1399" t="s">
        <v>846</v>
      </c>
      <c r="I136" s="1399"/>
      <c r="J136" s="1399"/>
      <c r="K136" s="1382"/>
      <c r="L136" s="1382" t="s">
        <v>59</v>
      </c>
      <c r="M136" s="1382" t="s">
        <v>59</v>
      </c>
      <c r="N136" s="1381"/>
    </row>
    <row r="137" spans="1:14" s="1386" customFormat="1">
      <c r="A137" s="1381">
        <f>SUBTOTAL(103,$B$4:B137)</f>
        <v>134</v>
      </c>
      <c r="B137" s="1381" t="s">
        <v>391</v>
      </c>
      <c r="C137" s="1381" t="s">
        <v>397</v>
      </c>
      <c r="D137" s="1381">
        <v>4</v>
      </c>
      <c r="E137" s="1381">
        <v>403</v>
      </c>
      <c r="F137" s="1381" t="s">
        <v>55</v>
      </c>
      <c r="G137" s="1381" t="s">
        <v>739</v>
      </c>
      <c r="H137" s="1399" t="s">
        <v>846</v>
      </c>
      <c r="I137" s="1399"/>
      <c r="J137" s="1399"/>
      <c r="K137" s="1382"/>
      <c r="L137" s="1382" t="s">
        <v>59</v>
      </c>
      <c r="M137" s="1382" t="s">
        <v>59</v>
      </c>
      <c r="N137" s="1382" t="s">
        <v>59</v>
      </c>
    </row>
    <row r="138" spans="1:14" s="1386" customFormat="1">
      <c r="A138" s="1381">
        <f>SUBTOTAL(103,$B$4:B138)</f>
        <v>135</v>
      </c>
      <c r="B138" s="1381" t="s">
        <v>180</v>
      </c>
      <c r="C138" s="1381" t="s">
        <v>281</v>
      </c>
      <c r="D138" s="1381">
        <v>4</v>
      </c>
      <c r="E138" s="1381">
        <v>403.72800000000001</v>
      </c>
      <c r="F138" s="1381" t="s">
        <v>55</v>
      </c>
      <c r="G138" s="1381" t="s">
        <v>739</v>
      </c>
      <c r="H138" s="1399" t="s">
        <v>846</v>
      </c>
      <c r="I138" s="1399"/>
      <c r="J138" s="1399"/>
      <c r="K138" s="1382"/>
      <c r="L138" s="1382" t="s">
        <v>59</v>
      </c>
      <c r="M138" s="1381"/>
      <c r="N138" s="1382" t="s">
        <v>59</v>
      </c>
    </row>
    <row r="139" spans="1:14" s="1386" customFormat="1">
      <c r="A139" s="1381">
        <f>SUBTOTAL(103,$B$4:B139)</f>
        <v>136</v>
      </c>
      <c r="B139" s="1381" t="s">
        <v>392</v>
      </c>
      <c r="C139" s="1381" t="s">
        <v>397</v>
      </c>
      <c r="D139" s="1381">
        <v>4</v>
      </c>
      <c r="E139" s="1381">
        <v>403.00099999999998</v>
      </c>
      <c r="F139" s="1381" t="s">
        <v>55</v>
      </c>
      <c r="G139" s="1381" t="s">
        <v>739</v>
      </c>
      <c r="H139" s="1399" t="s">
        <v>846</v>
      </c>
      <c r="I139" s="1399"/>
      <c r="J139" s="1399"/>
      <c r="K139" s="1382"/>
      <c r="L139" s="1382" t="s">
        <v>59</v>
      </c>
      <c r="M139" s="1382" t="s">
        <v>59</v>
      </c>
      <c r="N139" s="1382" t="s">
        <v>59</v>
      </c>
    </row>
    <row r="140" spans="1:14" s="1386" customFormat="1">
      <c r="A140" s="1381">
        <f>SUBTOTAL(103,$B$4:B140)</f>
        <v>137</v>
      </c>
      <c r="B140" s="1381" t="s">
        <v>393</v>
      </c>
      <c r="C140" s="1381" t="s">
        <v>280</v>
      </c>
      <c r="D140" s="1381">
        <v>4</v>
      </c>
      <c r="E140" s="1381">
        <v>397</v>
      </c>
      <c r="F140" s="1381" t="s">
        <v>55</v>
      </c>
      <c r="G140" s="1381" t="s">
        <v>739</v>
      </c>
      <c r="H140" s="1399" t="s">
        <v>948</v>
      </c>
      <c r="I140" s="1399"/>
      <c r="J140" s="1399"/>
      <c r="K140" s="1382"/>
      <c r="L140" s="1382" t="s">
        <v>59</v>
      </c>
      <c r="M140" s="1382" t="s">
        <v>59</v>
      </c>
      <c r="N140" s="1382" t="s">
        <v>59</v>
      </c>
    </row>
    <row r="141" spans="1:14" s="1386" customFormat="1">
      <c r="A141" s="1381">
        <f>SUBTOTAL(103,$B$4:B141)</f>
        <v>138</v>
      </c>
      <c r="B141" s="1381" t="s">
        <v>126</v>
      </c>
      <c r="C141" s="1381" t="s">
        <v>279</v>
      </c>
      <c r="D141" s="1381">
        <v>4</v>
      </c>
      <c r="E141" s="1381">
        <v>374.01</v>
      </c>
      <c r="F141" s="1381" t="s">
        <v>55</v>
      </c>
      <c r="G141" s="1381" t="s">
        <v>739</v>
      </c>
      <c r="H141" s="1399" t="s">
        <v>948</v>
      </c>
      <c r="I141" s="1399"/>
      <c r="J141" s="1399"/>
      <c r="K141" s="1382"/>
      <c r="L141" s="1382" t="s">
        <v>59</v>
      </c>
      <c r="M141" s="1381"/>
      <c r="N141" s="1382" t="s">
        <v>59</v>
      </c>
    </row>
    <row r="142" spans="1:14" s="1386" customFormat="1">
      <c r="A142" s="1381">
        <f>SUBTOTAL(103,$B$4:B142)</f>
        <v>139</v>
      </c>
      <c r="B142" s="1381" t="s">
        <v>394</v>
      </c>
      <c r="C142" s="1381" t="s">
        <v>280</v>
      </c>
      <c r="D142" s="1381">
        <v>4</v>
      </c>
      <c r="E142" s="1381">
        <v>388</v>
      </c>
      <c r="F142" s="1381" t="s">
        <v>55</v>
      </c>
      <c r="G142" s="1381" t="s">
        <v>739</v>
      </c>
      <c r="H142" s="1399" t="s">
        <v>948</v>
      </c>
      <c r="I142" s="1399"/>
      <c r="J142" s="1399"/>
      <c r="K142" s="1382"/>
      <c r="L142" s="1381"/>
      <c r="M142" s="1381"/>
      <c r="N142" s="1381"/>
    </row>
    <row r="143" spans="1:14" s="1386" customFormat="1">
      <c r="A143" s="1381">
        <f>SUBTOTAL(103,$B$4:B143)</f>
        <v>140</v>
      </c>
      <c r="B143" s="1381" t="s">
        <v>395</v>
      </c>
      <c r="C143" s="1381" t="s">
        <v>276</v>
      </c>
      <c r="D143" s="1381">
        <v>4</v>
      </c>
      <c r="E143" s="1381">
        <v>436</v>
      </c>
      <c r="F143" s="1381" t="s">
        <v>55</v>
      </c>
      <c r="G143" s="1381" t="s">
        <v>739</v>
      </c>
      <c r="H143" s="1399" t="s">
        <v>948</v>
      </c>
      <c r="I143" s="1399"/>
      <c r="J143" s="1399"/>
      <c r="K143" s="1382"/>
      <c r="L143" s="1382" t="s">
        <v>59</v>
      </c>
      <c r="M143" s="1382" t="s">
        <v>59</v>
      </c>
      <c r="N143" s="1382" t="s">
        <v>59</v>
      </c>
    </row>
    <row r="144" spans="1:14" s="1386" customFormat="1">
      <c r="A144" s="1381">
        <f>SUBTOTAL(103,$B$4:B144)</f>
        <v>141</v>
      </c>
      <c r="B144" s="1381" t="s">
        <v>182</v>
      </c>
      <c r="C144" s="1381" t="s">
        <v>279</v>
      </c>
      <c r="D144" s="1381">
        <v>4</v>
      </c>
      <c r="E144" s="1381">
        <v>381.286</v>
      </c>
      <c r="F144" s="1381" t="s">
        <v>55</v>
      </c>
      <c r="G144" s="1381" t="s">
        <v>739</v>
      </c>
      <c r="H144" s="1399" t="s">
        <v>948</v>
      </c>
      <c r="I144" s="1399"/>
      <c r="J144" s="1399"/>
      <c r="K144" s="1382"/>
      <c r="L144" s="1382" t="s">
        <v>59</v>
      </c>
      <c r="M144" s="1381"/>
      <c r="N144" s="1382" t="s">
        <v>59</v>
      </c>
    </row>
    <row r="145" spans="1:14" s="1386" customFormat="1">
      <c r="A145" s="1381">
        <f>SUBTOTAL(103,$B$4:B145)</f>
        <v>142</v>
      </c>
      <c r="B145" s="1381" t="s">
        <v>188</v>
      </c>
      <c r="C145" s="1381" t="s">
        <v>398</v>
      </c>
      <c r="D145" s="1381">
        <v>4</v>
      </c>
      <c r="E145" s="1381">
        <v>281.96899999999999</v>
      </c>
      <c r="F145" s="1381" t="s">
        <v>55</v>
      </c>
      <c r="G145" s="1381" t="s">
        <v>739</v>
      </c>
      <c r="H145" s="1399" t="s">
        <v>948</v>
      </c>
      <c r="I145" s="1399"/>
      <c r="J145" s="1399"/>
      <c r="K145" s="1382"/>
      <c r="L145" s="1382" t="s">
        <v>59</v>
      </c>
      <c r="M145" s="1381"/>
      <c r="N145" s="1381"/>
    </row>
    <row r="146" spans="1:14" s="1386" customFormat="1">
      <c r="A146" s="1381">
        <f>SUBTOTAL(103,$B$4:B146)</f>
        <v>143</v>
      </c>
      <c r="B146" s="1381" t="s">
        <v>396</v>
      </c>
      <c r="C146" s="1381" t="s">
        <v>298</v>
      </c>
      <c r="D146" s="1381">
        <v>4</v>
      </c>
      <c r="E146" s="1381">
        <v>386</v>
      </c>
      <c r="F146" s="1381" t="s">
        <v>55</v>
      </c>
      <c r="G146" s="1381" t="s">
        <v>739</v>
      </c>
      <c r="H146" s="1399" t="s">
        <v>948</v>
      </c>
      <c r="I146" s="1399"/>
      <c r="J146" s="1399"/>
      <c r="K146" s="1382"/>
      <c r="L146" s="1382" t="s">
        <v>59</v>
      </c>
      <c r="M146" s="1381"/>
      <c r="N146" s="1381"/>
    </row>
    <row r="147" spans="1:14" s="1386" customFormat="1">
      <c r="A147" s="1381">
        <f>SUBTOTAL(103,$B$4:B147)</f>
        <v>144</v>
      </c>
      <c r="B147" s="1381" t="s">
        <v>184</v>
      </c>
      <c r="C147" s="1381" t="s">
        <v>411</v>
      </c>
      <c r="D147" s="1381">
        <v>4</v>
      </c>
      <c r="E147" s="1381">
        <v>349.42200000000003</v>
      </c>
      <c r="F147" s="1381" t="s">
        <v>55</v>
      </c>
      <c r="G147" s="1381" t="s">
        <v>739</v>
      </c>
      <c r="H147" s="1399" t="s">
        <v>948</v>
      </c>
      <c r="I147" s="1399">
        <v>1</v>
      </c>
      <c r="J147" s="1399"/>
      <c r="K147" s="1382"/>
      <c r="L147" s="1381"/>
      <c r="M147" s="1381"/>
      <c r="N147" s="1381"/>
    </row>
    <row r="148" spans="1:14" s="1386" customFormat="1">
      <c r="A148" s="1381">
        <f>SUBTOTAL(103,$B$4:B148)</f>
        <v>145</v>
      </c>
      <c r="B148" s="1381" t="s">
        <v>186</v>
      </c>
      <c r="C148" s="1381" t="s">
        <v>412</v>
      </c>
      <c r="D148" s="1381">
        <v>4</v>
      </c>
      <c r="E148" s="1381">
        <v>245.99</v>
      </c>
      <c r="F148" s="1381" t="s">
        <v>55</v>
      </c>
      <c r="G148" s="1381" t="s">
        <v>739</v>
      </c>
      <c r="H148" s="1399" t="s">
        <v>948</v>
      </c>
      <c r="I148" s="1399">
        <v>1</v>
      </c>
      <c r="J148" s="1399"/>
      <c r="K148" s="1382"/>
      <c r="L148" s="1382" t="s">
        <v>59</v>
      </c>
      <c r="M148" s="1381"/>
      <c r="N148" s="1381"/>
    </row>
    <row r="149" spans="1:14" s="1386" customFormat="1">
      <c r="A149" s="1381">
        <f>SUBTOTAL(103,$B$4:B149)</f>
        <v>146</v>
      </c>
      <c r="B149" s="1381" t="s">
        <v>399</v>
      </c>
      <c r="C149" s="1381" t="s">
        <v>280</v>
      </c>
      <c r="D149" s="1381">
        <v>4</v>
      </c>
      <c r="E149" s="1381">
        <v>365</v>
      </c>
      <c r="F149" s="1381" t="s">
        <v>55</v>
      </c>
      <c r="G149" s="1381" t="s">
        <v>739</v>
      </c>
      <c r="H149" s="1399" t="s">
        <v>948</v>
      </c>
      <c r="I149" s="1399"/>
      <c r="J149" s="1399"/>
      <c r="K149" s="1382"/>
      <c r="L149" s="1381"/>
      <c r="M149" s="1381"/>
      <c r="N149" s="1381"/>
    </row>
    <row r="150" spans="1:14" s="1386" customFormat="1">
      <c r="A150" s="1381">
        <f>SUBTOTAL(103,$B$4:B150)</f>
        <v>147</v>
      </c>
      <c r="B150" s="1381" t="s">
        <v>400</v>
      </c>
      <c r="C150" s="1381" t="s">
        <v>280</v>
      </c>
      <c r="D150" s="1381">
        <v>4</v>
      </c>
      <c r="E150" s="1381">
        <v>327</v>
      </c>
      <c r="F150" s="1381" t="s">
        <v>55</v>
      </c>
      <c r="G150" s="1381" t="s">
        <v>739</v>
      </c>
      <c r="H150" s="1399" t="s">
        <v>953</v>
      </c>
      <c r="I150" s="1399"/>
      <c r="J150" s="1399"/>
      <c r="K150" s="1382"/>
      <c r="L150" s="1382" t="s">
        <v>59</v>
      </c>
      <c r="M150" s="1381"/>
      <c r="N150" s="1381"/>
    </row>
    <row r="151" spans="1:14" s="1386" customFormat="1">
      <c r="A151" s="1381">
        <f>SUBTOTAL(103,$B$4:B151)</f>
        <v>148</v>
      </c>
      <c r="B151" s="1381" t="s">
        <v>401</v>
      </c>
      <c r="C151" s="1381" t="s">
        <v>337</v>
      </c>
      <c r="D151" s="1381">
        <v>4</v>
      </c>
      <c r="E151" s="1381">
        <v>383.791</v>
      </c>
      <c r="F151" s="1381" t="s">
        <v>55</v>
      </c>
      <c r="G151" s="1381" t="s">
        <v>739</v>
      </c>
      <c r="H151" s="1399" t="s">
        <v>953</v>
      </c>
      <c r="I151" s="1399"/>
      <c r="J151" s="1399"/>
      <c r="K151" s="1382"/>
      <c r="L151" s="1381"/>
      <c r="M151" s="1381"/>
      <c r="N151" s="1381"/>
    </row>
    <row r="152" spans="1:14" s="1386" customFormat="1">
      <c r="A152" s="1381">
        <f>SUBTOTAL(103,$B$4:B152)</f>
        <v>149</v>
      </c>
      <c r="B152" s="1381" t="s">
        <v>402</v>
      </c>
      <c r="C152" s="1381" t="s">
        <v>280</v>
      </c>
      <c r="D152" s="1381">
        <v>4</v>
      </c>
      <c r="E152" s="1381">
        <v>342</v>
      </c>
      <c r="F152" s="1381" t="s">
        <v>55</v>
      </c>
      <c r="G152" s="1381" t="s">
        <v>739</v>
      </c>
      <c r="H152" s="1399" t="s">
        <v>953</v>
      </c>
      <c r="I152" s="1399"/>
      <c r="J152" s="1399"/>
      <c r="K152" s="1382"/>
      <c r="L152" s="1382" t="s">
        <v>59</v>
      </c>
      <c r="M152" s="1382" t="s">
        <v>59</v>
      </c>
      <c r="N152" s="1381"/>
    </row>
    <row r="153" spans="1:14" s="1386" customFormat="1">
      <c r="A153" s="1381">
        <f>SUBTOTAL(103,$B$4:B153)</f>
        <v>150</v>
      </c>
      <c r="B153" s="1381" t="s">
        <v>403</v>
      </c>
      <c r="C153" s="1381" t="s">
        <v>280</v>
      </c>
      <c r="D153" s="1381">
        <v>4</v>
      </c>
      <c r="E153" s="1381">
        <v>388</v>
      </c>
      <c r="F153" s="1381" t="s">
        <v>55</v>
      </c>
      <c r="G153" s="1381" t="s">
        <v>739</v>
      </c>
      <c r="H153" s="1399" t="s">
        <v>953</v>
      </c>
      <c r="I153" s="1399"/>
      <c r="J153" s="1399"/>
      <c r="K153" s="1382"/>
      <c r="L153" s="1382" t="s">
        <v>59</v>
      </c>
      <c r="M153" s="1381"/>
      <c r="N153" s="1381"/>
    </row>
    <row r="154" spans="1:14" s="1386" customFormat="1">
      <c r="A154" s="1381">
        <f>SUBTOTAL(103,$B$4:B154)</f>
        <v>151</v>
      </c>
      <c r="B154" s="1381" t="s">
        <v>189</v>
      </c>
      <c r="C154" s="1381" t="s">
        <v>299</v>
      </c>
      <c r="D154" s="1381">
        <v>4</v>
      </c>
      <c r="E154" s="1381">
        <v>408.02</v>
      </c>
      <c r="F154" s="1381" t="s">
        <v>55</v>
      </c>
      <c r="G154" s="1381" t="s">
        <v>739</v>
      </c>
      <c r="H154" s="1399" t="s">
        <v>953</v>
      </c>
      <c r="I154" s="1399"/>
      <c r="J154" s="1399"/>
      <c r="K154" s="1382"/>
      <c r="L154" s="1381"/>
      <c r="M154" s="1381"/>
      <c r="N154" s="1381"/>
    </row>
    <row r="155" spans="1:14" s="1386" customFormat="1">
      <c r="A155" s="1381">
        <f>SUBTOTAL(103,$B$4:B155)</f>
        <v>152</v>
      </c>
      <c r="B155" s="1381" t="s">
        <v>404</v>
      </c>
      <c r="C155" s="1381" t="s">
        <v>299</v>
      </c>
      <c r="D155" s="1381">
        <v>4</v>
      </c>
      <c r="E155" s="1381">
        <v>431.03500000000003</v>
      </c>
      <c r="F155" s="1381" t="s">
        <v>55</v>
      </c>
      <c r="G155" s="1381" t="s">
        <v>739</v>
      </c>
      <c r="H155" s="1399" t="s">
        <v>953</v>
      </c>
      <c r="I155" s="1399"/>
      <c r="J155" s="1399"/>
      <c r="K155" s="1382"/>
      <c r="L155" s="1381"/>
      <c r="M155" s="1381"/>
      <c r="N155" s="1381"/>
    </row>
    <row r="156" spans="1:14" s="1386" customFormat="1">
      <c r="A156" s="1381">
        <f>SUBTOTAL(103,$B$4:B156)</f>
        <v>153</v>
      </c>
      <c r="B156" s="1381" t="s">
        <v>405</v>
      </c>
      <c r="C156" s="1381" t="s">
        <v>281</v>
      </c>
      <c r="D156" s="1381">
        <v>4</v>
      </c>
      <c r="E156" s="1381">
        <v>342.65100000000001</v>
      </c>
      <c r="F156" s="1381" t="s">
        <v>55</v>
      </c>
      <c r="G156" s="1381" t="s">
        <v>739</v>
      </c>
      <c r="H156" s="1399" t="s">
        <v>953</v>
      </c>
      <c r="I156" s="1399"/>
      <c r="J156" s="1399"/>
      <c r="K156" s="1382"/>
      <c r="L156" s="1381"/>
      <c r="M156" s="1381"/>
      <c r="N156" s="1381"/>
    </row>
    <row r="157" spans="1:14" s="1386" customFormat="1">
      <c r="A157" s="1381">
        <f>SUBTOTAL(103,$B$4:B157)</f>
        <v>154</v>
      </c>
      <c r="B157" s="1381" t="s">
        <v>406</v>
      </c>
      <c r="C157" s="1381" t="s">
        <v>282</v>
      </c>
      <c r="D157" s="1381">
        <v>4</v>
      </c>
      <c r="E157" s="1381">
        <v>420</v>
      </c>
      <c r="F157" s="1381" t="s">
        <v>55</v>
      </c>
      <c r="G157" s="1381" t="s">
        <v>739</v>
      </c>
      <c r="H157" s="1399" t="s">
        <v>953</v>
      </c>
      <c r="I157" s="1399"/>
      <c r="J157" s="1399"/>
      <c r="K157" s="1382"/>
      <c r="L157" s="1382" t="s">
        <v>59</v>
      </c>
      <c r="M157" s="1381"/>
      <c r="N157" s="1381"/>
    </row>
    <row r="158" spans="1:14" s="1386" customFormat="1">
      <c r="A158" s="1381">
        <f>SUBTOTAL(103,$B$4:B158)</f>
        <v>155</v>
      </c>
      <c r="B158" s="1381" t="s">
        <v>407</v>
      </c>
      <c r="C158" s="1381" t="s">
        <v>282</v>
      </c>
      <c r="D158" s="1381">
        <v>4</v>
      </c>
      <c r="E158" s="1381">
        <v>398</v>
      </c>
      <c r="F158" s="1381" t="s">
        <v>55</v>
      </c>
      <c r="G158" s="1381" t="s">
        <v>739</v>
      </c>
      <c r="H158" s="1399" t="s">
        <v>953</v>
      </c>
      <c r="I158" s="1399"/>
      <c r="J158" s="1399"/>
      <c r="K158" s="1382"/>
      <c r="L158" s="1381"/>
      <c r="M158" s="1381"/>
      <c r="N158" s="1381"/>
    </row>
    <row r="159" spans="1:14" s="1386" customFormat="1">
      <c r="A159" s="1381">
        <f>SUBTOTAL(103,$B$4:B159)</f>
        <v>156</v>
      </c>
      <c r="B159" s="1381" t="s">
        <v>190</v>
      </c>
      <c r="C159" s="1381" t="s">
        <v>413</v>
      </c>
      <c r="D159" s="1381">
        <v>4</v>
      </c>
      <c r="E159" s="1381">
        <v>416.48899999999998</v>
      </c>
      <c r="F159" s="1381" t="s">
        <v>55</v>
      </c>
      <c r="G159" s="1381" t="s">
        <v>739</v>
      </c>
      <c r="H159" s="1399" t="s">
        <v>953</v>
      </c>
      <c r="I159" s="1399"/>
      <c r="J159" s="1399"/>
      <c r="K159" s="1382"/>
      <c r="L159" s="1381"/>
      <c r="M159" s="1381"/>
      <c r="N159" s="1381"/>
    </row>
    <row r="160" spans="1:14" s="1386" customFormat="1">
      <c r="A160" s="1381">
        <f>SUBTOTAL(103,$B$4:B160)</f>
        <v>157</v>
      </c>
      <c r="B160" s="1381" t="s">
        <v>408</v>
      </c>
      <c r="C160" s="1381" t="s">
        <v>276</v>
      </c>
      <c r="D160" s="1381">
        <v>4</v>
      </c>
      <c r="E160" s="1381">
        <v>385</v>
      </c>
      <c r="F160" s="1381" t="s">
        <v>55</v>
      </c>
      <c r="G160" s="1381" t="s">
        <v>739</v>
      </c>
      <c r="H160" s="1399" t="s">
        <v>953</v>
      </c>
      <c r="I160" s="1399"/>
      <c r="J160" s="1399"/>
      <c r="K160" s="1382"/>
      <c r="L160" s="1381"/>
      <c r="M160" s="1381"/>
      <c r="N160" s="1381"/>
    </row>
    <row r="161" spans="1:14" s="1386" customFormat="1">
      <c r="A161" s="1381">
        <f>SUBTOTAL(103,$B$4:B161)</f>
        <v>158</v>
      </c>
      <c r="B161" s="1381" t="s">
        <v>409</v>
      </c>
      <c r="C161" s="1381" t="s">
        <v>279</v>
      </c>
      <c r="D161" s="1381">
        <v>4</v>
      </c>
      <c r="E161" s="1381">
        <v>416.149</v>
      </c>
      <c r="F161" s="1381" t="s">
        <v>55</v>
      </c>
      <c r="G161" s="1381" t="s">
        <v>739</v>
      </c>
      <c r="H161" s="1399" t="s">
        <v>953</v>
      </c>
      <c r="I161" s="1399"/>
      <c r="J161" s="1399"/>
      <c r="K161" s="1382"/>
      <c r="L161" s="1381"/>
      <c r="M161" s="1381"/>
      <c r="N161" s="1381"/>
    </row>
    <row r="162" spans="1:14" s="1386" customFormat="1">
      <c r="A162" s="1381">
        <f>SUBTOTAL(103,$B$4:B162)</f>
        <v>159</v>
      </c>
      <c r="B162" s="1381" t="s">
        <v>410</v>
      </c>
      <c r="C162" s="1381" t="s">
        <v>276</v>
      </c>
      <c r="D162" s="1381">
        <v>4</v>
      </c>
      <c r="E162" s="1381">
        <v>387</v>
      </c>
      <c r="F162" s="1381" t="s">
        <v>55</v>
      </c>
      <c r="G162" s="1381" t="s">
        <v>739</v>
      </c>
      <c r="H162" s="1399" t="s">
        <v>953</v>
      </c>
      <c r="I162" s="1399"/>
      <c r="J162" s="1399"/>
      <c r="K162" s="1382"/>
      <c r="L162" s="1381"/>
      <c r="M162" s="1381"/>
      <c r="N162" s="1381"/>
    </row>
    <row r="163" spans="1:14" s="1386" customFormat="1">
      <c r="A163" s="1381">
        <f>SUBTOTAL(103,$B$4:B163)</f>
        <v>160</v>
      </c>
      <c r="B163" s="1381" t="s">
        <v>415</v>
      </c>
      <c r="C163" s="1381" t="s">
        <v>337</v>
      </c>
      <c r="D163" s="1381">
        <v>4</v>
      </c>
      <c r="E163" s="1381">
        <v>427.589</v>
      </c>
      <c r="F163" s="1381" t="s">
        <v>55</v>
      </c>
      <c r="G163" s="1381" t="s">
        <v>739</v>
      </c>
      <c r="H163" s="1399" t="s">
        <v>957</v>
      </c>
      <c r="I163" s="1399"/>
      <c r="J163" s="1399"/>
      <c r="K163" s="1382"/>
      <c r="L163" s="1381"/>
      <c r="M163" s="1381"/>
      <c r="N163" s="1381"/>
    </row>
    <row r="164" spans="1:14" s="1386" customFormat="1">
      <c r="A164" s="1381">
        <f>SUBTOTAL(103,$B$4:B164)</f>
        <v>161</v>
      </c>
      <c r="B164" s="1381" t="s">
        <v>416</v>
      </c>
      <c r="C164" s="1381" t="s">
        <v>397</v>
      </c>
      <c r="D164" s="1381">
        <v>4</v>
      </c>
      <c r="E164" s="1381">
        <v>398</v>
      </c>
      <c r="F164" s="1381" t="s">
        <v>55</v>
      </c>
      <c r="G164" s="1381" t="s">
        <v>739</v>
      </c>
      <c r="H164" s="1399" t="s">
        <v>957</v>
      </c>
      <c r="I164" s="1399"/>
      <c r="J164" s="1399"/>
      <c r="K164" s="1382"/>
      <c r="L164" s="1381"/>
      <c r="M164" s="1381"/>
      <c r="N164" s="1381"/>
    </row>
    <row r="165" spans="1:14" s="1386" customFormat="1">
      <c r="A165" s="1381">
        <f>SUBTOTAL(103,$B$4:B165)</f>
        <v>162</v>
      </c>
      <c r="B165" s="1381" t="s">
        <v>417</v>
      </c>
      <c r="C165" s="1381" t="s">
        <v>276</v>
      </c>
      <c r="D165" s="1381">
        <v>4</v>
      </c>
      <c r="E165" s="1381">
        <v>377</v>
      </c>
      <c r="F165" s="1381" t="s">
        <v>55</v>
      </c>
      <c r="G165" s="1381" t="s">
        <v>739</v>
      </c>
      <c r="H165" s="1399" t="s">
        <v>957</v>
      </c>
      <c r="I165" s="1399"/>
      <c r="J165" s="1399"/>
      <c r="K165" s="1382"/>
      <c r="L165" s="1381"/>
      <c r="M165" s="1381"/>
      <c r="N165" s="1381"/>
    </row>
    <row r="166" spans="1:14" s="1386" customFormat="1">
      <c r="A166" s="1381">
        <f>SUBTOTAL(103,$B$4:B166)</f>
        <v>163</v>
      </c>
      <c r="B166" s="1381" t="s">
        <v>191</v>
      </c>
      <c r="C166" s="1381" t="s">
        <v>279</v>
      </c>
      <c r="D166" s="1381">
        <v>4</v>
      </c>
      <c r="E166" s="1381">
        <v>373.45499999999998</v>
      </c>
      <c r="F166" s="1381" t="s">
        <v>55</v>
      </c>
      <c r="G166" s="1381" t="s">
        <v>739</v>
      </c>
      <c r="H166" s="1399" t="s">
        <v>957</v>
      </c>
      <c r="I166" s="1399"/>
      <c r="J166" s="1399"/>
      <c r="K166" s="1382"/>
      <c r="L166" s="1381"/>
      <c r="M166" s="1381"/>
      <c r="N166" s="1381"/>
    </row>
    <row r="167" spans="1:14" s="1386" customFormat="1">
      <c r="A167" s="1381">
        <f>SUBTOTAL(103,$B$4:B167)</f>
        <v>164</v>
      </c>
      <c r="B167" s="1381" t="s">
        <v>418</v>
      </c>
      <c r="C167" s="1381" t="s">
        <v>310</v>
      </c>
      <c r="D167" s="1381">
        <v>4</v>
      </c>
      <c r="E167" s="1381">
        <v>369.76799999999997</v>
      </c>
      <c r="F167" s="1381" t="s">
        <v>55</v>
      </c>
      <c r="G167" s="1381" t="s">
        <v>739</v>
      </c>
      <c r="H167" s="1399" t="s">
        <v>957</v>
      </c>
      <c r="I167" s="1399"/>
      <c r="J167" s="1399"/>
      <c r="K167" s="1382"/>
      <c r="L167" s="1381"/>
      <c r="M167" s="1381"/>
      <c r="N167" s="1381"/>
    </row>
    <row r="168" spans="1:14" s="1386" customFormat="1">
      <c r="A168" s="1381">
        <f>SUBTOTAL(103,$B$4:B168)</f>
        <v>165</v>
      </c>
      <c r="B168" s="1381" t="s">
        <v>53</v>
      </c>
      <c r="C168" s="1381" t="s">
        <v>280</v>
      </c>
      <c r="D168" s="1381">
        <v>4</v>
      </c>
      <c r="E168" s="1381">
        <v>383</v>
      </c>
      <c r="F168" s="1381" t="s">
        <v>55</v>
      </c>
      <c r="G168" s="1381" t="s">
        <v>739</v>
      </c>
      <c r="H168" s="1399" t="s">
        <v>957</v>
      </c>
      <c r="I168" s="1399"/>
      <c r="J168" s="1399"/>
      <c r="K168" s="1382"/>
      <c r="L168" s="1382" t="s">
        <v>59</v>
      </c>
      <c r="M168" s="1381"/>
      <c r="N168" s="1381"/>
    </row>
    <row r="169" spans="1:14" s="1386" customFormat="1">
      <c r="A169" s="1381">
        <f>SUBTOTAL(103,$B$4:B169)</f>
        <v>166</v>
      </c>
      <c r="B169" s="1381" t="s">
        <v>419</v>
      </c>
      <c r="C169" s="1381" t="s">
        <v>281</v>
      </c>
      <c r="D169" s="1381">
        <v>4</v>
      </c>
      <c r="E169" s="1381">
        <v>376.89600000000002</v>
      </c>
      <c r="F169" s="1381" t="s">
        <v>55</v>
      </c>
      <c r="G169" s="1381" t="s">
        <v>739</v>
      </c>
      <c r="H169" s="1399" t="s">
        <v>957</v>
      </c>
      <c r="I169" s="1399"/>
      <c r="J169" s="1399"/>
      <c r="K169" s="1382"/>
      <c r="L169" s="1381"/>
      <c r="M169" s="1381"/>
      <c r="N169" s="1381"/>
    </row>
    <row r="170" spans="1:14" s="1386" customFormat="1">
      <c r="A170" s="1381">
        <f>SUBTOTAL(103,$B$4:B170)</f>
        <v>167</v>
      </c>
      <c r="B170" s="1381" t="s">
        <v>420</v>
      </c>
      <c r="C170" s="1381" t="s">
        <v>280</v>
      </c>
      <c r="D170" s="1381">
        <v>4</v>
      </c>
      <c r="E170" s="1381">
        <v>344</v>
      </c>
      <c r="F170" s="1381" t="s">
        <v>55</v>
      </c>
      <c r="G170" s="1381" t="s">
        <v>739</v>
      </c>
      <c r="H170" s="1399" t="s">
        <v>957</v>
      </c>
      <c r="I170" s="1399"/>
      <c r="J170" s="1399"/>
      <c r="K170" s="1382"/>
      <c r="L170" s="1381"/>
      <c r="M170" s="1381"/>
      <c r="N170" s="1381"/>
    </row>
    <row r="171" spans="1:14" s="1386" customFormat="1">
      <c r="A171" s="1381">
        <f>SUBTOTAL(103,$B$4:B171)</f>
        <v>168</v>
      </c>
      <c r="B171" s="1381" t="s">
        <v>60</v>
      </c>
      <c r="C171" s="1381" t="s">
        <v>297</v>
      </c>
      <c r="D171" s="1381">
        <v>4</v>
      </c>
      <c r="E171" s="1381">
        <v>381.52600000000001</v>
      </c>
      <c r="F171" s="1381" t="s">
        <v>55</v>
      </c>
      <c r="G171" s="1381" t="s">
        <v>739</v>
      </c>
      <c r="H171" s="1399" t="s">
        <v>957</v>
      </c>
      <c r="I171" s="1399"/>
      <c r="J171" s="1399"/>
      <c r="K171" s="1382"/>
      <c r="L171" s="1381"/>
      <c r="M171" s="1381"/>
      <c r="N171" s="1381"/>
    </row>
    <row r="172" spans="1:14" s="1386" customFormat="1">
      <c r="A172" s="1381">
        <f>SUBTOTAL(103,$B$4:B172)</f>
        <v>169</v>
      </c>
      <c r="B172" s="1381" t="s">
        <v>71</v>
      </c>
      <c r="C172" s="1381" t="s">
        <v>397</v>
      </c>
      <c r="D172" s="1381">
        <v>4</v>
      </c>
      <c r="E172" s="1381">
        <v>394</v>
      </c>
      <c r="F172" s="1381" t="s">
        <v>55</v>
      </c>
      <c r="G172" s="1381" t="s">
        <v>739</v>
      </c>
      <c r="H172" s="1399" t="s">
        <v>957</v>
      </c>
      <c r="I172" s="1399"/>
      <c r="J172" s="1399"/>
      <c r="K172" s="1382"/>
      <c r="L172" s="1381"/>
      <c r="M172" s="1381"/>
      <c r="N172" s="1381"/>
    </row>
    <row r="173" spans="1:14" s="1386" customFormat="1">
      <c r="A173" s="1381">
        <f>SUBTOTAL(103,$B$4:B173)</f>
        <v>170</v>
      </c>
      <c r="B173" s="1381" t="s">
        <v>421</v>
      </c>
      <c r="C173" s="1381" t="s">
        <v>281</v>
      </c>
      <c r="D173" s="1381">
        <v>4</v>
      </c>
      <c r="E173" s="1381">
        <v>399.05500000000001</v>
      </c>
      <c r="F173" s="1381" t="s">
        <v>740</v>
      </c>
      <c r="G173" s="1381" t="s">
        <v>740</v>
      </c>
      <c r="H173" s="1399" t="s">
        <v>4218</v>
      </c>
      <c r="I173" s="1399"/>
      <c r="J173" s="1399"/>
      <c r="K173" s="1382"/>
      <c r="L173" s="1381"/>
      <c r="M173" s="1381"/>
      <c r="N173" s="1381"/>
    </row>
    <row r="174" spans="1:14" s="1386" customFormat="1">
      <c r="A174" s="1381">
        <f>SUBTOTAL(103,$B$4:B174)</f>
        <v>171</v>
      </c>
      <c r="B174" s="1381" t="s">
        <v>422</v>
      </c>
      <c r="C174" s="1381" t="s">
        <v>282</v>
      </c>
      <c r="D174" s="1381">
        <v>4</v>
      </c>
      <c r="E174" s="1381">
        <v>402.99962745627005</v>
      </c>
      <c r="F174" s="1381" t="s">
        <v>740</v>
      </c>
      <c r="G174" s="1381" t="s">
        <v>740</v>
      </c>
      <c r="H174" s="1399" t="s">
        <v>4218</v>
      </c>
      <c r="I174" s="1399"/>
      <c r="J174" s="1399"/>
      <c r="K174" s="1382"/>
      <c r="L174" s="1381"/>
      <c r="M174" s="1381"/>
      <c r="N174" s="1381"/>
    </row>
    <row r="175" spans="1:14" s="1386" customFormat="1">
      <c r="A175" s="1381">
        <f>SUBTOTAL(103,$B$4:B175)</f>
        <v>172</v>
      </c>
      <c r="B175" s="1381" t="s">
        <v>423</v>
      </c>
      <c r="C175" s="1381" t="s">
        <v>280</v>
      </c>
      <c r="D175" s="1381">
        <v>4</v>
      </c>
      <c r="E175" s="1381">
        <v>400.00010473126707</v>
      </c>
      <c r="F175" s="1381" t="s">
        <v>740</v>
      </c>
      <c r="G175" s="1381" t="s">
        <v>740</v>
      </c>
      <c r="H175" s="1399" t="s">
        <v>4218</v>
      </c>
      <c r="I175" s="1399"/>
      <c r="J175" s="1399"/>
      <c r="K175" s="1382"/>
      <c r="L175" s="1381"/>
      <c r="M175" s="1381"/>
      <c r="N175" s="1381"/>
    </row>
    <row r="176" spans="1:14" s="1386" customFormat="1">
      <c r="A176" s="1381">
        <f>SUBTOTAL(103,$B$4:B176)</f>
        <v>173</v>
      </c>
      <c r="B176" s="1381" t="s">
        <v>193</v>
      </c>
      <c r="C176" s="1381" t="s">
        <v>297</v>
      </c>
      <c r="D176" s="1381">
        <v>4</v>
      </c>
      <c r="E176" s="1381">
        <v>360.48639784907351</v>
      </c>
      <c r="F176" s="1381" t="s">
        <v>740</v>
      </c>
      <c r="G176" s="1381" t="s">
        <v>740</v>
      </c>
      <c r="H176" s="1399" t="s">
        <v>4218</v>
      </c>
      <c r="I176" s="1399"/>
      <c r="J176" s="1399"/>
      <c r="K176" s="1382"/>
      <c r="L176" s="1381"/>
      <c r="M176" s="1381"/>
      <c r="N176" s="1381"/>
    </row>
    <row r="177" spans="1:14" s="1386" customFormat="1">
      <c r="A177" s="1381">
        <f>SUBTOTAL(103,$B$4:B177)</f>
        <v>174</v>
      </c>
      <c r="B177" s="1381" t="s">
        <v>424</v>
      </c>
      <c r="C177" s="1381" t="s">
        <v>69</v>
      </c>
      <c r="D177" s="1381">
        <v>5</v>
      </c>
      <c r="E177" s="1381">
        <v>401.45035099482277</v>
      </c>
      <c r="F177" s="1381" t="s">
        <v>740</v>
      </c>
      <c r="G177" s="1381" t="s">
        <v>740</v>
      </c>
      <c r="H177" s="1399" t="s">
        <v>4218</v>
      </c>
      <c r="I177" s="1399"/>
      <c r="J177" s="1399"/>
      <c r="K177" s="1382"/>
      <c r="L177" s="1381"/>
      <c r="M177" s="1381"/>
      <c r="N177" s="1381"/>
    </row>
    <row r="178" spans="1:14" s="1386" customFormat="1">
      <c r="A178" s="1381">
        <f>SUBTOTAL(103,$B$4:B178)</f>
        <v>175</v>
      </c>
      <c r="B178" s="1381" t="s">
        <v>192</v>
      </c>
      <c r="C178" s="1381" t="s">
        <v>425</v>
      </c>
      <c r="D178" s="1381">
        <v>5</v>
      </c>
      <c r="E178" s="1381">
        <v>410.65063832535259</v>
      </c>
      <c r="F178" s="1381" t="s">
        <v>740</v>
      </c>
      <c r="G178" s="1381" t="s">
        <v>740</v>
      </c>
      <c r="H178" s="1399" t="s">
        <v>4218</v>
      </c>
      <c r="I178" s="1399"/>
      <c r="J178" s="1399"/>
      <c r="K178" s="1382"/>
      <c r="L178" s="1381"/>
      <c r="M178" s="1381"/>
      <c r="N178" s="1381"/>
    </row>
    <row r="179" spans="1:14" s="1386" customFormat="1">
      <c r="A179" s="1381">
        <f>SUBTOTAL(103,$B$4:B179)</f>
        <v>176</v>
      </c>
      <c r="B179" s="1381" t="s">
        <v>426</v>
      </c>
      <c r="C179" s="1381" t="s">
        <v>433</v>
      </c>
      <c r="D179" s="1381">
        <v>5</v>
      </c>
      <c r="E179" s="1381">
        <v>405</v>
      </c>
      <c r="F179" s="1381" t="s">
        <v>740</v>
      </c>
      <c r="G179" s="1381" t="s">
        <v>740</v>
      </c>
      <c r="H179" s="1399" t="s">
        <v>4218</v>
      </c>
      <c r="I179" s="1399"/>
      <c r="J179" s="1399"/>
      <c r="K179" s="1382"/>
      <c r="L179" s="1381"/>
      <c r="M179" s="1381"/>
      <c r="N179" s="1381"/>
    </row>
    <row r="180" spans="1:14" s="1386" customFormat="1">
      <c r="A180" s="1381">
        <f>SUBTOTAL(103,$B$4:B180)</f>
        <v>177</v>
      </c>
      <c r="B180" s="1381" t="s">
        <v>79</v>
      </c>
      <c r="C180" s="1381" t="s">
        <v>434</v>
      </c>
      <c r="D180" s="1381">
        <v>5</v>
      </c>
      <c r="E180" s="1381">
        <v>373.93400000000003</v>
      </c>
      <c r="F180" s="1381" t="s">
        <v>740</v>
      </c>
      <c r="G180" s="1381" t="s">
        <v>740</v>
      </c>
      <c r="H180" s="1399" t="s">
        <v>4218</v>
      </c>
      <c r="I180" s="1399"/>
      <c r="J180" s="1399">
        <v>1</v>
      </c>
      <c r="K180" s="1382"/>
      <c r="L180" s="1381"/>
      <c r="M180" s="1381"/>
      <c r="N180" s="1381"/>
    </row>
    <row r="181" spans="1:14" s="1386" customFormat="1">
      <c r="A181" s="1381">
        <f>SUBTOTAL(103,$B$4:B181)</f>
        <v>178</v>
      </c>
      <c r="B181" s="1381" t="s">
        <v>80</v>
      </c>
      <c r="C181" s="1381" t="s">
        <v>435</v>
      </c>
      <c r="D181" s="1381">
        <v>5</v>
      </c>
      <c r="E181" s="1381">
        <v>245.50200000000001</v>
      </c>
      <c r="F181" s="1381" t="s">
        <v>740</v>
      </c>
      <c r="G181" s="1381" t="s">
        <v>740</v>
      </c>
      <c r="H181" s="1399" t="s">
        <v>4218</v>
      </c>
      <c r="I181" s="1399"/>
      <c r="J181" s="1399">
        <v>1</v>
      </c>
      <c r="K181" s="1382"/>
      <c r="L181" s="1381"/>
      <c r="M181" s="1381"/>
      <c r="N181" s="1381"/>
    </row>
    <row r="182" spans="1:14" s="1386" customFormat="1">
      <c r="A182" s="1381">
        <f>SUBTOTAL(103,$B$4:B182)</f>
        <v>179</v>
      </c>
      <c r="B182" s="1381" t="s">
        <v>427</v>
      </c>
      <c r="C182" s="1381" t="s">
        <v>436</v>
      </c>
      <c r="D182" s="1381">
        <v>5</v>
      </c>
      <c r="E182" s="1381">
        <v>403.98099999999999</v>
      </c>
      <c r="F182" s="1381" t="s">
        <v>740</v>
      </c>
      <c r="G182" s="1381" t="s">
        <v>740</v>
      </c>
      <c r="H182" s="1399" t="s">
        <v>4218</v>
      </c>
      <c r="I182" s="1399"/>
      <c r="J182" s="1399"/>
      <c r="K182" s="1382"/>
      <c r="L182" s="1381"/>
      <c r="M182" s="1381"/>
      <c r="N182" s="1381"/>
    </row>
    <row r="183" spans="1:14" s="1386" customFormat="1">
      <c r="A183" s="1381">
        <f>SUBTOTAL(103,$B$4:B183)</f>
        <v>180</v>
      </c>
      <c r="B183" s="1381" t="s">
        <v>81</v>
      </c>
      <c r="C183" s="1381" t="s">
        <v>64</v>
      </c>
      <c r="D183" s="1381">
        <v>5</v>
      </c>
      <c r="E183" s="1381">
        <v>389</v>
      </c>
      <c r="F183" s="1381" t="s">
        <v>740</v>
      </c>
      <c r="G183" s="1381" t="s">
        <v>740</v>
      </c>
      <c r="H183" s="1399" t="s">
        <v>4218</v>
      </c>
      <c r="I183" s="1399"/>
      <c r="J183" s="1399"/>
      <c r="K183" s="1382"/>
      <c r="L183" s="1381"/>
      <c r="M183" s="1381"/>
      <c r="N183" s="1381"/>
    </row>
    <row r="184" spans="1:14" s="1386" customFormat="1">
      <c r="A184" s="1381">
        <f>SUBTOTAL(103,$B$4:B184)</f>
        <v>181</v>
      </c>
      <c r="B184" s="1381" t="s">
        <v>75</v>
      </c>
      <c r="C184" s="1381" t="s">
        <v>61</v>
      </c>
      <c r="D184" s="1381">
        <v>5</v>
      </c>
      <c r="E184" s="1381">
        <v>411.536</v>
      </c>
      <c r="F184" s="1381" t="s">
        <v>740</v>
      </c>
      <c r="G184" s="1381" t="s">
        <v>740</v>
      </c>
      <c r="H184" s="1399" t="s">
        <v>4219</v>
      </c>
      <c r="I184" s="1399"/>
      <c r="J184" s="1399"/>
      <c r="K184" s="1382"/>
      <c r="L184" s="1381"/>
      <c r="M184" s="1381"/>
      <c r="N184" s="1381"/>
    </row>
    <row r="185" spans="1:14" s="1386" customFormat="1">
      <c r="A185" s="1381">
        <f>SUBTOTAL(103,$B$4:B185)</f>
        <v>182</v>
      </c>
      <c r="B185" s="1381" t="s">
        <v>195</v>
      </c>
      <c r="C185" s="1381" t="s">
        <v>437</v>
      </c>
      <c r="D185" s="1381">
        <v>5</v>
      </c>
      <c r="E185" s="1381">
        <v>423.721</v>
      </c>
      <c r="F185" s="1381" t="s">
        <v>740</v>
      </c>
      <c r="G185" s="1381" t="s">
        <v>740</v>
      </c>
      <c r="H185" s="1399" t="s">
        <v>4219</v>
      </c>
      <c r="I185" s="1399"/>
      <c r="J185" s="1399"/>
      <c r="K185" s="1382"/>
      <c r="L185" s="1381"/>
      <c r="M185" s="1381"/>
      <c r="N185" s="1381"/>
    </row>
    <row r="186" spans="1:14" s="1386" customFormat="1">
      <c r="A186" s="1381">
        <f>SUBTOTAL(103,$B$4:B186)</f>
        <v>183</v>
      </c>
      <c r="B186" s="1381" t="s">
        <v>428</v>
      </c>
      <c r="C186" s="1381" t="s">
        <v>433</v>
      </c>
      <c r="D186" s="1381">
        <v>5</v>
      </c>
      <c r="E186" s="1381">
        <v>401</v>
      </c>
      <c r="F186" s="1381" t="s">
        <v>740</v>
      </c>
      <c r="G186" s="1381" t="s">
        <v>740</v>
      </c>
      <c r="H186" s="1399" t="s">
        <v>4219</v>
      </c>
      <c r="I186" s="1399"/>
      <c r="J186" s="1399"/>
      <c r="K186" s="1382"/>
      <c r="L186" s="1381"/>
      <c r="M186" s="1381"/>
      <c r="N186" s="1381"/>
    </row>
    <row r="187" spans="1:14" s="1386" customFormat="1">
      <c r="A187" s="1381">
        <f>SUBTOTAL(103,$B$4:B187)</f>
        <v>184</v>
      </c>
      <c r="B187" s="1381" t="s">
        <v>82</v>
      </c>
      <c r="C187" s="1381" t="s">
        <v>438</v>
      </c>
      <c r="D187" s="1381">
        <v>5</v>
      </c>
      <c r="E187" s="1381">
        <v>400.23099999999999</v>
      </c>
      <c r="F187" s="1381" t="s">
        <v>740</v>
      </c>
      <c r="G187" s="1381" t="s">
        <v>740</v>
      </c>
      <c r="H187" s="1399" t="s">
        <v>4219</v>
      </c>
      <c r="I187" s="1399"/>
      <c r="J187" s="1399"/>
      <c r="K187" s="1382"/>
      <c r="L187" s="1381"/>
      <c r="M187" s="1381"/>
      <c r="N187" s="1381"/>
    </row>
    <row r="188" spans="1:14" s="1386" customFormat="1">
      <c r="A188" s="1381">
        <f>SUBTOTAL(103,$B$4:B188)</f>
        <v>185</v>
      </c>
      <c r="B188" s="1381" t="s">
        <v>429</v>
      </c>
      <c r="C188" s="1381" t="s">
        <v>69</v>
      </c>
      <c r="D188" s="1381">
        <v>5</v>
      </c>
      <c r="E188" s="1381">
        <v>423</v>
      </c>
      <c r="F188" s="1381" t="s">
        <v>740</v>
      </c>
      <c r="G188" s="1381" t="s">
        <v>740</v>
      </c>
      <c r="H188" s="1399" t="s">
        <v>4219</v>
      </c>
      <c r="I188" s="1399"/>
      <c r="J188" s="1399"/>
      <c r="K188" s="1382"/>
      <c r="L188" s="1381"/>
      <c r="M188" s="1381"/>
      <c r="N188" s="1381"/>
    </row>
    <row r="189" spans="1:14" s="1386" customFormat="1">
      <c r="A189" s="1381">
        <f>SUBTOTAL(103,$B$4:B189)</f>
        <v>186</v>
      </c>
      <c r="B189" s="1381" t="s">
        <v>194</v>
      </c>
      <c r="C189" s="1381" t="s">
        <v>69</v>
      </c>
      <c r="D189" s="1381">
        <v>5</v>
      </c>
      <c r="E189" s="1381">
        <v>377</v>
      </c>
      <c r="F189" s="1381" t="s">
        <v>740</v>
      </c>
      <c r="G189" s="1381" t="s">
        <v>740</v>
      </c>
      <c r="H189" s="1399" t="s">
        <v>4219</v>
      </c>
      <c r="I189" s="1399"/>
      <c r="J189" s="1399"/>
      <c r="K189" s="1382"/>
      <c r="L189" s="1381"/>
      <c r="M189" s="1381"/>
      <c r="N189" s="1381"/>
    </row>
    <row r="190" spans="1:14" s="1386" customFormat="1">
      <c r="A190" s="1381">
        <f>SUBTOTAL(103,$B$4:B190)</f>
        <v>187</v>
      </c>
      <c r="B190" s="1381" t="s">
        <v>430</v>
      </c>
      <c r="C190" s="1381" t="s">
        <v>69</v>
      </c>
      <c r="D190" s="1381">
        <v>5</v>
      </c>
      <c r="E190" s="1381">
        <v>402</v>
      </c>
      <c r="F190" s="1381" t="s">
        <v>740</v>
      </c>
      <c r="G190" s="1381" t="s">
        <v>740</v>
      </c>
      <c r="H190" s="1399" t="s">
        <v>4219</v>
      </c>
      <c r="I190" s="1399"/>
      <c r="J190" s="1399"/>
      <c r="K190" s="1382"/>
      <c r="L190" s="1381"/>
      <c r="M190" s="1381"/>
      <c r="N190" s="1381"/>
    </row>
    <row r="191" spans="1:14" s="1386" customFormat="1">
      <c r="A191" s="1381">
        <f>SUBTOTAL(103,$B$4:B191)</f>
        <v>188</v>
      </c>
      <c r="B191" s="1381" t="s">
        <v>197</v>
      </c>
      <c r="C191" s="1381" t="s">
        <v>439</v>
      </c>
      <c r="D191" s="1381">
        <v>5</v>
      </c>
      <c r="E191" s="1381">
        <v>334.93200000000002</v>
      </c>
      <c r="F191" s="1381" t="s">
        <v>740</v>
      </c>
      <c r="G191" s="1381" t="s">
        <v>740</v>
      </c>
      <c r="H191" s="1399" t="s">
        <v>4219</v>
      </c>
      <c r="I191" s="1399"/>
      <c r="J191" s="1399"/>
      <c r="K191" s="1382"/>
      <c r="L191" s="1381"/>
      <c r="M191" s="1381"/>
      <c r="N191" s="1381"/>
    </row>
    <row r="192" spans="1:14" s="1386" customFormat="1">
      <c r="A192" s="1381">
        <f>SUBTOTAL(103,$B$4:B192)</f>
        <v>189</v>
      </c>
      <c r="B192" s="1381" t="s">
        <v>431</v>
      </c>
      <c r="C192" s="1381" t="s">
        <v>433</v>
      </c>
      <c r="D192" s="1381">
        <v>5</v>
      </c>
      <c r="E192" s="1381">
        <v>375</v>
      </c>
      <c r="F192" s="1381" t="s">
        <v>740</v>
      </c>
      <c r="G192" s="1381" t="s">
        <v>740</v>
      </c>
      <c r="H192" s="1399" t="s">
        <v>4219</v>
      </c>
      <c r="I192" s="1399"/>
      <c r="J192" s="1399"/>
      <c r="K192" s="1382"/>
      <c r="L192" s="1381"/>
      <c r="M192" s="1381"/>
      <c r="N192" s="1381"/>
    </row>
    <row r="193" spans="1:14" s="1386" customFormat="1">
      <c r="A193" s="1381">
        <f>SUBTOTAL(103,$B$4:B193)</f>
        <v>190</v>
      </c>
      <c r="B193" s="1381" t="s">
        <v>432</v>
      </c>
      <c r="C193" s="1381" t="s">
        <v>433</v>
      </c>
      <c r="D193" s="1381">
        <v>5</v>
      </c>
      <c r="E193" s="1381">
        <v>402</v>
      </c>
      <c r="F193" s="1381" t="s">
        <v>740</v>
      </c>
      <c r="G193" s="1381" t="s">
        <v>740</v>
      </c>
      <c r="H193" s="1399" t="s">
        <v>4219</v>
      </c>
      <c r="I193" s="1399"/>
      <c r="J193" s="1399"/>
      <c r="K193" s="1382"/>
      <c r="L193" s="1381"/>
      <c r="M193" s="1381"/>
      <c r="N193" s="1381"/>
    </row>
    <row r="194" spans="1:14" s="1386" customFormat="1">
      <c r="A194" s="1381">
        <f>SUBTOTAL(103,$B$4:B194)</f>
        <v>191</v>
      </c>
      <c r="B194" s="1381" t="s">
        <v>196</v>
      </c>
      <c r="C194" s="1381" t="s">
        <v>61</v>
      </c>
      <c r="D194" s="1381">
        <v>5</v>
      </c>
      <c r="E194" s="1381">
        <v>438.46</v>
      </c>
      <c r="F194" s="1381" t="s">
        <v>740</v>
      </c>
      <c r="G194" s="1381" t="s">
        <v>740</v>
      </c>
      <c r="H194" s="1399" t="s">
        <v>4219</v>
      </c>
      <c r="I194" s="1399"/>
      <c r="J194" s="1399"/>
      <c r="K194" s="1382"/>
      <c r="L194" s="1381"/>
      <c r="M194" s="1381"/>
      <c r="N194" s="1381"/>
    </row>
    <row r="195" spans="1:14" s="1386" customFormat="1">
      <c r="A195" s="1381">
        <f>SUBTOTAL(103,$B$4:B195)</f>
        <v>192</v>
      </c>
      <c r="B195" s="1381" t="s">
        <v>440</v>
      </c>
      <c r="C195" s="1381" t="s">
        <v>64</v>
      </c>
      <c r="D195" s="1381">
        <v>5</v>
      </c>
      <c r="E195" s="1381">
        <v>376</v>
      </c>
      <c r="F195" s="1381" t="s">
        <v>740</v>
      </c>
      <c r="G195" s="1381" t="s">
        <v>740</v>
      </c>
      <c r="H195" s="1399" t="s">
        <v>4219</v>
      </c>
      <c r="I195" s="1399"/>
      <c r="J195" s="1399"/>
      <c r="K195" s="1382"/>
      <c r="L195" s="1381"/>
      <c r="M195" s="1381"/>
      <c r="N195" s="1381"/>
    </row>
    <row r="196" spans="1:14" s="1386" customFormat="1">
      <c r="A196" s="1381">
        <f>SUBTOTAL(103,$B$4:B196)</f>
        <v>193</v>
      </c>
      <c r="B196" s="1381" t="s">
        <v>441</v>
      </c>
      <c r="C196" s="1381" t="s">
        <v>433</v>
      </c>
      <c r="D196" s="1381">
        <v>5</v>
      </c>
      <c r="E196" s="1381">
        <v>403</v>
      </c>
      <c r="F196" s="1381" t="s">
        <v>740</v>
      </c>
      <c r="G196" s="1381" t="s">
        <v>740</v>
      </c>
      <c r="H196" s="1399" t="s">
        <v>4219</v>
      </c>
      <c r="I196" s="1399"/>
      <c r="J196" s="1399"/>
      <c r="K196" s="1382"/>
      <c r="L196" s="1381"/>
      <c r="M196" s="1381"/>
      <c r="N196" s="1381"/>
    </row>
    <row r="197" spans="1:14" s="1386" customFormat="1">
      <c r="A197" s="1381">
        <f>SUBTOTAL(103,$B$4:B197)</f>
        <v>194</v>
      </c>
      <c r="B197" s="1381" t="s">
        <v>199</v>
      </c>
      <c r="C197" s="1381" t="s">
        <v>438</v>
      </c>
      <c r="D197" s="1381">
        <v>5</v>
      </c>
      <c r="E197" s="1381">
        <v>347.80500000000001</v>
      </c>
      <c r="F197" s="1381" t="s">
        <v>740</v>
      </c>
      <c r="G197" s="1381" t="s">
        <v>740</v>
      </c>
      <c r="H197" s="1399" t="s">
        <v>4219</v>
      </c>
      <c r="I197" s="1399"/>
      <c r="J197" s="1399"/>
      <c r="K197" s="1382"/>
      <c r="L197" s="1381"/>
      <c r="M197" s="1381"/>
      <c r="N197" s="1381"/>
    </row>
    <row r="198" spans="1:14" s="1386" customFormat="1">
      <c r="A198" s="1381">
        <f>SUBTOTAL(103,$B$4:B198)</f>
        <v>195</v>
      </c>
      <c r="B198" s="1381" t="s">
        <v>442</v>
      </c>
      <c r="C198" s="1381" t="s">
        <v>448</v>
      </c>
      <c r="D198" s="1381">
        <v>5</v>
      </c>
      <c r="E198" s="1381">
        <v>426.041</v>
      </c>
      <c r="F198" s="1381" t="s">
        <v>740</v>
      </c>
      <c r="G198" s="1381" t="s">
        <v>740</v>
      </c>
      <c r="H198" s="1399" t="s">
        <v>4219</v>
      </c>
      <c r="I198" s="1399"/>
      <c r="J198" s="1399"/>
      <c r="K198" s="1382"/>
      <c r="L198" s="1381"/>
      <c r="M198" s="1381"/>
      <c r="N198" s="1381"/>
    </row>
    <row r="199" spans="1:14" s="1386" customFormat="1">
      <c r="A199" s="1381">
        <f>SUBTOTAL(103,$B$4:B199)</f>
        <v>196</v>
      </c>
      <c r="B199" s="1381" t="s">
        <v>200</v>
      </c>
      <c r="C199" s="1381" t="s">
        <v>54</v>
      </c>
      <c r="D199" s="1381">
        <v>5</v>
      </c>
      <c r="E199" s="1381">
        <v>343.959</v>
      </c>
      <c r="F199" s="1381" t="s">
        <v>740</v>
      </c>
      <c r="G199" s="1381" t="s">
        <v>740</v>
      </c>
      <c r="H199" s="1399" t="s">
        <v>4219</v>
      </c>
      <c r="I199" s="1399"/>
      <c r="J199" s="1399"/>
      <c r="K199" s="1382"/>
      <c r="L199" s="1381"/>
      <c r="M199" s="1381"/>
      <c r="N199" s="1381"/>
    </row>
    <row r="200" spans="1:14" s="1386" customFormat="1">
      <c r="A200" s="1381">
        <f>SUBTOTAL(103,$B$4:B200)</f>
        <v>197</v>
      </c>
      <c r="B200" s="1381" t="s">
        <v>198</v>
      </c>
      <c r="C200" s="1381" t="s">
        <v>449</v>
      </c>
      <c r="D200" s="1381">
        <v>5</v>
      </c>
      <c r="E200" s="1381">
        <v>409.99099999999999</v>
      </c>
      <c r="F200" s="1381" t="s">
        <v>740</v>
      </c>
      <c r="G200" s="1381" t="s">
        <v>740</v>
      </c>
      <c r="H200" s="1399" t="s">
        <v>4219</v>
      </c>
      <c r="I200" s="1399">
        <v>1</v>
      </c>
      <c r="J200" s="1399"/>
      <c r="K200" s="1382"/>
      <c r="L200" s="1381"/>
      <c r="M200" s="1381"/>
      <c r="N200" s="1381"/>
    </row>
    <row r="201" spans="1:14" s="1386" customFormat="1">
      <c r="A201" s="1381">
        <f>SUBTOTAL(103,$B$4:B201)</f>
        <v>198</v>
      </c>
      <c r="B201" s="1381" t="s">
        <v>88</v>
      </c>
      <c r="C201" s="1381" t="s">
        <v>449</v>
      </c>
      <c r="D201" s="1381">
        <v>5</v>
      </c>
      <c r="E201" s="1381">
        <v>190.39699999999999</v>
      </c>
      <c r="F201" s="1381" t="s">
        <v>740</v>
      </c>
      <c r="G201" s="1381" t="s">
        <v>740</v>
      </c>
      <c r="H201" s="1399" t="s">
        <v>4219</v>
      </c>
      <c r="I201" s="1399">
        <v>1</v>
      </c>
      <c r="J201" s="1399"/>
      <c r="K201" s="1382"/>
      <c r="L201" s="1381"/>
      <c r="M201" s="1381"/>
      <c r="N201" s="1381"/>
    </row>
    <row r="202" spans="1:14" s="1386" customFormat="1">
      <c r="A202" s="1381">
        <f>SUBTOTAL(103,$B$4:B202)</f>
        <v>199</v>
      </c>
      <c r="B202" s="1381" t="s">
        <v>89</v>
      </c>
      <c r="C202" s="1381" t="s">
        <v>451</v>
      </c>
      <c r="D202" s="1381">
        <v>5</v>
      </c>
      <c r="E202" s="1381">
        <v>240</v>
      </c>
      <c r="F202" s="1381" t="s">
        <v>740</v>
      </c>
      <c r="G202" s="1381" t="s">
        <v>740</v>
      </c>
      <c r="H202" s="1399" t="s">
        <v>4219</v>
      </c>
      <c r="I202" s="1399"/>
      <c r="J202" s="1399"/>
      <c r="K202" s="1382"/>
      <c r="L202" s="1381"/>
      <c r="M202" s="1381"/>
      <c r="N202" s="1381"/>
    </row>
    <row r="203" spans="1:14" s="1386" customFormat="1">
      <c r="A203" s="1381">
        <f>SUBTOTAL(103,$B$4:B203)</f>
        <v>200</v>
      </c>
      <c r="B203" s="1381" t="s">
        <v>201</v>
      </c>
      <c r="C203" s="1381" t="s">
        <v>449</v>
      </c>
      <c r="D203" s="1381">
        <v>5</v>
      </c>
      <c r="E203" s="1381">
        <v>378.14499999999998</v>
      </c>
      <c r="F203" s="1381" t="s">
        <v>740</v>
      </c>
      <c r="G203" s="1381" t="s">
        <v>740</v>
      </c>
      <c r="H203" s="1399" t="s">
        <v>1726</v>
      </c>
      <c r="I203" s="1399">
        <v>1</v>
      </c>
      <c r="J203" s="1399"/>
      <c r="K203" s="1382"/>
      <c r="L203" s="1381"/>
      <c r="M203" s="1381"/>
      <c r="N203" s="1381"/>
    </row>
    <row r="204" spans="1:14" s="1386" customFormat="1">
      <c r="A204" s="1381">
        <f>SUBTOTAL(103,$B$4:B204)</f>
        <v>201</v>
      </c>
      <c r="B204" s="1381" t="s">
        <v>202</v>
      </c>
      <c r="C204" s="1381" t="s">
        <v>452</v>
      </c>
      <c r="D204" s="1381">
        <v>5</v>
      </c>
      <c r="E204" s="1381">
        <v>285.33199999999999</v>
      </c>
      <c r="F204" s="1381" t="s">
        <v>740</v>
      </c>
      <c r="G204" s="1381" t="s">
        <v>740</v>
      </c>
      <c r="H204" s="1399" t="s">
        <v>1726</v>
      </c>
      <c r="I204" s="1399">
        <v>1</v>
      </c>
      <c r="J204" s="1399"/>
      <c r="K204" s="1382"/>
      <c r="L204" s="1381"/>
      <c r="M204" s="1381"/>
      <c r="N204" s="1381"/>
    </row>
    <row r="205" spans="1:14" s="1386" customFormat="1">
      <c r="A205" s="1381">
        <f>SUBTOTAL(103,$B$4:B205)</f>
        <v>202</v>
      </c>
      <c r="B205" s="1381" t="s">
        <v>94</v>
      </c>
      <c r="C205" s="1381" t="s">
        <v>69</v>
      </c>
      <c r="D205" s="1381">
        <v>5</v>
      </c>
      <c r="E205" s="1381">
        <v>400</v>
      </c>
      <c r="F205" s="1381" t="s">
        <v>740</v>
      </c>
      <c r="G205" s="1381" t="s">
        <v>740</v>
      </c>
      <c r="H205" s="1399" t="s">
        <v>1726</v>
      </c>
      <c r="I205" s="1399"/>
      <c r="J205" s="1399"/>
      <c r="K205" s="1382"/>
      <c r="L205" s="1381"/>
      <c r="M205" s="1381"/>
      <c r="N205" s="1381"/>
    </row>
    <row r="206" spans="1:14" s="1386" customFormat="1">
      <c r="A206" s="1381">
        <f>SUBTOTAL(103,$B$4:B206)</f>
        <v>203</v>
      </c>
      <c r="B206" s="1381" t="s">
        <v>95</v>
      </c>
      <c r="C206" s="1381" t="s">
        <v>64</v>
      </c>
      <c r="D206" s="1381">
        <v>5</v>
      </c>
      <c r="E206" s="1381">
        <v>400</v>
      </c>
      <c r="F206" s="1381" t="s">
        <v>740</v>
      </c>
      <c r="G206" s="1381" t="s">
        <v>740</v>
      </c>
      <c r="H206" s="1399" t="s">
        <v>1726</v>
      </c>
      <c r="I206" s="1399"/>
      <c r="J206" s="1399"/>
      <c r="K206" s="1382"/>
      <c r="L206" s="1381"/>
      <c r="M206" s="1381"/>
      <c r="N206" s="1381"/>
    </row>
    <row r="207" spans="1:14" s="1386" customFormat="1">
      <c r="A207" s="1381">
        <f>SUBTOTAL(103,$B$4:B207)</f>
        <v>204</v>
      </c>
      <c r="B207" s="1381" t="s">
        <v>445</v>
      </c>
      <c r="C207" s="1381" t="s">
        <v>453</v>
      </c>
      <c r="D207" s="1381">
        <v>5</v>
      </c>
      <c r="E207" s="1381">
        <v>307.49400000000003</v>
      </c>
      <c r="F207" s="1381" t="s">
        <v>740</v>
      </c>
      <c r="G207" s="1381" t="s">
        <v>740</v>
      </c>
      <c r="H207" s="1399" t="s">
        <v>1726</v>
      </c>
      <c r="I207" s="1399"/>
      <c r="J207" s="1399"/>
      <c r="K207" s="1382"/>
      <c r="L207" s="1381"/>
      <c r="M207" s="1381"/>
      <c r="N207" s="1381"/>
    </row>
    <row r="208" spans="1:14" s="1386" customFormat="1">
      <c r="A208" s="1381">
        <f>SUBTOTAL(103,$B$4:B208)</f>
        <v>205</v>
      </c>
      <c r="B208" s="1381" t="s">
        <v>446</v>
      </c>
      <c r="C208" s="1381" t="s">
        <v>67</v>
      </c>
      <c r="D208" s="1381">
        <v>5</v>
      </c>
      <c r="E208" s="1381">
        <v>345.00099999999998</v>
      </c>
      <c r="F208" s="1381" t="s">
        <v>740</v>
      </c>
      <c r="G208" s="1381" t="s">
        <v>740</v>
      </c>
      <c r="H208" s="1399" t="s">
        <v>1726</v>
      </c>
      <c r="I208" s="1399"/>
      <c r="J208" s="1399"/>
      <c r="K208" s="1382"/>
      <c r="L208" s="1382" t="s">
        <v>59</v>
      </c>
      <c r="M208" s="1381"/>
      <c r="N208" s="1381"/>
    </row>
    <row r="209" spans="1:14" s="1386" customFormat="1">
      <c r="A209" s="1381">
        <f>SUBTOTAL(103,$B$4:B209)</f>
        <v>206</v>
      </c>
      <c r="B209" s="1381" t="s">
        <v>447</v>
      </c>
      <c r="C209" s="1381" t="s">
        <v>67</v>
      </c>
      <c r="D209" s="1381">
        <v>5</v>
      </c>
      <c r="E209" s="1381">
        <v>260</v>
      </c>
      <c r="F209" s="1381" t="s">
        <v>740</v>
      </c>
      <c r="G209" s="1381" t="s">
        <v>740</v>
      </c>
      <c r="H209" s="1399" t="s">
        <v>1726</v>
      </c>
      <c r="I209" s="1399"/>
      <c r="J209" s="1399"/>
      <c r="K209" s="1382"/>
      <c r="L209" s="1381"/>
      <c r="M209" s="1381"/>
      <c r="N209" s="1381"/>
    </row>
    <row r="210" spans="1:14" s="1386" customFormat="1">
      <c r="A210" s="1381">
        <f>SUBTOTAL(103,$B$4:B210)</f>
        <v>207</v>
      </c>
      <c r="B210" s="1381" t="s">
        <v>100</v>
      </c>
      <c r="C210" s="1381" t="s">
        <v>454</v>
      </c>
      <c r="D210" s="1381">
        <v>5</v>
      </c>
      <c r="E210" s="1381">
        <v>327.26299999999998</v>
      </c>
      <c r="F210" s="1381" t="s">
        <v>740</v>
      </c>
      <c r="G210" s="1381" t="s">
        <v>740</v>
      </c>
      <c r="H210" s="1399" t="s">
        <v>1726</v>
      </c>
      <c r="I210" s="1399"/>
      <c r="J210" s="1399"/>
      <c r="K210" s="1382"/>
      <c r="L210" s="1381"/>
      <c r="M210" s="1381"/>
      <c r="N210" s="1381"/>
    </row>
    <row r="211" spans="1:14" s="1386" customFormat="1">
      <c r="A211" s="1381">
        <f>SUBTOTAL(103,$B$4:B211)</f>
        <v>208</v>
      </c>
      <c r="B211" s="1381" t="s">
        <v>455</v>
      </c>
      <c r="C211" s="1381" t="s">
        <v>54</v>
      </c>
      <c r="D211" s="1381">
        <v>5</v>
      </c>
      <c r="E211" s="1381">
        <v>266</v>
      </c>
      <c r="F211" s="1381" t="s">
        <v>740</v>
      </c>
      <c r="G211" s="1381" t="s">
        <v>740</v>
      </c>
      <c r="H211" s="1399" t="s">
        <v>1726</v>
      </c>
      <c r="I211" s="1399"/>
      <c r="J211" s="1399"/>
      <c r="K211" s="1382"/>
      <c r="L211" s="1381"/>
      <c r="M211" s="1381"/>
      <c r="N211" s="1381"/>
    </row>
    <row r="212" spans="1:14" s="1386" customFormat="1">
      <c r="A212" s="1381">
        <f>SUBTOTAL(103,$B$4:B212)</f>
        <v>209</v>
      </c>
      <c r="B212" s="1381" t="s">
        <v>206</v>
      </c>
      <c r="C212" s="1381" t="s">
        <v>465</v>
      </c>
      <c r="D212" s="1381">
        <v>5</v>
      </c>
      <c r="E212" s="1381">
        <v>232.29499999999999</v>
      </c>
      <c r="F212" s="1381" t="s">
        <v>740</v>
      </c>
      <c r="G212" s="1381" t="s">
        <v>740</v>
      </c>
      <c r="H212" s="1399" t="s">
        <v>1726</v>
      </c>
      <c r="I212" s="1399"/>
      <c r="J212" s="1399"/>
      <c r="K212" s="1382"/>
      <c r="L212" s="1381"/>
      <c r="M212" s="1381"/>
      <c r="N212" s="1381"/>
    </row>
    <row r="213" spans="1:14" s="1386" customFormat="1">
      <c r="A213" s="1381">
        <f>SUBTOTAL(103,$B$4:B213)</f>
        <v>210</v>
      </c>
      <c r="B213" s="1381" t="s">
        <v>203</v>
      </c>
      <c r="C213" s="1381" t="s">
        <v>466</v>
      </c>
      <c r="D213" s="1381">
        <v>5</v>
      </c>
      <c r="E213" s="1381">
        <v>351.69600000000003</v>
      </c>
      <c r="F213" s="1381" t="s">
        <v>740</v>
      </c>
      <c r="G213" s="1381" t="s">
        <v>740</v>
      </c>
      <c r="H213" s="1399" t="s">
        <v>1726</v>
      </c>
      <c r="I213" s="1399"/>
      <c r="J213" s="1399"/>
      <c r="K213" s="1382"/>
      <c r="L213" s="1381"/>
      <c r="M213" s="1381"/>
      <c r="N213" s="1381"/>
    </row>
    <row r="214" spans="1:14" s="1386" customFormat="1">
      <c r="A214" s="1381">
        <f>SUBTOTAL(103,$B$4:B214)</f>
        <v>211</v>
      </c>
      <c r="B214" s="1381" t="s">
        <v>207</v>
      </c>
      <c r="C214" s="1381" t="s">
        <v>436</v>
      </c>
      <c r="D214" s="1381">
        <v>5</v>
      </c>
      <c r="E214" s="1381">
        <v>399.41500000000002</v>
      </c>
      <c r="F214" s="1381" t="s">
        <v>740</v>
      </c>
      <c r="G214" s="1381" t="s">
        <v>740</v>
      </c>
      <c r="H214" s="1399" t="s">
        <v>1726</v>
      </c>
      <c r="I214" s="1399"/>
      <c r="J214" s="1399"/>
      <c r="K214" s="1382"/>
      <c r="L214" s="1381"/>
      <c r="M214" s="1381"/>
      <c r="N214" s="1381"/>
    </row>
    <row r="215" spans="1:14" s="1386" customFormat="1">
      <c r="A215" s="1381">
        <f>SUBTOTAL(103,$B$4:B215)</f>
        <v>212</v>
      </c>
      <c r="B215" s="1381" t="s">
        <v>456</v>
      </c>
      <c r="C215" s="1381" t="s">
        <v>433</v>
      </c>
      <c r="D215" s="1381">
        <v>5</v>
      </c>
      <c r="E215" s="1381">
        <v>370</v>
      </c>
      <c r="F215" s="1381" t="s">
        <v>740</v>
      </c>
      <c r="G215" s="1381" t="s">
        <v>740</v>
      </c>
      <c r="H215" s="1399" t="s">
        <v>1726</v>
      </c>
      <c r="I215" s="1399"/>
      <c r="J215" s="1399"/>
      <c r="K215" s="1382"/>
      <c r="L215" s="1381"/>
      <c r="M215" s="1381"/>
      <c r="N215" s="1381"/>
    </row>
    <row r="216" spans="1:14" s="1386" customFormat="1">
      <c r="A216" s="1381">
        <f>SUBTOTAL(103,$B$4:B216)</f>
        <v>213</v>
      </c>
      <c r="B216" s="1381" t="s">
        <v>457</v>
      </c>
      <c r="C216" s="1381" t="s">
        <v>438</v>
      </c>
      <c r="D216" s="1381">
        <v>5</v>
      </c>
      <c r="E216" s="1381">
        <v>431.59</v>
      </c>
      <c r="F216" s="1381" t="s">
        <v>740</v>
      </c>
      <c r="G216" s="1381" t="s">
        <v>740</v>
      </c>
      <c r="H216" s="1399" t="s">
        <v>1726</v>
      </c>
      <c r="I216" s="1399"/>
      <c r="J216" s="1399"/>
      <c r="K216" s="1382"/>
      <c r="L216" s="1381"/>
      <c r="M216" s="1381"/>
      <c r="N216" s="1381"/>
    </row>
    <row r="217" spans="1:14" s="1386" customFormat="1">
      <c r="A217" s="1381">
        <f>SUBTOTAL(103,$B$4:B217)</f>
        <v>214</v>
      </c>
      <c r="B217" s="1381" t="s">
        <v>458</v>
      </c>
      <c r="C217" s="1381" t="s">
        <v>64</v>
      </c>
      <c r="D217" s="1381">
        <v>5</v>
      </c>
      <c r="E217" s="1381">
        <v>250</v>
      </c>
      <c r="F217" s="1381" t="s">
        <v>740</v>
      </c>
      <c r="G217" s="1381" t="s">
        <v>740</v>
      </c>
      <c r="H217" s="1399" t="s">
        <v>1726</v>
      </c>
      <c r="I217" s="1399"/>
      <c r="J217" s="1399"/>
      <c r="K217" s="1382"/>
      <c r="L217" s="1381"/>
      <c r="M217" s="1381"/>
      <c r="N217" s="1381"/>
    </row>
    <row r="218" spans="1:14" s="1386" customFormat="1">
      <c r="A218" s="1381">
        <f>SUBTOTAL(103,$B$4:B218)</f>
        <v>215</v>
      </c>
      <c r="B218" s="1381" t="s">
        <v>459</v>
      </c>
      <c r="C218" s="1381" t="s">
        <v>467</v>
      </c>
      <c r="D218" s="1381">
        <v>5</v>
      </c>
      <c r="E218" s="1381">
        <v>301.86900000000003</v>
      </c>
      <c r="F218" s="1381" t="s">
        <v>740</v>
      </c>
      <c r="G218" s="1381" t="s">
        <v>740</v>
      </c>
      <c r="H218" s="1399" t="s">
        <v>1726</v>
      </c>
      <c r="I218" s="1399"/>
      <c r="J218" s="1399"/>
      <c r="K218" s="1382"/>
      <c r="L218" s="1381"/>
      <c r="M218" s="1381"/>
      <c r="N218" s="1381"/>
    </row>
    <row r="219" spans="1:14" s="1386" customFormat="1">
      <c r="A219" s="1381">
        <f>SUBTOTAL(103,$B$4:B219)</f>
        <v>216</v>
      </c>
      <c r="B219" s="1381" t="s">
        <v>460</v>
      </c>
      <c r="C219" s="1381" t="s">
        <v>69</v>
      </c>
      <c r="D219" s="1381">
        <v>5</v>
      </c>
      <c r="E219" s="1381">
        <v>397.47300000000001</v>
      </c>
      <c r="F219" s="1381" t="s">
        <v>740</v>
      </c>
      <c r="G219" s="1381" t="s">
        <v>740</v>
      </c>
      <c r="H219" s="1399" t="s">
        <v>4220</v>
      </c>
      <c r="I219" s="1399"/>
      <c r="J219" s="1399"/>
      <c r="K219" s="1382"/>
      <c r="L219" s="1381"/>
      <c r="M219" s="1381"/>
      <c r="N219" s="1381"/>
    </row>
    <row r="220" spans="1:14" s="1386" customFormat="1">
      <c r="A220" s="1381">
        <f>SUBTOTAL(103,$B$4:B220)</f>
        <v>217</v>
      </c>
      <c r="B220" s="1381" t="s">
        <v>461</v>
      </c>
      <c r="C220" s="1381" t="s">
        <v>468</v>
      </c>
      <c r="D220" s="1381">
        <v>5</v>
      </c>
      <c r="E220" s="1381">
        <v>225.946</v>
      </c>
      <c r="F220" s="1381" t="s">
        <v>740</v>
      </c>
      <c r="G220" s="1381" t="s">
        <v>740</v>
      </c>
      <c r="H220" s="1399" t="s">
        <v>4220</v>
      </c>
      <c r="I220" s="1399"/>
      <c r="J220" s="1399">
        <v>1</v>
      </c>
      <c r="K220" s="1382"/>
      <c r="L220" s="1381"/>
      <c r="M220" s="1381"/>
      <c r="N220" s="1381"/>
    </row>
    <row r="221" spans="1:14" s="1386" customFormat="1">
      <c r="A221" s="1381">
        <f>SUBTOTAL(103,$B$4:B221)</f>
        <v>218</v>
      </c>
      <c r="B221" s="1381" t="s">
        <v>462</v>
      </c>
      <c r="C221" s="1381" t="s">
        <v>438</v>
      </c>
      <c r="D221" s="1381">
        <v>5</v>
      </c>
      <c r="E221" s="1381">
        <v>243.85900000000001</v>
      </c>
      <c r="F221" s="1381" t="s">
        <v>740</v>
      </c>
      <c r="G221" s="1381" t="s">
        <v>740</v>
      </c>
      <c r="H221" s="1399" t="s">
        <v>4220</v>
      </c>
      <c r="I221" s="1399"/>
      <c r="J221" s="1399">
        <v>1</v>
      </c>
      <c r="K221" s="1382"/>
      <c r="L221" s="1381"/>
      <c r="M221" s="1381"/>
      <c r="N221" s="1381"/>
    </row>
    <row r="222" spans="1:14" s="1386" customFormat="1">
      <c r="A222" s="1381">
        <f>SUBTOTAL(103,$B$4:B222)</f>
        <v>219</v>
      </c>
      <c r="B222" s="1381" t="s">
        <v>205</v>
      </c>
      <c r="C222" s="1381" t="s">
        <v>469</v>
      </c>
      <c r="D222" s="1381">
        <v>5</v>
      </c>
      <c r="E222" s="1381">
        <v>247.73</v>
      </c>
      <c r="F222" s="1381" t="s">
        <v>740</v>
      </c>
      <c r="G222" s="1381" t="s">
        <v>740</v>
      </c>
      <c r="H222" s="1399" t="s">
        <v>4220</v>
      </c>
      <c r="I222" s="1399"/>
      <c r="J222" s="1399"/>
      <c r="K222" s="1382"/>
      <c r="L222" s="1381"/>
      <c r="M222" s="1381"/>
      <c r="N222" s="1381"/>
    </row>
    <row r="223" spans="1:14" s="1386" customFormat="1">
      <c r="A223" s="1381">
        <f>SUBTOTAL(103,$B$4:B223)</f>
        <v>220</v>
      </c>
      <c r="B223" s="1381" t="s">
        <v>463</v>
      </c>
      <c r="C223" s="1381" t="s">
        <v>470</v>
      </c>
      <c r="D223" s="1381">
        <v>5</v>
      </c>
      <c r="E223" s="1381">
        <v>141.99700000000001</v>
      </c>
      <c r="F223" s="1381" t="s">
        <v>740</v>
      </c>
      <c r="G223" s="1381" t="s">
        <v>740</v>
      </c>
      <c r="H223" s="1399" t="s">
        <v>4220</v>
      </c>
      <c r="I223" s="1399"/>
      <c r="J223" s="1399"/>
      <c r="K223" s="1382"/>
      <c r="L223" s="1381"/>
      <c r="M223" s="1381"/>
      <c r="N223" s="1381"/>
    </row>
    <row r="224" spans="1:14" s="1386" customFormat="1">
      <c r="A224" s="1381"/>
      <c r="B224" s="1381" t="s">
        <v>132</v>
      </c>
      <c r="C224" s="1381"/>
      <c r="D224" s="1381"/>
      <c r="E224" s="1381">
        <v>100.47499999999999</v>
      </c>
      <c r="F224" s="1381" t="s">
        <v>740</v>
      </c>
      <c r="G224" s="1381"/>
      <c r="H224" s="1399"/>
      <c r="I224" s="1399"/>
      <c r="J224" s="1399"/>
      <c r="K224" s="1382"/>
      <c r="L224" s="1381"/>
      <c r="M224" s="1381"/>
      <c r="N224" s="1381"/>
    </row>
    <row r="225" spans="1:14" s="1386" customFormat="1">
      <c r="A225" s="1381"/>
      <c r="B225" s="1381"/>
      <c r="C225" s="1381"/>
      <c r="D225" s="1381"/>
      <c r="E225" s="1381"/>
      <c r="F225" s="1381"/>
      <c r="G225" s="1381"/>
      <c r="H225" s="1399"/>
      <c r="I225" s="1399"/>
      <c r="J225" s="1399"/>
      <c r="K225" s="1382"/>
      <c r="L225" s="1381"/>
      <c r="M225" s="1381"/>
      <c r="N225" s="1381"/>
    </row>
    <row r="226" spans="1:14" s="1401" customFormat="1">
      <c r="A226" s="1400"/>
      <c r="B226" s="1400"/>
      <c r="C226" s="1400"/>
      <c r="D226" s="1400"/>
      <c r="E226" s="1400"/>
      <c r="F226" s="1400"/>
      <c r="G226" s="1400"/>
      <c r="H226" s="1397"/>
      <c r="I226" s="1397"/>
      <c r="J226" s="1397"/>
      <c r="K226" s="1398"/>
      <c r="L226" s="1400"/>
      <c r="M226" s="1400"/>
      <c r="N226" s="1400"/>
    </row>
    <row r="227" spans="1:14" s="1401" customFormat="1">
      <c r="A227" s="1400"/>
      <c r="B227" s="1400"/>
      <c r="C227" s="1400"/>
      <c r="D227" s="1400"/>
      <c r="E227" s="1400"/>
      <c r="F227" s="1400"/>
      <c r="G227" s="1400"/>
      <c r="H227" s="1397"/>
      <c r="I227" s="1397"/>
      <c r="J227" s="1397"/>
      <c r="K227" s="1398"/>
      <c r="L227" s="1400"/>
      <c r="M227" s="1400"/>
      <c r="N227" s="1400"/>
    </row>
    <row r="228" spans="1:14" s="1401" customFormat="1">
      <c r="A228" s="1400"/>
      <c r="B228" s="1400"/>
      <c r="C228" s="1400"/>
      <c r="D228" s="1400"/>
      <c r="E228" s="1400"/>
      <c r="F228" s="1400"/>
      <c r="G228" s="1400"/>
      <c r="H228" s="1397"/>
      <c r="I228" s="1397"/>
      <c r="J228" s="1397"/>
      <c r="K228" s="1398"/>
      <c r="L228" s="1400"/>
      <c r="M228" s="1400"/>
      <c r="N228" s="1400"/>
    </row>
    <row r="229" spans="1:14" s="1401" customFormat="1">
      <c r="A229" s="1400"/>
      <c r="B229" s="1400"/>
      <c r="C229" s="1400"/>
      <c r="D229" s="1400"/>
      <c r="E229" s="1400"/>
      <c r="F229" s="1400"/>
      <c r="G229" s="1400"/>
      <c r="H229" s="1397"/>
      <c r="I229" s="1397"/>
      <c r="J229" s="1397"/>
      <c r="K229" s="1398"/>
      <c r="L229" s="1400"/>
      <c r="M229" s="1400"/>
      <c r="N229" s="1400"/>
    </row>
    <row r="230" spans="1:14" s="1401" customFormat="1">
      <c r="A230" s="1400"/>
      <c r="B230" s="1400"/>
      <c r="C230" s="1400"/>
      <c r="D230" s="1400"/>
      <c r="E230" s="1400"/>
      <c r="F230" s="1400"/>
      <c r="G230" s="1400"/>
      <c r="H230" s="1397"/>
      <c r="I230" s="1397"/>
      <c r="J230" s="1397"/>
      <c r="K230" s="1398"/>
      <c r="L230" s="1400"/>
      <c r="M230" s="1400"/>
      <c r="N230" s="1400"/>
    </row>
    <row r="231" spans="1:14" s="1401" customFormat="1">
      <c r="A231" s="1400"/>
      <c r="B231" s="1400"/>
      <c r="C231" s="1400"/>
      <c r="D231" s="1400"/>
      <c r="E231" s="1400"/>
      <c r="F231" s="1400"/>
      <c r="G231" s="1400"/>
      <c r="H231" s="1397"/>
      <c r="I231" s="1397"/>
      <c r="J231" s="1397"/>
      <c r="K231" s="1398"/>
      <c r="L231" s="1400"/>
      <c r="M231" s="1400"/>
      <c r="N231" s="1400"/>
    </row>
    <row r="232" spans="1:14" s="1401" customFormat="1">
      <c r="A232" s="1400"/>
      <c r="B232" s="1400"/>
      <c r="C232" s="1400"/>
      <c r="D232" s="1400"/>
      <c r="E232" s="1400"/>
      <c r="F232" s="1400"/>
      <c r="G232" s="1400"/>
      <c r="H232" s="1397"/>
      <c r="I232" s="1397"/>
      <c r="J232" s="1397"/>
      <c r="K232" s="1398"/>
      <c r="L232" s="1400"/>
      <c r="M232" s="1400"/>
      <c r="N232" s="1400"/>
    </row>
    <row r="233" spans="1:14" s="1401" customFormat="1">
      <c r="A233" s="1400"/>
      <c r="B233" s="1400"/>
      <c r="C233" s="1400"/>
      <c r="D233" s="1400"/>
      <c r="E233" s="1400"/>
      <c r="F233" s="1400"/>
      <c r="G233" s="1400"/>
      <c r="H233" s="1397"/>
      <c r="I233" s="1397"/>
      <c r="J233" s="1397"/>
      <c r="K233" s="1398"/>
      <c r="L233" s="1400"/>
      <c r="M233" s="1400"/>
      <c r="N233" s="1400"/>
    </row>
    <row r="234" spans="1:14" s="1401" customFormat="1">
      <c r="A234" s="1400"/>
      <c r="B234" s="1400"/>
      <c r="C234" s="1400"/>
      <c r="D234" s="1400"/>
      <c r="E234" s="1400"/>
      <c r="F234" s="1400"/>
      <c r="G234" s="1400"/>
      <c r="H234" s="1397"/>
      <c r="I234" s="1397"/>
      <c r="J234" s="1397"/>
      <c r="K234" s="1398"/>
      <c r="L234" s="1400"/>
      <c r="M234" s="1400"/>
      <c r="N234" s="1400"/>
    </row>
    <row r="235" spans="1:14" s="1401" customFormat="1">
      <c r="A235" s="1400"/>
      <c r="B235" s="1400"/>
      <c r="C235" s="1400"/>
      <c r="D235" s="1400"/>
      <c r="E235" s="1400"/>
      <c r="F235" s="1400"/>
      <c r="G235" s="1400"/>
      <c r="H235" s="1397"/>
      <c r="I235" s="1397"/>
      <c r="J235" s="1397"/>
      <c r="K235" s="1398"/>
      <c r="L235" s="1400"/>
      <c r="M235" s="1400"/>
      <c r="N235" s="1400"/>
    </row>
    <row r="236" spans="1:14" s="1401" customFormat="1">
      <c r="A236" s="1400"/>
      <c r="B236" s="1400"/>
      <c r="C236" s="1400"/>
      <c r="D236" s="1400"/>
      <c r="E236" s="1400"/>
      <c r="F236" s="1400"/>
      <c r="G236" s="1400"/>
      <c r="H236" s="1397"/>
      <c r="I236" s="1397"/>
      <c r="J236" s="1397"/>
      <c r="K236" s="1398"/>
      <c r="L236" s="1400"/>
      <c r="M236" s="1400"/>
      <c r="N236" s="1400"/>
    </row>
    <row r="237" spans="1:14" s="1401" customFormat="1">
      <c r="A237" s="1400"/>
      <c r="B237" s="1400"/>
      <c r="C237" s="1400"/>
      <c r="D237" s="1400"/>
      <c r="E237" s="1400"/>
      <c r="F237" s="1400"/>
      <c r="G237" s="1400"/>
      <c r="H237" s="1397"/>
      <c r="I237" s="1397"/>
      <c r="J237" s="1397"/>
      <c r="K237" s="1398"/>
      <c r="L237" s="1400"/>
      <c r="M237" s="1400"/>
      <c r="N237" s="1400"/>
    </row>
    <row r="238" spans="1:14" s="1401" customFormat="1">
      <c r="A238" s="1400"/>
      <c r="B238" s="1400"/>
      <c r="C238" s="1400"/>
      <c r="D238" s="1400"/>
      <c r="E238" s="1400"/>
      <c r="F238" s="1400"/>
      <c r="G238" s="1400"/>
      <c r="H238" s="1397"/>
      <c r="I238" s="1397"/>
      <c r="J238" s="1397"/>
      <c r="K238" s="1398"/>
      <c r="L238" s="1400"/>
      <c r="M238" s="1400"/>
      <c r="N238" s="1400"/>
    </row>
    <row r="239" spans="1:14" s="1401" customFormat="1">
      <c r="A239" s="1400"/>
      <c r="B239" s="1400"/>
      <c r="C239" s="1400"/>
      <c r="D239" s="1400"/>
      <c r="E239" s="1400"/>
      <c r="F239" s="1400"/>
      <c r="G239" s="1400"/>
      <c r="H239" s="1397"/>
      <c r="I239" s="1397"/>
      <c r="J239" s="1397"/>
      <c r="K239" s="1398"/>
      <c r="L239" s="1400"/>
      <c r="M239" s="1400"/>
      <c r="N239" s="1400"/>
    </row>
    <row r="240" spans="1:14" s="1401" customFormat="1">
      <c r="A240" s="1400"/>
      <c r="B240" s="1400"/>
      <c r="C240" s="1400"/>
      <c r="D240" s="1400"/>
      <c r="E240" s="1400"/>
      <c r="F240" s="1400"/>
      <c r="G240" s="1400"/>
      <c r="H240" s="1397"/>
      <c r="I240" s="1397"/>
      <c r="J240" s="1397"/>
      <c r="K240" s="1398"/>
      <c r="L240" s="1400"/>
      <c r="M240" s="1400"/>
      <c r="N240" s="1400"/>
    </row>
    <row r="241" spans="1:14" s="1401" customFormat="1">
      <c r="A241" s="1400"/>
      <c r="B241" s="1400"/>
      <c r="C241" s="1400"/>
      <c r="D241" s="1400"/>
      <c r="E241" s="1400"/>
      <c r="F241" s="1400"/>
      <c r="G241" s="1400"/>
      <c r="H241" s="1397"/>
      <c r="I241" s="1397"/>
      <c r="J241" s="1397"/>
      <c r="K241" s="1398"/>
      <c r="L241" s="1400"/>
      <c r="M241" s="1400"/>
      <c r="N241" s="1400"/>
    </row>
    <row r="242" spans="1:14" s="1401" customFormat="1">
      <c r="A242" s="1400"/>
      <c r="B242" s="1400"/>
      <c r="C242" s="1400"/>
      <c r="D242" s="1400"/>
      <c r="E242" s="1400"/>
      <c r="F242" s="1400"/>
      <c r="G242" s="1400"/>
      <c r="H242" s="1397"/>
      <c r="I242" s="1397"/>
      <c r="J242" s="1397"/>
      <c r="K242" s="1398"/>
      <c r="L242" s="1400"/>
      <c r="M242" s="1400"/>
      <c r="N242" s="1400"/>
    </row>
    <row r="243" spans="1:14" s="1401" customFormat="1">
      <c r="A243" s="1400"/>
      <c r="B243" s="1400"/>
      <c r="C243" s="1400"/>
      <c r="D243" s="1400"/>
      <c r="E243" s="1400"/>
      <c r="F243" s="1400"/>
      <c r="G243" s="1400"/>
      <c r="H243" s="1397"/>
      <c r="I243" s="1397"/>
      <c r="J243" s="1397"/>
      <c r="K243" s="1398"/>
      <c r="L243" s="1400"/>
      <c r="M243" s="1400"/>
      <c r="N243" s="1400"/>
    </row>
    <row r="244" spans="1:14" s="1401" customFormat="1">
      <c r="A244" s="1400"/>
      <c r="B244" s="1400"/>
      <c r="C244" s="1400"/>
      <c r="D244" s="1400"/>
      <c r="E244" s="1400"/>
      <c r="F244" s="1400"/>
      <c r="G244" s="1400"/>
      <c r="H244" s="1397"/>
      <c r="I244" s="1397"/>
      <c r="J244" s="1397"/>
      <c r="K244" s="1398"/>
      <c r="L244" s="1400"/>
      <c r="M244" s="1400"/>
      <c r="N244" s="1400"/>
    </row>
    <row r="245" spans="1:14" s="1401" customFormat="1">
      <c r="A245" s="1400"/>
      <c r="B245" s="1400"/>
      <c r="C245" s="1400"/>
      <c r="D245" s="1400"/>
      <c r="E245" s="1400"/>
      <c r="F245" s="1400"/>
      <c r="G245" s="1400"/>
      <c r="H245" s="1397"/>
      <c r="I245" s="1397"/>
      <c r="J245" s="1397"/>
      <c r="K245" s="1398"/>
      <c r="L245" s="1400"/>
      <c r="M245" s="1400"/>
      <c r="N245" s="1400"/>
    </row>
    <row r="246" spans="1:14" s="1401" customFormat="1">
      <c r="A246" s="1400"/>
      <c r="B246" s="1400"/>
      <c r="C246" s="1400"/>
      <c r="D246" s="1400"/>
      <c r="E246" s="1400"/>
      <c r="F246" s="1400"/>
      <c r="G246" s="1400"/>
      <c r="H246" s="1397"/>
      <c r="I246" s="1397"/>
      <c r="J246" s="1397"/>
      <c r="K246" s="1398"/>
      <c r="L246" s="1400"/>
      <c r="M246" s="1400"/>
      <c r="N246" s="1400"/>
    </row>
    <row r="247" spans="1:14" s="1401" customFormat="1">
      <c r="A247" s="1400"/>
      <c r="B247" s="1400"/>
      <c r="C247" s="1400"/>
      <c r="D247" s="1400"/>
      <c r="E247" s="1400"/>
      <c r="F247" s="1400"/>
      <c r="G247" s="1400"/>
      <c r="H247" s="1397"/>
      <c r="I247" s="1397"/>
      <c r="J247" s="1397"/>
      <c r="K247" s="1398"/>
      <c r="L247" s="1400"/>
      <c r="M247" s="1400"/>
      <c r="N247" s="1400"/>
    </row>
    <row r="248" spans="1:14" s="1401" customFormat="1">
      <c r="A248" s="1400"/>
      <c r="B248" s="1400"/>
      <c r="C248" s="1400"/>
      <c r="D248" s="1400"/>
      <c r="E248" s="1400"/>
      <c r="F248" s="1400"/>
      <c r="G248" s="1400"/>
      <c r="H248" s="1397"/>
      <c r="I248" s="1397"/>
      <c r="J248" s="1397"/>
      <c r="K248" s="1398"/>
      <c r="L248" s="1400"/>
      <c r="M248" s="1400"/>
      <c r="N248" s="1400"/>
    </row>
    <row r="249" spans="1:14" s="1401" customFormat="1">
      <c r="A249" s="1400"/>
      <c r="B249" s="1400"/>
      <c r="C249" s="1400"/>
      <c r="D249" s="1400"/>
      <c r="E249" s="1400"/>
      <c r="F249" s="1400"/>
      <c r="G249" s="1400"/>
      <c r="H249" s="1397"/>
      <c r="I249" s="1397"/>
      <c r="J249" s="1397"/>
      <c r="K249" s="1398"/>
      <c r="L249" s="1400"/>
      <c r="M249" s="1400"/>
      <c r="N249" s="1400"/>
    </row>
    <row r="250" spans="1:14" s="1401" customFormat="1">
      <c r="A250" s="1400"/>
      <c r="B250" s="1400"/>
      <c r="C250" s="1400"/>
      <c r="D250" s="1400"/>
      <c r="E250" s="1400"/>
      <c r="F250" s="1400"/>
      <c r="G250" s="1400"/>
      <c r="H250" s="1397"/>
      <c r="I250" s="1397"/>
      <c r="J250" s="1397"/>
      <c r="K250" s="1398"/>
      <c r="L250" s="1400"/>
      <c r="M250" s="1400"/>
      <c r="N250" s="1400"/>
    </row>
    <row r="251" spans="1:14" s="1401" customFormat="1">
      <c r="A251" s="1400"/>
      <c r="B251" s="1400"/>
      <c r="C251" s="1400"/>
      <c r="D251" s="1400"/>
      <c r="E251" s="1400"/>
      <c r="F251" s="1400"/>
      <c r="G251" s="1400"/>
      <c r="H251" s="1397"/>
      <c r="I251" s="1397"/>
      <c r="J251" s="1397"/>
      <c r="K251" s="1398"/>
      <c r="L251" s="1400"/>
      <c r="M251" s="1400"/>
      <c r="N251" s="1400"/>
    </row>
    <row r="252" spans="1:14" s="1401" customFormat="1">
      <c r="A252" s="1400"/>
      <c r="B252" s="1400"/>
      <c r="C252" s="1400"/>
      <c r="D252" s="1400"/>
      <c r="E252" s="1400"/>
      <c r="F252" s="1400"/>
      <c r="G252" s="1400"/>
      <c r="H252" s="1397"/>
      <c r="I252" s="1397"/>
      <c r="J252" s="1397"/>
      <c r="K252" s="1398"/>
      <c r="L252" s="1400"/>
      <c r="M252" s="1400"/>
      <c r="N252" s="1400"/>
    </row>
    <row r="253" spans="1:14" s="1401" customFormat="1">
      <c r="A253" s="1400"/>
      <c r="B253" s="1400"/>
      <c r="C253" s="1400"/>
      <c r="D253" s="1400"/>
      <c r="E253" s="1400"/>
      <c r="F253" s="1400"/>
      <c r="G253" s="1400"/>
      <c r="H253" s="1397"/>
      <c r="I253" s="1397"/>
      <c r="J253" s="1397"/>
      <c r="K253" s="1398"/>
      <c r="L253" s="1400"/>
      <c r="M253" s="1400"/>
      <c r="N253" s="1400"/>
    </row>
    <row r="254" spans="1:14" s="1401" customFormat="1">
      <c r="A254" s="1400"/>
      <c r="B254" s="1400"/>
      <c r="C254" s="1400"/>
      <c r="D254" s="1400"/>
      <c r="E254" s="1400"/>
      <c r="F254" s="1400"/>
      <c r="G254" s="1400"/>
      <c r="H254" s="1397"/>
      <c r="I254" s="1397"/>
      <c r="J254" s="1397"/>
      <c r="K254" s="1398"/>
      <c r="L254" s="1400"/>
      <c r="M254" s="1400"/>
      <c r="N254" s="1400"/>
    </row>
    <row r="255" spans="1:14" s="1401" customFormat="1">
      <c r="A255" s="1400"/>
      <c r="B255" s="1400"/>
      <c r="C255" s="1400"/>
      <c r="D255" s="1400"/>
      <c r="E255" s="1400"/>
      <c r="F255" s="1400"/>
      <c r="G255" s="1400"/>
      <c r="H255" s="1397"/>
      <c r="I255" s="1397"/>
      <c r="J255" s="1397"/>
      <c r="K255" s="1398"/>
      <c r="L255" s="1400"/>
      <c r="M255" s="1400"/>
      <c r="N255" s="1400"/>
    </row>
    <row r="256" spans="1:14" s="1401" customFormat="1">
      <c r="A256" s="1400"/>
      <c r="B256" s="1400"/>
      <c r="C256" s="1400"/>
      <c r="D256" s="1400"/>
      <c r="E256" s="1400"/>
      <c r="F256" s="1400"/>
      <c r="G256" s="1400"/>
      <c r="H256" s="1397"/>
      <c r="I256" s="1397"/>
      <c r="J256" s="1397"/>
      <c r="K256" s="1398"/>
      <c r="L256" s="1400"/>
      <c r="M256" s="1400"/>
      <c r="N256" s="1400"/>
    </row>
    <row r="257" spans="1:14" s="1401" customFormat="1">
      <c r="A257" s="1400"/>
      <c r="B257" s="1400"/>
      <c r="C257" s="1400"/>
      <c r="D257" s="1400"/>
      <c r="E257" s="1400"/>
      <c r="F257" s="1400"/>
      <c r="G257" s="1400"/>
      <c r="H257" s="1397"/>
      <c r="I257" s="1397"/>
      <c r="J257" s="1397"/>
      <c r="K257" s="1398"/>
      <c r="L257" s="1400"/>
      <c r="M257" s="1400"/>
      <c r="N257" s="1400"/>
    </row>
    <row r="258" spans="1:14" s="1401" customFormat="1">
      <c r="A258" s="1400"/>
      <c r="B258" s="1400"/>
      <c r="C258" s="1400"/>
      <c r="D258" s="1400"/>
      <c r="E258" s="1400"/>
      <c r="F258" s="1400"/>
      <c r="G258" s="1400"/>
      <c r="H258" s="1397"/>
      <c r="I258" s="1397"/>
      <c r="J258" s="1397"/>
      <c r="K258" s="1398"/>
      <c r="L258" s="1400"/>
      <c r="M258" s="1400"/>
      <c r="N258" s="1400"/>
    </row>
    <row r="259" spans="1:14" s="1401" customFormat="1">
      <c r="A259" s="1400"/>
      <c r="B259" s="1400"/>
      <c r="C259" s="1400"/>
      <c r="D259" s="1400"/>
      <c r="E259" s="1400"/>
      <c r="F259" s="1400"/>
      <c r="G259" s="1400"/>
      <c r="H259" s="1397"/>
      <c r="I259" s="1397"/>
      <c r="J259" s="1397"/>
      <c r="K259" s="1398"/>
      <c r="L259" s="1400"/>
      <c r="M259" s="1400"/>
      <c r="N259" s="1400"/>
    </row>
    <row r="260" spans="1:14" s="1401" customFormat="1">
      <c r="A260" s="1400"/>
      <c r="B260" s="1400"/>
      <c r="C260" s="1400"/>
      <c r="D260" s="1400"/>
      <c r="E260" s="1400"/>
      <c r="F260" s="1400"/>
      <c r="G260" s="1400"/>
      <c r="H260" s="1397"/>
      <c r="I260" s="1397"/>
      <c r="J260" s="1397"/>
      <c r="K260" s="1398"/>
      <c r="L260" s="1400"/>
      <c r="M260" s="1400"/>
      <c r="N260" s="1400"/>
    </row>
    <row r="261" spans="1:14" s="1401" customFormat="1">
      <c r="A261" s="1400"/>
      <c r="B261" s="1400"/>
      <c r="C261" s="1400"/>
      <c r="D261" s="1400"/>
      <c r="E261" s="1400"/>
      <c r="F261" s="1400"/>
      <c r="G261" s="1400"/>
      <c r="H261" s="1397"/>
      <c r="I261" s="1397"/>
      <c r="J261" s="1397"/>
      <c r="K261" s="1398"/>
      <c r="L261" s="1400"/>
      <c r="M261" s="1400"/>
      <c r="N261" s="1400"/>
    </row>
    <row r="262" spans="1:14" s="1401" customFormat="1">
      <c r="A262" s="1400"/>
      <c r="B262" s="1400"/>
      <c r="C262" s="1400"/>
      <c r="D262" s="1400"/>
      <c r="E262" s="1400"/>
      <c r="F262" s="1400"/>
      <c r="G262" s="1400"/>
      <c r="H262" s="1397"/>
      <c r="I262" s="1397"/>
      <c r="J262" s="1397"/>
      <c r="K262" s="1398"/>
      <c r="L262" s="1400"/>
      <c r="M262" s="1400"/>
      <c r="N262" s="1400"/>
    </row>
    <row r="263" spans="1:14" s="1401" customFormat="1">
      <c r="A263" s="1400"/>
      <c r="B263" s="1400"/>
      <c r="C263" s="1400"/>
      <c r="D263" s="1400"/>
      <c r="E263" s="1400"/>
      <c r="F263" s="1400"/>
      <c r="G263" s="1400"/>
      <c r="H263" s="1397"/>
      <c r="I263" s="1397"/>
      <c r="J263" s="1397"/>
      <c r="K263" s="1398"/>
      <c r="L263" s="1400"/>
      <c r="M263" s="1400"/>
      <c r="N263" s="1400"/>
    </row>
    <row r="264" spans="1:14" s="1401" customFormat="1">
      <c r="A264" s="1400"/>
      <c r="B264" s="1400"/>
      <c r="C264" s="1400"/>
      <c r="D264" s="1400"/>
      <c r="E264" s="1400"/>
      <c r="F264" s="1400"/>
      <c r="G264" s="1400"/>
      <c r="H264" s="1397"/>
      <c r="I264" s="1397"/>
      <c r="J264" s="1397"/>
      <c r="K264" s="1398"/>
      <c r="L264" s="1400"/>
      <c r="M264" s="1400"/>
      <c r="N264" s="1400"/>
    </row>
    <row r="265" spans="1:14" s="1401" customFormat="1">
      <c r="A265" s="1400"/>
      <c r="B265" s="1400"/>
      <c r="C265" s="1400"/>
      <c r="D265" s="1400"/>
      <c r="E265" s="1400"/>
      <c r="F265" s="1400"/>
      <c r="G265" s="1400"/>
      <c r="H265" s="1397"/>
      <c r="I265" s="1397"/>
      <c r="J265" s="1397"/>
      <c r="K265" s="1398"/>
      <c r="L265" s="1400"/>
      <c r="M265" s="1400"/>
      <c r="N265" s="1400"/>
    </row>
    <row r="266" spans="1:14" s="1401" customFormat="1">
      <c r="A266" s="1400"/>
      <c r="B266" s="1400"/>
      <c r="C266" s="1400"/>
      <c r="D266" s="1400"/>
      <c r="E266" s="1400"/>
      <c r="F266" s="1400"/>
      <c r="G266" s="1400"/>
      <c r="H266" s="1397"/>
      <c r="I266" s="1397"/>
      <c r="J266" s="1397"/>
      <c r="K266" s="1398"/>
      <c r="L266" s="1400"/>
      <c r="M266" s="1400"/>
      <c r="N266" s="1400"/>
    </row>
    <row r="267" spans="1:14" s="1401" customFormat="1">
      <c r="A267" s="1400"/>
      <c r="B267" s="1400"/>
      <c r="C267" s="1400"/>
      <c r="D267" s="1400"/>
      <c r="E267" s="1400"/>
      <c r="F267" s="1400"/>
      <c r="G267" s="1400"/>
      <c r="H267" s="1397"/>
      <c r="I267" s="1397"/>
      <c r="J267" s="1397"/>
      <c r="K267" s="1398"/>
      <c r="L267" s="1400"/>
      <c r="M267" s="1400"/>
      <c r="N267" s="1400"/>
    </row>
    <row r="268" spans="1:14" s="1401" customFormat="1">
      <c r="A268" s="1400"/>
      <c r="B268" s="1400"/>
      <c r="C268" s="1400"/>
      <c r="D268" s="1400"/>
      <c r="E268" s="1400"/>
      <c r="F268" s="1400"/>
      <c r="G268" s="1400"/>
      <c r="H268" s="1397"/>
      <c r="I268" s="1397"/>
      <c r="J268" s="1397"/>
      <c r="K268" s="1398"/>
      <c r="L268" s="1400"/>
      <c r="M268" s="1400"/>
      <c r="N268" s="1400"/>
    </row>
    <row r="269" spans="1:14" s="1401" customFormat="1">
      <c r="A269" s="1400"/>
      <c r="B269" s="1400"/>
      <c r="C269" s="1400"/>
      <c r="D269" s="1400"/>
      <c r="E269" s="1400"/>
      <c r="F269" s="1400"/>
      <c r="G269" s="1400"/>
      <c r="H269" s="1397"/>
      <c r="I269" s="1397"/>
      <c r="J269" s="1397"/>
      <c r="K269" s="1398"/>
      <c r="L269" s="1400"/>
      <c r="M269" s="1400"/>
      <c r="N269" s="1400"/>
    </row>
    <row r="270" spans="1:14" s="1401" customFormat="1">
      <c r="A270" s="1400"/>
      <c r="B270" s="1400"/>
      <c r="C270" s="1400"/>
      <c r="D270" s="1400"/>
      <c r="E270" s="1400"/>
      <c r="F270" s="1400"/>
      <c r="G270" s="1400"/>
      <c r="H270" s="1397"/>
      <c r="I270" s="1397"/>
      <c r="J270" s="1397"/>
      <c r="K270" s="1398"/>
      <c r="L270" s="1400"/>
      <c r="M270" s="1400"/>
      <c r="N270" s="1400"/>
    </row>
    <row r="271" spans="1:14" s="1401" customFormat="1">
      <c r="A271" s="1400"/>
      <c r="B271" s="1400"/>
      <c r="C271" s="1400"/>
      <c r="D271" s="1400"/>
      <c r="E271" s="1400"/>
      <c r="F271" s="1400"/>
      <c r="G271" s="1400"/>
      <c r="H271" s="1397"/>
      <c r="I271" s="1397"/>
      <c r="J271" s="1397"/>
      <c r="K271" s="1398"/>
      <c r="L271" s="1400"/>
      <c r="M271" s="1400"/>
      <c r="N271" s="1400"/>
    </row>
    <row r="272" spans="1:14" s="1401" customFormat="1">
      <c r="A272" s="1400"/>
      <c r="B272" s="1400"/>
      <c r="C272" s="1400"/>
      <c r="D272" s="1400"/>
      <c r="E272" s="1400"/>
      <c r="F272" s="1400"/>
      <c r="G272" s="1400"/>
      <c r="H272" s="1397"/>
      <c r="I272" s="1397"/>
      <c r="J272" s="1397"/>
      <c r="K272" s="1398"/>
      <c r="L272" s="1400"/>
      <c r="M272" s="1400"/>
      <c r="N272" s="1400"/>
    </row>
    <row r="273" spans="1:14" s="1401" customFormat="1">
      <c r="A273" s="1400"/>
      <c r="B273" s="1400"/>
      <c r="C273" s="1400"/>
      <c r="D273" s="1400"/>
      <c r="E273" s="1400"/>
      <c r="F273" s="1400"/>
      <c r="G273" s="1400"/>
      <c r="H273" s="1397"/>
      <c r="I273" s="1397"/>
      <c r="J273" s="1397"/>
      <c r="K273" s="1398"/>
      <c r="L273" s="1400"/>
      <c r="M273" s="1400"/>
      <c r="N273" s="1400"/>
    </row>
    <row r="274" spans="1:14" s="1401" customFormat="1">
      <c r="A274" s="1400"/>
      <c r="B274" s="1400"/>
      <c r="C274" s="1400"/>
      <c r="D274" s="1400"/>
      <c r="E274" s="1400"/>
      <c r="F274" s="1400"/>
      <c r="G274" s="1400"/>
      <c r="H274" s="1397"/>
      <c r="I274" s="1397"/>
      <c r="J274" s="1397"/>
      <c r="K274" s="1398"/>
      <c r="L274" s="1400"/>
      <c r="M274" s="1400"/>
      <c r="N274" s="1400"/>
    </row>
    <row r="275" spans="1:14" s="1401" customFormat="1">
      <c r="A275" s="1400"/>
      <c r="B275" s="1400"/>
      <c r="C275" s="1400"/>
      <c r="D275" s="1400"/>
      <c r="E275" s="1400"/>
      <c r="F275" s="1400"/>
      <c r="G275" s="1400"/>
      <c r="H275" s="1397"/>
      <c r="I275" s="1397"/>
      <c r="J275" s="1397"/>
      <c r="K275" s="1398"/>
      <c r="L275" s="1400"/>
      <c r="M275" s="1400"/>
      <c r="N275" s="1400"/>
    </row>
    <row r="276" spans="1:14" s="1401" customFormat="1">
      <c r="A276" s="1400"/>
      <c r="B276" s="1400"/>
      <c r="C276" s="1400"/>
      <c r="D276" s="1400"/>
      <c r="E276" s="1400"/>
      <c r="F276" s="1400"/>
      <c r="G276" s="1400"/>
      <c r="H276" s="1397"/>
      <c r="I276" s="1397"/>
      <c r="J276" s="1397"/>
      <c r="K276" s="1398"/>
      <c r="L276" s="1400"/>
      <c r="M276" s="1400"/>
      <c r="N276" s="1400"/>
    </row>
    <row r="277" spans="1:14" s="1401" customFormat="1">
      <c r="A277" s="1400"/>
      <c r="B277" s="1400"/>
      <c r="C277" s="1400"/>
      <c r="D277" s="1400"/>
      <c r="E277" s="1400"/>
      <c r="F277" s="1400"/>
      <c r="G277" s="1400"/>
      <c r="H277" s="1397"/>
      <c r="I277" s="1397"/>
      <c r="J277" s="1397"/>
      <c r="K277" s="1398"/>
      <c r="L277" s="1400"/>
      <c r="M277" s="1400"/>
      <c r="N277" s="1400"/>
    </row>
    <row r="278" spans="1:14" s="1401" customFormat="1">
      <c r="A278" s="1400"/>
      <c r="B278" s="1400"/>
      <c r="C278" s="1400"/>
      <c r="D278" s="1400"/>
      <c r="E278" s="1400"/>
      <c r="F278" s="1400"/>
      <c r="G278" s="1400"/>
      <c r="H278" s="1397"/>
      <c r="I278" s="1397"/>
      <c r="J278" s="1397"/>
      <c r="K278" s="1398"/>
      <c r="L278" s="1400"/>
      <c r="M278" s="1400"/>
      <c r="N278" s="1400"/>
    </row>
    <row r="279" spans="1:14" s="1401" customFormat="1">
      <c r="A279" s="1400"/>
      <c r="B279" s="1400"/>
      <c r="C279" s="1400"/>
      <c r="D279" s="1400"/>
      <c r="E279" s="1400"/>
      <c r="F279" s="1400"/>
      <c r="G279" s="1400"/>
      <c r="H279" s="1397"/>
      <c r="I279" s="1397"/>
      <c r="J279" s="1397"/>
      <c r="K279" s="1398"/>
      <c r="L279" s="1400"/>
      <c r="M279" s="1400"/>
      <c r="N279" s="1400"/>
    </row>
    <row r="280" spans="1:14" s="1401" customFormat="1">
      <c r="A280" s="1400"/>
      <c r="B280" s="1400"/>
      <c r="C280" s="1400"/>
      <c r="D280" s="1400"/>
      <c r="E280" s="1400"/>
      <c r="F280" s="1400"/>
      <c r="G280" s="1400"/>
      <c r="H280" s="1397"/>
      <c r="I280" s="1397"/>
      <c r="J280" s="1397"/>
      <c r="K280" s="1398"/>
      <c r="L280" s="1400"/>
      <c r="M280" s="1400"/>
      <c r="N280" s="1400"/>
    </row>
    <row r="281" spans="1:14" s="1401" customFormat="1">
      <c r="A281" s="1400"/>
      <c r="B281" s="1400"/>
      <c r="C281" s="1400"/>
      <c r="D281" s="1400"/>
      <c r="E281" s="1400"/>
      <c r="F281" s="1400"/>
      <c r="G281" s="1400"/>
      <c r="H281" s="1397"/>
      <c r="I281" s="1397"/>
      <c r="J281" s="1397"/>
      <c r="K281" s="1398"/>
      <c r="L281" s="1400"/>
      <c r="M281" s="1400"/>
      <c r="N281" s="1400"/>
    </row>
    <row r="282" spans="1:14" s="1401" customFormat="1">
      <c r="A282" s="1400"/>
      <c r="B282" s="1400"/>
      <c r="C282" s="1400"/>
      <c r="D282" s="1400"/>
      <c r="E282" s="1400"/>
      <c r="F282" s="1400"/>
      <c r="G282" s="1400"/>
      <c r="H282" s="1397"/>
      <c r="I282" s="1397"/>
      <c r="J282" s="1397"/>
      <c r="K282" s="1398"/>
      <c r="L282" s="1400"/>
      <c r="M282" s="1400"/>
      <c r="N282" s="1400"/>
    </row>
    <row r="283" spans="1:14" s="1401" customFormat="1">
      <c r="A283" s="1400"/>
      <c r="B283" s="1400"/>
      <c r="C283" s="1400"/>
      <c r="D283" s="1400"/>
      <c r="E283" s="1400"/>
      <c r="F283" s="1400"/>
      <c r="G283" s="1400"/>
      <c r="H283" s="1397"/>
      <c r="I283" s="1397"/>
      <c r="J283" s="1397"/>
      <c r="K283" s="1398"/>
      <c r="L283" s="1400"/>
      <c r="M283" s="1400"/>
      <c r="N283" s="1400"/>
    </row>
    <row r="284" spans="1:14" s="1401" customFormat="1">
      <c r="A284" s="1400"/>
      <c r="B284" s="1400"/>
      <c r="C284" s="1400"/>
      <c r="D284" s="1400"/>
      <c r="E284" s="1400"/>
      <c r="F284" s="1400"/>
      <c r="G284" s="1400"/>
      <c r="H284" s="1397"/>
      <c r="I284" s="1397"/>
      <c r="J284" s="1397"/>
      <c r="K284" s="1398"/>
      <c r="L284" s="1400"/>
      <c r="M284" s="1400"/>
      <c r="N284" s="1400"/>
    </row>
    <row r="285" spans="1:14" s="1401" customFormat="1">
      <c r="A285" s="1400"/>
      <c r="B285" s="1400"/>
      <c r="C285" s="1400"/>
      <c r="D285" s="1400"/>
      <c r="E285" s="1400"/>
      <c r="F285" s="1400"/>
      <c r="G285" s="1400"/>
      <c r="H285" s="1397"/>
      <c r="I285" s="1397"/>
      <c r="J285" s="1397"/>
      <c r="K285" s="1398"/>
      <c r="L285" s="1400"/>
      <c r="M285" s="1400"/>
      <c r="N285" s="1400"/>
    </row>
    <row r="286" spans="1:14" s="1401" customFormat="1">
      <c r="A286" s="1400"/>
      <c r="B286" s="1400"/>
      <c r="C286" s="1400"/>
      <c r="D286" s="1400"/>
      <c r="E286" s="1400"/>
      <c r="F286" s="1400"/>
      <c r="G286" s="1400"/>
      <c r="H286" s="1397"/>
      <c r="I286" s="1397"/>
      <c r="J286" s="1397"/>
      <c r="K286" s="1398"/>
      <c r="L286" s="1400"/>
      <c r="M286" s="1400"/>
      <c r="N286" s="1400"/>
    </row>
    <row r="287" spans="1:14" s="1401" customFormat="1">
      <c r="A287" s="1400"/>
      <c r="B287" s="1400"/>
      <c r="C287" s="1400"/>
      <c r="D287" s="1400"/>
      <c r="E287" s="1400"/>
      <c r="F287" s="1400"/>
      <c r="G287" s="1400"/>
      <c r="H287" s="1397"/>
      <c r="I287" s="1397"/>
      <c r="J287" s="1397"/>
      <c r="K287" s="1398"/>
      <c r="L287" s="1400"/>
      <c r="M287" s="1400"/>
      <c r="N287" s="1400"/>
    </row>
    <row r="288" spans="1:14" s="1401" customFormat="1">
      <c r="A288" s="1400"/>
      <c r="B288" s="1400"/>
      <c r="C288" s="1400"/>
      <c r="D288" s="1400"/>
      <c r="E288" s="1400"/>
      <c r="F288" s="1400"/>
      <c r="G288" s="1400"/>
      <c r="H288" s="1397"/>
      <c r="I288" s="1397"/>
      <c r="J288" s="1397"/>
      <c r="K288" s="1398"/>
      <c r="L288" s="1400"/>
      <c r="M288" s="1400"/>
      <c r="N288" s="1400"/>
    </row>
    <row r="289" spans="1:14" s="1401" customFormat="1">
      <c r="A289" s="1400"/>
      <c r="B289" s="1400"/>
      <c r="C289" s="1400"/>
      <c r="D289" s="1400"/>
      <c r="E289" s="1400"/>
      <c r="F289" s="1400"/>
      <c r="G289" s="1400"/>
      <c r="H289" s="1397"/>
      <c r="I289" s="1397"/>
      <c r="J289" s="1397"/>
      <c r="K289" s="1398"/>
      <c r="L289" s="1400"/>
      <c r="M289" s="1400"/>
      <c r="N289" s="1400"/>
    </row>
    <row r="290" spans="1:14" s="1401" customFormat="1">
      <c r="A290" s="1400"/>
      <c r="B290" s="1400"/>
      <c r="C290" s="1400"/>
      <c r="D290" s="1400"/>
      <c r="E290" s="1400"/>
      <c r="F290" s="1400"/>
      <c r="G290" s="1400"/>
      <c r="H290" s="1397"/>
      <c r="I290" s="1397"/>
      <c r="J290" s="1397"/>
      <c r="K290" s="1398"/>
      <c r="L290" s="1400"/>
      <c r="M290" s="1400"/>
      <c r="N290" s="1400"/>
    </row>
    <row r="291" spans="1:14" s="1401" customFormat="1">
      <c r="A291" s="1400"/>
      <c r="B291" s="1400"/>
      <c r="C291" s="1400"/>
      <c r="D291" s="1400"/>
      <c r="E291" s="1400"/>
      <c r="F291" s="1400"/>
      <c r="G291" s="1400"/>
      <c r="H291" s="1397"/>
      <c r="I291" s="1397"/>
      <c r="J291" s="1397"/>
      <c r="K291" s="1398"/>
      <c r="L291" s="1400"/>
      <c r="M291" s="1400"/>
      <c r="N291" s="1400"/>
    </row>
    <row r="292" spans="1:14" s="1401" customFormat="1">
      <c r="A292" s="1400"/>
      <c r="B292" s="1400"/>
      <c r="C292" s="1400"/>
      <c r="D292" s="1400"/>
      <c r="E292" s="1400"/>
      <c r="F292" s="1400"/>
      <c r="G292" s="1400"/>
      <c r="H292" s="1397"/>
      <c r="I292" s="1397"/>
      <c r="J292" s="1397"/>
      <c r="K292" s="1398"/>
      <c r="L292" s="1400"/>
      <c r="M292" s="1400"/>
      <c r="N292" s="1400"/>
    </row>
    <row r="293" spans="1:14" s="1401" customFormat="1">
      <c r="A293" s="1400"/>
      <c r="B293" s="1400"/>
      <c r="C293" s="1400"/>
      <c r="D293" s="1400"/>
      <c r="E293" s="1400"/>
      <c r="F293" s="1400"/>
      <c r="G293" s="1400"/>
      <c r="H293" s="1397"/>
      <c r="I293" s="1397"/>
      <c r="J293" s="1397"/>
      <c r="K293" s="1398"/>
      <c r="L293" s="1400"/>
      <c r="M293" s="1400"/>
      <c r="N293" s="1400"/>
    </row>
    <row r="294" spans="1:14" s="1401" customFormat="1">
      <c r="A294" s="1400"/>
      <c r="B294" s="1400"/>
      <c r="C294" s="1400"/>
      <c r="D294" s="1400"/>
      <c r="E294" s="1400"/>
      <c r="F294" s="1400"/>
      <c r="G294" s="1400"/>
      <c r="H294" s="1397"/>
      <c r="I294" s="1397"/>
      <c r="J294" s="1397"/>
      <c r="K294" s="1398"/>
      <c r="L294" s="1400"/>
      <c r="M294" s="1400"/>
      <c r="N294" s="1400"/>
    </row>
    <row r="295" spans="1:14" s="1401" customFormat="1">
      <c r="A295" s="1400"/>
      <c r="B295" s="1400"/>
      <c r="C295" s="1400"/>
      <c r="D295" s="1400"/>
      <c r="E295" s="1400"/>
      <c r="F295" s="1400"/>
      <c r="G295" s="1400"/>
      <c r="H295" s="1397"/>
      <c r="I295" s="1397"/>
      <c r="J295" s="1397"/>
      <c r="K295" s="1398"/>
      <c r="L295" s="1400"/>
      <c r="M295" s="1400"/>
      <c r="N295" s="1400"/>
    </row>
    <row r="296" spans="1:14" s="1401" customFormat="1">
      <c r="A296" s="1400"/>
      <c r="B296" s="1400"/>
      <c r="C296" s="1400"/>
      <c r="D296" s="1400"/>
      <c r="E296" s="1400"/>
      <c r="F296" s="1400"/>
      <c r="G296" s="1400"/>
      <c r="H296" s="1397"/>
      <c r="I296" s="1397"/>
      <c r="J296" s="1397"/>
      <c r="K296" s="1398"/>
      <c r="L296" s="1400"/>
      <c r="M296" s="1400"/>
      <c r="N296" s="1400"/>
    </row>
    <row r="297" spans="1:14" s="1401" customFormat="1">
      <c r="A297" s="1400"/>
      <c r="B297" s="1400"/>
      <c r="C297" s="1400"/>
      <c r="D297" s="1400"/>
      <c r="E297" s="1400"/>
      <c r="F297" s="1400"/>
      <c r="G297" s="1400"/>
      <c r="H297" s="1397"/>
      <c r="I297" s="1397"/>
      <c r="J297" s="1397"/>
      <c r="K297" s="1398"/>
      <c r="L297" s="1400"/>
      <c r="M297" s="1400"/>
      <c r="N297" s="1400"/>
    </row>
    <row r="298" spans="1:14" s="1401" customFormat="1">
      <c r="A298" s="1400"/>
      <c r="B298" s="1400"/>
      <c r="C298" s="1400"/>
      <c r="D298" s="1400"/>
      <c r="E298" s="1400"/>
      <c r="F298" s="1400"/>
      <c r="G298" s="1400"/>
      <c r="H298" s="1397"/>
      <c r="I298" s="1397"/>
      <c r="J298" s="1397"/>
      <c r="K298" s="1398"/>
      <c r="L298" s="1400"/>
      <c r="M298" s="1400"/>
      <c r="N298" s="1400"/>
    </row>
    <row r="299" spans="1:14" s="1401" customFormat="1">
      <c r="A299" s="1400"/>
      <c r="B299" s="1400"/>
      <c r="C299" s="1400"/>
      <c r="D299" s="1400"/>
      <c r="E299" s="1400"/>
      <c r="F299" s="1400"/>
      <c r="G299" s="1400"/>
      <c r="H299" s="1397"/>
      <c r="I299" s="1397"/>
      <c r="J299" s="1397"/>
      <c r="K299" s="1398"/>
      <c r="L299" s="1400"/>
      <c r="M299" s="1400"/>
      <c r="N299" s="1400"/>
    </row>
    <row r="300" spans="1:14" s="1401" customFormat="1">
      <c r="A300" s="1400"/>
      <c r="B300" s="1400"/>
      <c r="C300" s="1400"/>
      <c r="D300" s="1400"/>
      <c r="E300" s="1400"/>
      <c r="F300" s="1400"/>
      <c r="G300" s="1400"/>
      <c r="H300" s="1397"/>
      <c r="I300" s="1397"/>
      <c r="J300" s="1397"/>
      <c r="K300" s="1398"/>
      <c r="L300" s="1400"/>
      <c r="M300" s="1400"/>
      <c r="N300" s="1400"/>
    </row>
    <row r="301" spans="1:14" s="1401" customFormat="1">
      <c r="A301" s="1400"/>
      <c r="B301" s="1400"/>
      <c r="C301" s="1400"/>
      <c r="D301" s="1400"/>
      <c r="E301" s="1400"/>
      <c r="F301" s="1400"/>
      <c r="G301" s="1400"/>
      <c r="H301" s="1397"/>
      <c r="I301" s="1397"/>
      <c r="J301" s="1397"/>
      <c r="K301" s="1398"/>
      <c r="L301" s="1400"/>
      <c r="M301" s="1400"/>
      <c r="N301" s="1400"/>
    </row>
    <row r="302" spans="1:14" s="1401" customFormat="1">
      <c r="A302" s="1400"/>
      <c r="B302" s="1400"/>
      <c r="C302" s="1400"/>
      <c r="D302" s="1400"/>
      <c r="E302" s="1400"/>
      <c r="F302" s="1400"/>
      <c r="G302" s="1400"/>
      <c r="H302" s="1397"/>
      <c r="I302" s="1397"/>
      <c r="J302" s="1397"/>
      <c r="K302" s="1398"/>
      <c r="L302" s="1400"/>
      <c r="M302" s="1400"/>
      <c r="N302" s="1400"/>
    </row>
    <row r="303" spans="1:14" s="1401" customFormat="1">
      <c r="A303" s="1400"/>
      <c r="B303" s="1400"/>
      <c r="C303" s="1400"/>
      <c r="D303" s="1400"/>
      <c r="E303" s="1400"/>
      <c r="F303" s="1400"/>
      <c r="G303" s="1400"/>
      <c r="H303" s="1397"/>
      <c r="I303" s="1397"/>
      <c r="J303" s="1397"/>
      <c r="K303" s="1398"/>
      <c r="L303" s="1400"/>
      <c r="M303" s="1400"/>
      <c r="N303" s="1400"/>
    </row>
    <row r="304" spans="1:14" s="1401" customFormat="1">
      <c r="A304" s="1400"/>
      <c r="B304" s="1400"/>
      <c r="C304" s="1400"/>
      <c r="D304" s="1400"/>
      <c r="E304" s="1400"/>
      <c r="F304" s="1400"/>
      <c r="G304" s="1400"/>
      <c r="H304" s="1397"/>
      <c r="I304" s="1397"/>
      <c r="J304" s="1397"/>
      <c r="K304" s="1398"/>
      <c r="L304" s="1400"/>
      <c r="M304" s="1400"/>
      <c r="N304" s="1400"/>
    </row>
    <row r="305" spans="1:14" s="1401" customFormat="1">
      <c r="A305" s="1400"/>
      <c r="B305" s="1400"/>
      <c r="C305" s="1400"/>
      <c r="D305" s="1400"/>
      <c r="E305" s="1400"/>
      <c r="F305" s="1400"/>
      <c r="G305" s="1400"/>
      <c r="H305" s="1397"/>
      <c r="I305" s="1397"/>
      <c r="J305" s="1397"/>
      <c r="K305" s="1398"/>
      <c r="L305" s="1400"/>
      <c r="M305" s="1400"/>
      <c r="N305" s="1400"/>
    </row>
    <row r="306" spans="1:14" s="1401" customFormat="1">
      <c r="A306" s="1400"/>
      <c r="B306" s="1400"/>
      <c r="C306" s="1400"/>
      <c r="D306" s="1400"/>
      <c r="E306" s="1400"/>
      <c r="F306" s="1400"/>
      <c r="G306" s="1400"/>
      <c r="H306" s="1397"/>
      <c r="I306" s="1397"/>
      <c r="J306" s="1397"/>
      <c r="K306" s="1398"/>
      <c r="L306" s="1400"/>
      <c r="M306" s="1400"/>
      <c r="N306" s="1400"/>
    </row>
    <row r="307" spans="1:14" s="1401" customFormat="1">
      <c r="A307" s="1400"/>
      <c r="B307" s="1400"/>
      <c r="C307" s="1400"/>
      <c r="D307" s="1400"/>
      <c r="E307" s="1400"/>
      <c r="F307" s="1400"/>
      <c r="G307" s="1400"/>
      <c r="H307" s="1397"/>
      <c r="I307" s="1397"/>
      <c r="J307" s="1397"/>
      <c r="K307" s="1398"/>
      <c r="L307" s="1400"/>
      <c r="M307" s="1400"/>
      <c r="N307" s="1400"/>
    </row>
    <row r="308" spans="1:14" s="1401" customFormat="1">
      <c r="A308" s="1400"/>
      <c r="B308" s="1400"/>
      <c r="C308" s="1400"/>
      <c r="D308" s="1400"/>
      <c r="E308" s="1400"/>
      <c r="F308" s="1400"/>
      <c r="G308" s="1400"/>
      <c r="H308" s="1397"/>
      <c r="I308" s="1397"/>
      <c r="J308" s="1397"/>
      <c r="K308" s="1398"/>
      <c r="L308" s="1400"/>
      <c r="M308" s="1400"/>
      <c r="N308" s="1400"/>
    </row>
    <row r="309" spans="1:14" s="1401" customFormat="1">
      <c r="A309" s="1400"/>
      <c r="B309" s="1400"/>
      <c r="C309" s="1400"/>
      <c r="D309" s="1400"/>
      <c r="E309" s="1400"/>
      <c r="F309" s="1400"/>
      <c r="G309" s="1400"/>
      <c r="H309" s="1397"/>
      <c r="I309" s="1397"/>
      <c r="J309" s="1397"/>
      <c r="K309" s="1398"/>
      <c r="L309" s="1400"/>
      <c r="M309" s="1400"/>
      <c r="N309" s="1400"/>
    </row>
    <row r="310" spans="1:14" s="1401" customFormat="1">
      <c r="A310" s="1400"/>
      <c r="B310" s="1400"/>
      <c r="C310" s="1400"/>
      <c r="D310" s="1400"/>
      <c r="E310" s="1400"/>
      <c r="F310" s="1400"/>
      <c r="G310" s="1400"/>
      <c r="H310" s="1397"/>
      <c r="I310" s="1397"/>
      <c r="J310" s="1397"/>
      <c r="K310" s="1398"/>
      <c r="L310" s="1400"/>
      <c r="M310" s="1400"/>
      <c r="N310" s="1400"/>
    </row>
    <row r="311" spans="1:14" s="1401" customFormat="1">
      <c r="A311" s="1400"/>
      <c r="B311" s="1400"/>
      <c r="C311" s="1400"/>
      <c r="D311" s="1400"/>
      <c r="E311" s="1400"/>
      <c r="F311" s="1400"/>
      <c r="G311" s="1400"/>
      <c r="H311" s="1397"/>
      <c r="I311" s="1397"/>
      <c r="J311" s="1397"/>
      <c r="K311" s="1398"/>
      <c r="L311" s="1400"/>
      <c r="M311" s="1400"/>
      <c r="N311" s="1400"/>
    </row>
    <row r="312" spans="1:14" s="1401" customFormat="1">
      <c r="A312" s="1400"/>
      <c r="B312" s="1400"/>
      <c r="C312" s="1400"/>
      <c r="D312" s="1400"/>
      <c r="E312" s="1400"/>
      <c r="F312" s="1400"/>
      <c r="G312" s="1400"/>
      <c r="H312" s="1397"/>
      <c r="I312" s="1397"/>
      <c r="J312" s="1397"/>
      <c r="K312" s="1398"/>
      <c r="L312" s="1400"/>
      <c r="M312" s="1400"/>
      <c r="N312" s="1400"/>
    </row>
    <row r="313" spans="1:14" s="1401" customFormat="1">
      <c r="A313" s="1400"/>
      <c r="B313" s="1400"/>
      <c r="C313" s="1400"/>
      <c r="D313" s="1400"/>
      <c r="E313" s="1400"/>
      <c r="F313" s="1400"/>
      <c r="G313" s="1400"/>
      <c r="H313" s="1397"/>
      <c r="I313" s="1397"/>
      <c r="J313" s="1397"/>
      <c r="K313" s="1398"/>
      <c r="L313" s="1400"/>
      <c r="M313" s="1400"/>
      <c r="N313" s="1400"/>
    </row>
    <row r="314" spans="1:14" s="1401" customFormat="1">
      <c r="A314" s="1400"/>
      <c r="B314" s="1400"/>
      <c r="C314" s="1400"/>
      <c r="D314" s="1400"/>
      <c r="E314" s="1400"/>
      <c r="F314" s="1400"/>
      <c r="G314" s="1400"/>
      <c r="H314" s="1397"/>
      <c r="I314" s="1397"/>
      <c r="J314" s="1397"/>
      <c r="K314" s="1398"/>
      <c r="L314" s="1400"/>
      <c r="M314" s="1400"/>
      <c r="N314" s="1400"/>
    </row>
    <row r="315" spans="1:14" s="1401" customFormat="1">
      <c r="A315" s="1400"/>
      <c r="B315" s="1400"/>
      <c r="C315" s="1400"/>
      <c r="D315" s="1400"/>
      <c r="E315" s="1400"/>
      <c r="F315" s="1400"/>
      <c r="G315" s="1400"/>
      <c r="H315" s="1397"/>
      <c r="I315" s="1397"/>
      <c r="J315" s="1397"/>
      <c r="K315" s="1398"/>
      <c r="L315" s="1400"/>
      <c r="M315" s="1400"/>
      <c r="N315" s="1400"/>
    </row>
    <row r="316" spans="1:14" s="1401" customFormat="1">
      <c r="A316" s="1400"/>
      <c r="B316" s="1400"/>
      <c r="C316" s="1400"/>
      <c r="D316" s="1400"/>
      <c r="E316" s="1400"/>
      <c r="F316" s="1400"/>
      <c r="G316" s="1400"/>
      <c r="H316" s="1397"/>
      <c r="I316" s="1397"/>
      <c r="J316" s="1397"/>
      <c r="K316" s="1398"/>
      <c r="L316" s="1400"/>
      <c r="M316" s="1400"/>
      <c r="N316" s="1400"/>
    </row>
    <row r="317" spans="1:14" s="1401" customFormat="1">
      <c r="A317" s="1400"/>
      <c r="B317" s="1400"/>
      <c r="C317" s="1400"/>
      <c r="D317" s="1400"/>
      <c r="E317" s="1400"/>
      <c r="F317" s="1400"/>
      <c r="G317" s="1400"/>
      <c r="H317" s="1397"/>
      <c r="I317" s="1397"/>
      <c r="J317" s="1397"/>
      <c r="K317" s="1398"/>
      <c r="L317" s="1400"/>
      <c r="M317" s="1400"/>
      <c r="N317" s="1400"/>
    </row>
    <row r="318" spans="1:14" s="1401" customFormat="1">
      <c r="A318" s="1400"/>
      <c r="B318" s="1400"/>
      <c r="C318" s="1400"/>
      <c r="D318" s="1400"/>
      <c r="E318" s="1400"/>
      <c r="F318" s="1400"/>
      <c r="G318" s="1400"/>
      <c r="H318" s="1397"/>
      <c r="I318" s="1397"/>
      <c r="J318" s="1397"/>
      <c r="K318" s="1398"/>
      <c r="L318" s="1400"/>
      <c r="M318" s="1400"/>
      <c r="N318" s="1400"/>
    </row>
    <row r="319" spans="1:14" s="1401" customFormat="1">
      <c r="A319" s="1400"/>
      <c r="B319" s="1400"/>
      <c r="C319" s="1400"/>
      <c r="D319" s="1400"/>
      <c r="E319" s="1400"/>
      <c r="F319" s="1400"/>
      <c r="G319" s="1400"/>
      <c r="H319" s="1397"/>
      <c r="I319" s="1397"/>
      <c r="J319" s="1397"/>
      <c r="K319" s="1398"/>
      <c r="L319" s="1400"/>
      <c r="M319" s="1400"/>
      <c r="N319" s="1400"/>
    </row>
    <row r="320" spans="1:14" s="1401" customFormat="1">
      <c r="A320" s="1400"/>
      <c r="B320" s="1400"/>
      <c r="C320" s="1400"/>
      <c r="D320" s="1400"/>
      <c r="E320" s="1400"/>
      <c r="F320" s="1400"/>
      <c r="G320" s="1400"/>
      <c r="H320" s="1397"/>
      <c r="I320" s="1397"/>
      <c r="J320" s="1397"/>
      <c r="K320" s="1398"/>
      <c r="L320" s="1400"/>
      <c r="M320" s="1400"/>
      <c r="N320" s="1400"/>
    </row>
    <row r="321" spans="1:14" s="1401" customFormat="1">
      <c r="A321" s="1400"/>
      <c r="B321" s="1400"/>
      <c r="C321" s="1400"/>
      <c r="D321" s="1400"/>
      <c r="E321" s="1400"/>
      <c r="F321" s="1400"/>
      <c r="G321" s="1400"/>
      <c r="H321" s="1397"/>
      <c r="I321" s="1397"/>
      <c r="J321" s="1397"/>
      <c r="K321" s="1398"/>
      <c r="L321" s="1400"/>
      <c r="M321" s="1400"/>
      <c r="N321" s="1400"/>
    </row>
    <row r="322" spans="1:14" s="1401" customFormat="1">
      <c r="A322" s="1400"/>
      <c r="B322" s="1400"/>
      <c r="C322" s="1400"/>
      <c r="D322" s="1400"/>
      <c r="E322" s="1400"/>
      <c r="F322" s="1400"/>
      <c r="G322" s="1400"/>
      <c r="H322" s="1397"/>
      <c r="I322" s="1397"/>
      <c r="J322" s="1397"/>
      <c r="K322" s="1398"/>
      <c r="L322" s="1400"/>
      <c r="M322" s="1400"/>
      <c r="N322" s="1400"/>
    </row>
    <row r="323" spans="1:14" s="1401" customFormat="1">
      <c r="A323" s="1400"/>
      <c r="B323" s="1400"/>
      <c r="C323" s="1400"/>
      <c r="D323" s="1400"/>
      <c r="E323" s="1400"/>
      <c r="F323" s="1400"/>
      <c r="G323" s="1400"/>
      <c r="H323" s="1397"/>
      <c r="I323" s="1397"/>
      <c r="J323" s="1397"/>
      <c r="K323" s="1398"/>
      <c r="L323" s="1400"/>
      <c r="M323" s="1400"/>
      <c r="N323" s="1400"/>
    </row>
    <row r="324" spans="1:14" s="1401" customFormat="1">
      <c r="A324" s="1400"/>
      <c r="B324" s="1400"/>
      <c r="C324" s="1400"/>
      <c r="D324" s="1400"/>
      <c r="E324" s="1400"/>
      <c r="F324" s="1400"/>
      <c r="G324" s="1400"/>
      <c r="H324" s="1397"/>
      <c r="I324" s="1397"/>
      <c r="J324" s="1397"/>
      <c r="K324" s="1398"/>
      <c r="L324" s="1400"/>
      <c r="M324" s="1400"/>
      <c r="N324" s="1400"/>
    </row>
    <row r="325" spans="1:14" s="1401" customFormat="1">
      <c r="A325" s="1400"/>
      <c r="B325" s="1400"/>
      <c r="C325" s="1400"/>
      <c r="D325" s="1400"/>
      <c r="E325" s="1400"/>
      <c r="F325" s="1400"/>
      <c r="G325" s="1400"/>
      <c r="H325" s="1397"/>
      <c r="I325" s="1397"/>
      <c r="J325" s="1397"/>
      <c r="K325" s="1398"/>
      <c r="L325" s="1400"/>
      <c r="M325" s="1400"/>
      <c r="N325" s="1400"/>
    </row>
    <row r="326" spans="1:14" s="1401" customFormat="1">
      <c r="A326" s="1400"/>
      <c r="B326" s="1400"/>
      <c r="C326" s="1400"/>
      <c r="D326" s="1400"/>
      <c r="E326" s="1400"/>
      <c r="F326" s="1400"/>
      <c r="G326" s="1400"/>
      <c r="H326" s="1397"/>
      <c r="I326" s="1397"/>
      <c r="J326" s="1397"/>
      <c r="K326" s="1398"/>
      <c r="L326" s="1400"/>
      <c r="M326" s="1400"/>
      <c r="N326" s="1400"/>
    </row>
    <row r="327" spans="1:14" s="1401" customFormat="1">
      <c r="A327" s="1400"/>
      <c r="B327" s="1400"/>
      <c r="C327" s="1400"/>
      <c r="D327" s="1400"/>
      <c r="E327" s="1400"/>
      <c r="F327" s="1400"/>
      <c r="G327" s="1400"/>
      <c r="H327" s="1397"/>
      <c r="I327" s="1397"/>
      <c r="J327" s="1397"/>
      <c r="K327" s="1398"/>
      <c r="L327" s="1400"/>
      <c r="M327" s="1400"/>
      <c r="N327" s="1400"/>
    </row>
    <row r="328" spans="1:14" s="1401" customFormat="1">
      <c r="A328" s="1400"/>
      <c r="B328" s="1400"/>
      <c r="C328" s="1400"/>
      <c r="D328" s="1400"/>
      <c r="E328" s="1400"/>
      <c r="F328" s="1400"/>
      <c r="G328" s="1400"/>
      <c r="H328" s="1397"/>
      <c r="I328" s="1397"/>
      <c r="J328" s="1397"/>
      <c r="K328" s="1398"/>
      <c r="L328" s="1400"/>
      <c r="M328" s="1400"/>
      <c r="N328" s="1400"/>
    </row>
    <row r="329" spans="1:14" s="1401" customFormat="1">
      <c r="A329" s="1400"/>
      <c r="B329" s="1400"/>
      <c r="C329" s="1400"/>
      <c r="D329" s="1400"/>
      <c r="E329" s="1400"/>
      <c r="F329" s="1400"/>
      <c r="G329" s="1400"/>
      <c r="H329" s="1397"/>
      <c r="I329" s="1397"/>
      <c r="J329" s="1397"/>
      <c r="K329" s="1398"/>
      <c r="L329" s="1400"/>
      <c r="M329" s="1400"/>
      <c r="N329" s="1400"/>
    </row>
    <row r="330" spans="1:14" s="1401" customFormat="1">
      <c r="A330" s="1400"/>
      <c r="B330" s="1400"/>
      <c r="C330" s="1400"/>
      <c r="D330" s="1400"/>
      <c r="E330" s="1400"/>
      <c r="F330" s="1400"/>
      <c r="G330" s="1400"/>
      <c r="H330" s="1397"/>
      <c r="I330" s="1397"/>
      <c r="J330" s="1397"/>
      <c r="K330" s="1398"/>
      <c r="L330" s="1400"/>
      <c r="M330" s="1400"/>
      <c r="N330" s="1400"/>
    </row>
    <row r="331" spans="1:14" s="1401" customFormat="1">
      <c r="A331" s="1400"/>
      <c r="B331" s="1400"/>
      <c r="C331" s="1400"/>
      <c r="D331" s="1400"/>
      <c r="E331" s="1400"/>
      <c r="F331" s="1400"/>
      <c r="G331" s="1400"/>
      <c r="H331" s="1397"/>
      <c r="I331" s="1397"/>
      <c r="J331" s="1397"/>
      <c r="K331" s="1398"/>
      <c r="L331" s="1400"/>
      <c r="M331" s="1400"/>
      <c r="N331" s="1400"/>
    </row>
    <row r="332" spans="1:14" s="1401" customFormat="1">
      <c r="A332" s="1400"/>
      <c r="B332" s="1400"/>
      <c r="C332" s="1400"/>
      <c r="D332" s="1400"/>
      <c r="E332" s="1400"/>
      <c r="F332" s="1400"/>
      <c r="G332" s="1400"/>
      <c r="H332" s="1397"/>
      <c r="I332" s="1397"/>
      <c r="J332" s="1397"/>
      <c r="K332" s="1398"/>
      <c r="L332" s="1400"/>
      <c r="M332" s="1400"/>
      <c r="N332" s="1400"/>
    </row>
    <row r="333" spans="1:14" s="1401" customFormat="1">
      <c r="A333" s="1400"/>
      <c r="B333" s="1400"/>
      <c r="C333" s="1400"/>
      <c r="D333" s="1400"/>
      <c r="E333" s="1400"/>
      <c r="F333" s="1400"/>
      <c r="G333" s="1400"/>
      <c r="H333" s="1397"/>
      <c r="I333" s="1397"/>
      <c r="J333" s="1397"/>
      <c r="K333" s="1398"/>
      <c r="L333" s="1400"/>
      <c r="M333" s="1400"/>
      <c r="N333" s="1400"/>
    </row>
    <row r="334" spans="1:14" s="1401" customFormat="1">
      <c r="A334" s="1400"/>
      <c r="B334" s="1400"/>
      <c r="C334" s="1400"/>
      <c r="D334" s="1400"/>
      <c r="E334" s="1400"/>
      <c r="F334" s="1400"/>
      <c r="G334" s="1400"/>
      <c r="H334" s="1397"/>
      <c r="I334" s="1397"/>
      <c r="J334" s="1397"/>
      <c r="K334" s="1398"/>
      <c r="L334" s="1400"/>
      <c r="M334" s="1400"/>
      <c r="N334" s="1400"/>
    </row>
    <row r="335" spans="1:14" s="1401" customFormat="1">
      <c r="A335" s="1400"/>
      <c r="B335" s="1400"/>
      <c r="C335" s="1400"/>
      <c r="D335" s="1400"/>
      <c r="E335" s="1400"/>
      <c r="F335" s="1400"/>
      <c r="G335" s="1400"/>
      <c r="H335" s="1397"/>
      <c r="I335" s="1397"/>
      <c r="J335" s="1397"/>
      <c r="K335" s="1398"/>
      <c r="L335" s="1400"/>
      <c r="M335" s="1400"/>
      <c r="N335" s="1400"/>
    </row>
    <row r="336" spans="1:14" s="1401" customFormat="1">
      <c r="A336" s="1400"/>
      <c r="B336" s="1400"/>
      <c r="C336" s="1400"/>
      <c r="D336" s="1400"/>
      <c r="E336" s="1400"/>
      <c r="F336" s="1400"/>
      <c r="G336" s="1400"/>
      <c r="H336" s="1397"/>
      <c r="I336" s="1397"/>
      <c r="J336" s="1397"/>
      <c r="K336" s="1398"/>
      <c r="L336" s="1400"/>
      <c r="M336" s="1400"/>
      <c r="N336" s="1400"/>
    </row>
    <row r="337" spans="1:14" s="1401" customFormat="1">
      <c r="A337" s="1400"/>
      <c r="B337" s="1400"/>
      <c r="C337" s="1400"/>
      <c r="D337" s="1400"/>
      <c r="E337" s="1400"/>
      <c r="F337" s="1400"/>
      <c r="G337" s="1400"/>
      <c r="H337" s="1397"/>
      <c r="I337" s="1397"/>
      <c r="J337" s="1397"/>
      <c r="K337" s="1398"/>
      <c r="L337" s="1400"/>
      <c r="M337" s="1400"/>
      <c r="N337" s="1400"/>
    </row>
    <row r="338" spans="1:14" s="1401" customFormat="1">
      <c r="A338" s="1400"/>
      <c r="B338" s="1400"/>
      <c r="C338" s="1400"/>
      <c r="D338" s="1400"/>
      <c r="E338" s="1400"/>
      <c r="F338" s="1400"/>
      <c r="G338" s="1400"/>
      <c r="H338" s="1397"/>
      <c r="I338" s="1397"/>
      <c r="J338" s="1397"/>
      <c r="K338" s="1398"/>
      <c r="L338" s="1400"/>
      <c r="M338" s="1400"/>
      <c r="N338" s="1400"/>
    </row>
    <row r="339" spans="1:14" s="1401" customFormat="1">
      <c r="A339" s="1400"/>
      <c r="B339" s="1400"/>
      <c r="C339" s="1400"/>
      <c r="D339" s="1400"/>
      <c r="E339" s="1400"/>
      <c r="F339" s="1400"/>
      <c r="G339" s="1400"/>
      <c r="H339" s="1397"/>
      <c r="I339" s="1397"/>
      <c r="J339" s="1397"/>
      <c r="K339" s="1398"/>
      <c r="L339" s="1400"/>
      <c r="M339" s="1400"/>
      <c r="N339" s="1400"/>
    </row>
    <row r="340" spans="1:14" s="1401" customFormat="1">
      <c r="A340" s="1400"/>
      <c r="B340" s="1400"/>
      <c r="C340" s="1400"/>
      <c r="D340" s="1400"/>
      <c r="E340" s="1400"/>
      <c r="F340" s="1400"/>
      <c r="G340" s="1400"/>
      <c r="H340" s="1397"/>
      <c r="I340" s="1397"/>
      <c r="J340" s="1397"/>
      <c r="K340" s="1398"/>
      <c r="L340" s="1400"/>
      <c r="M340" s="1400"/>
      <c r="N340" s="1400"/>
    </row>
    <row r="341" spans="1:14" s="1401" customFormat="1">
      <c r="A341" s="1400"/>
      <c r="B341" s="1400"/>
      <c r="C341" s="1400"/>
      <c r="D341" s="1400"/>
      <c r="E341" s="1400"/>
      <c r="F341" s="1400"/>
      <c r="G341" s="1400"/>
      <c r="H341" s="1397"/>
      <c r="I341" s="1397"/>
      <c r="J341" s="1397"/>
      <c r="K341" s="1398"/>
      <c r="L341" s="1400"/>
      <c r="M341" s="1400"/>
      <c r="N341" s="1400"/>
    </row>
    <row r="342" spans="1:14" s="1401" customFormat="1">
      <c r="A342" s="1400"/>
      <c r="B342" s="1400"/>
      <c r="C342" s="1400"/>
      <c r="D342" s="1400"/>
      <c r="E342" s="1400"/>
      <c r="F342" s="1400"/>
      <c r="G342" s="1400"/>
      <c r="H342" s="1397"/>
      <c r="I342" s="1397"/>
      <c r="J342" s="1397"/>
      <c r="K342" s="1398"/>
      <c r="L342" s="1400"/>
      <c r="M342" s="1400"/>
      <c r="N342" s="1400"/>
    </row>
    <row r="343" spans="1:14" s="1401" customFormat="1">
      <c r="A343" s="1400"/>
      <c r="B343" s="1400"/>
      <c r="C343" s="1400"/>
      <c r="D343" s="1400"/>
      <c r="E343" s="1400"/>
      <c r="F343" s="1400"/>
      <c r="G343" s="1400"/>
      <c r="H343" s="1397"/>
      <c r="I343" s="1397"/>
      <c r="J343" s="1397"/>
      <c r="K343" s="1398"/>
      <c r="L343" s="1400"/>
      <c r="M343" s="1400"/>
      <c r="N343" s="1400"/>
    </row>
    <row r="344" spans="1:14" s="1401" customFormat="1">
      <c r="A344" s="1400"/>
      <c r="B344" s="1400"/>
      <c r="C344" s="1400"/>
      <c r="D344" s="1400"/>
      <c r="E344" s="1400"/>
      <c r="F344" s="1400"/>
      <c r="G344" s="1400"/>
      <c r="H344" s="1397"/>
      <c r="I344" s="1397"/>
      <c r="J344" s="1397"/>
      <c r="K344" s="1398"/>
      <c r="L344" s="1400"/>
      <c r="M344" s="1400"/>
      <c r="N344" s="1400"/>
    </row>
    <row r="345" spans="1:14" s="1401" customFormat="1">
      <c r="A345" s="1400"/>
      <c r="B345" s="1400"/>
      <c r="C345" s="1400"/>
      <c r="D345" s="1400"/>
      <c r="E345" s="1400"/>
      <c r="F345" s="1400"/>
      <c r="G345" s="1400"/>
      <c r="H345" s="1397"/>
      <c r="I345" s="1397"/>
      <c r="J345" s="1397"/>
      <c r="K345" s="1398"/>
      <c r="L345" s="1400"/>
      <c r="M345" s="1400"/>
      <c r="N345" s="1400"/>
    </row>
    <row r="346" spans="1:14" s="1401" customFormat="1">
      <c r="A346" s="1400"/>
      <c r="B346" s="1400"/>
      <c r="C346" s="1400"/>
      <c r="D346" s="1400"/>
      <c r="E346" s="1400"/>
      <c r="F346" s="1400"/>
      <c r="G346" s="1400"/>
      <c r="H346" s="1397"/>
      <c r="I346" s="1397"/>
      <c r="J346" s="1397"/>
      <c r="K346" s="1398"/>
      <c r="L346" s="1400"/>
      <c r="M346" s="1400"/>
      <c r="N346" s="1400"/>
    </row>
    <row r="347" spans="1:14" s="1401" customFormat="1">
      <c r="A347" s="1400"/>
      <c r="B347" s="1400"/>
      <c r="C347" s="1400"/>
      <c r="D347" s="1400"/>
      <c r="E347" s="1400"/>
      <c r="F347" s="1400"/>
      <c r="G347" s="1400"/>
      <c r="H347" s="1397"/>
      <c r="I347" s="1397"/>
      <c r="J347" s="1397"/>
      <c r="K347" s="1398"/>
      <c r="L347" s="1400"/>
      <c r="M347" s="1400"/>
      <c r="N347" s="1400"/>
    </row>
    <row r="348" spans="1:14" s="1401" customFormat="1">
      <c r="A348" s="1400"/>
      <c r="B348" s="1400"/>
      <c r="C348" s="1400"/>
      <c r="D348" s="1400"/>
      <c r="E348" s="1400"/>
      <c r="F348" s="1400"/>
      <c r="G348" s="1400"/>
      <c r="H348" s="1397"/>
      <c r="I348" s="1397"/>
      <c r="J348" s="1397"/>
      <c r="K348" s="1398"/>
      <c r="L348" s="1400"/>
      <c r="M348" s="1400"/>
      <c r="N348" s="1400"/>
    </row>
    <row r="349" spans="1:14" s="1401" customFormat="1">
      <c r="A349" s="1400"/>
      <c r="B349" s="1400"/>
      <c r="C349" s="1400"/>
      <c r="D349" s="1400"/>
      <c r="E349" s="1400"/>
      <c r="F349" s="1400"/>
      <c r="G349" s="1400"/>
      <c r="H349" s="1397"/>
      <c r="I349" s="1397"/>
      <c r="J349" s="1397"/>
      <c r="K349" s="1398"/>
      <c r="L349" s="1400"/>
      <c r="M349" s="1400"/>
      <c r="N349" s="1400"/>
    </row>
    <row r="350" spans="1:14" s="1401" customFormat="1">
      <c r="A350" s="1400"/>
      <c r="B350" s="1400"/>
      <c r="C350" s="1400"/>
      <c r="D350" s="1400"/>
      <c r="E350" s="1400"/>
      <c r="F350" s="1400"/>
      <c r="G350" s="1400"/>
      <c r="H350" s="1397"/>
      <c r="I350" s="1397"/>
      <c r="J350" s="1397"/>
      <c r="K350" s="1398"/>
      <c r="L350" s="1400"/>
      <c r="M350" s="1400"/>
      <c r="N350" s="1400"/>
    </row>
    <row r="351" spans="1:14" s="1401" customFormat="1">
      <c r="A351" s="1400"/>
      <c r="B351" s="1400"/>
      <c r="C351" s="1400"/>
      <c r="D351" s="1400"/>
      <c r="E351" s="1400"/>
      <c r="F351" s="1400"/>
      <c r="G351" s="1400"/>
      <c r="H351" s="1397"/>
      <c r="I351" s="1397"/>
      <c r="J351" s="1397"/>
      <c r="K351" s="1398"/>
      <c r="L351" s="1400"/>
      <c r="M351" s="1400"/>
      <c r="N351" s="1400"/>
    </row>
    <row r="352" spans="1:14" s="1401" customFormat="1">
      <c r="A352" s="1400"/>
      <c r="B352" s="1400"/>
      <c r="C352" s="1400"/>
      <c r="D352" s="1400"/>
      <c r="E352" s="1400"/>
      <c r="F352" s="1400"/>
      <c r="G352" s="1400"/>
      <c r="H352" s="1397"/>
      <c r="I352" s="1397"/>
      <c r="J352" s="1397"/>
      <c r="K352" s="1398"/>
      <c r="L352" s="1400"/>
      <c r="M352" s="1400"/>
      <c r="N352" s="1400"/>
    </row>
    <row r="353" spans="1:11" s="1401" customFormat="1">
      <c r="A353" s="1400"/>
      <c r="B353" s="1400"/>
      <c r="C353" s="1400"/>
      <c r="D353" s="1400"/>
      <c r="E353" s="1400"/>
      <c r="F353" s="1400"/>
      <c r="G353" s="1400"/>
      <c r="H353" s="1397"/>
      <c r="I353" s="1397"/>
      <c r="J353" s="1397"/>
      <c r="K353" s="1398"/>
    </row>
    <row r="354" spans="1:11" s="1401" customFormat="1">
      <c r="A354" s="1400"/>
      <c r="B354" s="1400"/>
      <c r="C354" s="1400"/>
      <c r="D354" s="1400"/>
      <c r="E354" s="1400"/>
      <c r="F354" s="1400"/>
      <c r="G354" s="1400"/>
      <c r="H354" s="1397"/>
      <c r="I354" s="1397"/>
      <c r="J354" s="1397"/>
      <c r="K354" s="1398"/>
    </row>
    <row r="355" spans="1:11" s="1401" customFormat="1">
      <c r="A355" s="1400"/>
      <c r="B355" s="1400"/>
      <c r="C355" s="1400"/>
      <c r="D355" s="1400"/>
      <c r="E355" s="1400"/>
      <c r="F355" s="1400"/>
      <c r="G355" s="1400"/>
      <c r="H355" s="1397"/>
      <c r="I355" s="1397"/>
      <c r="J355" s="1397"/>
      <c r="K355" s="1398"/>
    </row>
    <row r="356" spans="1:11" s="1401" customFormat="1">
      <c r="A356" s="1400"/>
      <c r="B356" s="1400"/>
      <c r="C356" s="1400"/>
      <c r="D356" s="1400"/>
      <c r="E356" s="1400"/>
      <c r="F356" s="1400"/>
      <c r="G356" s="1400"/>
      <c r="H356" s="1397"/>
      <c r="I356" s="1397"/>
      <c r="J356" s="1397"/>
      <c r="K356" s="1398"/>
    </row>
    <row r="357" spans="1:11" s="1401" customFormat="1">
      <c r="A357" s="1400"/>
      <c r="B357" s="1400"/>
      <c r="C357" s="1400"/>
      <c r="D357" s="1400"/>
      <c r="E357" s="1400"/>
      <c r="F357" s="1400"/>
      <c r="G357" s="1400"/>
      <c r="H357" s="1397"/>
      <c r="I357" s="1397"/>
      <c r="J357" s="1397"/>
      <c r="K357" s="1398"/>
    </row>
    <row r="358" spans="1:11" s="1401" customFormat="1">
      <c r="A358" s="1400"/>
      <c r="B358" s="1400"/>
      <c r="C358" s="1400"/>
      <c r="D358" s="1400"/>
      <c r="E358" s="1400"/>
      <c r="F358" s="1400"/>
      <c r="G358" s="1400"/>
      <c r="H358" s="1397"/>
      <c r="I358" s="1397"/>
      <c r="J358" s="1397"/>
      <c r="K358" s="1398"/>
    </row>
    <row r="359" spans="1:11" s="1401" customFormat="1">
      <c r="A359" s="1400"/>
      <c r="B359" s="1400"/>
      <c r="C359" s="1400"/>
      <c r="D359" s="1400"/>
      <c r="E359" s="1400"/>
      <c r="F359" s="1400"/>
      <c r="G359" s="1400"/>
      <c r="H359" s="1397"/>
      <c r="I359" s="1397"/>
      <c r="J359" s="1397"/>
      <c r="K359" s="1398"/>
    </row>
    <row r="360" spans="1:11" s="1401" customFormat="1">
      <c r="A360" s="1400"/>
      <c r="B360" s="1400"/>
      <c r="C360" s="1400"/>
      <c r="D360" s="1400"/>
      <c r="E360" s="1400"/>
      <c r="F360" s="1400"/>
      <c r="G360" s="1400"/>
      <c r="H360" s="1397"/>
      <c r="I360" s="1397"/>
      <c r="J360" s="1397"/>
      <c r="K360" s="1398"/>
    </row>
    <row r="361" spans="1:11" s="1401" customFormat="1">
      <c r="A361" s="1400"/>
      <c r="B361" s="1400"/>
      <c r="C361" s="1400"/>
      <c r="D361" s="1400"/>
      <c r="E361" s="1400"/>
      <c r="F361" s="1400"/>
      <c r="G361" s="1400"/>
      <c r="H361" s="1397"/>
      <c r="I361" s="1397"/>
      <c r="J361" s="1397"/>
      <c r="K361" s="1398"/>
    </row>
    <row r="362" spans="1:11" s="1401" customFormat="1">
      <c r="A362" s="1400"/>
      <c r="B362" s="1400"/>
      <c r="C362" s="1400"/>
      <c r="D362" s="1400"/>
      <c r="E362" s="1400"/>
      <c r="F362" s="1400"/>
      <c r="G362" s="1400"/>
      <c r="H362" s="1397"/>
      <c r="I362" s="1397"/>
      <c r="J362" s="1397"/>
      <c r="K362" s="1398"/>
    </row>
    <row r="363" spans="1:11" s="1401" customFormat="1">
      <c r="A363" s="1400"/>
      <c r="B363" s="1400"/>
      <c r="C363" s="1400"/>
      <c r="D363" s="1400"/>
      <c r="E363" s="1400"/>
      <c r="F363" s="1400"/>
      <c r="G363" s="1400"/>
      <c r="H363" s="1397"/>
      <c r="I363" s="1397"/>
      <c r="J363" s="1397"/>
      <c r="K363" s="1398"/>
    </row>
    <row r="364" spans="1:11" s="1401" customFormat="1">
      <c r="A364" s="1400"/>
      <c r="B364" s="1400"/>
      <c r="C364" s="1400"/>
      <c r="D364" s="1400"/>
      <c r="E364" s="1400"/>
      <c r="F364" s="1400"/>
      <c r="G364" s="1400"/>
      <c r="H364" s="1397"/>
      <c r="I364" s="1397"/>
      <c r="J364" s="1397"/>
      <c r="K364" s="1398"/>
    </row>
    <row r="365" spans="1:11" s="1401" customFormat="1">
      <c r="A365" s="1400"/>
      <c r="B365" s="1400"/>
      <c r="C365" s="1400"/>
      <c r="D365" s="1400"/>
      <c r="E365" s="1400"/>
      <c r="F365" s="1400"/>
      <c r="G365" s="1400"/>
      <c r="H365" s="1397"/>
      <c r="I365" s="1397"/>
      <c r="J365" s="1397"/>
      <c r="K365" s="1398"/>
    </row>
    <row r="366" spans="1:11" s="1401" customFormat="1">
      <c r="A366" s="1400"/>
      <c r="B366" s="1400"/>
      <c r="C366" s="1400"/>
      <c r="D366" s="1400"/>
      <c r="E366" s="1400"/>
      <c r="F366" s="1400"/>
      <c r="G366" s="1400"/>
      <c r="H366" s="1397"/>
      <c r="I366" s="1397"/>
      <c r="J366" s="1397"/>
      <c r="K366" s="1398"/>
    </row>
    <row r="367" spans="1:11" s="1401" customFormat="1">
      <c r="A367" s="1400"/>
      <c r="B367" s="1400"/>
      <c r="C367" s="1400"/>
      <c r="D367" s="1400"/>
      <c r="E367" s="1400"/>
      <c r="F367" s="1400"/>
      <c r="G367" s="1400"/>
      <c r="H367" s="1397"/>
      <c r="I367" s="1397"/>
      <c r="J367" s="1397"/>
      <c r="K367" s="1398"/>
    </row>
    <row r="368" spans="1:11" s="1401" customFormat="1">
      <c r="A368" s="1400"/>
      <c r="B368" s="1400"/>
      <c r="C368" s="1400"/>
      <c r="D368" s="1400"/>
      <c r="E368" s="1400"/>
      <c r="F368" s="1400"/>
      <c r="G368" s="1400"/>
      <c r="H368" s="1397"/>
      <c r="I368" s="1397"/>
      <c r="J368" s="1397"/>
      <c r="K368" s="1398"/>
    </row>
    <row r="369" spans="1:11" s="1401" customFormat="1">
      <c r="A369" s="1400"/>
      <c r="B369" s="1400"/>
      <c r="C369" s="1400"/>
      <c r="D369" s="1400"/>
      <c r="E369" s="1400"/>
      <c r="F369" s="1400"/>
      <c r="G369" s="1400"/>
      <c r="H369" s="1397"/>
      <c r="I369" s="1397"/>
      <c r="J369" s="1397"/>
      <c r="K369" s="1398"/>
    </row>
    <row r="370" spans="1:11" s="1401" customFormat="1">
      <c r="A370" s="1400"/>
      <c r="B370" s="1400"/>
      <c r="C370" s="1400"/>
      <c r="D370" s="1400"/>
      <c r="E370" s="1400"/>
      <c r="F370" s="1400"/>
      <c r="G370" s="1400"/>
      <c r="H370" s="1397"/>
      <c r="I370" s="1397"/>
      <c r="J370" s="1397"/>
      <c r="K370" s="1398"/>
    </row>
    <row r="371" spans="1:11" s="1401" customFormat="1">
      <c r="A371" s="1400"/>
      <c r="B371" s="1400"/>
      <c r="C371" s="1400"/>
      <c r="D371" s="1400"/>
      <c r="E371" s="1400"/>
      <c r="F371" s="1400"/>
      <c r="G371" s="1400"/>
      <c r="H371" s="1397"/>
      <c r="I371" s="1397"/>
      <c r="J371" s="1397"/>
      <c r="K371" s="1398"/>
    </row>
    <row r="372" spans="1:11" s="1401" customFormat="1">
      <c r="A372" s="1400"/>
      <c r="B372" s="1400"/>
      <c r="C372" s="1400"/>
      <c r="D372" s="1400"/>
      <c r="E372" s="1400"/>
      <c r="F372" s="1400"/>
      <c r="G372" s="1400"/>
      <c r="H372" s="1397"/>
      <c r="I372" s="1397"/>
      <c r="J372" s="1397"/>
      <c r="K372" s="1398"/>
    </row>
    <row r="373" spans="1:11" s="1401" customFormat="1">
      <c r="A373" s="1400"/>
      <c r="B373" s="1400"/>
      <c r="C373" s="1400"/>
      <c r="D373" s="1400"/>
      <c r="E373" s="1400"/>
      <c r="F373" s="1400"/>
      <c r="G373" s="1400"/>
      <c r="H373" s="1397"/>
      <c r="I373" s="1397"/>
      <c r="J373" s="1397"/>
      <c r="K373" s="1398"/>
    </row>
    <row r="374" spans="1:11" s="1401" customFormat="1">
      <c r="A374" s="1400"/>
      <c r="B374" s="1400"/>
      <c r="C374" s="1400"/>
      <c r="D374" s="1400"/>
      <c r="E374" s="1400"/>
      <c r="F374" s="1400"/>
      <c r="G374" s="1400"/>
      <c r="H374" s="1397"/>
      <c r="I374" s="1397"/>
      <c r="J374" s="1397"/>
      <c r="K374" s="1398"/>
    </row>
    <row r="375" spans="1:11" s="1401" customFormat="1">
      <c r="A375" s="1400"/>
      <c r="B375" s="1400"/>
      <c r="C375" s="1400"/>
      <c r="D375" s="1400"/>
      <c r="E375" s="1400"/>
      <c r="F375" s="1400"/>
      <c r="G375" s="1400"/>
      <c r="H375" s="1397"/>
      <c r="I375" s="1397"/>
      <c r="J375" s="1397"/>
      <c r="K375" s="1398"/>
    </row>
    <row r="376" spans="1:11" s="1401" customFormat="1">
      <c r="A376" s="1400"/>
      <c r="B376" s="1400"/>
      <c r="C376" s="1400"/>
      <c r="D376" s="1400"/>
      <c r="E376" s="1400"/>
      <c r="F376" s="1400"/>
      <c r="G376" s="1400"/>
      <c r="H376" s="1397"/>
      <c r="I376" s="1397"/>
      <c r="J376" s="1397"/>
      <c r="K376" s="1398"/>
    </row>
    <row r="377" spans="1:11" s="1401" customFormat="1">
      <c r="A377" s="1400"/>
      <c r="B377" s="1400"/>
      <c r="C377" s="1400"/>
      <c r="D377" s="1400"/>
      <c r="E377" s="1400"/>
      <c r="F377" s="1400"/>
      <c r="G377" s="1400"/>
      <c r="H377" s="1397"/>
      <c r="I377" s="1397"/>
      <c r="J377" s="1397"/>
      <c r="K377" s="1398"/>
    </row>
    <row r="378" spans="1:11" s="1401" customFormat="1">
      <c r="A378" s="1400"/>
      <c r="B378" s="1400"/>
      <c r="C378" s="1400"/>
      <c r="D378" s="1400"/>
      <c r="E378" s="1400"/>
      <c r="F378" s="1400"/>
      <c r="G378" s="1400"/>
      <c r="H378" s="1397"/>
      <c r="I378" s="1397"/>
      <c r="J378" s="1397"/>
      <c r="K378" s="1398"/>
    </row>
    <row r="379" spans="1:11" s="1401" customFormat="1">
      <c r="A379" s="1400"/>
      <c r="B379" s="1400"/>
      <c r="C379" s="1400"/>
      <c r="D379" s="1400"/>
      <c r="E379" s="1400"/>
      <c r="F379" s="1400"/>
      <c r="G379" s="1400"/>
      <c r="H379" s="1397"/>
      <c r="I379" s="1397"/>
      <c r="J379" s="1397"/>
      <c r="K379" s="1398"/>
    </row>
    <row r="380" spans="1:11" s="1401" customFormat="1">
      <c r="A380" s="1400"/>
      <c r="B380" s="1400"/>
      <c r="C380" s="1400"/>
      <c r="D380" s="1400"/>
      <c r="E380" s="1400"/>
      <c r="F380" s="1400"/>
      <c r="G380" s="1400"/>
      <c r="H380" s="1397"/>
      <c r="I380" s="1397"/>
      <c r="J380" s="1397"/>
      <c r="K380" s="1398"/>
    </row>
    <row r="381" spans="1:11" s="1401" customFormat="1">
      <c r="A381" s="1400"/>
      <c r="B381" s="1400"/>
      <c r="C381" s="1400"/>
      <c r="D381" s="1400"/>
      <c r="E381" s="1400"/>
      <c r="F381" s="1400"/>
      <c r="G381" s="1400"/>
      <c r="H381" s="1397"/>
      <c r="I381" s="1397"/>
      <c r="J381" s="1397"/>
      <c r="K381" s="1398"/>
    </row>
    <row r="382" spans="1:11" s="1401" customFormat="1">
      <c r="A382" s="1400"/>
      <c r="B382" s="1400"/>
      <c r="C382" s="1400"/>
      <c r="D382" s="1400"/>
      <c r="E382" s="1400"/>
      <c r="F382" s="1400"/>
      <c r="G382" s="1400"/>
      <c r="H382" s="1397"/>
      <c r="I382" s="1397"/>
      <c r="J382" s="1397"/>
      <c r="K382" s="1398"/>
    </row>
    <row r="383" spans="1:11" s="1401" customFormat="1">
      <c r="A383" s="1400"/>
      <c r="B383" s="1400"/>
      <c r="C383" s="1400"/>
      <c r="D383" s="1400"/>
      <c r="E383" s="1400"/>
      <c r="F383" s="1400"/>
      <c r="G383" s="1400"/>
      <c r="H383" s="1397"/>
      <c r="I383" s="1397"/>
      <c r="J383" s="1397"/>
      <c r="K383" s="1398"/>
    </row>
    <row r="384" spans="1:11" s="1401" customFormat="1">
      <c r="A384" s="1400"/>
      <c r="B384" s="1400"/>
      <c r="C384" s="1400"/>
      <c r="D384" s="1400"/>
      <c r="E384" s="1400"/>
      <c r="F384" s="1400"/>
      <c r="G384" s="1400"/>
      <c r="H384" s="1397"/>
      <c r="I384" s="1397"/>
      <c r="J384" s="1397"/>
      <c r="K384" s="1398"/>
    </row>
    <row r="385" spans="1:11" s="1401" customFormat="1">
      <c r="A385" s="1400"/>
      <c r="B385" s="1400"/>
      <c r="C385" s="1400"/>
      <c r="D385" s="1400"/>
      <c r="E385" s="1400"/>
      <c r="F385" s="1400"/>
      <c r="G385" s="1400"/>
      <c r="H385" s="1397"/>
      <c r="I385" s="1397"/>
      <c r="J385" s="1397"/>
      <c r="K385" s="1398"/>
    </row>
    <row r="386" spans="1:11" s="1401" customFormat="1">
      <c r="A386" s="1400"/>
      <c r="B386" s="1400"/>
      <c r="C386" s="1400"/>
      <c r="D386" s="1400"/>
      <c r="E386" s="1400"/>
      <c r="F386" s="1400"/>
      <c r="G386" s="1400"/>
      <c r="H386" s="1397"/>
      <c r="I386" s="1397"/>
      <c r="J386" s="1397"/>
      <c r="K386" s="1398"/>
    </row>
    <row r="387" spans="1:11" s="1401" customFormat="1">
      <c r="A387" s="1400"/>
      <c r="B387" s="1400"/>
      <c r="C387" s="1400"/>
      <c r="D387" s="1400"/>
      <c r="E387" s="1400"/>
      <c r="F387" s="1400"/>
      <c r="G387" s="1400"/>
      <c r="H387" s="1397"/>
      <c r="I387" s="1397"/>
      <c r="J387" s="1397"/>
      <c r="K387" s="1398"/>
    </row>
    <row r="388" spans="1:11" s="1401" customFormat="1">
      <c r="A388" s="1400"/>
      <c r="B388" s="1400"/>
      <c r="C388" s="1400"/>
      <c r="D388" s="1400"/>
      <c r="E388" s="1400"/>
      <c r="F388" s="1400"/>
      <c r="G388" s="1400"/>
      <c r="H388" s="1397"/>
      <c r="I388" s="1397"/>
      <c r="J388" s="1397"/>
      <c r="K388" s="1398"/>
    </row>
    <row r="389" spans="1:11" s="1401" customFormat="1">
      <c r="A389" s="1400"/>
      <c r="B389" s="1400"/>
      <c r="C389" s="1400"/>
      <c r="D389" s="1400"/>
      <c r="E389" s="1400"/>
      <c r="F389" s="1400"/>
      <c r="G389" s="1400"/>
      <c r="H389" s="1397"/>
      <c r="I389" s="1397"/>
      <c r="J389" s="1397"/>
      <c r="K389" s="1398"/>
    </row>
    <row r="390" spans="1:11" s="1401" customFormat="1">
      <c r="A390" s="1400"/>
      <c r="B390" s="1400"/>
      <c r="C390" s="1400"/>
      <c r="D390" s="1400"/>
      <c r="E390" s="1400"/>
      <c r="F390" s="1400"/>
      <c r="G390" s="1400"/>
      <c r="H390" s="1397"/>
      <c r="I390" s="1397"/>
      <c r="J390" s="1397"/>
      <c r="K390" s="1398"/>
    </row>
    <row r="391" spans="1:11" s="1401" customFormat="1">
      <c r="A391" s="1400"/>
      <c r="B391" s="1400"/>
      <c r="C391" s="1400"/>
      <c r="D391" s="1400"/>
      <c r="E391" s="1400"/>
      <c r="F391" s="1400"/>
      <c r="G391" s="1400"/>
      <c r="H391" s="1397"/>
      <c r="I391" s="1397"/>
      <c r="J391" s="1397"/>
      <c r="K391" s="1398"/>
    </row>
    <row r="392" spans="1:11" s="1401" customFormat="1">
      <c r="A392" s="1400"/>
      <c r="B392" s="1400"/>
      <c r="C392" s="1400"/>
      <c r="D392" s="1400"/>
      <c r="E392" s="1400"/>
      <c r="F392" s="1400"/>
      <c r="G392" s="1400"/>
      <c r="H392" s="1397"/>
      <c r="I392" s="1397"/>
      <c r="J392" s="1397"/>
      <c r="K392" s="1398"/>
    </row>
    <row r="393" spans="1:11" s="1401" customFormat="1">
      <c r="A393" s="1400"/>
      <c r="B393" s="1400"/>
      <c r="C393" s="1400"/>
      <c r="D393" s="1400"/>
      <c r="E393" s="1400"/>
      <c r="F393" s="1400"/>
      <c r="G393" s="1400"/>
      <c r="H393" s="1397"/>
      <c r="I393" s="1397"/>
      <c r="J393" s="1397"/>
      <c r="K393" s="1398"/>
    </row>
    <row r="394" spans="1:11" s="1401" customFormat="1">
      <c r="A394" s="1400"/>
      <c r="B394" s="1400"/>
      <c r="C394" s="1400"/>
      <c r="D394" s="1400"/>
      <c r="E394" s="1400"/>
      <c r="F394" s="1400"/>
      <c r="G394" s="1400"/>
      <c r="H394" s="1397"/>
      <c r="I394" s="1397"/>
      <c r="J394" s="1397"/>
      <c r="K394" s="1398"/>
    </row>
    <row r="395" spans="1:11" s="1401" customFormat="1">
      <c r="A395" s="1400"/>
      <c r="B395" s="1400"/>
      <c r="C395" s="1400"/>
      <c r="D395" s="1400"/>
      <c r="E395" s="1400"/>
      <c r="F395" s="1400"/>
      <c r="G395" s="1400"/>
      <c r="H395" s="1397"/>
      <c r="I395" s="1397"/>
      <c r="J395" s="1397"/>
      <c r="K395" s="1398"/>
    </row>
    <row r="396" spans="1:11" s="1401" customFormat="1">
      <c r="A396" s="1400"/>
      <c r="B396" s="1400"/>
      <c r="C396" s="1400"/>
      <c r="D396" s="1400"/>
      <c r="E396" s="1400"/>
      <c r="F396" s="1400"/>
      <c r="G396" s="1400"/>
      <c r="H396" s="1397"/>
      <c r="I396" s="1397"/>
      <c r="J396" s="1397"/>
      <c r="K396" s="1398"/>
    </row>
    <row r="397" spans="1:11" s="1401" customFormat="1">
      <c r="A397" s="1400"/>
      <c r="B397" s="1400"/>
      <c r="C397" s="1400"/>
      <c r="D397" s="1400"/>
      <c r="E397" s="1400"/>
      <c r="F397" s="1400"/>
      <c r="G397" s="1400"/>
      <c r="H397" s="1397"/>
      <c r="I397" s="1397"/>
      <c r="J397" s="1397"/>
      <c r="K397" s="1398"/>
    </row>
    <row r="398" spans="1:11" s="1401" customFormat="1">
      <c r="A398" s="1400"/>
      <c r="B398" s="1400"/>
      <c r="C398" s="1400"/>
      <c r="D398" s="1400"/>
      <c r="E398" s="1400"/>
      <c r="F398" s="1400"/>
      <c r="G398" s="1402"/>
      <c r="H398" s="1397"/>
      <c r="I398" s="1397"/>
      <c r="J398" s="1397"/>
      <c r="K398" s="1398"/>
    </row>
    <row r="399" spans="1:11" s="1401" customFormat="1">
      <c r="A399" s="1400"/>
      <c r="B399" s="1400"/>
      <c r="C399" s="1400"/>
      <c r="D399" s="1400"/>
      <c r="E399" s="1400"/>
      <c r="F399" s="1400"/>
      <c r="G399" s="1402"/>
      <c r="H399" s="1397"/>
      <c r="I399" s="1397"/>
      <c r="J399" s="1397"/>
      <c r="K399" s="1398"/>
    </row>
    <row r="400" spans="1:11" s="1401" customFormat="1">
      <c r="A400" s="1400"/>
      <c r="B400" s="1400"/>
      <c r="C400" s="1400"/>
      <c r="D400" s="1400"/>
      <c r="E400" s="1400"/>
      <c r="F400" s="1400"/>
      <c r="G400" s="1400"/>
      <c r="H400" s="1397"/>
      <c r="I400" s="1397"/>
      <c r="J400" s="1397"/>
      <c r="K400" s="1398"/>
    </row>
    <row r="401" spans="1:11" s="1401" customFormat="1">
      <c r="A401" s="1400"/>
      <c r="B401" s="1400"/>
      <c r="C401" s="1400"/>
      <c r="D401" s="1400"/>
      <c r="E401" s="1400"/>
      <c r="F401" s="1400"/>
      <c r="G401" s="1400"/>
      <c r="H401" s="1397"/>
      <c r="I401" s="1397"/>
      <c r="J401" s="1397"/>
      <c r="K401" s="1398"/>
    </row>
    <row r="402" spans="1:11" s="1401" customFormat="1">
      <c r="A402" s="1400"/>
      <c r="B402" s="1400"/>
      <c r="C402" s="1400"/>
      <c r="D402" s="1400"/>
      <c r="E402" s="1400"/>
      <c r="F402" s="1400"/>
      <c r="G402" s="1400"/>
      <c r="H402" s="1397"/>
      <c r="I402" s="1397"/>
      <c r="J402" s="1397"/>
      <c r="K402" s="1398"/>
    </row>
    <row r="403" spans="1:11" s="1401" customFormat="1">
      <c r="A403" s="1400"/>
      <c r="B403" s="1400"/>
      <c r="C403" s="1400"/>
      <c r="D403" s="1400"/>
      <c r="E403" s="1400"/>
      <c r="F403" s="1400"/>
      <c r="G403" s="1400"/>
      <c r="H403" s="1397"/>
      <c r="I403" s="1397"/>
      <c r="J403" s="1397"/>
      <c r="K403" s="1398"/>
    </row>
  </sheetData>
  <autoFilter ref="A3:N224" xr:uid="{E65DDF69-8474-448D-9BFE-5AF901A0AA1F}"/>
  <mergeCells count="1">
    <mergeCell ref="A2:D2"/>
  </mergeCells>
  <conditionalFormatting sqref="B405:B1048576 B3">
    <cfRule type="duplicateValues" dxfId="79" priority="9"/>
    <cfRule type="duplicateValues" dxfId="78" priority="10"/>
  </conditionalFormatting>
  <conditionalFormatting sqref="K29:K282">
    <cfRule type="containsText" dxfId="77" priority="8" operator="containsText" text="Compl">
      <formula>NOT(ISERROR(SEARCH("Compl",K29)))</formula>
    </cfRule>
  </conditionalFormatting>
  <conditionalFormatting sqref="L208 L168 L157 L152:L153 L150 L148 L143:L146 L131:L141 L129 L116:L117 L112">
    <cfRule type="containsText" dxfId="76" priority="6" operator="containsText" text="Compl">
      <formula>NOT(ISERROR(SEARCH("Compl",L112)))</formula>
    </cfRule>
  </conditionalFormatting>
  <conditionalFormatting sqref="M152 M143 M139:M140 M134:M137">
    <cfRule type="containsText" dxfId="75" priority="5" operator="containsText" text="Compl">
      <formula>NOT(ISERROR(SEARCH("Compl",M134)))</formula>
    </cfRule>
  </conditionalFormatting>
  <conditionalFormatting sqref="N139:N140 N137">
    <cfRule type="containsText" dxfId="74" priority="4" operator="containsText" text="Compl">
      <formula>NOT(ISERROR(SEARCH("Compl",N137)))</formula>
    </cfRule>
  </conditionalFormatting>
  <conditionalFormatting sqref="N143">
    <cfRule type="containsText" dxfId="73" priority="3" operator="containsText" text="Compl">
      <formula>NOT(ISERROR(SEARCH("Compl",N143)))</formula>
    </cfRule>
  </conditionalFormatting>
  <conditionalFormatting sqref="N144 N141 N138">
    <cfRule type="containsText" dxfId="72" priority="2" operator="containsText" text="Compl">
      <formula>NOT(ISERROR(SEARCH("Compl",N138)))</formula>
    </cfRule>
  </conditionalFormatting>
  <conditionalFormatting sqref="M131:M132">
    <cfRule type="containsText" dxfId="71" priority="1" operator="containsText" text="Compl">
      <formula>NOT(ISERROR(SEARCH("Compl",M131)))</formula>
    </cfRule>
  </conditionalFormatting>
  <pageMargins left="0.7" right="0.7" top="0.75" bottom="0.75" header="0.3" footer="0.3"/>
  <pageSetup scale="68"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94F28-53AB-41A6-907C-9E0502E5ED12}">
  <sheetPr>
    <tabColor theme="7"/>
  </sheetPr>
  <dimension ref="A1:N403"/>
  <sheetViews>
    <sheetView showGridLines="0" zoomScaleNormal="100" workbookViewId="0">
      <pane ySplit="3" topLeftCell="A4" activePane="bottomLeft" state="frozen"/>
      <selection activeCell="C180" sqref="C180:C210"/>
      <selection pane="bottomLeft" activeCell="M128" sqref="M128:M138"/>
    </sheetView>
  </sheetViews>
  <sheetFormatPr defaultColWidth="9.140625" defaultRowHeight="12"/>
  <cols>
    <col min="1" max="1" width="13.140625" style="1384" customWidth="1"/>
    <col min="2" max="2" width="9.140625" style="1384" customWidth="1"/>
    <col min="3" max="3" width="18.7109375" style="1385" customWidth="1"/>
    <col min="4" max="4" width="7.85546875" style="1384" customWidth="1"/>
    <col min="5" max="5" width="10.5703125" style="1384" customWidth="1"/>
    <col min="6" max="6" width="10.7109375" style="1384" customWidth="1"/>
    <col min="7" max="7" width="11.28515625" style="1384" customWidth="1"/>
    <col min="8" max="8" width="20.140625" style="1384" customWidth="1"/>
    <col min="9" max="9" width="6.5703125" style="1384" customWidth="1"/>
    <col min="10" max="10" width="4.7109375" style="1384" customWidth="1"/>
    <col min="11" max="11" width="7.140625" style="1384" customWidth="1"/>
    <col min="12" max="12" width="10.85546875" style="1384" customWidth="1"/>
    <col min="13" max="13" width="10.140625" style="1384" customWidth="1"/>
    <col min="14" max="14" width="9.140625" style="1384" customWidth="1"/>
    <col min="15" max="16384" width="9.140625" style="1384"/>
  </cols>
  <sheetData>
    <row r="1" spans="1:14">
      <c r="A1" s="1383"/>
      <c r="L1" s="1386"/>
    </row>
    <row r="2" spans="1:14" ht="16.5" customHeight="1">
      <c r="A2" s="1387" t="s">
        <v>4214</v>
      </c>
      <c r="B2" s="1387"/>
      <c r="C2" s="1388"/>
      <c r="D2" s="1387"/>
      <c r="E2" s="1387"/>
      <c r="F2" s="1389"/>
      <c r="G2" s="1389"/>
      <c r="H2" s="1389"/>
      <c r="I2" s="1390">
        <f t="shared" ref="I2:K2" si="0">SUBTOTAL(9,I4:I403)</f>
        <v>41</v>
      </c>
      <c r="J2" s="1390">
        <f t="shared" si="0"/>
        <v>10</v>
      </c>
      <c r="K2" s="1390">
        <f t="shared" si="0"/>
        <v>8</v>
      </c>
      <c r="L2" s="1390">
        <f>SUBTOTAL(3,L4:L1048576)</f>
        <v>74</v>
      </c>
      <c r="M2" s="1390">
        <f t="shared" ref="M2" si="1">SUBTOTAL(3,M4:M1048576)</f>
        <v>8</v>
      </c>
      <c r="N2" s="1390">
        <f>SUBTOTAL(3,N4:N1048576)</f>
        <v>28</v>
      </c>
    </row>
    <row r="3" spans="1:14" s="1386" customFormat="1" ht="30" customHeight="1">
      <c r="A3" s="1391" t="s">
        <v>4195</v>
      </c>
      <c r="B3" s="1391" t="s">
        <v>44</v>
      </c>
      <c r="C3" s="1391" t="s">
        <v>4196</v>
      </c>
      <c r="D3" s="1392" t="s">
        <v>4197</v>
      </c>
      <c r="E3" s="1392" t="s">
        <v>4198</v>
      </c>
      <c r="F3" s="1391" t="s">
        <v>46</v>
      </c>
      <c r="G3" s="1391" t="s">
        <v>47</v>
      </c>
      <c r="H3" s="1391" t="s">
        <v>48</v>
      </c>
      <c r="I3" s="1392" t="s">
        <v>1251</v>
      </c>
      <c r="J3" s="1392" t="s">
        <v>263</v>
      </c>
      <c r="K3" s="1392" t="s">
        <v>1375</v>
      </c>
      <c r="L3" s="1392" t="s">
        <v>4199</v>
      </c>
      <c r="M3" s="1392" t="s">
        <v>4200</v>
      </c>
      <c r="N3" s="1392" t="s">
        <v>4201</v>
      </c>
    </row>
    <row r="4" spans="1:14" s="1386" customFormat="1">
      <c r="A4" s="1381">
        <f>SUBTOTAL(103,$B$4:B4)</f>
        <v>1</v>
      </c>
      <c r="B4" s="1381" t="s">
        <v>260</v>
      </c>
      <c r="C4" s="1381" t="s">
        <v>275</v>
      </c>
      <c r="D4" s="1381">
        <v>4</v>
      </c>
      <c r="E4" s="1381">
        <v>100.36</v>
      </c>
      <c r="F4" s="1381" t="s">
        <v>735</v>
      </c>
      <c r="G4" s="1381" t="s">
        <v>736</v>
      </c>
      <c r="H4" s="1393" t="s">
        <v>4202</v>
      </c>
      <c r="I4" s="1399"/>
      <c r="J4" s="1399"/>
      <c r="K4" s="1399"/>
      <c r="L4" s="1382"/>
      <c r="M4" s="1382"/>
      <c r="N4" s="1382"/>
    </row>
    <row r="5" spans="1:14" s="1386" customFormat="1">
      <c r="A5" s="1381">
        <f>SUBTOTAL(103,$B$4:B5)</f>
        <v>2</v>
      </c>
      <c r="B5" s="1381" t="s">
        <v>262</v>
      </c>
      <c r="C5" s="1381" t="s">
        <v>482</v>
      </c>
      <c r="D5" s="1381">
        <v>4</v>
      </c>
      <c r="E5" s="1381">
        <v>268.44</v>
      </c>
      <c r="F5" s="1381" t="s">
        <v>735</v>
      </c>
      <c r="G5" s="1381" t="s">
        <v>736</v>
      </c>
      <c r="H5" s="1393" t="s">
        <v>4202</v>
      </c>
      <c r="I5" s="1399"/>
      <c r="J5" s="1399"/>
      <c r="K5" s="1399"/>
      <c r="L5" s="1382"/>
      <c r="M5" s="1382"/>
      <c r="N5" s="1382"/>
    </row>
    <row r="6" spans="1:14" s="1386" customFormat="1">
      <c r="A6" s="1381">
        <f>SUBTOTAL(103,$B$4:B6)</f>
        <v>3</v>
      </c>
      <c r="B6" s="1381" t="s">
        <v>264</v>
      </c>
      <c r="C6" s="1381" t="s">
        <v>482</v>
      </c>
      <c r="D6" s="1381">
        <v>4</v>
      </c>
      <c r="E6" s="1381">
        <v>161.36000000000001</v>
      </c>
      <c r="F6" s="1381" t="s">
        <v>735</v>
      </c>
      <c r="G6" s="1381" t="s">
        <v>736</v>
      </c>
      <c r="H6" s="1393" t="s">
        <v>4202</v>
      </c>
      <c r="I6" s="1399"/>
      <c r="J6" s="1399"/>
      <c r="K6" s="1399"/>
      <c r="L6" s="1382"/>
      <c r="M6" s="1382"/>
      <c r="N6" s="1382"/>
    </row>
    <row r="7" spans="1:14" s="1386" customFormat="1">
      <c r="A7" s="1381">
        <f>SUBTOTAL(103,$B$4:B7)</f>
        <v>4</v>
      </c>
      <c r="B7" s="1381" t="s">
        <v>473</v>
      </c>
      <c r="C7" s="1381" t="s">
        <v>298</v>
      </c>
      <c r="D7" s="1381">
        <v>4</v>
      </c>
      <c r="E7" s="1381">
        <v>400</v>
      </c>
      <c r="F7" s="1381" t="s">
        <v>735</v>
      </c>
      <c r="G7" s="1381" t="s">
        <v>736</v>
      </c>
      <c r="H7" s="1393" t="s">
        <v>4202</v>
      </c>
      <c r="I7" s="1399"/>
      <c r="J7" s="1399"/>
      <c r="K7" s="1399"/>
      <c r="L7" s="1382"/>
      <c r="M7" s="1382"/>
      <c r="N7" s="1382"/>
    </row>
    <row r="8" spans="1:14" s="1386" customFormat="1">
      <c r="A8" s="1381">
        <f>SUBTOTAL(103,$B$4:B8)</f>
        <v>5</v>
      </c>
      <c r="B8" s="1381" t="s">
        <v>151</v>
      </c>
      <c r="C8" s="1381" t="s">
        <v>279</v>
      </c>
      <c r="D8" s="1381">
        <v>4</v>
      </c>
      <c r="E8" s="1381">
        <v>419.03</v>
      </c>
      <c r="F8" s="1381" t="s">
        <v>735</v>
      </c>
      <c r="G8" s="1381" t="s">
        <v>736</v>
      </c>
      <c r="H8" s="1393" t="s">
        <v>4202</v>
      </c>
      <c r="I8" s="1399"/>
      <c r="J8" s="1399"/>
      <c r="K8" s="1399"/>
      <c r="L8" s="1382"/>
      <c r="M8" s="1382"/>
      <c r="N8" s="1382"/>
    </row>
    <row r="9" spans="1:14" s="1386" customFormat="1">
      <c r="A9" s="1381">
        <f>SUBTOTAL(103,$B$4:B9)</f>
        <v>6</v>
      </c>
      <c r="B9" s="1381" t="s">
        <v>474</v>
      </c>
      <c r="C9" s="1381" t="s">
        <v>280</v>
      </c>
      <c r="D9" s="1381">
        <v>4</v>
      </c>
      <c r="E9" s="1381">
        <v>418</v>
      </c>
      <c r="F9" s="1381" t="s">
        <v>735</v>
      </c>
      <c r="G9" s="1381" t="s">
        <v>736</v>
      </c>
      <c r="H9" s="1393" t="s">
        <v>4202</v>
      </c>
      <c r="I9" s="1399"/>
      <c r="J9" s="1399"/>
      <c r="K9" s="1399"/>
      <c r="L9" s="1382"/>
      <c r="M9" s="1382"/>
      <c r="N9" s="1382"/>
    </row>
    <row r="10" spans="1:14" s="1386" customFormat="1">
      <c r="A10" s="1381">
        <f>SUBTOTAL(103,$B$4:B10)</f>
        <v>7</v>
      </c>
      <c r="B10" s="1381" t="s">
        <v>475</v>
      </c>
      <c r="C10" s="1381" t="s">
        <v>280</v>
      </c>
      <c r="D10" s="1381">
        <v>4</v>
      </c>
      <c r="E10" s="1381">
        <v>386.78</v>
      </c>
      <c r="F10" s="1381" t="s">
        <v>735</v>
      </c>
      <c r="G10" s="1381" t="s">
        <v>736</v>
      </c>
      <c r="H10" s="1393" t="s">
        <v>4202</v>
      </c>
      <c r="I10" s="1399"/>
      <c r="J10" s="1399"/>
      <c r="K10" s="1399"/>
      <c r="L10" s="1382"/>
      <c r="M10" s="1382"/>
      <c r="N10" s="1382"/>
    </row>
    <row r="11" spans="1:14" s="1386" customFormat="1">
      <c r="A11" s="1381">
        <f>SUBTOTAL(103,$B$4:B11)</f>
        <v>8</v>
      </c>
      <c r="B11" s="1381" t="s">
        <v>476</v>
      </c>
      <c r="C11" s="1381" t="s">
        <v>280</v>
      </c>
      <c r="D11" s="1381">
        <v>4</v>
      </c>
      <c r="E11" s="1381">
        <v>319.22000000000003</v>
      </c>
      <c r="F11" s="1381" t="s">
        <v>735</v>
      </c>
      <c r="G11" s="1381" t="s">
        <v>736</v>
      </c>
      <c r="H11" s="1393" t="s">
        <v>4202</v>
      </c>
      <c r="I11" s="1399"/>
      <c r="J11" s="1399"/>
      <c r="K11" s="1399"/>
      <c r="L11" s="1382"/>
      <c r="M11" s="1382"/>
      <c r="N11" s="1382"/>
    </row>
    <row r="12" spans="1:14" s="1386" customFormat="1">
      <c r="A12" s="1381">
        <f>SUBTOTAL(103,$B$4:B12)</f>
        <v>9</v>
      </c>
      <c r="B12" s="1381" t="s">
        <v>477</v>
      </c>
      <c r="C12" s="1381" t="s">
        <v>483</v>
      </c>
      <c r="D12" s="1381">
        <v>4</v>
      </c>
      <c r="E12" s="1381">
        <v>390.8</v>
      </c>
      <c r="F12" s="1381" t="s">
        <v>735</v>
      </c>
      <c r="G12" s="1381" t="s">
        <v>736</v>
      </c>
      <c r="H12" s="1393" t="s">
        <v>4202</v>
      </c>
      <c r="I12" s="1399"/>
      <c r="J12" s="1399"/>
      <c r="K12" s="1399"/>
      <c r="L12" s="1382"/>
      <c r="M12" s="1382"/>
      <c r="N12" s="1382"/>
    </row>
    <row r="13" spans="1:14" s="1386" customFormat="1">
      <c r="A13" s="1381">
        <f>SUBTOTAL(103,$B$4:B13)</f>
        <v>10</v>
      </c>
      <c r="B13" s="1381" t="s">
        <v>478</v>
      </c>
      <c r="C13" s="1381" t="s">
        <v>282</v>
      </c>
      <c r="D13" s="1381">
        <v>4</v>
      </c>
      <c r="E13" s="1381">
        <v>438</v>
      </c>
      <c r="F13" s="1381" t="s">
        <v>735</v>
      </c>
      <c r="G13" s="1381" t="s">
        <v>736</v>
      </c>
      <c r="H13" s="1393" t="s">
        <v>4202</v>
      </c>
      <c r="I13" s="1399"/>
      <c r="J13" s="1399"/>
      <c r="K13" s="1399"/>
      <c r="L13" s="1382"/>
      <c r="M13" s="1382"/>
      <c r="N13" s="1382"/>
    </row>
    <row r="14" spans="1:14" s="1386" customFormat="1">
      <c r="A14" s="1381">
        <f>SUBTOTAL(103,$B$4:B14)</f>
        <v>11</v>
      </c>
      <c r="B14" s="1381" t="s">
        <v>479</v>
      </c>
      <c r="C14" s="1381" t="s">
        <v>298</v>
      </c>
      <c r="D14" s="1381">
        <v>4</v>
      </c>
      <c r="E14" s="1381">
        <v>406</v>
      </c>
      <c r="F14" s="1381" t="s">
        <v>735</v>
      </c>
      <c r="G14" s="1381" t="s">
        <v>736</v>
      </c>
      <c r="H14" s="1393" t="s">
        <v>4202</v>
      </c>
      <c r="I14" s="1399"/>
      <c r="J14" s="1399"/>
      <c r="K14" s="1399"/>
      <c r="L14" s="1382"/>
      <c r="M14" s="1382"/>
      <c r="N14" s="1382"/>
    </row>
    <row r="15" spans="1:14" s="1386" customFormat="1">
      <c r="A15" s="1381">
        <f>SUBTOTAL(103,$B$4:B15)</f>
        <v>12</v>
      </c>
      <c r="B15" s="1381" t="s">
        <v>266</v>
      </c>
      <c r="C15" s="1381" t="s">
        <v>278</v>
      </c>
      <c r="D15" s="1381">
        <v>4</v>
      </c>
      <c r="E15" s="1381">
        <v>436.42</v>
      </c>
      <c r="F15" s="1381" t="s">
        <v>735</v>
      </c>
      <c r="G15" s="1381" t="s">
        <v>736</v>
      </c>
      <c r="H15" s="1393" t="s">
        <v>4202</v>
      </c>
      <c r="I15" s="1399"/>
      <c r="J15" s="1399">
        <v>1</v>
      </c>
      <c r="K15" s="1399"/>
      <c r="L15" s="1382"/>
      <c r="M15" s="1382"/>
      <c r="N15" s="1382"/>
    </row>
    <row r="16" spans="1:14" s="1386" customFormat="1">
      <c r="A16" s="1381">
        <f>SUBTOTAL(103,$B$4:B16)</f>
        <v>13</v>
      </c>
      <c r="B16" s="1381" t="s">
        <v>153</v>
      </c>
      <c r="C16" s="1381" t="s">
        <v>277</v>
      </c>
      <c r="D16" s="1381">
        <v>4</v>
      </c>
      <c r="E16" s="1381">
        <v>193.59</v>
      </c>
      <c r="F16" s="1381" t="s">
        <v>735</v>
      </c>
      <c r="G16" s="1381" t="s">
        <v>736</v>
      </c>
      <c r="H16" s="1393" t="s">
        <v>4202</v>
      </c>
      <c r="I16" s="1399"/>
      <c r="J16" s="1399">
        <v>1</v>
      </c>
      <c r="K16" s="1399">
        <v>1</v>
      </c>
      <c r="L16" s="1382"/>
      <c r="M16" s="1382"/>
      <c r="N16" s="1382"/>
    </row>
    <row r="17" spans="1:14" s="1386" customFormat="1">
      <c r="A17" s="1381">
        <f>SUBTOTAL(103,$B$4:B17)</f>
        <v>14</v>
      </c>
      <c r="B17" s="1381" t="s">
        <v>270</v>
      </c>
      <c r="C17" s="1381" t="s">
        <v>382</v>
      </c>
      <c r="D17" s="1381">
        <v>4</v>
      </c>
      <c r="E17" s="1381">
        <v>205.24</v>
      </c>
      <c r="F17" s="1381" t="s">
        <v>735</v>
      </c>
      <c r="G17" s="1381" t="s">
        <v>736</v>
      </c>
      <c r="H17" s="1393" t="s">
        <v>4202</v>
      </c>
      <c r="I17" s="1399"/>
      <c r="J17" s="1399"/>
      <c r="K17" s="1399">
        <v>1</v>
      </c>
      <c r="L17" s="1382"/>
      <c r="M17" s="1382"/>
      <c r="N17" s="1382"/>
    </row>
    <row r="18" spans="1:14" s="1386" customFormat="1">
      <c r="A18" s="1381">
        <f>SUBTOTAL(103,$B$4:B18)</f>
        <v>15</v>
      </c>
      <c r="B18" s="1381" t="s">
        <v>271</v>
      </c>
      <c r="C18" s="1381" t="s">
        <v>280</v>
      </c>
      <c r="D18" s="1381">
        <v>4</v>
      </c>
      <c r="E18" s="1381">
        <v>356</v>
      </c>
      <c r="F18" s="1381" t="s">
        <v>735</v>
      </c>
      <c r="G18" s="1381" t="s">
        <v>736</v>
      </c>
      <c r="H18" s="1393" t="s">
        <v>4202</v>
      </c>
      <c r="I18" s="1399"/>
      <c r="J18" s="1399"/>
      <c r="K18" s="1399"/>
      <c r="L18" s="1382"/>
      <c r="M18" s="1382"/>
      <c r="N18" s="1382"/>
    </row>
    <row r="19" spans="1:14" s="1386" customFormat="1">
      <c r="A19" s="1381">
        <f>SUBTOTAL(103,$B$4:B19)</f>
        <v>16</v>
      </c>
      <c r="B19" s="1381" t="s">
        <v>485</v>
      </c>
      <c r="C19" s="1381" t="s">
        <v>280</v>
      </c>
      <c r="D19" s="1381">
        <v>4</v>
      </c>
      <c r="E19" s="1381">
        <v>300</v>
      </c>
      <c r="F19" s="1381" t="s">
        <v>735</v>
      </c>
      <c r="G19" s="1381" t="s">
        <v>736</v>
      </c>
      <c r="H19" s="1393" t="s">
        <v>1807</v>
      </c>
      <c r="I19" s="1399"/>
      <c r="J19" s="1399"/>
      <c r="K19" s="1399"/>
      <c r="L19" s="1382"/>
      <c r="M19" s="1382"/>
      <c r="N19" s="1382"/>
    </row>
    <row r="20" spans="1:14" s="1386" customFormat="1">
      <c r="A20" s="1381">
        <f>SUBTOTAL(103,$B$4:B20)</f>
        <v>17</v>
      </c>
      <c r="B20" s="1381" t="s">
        <v>486</v>
      </c>
      <c r="C20" s="1381" t="s">
        <v>280</v>
      </c>
      <c r="D20" s="1381">
        <v>4</v>
      </c>
      <c r="E20" s="1381">
        <v>318</v>
      </c>
      <c r="F20" s="1381" t="s">
        <v>735</v>
      </c>
      <c r="G20" s="1381" t="s">
        <v>736</v>
      </c>
      <c r="H20" s="1393" t="s">
        <v>1807</v>
      </c>
      <c r="I20" s="1399"/>
      <c r="J20" s="1399"/>
      <c r="K20" s="1399"/>
      <c r="L20" s="1382"/>
      <c r="M20" s="1382"/>
      <c r="N20" s="1382"/>
    </row>
    <row r="21" spans="1:14" s="1386" customFormat="1">
      <c r="A21" s="1381">
        <f>SUBTOTAL(103,$B$4:B21)</f>
        <v>18</v>
      </c>
      <c r="B21" s="1381" t="s">
        <v>486</v>
      </c>
      <c r="C21" s="1381" t="s">
        <v>280</v>
      </c>
      <c r="D21" s="1381">
        <v>4</v>
      </c>
      <c r="E21" s="1381">
        <v>375</v>
      </c>
      <c r="F21" s="1381" t="s">
        <v>735</v>
      </c>
      <c r="G21" s="1381" t="s">
        <v>736</v>
      </c>
      <c r="H21" s="1393" t="s">
        <v>1807</v>
      </c>
      <c r="I21" s="1399"/>
      <c r="J21" s="1399"/>
      <c r="K21" s="1399"/>
      <c r="L21" s="1382"/>
      <c r="M21" s="1382"/>
      <c r="N21" s="1382"/>
    </row>
    <row r="22" spans="1:14" s="1386" customFormat="1">
      <c r="A22" s="1381">
        <f>SUBTOTAL(103,$B$4:B22)</f>
        <v>19</v>
      </c>
      <c r="B22" s="1381" t="s">
        <v>152</v>
      </c>
      <c r="C22" s="1381" t="s">
        <v>487</v>
      </c>
      <c r="D22" s="1381">
        <v>4</v>
      </c>
      <c r="E22" s="1381">
        <v>371.02</v>
      </c>
      <c r="F22" s="1381" t="s">
        <v>735</v>
      </c>
      <c r="G22" s="1381" t="s">
        <v>736</v>
      </c>
      <c r="H22" s="1393" t="s">
        <v>1807</v>
      </c>
      <c r="I22" s="1399">
        <v>1</v>
      </c>
      <c r="J22" s="1399"/>
      <c r="K22" s="1399"/>
      <c r="L22" s="1382"/>
      <c r="M22" s="1382"/>
      <c r="N22" s="1382"/>
    </row>
    <row r="23" spans="1:14" s="1386" customFormat="1">
      <c r="A23" s="1381">
        <f>SUBTOTAL(103,$B$4:B23)</f>
        <v>20</v>
      </c>
      <c r="B23" s="1381" t="s">
        <v>155</v>
      </c>
      <c r="C23" s="1381" t="s">
        <v>382</v>
      </c>
      <c r="D23" s="1381">
        <v>4</v>
      </c>
      <c r="E23" s="1381">
        <v>204.05</v>
      </c>
      <c r="F23" s="1381" t="s">
        <v>735</v>
      </c>
      <c r="G23" s="1381" t="s">
        <v>736</v>
      </c>
      <c r="H23" s="1393" t="s">
        <v>1807</v>
      </c>
      <c r="I23" s="1399">
        <v>1</v>
      </c>
      <c r="J23" s="1399"/>
      <c r="K23" s="1399"/>
      <c r="L23" s="1382"/>
      <c r="M23" s="1382"/>
      <c r="N23" s="1382"/>
    </row>
    <row r="24" spans="1:14" s="1386" customFormat="1">
      <c r="A24" s="1381">
        <f>SUBTOTAL(103,$B$4:B24)</f>
        <v>21</v>
      </c>
      <c r="B24" s="1381" t="s">
        <v>154</v>
      </c>
      <c r="C24" s="1381" t="s">
        <v>280</v>
      </c>
      <c r="D24" s="1381">
        <v>4</v>
      </c>
      <c r="E24" s="1381">
        <v>377.97</v>
      </c>
      <c r="F24" s="1381" t="s">
        <v>735</v>
      </c>
      <c r="G24" s="1381" t="s">
        <v>736</v>
      </c>
      <c r="H24" s="1393" t="s">
        <v>865</v>
      </c>
      <c r="I24" s="1399"/>
      <c r="J24" s="1399"/>
      <c r="K24" s="1399"/>
      <c r="L24" s="1382"/>
      <c r="M24" s="1382"/>
      <c r="N24" s="1382"/>
    </row>
    <row r="25" spans="1:14" s="1386" customFormat="1">
      <c r="A25" s="1381">
        <f>SUBTOTAL(103,$B$4:B25)</f>
        <v>22</v>
      </c>
      <c r="B25" s="1381" t="s">
        <v>287</v>
      </c>
      <c r="C25" s="1381" t="s">
        <v>397</v>
      </c>
      <c r="D25" s="1381">
        <v>4</v>
      </c>
      <c r="E25" s="1381">
        <v>420.89699999999999</v>
      </c>
      <c r="F25" s="1381" t="s">
        <v>735</v>
      </c>
      <c r="G25" s="1381" t="s">
        <v>736</v>
      </c>
      <c r="H25" s="1393" t="s">
        <v>865</v>
      </c>
      <c r="I25" s="1399"/>
      <c r="J25" s="1399"/>
      <c r="K25" s="1399"/>
      <c r="L25" s="1382"/>
      <c r="M25" s="1382"/>
      <c r="N25" s="1382"/>
    </row>
    <row r="26" spans="1:14" s="1386" customFormat="1">
      <c r="A26" s="1381">
        <f>SUBTOTAL(103,$B$4:B26)</f>
        <v>23</v>
      </c>
      <c r="B26" s="1381" t="s">
        <v>288</v>
      </c>
      <c r="C26" s="1381" t="s">
        <v>282</v>
      </c>
      <c r="D26" s="1381">
        <v>4</v>
      </c>
      <c r="E26" s="1381">
        <v>393</v>
      </c>
      <c r="F26" s="1381" t="s">
        <v>735</v>
      </c>
      <c r="G26" s="1381" t="s">
        <v>736</v>
      </c>
      <c r="H26" s="1393" t="s">
        <v>865</v>
      </c>
      <c r="I26" s="1399"/>
      <c r="J26" s="1399"/>
      <c r="K26" s="1399"/>
      <c r="L26" s="1382"/>
      <c r="M26" s="1382"/>
      <c r="N26" s="1382"/>
    </row>
    <row r="27" spans="1:14" s="1386" customFormat="1">
      <c r="A27" s="1381">
        <f>SUBTOTAL(103,$B$4:B27)</f>
        <v>24</v>
      </c>
      <c r="B27" s="1381" t="s">
        <v>289</v>
      </c>
      <c r="C27" s="1381" t="s">
        <v>311</v>
      </c>
      <c r="D27" s="1381">
        <v>4</v>
      </c>
      <c r="E27" s="1381">
        <v>393</v>
      </c>
      <c r="F27" s="1381" t="s">
        <v>735</v>
      </c>
      <c r="G27" s="1381" t="s">
        <v>736</v>
      </c>
      <c r="H27" s="1393" t="s">
        <v>865</v>
      </c>
      <c r="I27" s="1399"/>
      <c r="J27" s="1399"/>
      <c r="K27" s="1399"/>
      <c r="L27" s="1382"/>
      <c r="M27" s="1382"/>
      <c r="N27" s="1382"/>
    </row>
    <row r="28" spans="1:14" s="1386" customFormat="1">
      <c r="A28" s="1381">
        <f>SUBTOTAL(103,$B$4:B28)</f>
        <v>25</v>
      </c>
      <c r="B28" s="1381" t="s">
        <v>290</v>
      </c>
      <c r="C28" s="1381" t="s">
        <v>280</v>
      </c>
      <c r="D28" s="1381">
        <v>4</v>
      </c>
      <c r="E28" s="1381">
        <v>383</v>
      </c>
      <c r="F28" s="1381" t="s">
        <v>735</v>
      </c>
      <c r="G28" s="1381" t="s">
        <v>736</v>
      </c>
      <c r="H28" s="1393" t="s">
        <v>865</v>
      </c>
      <c r="I28" s="1399"/>
      <c r="J28" s="1399"/>
      <c r="K28" s="1399"/>
      <c r="L28" s="1382"/>
      <c r="M28" s="1382"/>
      <c r="N28" s="1382"/>
    </row>
    <row r="29" spans="1:14" s="1386" customFormat="1" ht="15" customHeight="1">
      <c r="A29" s="1381">
        <f>SUBTOTAL(103,$B$4:B29)</f>
        <v>26</v>
      </c>
      <c r="B29" s="1381" t="s">
        <v>291</v>
      </c>
      <c r="C29" s="1381" t="s">
        <v>282</v>
      </c>
      <c r="D29" s="1381">
        <v>4</v>
      </c>
      <c r="E29" s="1381">
        <v>391</v>
      </c>
      <c r="F29" s="1381" t="s">
        <v>735</v>
      </c>
      <c r="G29" s="1381" t="s">
        <v>736</v>
      </c>
      <c r="H29" s="1393" t="s">
        <v>865</v>
      </c>
      <c r="I29" s="1399"/>
      <c r="J29" s="1399"/>
      <c r="K29" s="1399"/>
      <c r="L29" s="1382" t="s">
        <v>59</v>
      </c>
      <c r="M29" s="1382"/>
      <c r="N29" s="1382"/>
    </row>
    <row r="30" spans="1:14" s="1386" customFormat="1">
      <c r="A30" s="1381">
        <f>SUBTOTAL(103,$B$4:B30)</f>
        <v>27</v>
      </c>
      <c r="B30" s="1381" t="s">
        <v>157</v>
      </c>
      <c r="C30" s="1381" t="s">
        <v>280</v>
      </c>
      <c r="D30" s="1381">
        <v>4</v>
      </c>
      <c r="E30" s="1381">
        <v>429</v>
      </c>
      <c r="F30" s="1381" t="s">
        <v>735</v>
      </c>
      <c r="G30" s="1381" t="s">
        <v>736</v>
      </c>
      <c r="H30" s="1393" t="s">
        <v>865</v>
      </c>
      <c r="I30" s="1399"/>
      <c r="J30" s="1399"/>
      <c r="K30" s="1399"/>
      <c r="L30" s="1382" t="s">
        <v>59</v>
      </c>
      <c r="M30" s="1382"/>
      <c r="N30" s="1382"/>
    </row>
    <row r="31" spans="1:14" s="1386" customFormat="1">
      <c r="A31" s="1381">
        <f>SUBTOTAL(103,$B$4:B31)</f>
        <v>28</v>
      </c>
      <c r="B31" s="1381" t="s">
        <v>156</v>
      </c>
      <c r="C31" s="1381" t="s">
        <v>280</v>
      </c>
      <c r="D31" s="1381">
        <v>4</v>
      </c>
      <c r="E31" s="1381">
        <v>389</v>
      </c>
      <c r="F31" s="1381" t="s">
        <v>735</v>
      </c>
      <c r="G31" s="1381" t="s">
        <v>736</v>
      </c>
      <c r="H31" s="1393" t="s">
        <v>865</v>
      </c>
      <c r="I31" s="1399"/>
      <c r="J31" s="1399"/>
      <c r="K31" s="1399"/>
      <c r="L31" s="1382"/>
      <c r="M31" s="1382"/>
      <c r="N31" s="1382"/>
    </row>
    <row r="32" spans="1:14" s="1386" customFormat="1">
      <c r="A32" s="1381">
        <f>SUBTOTAL(103,$B$4:B32)</f>
        <v>29</v>
      </c>
      <c r="B32" s="1381" t="s">
        <v>292</v>
      </c>
      <c r="C32" s="1381" t="s">
        <v>311</v>
      </c>
      <c r="D32" s="1381">
        <v>4</v>
      </c>
      <c r="E32" s="1381">
        <v>413</v>
      </c>
      <c r="F32" s="1381" t="s">
        <v>735</v>
      </c>
      <c r="G32" s="1381" t="s">
        <v>736</v>
      </c>
      <c r="H32" s="1393" t="s">
        <v>865</v>
      </c>
      <c r="I32" s="1399"/>
      <c r="J32" s="1399"/>
      <c r="K32" s="1399"/>
      <c r="L32" s="1382"/>
      <c r="M32" s="1382"/>
      <c r="N32" s="1382"/>
    </row>
    <row r="33" spans="1:14" s="1386" customFormat="1">
      <c r="A33" s="1381">
        <f>SUBTOTAL(103,$B$4:B33)</f>
        <v>30</v>
      </c>
      <c r="B33" s="1381" t="s">
        <v>293</v>
      </c>
      <c r="C33" s="1381" t="s">
        <v>280</v>
      </c>
      <c r="D33" s="1381">
        <v>4</v>
      </c>
      <c r="E33" s="1381">
        <v>365</v>
      </c>
      <c r="F33" s="1381" t="s">
        <v>735</v>
      </c>
      <c r="G33" s="1381" t="s">
        <v>736</v>
      </c>
      <c r="H33" s="1393" t="s">
        <v>736</v>
      </c>
      <c r="I33" s="1399"/>
      <c r="J33" s="1399"/>
      <c r="K33" s="1399"/>
      <c r="L33" s="1382"/>
      <c r="M33" s="1382"/>
      <c r="N33" s="1382"/>
    </row>
    <row r="34" spans="1:14" s="1386" customFormat="1">
      <c r="A34" s="1381">
        <f>SUBTOTAL(103,$B$4:B34)</f>
        <v>31</v>
      </c>
      <c r="B34" s="1381" t="s">
        <v>294</v>
      </c>
      <c r="C34" s="1381" t="s">
        <v>282</v>
      </c>
      <c r="D34" s="1381">
        <v>4</v>
      </c>
      <c r="E34" s="1381">
        <v>438</v>
      </c>
      <c r="F34" s="1381" t="s">
        <v>735</v>
      </c>
      <c r="G34" s="1381" t="s">
        <v>736</v>
      </c>
      <c r="H34" s="1393" t="s">
        <v>736</v>
      </c>
      <c r="I34" s="1399"/>
      <c r="J34" s="1399"/>
      <c r="K34" s="1399"/>
      <c r="L34" s="1382" t="s">
        <v>59</v>
      </c>
      <c r="M34" s="1382"/>
      <c r="N34" s="1382"/>
    </row>
    <row r="35" spans="1:14" s="1386" customFormat="1">
      <c r="A35" s="1381">
        <f>SUBTOTAL(103,$B$4:B35)</f>
        <v>32</v>
      </c>
      <c r="B35" s="1381" t="s">
        <v>295</v>
      </c>
      <c r="C35" s="1381" t="s">
        <v>281</v>
      </c>
      <c r="D35" s="1381">
        <v>4</v>
      </c>
      <c r="E35" s="1381">
        <v>393.11500000000001</v>
      </c>
      <c r="F35" s="1381" t="s">
        <v>735</v>
      </c>
      <c r="G35" s="1381" t="s">
        <v>736</v>
      </c>
      <c r="H35" s="1393" t="s">
        <v>736</v>
      </c>
      <c r="I35" s="1399"/>
      <c r="J35" s="1399"/>
      <c r="K35" s="1399"/>
      <c r="L35" s="1382"/>
      <c r="M35" s="1382"/>
      <c r="N35" s="1382"/>
    </row>
    <row r="36" spans="1:14" s="1386" customFormat="1">
      <c r="A36" s="1381">
        <f>SUBTOTAL(103,$B$4:B36)</f>
        <v>33</v>
      </c>
      <c r="B36" s="1381" t="s">
        <v>296</v>
      </c>
      <c r="C36" s="1381" t="s">
        <v>311</v>
      </c>
      <c r="D36" s="1381">
        <v>4</v>
      </c>
      <c r="E36" s="1381">
        <v>356</v>
      </c>
      <c r="F36" s="1381" t="s">
        <v>735</v>
      </c>
      <c r="G36" s="1381" t="s">
        <v>736</v>
      </c>
      <c r="H36" s="1393" t="s">
        <v>736</v>
      </c>
      <c r="I36" s="1399"/>
      <c r="J36" s="1399"/>
      <c r="K36" s="1399"/>
      <c r="L36" s="1382"/>
      <c r="M36" s="1382"/>
      <c r="N36" s="1382"/>
    </row>
    <row r="37" spans="1:14" s="1386" customFormat="1">
      <c r="A37" s="1381">
        <f>SUBTOTAL(103,$B$4:B37)</f>
        <v>34</v>
      </c>
      <c r="B37" s="1381" t="s">
        <v>159</v>
      </c>
      <c r="C37" s="1381" t="s">
        <v>280</v>
      </c>
      <c r="D37" s="1381">
        <v>4</v>
      </c>
      <c r="E37" s="1381">
        <v>359</v>
      </c>
      <c r="F37" s="1381" t="s">
        <v>735</v>
      </c>
      <c r="G37" s="1381" t="s">
        <v>736</v>
      </c>
      <c r="H37" s="1393" t="s">
        <v>736</v>
      </c>
      <c r="I37" s="1399"/>
      <c r="J37" s="1399"/>
      <c r="K37" s="1399"/>
      <c r="L37" s="1382"/>
      <c r="M37" s="1382"/>
      <c r="N37" s="1382"/>
    </row>
    <row r="38" spans="1:14" s="1386" customFormat="1">
      <c r="A38" s="1381">
        <f>SUBTOTAL(103,$B$4:B38)</f>
        <v>35</v>
      </c>
      <c r="B38" s="1381" t="s">
        <v>158</v>
      </c>
      <c r="C38" s="1381" t="s">
        <v>282</v>
      </c>
      <c r="D38" s="1381">
        <v>4</v>
      </c>
      <c r="E38" s="1381">
        <v>410</v>
      </c>
      <c r="F38" s="1381" t="s">
        <v>735</v>
      </c>
      <c r="G38" s="1381" t="s">
        <v>736</v>
      </c>
      <c r="H38" s="1393" t="s">
        <v>736</v>
      </c>
      <c r="I38" s="1399"/>
      <c r="J38" s="1399"/>
      <c r="K38" s="1399"/>
      <c r="L38" s="1382"/>
      <c r="M38" s="1382"/>
      <c r="N38" s="1382"/>
    </row>
    <row r="39" spans="1:14" s="1386" customFormat="1">
      <c r="A39" s="1381">
        <f>SUBTOTAL(103,$B$4:B39)</f>
        <v>36</v>
      </c>
      <c r="B39" s="1381" t="s">
        <v>300</v>
      </c>
      <c r="C39" s="1381" t="s">
        <v>282</v>
      </c>
      <c r="D39" s="1381">
        <v>4</v>
      </c>
      <c r="E39" s="1381">
        <v>361</v>
      </c>
      <c r="F39" s="1381" t="s">
        <v>735</v>
      </c>
      <c r="G39" s="1381" t="s">
        <v>736</v>
      </c>
      <c r="H39" s="1393" t="s">
        <v>736</v>
      </c>
      <c r="I39" s="1399"/>
      <c r="J39" s="1399"/>
      <c r="K39" s="1399"/>
      <c r="L39" s="1382"/>
      <c r="M39" s="1382"/>
      <c r="N39" s="1382"/>
    </row>
    <row r="40" spans="1:14" s="1386" customFormat="1">
      <c r="A40" s="1381">
        <f>SUBTOTAL(103,$B$4:B40)</f>
        <v>37</v>
      </c>
      <c r="B40" s="1381" t="s">
        <v>303</v>
      </c>
      <c r="C40" s="1381" t="s">
        <v>297</v>
      </c>
      <c r="D40" s="1381">
        <v>4</v>
      </c>
      <c r="E40" s="1381">
        <v>418.33100000000002</v>
      </c>
      <c r="F40" s="1381" t="s">
        <v>735</v>
      </c>
      <c r="G40" s="1381" t="s">
        <v>736</v>
      </c>
      <c r="H40" s="1393" t="s">
        <v>736</v>
      </c>
      <c r="I40" s="1399"/>
      <c r="J40" s="1399"/>
      <c r="K40" s="1399"/>
      <c r="L40" s="1382"/>
      <c r="M40" s="1382"/>
      <c r="N40" s="1382"/>
    </row>
    <row r="41" spans="1:14" s="1386" customFormat="1">
      <c r="A41" s="1381">
        <f>SUBTOTAL(103,$B$4:B41)</f>
        <v>38</v>
      </c>
      <c r="B41" s="1381" t="s">
        <v>123</v>
      </c>
      <c r="C41" s="1381" t="s">
        <v>276</v>
      </c>
      <c r="D41" s="1381">
        <v>4</v>
      </c>
      <c r="E41" s="1381">
        <v>424</v>
      </c>
      <c r="F41" s="1381" t="s">
        <v>735</v>
      </c>
      <c r="G41" s="1381" t="s">
        <v>736</v>
      </c>
      <c r="H41" s="1393" t="s">
        <v>736</v>
      </c>
      <c r="I41" s="1399"/>
      <c r="J41" s="1399"/>
      <c r="K41" s="1399"/>
      <c r="L41" s="1382"/>
      <c r="M41" s="1382"/>
      <c r="N41" s="1382"/>
    </row>
    <row r="42" spans="1:14" s="1386" customFormat="1">
      <c r="A42" s="1381">
        <f>SUBTOTAL(103,$B$4:B42)</f>
        <v>39</v>
      </c>
      <c r="B42" s="1381" t="s">
        <v>304</v>
      </c>
      <c r="C42" s="1381" t="s">
        <v>282</v>
      </c>
      <c r="D42" s="1381">
        <v>4</v>
      </c>
      <c r="E42" s="1381">
        <v>318.00099999999998</v>
      </c>
      <c r="F42" s="1381" t="s">
        <v>735</v>
      </c>
      <c r="G42" s="1381" t="s">
        <v>736</v>
      </c>
      <c r="H42" s="1393" t="s">
        <v>736</v>
      </c>
      <c r="I42" s="1399"/>
      <c r="J42" s="1399"/>
      <c r="K42" s="1399"/>
      <c r="L42" s="1382"/>
      <c r="M42" s="1382"/>
      <c r="N42" s="1382"/>
    </row>
    <row r="43" spans="1:14" s="1386" customFormat="1">
      <c r="A43" s="1381">
        <f>SUBTOTAL(103,$B$4:B43)</f>
        <v>40</v>
      </c>
      <c r="B43" s="1381" t="s">
        <v>160</v>
      </c>
      <c r="C43" s="1381" t="s">
        <v>280</v>
      </c>
      <c r="D43" s="1381">
        <v>4</v>
      </c>
      <c r="E43" s="1381">
        <v>319.99900000000002</v>
      </c>
      <c r="F43" s="1381" t="s">
        <v>735</v>
      </c>
      <c r="G43" s="1381" t="s">
        <v>736</v>
      </c>
      <c r="H43" s="1393" t="s">
        <v>2238</v>
      </c>
      <c r="I43" s="1399"/>
      <c r="J43" s="1399"/>
      <c r="K43" s="1399"/>
      <c r="L43" s="1382"/>
      <c r="M43" s="1382"/>
      <c r="N43" s="1382"/>
    </row>
    <row r="44" spans="1:14" s="1386" customFormat="1">
      <c r="A44" s="1381">
        <f>SUBTOTAL(103,$B$4:B44)</f>
        <v>41</v>
      </c>
      <c r="B44" s="1381" t="s">
        <v>161</v>
      </c>
      <c r="C44" s="1381" t="s">
        <v>280</v>
      </c>
      <c r="D44" s="1381">
        <v>4</v>
      </c>
      <c r="E44" s="1381">
        <v>344</v>
      </c>
      <c r="F44" s="1381" t="s">
        <v>735</v>
      </c>
      <c r="G44" s="1381" t="s">
        <v>736</v>
      </c>
      <c r="H44" s="1393" t="s">
        <v>2238</v>
      </c>
      <c r="I44" s="1399"/>
      <c r="J44" s="1399"/>
      <c r="K44" s="1399"/>
      <c r="L44" s="1382"/>
      <c r="M44" s="1382"/>
      <c r="N44" s="1382"/>
    </row>
    <row r="45" spans="1:14" s="1386" customFormat="1">
      <c r="A45" s="1381">
        <f>SUBTOTAL(103,$B$4:B45)</f>
        <v>42</v>
      </c>
      <c r="B45" s="1381" t="s">
        <v>305</v>
      </c>
      <c r="C45" s="1381" t="s">
        <v>282</v>
      </c>
      <c r="D45" s="1381">
        <v>4</v>
      </c>
      <c r="E45" s="1381">
        <v>411</v>
      </c>
      <c r="F45" s="1381" t="s">
        <v>735</v>
      </c>
      <c r="G45" s="1381" t="s">
        <v>736</v>
      </c>
      <c r="H45" s="1393" t="s">
        <v>736</v>
      </c>
      <c r="I45" s="1399"/>
      <c r="J45" s="1399"/>
      <c r="K45" s="1399"/>
      <c r="L45" s="1382"/>
      <c r="M45" s="1382"/>
      <c r="N45" s="1382"/>
    </row>
    <row r="46" spans="1:14" s="1386" customFormat="1">
      <c r="A46" s="1381">
        <f>SUBTOTAL(103,$B$4:B46)</f>
        <v>43</v>
      </c>
      <c r="B46" s="1381" t="s">
        <v>306</v>
      </c>
      <c r="C46" s="1381" t="s">
        <v>282</v>
      </c>
      <c r="D46" s="1381">
        <v>4</v>
      </c>
      <c r="E46" s="1381">
        <v>393.887</v>
      </c>
      <c r="F46" s="1381" t="s">
        <v>735</v>
      </c>
      <c r="G46" s="1381" t="s">
        <v>736</v>
      </c>
      <c r="H46" s="1393" t="s">
        <v>736</v>
      </c>
      <c r="I46" s="1399"/>
      <c r="J46" s="1399"/>
      <c r="K46" s="1399"/>
      <c r="L46" s="1382"/>
      <c r="M46" s="1382"/>
      <c r="N46" s="1382"/>
    </row>
    <row r="47" spans="1:14" s="1386" customFormat="1">
      <c r="A47" s="1381">
        <f>SUBTOTAL(103,$B$4:B47)</f>
        <v>44</v>
      </c>
      <c r="B47" s="1381" t="s">
        <v>319</v>
      </c>
      <c r="C47" s="1381" t="s">
        <v>281</v>
      </c>
      <c r="D47" s="1381">
        <v>4</v>
      </c>
      <c r="E47" s="1381">
        <v>405.25</v>
      </c>
      <c r="F47" s="1381" t="s">
        <v>735</v>
      </c>
      <c r="G47" s="1381" t="s">
        <v>736</v>
      </c>
      <c r="H47" s="1393" t="s">
        <v>2238</v>
      </c>
      <c r="I47" s="1399"/>
      <c r="J47" s="1399"/>
      <c r="K47" s="1399"/>
      <c r="L47" s="1382"/>
      <c r="M47" s="1382"/>
      <c r="N47" s="1382"/>
    </row>
    <row r="48" spans="1:14" s="1386" customFormat="1">
      <c r="A48" s="1381">
        <f>SUBTOTAL(103,$B$4:B48)</f>
        <v>45</v>
      </c>
      <c r="B48" s="1381" t="s">
        <v>320</v>
      </c>
      <c r="C48" s="1381" t="s">
        <v>282</v>
      </c>
      <c r="D48" s="1381">
        <v>4</v>
      </c>
      <c r="E48" s="1381">
        <v>350</v>
      </c>
      <c r="F48" s="1381" t="s">
        <v>735</v>
      </c>
      <c r="G48" s="1381" t="s">
        <v>736</v>
      </c>
      <c r="H48" s="1393" t="s">
        <v>2238</v>
      </c>
      <c r="I48" s="1399"/>
      <c r="J48" s="1399"/>
      <c r="K48" s="1399"/>
      <c r="L48" s="1382"/>
      <c r="M48" s="1382"/>
      <c r="N48" s="1382"/>
    </row>
    <row r="49" spans="1:14" s="1386" customFormat="1">
      <c r="A49" s="1381">
        <f>SUBTOTAL(103,$B$4:B49)</f>
        <v>46</v>
      </c>
      <c r="B49" s="1381" t="s">
        <v>166</v>
      </c>
      <c r="C49" s="1381" t="s">
        <v>297</v>
      </c>
      <c r="D49" s="1381">
        <v>4</v>
      </c>
      <c r="E49" s="1381">
        <v>370.74700000000001</v>
      </c>
      <c r="F49" s="1381" t="s">
        <v>735</v>
      </c>
      <c r="G49" s="1381" t="s">
        <v>736</v>
      </c>
      <c r="H49" s="1393" t="s">
        <v>2238</v>
      </c>
      <c r="I49" s="1399"/>
      <c r="J49" s="1399"/>
      <c r="K49" s="1399"/>
      <c r="L49" s="1382"/>
      <c r="M49" s="1382"/>
      <c r="N49" s="1382"/>
    </row>
    <row r="50" spans="1:14" s="1386" customFormat="1">
      <c r="A50" s="1381">
        <f>SUBTOTAL(103,$B$4:B50)</f>
        <v>47</v>
      </c>
      <c r="B50" s="1381" t="s">
        <v>324</v>
      </c>
      <c r="C50" s="1381" t="s">
        <v>276</v>
      </c>
      <c r="D50" s="1381">
        <v>4</v>
      </c>
      <c r="E50" s="1381">
        <v>376</v>
      </c>
      <c r="F50" s="1381" t="s">
        <v>735</v>
      </c>
      <c r="G50" s="1381" t="s">
        <v>736</v>
      </c>
      <c r="H50" s="1393" t="s">
        <v>2238</v>
      </c>
      <c r="I50" s="1399"/>
      <c r="J50" s="1399"/>
      <c r="K50" s="1399"/>
      <c r="L50" s="1382"/>
      <c r="M50" s="1382"/>
      <c r="N50" s="1382"/>
    </row>
    <row r="51" spans="1:14" s="1386" customFormat="1">
      <c r="A51" s="1381">
        <f>SUBTOTAL(103,$B$4:B51)</f>
        <v>48</v>
      </c>
      <c r="B51" s="1381" t="s">
        <v>163</v>
      </c>
      <c r="C51" s="1381" t="s">
        <v>282</v>
      </c>
      <c r="D51" s="1381">
        <v>4</v>
      </c>
      <c r="E51" s="1381">
        <v>391</v>
      </c>
      <c r="F51" s="1381" t="s">
        <v>735</v>
      </c>
      <c r="G51" s="1381" t="s">
        <v>736</v>
      </c>
      <c r="H51" s="1393" t="s">
        <v>2238</v>
      </c>
      <c r="I51" s="1399"/>
      <c r="J51" s="1399"/>
      <c r="K51" s="1399"/>
      <c r="L51" s="1382"/>
      <c r="M51" s="1382"/>
      <c r="N51" s="1382"/>
    </row>
    <row r="52" spans="1:14" s="1386" customFormat="1">
      <c r="A52" s="1381">
        <f>SUBTOTAL(103,$B$4:B52)</f>
        <v>49</v>
      </c>
      <c r="B52" s="1381" t="s">
        <v>325</v>
      </c>
      <c r="C52" s="1381" t="s">
        <v>282</v>
      </c>
      <c r="D52" s="1381">
        <v>4</v>
      </c>
      <c r="E52" s="1381">
        <v>401</v>
      </c>
      <c r="F52" s="1381" t="s">
        <v>735</v>
      </c>
      <c r="G52" s="1381" t="s">
        <v>736</v>
      </c>
      <c r="H52" s="1393" t="s">
        <v>2238</v>
      </c>
      <c r="I52" s="1399"/>
      <c r="J52" s="1399"/>
      <c r="K52" s="1399"/>
      <c r="L52" s="1382"/>
      <c r="M52" s="1382"/>
      <c r="N52" s="1382"/>
    </row>
    <row r="53" spans="1:14" s="1386" customFormat="1">
      <c r="A53" s="1381">
        <f>SUBTOTAL(103,$B$4:B53)</f>
        <v>50</v>
      </c>
      <c r="B53" s="1381" t="s">
        <v>326</v>
      </c>
      <c r="C53" s="1381" t="s">
        <v>298</v>
      </c>
      <c r="D53" s="1381">
        <v>4</v>
      </c>
      <c r="E53" s="1381">
        <v>402</v>
      </c>
      <c r="F53" s="1381" t="s">
        <v>735</v>
      </c>
      <c r="G53" s="1381" t="s">
        <v>736</v>
      </c>
      <c r="H53" s="1393" t="s">
        <v>4203</v>
      </c>
      <c r="I53" s="1399"/>
      <c r="J53" s="1399"/>
      <c r="K53" s="1399"/>
      <c r="L53" s="1382"/>
      <c r="M53" s="1382"/>
      <c r="N53" s="1382"/>
    </row>
    <row r="54" spans="1:14" s="1386" customFormat="1">
      <c r="A54" s="1381">
        <f>SUBTOTAL(103,$B$4:B54)</f>
        <v>51</v>
      </c>
      <c r="B54" s="1381" t="s">
        <v>327</v>
      </c>
      <c r="C54" s="1381" t="s">
        <v>276</v>
      </c>
      <c r="D54" s="1381">
        <v>4</v>
      </c>
      <c r="E54" s="1381">
        <v>442</v>
      </c>
      <c r="F54" s="1381" t="s">
        <v>735</v>
      </c>
      <c r="G54" s="1381" t="s">
        <v>736</v>
      </c>
      <c r="H54" s="1393" t="s">
        <v>4203</v>
      </c>
      <c r="I54" s="1399"/>
      <c r="J54" s="1399"/>
      <c r="K54" s="1399"/>
      <c r="L54" s="1382"/>
      <c r="M54" s="1382"/>
      <c r="N54" s="1382"/>
    </row>
    <row r="55" spans="1:14" s="1386" customFormat="1">
      <c r="A55" s="1381">
        <f>SUBTOTAL(103,$B$4:B55)</f>
        <v>52</v>
      </c>
      <c r="B55" s="1381" t="s">
        <v>125</v>
      </c>
      <c r="C55" s="1381" t="s">
        <v>350</v>
      </c>
      <c r="D55" s="1381">
        <v>4</v>
      </c>
      <c r="E55" s="1381">
        <v>387.59899999999999</v>
      </c>
      <c r="F55" s="1381" t="s">
        <v>735</v>
      </c>
      <c r="G55" s="1381" t="s">
        <v>736</v>
      </c>
      <c r="H55" s="1393" t="s">
        <v>4203</v>
      </c>
      <c r="I55" s="1399"/>
      <c r="J55" s="1399"/>
      <c r="K55" s="1399"/>
      <c r="L55" s="1382"/>
      <c r="M55" s="1382"/>
      <c r="N55" s="1382"/>
    </row>
    <row r="56" spans="1:14" s="1386" customFormat="1">
      <c r="A56" s="1381">
        <f>SUBTOTAL(103,$B$4:B56)</f>
        <v>53</v>
      </c>
      <c r="B56" s="1381" t="s">
        <v>127</v>
      </c>
      <c r="C56" s="1381" t="s">
        <v>280</v>
      </c>
      <c r="D56" s="1381">
        <v>4</v>
      </c>
      <c r="E56" s="1381">
        <v>414</v>
      </c>
      <c r="F56" s="1381" t="s">
        <v>735</v>
      </c>
      <c r="G56" s="1381" t="s">
        <v>736</v>
      </c>
      <c r="H56" s="1393" t="s">
        <v>4203</v>
      </c>
      <c r="I56" s="1399"/>
      <c r="J56" s="1399"/>
      <c r="K56" s="1399"/>
      <c r="L56" s="1382"/>
      <c r="M56" s="1382"/>
      <c r="N56" s="1382"/>
    </row>
    <row r="57" spans="1:14" s="1386" customFormat="1">
      <c r="A57" s="1381">
        <f>SUBTOTAL(103,$B$4:B57)</f>
        <v>54</v>
      </c>
      <c r="B57" s="1381" t="s">
        <v>331</v>
      </c>
      <c r="C57" s="1381" t="s">
        <v>282</v>
      </c>
      <c r="D57" s="1381">
        <v>4</v>
      </c>
      <c r="E57" s="1381">
        <v>418</v>
      </c>
      <c r="F57" s="1381" t="s">
        <v>735</v>
      </c>
      <c r="G57" s="1381" t="s">
        <v>736</v>
      </c>
      <c r="H57" s="1393" t="s">
        <v>4203</v>
      </c>
      <c r="I57" s="1399"/>
      <c r="J57" s="1399"/>
      <c r="K57" s="1399"/>
      <c r="L57" s="1382"/>
      <c r="M57" s="1382"/>
      <c r="N57" s="1382"/>
    </row>
    <row r="58" spans="1:14" s="1386" customFormat="1">
      <c r="A58" s="1381">
        <f>SUBTOTAL(103,$B$4:B58)</f>
        <v>55</v>
      </c>
      <c r="B58" s="1381" t="s">
        <v>165</v>
      </c>
      <c r="C58" s="1381" t="s">
        <v>351</v>
      </c>
      <c r="D58" s="1381">
        <v>4</v>
      </c>
      <c r="E58" s="1381">
        <v>371.22300000000001</v>
      </c>
      <c r="F58" s="1381" t="s">
        <v>735</v>
      </c>
      <c r="G58" s="1381" t="s">
        <v>736</v>
      </c>
      <c r="H58" s="1393" t="s">
        <v>4203</v>
      </c>
      <c r="I58" s="1399"/>
      <c r="J58" s="1399"/>
      <c r="K58" s="1399"/>
      <c r="L58" s="1382"/>
      <c r="M58" s="1382"/>
      <c r="N58" s="1382"/>
    </row>
    <row r="59" spans="1:14" s="1386" customFormat="1">
      <c r="A59" s="1381">
        <f>SUBTOTAL(103,$B$4:B59)</f>
        <v>56</v>
      </c>
      <c r="B59" s="1381" t="s">
        <v>332</v>
      </c>
      <c r="C59" s="1381" t="s">
        <v>276</v>
      </c>
      <c r="D59" s="1381">
        <v>4</v>
      </c>
      <c r="E59" s="1381">
        <v>407</v>
      </c>
      <c r="F59" s="1381" t="s">
        <v>735</v>
      </c>
      <c r="G59" s="1381" t="s">
        <v>736</v>
      </c>
      <c r="H59" s="1393" t="s">
        <v>4203</v>
      </c>
      <c r="I59" s="1399"/>
      <c r="J59" s="1399"/>
      <c r="K59" s="1399"/>
      <c r="L59" s="1382"/>
      <c r="M59" s="1382"/>
      <c r="N59" s="1382"/>
    </row>
    <row r="60" spans="1:14" s="1386" customFormat="1">
      <c r="A60" s="1381">
        <f>SUBTOTAL(103,$B$4:B60)</f>
        <v>57</v>
      </c>
      <c r="B60" s="1381" t="s">
        <v>333</v>
      </c>
      <c r="C60" s="1381" t="s">
        <v>280</v>
      </c>
      <c r="D60" s="1381">
        <v>4</v>
      </c>
      <c r="E60" s="1381">
        <v>377</v>
      </c>
      <c r="F60" s="1381" t="s">
        <v>735</v>
      </c>
      <c r="G60" s="1381" t="s">
        <v>736</v>
      </c>
      <c r="H60" s="1393" t="s">
        <v>4203</v>
      </c>
      <c r="I60" s="1399"/>
      <c r="J60" s="1399"/>
      <c r="K60" s="1399"/>
      <c r="L60" s="1382"/>
      <c r="M60" s="1382"/>
      <c r="N60" s="1382"/>
    </row>
    <row r="61" spans="1:14" s="1386" customFormat="1">
      <c r="A61" s="1381">
        <f>SUBTOTAL(103,$B$4:B61)</f>
        <v>58</v>
      </c>
      <c r="B61" s="1381" t="s">
        <v>335</v>
      </c>
      <c r="C61" s="1381" t="s">
        <v>413</v>
      </c>
      <c r="D61" s="1381">
        <v>4</v>
      </c>
      <c r="E61" s="1381">
        <v>405.67399999999998</v>
      </c>
      <c r="F61" s="1381" t="s">
        <v>735</v>
      </c>
      <c r="G61" s="1381" t="s">
        <v>736</v>
      </c>
      <c r="H61" s="1393" t="s">
        <v>4203</v>
      </c>
      <c r="I61" s="1399"/>
      <c r="J61" s="1399"/>
      <c r="K61" s="1399"/>
      <c r="L61" s="1382"/>
      <c r="M61" s="1382"/>
      <c r="N61" s="1382"/>
    </row>
    <row r="62" spans="1:14" s="1386" customFormat="1">
      <c r="A62" s="1381">
        <f>SUBTOTAL(103,$B$4:B62)</f>
        <v>59</v>
      </c>
      <c r="B62" s="1381" t="s">
        <v>336</v>
      </c>
      <c r="C62" s="1381" t="s">
        <v>282</v>
      </c>
      <c r="D62" s="1381">
        <v>4</v>
      </c>
      <c r="E62" s="1381">
        <v>368</v>
      </c>
      <c r="F62" s="1381" t="s">
        <v>735</v>
      </c>
      <c r="G62" s="1381" t="s">
        <v>736</v>
      </c>
      <c r="H62" s="1393" t="s">
        <v>4203</v>
      </c>
      <c r="I62" s="1399"/>
      <c r="J62" s="1399"/>
      <c r="K62" s="1399"/>
      <c r="L62" s="1382"/>
      <c r="M62" s="1382"/>
      <c r="N62" s="1382"/>
    </row>
    <row r="63" spans="1:14" s="1386" customFormat="1">
      <c r="A63" s="1381">
        <f>SUBTOTAL(103,$B$4:B63)</f>
        <v>60</v>
      </c>
      <c r="B63" s="1381" t="s">
        <v>489</v>
      </c>
      <c r="C63" s="1381" t="s">
        <v>282</v>
      </c>
      <c r="D63" s="1381">
        <v>4</v>
      </c>
      <c r="E63" s="1381">
        <v>427</v>
      </c>
      <c r="F63" s="1381" t="s">
        <v>735</v>
      </c>
      <c r="G63" s="1381" t="s">
        <v>736</v>
      </c>
      <c r="H63" s="1393" t="s">
        <v>4203</v>
      </c>
      <c r="I63" s="1399"/>
      <c r="J63" s="1399"/>
      <c r="K63" s="1399"/>
      <c r="L63" s="1382"/>
      <c r="M63" s="1382"/>
      <c r="N63" s="1382"/>
    </row>
    <row r="64" spans="1:14" s="1386" customFormat="1">
      <c r="A64" s="1381">
        <f>SUBTOTAL(103,$B$4:B64)</f>
        <v>61</v>
      </c>
      <c r="B64" s="1381" t="s">
        <v>490</v>
      </c>
      <c r="C64" s="1381" t="s">
        <v>282</v>
      </c>
      <c r="D64" s="1381">
        <v>4</v>
      </c>
      <c r="E64" s="1381">
        <v>401</v>
      </c>
      <c r="F64" s="1381" t="s">
        <v>55</v>
      </c>
      <c r="G64" s="1381" t="s">
        <v>55</v>
      </c>
      <c r="H64" s="1393" t="s">
        <v>890</v>
      </c>
      <c r="I64" s="1399"/>
      <c r="J64" s="1399"/>
      <c r="K64" s="1399"/>
      <c r="L64" s="1382"/>
      <c r="M64" s="1382"/>
      <c r="N64" s="1382"/>
    </row>
    <row r="65" spans="1:14" s="1386" customFormat="1">
      <c r="A65" s="1381">
        <f>SUBTOTAL(103,$B$4:B65)</f>
        <v>62</v>
      </c>
      <c r="B65" s="1381" t="s">
        <v>167</v>
      </c>
      <c r="C65" s="1381" t="s">
        <v>282</v>
      </c>
      <c r="D65" s="1381">
        <v>4</v>
      </c>
      <c r="E65" s="1381">
        <v>413</v>
      </c>
      <c r="F65" s="1381" t="s">
        <v>55</v>
      </c>
      <c r="G65" s="1381" t="s">
        <v>55</v>
      </c>
      <c r="H65" s="1393" t="s">
        <v>890</v>
      </c>
      <c r="I65" s="1399"/>
      <c r="J65" s="1399"/>
      <c r="K65" s="1399"/>
      <c r="L65" s="1382"/>
      <c r="M65" s="1382"/>
      <c r="N65" s="1382"/>
    </row>
    <row r="66" spans="1:14" s="1386" customFormat="1">
      <c r="A66" s="1381">
        <f>SUBTOTAL(103,$B$4:B66)</f>
        <v>63</v>
      </c>
      <c r="B66" s="1381" t="s">
        <v>171</v>
      </c>
      <c r="C66" s="1381" t="s">
        <v>281</v>
      </c>
      <c r="D66" s="1381">
        <v>4</v>
      </c>
      <c r="E66" s="1381">
        <v>403.19299999999998</v>
      </c>
      <c r="F66" s="1381" t="s">
        <v>55</v>
      </c>
      <c r="G66" s="1381" t="s">
        <v>55</v>
      </c>
      <c r="H66" s="1393" t="s">
        <v>890</v>
      </c>
      <c r="I66" s="1399"/>
      <c r="J66" s="1399"/>
      <c r="K66" s="1399"/>
      <c r="L66" s="1382"/>
      <c r="M66" s="1382"/>
      <c r="N66" s="1382"/>
    </row>
    <row r="67" spans="1:14" s="1386" customFormat="1">
      <c r="A67" s="1381">
        <f>SUBTOTAL(103,$B$4:B67)</f>
        <v>64</v>
      </c>
      <c r="B67" s="1381" t="s">
        <v>338</v>
      </c>
      <c r="C67" s="1381" t="s">
        <v>276</v>
      </c>
      <c r="D67" s="1381">
        <v>4</v>
      </c>
      <c r="E67" s="1381">
        <v>433.47399999999999</v>
      </c>
      <c r="F67" s="1381" t="s">
        <v>55</v>
      </c>
      <c r="G67" s="1381" t="s">
        <v>55</v>
      </c>
      <c r="H67" s="1393" t="s">
        <v>890</v>
      </c>
      <c r="I67" s="1399"/>
      <c r="J67" s="1399"/>
      <c r="K67" s="1399"/>
      <c r="L67" s="1382"/>
      <c r="M67" s="1382"/>
      <c r="N67" s="1382"/>
    </row>
    <row r="68" spans="1:14" s="1386" customFormat="1">
      <c r="A68" s="1381">
        <f>SUBTOTAL(103,$B$4:B68)</f>
        <v>65</v>
      </c>
      <c r="B68" s="1381" t="s">
        <v>339</v>
      </c>
      <c r="C68" s="1381" t="s">
        <v>276</v>
      </c>
      <c r="D68" s="1381">
        <v>4</v>
      </c>
      <c r="E68" s="1381">
        <v>338.52600000000001</v>
      </c>
      <c r="F68" s="1381" t="s">
        <v>55</v>
      </c>
      <c r="G68" s="1381" t="s">
        <v>55</v>
      </c>
      <c r="H68" s="1393" t="s">
        <v>890</v>
      </c>
      <c r="I68" s="1399"/>
      <c r="J68" s="1399"/>
      <c r="K68" s="1399"/>
      <c r="L68" s="1382"/>
      <c r="M68" s="1382"/>
      <c r="N68" s="1382"/>
    </row>
    <row r="69" spans="1:14" s="1386" customFormat="1">
      <c r="A69" s="1381">
        <f>SUBTOTAL(103,$B$4:B69)</f>
        <v>66</v>
      </c>
      <c r="B69" s="1381" t="s">
        <v>340</v>
      </c>
      <c r="C69" s="1381" t="s">
        <v>280</v>
      </c>
      <c r="D69" s="1381">
        <v>4</v>
      </c>
      <c r="E69" s="1381">
        <v>418</v>
      </c>
      <c r="F69" s="1381" t="s">
        <v>55</v>
      </c>
      <c r="G69" s="1381" t="s">
        <v>55</v>
      </c>
      <c r="H69" s="1393" t="s">
        <v>890</v>
      </c>
      <c r="I69" s="1399"/>
      <c r="J69" s="1399"/>
      <c r="K69" s="1399"/>
      <c r="L69" s="1382"/>
      <c r="M69" s="1382"/>
      <c r="N69" s="1382"/>
    </row>
    <row r="70" spans="1:14" s="1386" customFormat="1">
      <c r="A70" s="1381">
        <f>SUBTOTAL(103,$B$4:B70)</f>
        <v>67</v>
      </c>
      <c r="B70" s="1381" t="s">
        <v>341</v>
      </c>
      <c r="C70" s="1381" t="s">
        <v>276</v>
      </c>
      <c r="D70" s="1381">
        <v>4</v>
      </c>
      <c r="E70" s="1381">
        <v>412</v>
      </c>
      <c r="F70" s="1381" t="s">
        <v>55</v>
      </c>
      <c r="G70" s="1381" t="s">
        <v>55</v>
      </c>
      <c r="H70" s="1393" t="s">
        <v>890</v>
      </c>
      <c r="I70" s="1399"/>
      <c r="J70" s="1399"/>
      <c r="K70" s="1399"/>
      <c r="L70" s="1382"/>
      <c r="M70" s="1382"/>
      <c r="N70" s="1382"/>
    </row>
    <row r="71" spans="1:14" s="1386" customFormat="1">
      <c r="A71" s="1381">
        <f>SUBTOTAL(103,$B$4:B71)</f>
        <v>68</v>
      </c>
      <c r="B71" s="1381" t="s">
        <v>491</v>
      </c>
      <c r="C71" s="1381" t="s">
        <v>276</v>
      </c>
      <c r="D71" s="1381">
        <v>4</v>
      </c>
      <c r="E71" s="1381">
        <v>425</v>
      </c>
      <c r="F71" s="1381" t="s">
        <v>55</v>
      </c>
      <c r="G71" s="1381" t="s">
        <v>55</v>
      </c>
      <c r="H71" s="1393" t="s">
        <v>890</v>
      </c>
      <c r="I71" s="1399"/>
      <c r="J71" s="1399"/>
      <c r="K71" s="1399"/>
      <c r="L71" s="1382"/>
      <c r="M71" s="1382"/>
      <c r="N71" s="1382"/>
    </row>
    <row r="72" spans="1:14" s="1386" customFormat="1">
      <c r="A72" s="1381">
        <f>SUBTOTAL(103,$B$4:B72)</f>
        <v>69</v>
      </c>
      <c r="B72" s="1381" t="s">
        <v>169</v>
      </c>
      <c r="C72" s="1381" t="s">
        <v>280</v>
      </c>
      <c r="D72" s="1381">
        <v>4</v>
      </c>
      <c r="E72" s="1381">
        <v>361</v>
      </c>
      <c r="F72" s="1381" t="s">
        <v>55</v>
      </c>
      <c r="G72" s="1381" t="s">
        <v>55</v>
      </c>
      <c r="H72" s="1393" t="s">
        <v>890</v>
      </c>
      <c r="I72" s="1399"/>
      <c r="J72" s="1399"/>
      <c r="K72" s="1399"/>
      <c r="L72" s="1382"/>
      <c r="M72" s="1382"/>
      <c r="N72" s="1382"/>
    </row>
    <row r="73" spans="1:14" s="1386" customFormat="1">
      <c r="A73" s="1381">
        <f>SUBTOTAL(103,$B$4:B73)</f>
        <v>70</v>
      </c>
      <c r="B73" s="1381" t="s">
        <v>342</v>
      </c>
      <c r="C73" s="1381" t="s">
        <v>496</v>
      </c>
      <c r="D73" s="1381">
        <v>4</v>
      </c>
      <c r="E73" s="1381">
        <v>402.25099999999998</v>
      </c>
      <c r="F73" s="1381" t="s">
        <v>55</v>
      </c>
      <c r="G73" s="1381" t="s">
        <v>55</v>
      </c>
      <c r="H73" s="1393" t="s">
        <v>890</v>
      </c>
      <c r="I73" s="1399"/>
      <c r="J73" s="1399"/>
      <c r="K73" s="1399"/>
      <c r="L73" s="1382"/>
      <c r="M73" s="1382"/>
      <c r="N73" s="1382"/>
    </row>
    <row r="74" spans="1:14" s="1386" customFormat="1">
      <c r="A74" s="1381">
        <f>SUBTOTAL(103,$B$4:B74)</f>
        <v>71</v>
      </c>
      <c r="B74" s="1381" t="s">
        <v>128</v>
      </c>
      <c r="C74" s="1381" t="s">
        <v>351</v>
      </c>
      <c r="D74" s="1381">
        <v>4</v>
      </c>
      <c r="E74" s="1381">
        <v>403.51</v>
      </c>
      <c r="F74" s="1381" t="s">
        <v>55</v>
      </c>
      <c r="G74" s="1381" t="s">
        <v>55</v>
      </c>
      <c r="H74" s="1393" t="s">
        <v>890</v>
      </c>
      <c r="I74" s="1399"/>
      <c r="J74" s="1399"/>
      <c r="K74" s="1399"/>
      <c r="L74" s="1382"/>
      <c r="M74" s="1382"/>
      <c r="N74" s="1382"/>
    </row>
    <row r="75" spans="1:14" s="1386" customFormat="1">
      <c r="A75" s="1381">
        <f>SUBTOTAL(103,$B$4:B75)</f>
        <v>72</v>
      </c>
      <c r="B75" s="1381" t="s">
        <v>343</v>
      </c>
      <c r="C75" s="1381" t="s">
        <v>280</v>
      </c>
      <c r="D75" s="1381">
        <v>4</v>
      </c>
      <c r="E75" s="1381">
        <v>418</v>
      </c>
      <c r="F75" s="1381" t="s">
        <v>55</v>
      </c>
      <c r="G75" s="1381" t="s">
        <v>55</v>
      </c>
      <c r="H75" s="1393" t="s">
        <v>890</v>
      </c>
      <c r="I75" s="1399"/>
      <c r="J75" s="1399"/>
      <c r="K75" s="1399"/>
      <c r="L75" s="1382"/>
      <c r="M75" s="1382"/>
      <c r="N75" s="1382"/>
    </row>
    <row r="76" spans="1:14" s="1386" customFormat="1">
      <c r="A76" s="1381">
        <f>SUBTOTAL(103,$B$4:B76)</f>
        <v>73</v>
      </c>
      <c r="B76" s="1381" t="s">
        <v>492</v>
      </c>
      <c r="C76" s="1381" t="s">
        <v>276</v>
      </c>
      <c r="D76" s="1381">
        <v>4</v>
      </c>
      <c r="E76" s="1381">
        <v>403</v>
      </c>
      <c r="F76" s="1381" t="s">
        <v>55</v>
      </c>
      <c r="G76" s="1381" t="s">
        <v>55</v>
      </c>
      <c r="H76" s="1393" t="s">
        <v>890</v>
      </c>
      <c r="I76" s="1399"/>
      <c r="J76" s="1399"/>
      <c r="K76" s="1399"/>
      <c r="L76" s="1382" t="s">
        <v>59</v>
      </c>
      <c r="M76" s="1382"/>
      <c r="N76" s="1382"/>
    </row>
    <row r="77" spans="1:14" s="1386" customFormat="1">
      <c r="A77" s="1381">
        <f>SUBTOTAL(103,$B$4:B77)</f>
        <v>74</v>
      </c>
      <c r="B77" s="1381" t="s">
        <v>493</v>
      </c>
      <c r="C77" s="1381" t="s">
        <v>282</v>
      </c>
      <c r="D77" s="1381">
        <v>4</v>
      </c>
      <c r="E77" s="1381">
        <v>415</v>
      </c>
      <c r="F77" s="1381" t="s">
        <v>55</v>
      </c>
      <c r="G77" s="1381" t="s">
        <v>55</v>
      </c>
      <c r="H77" s="1393" t="s">
        <v>881</v>
      </c>
      <c r="I77" s="1399"/>
      <c r="J77" s="1399"/>
      <c r="K77" s="1399"/>
      <c r="L77" s="1382" t="s">
        <v>59</v>
      </c>
      <c r="M77" s="1382"/>
      <c r="N77" s="1382"/>
    </row>
    <row r="78" spans="1:14" s="1386" customFormat="1">
      <c r="A78" s="1381">
        <f>SUBTOTAL(103,$B$4:B78)</f>
        <v>75</v>
      </c>
      <c r="B78" s="1381" t="s">
        <v>494</v>
      </c>
      <c r="C78" s="1381" t="s">
        <v>282</v>
      </c>
      <c r="D78" s="1381">
        <v>4</v>
      </c>
      <c r="E78" s="1381">
        <v>385</v>
      </c>
      <c r="F78" s="1381" t="s">
        <v>55</v>
      </c>
      <c r="G78" s="1381" t="s">
        <v>55</v>
      </c>
      <c r="H78" s="1393" t="s">
        <v>881</v>
      </c>
      <c r="I78" s="1399"/>
      <c r="J78" s="1399"/>
      <c r="K78" s="1399"/>
      <c r="L78" s="1382" t="s">
        <v>59</v>
      </c>
      <c r="M78" s="1382"/>
      <c r="N78" s="1382"/>
    </row>
    <row r="79" spans="1:14" s="1386" customFormat="1">
      <c r="A79" s="1381">
        <f>SUBTOTAL(103,$B$4:B79)</f>
        <v>76</v>
      </c>
      <c r="B79" s="1381" t="s">
        <v>170</v>
      </c>
      <c r="C79" s="1381" t="s">
        <v>280</v>
      </c>
      <c r="D79" s="1381">
        <v>4</v>
      </c>
      <c r="E79" s="1381">
        <v>378</v>
      </c>
      <c r="F79" s="1381" t="s">
        <v>55</v>
      </c>
      <c r="G79" s="1381" t="s">
        <v>55</v>
      </c>
      <c r="H79" s="1393" t="s">
        <v>881</v>
      </c>
      <c r="I79" s="1399"/>
      <c r="J79" s="1399"/>
      <c r="K79" s="1399"/>
      <c r="L79" s="1382"/>
      <c r="M79" s="1382"/>
      <c r="N79" s="1382"/>
    </row>
    <row r="80" spans="1:14" s="1386" customFormat="1">
      <c r="A80" s="1381">
        <f>SUBTOTAL(103,$B$4:B80)</f>
        <v>77</v>
      </c>
      <c r="B80" s="1381" t="s">
        <v>344</v>
      </c>
      <c r="C80" s="1381" t="s">
        <v>281</v>
      </c>
      <c r="D80" s="1381">
        <v>4</v>
      </c>
      <c r="E80" s="1381">
        <v>370.90300000000002</v>
      </c>
      <c r="F80" s="1381" t="s">
        <v>55</v>
      </c>
      <c r="G80" s="1381" t="s">
        <v>55</v>
      </c>
      <c r="H80" s="1393" t="s">
        <v>881</v>
      </c>
      <c r="I80" s="1399"/>
      <c r="J80" s="1399"/>
      <c r="K80" s="1399"/>
      <c r="L80" s="1382"/>
      <c r="M80" s="1382"/>
      <c r="N80" s="1382"/>
    </row>
    <row r="81" spans="1:14" s="1386" customFormat="1">
      <c r="A81" s="1381">
        <f>SUBTOTAL(103,$B$4:B81)</f>
        <v>78</v>
      </c>
      <c r="B81" s="1381" t="s">
        <v>345</v>
      </c>
      <c r="C81" s="1381" t="s">
        <v>280</v>
      </c>
      <c r="D81" s="1381">
        <v>4</v>
      </c>
      <c r="E81" s="1381">
        <v>370</v>
      </c>
      <c r="F81" s="1381" t="s">
        <v>55</v>
      </c>
      <c r="G81" s="1381" t="s">
        <v>55</v>
      </c>
      <c r="H81" s="1393" t="s">
        <v>881</v>
      </c>
      <c r="I81" s="1399"/>
      <c r="J81" s="1399"/>
      <c r="K81" s="1399"/>
      <c r="L81" s="1382"/>
      <c r="M81" s="1382"/>
      <c r="N81" s="1382"/>
    </row>
    <row r="82" spans="1:14" s="1386" customFormat="1">
      <c r="A82" s="1381">
        <f>SUBTOTAL(103,$B$4:B82)</f>
        <v>79</v>
      </c>
      <c r="B82" s="1381" t="s">
        <v>495</v>
      </c>
      <c r="C82" s="1381" t="s">
        <v>483</v>
      </c>
      <c r="D82" s="1381">
        <v>4</v>
      </c>
      <c r="E82" s="1381">
        <v>435.95800000000003</v>
      </c>
      <c r="F82" s="1381" t="s">
        <v>55</v>
      </c>
      <c r="G82" s="1381" t="s">
        <v>55</v>
      </c>
      <c r="H82" s="1393" t="s">
        <v>881</v>
      </c>
      <c r="I82" s="1399"/>
      <c r="J82" s="1399"/>
      <c r="K82" s="1399"/>
      <c r="L82" s="1382"/>
      <c r="M82" s="1382"/>
      <c r="N82" s="1382"/>
    </row>
    <row r="83" spans="1:14" s="1386" customFormat="1">
      <c r="A83" s="1381">
        <f>SUBTOTAL(103,$B$4:B83)</f>
        <v>80</v>
      </c>
      <c r="B83" s="1381" t="s">
        <v>172</v>
      </c>
      <c r="C83" s="1381" t="s">
        <v>501</v>
      </c>
      <c r="D83" s="1381">
        <v>4</v>
      </c>
      <c r="E83" s="1381">
        <v>407.01100000000002</v>
      </c>
      <c r="F83" s="1381" t="s">
        <v>55</v>
      </c>
      <c r="G83" s="1381" t="s">
        <v>55</v>
      </c>
      <c r="H83" s="1393" t="s">
        <v>881</v>
      </c>
      <c r="I83" s="1399"/>
      <c r="J83" s="1399"/>
      <c r="K83" s="1399"/>
      <c r="L83" s="1382"/>
      <c r="M83" s="1382"/>
      <c r="N83" s="1382"/>
    </row>
    <row r="84" spans="1:14" s="1386" customFormat="1">
      <c r="A84" s="1381">
        <f>SUBTOTAL(103,$B$4:B84)</f>
        <v>81</v>
      </c>
      <c r="B84" s="1381" t="s">
        <v>497</v>
      </c>
      <c r="C84" s="1381" t="s">
        <v>280</v>
      </c>
      <c r="D84" s="1381">
        <v>4</v>
      </c>
      <c r="E84" s="1381">
        <v>415</v>
      </c>
      <c r="F84" s="1381" t="s">
        <v>55</v>
      </c>
      <c r="G84" s="1381" t="s">
        <v>55</v>
      </c>
      <c r="H84" s="1393" t="s">
        <v>881</v>
      </c>
      <c r="I84" s="1399"/>
      <c r="J84" s="1399"/>
      <c r="K84" s="1399"/>
      <c r="L84" s="1382"/>
      <c r="M84" s="1382"/>
      <c r="N84" s="1382"/>
    </row>
    <row r="85" spans="1:14" s="1386" customFormat="1">
      <c r="A85" s="1381">
        <f>SUBTOTAL(103,$B$4:B85)</f>
        <v>82</v>
      </c>
      <c r="B85" s="1381" t="s">
        <v>498</v>
      </c>
      <c r="C85" s="1381" t="s">
        <v>282</v>
      </c>
      <c r="D85" s="1381">
        <v>4</v>
      </c>
      <c r="E85" s="1381">
        <v>395.995</v>
      </c>
      <c r="F85" s="1381" t="s">
        <v>55</v>
      </c>
      <c r="G85" s="1381" t="s">
        <v>55</v>
      </c>
      <c r="H85" s="1393" t="s">
        <v>881</v>
      </c>
      <c r="I85" s="1399"/>
      <c r="J85" s="1399"/>
      <c r="K85" s="1399"/>
      <c r="L85" s="1382"/>
      <c r="M85" s="1382"/>
      <c r="N85" s="1382"/>
    </row>
    <row r="86" spans="1:14" s="1386" customFormat="1">
      <c r="A86" s="1381">
        <f>SUBTOTAL(103,$B$4:B86)</f>
        <v>83</v>
      </c>
      <c r="B86" s="1381" t="s">
        <v>499</v>
      </c>
      <c r="C86" s="1381" t="s">
        <v>280</v>
      </c>
      <c r="D86" s="1381">
        <v>4</v>
      </c>
      <c r="E86" s="1381">
        <v>404.005</v>
      </c>
      <c r="F86" s="1381" t="s">
        <v>55</v>
      </c>
      <c r="G86" s="1381" t="s">
        <v>55</v>
      </c>
      <c r="H86" s="1393" t="s">
        <v>881</v>
      </c>
      <c r="I86" s="1399"/>
      <c r="J86" s="1399"/>
      <c r="K86" s="1399"/>
      <c r="L86" s="1382"/>
      <c r="M86" s="1382"/>
      <c r="N86" s="1382"/>
    </row>
    <row r="87" spans="1:14" s="1386" customFormat="1">
      <c r="A87" s="1381">
        <f>SUBTOTAL(103,$B$4:B87)</f>
        <v>84</v>
      </c>
      <c r="B87" s="1381" t="s">
        <v>500</v>
      </c>
      <c r="C87" s="1381" t="s">
        <v>276</v>
      </c>
      <c r="D87" s="1381">
        <v>4</v>
      </c>
      <c r="E87" s="1381">
        <v>395</v>
      </c>
      <c r="F87" s="1381" t="s">
        <v>55</v>
      </c>
      <c r="G87" s="1381" t="s">
        <v>737</v>
      </c>
      <c r="H87" s="1393" t="s">
        <v>895</v>
      </c>
      <c r="I87" s="1399"/>
      <c r="J87" s="1399"/>
      <c r="K87" s="1399"/>
      <c r="L87" s="1382" t="s">
        <v>59</v>
      </c>
      <c r="M87" s="1382"/>
      <c r="N87" s="1382"/>
    </row>
    <row r="88" spans="1:14" s="1386" customFormat="1">
      <c r="A88" s="1381">
        <f>SUBTOTAL(103,$B$4:B88)</f>
        <v>85</v>
      </c>
      <c r="B88" s="1381" t="s">
        <v>347</v>
      </c>
      <c r="C88" s="1381" t="s">
        <v>310</v>
      </c>
      <c r="D88" s="1381">
        <v>4</v>
      </c>
      <c r="E88" s="1381">
        <v>423.11799999999999</v>
      </c>
      <c r="F88" s="1381" t="s">
        <v>55</v>
      </c>
      <c r="G88" s="1381" t="s">
        <v>737</v>
      </c>
      <c r="H88" s="1393" t="s">
        <v>895</v>
      </c>
      <c r="I88" s="1399"/>
      <c r="J88" s="1399"/>
      <c r="K88" s="1399"/>
      <c r="L88" s="1382"/>
      <c r="M88" s="1382"/>
      <c r="N88" s="1382"/>
    </row>
    <row r="89" spans="1:14" s="1386" customFormat="1">
      <c r="A89" s="1381">
        <f>SUBTOTAL(103,$B$4:B89)</f>
        <v>86</v>
      </c>
      <c r="B89" s="1381" t="s">
        <v>174</v>
      </c>
      <c r="C89" s="1381" t="s">
        <v>280</v>
      </c>
      <c r="D89" s="1381">
        <v>4</v>
      </c>
      <c r="E89" s="1381">
        <v>376</v>
      </c>
      <c r="F89" s="1381" t="s">
        <v>55</v>
      </c>
      <c r="G89" s="1381" t="s">
        <v>737</v>
      </c>
      <c r="H89" s="1393" t="s">
        <v>895</v>
      </c>
      <c r="I89" s="1399"/>
      <c r="J89" s="1399"/>
      <c r="K89" s="1399"/>
      <c r="L89" s="1382"/>
      <c r="M89" s="1382"/>
      <c r="N89" s="1382"/>
    </row>
    <row r="90" spans="1:14" s="1386" customFormat="1">
      <c r="A90" s="1381">
        <f>SUBTOTAL(103,$B$4:B90)</f>
        <v>87</v>
      </c>
      <c r="B90" s="1381" t="s">
        <v>173</v>
      </c>
      <c r="C90" s="1381" t="s">
        <v>483</v>
      </c>
      <c r="D90" s="1381">
        <v>4</v>
      </c>
      <c r="E90" s="1381">
        <v>427.62700000000001</v>
      </c>
      <c r="F90" s="1381" t="s">
        <v>55</v>
      </c>
      <c r="G90" s="1381" t="s">
        <v>737</v>
      </c>
      <c r="H90" s="1393" t="s">
        <v>1796</v>
      </c>
      <c r="I90" s="1399"/>
      <c r="J90" s="1399"/>
      <c r="K90" s="1399"/>
      <c r="L90" s="1382"/>
      <c r="M90" s="1382"/>
      <c r="N90" s="1382"/>
    </row>
    <row r="91" spans="1:14" s="1386" customFormat="1">
      <c r="A91" s="1381">
        <f>SUBTOTAL(103,$B$4:B91)</f>
        <v>88</v>
      </c>
      <c r="B91" s="1381" t="s">
        <v>357</v>
      </c>
      <c r="C91" s="1381" t="s">
        <v>280</v>
      </c>
      <c r="D91" s="1381">
        <v>4</v>
      </c>
      <c r="E91" s="1381">
        <v>417</v>
      </c>
      <c r="F91" s="1381" t="s">
        <v>55</v>
      </c>
      <c r="G91" s="1381" t="s">
        <v>737</v>
      </c>
      <c r="H91" s="1393" t="s">
        <v>1796</v>
      </c>
      <c r="I91" s="1399"/>
      <c r="J91" s="1399"/>
      <c r="K91" s="1399"/>
      <c r="L91" s="1382"/>
      <c r="M91" s="1382"/>
      <c r="N91" s="1382"/>
    </row>
    <row r="92" spans="1:14" s="1386" customFormat="1">
      <c r="A92" s="1381">
        <f>SUBTOTAL(103,$B$4:B92)</f>
        <v>89</v>
      </c>
      <c r="B92" s="1381" t="s">
        <v>358</v>
      </c>
      <c r="C92" s="1381" t="s">
        <v>280</v>
      </c>
      <c r="D92" s="1381">
        <v>4</v>
      </c>
      <c r="E92" s="1381">
        <v>382</v>
      </c>
      <c r="F92" s="1381" t="s">
        <v>55</v>
      </c>
      <c r="G92" s="1381" t="s">
        <v>737</v>
      </c>
      <c r="H92" s="1393" t="s">
        <v>1796</v>
      </c>
      <c r="I92" s="1399"/>
      <c r="J92" s="1399"/>
      <c r="K92" s="1399"/>
      <c r="L92" s="1382"/>
      <c r="M92" s="1382"/>
      <c r="N92" s="1382"/>
    </row>
    <row r="93" spans="1:14" s="1386" customFormat="1">
      <c r="A93" s="1381">
        <f>SUBTOTAL(103,$B$4:B93)</f>
        <v>90</v>
      </c>
      <c r="B93" s="1381" t="s">
        <v>359</v>
      </c>
      <c r="C93" s="1381" t="s">
        <v>276</v>
      </c>
      <c r="D93" s="1381">
        <v>4</v>
      </c>
      <c r="E93" s="1381">
        <v>366</v>
      </c>
      <c r="F93" s="1381" t="s">
        <v>55</v>
      </c>
      <c r="G93" s="1381" t="s">
        <v>737</v>
      </c>
      <c r="H93" s="1393" t="s">
        <v>1796</v>
      </c>
      <c r="I93" s="1399"/>
      <c r="J93" s="1399"/>
      <c r="K93" s="1399"/>
      <c r="L93" s="1382"/>
      <c r="M93" s="1382"/>
      <c r="N93" s="1382"/>
    </row>
    <row r="94" spans="1:14" s="1386" customFormat="1">
      <c r="A94" s="1381">
        <f>SUBTOTAL(103,$B$4:B94)</f>
        <v>91</v>
      </c>
      <c r="B94" s="1381" t="s">
        <v>179</v>
      </c>
      <c r="C94" s="1381" t="s">
        <v>502</v>
      </c>
      <c r="D94" s="1381">
        <v>4</v>
      </c>
      <c r="E94" s="1381">
        <v>446.464</v>
      </c>
      <c r="F94" s="1381" t="s">
        <v>55</v>
      </c>
      <c r="G94" s="1381" t="s">
        <v>737</v>
      </c>
      <c r="H94" s="1393" t="s">
        <v>1796</v>
      </c>
      <c r="I94" s="1399"/>
      <c r="J94" s="1399"/>
      <c r="K94" s="1399"/>
      <c r="L94" s="1382"/>
      <c r="M94" s="1382"/>
      <c r="N94" s="1382"/>
    </row>
    <row r="95" spans="1:14" s="1386" customFormat="1">
      <c r="A95" s="1381">
        <f>SUBTOTAL(103,$B$4:B95)</f>
        <v>92</v>
      </c>
      <c r="B95" s="1381" t="s">
        <v>371</v>
      </c>
      <c r="C95" s="1381" t="s">
        <v>280</v>
      </c>
      <c r="D95" s="1381">
        <v>4</v>
      </c>
      <c r="E95" s="1381">
        <v>408</v>
      </c>
      <c r="F95" s="1381" t="s">
        <v>55</v>
      </c>
      <c r="G95" s="1381" t="s">
        <v>737</v>
      </c>
      <c r="H95" s="1393" t="s">
        <v>1796</v>
      </c>
      <c r="I95" s="1399"/>
      <c r="J95" s="1399"/>
      <c r="K95" s="1399"/>
      <c r="L95" s="1382"/>
      <c r="M95" s="1382"/>
      <c r="N95" s="1382"/>
    </row>
    <row r="96" spans="1:14" s="1386" customFormat="1">
      <c r="A96" s="1381">
        <f>SUBTOTAL(103,$B$4:B96)</f>
        <v>93</v>
      </c>
      <c r="B96" s="1381" t="s">
        <v>372</v>
      </c>
      <c r="C96" s="1381" t="s">
        <v>282</v>
      </c>
      <c r="D96" s="1381">
        <v>4</v>
      </c>
      <c r="E96" s="1381">
        <v>407</v>
      </c>
      <c r="F96" s="1381" t="s">
        <v>55</v>
      </c>
      <c r="G96" s="1381" t="s">
        <v>737</v>
      </c>
      <c r="H96" s="1393" t="s">
        <v>1796</v>
      </c>
      <c r="I96" s="1399"/>
      <c r="J96" s="1399"/>
      <c r="K96" s="1399"/>
      <c r="L96" s="1382"/>
      <c r="M96" s="1382"/>
      <c r="N96" s="1382"/>
    </row>
    <row r="97" spans="1:14" s="1386" customFormat="1">
      <c r="A97" s="1381">
        <f>SUBTOTAL(103,$B$4:B97)</f>
        <v>94</v>
      </c>
      <c r="B97" s="1381" t="s">
        <v>124</v>
      </c>
      <c r="C97" s="1381" t="s">
        <v>282</v>
      </c>
      <c r="D97" s="1381">
        <v>4</v>
      </c>
      <c r="E97" s="1381">
        <v>350</v>
      </c>
      <c r="F97" s="1381" t="s">
        <v>55</v>
      </c>
      <c r="G97" s="1381" t="s">
        <v>55</v>
      </c>
      <c r="H97" s="1393" t="s">
        <v>1792</v>
      </c>
      <c r="I97" s="1399"/>
      <c r="J97" s="1399"/>
      <c r="K97" s="1399"/>
      <c r="L97" s="1382"/>
      <c r="M97" s="1382"/>
      <c r="N97" s="1382"/>
    </row>
    <row r="98" spans="1:14" s="1386" customFormat="1">
      <c r="A98" s="1381">
        <f>SUBTOTAL(103,$B$4:B98)</f>
        <v>95</v>
      </c>
      <c r="B98" s="1381" t="s">
        <v>373</v>
      </c>
      <c r="C98" s="1381" t="s">
        <v>503</v>
      </c>
      <c r="D98" s="1381">
        <v>4</v>
      </c>
      <c r="E98" s="1381">
        <v>376.93400000000003</v>
      </c>
      <c r="F98" s="1381" t="s">
        <v>55</v>
      </c>
      <c r="G98" s="1381" t="s">
        <v>55</v>
      </c>
      <c r="H98" s="1393" t="s">
        <v>1792</v>
      </c>
      <c r="I98" s="1399"/>
      <c r="J98" s="1399"/>
      <c r="K98" s="1399"/>
      <c r="L98" s="1382"/>
      <c r="M98" s="1382"/>
      <c r="N98" s="1382"/>
    </row>
    <row r="99" spans="1:14" s="1386" customFormat="1">
      <c r="A99" s="1381">
        <f>SUBTOTAL(103,$B$4:B99)</f>
        <v>96</v>
      </c>
      <c r="B99" s="1381" t="s">
        <v>504</v>
      </c>
      <c r="C99" s="1381" t="s">
        <v>280</v>
      </c>
      <c r="D99" s="1381">
        <v>4</v>
      </c>
      <c r="E99" s="1381">
        <v>355</v>
      </c>
      <c r="F99" s="1381" t="s">
        <v>55</v>
      </c>
      <c r="G99" s="1381" t="s">
        <v>55</v>
      </c>
      <c r="H99" s="1393" t="s">
        <v>1792</v>
      </c>
      <c r="I99" s="1399"/>
      <c r="J99" s="1399"/>
      <c r="K99" s="1399"/>
      <c r="L99" s="1382"/>
      <c r="M99" s="1382"/>
      <c r="N99" s="1382"/>
    </row>
    <row r="100" spans="1:14" s="1386" customFormat="1">
      <c r="A100" s="1381">
        <f>SUBTOTAL(103,$B$4:B100)</f>
        <v>97</v>
      </c>
      <c r="B100" s="1381" t="s">
        <v>505</v>
      </c>
      <c r="C100" s="1381" t="s">
        <v>282</v>
      </c>
      <c r="D100" s="1381">
        <v>4</v>
      </c>
      <c r="E100" s="1381">
        <v>383</v>
      </c>
      <c r="F100" s="1381" t="s">
        <v>55</v>
      </c>
      <c r="G100" s="1381" t="s">
        <v>55</v>
      </c>
      <c r="H100" s="1393" t="s">
        <v>1792</v>
      </c>
      <c r="I100" s="1399"/>
      <c r="J100" s="1399"/>
      <c r="K100" s="1399"/>
      <c r="L100" s="1382"/>
      <c r="M100" s="1382"/>
      <c r="N100" s="1382"/>
    </row>
    <row r="101" spans="1:14" s="1386" customFormat="1">
      <c r="A101" s="1381">
        <f>SUBTOTAL(103,$B$4:B101)</f>
        <v>98</v>
      </c>
      <c r="B101" s="1381" t="s">
        <v>181</v>
      </c>
      <c r="C101" s="1381" t="s">
        <v>281</v>
      </c>
      <c r="D101" s="1381">
        <v>4</v>
      </c>
      <c r="E101" s="1381">
        <v>330.22300000000001</v>
      </c>
      <c r="F101" s="1381" t="s">
        <v>55</v>
      </c>
      <c r="G101" s="1381" t="s">
        <v>55</v>
      </c>
      <c r="H101" s="1393" t="s">
        <v>2433</v>
      </c>
      <c r="I101" s="1399"/>
      <c r="J101" s="1399"/>
      <c r="K101" s="1399"/>
      <c r="L101" s="1382"/>
      <c r="M101" s="1382"/>
      <c r="N101" s="1382"/>
    </row>
    <row r="102" spans="1:14" s="1386" customFormat="1">
      <c r="A102" s="1381">
        <f>SUBTOTAL(103,$B$4:B102)</f>
        <v>99</v>
      </c>
      <c r="B102" s="1381" t="s">
        <v>374</v>
      </c>
      <c r="C102" s="1381" t="s">
        <v>280</v>
      </c>
      <c r="D102" s="1381">
        <v>4</v>
      </c>
      <c r="E102" s="1381">
        <v>377</v>
      </c>
      <c r="F102" s="1381" t="s">
        <v>55</v>
      </c>
      <c r="G102" s="1381" t="s">
        <v>55</v>
      </c>
      <c r="H102" s="1393" t="s">
        <v>2433</v>
      </c>
      <c r="I102" s="1399"/>
      <c r="J102" s="1399"/>
      <c r="K102" s="1399"/>
      <c r="L102" s="1382"/>
      <c r="M102" s="1382"/>
      <c r="N102" s="1382"/>
    </row>
    <row r="103" spans="1:14" s="1386" customFormat="1">
      <c r="A103" s="1381">
        <f>SUBTOTAL(103,$B$4:B103)</f>
        <v>100</v>
      </c>
      <c r="B103" s="1381" t="s">
        <v>375</v>
      </c>
      <c r="C103" s="1381" t="s">
        <v>280</v>
      </c>
      <c r="D103" s="1381">
        <v>4</v>
      </c>
      <c r="E103" s="1381">
        <v>382</v>
      </c>
      <c r="F103" s="1381" t="s">
        <v>55</v>
      </c>
      <c r="G103" s="1381" t="s">
        <v>55</v>
      </c>
      <c r="H103" s="1393" t="s">
        <v>871</v>
      </c>
      <c r="I103" s="1399"/>
      <c r="J103" s="1399"/>
      <c r="K103" s="1399"/>
      <c r="L103" s="1382"/>
      <c r="M103" s="1382"/>
      <c r="N103" s="1382"/>
    </row>
    <row r="104" spans="1:14" s="1386" customFormat="1">
      <c r="A104" s="1381">
        <f>SUBTOTAL(103,$B$4:B104)</f>
        <v>101</v>
      </c>
      <c r="B104" s="1381" t="s">
        <v>376</v>
      </c>
      <c r="C104" s="1381" t="s">
        <v>280</v>
      </c>
      <c r="D104" s="1381">
        <v>4</v>
      </c>
      <c r="E104" s="1381">
        <v>380</v>
      </c>
      <c r="F104" s="1381" t="s">
        <v>55</v>
      </c>
      <c r="G104" s="1381" t="s">
        <v>55</v>
      </c>
      <c r="H104" s="1393" t="s">
        <v>871</v>
      </c>
      <c r="I104" s="1399"/>
      <c r="J104" s="1399"/>
      <c r="K104" s="1399"/>
      <c r="L104" s="1382"/>
      <c r="M104" s="1382"/>
      <c r="N104" s="1382"/>
    </row>
    <row r="105" spans="1:14" s="1386" customFormat="1">
      <c r="A105" s="1381">
        <f>SUBTOTAL(103,$B$4:B105)</f>
        <v>102</v>
      </c>
      <c r="B105" s="1381" t="s">
        <v>176</v>
      </c>
      <c r="C105" s="1381" t="s">
        <v>280</v>
      </c>
      <c r="D105" s="1381">
        <v>4</v>
      </c>
      <c r="E105" s="1381">
        <v>376</v>
      </c>
      <c r="F105" s="1381" t="s">
        <v>55</v>
      </c>
      <c r="G105" s="1381" t="s">
        <v>55</v>
      </c>
      <c r="H105" s="1393" t="s">
        <v>871</v>
      </c>
      <c r="I105" s="1399"/>
      <c r="J105" s="1399"/>
      <c r="K105" s="1399"/>
      <c r="L105" s="1382"/>
      <c r="M105" s="1382"/>
      <c r="N105" s="1382"/>
    </row>
    <row r="106" spans="1:14" s="1386" customFormat="1">
      <c r="A106" s="1381">
        <f>SUBTOTAL(103,$B$4:B106)</f>
        <v>103</v>
      </c>
      <c r="B106" s="1381" t="s">
        <v>506</v>
      </c>
      <c r="C106" s="1381" t="s">
        <v>282</v>
      </c>
      <c r="D106" s="1381">
        <v>4</v>
      </c>
      <c r="E106" s="1381">
        <v>390</v>
      </c>
      <c r="F106" s="1381" t="s">
        <v>55</v>
      </c>
      <c r="G106" s="1381" t="s">
        <v>55</v>
      </c>
      <c r="H106" s="1393" t="s">
        <v>871</v>
      </c>
      <c r="I106" s="1399"/>
      <c r="J106" s="1399"/>
      <c r="K106" s="1399"/>
      <c r="L106" s="1382"/>
      <c r="M106" s="1382"/>
      <c r="N106" s="1382"/>
    </row>
    <row r="107" spans="1:14" s="1386" customFormat="1">
      <c r="A107" s="1381">
        <f>SUBTOTAL(103,$B$4:B107)</f>
        <v>104</v>
      </c>
      <c r="B107" s="1381" t="s">
        <v>507</v>
      </c>
      <c r="C107" s="1381" t="s">
        <v>280</v>
      </c>
      <c r="D107" s="1381">
        <v>4</v>
      </c>
      <c r="E107" s="1381">
        <v>397</v>
      </c>
      <c r="F107" s="1381" t="s">
        <v>55</v>
      </c>
      <c r="G107" s="1381" t="s">
        <v>55</v>
      </c>
      <c r="H107" s="1393" t="s">
        <v>871</v>
      </c>
      <c r="I107" s="1399"/>
      <c r="J107" s="1399"/>
      <c r="K107" s="1399"/>
      <c r="L107" s="1382" t="s">
        <v>59</v>
      </c>
      <c r="M107" s="1382"/>
      <c r="N107" s="1382"/>
    </row>
    <row r="108" spans="1:14" s="1386" customFormat="1">
      <c r="A108" s="1381">
        <f>SUBTOTAL(103,$B$4:B108)</f>
        <v>105</v>
      </c>
      <c r="B108" s="1381" t="s">
        <v>508</v>
      </c>
      <c r="C108" s="1381" t="s">
        <v>282</v>
      </c>
      <c r="D108" s="1381">
        <v>4</v>
      </c>
      <c r="E108" s="1381">
        <v>380</v>
      </c>
      <c r="F108" s="1381" t="s">
        <v>55</v>
      </c>
      <c r="G108" s="1381" t="s">
        <v>55</v>
      </c>
      <c r="H108" s="1393" t="s">
        <v>869</v>
      </c>
      <c r="I108" s="1399"/>
      <c r="J108" s="1399"/>
      <c r="K108" s="1399"/>
      <c r="L108" s="1382" t="s">
        <v>59</v>
      </c>
      <c r="M108" s="1382"/>
      <c r="N108" s="1382"/>
    </row>
    <row r="109" spans="1:14" s="1386" customFormat="1">
      <c r="A109" s="1381">
        <f>SUBTOTAL(103,$B$4:B109)</f>
        <v>106</v>
      </c>
      <c r="B109" s="1381" t="s">
        <v>509</v>
      </c>
      <c r="C109" s="1381" t="s">
        <v>280</v>
      </c>
      <c r="D109" s="1381">
        <v>4</v>
      </c>
      <c r="E109" s="1381">
        <v>398</v>
      </c>
      <c r="F109" s="1381" t="s">
        <v>55</v>
      </c>
      <c r="G109" s="1381" t="s">
        <v>55</v>
      </c>
      <c r="H109" s="1393" t="s">
        <v>869</v>
      </c>
      <c r="I109" s="1399"/>
      <c r="J109" s="1399"/>
      <c r="K109" s="1399"/>
      <c r="L109" s="1382"/>
      <c r="M109" s="1382"/>
      <c r="N109" s="1382"/>
    </row>
    <row r="110" spans="1:14" s="1386" customFormat="1">
      <c r="A110" s="1381">
        <f>SUBTOTAL(103,$B$4:B110)</f>
        <v>107</v>
      </c>
      <c r="B110" s="1381" t="s">
        <v>183</v>
      </c>
      <c r="C110" s="1381" t="s">
        <v>510</v>
      </c>
      <c r="D110" s="1381">
        <v>4</v>
      </c>
      <c r="E110" s="1381">
        <v>362.44200000000001</v>
      </c>
      <c r="F110" s="1381" t="s">
        <v>55</v>
      </c>
      <c r="G110" s="1381" t="s">
        <v>55</v>
      </c>
      <c r="H110" s="1393" t="s">
        <v>869</v>
      </c>
      <c r="I110" s="1399"/>
      <c r="J110" s="1399"/>
      <c r="K110" s="1399"/>
      <c r="L110" s="1382"/>
      <c r="M110" s="1382"/>
      <c r="N110" s="1382"/>
    </row>
    <row r="111" spans="1:14" s="1386" customFormat="1">
      <c r="A111" s="1381">
        <f>SUBTOTAL(103,$B$4:B111)</f>
        <v>108</v>
      </c>
      <c r="B111" s="1381" t="s">
        <v>378</v>
      </c>
      <c r="C111" s="1381" t="s">
        <v>381</v>
      </c>
      <c r="D111" s="1381">
        <v>4</v>
      </c>
      <c r="E111" s="1381">
        <v>348</v>
      </c>
      <c r="F111" s="1381" t="s">
        <v>55</v>
      </c>
      <c r="G111" s="1381" t="s">
        <v>55</v>
      </c>
      <c r="H111" s="1393" t="s">
        <v>869</v>
      </c>
      <c r="I111" s="1399"/>
      <c r="J111" s="1399"/>
      <c r="K111" s="1399"/>
      <c r="L111" s="1382" t="s">
        <v>59</v>
      </c>
      <c r="M111" s="1382"/>
      <c r="N111" s="1382"/>
    </row>
    <row r="112" spans="1:14" s="1386" customFormat="1">
      <c r="A112" s="1381">
        <f>SUBTOTAL(103,$B$4:B112)</f>
        <v>109</v>
      </c>
      <c r="B112" s="1381" t="s">
        <v>178</v>
      </c>
      <c r="C112" s="1381" t="s">
        <v>280</v>
      </c>
      <c r="D112" s="1381">
        <v>4</v>
      </c>
      <c r="E112" s="1381">
        <v>372</v>
      </c>
      <c r="F112" s="1381" t="s">
        <v>55</v>
      </c>
      <c r="G112" s="1381" t="s">
        <v>55</v>
      </c>
      <c r="H112" s="1393" t="s">
        <v>869</v>
      </c>
      <c r="I112" s="1399"/>
      <c r="J112" s="1399"/>
      <c r="K112" s="1399"/>
      <c r="L112" s="1382" t="s">
        <v>59</v>
      </c>
      <c r="M112" s="1382"/>
      <c r="N112" s="1382"/>
    </row>
    <row r="113" spans="1:14" s="1386" customFormat="1">
      <c r="A113" s="1381">
        <f>SUBTOTAL(103,$B$4:B113)</f>
        <v>110</v>
      </c>
      <c r="B113" s="1381" t="s">
        <v>379</v>
      </c>
      <c r="C113" s="1381" t="s">
        <v>276</v>
      </c>
      <c r="D113" s="1381">
        <v>4</v>
      </c>
      <c r="E113" s="1381">
        <v>422</v>
      </c>
      <c r="F113" s="1381" t="s">
        <v>55</v>
      </c>
      <c r="G113" s="1381" t="s">
        <v>55</v>
      </c>
      <c r="H113" s="1393" t="s">
        <v>869</v>
      </c>
      <c r="I113" s="1399"/>
      <c r="J113" s="1399"/>
      <c r="K113" s="1399"/>
      <c r="L113" s="1382" t="s">
        <v>59</v>
      </c>
      <c r="M113" s="1382"/>
      <c r="N113" s="1382"/>
    </row>
    <row r="114" spans="1:14" s="1386" customFormat="1">
      <c r="A114" s="1381">
        <f>SUBTOTAL(103,$B$4:B114)</f>
        <v>111</v>
      </c>
      <c r="B114" s="1381" t="s">
        <v>380</v>
      </c>
      <c r="C114" s="1381" t="s">
        <v>280</v>
      </c>
      <c r="D114" s="1381">
        <v>4</v>
      </c>
      <c r="E114" s="1381">
        <v>420</v>
      </c>
      <c r="F114" s="1381" t="s">
        <v>55</v>
      </c>
      <c r="G114" s="1381" t="s">
        <v>55</v>
      </c>
      <c r="H114" s="1393" t="s">
        <v>869</v>
      </c>
      <c r="I114" s="1399"/>
      <c r="J114" s="1399"/>
      <c r="K114" s="1399"/>
      <c r="L114" s="1382" t="s">
        <v>59</v>
      </c>
      <c r="M114" s="1382"/>
      <c r="N114" s="1382"/>
    </row>
    <row r="115" spans="1:14" s="1386" customFormat="1">
      <c r="A115" s="1381">
        <f>SUBTOTAL(103,$B$4:B115)</f>
        <v>112</v>
      </c>
      <c r="B115" s="1381" t="s">
        <v>185</v>
      </c>
      <c r="C115" s="1381" t="s">
        <v>299</v>
      </c>
      <c r="D115" s="1381">
        <v>4</v>
      </c>
      <c r="E115" s="1381">
        <v>358.14100000000002</v>
      </c>
      <c r="F115" s="1381" t="s">
        <v>55</v>
      </c>
      <c r="G115" s="1381" t="s">
        <v>55</v>
      </c>
      <c r="H115" s="1393" t="s">
        <v>869</v>
      </c>
      <c r="I115" s="1399"/>
      <c r="J115" s="1399"/>
      <c r="K115" s="1399"/>
      <c r="L115" s="1382"/>
      <c r="M115" s="1382"/>
      <c r="N115" s="1382"/>
    </row>
    <row r="116" spans="1:14" s="1386" customFormat="1">
      <c r="A116" s="1381">
        <f>SUBTOTAL(103,$B$4:B116)</f>
        <v>113</v>
      </c>
      <c r="B116" s="1381" t="s">
        <v>388</v>
      </c>
      <c r="C116" s="1381" t="s">
        <v>298</v>
      </c>
      <c r="D116" s="1381">
        <v>4</v>
      </c>
      <c r="E116" s="1381">
        <v>466</v>
      </c>
      <c r="F116" s="1381" t="s">
        <v>55</v>
      </c>
      <c r="G116" s="1381" t="s">
        <v>55</v>
      </c>
      <c r="H116" s="1393" t="s">
        <v>869</v>
      </c>
      <c r="I116" s="1399"/>
      <c r="J116" s="1399"/>
      <c r="K116" s="1399"/>
      <c r="L116" s="1382"/>
      <c r="M116" s="1382"/>
      <c r="N116" s="1382"/>
    </row>
    <row r="117" spans="1:14" s="1386" customFormat="1">
      <c r="A117" s="1381">
        <f>SUBTOTAL(103,$B$4:B117)</f>
        <v>114</v>
      </c>
      <c r="B117" s="1381" t="s">
        <v>389</v>
      </c>
      <c r="C117" s="1381" t="s">
        <v>282</v>
      </c>
      <c r="D117" s="1381">
        <v>4</v>
      </c>
      <c r="E117" s="1381">
        <v>320</v>
      </c>
      <c r="F117" s="1381" t="s">
        <v>55</v>
      </c>
      <c r="G117" s="1381" t="s">
        <v>55</v>
      </c>
      <c r="H117" s="1393" t="s">
        <v>869</v>
      </c>
      <c r="I117" s="1399"/>
      <c r="J117" s="1399"/>
      <c r="K117" s="1399"/>
      <c r="L117" s="1382"/>
      <c r="M117" s="1382"/>
      <c r="N117" s="1382"/>
    </row>
    <row r="118" spans="1:14" s="1386" customFormat="1">
      <c r="A118" s="1381">
        <f>SUBTOTAL(103,$B$4:B118)</f>
        <v>115</v>
      </c>
      <c r="B118" s="1381" t="s">
        <v>180</v>
      </c>
      <c r="C118" s="1381" t="s">
        <v>281</v>
      </c>
      <c r="D118" s="1381">
        <v>4</v>
      </c>
      <c r="E118" s="1381">
        <v>378.053</v>
      </c>
      <c r="F118" s="1381" t="s">
        <v>55</v>
      </c>
      <c r="G118" s="1381" t="s">
        <v>55</v>
      </c>
      <c r="H118" s="1393" t="s">
        <v>884</v>
      </c>
      <c r="I118" s="1399"/>
      <c r="J118" s="1399"/>
      <c r="K118" s="1399"/>
      <c r="L118" s="1382"/>
      <c r="M118" s="1382"/>
      <c r="N118" s="1382"/>
    </row>
    <row r="119" spans="1:14" s="1386" customFormat="1">
      <c r="A119" s="1381">
        <f>SUBTOTAL(103,$B$4:B119)</f>
        <v>116</v>
      </c>
      <c r="B119" s="1381" t="s">
        <v>392</v>
      </c>
      <c r="C119" s="1381" t="s">
        <v>282</v>
      </c>
      <c r="D119" s="1381">
        <v>4</v>
      </c>
      <c r="E119" s="1381">
        <v>411</v>
      </c>
      <c r="F119" s="1381" t="s">
        <v>55</v>
      </c>
      <c r="G119" s="1381" t="s">
        <v>55</v>
      </c>
      <c r="H119" s="1393" t="s">
        <v>884</v>
      </c>
      <c r="I119" s="1399"/>
      <c r="J119" s="1399"/>
      <c r="K119" s="1399"/>
      <c r="L119" s="1382"/>
      <c r="M119" s="1382"/>
      <c r="N119" s="1382"/>
    </row>
    <row r="120" spans="1:14" s="1386" customFormat="1">
      <c r="A120" s="1381">
        <f>SUBTOTAL(103,$B$4:B120)</f>
        <v>117</v>
      </c>
      <c r="B120" s="1381" t="s">
        <v>393</v>
      </c>
      <c r="C120" s="1381" t="s">
        <v>280</v>
      </c>
      <c r="D120" s="1381">
        <v>4</v>
      </c>
      <c r="E120" s="1381">
        <v>378</v>
      </c>
      <c r="F120" s="1381" t="s">
        <v>55</v>
      </c>
      <c r="G120" s="1381" t="s">
        <v>55</v>
      </c>
      <c r="H120" s="1393" t="s">
        <v>884</v>
      </c>
      <c r="I120" s="1399"/>
      <c r="J120" s="1399"/>
      <c r="K120" s="1399"/>
      <c r="L120" s="1382"/>
      <c r="M120" s="1382"/>
      <c r="N120" s="1382"/>
    </row>
    <row r="121" spans="1:14" s="1386" customFormat="1">
      <c r="A121" s="1381">
        <f>SUBTOTAL(103,$B$4:B121)</f>
        <v>118</v>
      </c>
      <c r="B121" s="1381" t="s">
        <v>511</v>
      </c>
      <c r="C121" s="1381" t="s">
        <v>282</v>
      </c>
      <c r="D121" s="1381">
        <v>4</v>
      </c>
      <c r="E121" s="1381">
        <v>401</v>
      </c>
      <c r="F121" s="1381" t="s">
        <v>55</v>
      </c>
      <c r="G121" s="1381" t="s">
        <v>55</v>
      </c>
      <c r="H121" s="1393" t="s">
        <v>884</v>
      </c>
      <c r="I121" s="1399"/>
      <c r="J121" s="1399"/>
      <c r="K121" s="1399"/>
      <c r="L121" s="1382"/>
      <c r="M121" s="1382"/>
      <c r="N121" s="1382"/>
    </row>
    <row r="122" spans="1:14" s="1386" customFormat="1">
      <c r="A122" s="1381">
        <f>SUBTOTAL(103,$B$4:B122)</f>
        <v>119</v>
      </c>
      <c r="B122" s="1381" t="s">
        <v>126</v>
      </c>
      <c r="C122" s="1381" t="s">
        <v>281</v>
      </c>
      <c r="D122" s="1381">
        <v>4</v>
      </c>
      <c r="E122" s="1381">
        <v>400.80500000000001</v>
      </c>
      <c r="F122" s="1381" t="s">
        <v>55</v>
      </c>
      <c r="G122" s="1381" t="s">
        <v>55</v>
      </c>
      <c r="H122" s="1393" t="s">
        <v>884</v>
      </c>
      <c r="I122" s="1399"/>
      <c r="J122" s="1399"/>
      <c r="K122" s="1399"/>
      <c r="L122" s="1382"/>
      <c r="M122" s="1382"/>
      <c r="N122" s="1382"/>
    </row>
    <row r="123" spans="1:14" s="1386" customFormat="1">
      <c r="A123" s="1381">
        <f>SUBTOTAL(103,$B$4:B123)</f>
        <v>120</v>
      </c>
      <c r="B123" s="1381" t="s">
        <v>394</v>
      </c>
      <c r="C123" s="1381" t="s">
        <v>280</v>
      </c>
      <c r="D123" s="1381">
        <v>4</v>
      </c>
      <c r="E123" s="1381">
        <v>350</v>
      </c>
      <c r="F123" s="1381" t="s">
        <v>55</v>
      </c>
      <c r="G123" s="1381" t="s">
        <v>55</v>
      </c>
      <c r="H123" s="1393" t="s">
        <v>884</v>
      </c>
      <c r="I123" s="1399"/>
      <c r="J123" s="1399"/>
      <c r="K123" s="1399"/>
      <c r="L123" s="1382" t="s">
        <v>59</v>
      </c>
      <c r="M123" s="1382"/>
      <c r="N123" s="1382"/>
    </row>
    <row r="124" spans="1:14" s="1386" customFormat="1">
      <c r="A124" s="1381">
        <f>SUBTOTAL(103,$B$4:B124)</f>
        <v>121</v>
      </c>
      <c r="B124" s="1381" t="s">
        <v>395</v>
      </c>
      <c r="C124" s="1381" t="s">
        <v>280</v>
      </c>
      <c r="D124" s="1381">
        <v>4</v>
      </c>
      <c r="E124" s="1381">
        <v>384</v>
      </c>
      <c r="F124" s="1381" t="s">
        <v>55</v>
      </c>
      <c r="G124" s="1381" t="s">
        <v>55</v>
      </c>
      <c r="H124" s="1393" t="s">
        <v>884</v>
      </c>
      <c r="I124" s="1399"/>
      <c r="J124" s="1399"/>
      <c r="K124" s="1399"/>
      <c r="L124" s="1382"/>
      <c r="M124" s="1382"/>
      <c r="N124" s="1382"/>
    </row>
    <row r="125" spans="1:14" s="1386" customFormat="1">
      <c r="A125" s="1381">
        <f>SUBTOTAL(103,$B$4:B125)</f>
        <v>122</v>
      </c>
      <c r="B125" s="1381" t="s">
        <v>182</v>
      </c>
      <c r="C125" s="1381" t="s">
        <v>277</v>
      </c>
      <c r="D125" s="1381">
        <v>4</v>
      </c>
      <c r="E125" s="1381">
        <v>430.959</v>
      </c>
      <c r="F125" s="1381" t="s">
        <v>55</v>
      </c>
      <c r="G125" s="1381" t="s">
        <v>55</v>
      </c>
      <c r="H125" s="1393" t="s">
        <v>2511</v>
      </c>
      <c r="I125" s="1399"/>
      <c r="J125" s="1399"/>
      <c r="K125" s="1399">
        <v>1</v>
      </c>
      <c r="L125" s="1382"/>
      <c r="M125" s="1382"/>
      <c r="N125" s="1382"/>
    </row>
    <row r="126" spans="1:14" s="1386" customFormat="1">
      <c r="A126" s="1381">
        <f>SUBTOTAL(103,$B$4:B126)</f>
        <v>123</v>
      </c>
      <c r="B126" s="1381" t="s">
        <v>188</v>
      </c>
      <c r="C126" s="1381" t="s">
        <v>277</v>
      </c>
      <c r="D126" s="1381">
        <v>4</v>
      </c>
      <c r="E126" s="1381">
        <v>201.14699999999999</v>
      </c>
      <c r="F126" s="1381" t="s">
        <v>55</v>
      </c>
      <c r="G126" s="1381" t="s">
        <v>55</v>
      </c>
      <c r="H126" s="1393" t="s">
        <v>2511</v>
      </c>
      <c r="I126" s="1399"/>
      <c r="J126" s="1399"/>
      <c r="K126" s="1399">
        <v>1</v>
      </c>
      <c r="L126" s="1382"/>
      <c r="M126" s="1382"/>
      <c r="N126" s="1382"/>
    </row>
    <row r="127" spans="1:14" s="1386" customFormat="1">
      <c r="A127" s="1381">
        <f>SUBTOTAL(103,$B$4:B127)</f>
        <v>124</v>
      </c>
      <c r="B127" s="1381" t="s">
        <v>396</v>
      </c>
      <c r="C127" s="1381" t="s">
        <v>280</v>
      </c>
      <c r="D127" s="1381">
        <v>4</v>
      </c>
      <c r="E127" s="1381">
        <v>420</v>
      </c>
      <c r="F127" s="1381" t="s">
        <v>55</v>
      </c>
      <c r="G127" s="1381" t="s">
        <v>739</v>
      </c>
      <c r="H127" s="1393" t="s">
        <v>861</v>
      </c>
      <c r="I127" s="1399"/>
      <c r="J127" s="1399"/>
      <c r="K127" s="1399"/>
      <c r="L127" s="1382"/>
      <c r="M127" s="1382"/>
      <c r="N127" s="1382"/>
    </row>
    <row r="128" spans="1:14" s="1386" customFormat="1">
      <c r="A128" s="1381">
        <f>SUBTOTAL(103,$B$4:B128)</f>
        <v>125</v>
      </c>
      <c r="B128" s="1381" t="s">
        <v>512</v>
      </c>
      <c r="C128" s="1381" t="s">
        <v>282</v>
      </c>
      <c r="D128" s="1381">
        <v>4</v>
      </c>
      <c r="E128" s="1381">
        <v>398.23899999999998</v>
      </c>
      <c r="F128" s="1381" t="s">
        <v>55</v>
      </c>
      <c r="G128" s="1381" t="s">
        <v>739</v>
      </c>
      <c r="H128" s="1393" t="s">
        <v>861</v>
      </c>
      <c r="I128" s="1399"/>
      <c r="J128" s="1399"/>
      <c r="K128" s="1399"/>
      <c r="L128" s="1382" t="s">
        <v>59</v>
      </c>
      <c r="M128" s="1382" t="s">
        <v>59</v>
      </c>
      <c r="N128" s="1382" t="s">
        <v>59</v>
      </c>
    </row>
    <row r="129" spans="1:14" s="1386" customFormat="1">
      <c r="A129" s="1381">
        <f>SUBTOTAL(103,$B$4:B129)</f>
        <v>126</v>
      </c>
      <c r="B129" s="1381" t="s">
        <v>513</v>
      </c>
      <c r="C129" s="1381" t="s">
        <v>276</v>
      </c>
      <c r="D129" s="1381">
        <v>4</v>
      </c>
      <c r="E129" s="1381">
        <v>385.76100000000002</v>
      </c>
      <c r="F129" s="1381" t="s">
        <v>55</v>
      </c>
      <c r="G129" s="1381" t="s">
        <v>739</v>
      </c>
      <c r="H129" s="1393" t="s">
        <v>861</v>
      </c>
      <c r="I129" s="1399"/>
      <c r="J129" s="1399"/>
      <c r="K129" s="1399"/>
      <c r="L129" s="1382" t="s">
        <v>59</v>
      </c>
      <c r="M129" s="1382" t="s">
        <v>59</v>
      </c>
      <c r="N129" s="1382" t="s">
        <v>59</v>
      </c>
    </row>
    <row r="130" spans="1:14" s="1386" customFormat="1">
      <c r="A130" s="1381">
        <f>SUBTOTAL(103,$B$4:B130)</f>
        <v>127</v>
      </c>
      <c r="B130" s="1381" t="s">
        <v>514</v>
      </c>
      <c r="C130" s="1381" t="s">
        <v>282</v>
      </c>
      <c r="D130" s="1381">
        <v>4</v>
      </c>
      <c r="E130" s="1381">
        <v>374</v>
      </c>
      <c r="F130" s="1381" t="s">
        <v>55</v>
      </c>
      <c r="G130" s="1381" t="s">
        <v>739</v>
      </c>
      <c r="H130" s="1393" t="s">
        <v>861</v>
      </c>
      <c r="I130" s="1399"/>
      <c r="J130" s="1399"/>
      <c r="K130" s="1399"/>
      <c r="L130" s="1382" t="s">
        <v>59</v>
      </c>
      <c r="M130" s="1382" t="s">
        <v>59</v>
      </c>
      <c r="N130" s="1382" t="s">
        <v>59</v>
      </c>
    </row>
    <row r="131" spans="1:14" s="1386" customFormat="1">
      <c r="A131" s="1381">
        <f>SUBTOTAL(103,$B$4:B131)</f>
        <v>128</v>
      </c>
      <c r="B131" s="1381" t="s">
        <v>184</v>
      </c>
      <c r="C131" s="1381" t="s">
        <v>279</v>
      </c>
      <c r="D131" s="1381">
        <v>4</v>
      </c>
      <c r="E131" s="1381">
        <v>390.36399999999998</v>
      </c>
      <c r="F131" s="1381" t="s">
        <v>55</v>
      </c>
      <c r="G131" s="1381" t="s">
        <v>739</v>
      </c>
      <c r="H131" s="1393" t="s">
        <v>850</v>
      </c>
      <c r="I131" s="1399"/>
      <c r="J131" s="1399"/>
      <c r="K131" s="1399"/>
      <c r="L131" s="1382" t="s">
        <v>59</v>
      </c>
      <c r="M131" s="1382"/>
      <c r="N131" s="1382" t="s">
        <v>59</v>
      </c>
    </row>
    <row r="132" spans="1:14" s="1386" customFormat="1">
      <c r="A132" s="1381">
        <f>SUBTOTAL(103,$B$4:B132)</f>
        <v>129</v>
      </c>
      <c r="B132" s="1381" t="s">
        <v>515</v>
      </c>
      <c r="C132" s="1381" t="s">
        <v>280</v>
      </c>
      <c r="D132" s="1381">
        <v>4</v>
      </c>
      <c r="E132" s="1381">
        <v>377</v>
      </c>
      <c r="F132" s="1381" t="s">
        <v>55</v>
      </c>
      <c r="G132" s="1381" t="s">
        <v>739</v>
      </c>
      <c r="H132" s="1393" t="s">
        <v>850</v>
      </c>
      <c r="I132" s="1399"/>
      <c r="J132" s="1399"/>
      <c r="K132" s="1399"/>
      <c r="L132" s="1382" t="s">
        <v>59</v>
      </c>
      <c r="M132" s="1382" t="s">
        <v>59</v>
      </c>
      <c r="N132" s="1382" t="s">
        <v>59</v>
      </c>
    </row>
    <row r="133" spans="1:14" s="1386" customFormat="1">
      <c r="A133" s="1381">
        <f>SUBTOTAL(103,$B$4:B133)</f>
        <v>130</v>
      </c>
      <c r="B133" s="1381" t="s">
        <v>516</v>
      </c>
      <c r="C133" s="1381" t="s">
        <v>298</v>
      </c>
      <c r="D133" s="1381">
        <v>4</v>
      </c>
      <c r="E133" s="1381">
        <v>419</v>
      </c>
      <c r="F133" s="1381" t="s">
        <v>55</v>
      </c>
      <c r="G133" s="1381" t="s">
        <v>739</v>
      </c>
      <c r="H133" s="1393" t="s">
        <v>850</v>
      </c>
      <c r="I133" s="1399"/>
      <c r="J133" s="1399"/>
      <c r="K133" s="1399"/>
      <c r="L133" s="1382" t="s">
        <v>59</v>
      </c>
      <c r="M133" s="1382"/>
      <c r="N133" s="1382" t="s">
        <v>4215</v>
      </c>
    </row>
    <row r="134" spans="1:14" s="1386" customFormat="1">
      <c r="A134" s="1381">
        <f>SUBTOTAL(103,$B$4:B134)</f>
        <v>131</v>
      </c>
      <c r="B134" s="1381" t="s">
        <v>517</v>
      </c>
      <c r="C134" s="1381" t="s">
        <v>282</v>
      </c>
      <c r="D134" s="1381">
        <v>4</v>
      </c>
      <c r="E134" s="1381">
        <v>420</v>
      </c>
      <c r="F134" s="1381" t="s">
        <v>55</v>
      </c>
      <c r="G134" s="1381" t="s">
        <v>739</v>
      </c>
      <c r="H134" s="1393" t="s">
        <v>850</v>
      </c>
      <c r="I134" s="1399"/>
      <c r="J134" s="1399"/>
      <c r="K134" s="1399"/>
      <c r="L134" s="1382" t="s">
        <v>59</v>
      </c>
      <c r="M134" s="1382" t="s">
        <v>59</v>
      </c>
      <c r="N134" s="1382" t="s">
        <v>59</v>
      </c>
    </row>
    <row r="135" spans="1:14" s="1386" customFormat="1">
      <c r="A135" s="1381">
        <f>SUBTOTAL(103,$B$4:B135)</f>
        <v>132</v>
      </c>
      <c r="B135" s="1381" t="s">
        <v>518</v>
      </c>
      <c r="C135" s="1381" t="s">
        <v>276</v>
      </c>
      <c r="D135" s="1381">
        <v>4</v>
      </c>
      <c r="E135" s="1381">
        <v>414</v>
      </c>
      <c r="F135" s="1381" t="s">
        <v>55</v>
      </c>
      <c r="G135" s="1381" t="s">
        <v>739</v>
      </c>
      <c r="H135" s="1393" t="s">
        <v>850</v>
      </c>
      <c r="I135" s="1399"/>
      <c r="J135" s="1399"/>
      <c r="K135" s="1399"/>
      <c r="L135" s="1382" t="s">
        <v>59</v>
      </c>
      <c r="M135" s="1382" t="s">
        <v>59</v>
      </c>
      <c r="N135" s="1382" t="s">
        <v>59</v>
      </c>
    </row>
    <row r="136" spans="1:14" s="1386" customFormat="1">
      <c r="A136" s="1381">
        <f>SUBTOTAL(103,$B$4:B136)</f>
        <v>133</v>
      </c>
      <c r="B136" s="1381" t="s">
        <v>519</v>
      </c>
      <c r="C136" s="1381" t="s">
        <v>280</v>
      </c>
      <c r="D136" s="1381">
        <v>4</v>
      </c>
      <c r="E136" s="1381">
        <v>419</v>
      </c>
      <c r="F136" s="1381" t="s">
        <v>55</v>
      </c>
      <c r="G136" s="1381" t="s">
        <v>739</v>
      </c>
      <c r="H136" s="1393" t="s">
        <v>846</v>
      </c>
      <c r="I136" s="1399"/>
      <c r="J136" s="1399"/>
      <c r="K136" s="1399"/>
      <c r="L136" s="1382" t="s">
        <v>59</v>
      </c>
      <c r="M136" s="1382" t="s">
        <v>59</v>
      </c>
      <c r="N136" s="1382" t="s">
        <v>59</v>
      </c>
    </row>
    <row r="137" spans="1:14" s="1386" customFormat="1">
      <c r="A137" s="1381">
        <f>SUBTOTAL(103,$B$4:B137)</f>
        <v>134</v>
      </c>
      <c r="B137" s="1381" t="s">
        <v>186</v>
      </c>
      <c r="C137" s="1381" t="s">
        <v>281</v>
      </c>
      <c r="D137" s="1381">
        <v>4</v>
      </c>
      <c r="E137" s="1381">
        <v>371.66899999999998</v>
      </c>
      <c r="F137" s="1381" t="s">
        <v>55</v>
      </c>
      <c r="G137" s="1381" t="s">
        <v>739</v>
      </c>
      <c r="H137" s="1393" t="s">
        <v>846</v>
      </c>
      <c r="I137" s="1399"/>
      <c r="J137" s="1399"/>
      <c r="K137" s="1399"/>
      <c r="L137" s="1382" t="s">
        <v>59</v>
      </c>
      <c r="M137" s="1382"/>
      <c r="N137" s="1382" t="s">
        <v>4215</v>
      </c>
    </row>
    <row r="138" spans="1:14" s="1386" customFormat="1">
      <c r="A138" s="1381">
        <f>SUBTOTAL(103,$B$4:B138)</f>
        <v>135</v>
      </c>
      <c r="B138" s="1381" t="s">
        <v>399</v>
      </c>
      <c r="C138" s="1381" t="s">
        <v>282</v>
      </c>
      <c r="D138" s="1381">
        <v>4</v>
      </c>
      <c r="E138" s="1381">
        <v>412</v>
      </c>
      <c r="F138" s="1381" t="s">
        <v>55</v>
      </c>
      <c r="G138" s="1381" t="s">
        <v>55</v>
      </c>
      <c r="H138" s="1393" t="s">
        <v>835</v>
      </c>
      <c r="I138" s="1399"/>
      <c r="J138" s="1399"/>
      <c r="K138" s="1399"/>
      <c r="L138" s="1382" t="s">
        <v>59</v>
      </c>
      <c r="M138" s="1382" t="s">
        <v>59</v>
      </c>
      <c r="N138" s="1382"/>
    </row>
    <row r="139" spans="1:14" s="1386" customFormat="1">
      <c r="A139" s="1381">
        <f>SUBTOTAL(103,$B$4:B139)</f>
        <v>136</v>
      </c>
      <c r="B139" s="1381" t="s">
        <v>400</v>
      </c>
      <c r="C139" s="1381" t="s">
        <v>282</v>
      </c>
      <c r="D139" s="1381">
        <v>4</v>
      </c>
      <c r="E139" s="1381">
        <v>377</v>
      </c>
      <c r="F139" s="1381" t="s">
        <v>55</v>
      </c>
      <c r="G139" s="1381" t="s">
        <v>55</v>
      </c>
      <c r="H139" s="1393" t="s">
        <v>835</v>
      </c>
      <c r="I139" s="1399"/>
      <c r="J139" s="1399"/>
      <c r="K139" s="1399"/>
      <c r="L139" s="1382" t="s">
        <v>59</v>
      </c>
      <c r="M139" s="1382"/>
      <c r="N139" s="1382"/>
    </row>
    <row r="140" spans="1:14" s="1386" customFormat="1">
      <c r="A140" s="1381">
        <f>SUBTOTAL(103,$B$4:B140)</f>
        <v>137</v>
      </c>
      <c r="B140" s="1381" t="s">
        <v>520</v>
      </c>
      <c r="C140" s="1381" t="s">
        <v>311</v>
      </c>
      <c r="D140" s="1381">
        <v>4</v>
      </c>
      <c r="E140" s="1381">
        <v>354</v>
      </c>
      <c r="F140" s="1381" t="s">
        <v>55</v>
      </c>
      <c r="G140" s="1381" t="s">
        <v>55</v>
      </c>
      <c r="H140" s="1393" t="s">
        <v>835</v>
      </c>
      <c r="I140" s="1399"/>
      <c r="J140" s="1399"/>
      <c r="K140" s="1399"/>
      <c r="L140" s="1382" t="s">
        <v>59</v>
      </c>
      <c r="M140" s="1382"/>
      <c r="N140" s="1382"/>
    </row>
    <row r="141" spans="1:14" s="1386" customFormat="1">
      <c r="A141" s="1381">
        <f>SUBTOTAL(103,$B$4:B141)</f>
        <v>138</v>
      </c>
      <c r="B141" s="1381" t="s">
        <v>521</v>
      </c>
      <c r="C141" s="1381" t="s">
        <v>282</v>
      </c>
      <c r="D141" s="1381">
        <v>4</v>
      </c>
      <c r="E141" s="1381">
        <v>386</v>
      </c>
      <c r="F141" s="1381" t="s">
        <v>55</v>
      </c>
      <c r="G141" s="1381" t="s">
        <v>55</v>
      </c>
      <c r="H141" s="1393" t="s">
        <v>835</v>
      </c>
      <c r="I141" s="1399"/>
      <c r="J141" s="1399"/>
      <c r="K141" s="1399"/>
      <c r="L141" s="1382"/>
      <c r="M141" s="1382"/>
      <c r="N141" s="1382"/>
    </row>
    <row r="142" spans="1:14" s="1386" customFormat="1">
      <c r="A142" s="1381">
        <f>SUBTOTAL(103,$B$4:B142)</f>
        <v>139</v>
      </c>
      <c r="B142" s="1381" t="s">
        <v>522</v>
      </c>
      <c r="C142" s="1405" t="s">
        <v>280</v>
      </c>
      <c r="D142" s="1381">
        <v>4</v>
      </c>
      <c r="E142" s="1381">
        <v>410</v>
      </c>
      <c r="F142" s="1381" t="s">
        <v>55</v>
      </c>
      <c r="G142" s="1381" t="s">
        <v>55</v>
      </c>
      <c r="H142" s="1393" t="s">
        <v>835</v>
      </c>
      <c r="I142" s="1399"/>
      <c r="J142" s="1399"/>
      <c r="K142" s="1399"/>
      <c r="L142" s="1382"/>
      <c r="M142" s="1382"/>
      <c r="N142" s="1382"/>
    </row>
    <row r="143" spans="1:14" s="1386" customFormat="1">
      <c r="A143" s="1381">
        <f>SUBTOTAL(103,$B$4:B143)</f>
        <v>140</v>
      </c>
      <c r="B143" s="1381" t="s">
        <v>187</v>
      </c>
      <c r="C143" s="1381" t="s">
        <v>282</v>
      </c>
      <c r="D143" s="1381">
        <v>4</v>
      </c>
      <c r="E143" s="1381">
        <v>406</v>
      </c>
      <c r="F143" s="1381" t="s">
        <v>55</v>
      </c>
      <c r="G143" s="1381" t="s">
        <v>55</v>
      </c>
      <c r="H143" s="1393" t="s">
        <v>835</v>
      </c>
      <c r="I143" s="1399"/>
      <c r="J143" s="1399"/>
      <c r="K143" s="1399"/>
      <c r="L143" s="1382"/>
      <c r="M143" s="1382"/>
      <c r="N143" s="1382"/>
    </row>
    <row r="144" spans="1:14" s="1386" customFormat="1">
      <c r="A144" s="1381">
        <f>SUBTOTAL(103,$B$4:B144)</f>
        <v>141</v>
      </c>
      <c r="B144" s="1381" t="s">
        <v>523</v>
      </c>
      <c r="C144" s="1381" t="s">
        <v>282</v>
      </c>
      <c r="D144" s="1381">
        <v>4</v>
      </c>
      <c r="E144" s="1381">
        <v>425</v>
      </c>
      <c r="F144" s="1381" t="s">
        <v>55</v>
      </c>
      <c r="G144" s="1381" t="s">
        <v>55</v>
      </c>
      <c r="H144" s="1393" t="s">
        <v>835</v>
      </c>
      <c r="I144" s="1399"/>
      <c r="J144" s="1399"/>
      <c r="K144" s="1399"/>
      <c r="L144" s="1382"/>
      <c r="M144" s="1382"/>
      <c r="N144" s="1382"/>
    </row>
    <row r="145" spans="1:14" s="1386" customFormat="1">
      <c r="A145" s="1381">
        <f>SUBTOTAL(103,$B$4:B145)</f>
        <v>142</v>
      </c>
      <c r="B145" s="1381" t="s">
        <v>401</v>
      </c>
      <c r="C145" s="1381" t="s">
        <v>413</v>
      </c>
      <c r="D145" s="1381">
        <v>4</v>
      </c>
      <c r="E145" s="1381">
        <v>400.25200000000001</v>
      </c>
      <c r="F145" s="1381" t="s">
        <v>55</v>
      </c>
      <c r="G145" s="1381" t="s">
        <v>55</v>
      </c>
      <c r="H145" s="1393" t="s">
        <v>835</v>
      </c>
      <c r="I145" s="1399"/>
      <c r="J145" s="1399"/>
      <c r="K145" s="1399"/>
      <c r="L145" s="1382"/>
      <c r="M145" s="1382"/>
      <c r="N145" s="1382"/>
    </row>
    <row r="146" spans="1:14" s="1386" customFormat="1">
      <c r="A146" s="1381">
        <f>SUBTOTAL(103,$B$4:B146)</f>
        <v>143</v>
      </c>
      <c r="B146" s="1381" t="s">
        <v>402</v>
      </c>
      <c r="C146" s="1381" t="s">
        <v>280</v>
      </c>
      <c r="D146" s="1381">
        <v>4</v>
      </c>
      <c r="E146" s="1381">
        <v>338</v>
      </c>
      <c r="F146" s="1381" t="s">
        <v>55</v>
      </c>
      <c r="G146" s="1381" t="s">
        <v>55</v>
      </c>
      <c r="H146" s="1393" t="s">
        <v>2580</v>
      </c>
      <c r="I146" s="1399"/>
      <c r="J146" s="1399"/>
      <c r="K146" s="1399"/>
      <c r="L146" s="1382"/>
      <c r="M146" s="1382"/>
      <c r="N146" s="1382"/>
    </row>
    <row r="147" spans="1:14" s="1386" customFormat="1">
      <c r="A147" s="1381">
        <f>SUBTOTAL(103,$B$4:B147)</f>
        <v>144</v>
      </c>
      <c r="B147" s="1381" t="s">
        <v>403</v>
      </c>
      <c r="C147" s="1381" t="s">
        <v>282</v>
      </c>
      <c r="D147" s="1381">
        <v>4</v>
      </c>
      <c r="E147" s="1381">
        <v>402</v>
      </c>
      <c r="F147" s="1381" t="s">
        <v>55</v>
      </c>
      <c r="G147" s="1381" t="s">
        <v>55</v>
      </c>
      <c r="H147" s="1393" t="s">
        <v>2580</v>
      </c>
      <c r="I147" s="1399"/>
      <c r="J147" s="1399"/>
      <c r="K147" s="1399"/>
      <c r="L147" s="1382"/>
      <c r="M147" s="1382"/>
      <c r="N147" s="1382"/>
    </row>
    <row r="148" spans="1:14" s="1386" customFormat="1">
      <c r="A148" s="1381">
        <f>SUBTOTAL(103,$B$4:B148)</f>
        <v>145</v>
      </c>
      <c r="B148" s="1381" t="s">
        <v>189</v>
      </c>
      <c r="C148" s="1381" t="s">
        <v>299</v>
      </c>
      <c r="D148" s="1381">
        <v>4</v>
      </c>
      <c r="E148" s="1381">
        <v>379.88499999999999</v>
      </c>
      <c r="F148" s="1381" t="s">
        <v>55</v>
      </c>
      <c r="G148" s="1381" t="s">
        <v>55</v>
      </c>
      <c r="H148" s="1393" t="s">
        <v>2580</v>
      </c>
      <c r="I148" s="1399"/>
      <c r="J148" s="1399"/>
      <c r="K148" s="1399"/>
      <c r="L148" s="1382"/>
      <c r="M148" s="1382"/>
      <c r="N148" s="1382"/>
    </row>
    <row r="149" spans="1:14" s="1386" customFormat="1">
      <c r="A149" s="1381">
        <f>SUBTOTAL(103,$B$4:B149)</f>
        <v>146</v>
      </c>
      <c r="B149" s="1381" t="s">
        <v>524</v>
      </c>
      <c r="C149" s="1381" t="s">
        <v>280</v>
      </c>
      <c r="D149" s="1381">
        <v>4</v>
      </c>
      <c r="E149" s="1381">
        <v>360</v>
      </c>
      <c r="F149" s="1381" t="s">
        <v>55</v>
      </c>
      <c r="G149" s="1381" t="s">
        <v>55</v>
      </c>
      <c r="H149" s="1393" t="s">
        <v>2580</v>
      </c>
      <c r="I149" s="1399"/>
      <c r="J149" s="1399"/>
      <c r="K149" s="1399"/>
      <c r="L149" s="1382"/>
      <c r="M149" s="1382"/>
      <c r="N149" s="1382"/>
    </row>
    <row r="150" spans="1:14" s="1386" customFormat="1">
      <c r="A150" s="1381">
        <f>SUBTOTAL(103,$B$4:B150)</f>
        <v>147</v>
      </c>
      <c r="B150" s="1381" t="s">
        <v>525</v>
      </c>
      <c r="C150" s="1381" t="s">
        <v>276</v>
      </c>
      <c r="D150" s="1381">
        <v>4</v>
      </c>
      <c r="E150" s="1381">
        <v>431</v>
      </c>
      <c r="F150" s="1381" t="s">
        <v>55</v>
      </c>
      <c r="G150" s="1381" t="s">
        <v>55</v>
      </c>
      <c r="H150" s="1393" t="s">
        <v>2580</v>
      </c>
      <c r="I150" s="1399"/>
      <c r="J150" s="1399"/>
      <c r="K150" s="1399"/>
      <c r="L150" s="1382"/>
      <c r="M150" s="1382"/>
      <c r="N150" s="1382"/>
    </row>
    <row r="151" spans="1:14" s="1386" customFormat="1">
      <c r="A151" s="1381">
        <f>SUBTOTAL(103,$B$4:B151)</f>
        <v>148</v>
      </c>
      <c r="B151" s="1381" t="s">
        <v>526</v>
      </c>
      <c r="C151" s="1381" t="s">
        <v>280</v>
      </c>
      <c r="D151" s="1381">
        <v>4</v>
      </c>
      <c r="E151" s="1381">
        <v>384</v>
      </c>
      <c r="F151" s="1381" t="s">
        <v>55</v>
      </c>
      <c r="G151" s="1381" t="s">
        <v>55</v>
      </c>
      <c r="H151" s="1393" t="s">
        <v>2580</v>
      </c>
      <c r="I151" s="1399"/>
      <c r="J151" s="1399"/>
      <c r="K151" s="1399"/>
      <c r="L151" s="1382"/>
      <c r="M151" s="1382"/>
      <c r="N151" s="1382"/>
    </row>
    <row r="152" spans="1:14" s="1386" customFormat="1">
      <c r="A152" s="1381">
        <f>SUBTOTAL(103,$B$4:B152)</f>
        <v>149</v>
      </c>
      <c r="B152" s="1381" t="s">
        <v>527</v>
      </c>
      <c r="C152" s="1381" t="s">
        <v>282</v>
      </c>
      <c r="D152" s="1381">
        <v>4</v>
      </c>
      <c r="E152" s="1381">
        <v>411</v>
      </c>
      <c r="F152" s="1381" t="s">
        <v>55</v>
      </c>
      <c r="G152" s="1381" t="s">
        <v>55</v>
      </c>
      <c r="H152" s="1393" t="s">
        <v>2580</v>
      </c>
      <c r="I152" s="1399"/>
      <c r="J152" s="1399"/>
      <c r="K152" s="1399"/>
      <c r="L152" s="1382"/>
      <c r="M152" s="1382"/>
      <c r="N152" s="1382"/>
    </row>
    <row r="153" spans="1:14" s="1386" customFormat="1">
      <c r="A153" s="1381">
        <f>SUBTOTAL(103,$B$4:B153)</f>
        <v>150</v>
      </c>
      <c r="B153" s="1381" t="s">
        <v>190</v>
      </c>
      <c r="C153" s="1381" t="s">
        <v>275</v>
      </c>
      <c r="D153" s="1381">
        <v>4</v>
      </c>
      <c r="E153" s="1381">
        <v>401.51100000000002</v>
      </c>
      <c r="F153" s="1381" t="s">
        <v>55</v>
      </c>
      <c r="G153" s="1381" t="s">
        <v>55</v>
      </c>
      <c r="H153" s="1393" t="s">
        <v>2580</v>
      </c>
      <c r="I153" s="1399"/>
      <c r="J153" s="1399">
        <v>1</v>
      </c>
      <c r="K153" s="1399"/>
      <c r="L153" s="1382"/>
      <c r="M153" s="1382"/>
      <c r="N153" s="1382"/>
    </row>
    <row r="154" spans="1:14" s="1386" customFormat="1">
      <c r="A154" s="1381">
        <f>SUBTOTAL(103,$B$4:B154)</f>
        <v>151</v>
      </c>
      <c r="B154" s="1381" t="s">
        <v>409</v>
      </c>
      <c r="C154" s="1381" t="s">
        <v>278</v>
      </c>
      <c r="D154" s="1381">
        <v>4</v>
      </c>
      <c r="E154" s="1381">
        <v>246.67</v>
      </c>
      <c r="F154" s="1381" t="s">
        <v>55</v>
      </c>
      <c r="G154" s="1381" t="s">
        <v>55</v>
      </c>
      <c r="H154" s="1393" t="s">
        <v>2580</v>
      </c>
      <c r="I154" s="1399"/>
      <c r="J154" s="1399">
        <v>1</v>
      </c>
      <c r="K154" s="1399"/>
      <c r="L154" s="1382"/>
      <c r="M154" s="1382"/>
      <c r="N154" s="1382"/>
    </row>
    <row r="155" spans="1:14" s="1386" customFormat="1">
      <c r="A155" s="1381">
        <f>SUBTOTAL(103,$B$4:B155)</f>
        <v>152</v>
      </c>
      <c r="B155" s="1381" t="s">
        <v>415</v>
      </c>
      <c r="C155" s="1381" t="s">
        <v>530</v>
      </c>
      <c r="D155" s="1381">
        <v>4</v>
      </c>
      <c r="E155" s="1381">
        <v>474</v>
      </c>
      <c r="F155" s="1381" t="s">
        <v>55</v>
      </c>
      <c r="G155" s="1381" t="s">
        <v>55</v>
      </c>
      <c r="H155" s="1393" t="s">
        <v>2580</v>
      </c>
      <c r="I155" s="1399">
        <v>1</v>
      </c>
      <c r="J155" s="1399"/>
      <c r="K155" s="1399"/>
      <c r="L155" s="1382"/>
      <c r="M155" s="1382"/>
      <c r="N155" s="1382"/>
    </row>
    <row r="156" spans="1:14" s="1386" customFormat="1">
      <c r="A156" s="1381">
        <f>SUBTOTAL(103,$B$4:B156)</f>
        <v>153</v>
      </c>
      <c r="B156" s="1381" t="s">
        <v>191</v>
      </c>
      <c r="C156" s="1381" t="s">
        <v>448</v>
      </c>
      <c r="D156" s="1381">
        <v>5</v>
      </c>
      <c r="E156" s="1381">
        <v>181.733</v>
      </c>
      <c r="F156" s="1381" t="s">
        <v>55</v>
      </c>
      <c r="G156" s="1381" t="s">
        <v>55</v>
      </c>
      <c r="H156" s="1393" t="s">
        <v>2580</v>
      </c>
      <c r="I156" s="1399">
        <v>1</v>
      </c>
      <c r="J156" s="1399"/>
      <c r="K156" s="1399"/>
      <c r="L156" s="1382"/>
      <c r="M156" s="1382"/>
      <c r="N156" s="1382"/>
    </row>
    <row r="157" spans="1:14" s="1386" customFormat="1">
      <c r="A157" s="1381">
        <f>SUBTOTAL(103,$B$4:B157)</f>
        <v>154</v>
      </c>
      <c r="B157" s="1381" t="s">
        <v>63</v>
      </c>
      <c r="C157" s="1381" t="s">
        <v>433</v>
      </c>
      <c r="D157" s="1381">
        <v>5</v>
      </c>
      <c r="E157" s="1381">
        <v>427</v>
      </c>
      <c r="F157" s="1381" t="s">
        <v>55</v>
      </c>
      <c r="G157" s="1381" t="s">
        <v>55</v>
      </c>
      <c r="H157" s="1393" t="s">
        <v>56</v>
      </c>
      <c r="I157" s="1399"/>
      <c r="J157" s="1399"/>
      <c r="K157" s="1399"/>
      <c r="L157" s="1382"/>
      <c r="M157" s="1382"/>
      <c r="N157" s="1382"/>
    </row>
    <row r="158" spans="1:14" s="1386" customFormat="1">
      <c r="A158" s="1381">
        <f>SUBTOTAL(103,$B$4:B158)</f>
        <v>155</v>
      </c>
      <c r="B158" s="1381" t="s">
        <v>529</v>
      </c>
      <c r="C158" s="1381" t="s">
        <v>69</v>
      </c>
      <c r="D158" s="1381">
        <v>5</v>
      </c>
      <c r="E158" s="1381">
        <v>411</v>
      </c>
      <c r="F158" s="1381" t="s">
        <v>55</v>
      </c>
      <c r="G158" s="1381" t="s">
        <v>55</v>
      </c>
      <c r="H158" s="1393" t="s">
        <v>56</v>
      </c>
      <c r="I158" s="1399"/>
      <c r="J158" s="1399"/>
      <c r="K158" s="1399"/>
      <c r="L158" s="1382"/>
      <c r="M158" s="1382"/>
      <c r="N158" s="1382"/>
    </row>
    <row r="159" spans="1:14" s="1386" customFormat="1">
      <c r="A159" s="1381">
        <f>SUBTOTAL(103,$B$4:B159)</f>
        <v>156</v>
      </c>
      <c r="B159" s="1381" t="s">
        <v>133</v>
      </c>
      <c r="C159" s="1381" t="s">
        <v>54</v>
      </c>
      <c r="D159" s="1381">
        <v>5</v>
      </c>
      <c r="E159" s="1381">
        <v>394</v>
      </c>
      <c r="F159" s="1381" t="s">
        <v>55</v>
      </c>
      <c r="G159" s="1381" t="s">
        <v>55</v>
      </c>
      <c r="H159" s="1393" t="s">
        <v>56</v>
      </c>
      <c r="I159" s="1399"/>
      <c r="J159" s="1399"/>
      <c r="K159" s="1399"/>
      <c r="L159" s="1382" t="s">
        <v>59</v>
      </c>
      <c r="M159" s="1382"/>
      <c r="N159" s="1382"/>
    </row>
    <row r="160" spans="1:14" s="1386" customFormat="1">
      <c r="A160" s="1381">
        <f>SUBTOTAL(103,$B$4:B160)</f>
        <v>157</v>
      </c>
      <c r="B160" s="1381" t="s">
        <v>66</v>
      </c>
      <c r="C160" s="1381" t="s">
        <v>67</v>
      </c>
      <c r="D160" s="1381">
        <v>5</v>
      </c>
      <c r="E160" s="1381">
        <v>343</v>
      </c>
      <c r="F160" s="1381" t="s">
        <v>55</v>
      </c>
      <c r="G160" s="1381" t="s">
        <v>55</v>
      </c>
      <c r="H160" s="1393" t="s">
        <v>56</v>
      </c>
      <c r="I160" s="1399"/>
      <c r="J160" s="1399"/>
      <c r="K160" s="1399"/>
      <c r="L160" s="1382" t="s">
        <v>59</v>
      </c>
      <c r="M160" s="1382"/>
      <c r="N160" s="1382"/>
    </row>
    <row r="161" spans="1:14" s="1386" customFormat="1">
      <c r="A161" s="1381">
        <f>SUBTOTAL(103,$B$4:B161)</f>
        <v>158</v>
      </c>
      <c r="B161" s="1381" t="s">
        <v>68</v>
      </c>
      <c r="C161" s="1381" t="s">
        <v>69</v>
      </c>
      <c r="D161" s="1381">
        <v>5</v>
      </c>
      <c r="E161" s="1381">
        <v>347</v>
      </c>
      <c r="F161" s="1381" t="s">
        <v>55</v>
      </c>
      <c r="G161" s="1381" t="s">
        <v>55</v>
      </c>
      <c r="H161" s="1393" t="s">
        <v>56</v>
      </c>
      <c r="I161" s="1399"/>
      <c r="J161" s="1399"/>
      <c r="K161" s="1399"/>
      <c r="L161" s="1382"/>
      <c r="M161" s="1382"/>
      <c r="N161" s="1382"/>
    </row>
    <row r="162" spans="1:14" s="1386" customFormat="1">
      <c r="A162" s="1381">
        <f>SUBTOTAL(103,$B$4:B162)</f>
        <v>159</v>
      </c>
      <c r="B162" s="1381" t="s">
        <v>418</v>
      </c>
      <c r="C162" s="1381" t="s">
        <v>438</v>
      </c>
      <c r="D162" s="1381">
        <v>5</v>
      </c>
      <c r="E162" s="1381">
        <v>417.55200000000002</v>
      </c>
      <c r="F162" s="1381" t="s">
        <v>55</v>
      </c>
      <c r="G162" s="1381" t="s">
        <v>55</v>
      </c>
      <c r="H162" s="1393" t="s">
        <v>1925</v>
      </c>
      <c r="I162" s="1399"/>
      <c r="J162" s="1399"/>
      <c r="K162" s="1399"/>
      <c r="L162" s="1382"/>
      <c r="M162" s="1382"/>
      <c r="N162" s="1382"/>
    </row>
    <row r="163" spans="1:14" s="1386" customFormat="1">
      <c r="A163" s="1381">
        <f>SUBTOTAL(103,$B$4:B163)</f>
        <v>160</v>
      </c>
      <c r="B163" s="1381" t="s">
        <v>53</v>
      </c>
      <c r="C163" s="1381" t="s">
        <v>54</v>
      </c>
      <c r="D163" s="1381">
        <v>5</v>
      </c>
      <c r="E163" s="1381">
        <v>379</v>
      </c>
      <c r="F163" s="1381" t="s">
        <v>55</v>
      </c>
      <c r="G163" s="1381" t="s">
        <v>55</v>
      </c>
      <c r="H163" s="1393" t="s">
        <v>56</v>
      </c>
      <c r="I163" s="1399"/>
      <c r="J163" s="1399"/>
      <c r="K163" s="1399"/>
      <c r="L163" s="1382"/>
      <c r="M163" s="1382"/>
      <c r="N163" s="1382"/>
    </row>
    <row r="164" spans="1:14" s="1386" customFormat="1">
      <c r="A164" s="1381">
        <f>SUBTOTAL(103,$B$4:B164)</f>
        <v>161</v>
      </c>
      <c r="B164" s="1381" t="s">
        <v>419</v>
      </c>
      <c r="C164" s="1381" t="s">
        <v>449</v>
      </c>
      <c r="D164" s="1381">
        <v>5</v>
      </c>
      <c r="E164" s="1381">
        <v>386.39100000000002</v>
      </c>
      <c r="F164" s="1381" t="s">
        <v>55</v>
      </c>
      <c r="G164" s="1381" t="s">
        <v>55</v>
      </c>
      <c r="H164" s="1393" t="s">
        <v>1910</v>
      </c>
      <c r="I164" s="1399">
        <v>1</v>
      </c>
      <c r="J164" s="1399"/>
      <c r="K164" s="1399"/>
      <c r="L164" s="1382"/>
      <c r="M164" s="1382"/>
      <c r="N164" s="1382"/>
    </row>
    <row r="165" spans="1:14" s="1386" customFormat="1">
      <c r="A165" s="1381">
        <f>SUBTOTAL(103,$B$4:B165)</f>
        <v>162</v>
      </c>
      <c r="B165" s="1381" t="s">
        <v>60</v>
      </c>
      <c r="C165" s="1381" t="s">
        <v>61</v>
      </c>
      <c r="D165" s="1381">
        <v>5</v>
      </c>
      <c r="E165" s="1381">
        <v>250.28899999999999</v>
      </c>
      <c r="F165" s="1381" t="s">
        <v>55</v>
      </c>
      <c r="G165" s="1381" t="s">
        <v>55</v>
      </c>
      <c r="H165" s="1393" t="s">
        <v>56</v>
      </c>
      <c r="I165" s="1399">
        <v>1</v>
      </c>
      <c r="J165" s="1399"/>
      <c r="K165" s="1399"/>
      <c r="L165" s="1382"/>
      <c r="M165" s="1382"/>
      <c r="N165" s="1382"/>
    </row>
    <row r="166" spans="1:14" s="1386" customFormat="1">
      <c r="A166" s="1381">
        <f>SUBTOTAL(103,$B$4:B166)</f>
        <v>163</v>
      </c>
      <c r="B166" s="1381" t="s">
        <v>71</v>
      </c>
      <c r="C166" s="1381" t="s">
        <v>64</v>
      </c>
      <c r="D166" s="1381">
        <v>5</v>
      </c>
      <c r="E166" s="1381">
        <v>356</v>
      </c>
      <c r="F166" s="1381" t="s">
        <v>55</v>
      </c>
      <c r="G166" s="1381" t="s">
        <v>55</v>
      </c>
      <c r="H166" s="1393" t="s">
        <v>1910</v>
      </c>
      <c r="I166" s="1399"/>
      <c r="J166" s="1399"/>
      <c r="K166" s="1399"/>
      <c r="L166" s="1382"/>
      <c r="M166" s="1382"/>
      <c r="N166" s="1382"/>
    </row>
    <row r="167" spans="1:14" s="1386" customFormat="1">
      <c r="A167" s="1381">
        <f>SUBTOTAL(103,$B$4:B167)</f>
        <v>164</v>
      </c>
      <c r="B167" s="1381" t="s">
        <v>73</v>
      </c>
      <c r="C167" s="1381" t="s">
        <v>64</v>
      </c>
      <c r="D167" s="1381">
        <v>5</v>
      </c>
      <c r="E167" s="1381">
        <v>403</v>
      </c>
      <c r="F167" s="1381" t="s">
        <v>55</v>
      </c>
      <c r="G167" s="1381" t="s">
        <v>55</v>
      </c>
      <c r="H167" s="1393" t="s">
        <v>1910</v>
      </c>
      <c r="I167" s="1399"/>
      <c r="J167" s="1399"/>
      <c r="K167" s="1399"/>
      <c r="L167" s="1382"/>
      <c r="M167" s="1382"/>
      <c r="N167" s="1382"/>
    </row>
    <row r="168" spans="1:14" s="1386" customFormat="1">
      <c r="A168" s="1381">
        <f>SUBTOTAL(103,$B$4:B168)</f>
        <v>165</v>
      </c>
      <c r="B168" s="1381" t="s">
        <v>421</v>
      </c>
      <c r="C168" s="1381" t="s">
        <v>534</v>
      </c>
      <c r="D168" s="1381">
        <v>5</v>
      </c>
      <c r="E168" s="1381">
        <v>434.661</v>
      </c>
      <c r="F168" s="1381" t="s">
        <v>55</v>
      </c>
      <c r="G168" s="1381" t="s">
        <v>55</v>
      </c>
      <c r="H168" s="1393" t="s">
        <v>1910</v>
      </c>
      <c r="I168" s="1399">
        <v>1</v>
      </c>
      <c r="J168" s="1399"/>
      <c r="K168" s="1399"/>
      <c r="L168" s="1382"/>
      <c r="M168" s="1382"/>
      <c r="N168" s="1382"/>
    </row>
    <row r="169" spans="1:14" s="1386" customFormat="1">
      <c r="A169" s="1381">
        <f>SUBTOTAL(103,$B$4:B169)</f>
        <v>166</v>
      </c>
      <c r="B169" s="1381" t="s">
        <v>192</v>
      </c>
      <c r="C169" s="1381" t="s">
        <v>535</v>
      </c>
      <c r="D169" s="1381">
        <v>5</v>
      </c>
      <c r="E169" s="1381">
        <v>261.77999999999997</v>
      </c>
      <c r="F169" s="1381" t="s">
        <v>55</v>
      </c>
      <c r="G169" s="1381" t="s">
        <v>55</v>
      </c>
      <c r="H169" s="1393" t="s">
        <v>1910</v>
      </c>
      <c r="I169" s="1399">
        <v>1</v>
      </c>
      <c r="J169" s="1399"/>
      <c r="K169" s="1399"/>
      <c r="L169" s="1382"/>
      <c r="M169" s="1382"/>
      <c r="N169" s="1382"/>
    </row>
    <row r="170" spans="1:14" s="1386" customFormat="1">
      <c r="A170" s="1381">
        <f>SUBTOTAL(103,$B$4:B170)</f>
        <v>167</v>
      </c>
      <c r="B170" s="1381" t="s">
        <v>79</v>
      </c>
      <c r="C170" s="1381" t="s">
        <v>425</v>
      </c>
      <c r="D170" s="1381">
        <v>5</v>
      </c>
      <c r="E170" s="1381">
        <v>386.60399999999998</v>
      </c>
      <c r="F170" s="1381" t="s">
        <v>55</v>
      </c>
      <c r="G170" s="1381" t="s">
        <v>55</v>
      </c>
      <c r="H170" s="1393" t="s">
        <v>1910</v>
      </c>
      <c r="I170" s="1399"/>
      <c r="J170" s="1399"/>
      <c r="K170" s="1399"/>
      <c r="L170" s="1382"/>
      <c r="M170" s="1382"/>
      <c r="N170" s="1382"/>
    </row>
    <row r="171" spans="1:14" s="1386" customFormat="1">
      <c r="A171" s="1381">
        <f>SUBTOTAL(103,$B$4:B171)</f>
        <v>168</v>
      </c>
      <c r="B171" s="1381" t="s">
        <v>532</v>
      </c>
      <c r="C171" s="1381" t="s">
        <v>69</v>
      </c>
      <c r="D171" s="1381">
        <v>5</v>
      </c>
      <c r="E171" s="1381">
        <v>409</v>
      </c>
      <c r="F171" s="1381" t="s">
        <v>55</v>
      </c>
      <c r="G171" s="1381" t="s">
        <v>55</v>
      </c>
      <c r="H171" s="1393" t="s">
        <v>1910</v>
      </c>
      <c r="I171" s="1399"/>
      <c r="J171" s="1399"/>
      <c r="K171" s="1399"/>
      <c r="L171" s="1382"/>
      <c r="M171" s="1382"/>
      <c r="N171" s="1382"/>
    </row>
    <row r="172" spans="1:14" s="1386" customFormat="1">
      <c r="A172" s="1381">
        <f>SUBTOTAL(103,$B$4:B172)</f>
        <v>169</v>
      </c>
      <c r="B172" s="1381" t="s">
        <v>80</v>
      </c>
      <c r="C172" s="1381" t="s">
        <v>536</v>
      </c>
      <c r="D172" s="1381">
        <v>5</v>
      </c>
      <c r="E172" s="1381">
        <v>367.19200000000001</v>
      </c>
      <c r="F172" s="1381" t="s">
        <v>55</v>
      </c>
      <c r="G172" s="1381" t="s">
        <v>55</v>
      </c>
      <c r="H172" s="1393" t="s">
        <v>1910</v>
      </c>
      <c r="I172" s="1399"/>
      <c r="J172" s="1399"/>
      <c r="K172" s="1399"/>
      <c r="L172" s="1382"/>
      <c r="M172" s="1382"/>
      <c r="N172" s="1382"/>
    </row>
    <row r="173" spans="1:14" s="1386" customFormat="1">
      <c r="A173" s="1381">
        <f>SUBTOTAL(103,$B$4:B173)</f>
        <v>170</v>
      </c>
      <c r="B173" s="1381" t="s">
        <v>427</v>
      </c>
      <c r="C173" s="1381" t="s">
        <v>434</v>
      </c>
      <c r="D173" s="1381">
        <v>5</v>
      </c>
      <c r="E173" s="1381">
        <v>309.94400000000002</v>
      </c>
      <c r="F173" s="1381" t="s">
        <v>55</v>
      </c>
      <c r="G173" s="1381" t="s">
        <v>55</v>
      </c>
      <c r="H173" s="1393" t="s">
        <v>1910</v>
      </c>
      <c r="I173" s="1399"/>
      <c r="J173" s="1399"/>
      <c r="K173" s="1399"/>
      <c r="L173" s="1382"/>
      <c r="M173" s="1382"/>
      <c r="N173" s="1382"/>
    </row>
    <row r="174" spans="1:14" s="1386" customFormat="1">
      <c r="A174" s="1381">
        <f>SUBTOTAL(103,$B$4:B174)</f>
        <v>171</v>
      </c>
      <c r="B174" s="1381" t="s">
        <v>81</v>
      </c>
      <c r="C174" s="1381" t="s">
        <v>54</v>
      </c>
      <c r="D174" s="1381">
        <v>5</v>
      </c>
      <c r="E174" s="1381">
        <v>356</v>
      </c>
      <c r="F174" s="1381" t="s">
        <v>55</v>
      </c>
      <c r="G174" s="1381" t="s">
        <v>55</v>
      </c>
      <c r="H174" s="1393" t="s">
        <v>1910</v>
      </c>
      <c r="I174" s="1399"/>
      <c r="J174" s="1399"/>
      <c r="K174" s="1399"/>
      <c r="L174" s="1382"/>
      <c r="M174" s="1382"/>
      <c r="N174" s="1382"/>
    </row>
    <row r="175" spans="1:14" s="1386" customFormat="1">
      <c r="A175" s="1381">
        <f>SUBTOTAL(103,$B$4:B175)</f>
        <v>172</v>
      </c>
      <c r="B175" s="1381" t="s">
        <v>78</v>
      </c>
      <c r="C175" s="1381" t="s">
        <v>69</v>
      </c>
      <c r="D175" s="1381">
        <v>5</v>
      </c>
      <c r="E175" s="1381">
        <v>362</v>
      </c>
      <c r="F175" s="1381" t="s">
        <v>55</v>
      </c>
      <c r="G175" s="1381" t="s">
        <v>55</v>
      </c>
      <c r="H175" s="1393" t="s">
        <v>1910</v>
      </c>
      <c r="I175" s="1399"/>
      <c r="J175" s="1399"/>
      <c r="K175" s="1399"/>
      <c r="L175" s="1382"/>
      <c r="M175" s="1382"/>
      <c r="N175" s="1382"/>
    </row>
    <row r="176" spans="1:14" s="1386" customFormat="1">
      <c r="A176" s="1381">
        <f>SUBTOTAL(103,$B$4:B176)</f>
        <v>173</v>
      </c>
      <c r="B176" s="1381" t="s">
        <v>75</v>
      </c>
      <c r="C176" s="1381" t="s">
        <v>470</v>
      </c>
      <c r="D176" s="1381">
        <v>5</v>
      </c>
      <c r="E176" s="1381">
        <v>348.24</v>
      </c>
      <c r="F176" s="1381" t="s">
        <v>55</v>
      </c>
      <c r="G176" s="1381" t="s">
        <v>55</v>
      </c>
      <c r="H176" s="1393" t="s">
        <v>1910</v>
      </c>
      <c r="I176" s="1399"/>
      <c r="J176" s="1399"/>
      <c r="K176" s="1399"/>
      <c r="L176" s="1382"/>
      <c r="M176" s="1382"/>
      <c r="N176" s="1382"/>
    </row>
    <row r="177" spans="1:14" s="1386" customFormat="1">
      <c r="A177" s="1381">
        <f>SUBTOTAL(103,$B$4:B177)</f>
        <v>174</v>
      </c>
      <c r="B177" s="1381" t="s">
        <v>76</v>
      </c>
      <c r="C177" s="1381" t="s">
        <v>69</v>
      </c>
      <c r="D177" s="1381">
        <v>5</v>
      </c>
      <c r="E177" s="1381">
        <v>397</v>
      </c>
      <c r="F177" s="1381" t="s">
        <v>55</v>
      </c>
      <c r="G177" s="1381" t="s">
        <v>55</v>
      </c>
      <c r="H177" s="1393" t="s">
        <v>1910</v>
      </c>
      <c r="I177" s="1399"/>
      <c r="J177" s="1399"/>
      <c r="K177" s="1399"/>
      <c r="L177" s="1382"/>
      <c r="M177" s="1382"/>
      <c r="N177" s="1382"/>
    </row>
    <row r="178" spans="1:14" s="1386" customFormat="1">
      <c r="A178" s="1381">
        <f>SUBTOTAL(103,$B$4:B178)</f>
        <v>175</v>
      </c>
      <c r="B178" s="1381" t="s">
        <v>533</v>
      </c>
      <c r="C178" s="1381" t="s">
        <v>433</v>
      </c>
      <c r="D178" s="1381">
        <v>5</v>
      </c>
      <c r="E178" s="1381">
        <v>381</v>
      </c>
      <c r="F178" s="1381" t="s">
        <v>55</v>
      </c>
      <c r="G178" s="1381" t="s">
        <v>55</v>
      </c>
      <c r="H178" s="1393" t="s">
        <v>1910</v>
      </c>
      <c r="I178" s="1399"/>
      <c r="J178" s="1399"/>
      <c r="K178" s="1399"/>
      <c r="L178" s="1382"/>
      <c r="M178" s="1382"/>
      <c r="N178" s="1382"/>
    </row>
    <row r="179" spans="1:14" s="1386" customFormat="1">
      <c r="A179" s="1381">
        <f>SUBTOTAL(103,$B$4:B179)</f>
        <v>176</v>
      </c>
      <c r="B179" s="1381" t="s">
        <v>195</v>
      </c>
      <c r="C179" s="1381" t="s">
        <v>544</v>
      </c>
      <c r="D179" s="1381">
        <v>5</v>
      </c>
      <c r="E179" s="1381">
        <v>408.45100000000002</v>
      </c>
      <c r="F179" s="1381" t="s">
        <v>55</v>
      </c>
      <c r="G179" s="1381" t="s">
        <v>55</v>
      </c>
      <c r="H179" s="1393" t="s">
        <v>1910</v>
      </c>
      <c r="I179" s="1399"/>
      <c r="J179" s="1399"/>
      <c r="K179" s="1399"/>
      <c r="L179" s="1382"/>
      <c r="M179" s="1382"/>
      <c r="N179" s="1382"/>
    </row>
    <row r="180" spans="1:14" s="1386" customFormat="1">
      <c r="A180" s="1381">
        <f>SUBTOTAL(103,$B$4:B180)</f>
        <v>177</v>
      </c>
      <c r="B180" s="1381" t="s">
        <v>428</v>
      </c>
      <c r="C180" s="1381" t="s">
        <v>69</v>
      </c>
      <c r="D180" s="1381">
        <v>5</v>
      </c>
      <c r="E180" s="1381">
        <v>429</v>
      </c>
      <c r="F180" s="1381" t="s">
        <v>55</v>
      </c>
      <c r="G180" s="1381" t="s">
        <v>55</v>
      </c>
      <c r="H180" s="1393" t="s">
        <v>1910</v>
      </c>
      <c r="I180" s="1399"/>
      <c r="J180" s="1399"/>
      <c r="K180" s="1399"/>
      <c r="L180" s="1382"/>
      <c r="M180" s="1382"/>
      <c r="N180" s="1382"/>
    </row>
    <row r="181" spans="1:14" s="1386" customFormat="1">
      <c r="A181" s="1381">
        <f>SUBTOTAL(103,$B$4:B181)</f>
        <v>178</v>
      </c>
      <c r="B181" s="1381" t="s">
        <v>82</v>
      </c>
      <c r="C181" s="1381" t="s">
        <v>545</v>
      </c>
      <c r="D181" s="1381">
        <v>5</v>
      </c>
      <c r="E181" s="1381">
        <v>360.90199999999999</v>
      </c>
      <c r="F181" s="1381" t="s">
        <v>55</v>
      </c>
      <c r="G181" s="1381" t="s">
        <v>55</v>
      </c>
      <c r="H181" s="1393" t="s">
        <v>1910</v>
      </c>
      <c r="I181" s="1399"/>
      <c r="J181" s="1399"/>
      <c r="K181" s="1399"/>
      <c r="L181" s="1382"/>
      <c r="M181" s="1382"/>
      <c r="N181" s="1382"/>
    </row>
    <row r="182" spans="1:14" s="1386" customFormat="1">
      <c r="A182" s="1381">
        <f>SUBTOTAL(103,$B$4:B182)</f>
        <v>179</v>
      </c>
      <c r="B182" s="1381" t="s">
        <v>429</v>
      </c>
      <c r="C182" s="1381" t="s">
        <v>433</v>
      </c>
      <c r="D182" s="1381">
        <v>5</v>
      </c>
      <c r="E182" s="1381">
        <v>433</v>
      </c>
      <c r="F182" s="1381" t="s">
        <v>55</v>
      </c>
      <c r="G182" s="1381" t="s">
        <v>55</v>
      </c>
      <c r="H182" s="1393" t="s">
        <v>1910</v>
      </c>
      <c r="I182" s="1399"/>
      <c r="J182" s="1399"/>
      <c r="K182" s="1399"/>
      <c r="L182" s="1382"/>
      <c r="M182" s="1382"/>
      <c r="N182" s="1382"/>
    </row>
    <row r="183" spans="1:14" s="1386" customFormat="1">
      <c r="A183" s="1381">
        <f>SUBTOTAL(103,$B$4:B183)</f>
        <v>180</v>
      </c>
      <c r="B183" s="1381" t="s">
        <v>194</v>
      </c>
      <c r="C183" s="1381" t="s">
        <v>54</v>
      </c>
      <c r="D183" s="1381">
        <v>5</v>
      </c>
      <c r="E183" s="1381">
        <v>407</v>
      </c>
      <c r="F183" s="1381" t="s">
        <v>55</v>
      </c>
      <c r="G183" s="1381" t="s">
        <v>55</v>
      </c>
      <c r="H183" s="1393" t="s">
        <v>1994</v>
      </c>
      <c r="I183" s="1399"/>
      <c r="J183" s="1399"/>
      <c r="K183" s="1399"/>
      <c r="L183" s="1382"/>
      <c r="M183" s="1382"/>
      <c r="N183" s="1382"/>
    </row>
    <row r="184" spans="1:14" s="1386" customFormat="1">
      <c r="A184" s="1381">
        <f>SUBTOTAL(103,$B$4:B184)</f>
        <v>181</v>
      </c>
      <c r="B184" s="1381" t="s">
        <v>430</v>
      </c>
      <c r="C184" s="1381" t="s">
        <v>54</v>
      </c>
      <c r="D184" s="1381">
        <v>5</v>
      </c>
      <c r="E184" s="1381">
        <v>370</v>
      </c>
      <c r="F184" s="1381" t="s">
        <v>55</v>
      </c>
      <c r="G184" s="1381" t="s">
        <v>55</v>
      </c>
      <c r="H184" s="1393" t="s">
        <v>1994</v>
      </c>
      <c r="I184" s="1399"/>
      <c r="J184" s="1399"/>
      <c r="K184" s="1399"/>
      <c r="L184" s="1382"/>
      <c r="M184" s="1382"/>
      <c r="N184" s="1382"/>
    </row>
    <row r="185" spans="1:14" s="1386" customFormat="1">
      <c r="A185" s="1381">
        <f>SUBTOTAL(103,$B$4:B185)</f>
        <v>182</v>
      </c>
      <c r="B185" s="1381" t="s">
        <v>537</v>
      </c>
      <c r="C185" s="1381" t="s">
        <v>64</v>
      </c>
      <c r="D185" s="1381">
        <v>5</v>
      </c>
      <c r="E185" s="1381">
        <v>375</v>
      </c>
      <c r="F185" s="1381" t="s">
        <v>55</v>
      </c>
      <c r="G185" s="1381" t="s">
        <v>55</v>
      </c>
      <c r="H185" s="1393" t="s">
        <v>1994</v>
      </c>
      <c r="I185" s="1399"/>
      <c r="J185" s="1399"/>
      <c r="K185" s="1399"/>
      <c r="L185" s="1382"/>
      <c r="M185" s="1382"/>
      <c r="N185" s="1382"/>
    </row>
    <row r="186" spans="1:14" s="1386" customFormat="1">
      <c r="A186" s="1381">
        <f>SUBTOTAL(103,$B$4:B186)</f>
        <v>183</v>
      </c>
      <c r="B186" s="1381" t="s">
        <v>538</v>
      </c>
      <c r="C186" s="1381" t="s">
        <v>69</v>
      </c>
      <c r="D186" s="1381">
        <v>5</v>
      </c>
      <c r="E186" s="1381">
        <v>420</v>
      </c>
      <c r="F186" s="1381" t="s">
        <v>55</v>
      </c>
      <c r="G186" s="1381" t="s">
        <v>55</v>
      </c>
      <c r="H186" s="1393" t="s">
        <v>1982</v>
      </c>
      <c r="I186" s="1399"/>
      <c r="J186" s="1399"/>
      <c r="K186" s="1399"/>
      <c r="L186" s="1382"/>
      <c r="M186" s="1382"/>
      <c r="N186" s="1382"/>
    </row>
    <row r="187" spans="1:14" s="1386" customFormat="1">
      <c r="A187" s="1381">
        <f>SUBTOTAL(103,$B$4:B187)</f>
        <v>184</v>
      </c>
      <c r="B187" s="1381" t="s">
        <v>539</v>
      </c>
      <c r="C187" s="1381" t="s">
        <v>69</v>
      </c>
      <c r="D187" s="1381">
        <v>5</v>
      </c>
      <c r="E187" s="1381">
        <v>400</v>
      </c>
      <c r="F187" s="1381" t="s">
        <v>55</v>
      </c>
      <c r="G187" s="1381" t="s">
        <v>55</v>
      </c>
      <c r="H187" s="1393" t="s">
        <v>1982</v>
      </c>
      <c r="I187" s="1399"/>
      <c r="J187" s="1399"/>
      <c r="K187" s="1399"/>
      <c r="L187" s="1382"/>
      <c r="M187" s="1382"/>
      <c r="N187" s="1382"/>
    </row>
    <row r="188" spans="1:14" s="1386" customFormat="1">
      <c r="A188" s="1381">
        <f>SUBTOTAL(103,$B$4:B188)</f>
        <v>185</v>
      </c>
      <c r="B188" s="1381" t="s">
        <v>197</v>
      </c>
      <c r="C188" s="1381" t="s">
        <v>546</v>
      </c>
      <c r="D188" s="1381">
        <v>5</v>
      </c>
      <c r="E188" s="1381">
        <v>418.46600000000001</v>
      </c>
      <c r="F188" s="1381" t="s">
        <v>55</v>
      </c>
      <c r="G188" s="1381" t="s">
        <v>55</v>
      </c>
      <c r="H188" s="1393" t="s">
        <v>1982</v>
      </c>
      <c r="I188" s="1399"/>
      <c r="J188" s="1399"/>
      <c r="K188" s="1399"/>
      <c r="L188" s="1382"/>
      <c r="M188" s="1382"/>
      <c r="N188" s="1382"/>
    </row>
    <row r="189" spans="1:14" s="1386" customFormat="1">
      <c r="A189" s="1381">
        <f>SUBTOTAL(103,$B$4:B189)</f>
        <v>186</v>
      </c>
      <c r="B189" s="1381" t="s">
        <v>431</v>
      </c>
      <c r="C189" s="1381" t="s">
        <v>54</v>
      </c>
      <c r="D189" s="1381">
        <v>5</v>
      </c>
      <c r="E189" s="1381">
        <v>297</v>
      </c>
      <c r="F189" s="1381" t="s">
        <v>55</v>
      </c>
      <c r="G189" s="1381" t="s">
        <v>55</v>
      </c>
      <c r="H189" s="1393" t="s">
        <v>1982</v>
      </c>
      <c r="I189" s="1399"/>
      <c r="J189" s="1399"/>
      <c r="K189" s="1399"/>
      <c r="L189" s="1382"/>
      <c r="M189" s="1382"/>
      <c r="N189" s="1382"/>
    </row>
    <row r="190" spans="1:14" s="1386" customFormat="1">
      <c r="A190" s="1381">
        <f>SUBTOTAL(103,$B$4:B190)</f>
        <v>187</v>
      </c>
      <c r="B190" s="1381" t="s">
        <v>196</v>
      </c>
      <c r="C190" s="1381" t="s">
        <v>547</v>
      </c>
      <c r="D190" s="1381">
        <v>5</v>
      </c>
      <c r="E190" s="1381">
        <v>453.98200000000003</v>
      </c>
      <c r="F190" s="1381" t="s">
        <v>55</v>
      </c>
      <c r="G190" s="1381" t="s">
        <v>55</v>
      </c>
      <c r="H190" s="1393" t="s">
        <v>1982</v>
      </c>
      <c r="I190" s="1399">
        <v>1</v>
      </c>
      <c r="J190" s="1399"/>
      <c r="K190" s="1399"/>
      <c r="L190" s="1382"/>
      <c r="M190" s="1382"/>
      <c r="N190" s="1382"/>
    </row>
    <row r="191" spans="1:14" s="1386" customFormat="1">
      <c r="A191" s="1381">
        <f>SUBTOTAL(103,$B$4:B191)</f>
        <v>188</v>
      </c>
      <c r="B191" s="1381" t="s">
        <v>199</v>
      </c>
      <c r="C191" s="1381" t="s">
        <v>547</v>
      </c>
      <c r="D191" s="1381">
        <v>5</v>
      </c>
      <c r="E191" s="1381">
        <v>215.99199999999999</v>
      </c>
      <c r="F191" s="1381" t="s">
        <v>55</v>
      </c>
      <c r="G191" s="1381" t="s">
        <v>55</v>
      </c>
      <c r="H191" s="1393" t="s">
        <v>1982</v>
      </c>
      <c r="I191" s="1399">
        <v>1</v>
      </c>
      <c r="J191" s="1399"/>
      <c r="K191" s="1399"/>
      <c r="L191" s="1382"/>
      <c r="M191" s="1382"/>
      <c r="N191" s="1382"/>
    </row>
    <row r="192" spans="1:14" s="1386" customFormat="1">
      <c r="A192" s="1381">
        <f>SUBTOTAL(103,$B$4:B192)</f>
        <v>189</v>
      </c>
      <c r="B192" s="1381" t="s">
        <v>541</v>
      </c>
      <c r="C192" s="1381" t="s">
        <v>54</v>
      </c>
      <c r="D192" s="1381">
        <v>5</v>
      </c>
      <c r="E192" s="1381">
        <v>442</v>
      </c>
      <c r="F192" s="1381" t="s">
        <v>55</v>
      </c>
      <c r="G192" s="1381" t="s">
        <v>55</v>
      </c>
      <c r="H192" s="1393" t="s">
        <v>1982</v>
      </c>
      <c r="I192" s="1399"/>
      <c r="J192" s="1399"/>
      <c r="K192" s="1399"/>
      <c r="L192" s="1382"/>
      <c r="M192" s="1382"/>
      <c r="N192" s="1382"/>
    </row>
    <row r="193" spans="1:14" s="1386" customFormat="1">
      <c r="A193" s="1381">
        <f>SUBTOTAL(103,$B$4:B193)</f>
        <v>190</v>
      </c>
      <c r="B193" s="1381" t="s">
        <v>542</v>
      </c>
      <c r="C193" s="1381" t="s">
        <v>69</v>
      </c>
      <c r="D193" s="1381">
        <v>5</v>
      </c>
      <c r="E193" s="1381">
        <v>390.99799999999999</v>
      </c>
      <c r="F193" s="1381" t="s">
        <v>55</v>
      </c>
      <c r="G193" s="1381" t="s">
        <v>55</v>
      </c>
      <c r="H193" s="1393" t="s">
        <v>1982</v>
      </c>
      <c r="I193" s="1399"/>
      <c r="J193" s="1399"/>
      <c r="K193" s="1399"/>
      <c r="L193" s="1382"/>
      <c r="M193" s="1382"/>
      <c r="N193" s="1382"/>
    </row>
    <row r="194" spans="1:14" s="1386" customFormat="1">
      <c r="A194" s="1381">
        <f>SUBTOTAL(103,$B$4:B194)</f>
        <v>191</v>
      </c>
      <c r="B194" s="1381" t="s">
        <v>543</v>
      </c>
      <c r="C194" s="1381" t="s">
        <v>69</v>
      </c>
      <c r="D194" s="1381">
        <v>5</v>
      </c>
      <c r="E194" s="1381">
        <v>387.00200000000001</v>
      </c>
      <c r="F194" s="1381" t="s">
        <v>55</v>
      </c>
      <c r="G194" s="1381" t="s">
        <v>55</v>
      </c>
      <c r="H194" s="1393" t="s">
        <v>1982</v>
      </c>
      <c r="I194" s="1399"/>
      <c r="J194" s="1399"/>
      <c r="K194" s="1399"/>
      <c r="L194" s="1382"/>
      <c r="M194" s="1382"/>
      <c r="N194" s="1382"/>
    </row>
    <row r="195" spans="1:14" s="1386" customFormat="1">
      <c r="A195" s="1381">
        <f>SUBTOTAL(103,$B$4:B195)</f>
        <v>192</v>
      </c>
      <c r="B195" s="1381" t="s">
        <v>198</v>
      </c>
      <c r="C195" s="1381" t="s">
        <v>453</v>
      </c>
      <c r="D195" s="1381">
        <v>5</v>
      </c>
      <c r="E195" s="1381">
        <v>385.37599999999998</v>
      </c>
      <c r="F195" s="1381" t="s">
        <v>55</v>
      </c>
      <c r="G195" s="1381" t="s">
        <v>738</v>
      </c>
      <c r="H195" s="1393" t="s">
        <v>937</v>
      </c>
      <c r="I195" s="1399"/>
      <c r="J195" s="1399"/>
      <c r="K195" s="1399"/>
      <c r="L195" s="1382" t="s">
        <v>59</v>
      </c>
      <c r="M195" s="1382"/>
      <c r="N195" s="1382"/>
    </row>
    <row r="196" spans="1:14" s="1386" customFormat="1">
      <c r="A196" s="1381">
        <f>SUBTOTAL(103,$B$4:B196)</f>
        <v>193</v>
      </c>
      <c r="B196" s="1381" t="s">
        <v>549</v>
      </c>
      <c r="C196" s="1381" t="s">
        <v>64</v>
      </c>
      <c r="D196" s="1381">
        <v>5</v>
      </c>
      <c r="E196" s="1381">
        <v>409</v>
      </c>
      <c r="F196" s="1381" t="s">
        <v>55</v>
      </c>
      <c r="G196" s="1381" t="s">
        <v>738</v>
      </c>
      <c r="H196" s="1393" t="s">
        <v>937</v>
      </c>
      <c r="I196" s="1399"/>
      <c r="J196" s="1399"/>
      <c r="K196" s="1399"/>
      <c r="L196" s="1382" t="s">
        <v>59</v>
      </c>
      <c r="M196" s="1382"/>
      <c r="N196" s="1382"/>
    </row>
    <row r="197" spans="1:14" s="1386" customFormat="1">
      <c r="A197" s="1381">
        <f>SUBTOTAL(103,$B$4:B197)</f>
        <v>194</v>
      </c>
      <c r="B197" s="1381" t="s">
        <v>550</v>
      </c>
      <c r="C197" s="1381" t="s">
        <v>64</v>
      </c>
      <c r="D197" s="1381">
        <v>5</v>
      </c>
      <c r="E197" s="1381">
        <v>385</v>
      </c>
      <c r="F197" s="1381" t="s">
        <v>55</v>
      </c>
      <c r="G197" s="1381" t="s">
        <v>738</v>
      </c>
      <c r="H197" s="1393" t="s">
        <v>937</v>
      </c>
      <c r="I197" s="1399"/>
      <c r="J197" s="1399"/>
      <c r="K197" s="1399"/>
      <c r="L197" s="1382" t="s">
        <v>59</v>
      </c>
      <c r="M197" s="1382"/>
      <c r="N197" s="1382" t="s">
        <v>4215</v>
      </c>
    </row>
    <row r="198" spans="1:14" s="1386" customFormat="1">
      <c r="A198" s="1381">
        <f>SUBTOTAL(103,$B$4:B198)</f>
        <v>195</v>
      </c>
      <c r="B198" s="1381" t="s">
        <v>83</v>
      </c>
      <c r="C198" s="1381" t="s">
        <v>54</v>
      </c>
      <c r="D198" s="1381">
        <v>5</v>
      </c>
      <c r="E198" s="1381">
        <v>366</v>
      </c>
      <c r="F198" s="1381" t="s">
        <v>740</v>
      </c>
      <c r="G198" s="1381" t="s">
        <v>741</v>
      </c>
      <c r="H198" s="1393" t="s">
        <v>919</v>
      </c>
      <c r="I198" s="1399"/>
      <c r="J198" s="1399"/>
      <c r="K198" s="1399"/>
      <c r="L198" s="1382" t="s">
        <v>59</v>
      </c>
      <c r="M198" s="1382"/>
      <c r="N198" s="1382"/>
    </row>
    <row r="199" spans="1:14" s="1386" customFormat="1">
      <c r="A199" s="1381">
        <f>SUBTOTAL(103,$B$4:B199)</f>
        <v>196</v>
      </c>
      <c r="B199" s="1381" t="s">
        <v>86</v>
      </c>
      <c r="C199" s="1381" t="s">
        <v>69</v>
      </c>
      <c r="D199" s="1381">
        <v>5</v>
      </c>
      <c r="E199" s="1381">
        <v>398</v>
      </c>
      <c r="F199" s="1381" t="s">
        <v>740</v>
      </c>
      <c r="G199" s="1381" t="s">
        <v>741</v>
      </c>
      <c r="H199" s="1393" t="s">
        <v>919</v>
      </c>
      <c r="I199" s="1399"/>
      <c r="J199" s="1399"/>
      <c r="K199" s="1399"/>
      <c r="L199" s="1382" t="s">
        <v>59</v>
      </c>
      <c r="M199" s="1382"/>
      <c r="N199" s="1382" t="s">
        <v>4215</v>
      </c>
    </row>
    <row r="200" spans="1:14" s="1386" customFormat="1">
      <c r="A200" s="1381">
        <f>SUBTOTAL(103,$B$4:B200)</f>
        <v>197</v>
      </c>
      <c r="B200" s="1381" t="s">
        <v>87</v>
      </c>
      <c r="C200" s="1381" t="s">
        <v>69</v>
      </c>
      <c r="D200" s="1381">
        <v>5</v>
      </c>
      <c r="E200" s="1381">
        <v>436</v>
      </c>
      <c r="F200" s="1381" t="s">
        <v>740</v>
      </c>
      <c r="G200" s="1381" t="s">
        <v>741</v>
      </c>
      <c r="H200" s="1393" t="s">
        <v>919</v>
      </c>
      <c r="I200" s="1399"/>
      <c r="J200" s="1399"/>
      <c r="K200" s="1399"/>
      <c r="L200" s="1382" t="s">
        <v>59</v>
      </c>
      <c r="M200" s="1382"/>
      <c r="N200" s="1382" t="s">
        <v>4215</v>
      </c>
    </row>
    <row r="201" spans="1:14" s="1386" customFormat="1">
      <c r="A201" s="1381">
        <f>SUBTOTAL(103,$B$4:B201)</f>
        <v>198</v>
      </c>
      <c r="B201" s="1381" t="s">
        <v>88</v>
      </c>
      <c r="C201" s="1381" t="s">
        <v>546</v>
      </c>
      <c r="D201" s="1381">
        <v>5</v>
      </c>
      <c r="E201" s="1381">
        <v>380.51400000000001</v>
      </c>
      <c r="F201" s="1381" t="s">
        <v>740</v>
      </c>
      <c r="G201" s="1381" t="s">
        <v>741</v>
      </c>
      <c r="H201" s="1393" t="s">
        <v>919</v>
      </c>
      <c r="I201" s="1399"/>
      <c r="J201" s="1399"/>
      <c r="K201" s="1399"/>
      <c r="L201" s="1382" t="s">
        <v>59</v>
      </c>
      <c r="M201" s="1382"/>
      <c r="N201" s="1382"/>
    </row>
    <row r="202" spans="1:14" s="1386" customFormat="1">
      <c r="A202" s="1381">
        <f>SUBTOTAL(103,$B$4:B202)</f>
        <v>199</v>
      </c>
      <c r="B202" s="1381" t="s">
        <v>89</v>
      </c>
      <c r="C202" s="1381" t="s">
        <v>54</v>
      </c>
      <c r="D202" s="1381">
        <v>5</v>
      </c>
      <c r="E202" s="1381">
        <v>383</v>
      </c>
      <c r="F202" s="1381" t="s">
        <v>740</v>
      </c>
      <c r="G202" s="1381" t="s">
        <v>741</v>
      </c>
      <c r="H202" s="1393" t="s">
        <v>919</v>
      </c>
      <c r="I202" s="1399"/>
      <c r="J202" s="1399"/>
      <c r="K202" s="1399"/>
      <c r="L202" s="1382" t="s">
        <v>59</v>
      </c>
      <c r="M202" s="1382"/>
      <c r="N202" s="1382"/>
    </row>
    <row r="203" spans="1:14" s="1386" customFormat="1">
      <c r="A203" s="1381">
        <f>SUBTOTAL(103,$B$4:B203)</f>
        <v>200</v>
      </c>
      <c r="B203" s="1381" t="s">
        <v>90</v>
      </c>
      <c r="C203" s="1381" t="s">
        <v>54</v>
      </c>
      <c r="D203" s="1381">
        <v>5</v>
      </c>
      <c r="E203" s="1381">
        <v>362.41899999999998</v>
      </c>
      <c r="F203" s="1381" t="s">
        <v>740</v>
      </c>
      <c r="G203" s="1381" t="s">
        <v>741</v>
      </c>
      <c r="H203" s="1393" t="s">
        <v>919</v>
      </c>
      <c r="I203" s="1399"/>
      <c r="J203" s="1399"/>
      <c r="K203" s="1399"/>
      <c r="L203" s="1382" t="s">
        <v>59</v>
      </c>
      <c r="M203" s="1382"/>
      <c r="N203" s="1382" t="s">
        <v>4215</v>
      </c>
    </row>
    <row r="204" spans="1:14" s="1386" customFormat="1">
      <c r="A204" s="1381">
        <f>SUBTOTAL(103,$B$4:B204)</f>
        <v>201</v>
      </c>
      <c r="B204" s="1381" t="s">
        <v>91</v>
      </c>
      <c r="C204" s="1381" t="s">
        <v>54</v>
      </c>
      <c r="D204" s="1381">
        <v>5</v>
      </c>
      <c r="E204" s="1381">
        <v>378.58100000000002</v>
      </c>
      <c r="F204" s="1381" t="s">
        <v>740</v>
      </c>
      <c r="G204" s="1381" t="s">
        <v>741</v>
      </c>
      <c r="H204" s="1393" t="s">
        <v>919</v>
      </c>
      <c r="I204" s="1399"/>
      <c r="J204" s="1399"/>
      <c r="K204" s="1399"/>
      <c r="L204" s="1382" t="s">
        <v>59</v>
      </c>
      <c r="M204" s="1382"/>
      <c r="N204" s="1382" t="s">
        <v>4215</v>
      </c>
    </row>
    <row r="205" spans="1:14" s="1386" customFormat="1">
      <c r="A205" s="1381">
        <f>SUBTOTAL(103,$B$4:B205)</f>
        <v>202</v>
      </c>
      <c r="B205" s="1381" t="s">
        <v>92</v>
      </c>
      <c r="C205" s="1381" t="s">
        <v>54</v>
      </c>
      <c r="D205" s="1381">
        <v>5</v>
      </c>
      <c r="E205" s="1381">
        <v>361</v>
      </c>
      <c r="F205" s="1381" t="s">
        <v>740</v>
      </c>
      <c r="G205" s="1381" t="s">
        <v>741</v>
      </c>
      <c r="H205" s="1393" t="s">
        <v>919</v>
      </c>
      <c r="I205" s="1399"/>
      <c r="J205" s="1399"/>
      <c r="K205" s="1399"/>
      <c r="L205" s="1382" t="s">
        <v>59</v>
      </c>
      <c r="M205" s="1382"/>
      <c r="N205" s="1382" t="s">
        <v>4215</v>
      </c>
    </row>
    <row r="206" spans="1:14" s="1386" customFormat="1">
      <c r="A206" s="1381">
        <f>SUBTOTAL(103,$B$4:B206)</f>
        <v>203</v>
      </c>
      <c r="B206" s="1381" t="s">
        <v>93</v>
      </c>
      <c r="C206" s="1381" t="s">
        <v>54</v>
      </c>
      <c r="D206" s="1381">
        <v>5</v>
      </c>
      <c r="E206" s="1381">
        <v>372</v>
      </c>
      <c r="F206" s="1381" t="s">
        <v>740</v>
      </c>
      <c r="G206" s="1381" t="s">
        <v>741</v>
      </c>
      <c r="H206" s="1393" t="s">
        <v>919</v>
      </c>
      <c r="I206" s="1399"/>
      <c r="J206" s="1399"/>
      <c r="K206" s="1399"/>
      <c r="L206" s="1382" t="s">
        <v>59</v>
      </c>
      <c r="M206" s="1382"/>
      <c r="N206" s="1382"/>
    </row>
    <row r="207" spans="1:14" s="1386" customFormat="1">
      <c r="A207" s="1381">
        <f>SUBTOTAL(103,$B$4:B207)</f>
        <v>204</v>
      </c>
      <c r="B207" s="1381" t="s">
        <v>201</v>
      </c>
      <c r="C207" s="1381" t="s">
        <v>552</v>
      </c>
      <c r="D207" s="1381">
        <v>5</v>
      </c>
      <c r="E207" s="1381">
        <v>443.274</v>
      </c>
      <c r="F207" s="1381" t="s">
        <v>740</v>
      </c>
      <c r="G207" s="1381" t="s">
        <v>741</v>
      </c>
      <c r="H207" s="1393" t="s">
        <v>919</v>
      </c>
      <c r="I207" s="1399">
        <v>1</v>
      </c>
      <c r="J207" s="1399"/>
      <c r="K207" s="1399"/>
      <c r="L207" s="1382"/>
      <c r="M207" s="1382"/>
      <c r="N207" s="1382"/>
    </row>
    <row r="208" spans="1:14" s="1386" customFormat="1">
      <c r="A208" s="1381">
        <f>SUBTOTAL(103,$B$4:B208)</f>
        <v>205</v>
      </c>
      <c r="B208" s="1381" t="s">
        <v>202</v>
      </c>
      <c r="C208" s="1381" t="s">
        <v>553</v>
      </c>
      <c r="D208" s="1381">
        <v>5</v>
      </c>
      <c r="E208" s="1381">
        <v>186.79900000000001</v>
      </c>
      <c r="F208" s="1381" t="s">
        <v>740</v>
      </c>
      <c r="G208" s="1381" t="s">
        <v>741</v>
      </c>
      <c r="H208" s="1393" t="s">
        <v>919</v>
      </c>
      <c r="I208" s="1399">
        <v>1</v>
      </c>
      <c r="J208" s="1399"/>
      <c r="K208" s="1399"/>
      <c r="L208" s="1382"/>
      <c r="M208" s="1382"/>
      <c r="N208" s="1382"/>
    </row>
    <row r="209" spans="1:14" s="1386" customFormat="1">
      <c r="A209" s="1381">
        <f>SUBTOTAL(103,$B$4:B209)</f>
        <v>206</v>
      </c>
      <c r="B209" s="1381" t="s">
        <v>94</v>
      </c>
      <c r="C209" s="1381" t="s">
        <v>54</v>
      </c>
      <c r="D209" s="1381">
        <v>5</v>
      </c>
      <c r="E209" s="1381">
        <v>423</v>
      </c>
      <c r="F209" s="1381" t="s">
        <v>740</v>
      </c>
      <c r="G209" s="1381" t="s">
        <v>741</v>
      </c>
      <c r="H209" s="1393" t="s">
        <v>919</v>
      </c>
      <c r="I209" s="1399"/>
      <c r="J209" s="1399"/>
      <c r="K209" s="1399"/>
      <c r="L209" s="1382" t="s">
        <v>59</v>
      </c>
      <c r="M209" s="1382"/>
      <c r="N209" s="1382"/>
    </row>
    <row r="210" spans="1:14" s="1386" customFormat="1">
      <c r="A210" s="1381">
        <f>SUBTOTAL(103,$B$4:B210)</f>
        <v>207</v>
      </c>
      <c r="B210" s="1381" t="s">
        <v>95</v>
      </c>
      <c r="C210" s="1381" t="s">
        <v>54</v>
      </c>
      <c r="D210" s="1381">
        <v>5</v>
      </c>
      <c r="E210" s="1381">
        <v>358</v>
      </c>
      <c r="F210" s="1381" t="s">
        <v>740</v>
      </c>
      <c r="G210" s="1381" t="s">
        <v>741</v>
      </c>
      <c r="H210" s="1393" t="s">
        <v>919</v>
      </c>
      <c r="I210" s="1399"/>
      <c r="J210" s="1399"/>
      <c r="K210" s="1399"/>
      <c r="L210" s="1382" t="s">
        <v>59</v>
      </c>
      <c r="M210" s="1382"/>
      <c r="N210" s="1382"/>
    </row>
    <row r="211" spans="1:14" s="1386" customFormat="1">
      <c r="A211" s="1381">
        <f>SUBTOTAL(103,$B$4:B211)</f>
        <v>208</v>
      </c>
      <c r="B211" s="1381" t="s">
        <v>96</v>
      </c>
      <c r="C211" s="1381" t="s">
        <v>64</v>
      </c>
      <c r="D211" s="1381">
        <v>5</v>
      </c>
      <c r="E211" s="1381">
        <v>389</v>
      </c>
      <c r="F211" s="1381" t="s">
        <v>740</v>
      </c>
      <c r="G211" s="1381" t="s">
        <v>741</v>
      </c>
      <c r="H211" s="1393" t="s">
        <v>919</v>
      </c>
      <c r="I211" s="1399"/>
      <c r="J211" s="1399"/>
      <c r="K211" s="1399"/>
      <c r="L211" s="1382" t="s">
        <v>59</v>
      </c>
      <c r="M211" s="1382"/>
      <c r="N211" s="1382" t="s">
        <v>4215</v>
      </c>
    </row>
    <row r="212" spans="1:14" s="1386" customFormat="1">
      <c r="A212" s="1381">
        <f>SUBTOTAL(103,$B$4:B212)</f>
        <v>209</v>
      </c>
      <c r="B212" s="1381" t="s">
        <v>554</v>
      </c>
      <c r="C212" s="1381" t="s">
        <v>69</v>
      </c>
      <c r="D212" s="1381">
        <v>5</v>
      </c>
      <c r="E212" s="1381">
        <v>427</v>
      </c>
      <c r="F212" s="1381" t="s">
        <v>740</v>
      </c>
      <c r="G212" s="1381" t="s">
        <v>741</v>
      </c>
      <c r="H212" s="1393" t="s">
        <v>919</v>
      </c>
      <c r="I212" s="1399"/>
      <c r="J212" s="1399"/>
      <c r="K212" s="1399"/>
      <c r="L212" s="1382"/>
      <c r="M212" s="1382"/>
      <c r="N212" s="1382"/>
    </row>
    <row r="213" spans="1:14" s="1386" customFormat="1">
      <c r="A213" s="1381">
        <f>SUBTOTAL(103,$B$4:B213)</f>
        <v>210</v>
      </c>
      <c r="B213" s="1381" t="s">
        <v>555</v>
      </c>
      <c r="C213" s="1381" t="s">
        <v>54</v>
      </c>
      <c r="D213" s="1381">
        <v>5</v>
      </c>
      <c r="E213" s="1381">
        <v>395</v>
      </c>
      <c r="F213" s="1381" t="s">
        <v>55</v>
      </c>
      <c r="G213" s="1381" t="s">
        <v>738</v>
      </c>
      <c r="H213" s="1393" t="s">
        <v>878</v>
      </c>
      <c r="I213" s="1399"/>
      <c r="J213" s="1399"/>
      <c r="K213" s="1399"/>
      <c r="L213" s="1382" t="s">
        <v>59</v>
      </c>
      <c r="M213" s="1382"/>
      <c r="N213" s="1382" t="s">
        <v>4215</v>
      </c>
    </row>
    <row r="214" spans="1:14" s="1386" customFormat="1">
      <c r="A214" s="1381">
        <f>SUBTOTAL(103,$B$4:B214)</f>
        <v>211</v>
      </c>
      <c r="B214" s="1381" t="s">
        <v>556</v>
      </c>
      <c r="C214" s="1381" t="s">
        <v>54</v>
      </c>
      <c r="D214" s="1381">
        <v>5</v>
      </c>
      <c r="E214" s="1381">
        <v>373</v>
      </c>
      <c r="F214" s="1381" t="s">
        <v>55</v>
      </c>
      <c r="G214" s="1381" t="s">
        <v>738</v>
      </c>
      <c r="H214" s="1393" t="s">
        <v>878</v>
      </c>
      <c r="I214" s="1399"/>
      <c r="J214" s="1399"/>
      <c r="K214" s="1399"/>
      <c r="L214" s="1382" t="s">
        <v>59</v>
      </c>
      <c r="M214" s="1382"/>
      <c r="N214" s="1382" t="s">
        <v>4215</v>
      </c>
    </row>
    <row r="215" spans="1:14" s="1386" customFormat="1">
      <c r="A215" s="1381">
        <f>SUBTOTAL(103,$B$4:B215)</f>
        <v>212</v>
      </c>
      <c r="B215" s="1381" t="s">
        <v>101</v>
      </c>
      <c r="C215" s="1381" t="s">
        <v>69</v>
      </c>
      <c r="D215" s="1381">
        <v>5</v>
      </c>
      <c r="E215" s="1381">
        <v>392</v>
      </c>
      <c r="F215" s="1381" t="s">
        <v>55</v>
      </c>
      <c r="G215" s="1381" t="s">
        <v>738</v>
      </c>
      <c r="H215" s="1393" t="s">
        <v>878</v>
      </c>
      <c r="I215" s="1399"/>
      <c r="J215" s="1399"/>
      <c r="K215" s="1399"/>
      <c r="L215" s="1382" t="s">
        <v>59</v>
      </c>
      <c r="M215" s="1382"/>
      <c r="N215" s="1382" t="s">
        <v>4215</v>
      </c>
    </row>
    <row r="216" spans="1:14" s="1386" customFormat="1">
      <c r="A216" s="1381">
        <f>SUBTOTAL(103,$B$4:B216)</f>
        <v>213</v>
      </c>
      <c r="B216" s="1381" t="s">
        <v>102</v>
      </c>
      <c r="C216" s="1381" t="s">
        <v>64</v>
      </c>
      <c r="D216" s="1381">
        <v>5</v>
      </c>
      <c r="E216" s="1381">
        <v>398</v>
      </c>
      <c r="F216" s="1381" t="s">
        <v>55</v>
      </c>
      <c r="G216" s="1381" t="s">
        <v>738</v>
      </c>
      <c r="H216" s="1393" t="s">
        <v>878</v>
      </c>
      <c r="I216" s="1399"/>
      <c r="J216" s="1399"/>
      <c r="K216" s="1399"/>
      <c r="L216" s="1382" t="s">
        <v>59</v>
      </c>
      <c r="M216" s="1382"/>
      <c r="N216" s="1382" t="s">
        <v>4215</v>
      </c>
    </row>
    <row r="217" spans="1:14" s="1386" customFormat="1">
      <c r="A217" s="1381">
        <f>SUBTOTAL(103,$B$4:B217)</f>
        <v>214</v>
      </c>
      <c r="B217" s="1381" t="s">
        <v>445</v>
      </c>
      <c r="C217" s="1381" t="s">
        <v>436</v>
      </c>
      <c r="D217" s="1381">
        <v>5</v>
      </c>
      <c r="E217" s="1381">
        <v>391.642</v>
      </c>
      <c r="F217" s="1381" t="s">
        <v>55</v>
      </c>
      <c r="G217" s="1381" t="s">
        <v>738</v>
      </c>
      <c r="H217" s="1393" t="s">
        <v>878</v>
      </c>
      <c r="I217" s="1399"/>
      <c r="J217" s="1399"/>
      <c r="K217" s="1399"/>
      <c r="L217" s="1382" t="s">
        <v>59</v>
      </c>
      <c r="M217" s="1382"/>
      <c r="N217" s="1382"/>
    </row>
    <row r="218" spans="1:14" s="1386" customFormat="1">
      <c r="A218" s="1381">
        <f>SUBTOTAL(103,$B$4:B218)</f>
        <v>215</v>
      </c>
      <c r="B218" s="1381" t="s">
        <v>446</v>
      </c>
      <c r="C218" s="1381" t="s">
        <v>433</v>
      </c>
      <c r="D218" s="1381">
        <v>5</v>
      </c>
      <c r="E218" s="1381">
        <v>410</v>
      </c>
      <c r="F218" s="1381" t="s">
        <v>55</v>
      </c>
      <c r="G218" s="1381" t="s">
        <v>738</v>
      </c>
      <c r="H218" s="1393" t="s">
        <v>878</v>
      </c>
      <c r="I218" s="1399"/>
      <c r="J218" s="1399"/>
      <c r="K218" s="1399"/>
      <c r="L218" s="1382" t="s">
        <v>59</v>
      </c>
      <c r="M218" s="1382"/>
      <c r="N218" s="1382" t="s">
        <v>4215</v>
      </c>
    </row>
    <row r="219" spans="1:14" s="1386" customFormat="1">
      <c r="A219" s="1381">
        <f>SUBTOTAL(103,$B$4:B219)</f>
        <v>216</v>
      </c>
      <c r="B219" s="1381" t="s">
        <v>447</v>
      </c>
      <c r="C219" s="1381" t="s">
        <v>64</v>
      </c>
      <c r="D219" s="1381">
        <v>5</v>
      </c>
      <c r="E219" s="1381">
        <v>430</v>
      </c>
      <c r="F219" s="1381" t="s">
        <v>55</v>
      </c>
      <c r="G219" s="1381" t="s">
        <v>738</v>
      </c>
      <c r="H219" s="1393" t="s">
        <v>878</v>
      </c>
      <c r="I219" s="1399"/>
      <c r="J219" s="1399"/>
      <c r="K219" s="1399"/>
      <c r="L219" s="1382" t="s">
        <v>59</v>
      </c>
      <c r="M219" s="1382"/>
      <c r="N219" s="1382"/>
    </row>
    <row r="220" spans="1:14" s="1386" customFormat="1">
      <c r="A220" s="1381">
        <f>SUBTOTAL(103,$B$4:B220)</f>
        <v>217</v>
      </c>
      <c r="B220" s="1381" t="s">
        <v>557</v>
      </c>
      <c r="C220" s="1381" t="s">
        <v>54</v>
      </c>
      <c r="D220" s="1381">
        <v>5</v>
      </c>
      <c r="E220" s="1381">
        <v>392</v>
      </c>
      <c r="F220" s="1381" t="s">
        <v>55</v>
      </c>
      <c r="G220" s="1381" t="s">
        <v>738</v>
      </c>
      <c r="H220" s="1393" t="s">
        <v>878</v>
      </c>
      <c r="I220" s="1399"/>
      <c r="J220" s="1399"/>
      <c r="K220" s="1399"/>
      <c r="L220" s="1382" t="s">
        <v>59</v>
      </c>
      <c r="M220" s="1382"/>
      <c r="N220" s="1382"/>
    </row>
    <row r="221" spans="1:14" s="1386" customFormat="1">
      <c r="A221" s="1381">
        <f>SUBTOTAL(103,$B$4:B221)</f>
        <v>218</v>
      </c>
      <c r="B221" s="1381" t="s">
        <v>558</v>
      </c>
      <c r="C221" s="1381" t="s">
        <v>64</v>
      </c>
      <c r="D221" s="1381">
        <v>5</v>
      </c>
      <c r="E221" s="1381">
        <v>371.09800000000001</v>
      </c>
      <c r="F221" s="1381" t="s">
        <v>55</v>
      </c>
      <c r="G221" s="1381" t="s">
        <v>738</v>
      </c>
      <c r="H221" s="1393" t="s">
        <v>878</v>
      </c>
      <c r="I221" s="1399"/>
      <c r="J221" s="1399"/>
      <c r="K221" s="1399"/>
      <c r="L221" s="1382" t="s">
        <v>59</v>
      </c>
      <c r="M221" s="1382"/>
      <c r="N221" s="1382"/>
    </row>
    <row r="222" spans="1:14" s="1386" customFormat="1">
      <c r="A222" s="1381">
        <f>SUBTOTAL(103,$B$4:B222)</f>
        <v>219</v>
      </c>
      <c r="B222" s="1381" t="s">
        <v>204</v>
      </c>
      <c r="C222" s="1381" t="s">
        <v>69</v>
      </c>
      <c r="D222" s="1381">
        <v>5</v>
      </c>
      <c r="E222" s="1381">
        <v>404.9</v>
      </c>
      <c r="F222" s="1381" t="s">
        <v>55</v>
      </c>
      <c r="G222" s="1381" t="s">
        <v>738</v>
      </c>
      <c r="H222" s="1393" t="s">
        <v>878</v>
      </c>
      <c r="I222" s="1399"/>
      <c r="J222" s="1399"/>
      <c r="K222" s="1399"/>
      <c r="L222" s="1382" t="s">
        <v>59</v>
      </c>
      <c r="M222" s="1382"/>
      <c r="N222" s="1382" t="s">
        <v>4215</v>
      </c>
    </row>
    <row r="223" spans="1:14" s="1386" customFormat="1">
      <c r="A223" s="1381">
        <f>SUBTOTAL(103,$B$4:B223)</f>
        <v>220</v>
      </c>
      <c r="B223" s="1381" t="s">
        <v>559</v>
      </c>
      <c r="C223" s="1381" t="s">
        <v>64</v>
      </c>
      <c r="D223" s="1381">
        <v>5</v>
      </c>
      <c r="E223" s="1381">
        <v>402</v>
      </c>
      <c r="F223" s="1381" t="s">
        <v>55</v>
      </c>
      <c r="G223" s="1381" t="s">
        <v>738</v>
      </c>
      <c r="H223" s="1393" t="s">
        <v>878</v>
      </c>
      <c r="I223" s="1399"/>
      <c r="J223" s="1399"/>
      <c r="K223" s="1399"/>
      <c r="L223" s="1382" t="s">
        <v>59</v>
      </c>
      <c r="M223" s="1382"/>
      <c r="N223" s="1382" t="s">
        <v>4215</v>
      </c>
    </row>
    <row r="224" spans="1:14" s="1386" customFormat="1">
      <c r="A224" s="1381">
        <f>SUBTOTAL(103,$B$4:B224)</f>
        <v>221</v>
      </c>
      <c r="B224" s="1381" t="s">
        <v>560</v>
      </c>
      <c r="C224" s="1381" t="s">
        <v>433</v>
      </c>
      <c r="D224" s="1381">
        <v>5</v>
      </c>
      <c r="E224" s="1381">
        <v>410</v>
      </c>
      <c r="F224" s="1381" t="s">
        <v>55</v>
      </c>
      <c r="G224" s="1381" t="s">
        <v>738</v>
      </c>
      <c r="H224" s="1393" t="s">
        <v>878</v>
      </c>
      <c r="I224" s="1399"/>
      <c r="J224" s="1399"/>
      <c r="K224" s="1399"/>
      <c r="L224" s="1382" t="s">
        <v>59</v>
      </c>
      <c r="M224" s="1382"/>
      <c r="N224" s="1382"/>
    </row>
    <row r="225" spans="1:14" s="1386" customFormat="1">
      <c r="A225" s="1381">
        <f>SUBTOTAL(103,$B$4:B225)</f>
        <v>222</v>
      </c>
      <c r="B225" s="1381" t="s">
        <v>100</v>
      </c>
      <c r="C225" s="1381" t="s">
        <v>561</v>
      </c>
      <c r="D225" s="1381">
        <v>5</v>
      </c>
      <c r="E225" s="1381">
        <v>408.71199999999999</v>
      </c>
      <c r="F225" s="1381" t="s">
        <v>55</v>
      </c>
      <c r="G225" s="1381" t="s">
        <v>738</v>
      </c>
      <c r="H225" s="1393" t="s">
        <v>878</v>
      </c>
      <c r="I225" s="1399"/>
      <c r="J225" s="1399"/>
      <c r="K225" s="1399"/>
      <c r="L225" s="1382" t="s">
        <v>59</v>
      </c>
      <c r="M225" s="1382"/>
      <c r="N225" s="1382"/>
    </row>
    <row r="226" spans="1:14" s="1386" customFormat="1">
      <c r="A226" s="1381">
        <f>SUBTOTAL(103,$B$4:B226)</f>
        <v>223</v>
      </c>
      <c r="B226" s="1381" t="s">
        <v>455</v>
      </c>
      <c r="C226" s="1381" t="s">
        <v>64</v>
      </c>
      <c r="D226" s="1381">
        <v>5</v>
      </c>
      <c r="E226" s="1381">
        <v>420</v>
      </c>
      <c r="F226" s="1381" t="s">
        <v>55</v>
      </c>
      <c r="G226" s="1381" t="s">
        <v>738</v>
      </c>
      <c r="H226" s="1393" t="s">
        <v>878</v>
      </c>
      <c r="I226" s="1399"/>
      <c r="J226" s="1399"/>
      <c r="K226" s="1399"/>
      <c r="L226" s="1382" t="s">
        <v>59</v>
      </c>
      <c r="M226" s="1382"/>
      <c r="N226" s="1382" t="s">
        <v>4215</v>
      </c>
    </row>
    <row r="227" spans="1:14" s="1386" customFormat="1">
      <c r="A227" s="1381">
        <f>SUBTOTAL(103,$B$4:B227)</f>
        <v>224</v>
      </c>
      <c r="B227" s="1381" t="s">
        <v>562</v>
      </c>
      <c r="C227" s="1381" t="s">
        <v>69</v>
      </c>
      <c r="D227" s="1381">
        <v>5</v>
      </c>
      <c r="E227" s="1381">
        <v>414</v>
      </c>
      <c r="F227" s="1381" t="s">
        <v>55</v>
      </c>
      <c r="G227" s="1381" t="s">
        <v>738</v>
      </c>
      <c r="H227" s="1393" t="s">
        <v>878</v>
      </c>
      <c r="I227" s="1399"/>
      <c r="J227" s="1399"/>
      <c r="K227" s="1399"/>
      <c r="L227" s="1382" t="s">
        <v>59</v>
      </c>
      <c r="M227" s="1382"/>
      <c r="N227" s="1382" t="s">
        <v>4215</v>
      </c>
    </row>
    <row r="228" spans="1:14" s="1386" customFormat="1">
      <c r="A228" s="1381">
        <f>SUBTOTAL(103,$B$4:B228)</f>
        <v>225</v>
      </c>
      <c r="B228" s="1381" t="s">
        <v>97</v>
      </c>
      <c r="C228" s="1381" t="s">
        <v>64</v>
      </c>
      <c r="D228" s="1381">
        <v>5</v>
      </c>
      <c r="E228" s="1381">
        <v>399</v>
      </c>
      <c r="F228" s="1381" t="s">
        <v>55</v>
      </c>
      <c r="G228" s="1381" t="s">
        <v>738</v>
      </c>
      <c r="H228" s="1393" t="s">
        <v>878</v>
      </c>
      <c r="I228" s="1399"/>
      <c r="J228" s="1399"/>
      <c r="K228" s="1399"/>
      <c r="L228" s="1382" t="s">
        <v>59</v>
      </c>
      <c r="M228" s="1382"/>
      <c r="N228" s="1382" t="s">
        <v>4215</v>
      </c>
    </row>
    <row r="229" spans="1:14" s="1386" customFormat="1">
      <c r="A229" s="1381">
        <f>SUBTOTAL(103,$B$4:B229)</f>
        <v>226</v>
      </c>
      <c r="B229" s="1381" t="s">
        <v>563</v>
      </c>
      <c r="C229" s="1381" t="s">
        <v>433</v>
      </c>
      <c r="D229" s="1381">
        <v>5</v>
      </c>
      <c r="E229" s="1381">
        <v>402</v>
      </c>
      <c r="F229" s="1381" t="s">
        <v>55</v>
      </c>
      <c r="G229" s="1381" t="s">
        <v>738</v>
      </c>
      <c r="H229" s="1393" t="s">
        <v>889</v>
      </c>
      <c r="I229" s="1399"/>
      <c r="J229" s="1399"/>
      <c r="K229" s="1399"/>
      <c r="L229" s="1382" t="s">
        <v>59</v>
      </c>
      <c r="M229" s="1382"/>
      <c r="N229" s="1382" t="s">
        <v>4215</v>
      </c>
    </row>
    <row r="230" spans="1:14" s="1386" customFormat="1">
      <c r="A230" s="1381">
        <f>SUBTOTAL(103,$B$4:B230)</f>
        <v>227</v>
      </c>
      <c r="B230" s="1381" t="s">
        <v>206</v>
      </c>
      <c r="C230" s="1381" t="s">
        <v>572</v>
      </c>
      <c r="D230" s="1381">
        <v>5</v>
      </c>
      <c r="E230" s="1381">
        <v>363.51</v>
      </c>
      <c r="F230" s="1381" t="s">
        <v>55</v>
      </c>
      <c r="G230" s="1381" t="s">
        <v>738</v>
      </c>
      <c r="H230" s="1393" t="s">
        <v>889</v>
      </c>
      <c r="I230" s="1399">
        <v>1</v>
      </c>
      <c r="J230" s="1399"/>
      <c r="K230" s="1399"/>
      <c r="L230" s="1382"/>
      <c r="M230" s="1382"/>
      <c r="N230" s="1382"/>
    </row>
    <row r="231" spans="1:14" s="1386" customFormat="1">
      <c r="A231" s="1381">
        <f>SUBTOTAL(103,$B$4:B231)</f>
        <v>228</v>
      </c>
      <c r="B231" s="1381" t="s">
        <v>203</v>
      </c>
      <c r="C231" s="1381" t="s">
        <v>572</v>
      </c>
      <c r="D231" s="1381">
        <v>5</v>
      </c>
      <c r="E231" s="1381">
        <v>200.601</v>
      </c>
      <c r="F231" s="1381" t="s">
        <v>55</v>
      </c>
      <c r="G231" s="1381" t="s">
        <v>738</v>
      </c>
      <c r="H231" s="1393" t="s">
        <v>889</v>
      </c>
      <c r="I231" s="1399">
        <v>1</v>
      </c>
      <c r="J231" s="1399"/>
      <c r="K231" s="1399"/>
      <c r="L231" s="1382"/>
      <c r="M231" s="1382"/>
      <c r="N231" s="1382"/>
    </row>
    <row r="232" spans="1:14" s="1386" customFormat="1">
      <c r="A232" s="1381">
        <f>SUBTOTAL(103,$B$4:B232)</f>
        <v>229</v>
      </c>
      <c r="B232" s="1381" t="s">
        <v>565</v>
      </c>
      <c r="C232" s="1381" t="s">
        <v>69</v>
      </c>
      <c r="D232" s="1381">
        <v>5</v>
      </c>
      <c r="E232" s="1381">
        <v>430</v>
      </c>
      <c r="F232" s="1381" t="s">
        <v>55</v>
      </c>
      <c r="G232" s="1381" t="s">
        <v>738</v>
      </c>
      <c r="H232" s="1393" t="s">
        <v>889</v>
      </c>
      <c r="I232" s="1399"/>
      <c r="J232" s="1399"/>
      <c r="K232" s="1399"/>
      <c r="L232" s="1382"/>
      <c r="M232" s="1382"/>
      <c r="N232" s="1382"/>
    </row>
    <row r="233" spans="1:14" s="1386" customFormat="1">
      <c r="A233" s="1381">
        <f>SUBTOTAL(103,$B$4:B233)</f>
        <v>230</v>
      </c>
      <c r="B233" s="1381" t="s">
        <v>566</v>
      </c>
      <c r="C233" s="1381" t="s">
        <v>54</v>
      </c>
      <c r="D233" s="1381">
        <v>5</v>
      </c>
      <c r="E233" s="1381">
        <v>363</v>
      </c>
      <c r="F233" s="1381" t="s">
        <v>55</v>
      </c>
      <c r="G233" s="1381" t="s">
        <v>738</v>
      </c>
      <c r="H233" s="1393" t="s">
        <v>889</v>
      </c>
      <c r="I233" s="1399"/>
      <c r="J233" s="1399"/>
      <c r="K233" s="1399"/>
      <c r="L233" s="1382"/>
      <c r="M233" s="1382"/>
      <c r="N233" s="1382"/>
    </row>
    <row r="234" spans="1:14" s="1386" customFormat="1">
      <c r="A234" s="1381">
        <f>SUBTOTAL(103,$B$4:B234)</f>
        <v>231</v>
      </c>
      <c r="B234" s="1381" t="s">
        <v>567</v>
      </c>
      <c r="C234" s="1381" t="s">
        <v>67</v>
      </c>
      <c r="D234" s="1381">
        <v>5</v>
      </c>
      <c r="E234" s="1381">
        <v>308</v>
      </c>
      <c r="F234" s="1381" t="s">
        <v>55</v>
      </c>
      <c r="G234" s="1381" t="s">
        <v>738</v>
      </c>
      <c r="H234" s="1393" t="s">
        <v>889</v>
      </c>
      <c r="I234" s="1399"/>
      <c r="J234" s="1399"/>
      <c r="K234" s="1399"/>
      <c r="L234" s="1382"/>
      <c r="M234" s="1382"/>
      <c r="N234" s="1382"/>
    </row>
    <row r="235" spans="1:14" s="1386" customFormat="1">
      <c r="A235" s="1381">
        <f>SUBTOTAL(103,$B$4:B235)</f>
        <v>232</v>
      </c>
      <c r="B235" s="1381" t="s">
        <v>568</v>
      </c>
      <c r="C235" s="1381" t="s">
        <v>54</v>
      </c>
      <c r="D235" s="1381">
        <v>5</v>
      </c>
      <c r="E235" s="1381">
        <v>347</v>
      </c>
      <c r="F235" s="1381" t="s">
        <v>55</v>
      </c>
      <c r="G235" s="1381" t="s">
        <v>738</v>
      </c>
      <c r="H235" s="1393" t="s">
        <v>889</v>
      </c>
      <c r="I235" s="1399"/>
      <c r="J235" s="1399"/>
      <c r="K235" s="1399"/>
      <c r="L235" s="1382"/>
      <c r="M235" s="1382"/>
      <c r="N235" s="1382"/>
    </row>
    <row r="236" spans="1:14" s="1386" customFormat="1">
      <c r="A236" s="1381">
        <f>SUBTOTAL(103,$B$4:B236)</f>
        <v>233</v>
      </c>
      <c r="B236" s="1381" t="s">
        <v>207</v>
      </c>
      <c r="C236" s="1381" t="s">
        <v>448</v>
      </c>
      <c r="D236" s="1381">
        <v>5</v>
      </c>
      <c r="E236" s="1381">
        <v>353.26900000000001</v>
      </c>
      <c r="F236" s="1381" t="s">
        <v>55</v>
      </c>
      <c r="G236" s="1381" t="s">
        <v>738</v>
      </c>
      <c r="H236" s="1393" t="s">
        <v>889</v>
      </c>
      <c r="I236" s="1399">
        <v>1</v>
      </c>
      <c r="J236" s="1399"/>
      <c r="K236" s="1399"/>
      <c r="L236" s="1382"/>
      <c r="M236" s="1382"/>
      <c r="N236" s="1382"/>
    </row>
    <row r="237" spans="1:14" s="1386" customFormat="1">
      <c r="A237" s="1381">
        <f>SUBTOTAL(103,$B$4:B237)</f>
        <v>234</v>
      </c>
      <c r="B237" s="1381" t="s">
        <v>457</v>
      </c>
      <c r="C237" s="1381" t="s">
        <v>573</v>
      </c>
      <c r="D237" s="1381">
        <v>5</v>
      </c>
      <c r="E237" s="1381">
        <v>269.791</v>
      </c>
      <c r="F237" s="1381" t="s">
        <v>740</v>
      </c>
      <c r="G237" s="1381" t="s">
        <v>742</v>
      </c>
      <c r="H237" s="1393" t="s">
        <v>932</v>
      </c>
      <c r="I237" s="1399">
        <v>1</v>
      </c>
      <c r="J237" s="1399"/>
      <c r="K237" s="1399"/>
      <c r="L237" s="1382"/>
      <c r="M237" s="1382"/>
      <c r="N237" s="1382"/>
    </row>
    <row r="238" spans="1:14" s="1386" customFormat="1">
      <c r="A238" s="1381">
        <f>SUBTOTAL(103,$B$4:B238)</f>
        <v>235</v>
      </c>
      <c r="B238" s="1381" t="s">
        <v>459</v>
      </c>
      <c r="C238" s="1381" t="s">
        <v>546</v>
      </c>
      <c r="D238" s="1381">
        <v>5</v>
      </c>
      <c r="E238" s="1381">
        <v>263.17500000000001</v>
      </c>
      <c r="F238" s="1381" t="s">
        <v>740</v>
      </c>
      <c r="G238" s="1381" t="s">
        <v>742</v>
      </c>
      <c r="H238" s="1393" t="s">
        <v>932</v>
      </c>
      <c r="I238" s="1399">
        <v>1</v>
      </c>
      <c r="J238" s="1399"/>
      <c r="K238" s="1399"/>
      <c r="L238" s="1382"/>
      <c r="M238" s="1382"/>
      <c r="N238" s="1382"/>
    </row>
    <row r="239" spans="1:14" s="1386" customFormat="1">
      <c r="A239" s="1381">
        <f>SUBTOTAL(103,$B$4:B239)</f>
        <v>236</v>
      </c>
      <c r="B239" s="1381" t="s">
        <v>460</v>
      </c>
      <c r="C239" s="1381" t="s">
        <v>69</v>
      </c>
      <c r="D239" s="1381">
        <v>5</v>
      </c>
      <c r="E239" s="1381">
        <v>392</v>
      </c>
      <c r="F239" s="1381" t="s">
        <v>740</v>
      </c>
      <c r="G239" s="1381" t="s">
        <v>742</v>
      </c>
      <c r="H239" s="1393" t="s">
        <v>932</v>
      </c>
      <c r="I239" s="1399"/>
      <c r="J239" s="1399"/>
      <c r="K239" s="1399"/>
      <c r="L239" s="1382" t="s">
        <v>59</v>
      </c>
      <c r="M239" s="1382"/>
      <c r="N239" s="1382"/>
    </row>
    <row r="240" spans="1:14" s="1386" customFormat="1">
      <c r="A240" s="1381">
        <f>SUBTOTAL(103,$B$4:B240)</f>
        <v>237</v>
      </c>
      <c r="B240" s="1381" t="s">
        <v>570</v>
      </c>
      <c r="C240" s="1381" t="s">
        <v>433</v>
      </c>
      <c r="D240" s="1381">
        <v>5</v>
      </c>
      <c r="E240" s="1381">
        <v>438</v>
      </c>
      <c r="F240" s="1381" t="s">
        <v>740</v>
      </c>
      <c r="G240" s="1381" t="s">
        <v>742</v>
      </c>
      <c r="H240" s="1393" t="s">
        <v>932</v>
      </c>
      <c r="I240" s="1399"/>
      <c r="J240" s="1399"/>
      <c r="K240" s="1399"/>
      <c r="L240" s="1382" t="s">
        <v>59</v>
      </c>
      <c r="M240" s="1382"/>
      <c r="N240" s="1382"/>
    </row>
    <row r="241" spans="1:14" s="1386" customFormat="1">
      <c r="A241" s="1381">
        <f>SUBTOTAL(103,$B$4:B241)</f>
        <v>238</v>
      </c>
      <c r="B241" s="1381" t="s">
        <v>462</v>
      </c>
      <c r="C241" s="1381" t="s">
        <v>439</v>
      </c>
      <c r="D241" s="1381">
        <v>5</v>
      </c>
      <c r="E241" s="1381">
        <v>369.97699999999998</v>
      </c>
      <c r="F241" s="1381" t="s">
        <v>740</v>
      </c>
      <c r="G241" s="1381" t="s">
        <v>742</v>
      </c>
      <c r="H241" s="1393" t="s">
        <v>932</v>
      </c>
      <c r="I241" s="1399"/>
      <c r="J241" s="1399"/>
      <c r="K241" s="1399"/>
      <c r="L241" s="1382" t="s">
        <v>59</v>
      </c>
      <c r="M241" s="1382"/>
      <c r="N241" s="1382"/>
    </row>
    <row r="242" spans="1:14" s="1386" customFormat="1">
      <c r="A242" s="1381">
        <f>SUBTOTAL(103,$B$4:B242)</f>
        <v>239</v>
      </c>
      <c r="B242" s="1381" t="s">
        <v>571</v>
      </c>
      <c r="C242" s="1381" t="s">
        <v>64</v>
      </c>
      <c r="D242" s="1381">
        <v>5</v>
      </c>
      <c r="E242" s="1381">
        <v>310</v>
      </c>
      <c r="F242" s="1381" t="s">
        <v>740</v>
      </c>
      <c r="G242" s="1381" t="s">
        <v>742</v>
      </c>
      <c r="H242" s="1393" t="s">
        <v>932</v>
      </c>
      <c r="I242" s="1399"/>
      <c r="J242" s="1399"/>
      <c r="K242" s="1399"/>
      <c r="L242" s="1382" t="s">
        <v>59</v>
      </c>
      <c r="M242" s="1382"/>
      <c r="N242" s="1382"/>
    </row>
    <row r="243" spans="1:14" s="1386" customFormat="1">
      <c r="A243" s="1381">
        <f>SUBTOTAL(103,$B$4:B243)</f>
        <v>240</v>
      </c>
      <c r="B243" s="1381" t="s">
        <v>205</v>
      </c>
      <c r="C243" s="1381" t="s">
        <v>572</v>
      </c>
      <c r="D243" s="1381">
        <v>5</v>
      </c>
      <c r="E243" s="1381">
        <v>388.61099999999999</v>
      </c>
      <c r="F243" s="1381" t="s">
        <v>740</v>
      </c>
      <c r="G243" s="1381" t="s">
        <v>742</v>
      </c>
      <c r="H243" s="1393" t="s">
        <v>932</v>
      </c>
      <c r="I243" s="1399">
        <v>1</v>
      </c>
      <c r="J243" s="1399"/>
      <c r="K243" s="1399"/>
      <c r="L243" s="1382"/>
      <c r="M243" s="1382"/>
      <c r="N243" s="1382"/>
    </row>
    <row r="244" spans="1:14" s="1386" customFormat="1">
      <c r="A244" s="1381">
        <f>SUBTOTAL(103,$B$4:B244)</f>
        <v>241</v>
      </c>
      <c r="B244" s="1381" t="s">
        <v>463</v>
      </c>
      <c r="C244" s="1381" t="s">
        <v>572</v>
      </c>
      <c r="D244" s="1381">
        <v>5</v>
      </c>
      <c r="E244" s="1381">
        <v>203.30600000000001</v>
      </c>
      <c r="F244" s="1381" t="s">
        <v>740</v>
      </c>
      <c r="G244" s="1381" t="s">
        <v>742</v>
      </c>
      <c r="H244" s="1393" t="s">
        <v>932</v>
      </c>
      <c r="I244" s="1399">
        <v>1</v>
      </c>
      <c r="J244" s="1399"/>
      <c r="K244" s="1399"/>
      <c r="L244" s="1382"/>
      <c r="M244" s="1382"/>
      <c r="N244" s="1382"/>
    </row>
    <row r="245" spans="1:14" s="1386" customFormat="1">
      <c r="A245" s="1381">
        <f>SUBTOTAL(103,$B$4:B245)</f>
        <v>242</v>
      </c>
      <c r="B245" s="1381" t="s">
        <v>575</v>
      </c>
      <c r="C245" s="1381" t="s">
        <v>69</v>
      </c>
      <c r="D245" s="1381">
        <v>5</v>
      </c>
      <c r="E245" s="1381">
        <v>397</v>
      </c>
      <c r="F245" s="1381" t="s">
        <v>740</v>
      </c>
      <c r="G245" s="1381" t="s">
        <v>742</v>
      </c>
      <c r="H245" s="1393" t="s">
        <v>932</v>
      </c>
      <c r="I245" s="1399"/>
      <c r="J245" s="1399"/>
      <c r="K245" s="1399"/>
      <c r="L245" s="1382" t="s">
        <v>59</v>
      </c>
      <c r="M245" s="1382"/>
      <c r="N245" s="1382"/>
    </row>
    <row r="246" spans="1:14" s="1386" customFormat="1">
      <c r="A246" s="1381">
        <f>SUBTOTAL(103,$B$4:B246)</f>
        <v>243</v>
      </c>
      <c r="B246" s="1381" t="s">
        <v>576</v>
      </c>
      <c r="C246" s="1381" t="s">
        <v>54</v>
      </c>
      <c r="D246" s="1381">
        <v>5</v>
      </c>
      <c r="E246" s="1381">
        <v>409</v>
      </c>
      <c r="F246" s="1381" t="s">
        <v>740</v>
      </c>
      <c r="G246" s="1381" t="s">
        <v>742</v>
      </c>
      <c r="H246" s="1393" t="s">
        <v>932</v>
      </c>
      <c r="I246" s="1399"/>
      <c r="J246" s="1399"/>
      <c r="K246" s="1399"/>
      <c r="L246" s="1382" t="s">
        <v>59</v>
      </c>
      <c r="M246" s="1382"/>
      <c r="N246" s="1382"/>
    </row>
    <row r="247" spans="1:14" s="1386" customFormat="1">
      <c r="A247" s="1381">
        <f>SUBTOTAL(103,$B$4:B247)</f>
        <v>244</v>
      </c>
      <c r="B247" s="1381" t="s">
        <v>577</v>
      </c>
      <c r="C247" s="1381" t="s">
        <v>54</v>
      </c>
      <c r="D247" s="1381">
        <v>5</v>
      </c>
      <c r="E247" s="1381">
        <v>361</v>
      </c>
      <c r="F247" s="1381" t="s">
        <v>740</v>
      </c>
      <c r="G247" s="1381" t="s">
        <v>742</v>
      </c>
      <c r="H247" s="1393" t="s">
        <v>932</v>
      </c>
      <c r="I247" s="1399"/>
      <c r="J247" s="1399"/>
      <c r="K247" s="1399"/>
      <c r="L247" s="1382" t="s">
        <v>59</v>
      </c>
      <c r="M247" s="1382"/>
      <c r="N247" s="1382"/>
    </row>
    <row r="248" spans="1:14" s="1386" customFormat="1">
      <c r="A248" s="1381">
        <f>SUBTOTAL(103,$B$4:B248)</f>
        <v>245</v>
      </c>
      <c r="B248" s="1381" t="s">
        <v>578</v>
      </c>
      <c r="C248" s="1381" t="s">
        <v>64</v>
      </c>
      <c r="D248" s="1381">
        <v>5</v>
      </c>
      <c r="E248" s="1381">
        <v>373</v>
      </c>
      <c r="F248" s="1381" t="s">
        <v>740</v>
      </c>
      <c r="G248" s="1381" t="s">
        <v>742</v>
      </c>
      <c r="H248" s="1393" t="s">
        <v>932</v>
      </c>
      <c r="I248" s="1399"/>
      <c r="J248" s="1399"/>
      <c r="K248" s="1399"/>
      <c r="L248" s="1382" t="s">
        <v>59</v>
      </c>
      <c r="M248" s="1382"/>
      <c r="N248" s="1382"/>
    </row>
    <row r="249" spans="1:14" s="1386" customFormat="1">
      <c r="A249" s="1381">
        <f>SUBTOTAL(103,$B$4:B249)</f>
        <v>246</v>
      </c>
      <c r="B249" s="1381" t="s">
        <v>579</v>
      </c>
      <c r="C249" s="1381" t="s">
        <v>64</v>
      </c>
      <c r="D249" s="1381">
        <v>5</v>
      </c>
      <c r="E249" s="1381">
        <v>400</v>
      </c>
      <c r="F249" s="1381" t="s">
        <v>740</v>
      </c>
      <c r="G249" s="1381" t="s">
        <v>742</v>
      </c>
      <c r="H249" s="1393" t="s">
        <v>932</v>
      </c>
      <c r="I249" s="1399"/>
      <c r="J249" s="1399"/>
      <c r="K249" s="1399"/>
      <c r="L249" s="1382" t="s">
        <v>59</v>
      </c>
      <c r="M249" s="1382"/>
      <c r="N249" s="1382"/>
    </row>
    <row r="250" spans="1:14" s="1386" customFormat="1">
      <c r="A250" s="1381">
        <f>SUBTOTAL(103,$B$4:B250)</f>
        <v>247</v>
      </c>
      <c r="B250" s="1381" t="s">
        <v>580</v>
      </c>
      <c r="C250" s="1381" t="s">
        <v>64</v>
      </c>
      <c r="D250" s="1381">
        <v>5</v>
      </c>
      <c r="E250" s="1381">
        <v>403</v>
      </c>
      <c r="F250" s="1381" t="s">
        <v>740</v>
      </c>
      <c r="G250" s="1381" t="s">
        <v>742</v>
      </c>
      <c r="H250" s="1393" t="s">
        <v>932</v>
      </c>
      <c r="I250" s="1399"/>
      <c r="J250" s="1399"/>
      <c r="K250" s="1399"/>
      <c r="L250" s="1382" t="s">
        <v>59</v>
      </c>
      <c r="M250" s="1382"/>
      <c r="N250" s="1382"/>
    </row>
    <row r="251" spans="1:14" s="1386" customFormat="1">
      <c r="A251" s="1381">
        <f>SUBTOTAL(103,$B$4:B251)</f>
        <v>248</v>
      </c>
      <c r="B251" s="1381" t="s">
        <v>208</v>
      </c>
      <c r="C251" s="1381" t="s">
        <v>536</v>
      </c>
      <c r="D251" s="1381">
        <v>5</v>
      </c>
      <c r="E251" s="1381">
        <v>376.54300000000001</v>
      </c>
      <c r="F251" s="1381" t="s">
        <v>740</v>
      </c>
      <c r="G251" s="1381" t="s">
        <v>742</v>
      </c>
      <c r="H251" s="1393" t="s">
        <v>2942</v>
      </c>
      <c r="I251" s="1399"/>
      <c r="J251" s="1399"/>
      <c r="K251" s="1399"/>
      <c r="L251" s="1382"/>
      <c r="M251" s="1382"/>
      <c r="N251" s="1382"/>
    </row>
    <row r="252" spans="1:14" s="1386" customFormat="1">
      <c r="A252" s="1381">
        <f>SUBTOTAL(103,$B$4:B252)</f>
        <v>249</v>
      </c>
      <c r="B252" s="1381" t="s">
        <v>581</v>
      </c>
      <c r="C252" s="1381" t="s">
        <v>64</v>
      </c>
      <c r="D252" s="1381">
        <v>5</v>
      </c>
      <c r="E252" s="1381">
        <v>383</v>
      </c>
      <c r="F252" s="1381" t="s">
        <v>740</v>
      </c>
      <c r="G252" s="1381" t="s">
        <v>742</v>
      </c>
      <c r="H252" s="1393" t="s">
        <v>2942</v>
      </c>
      <c r="I252" s="1399"/>
      <c r="J252" s="1399"/>
      <c r="K252" s="1399"/>
      <c r="L252" s="1382"/>
      <c r="M252" s="1382"/>
      <c r="N252" s="1382"/>
    </row>
    <row r="253" spans="1:14" s="1386" customFormat="1">
      <c r="A253" s="1381">
        <f>SUBTOTAL(103,$B$4:B253)</f>
        <v>250</v>
      </c>
      <c r="B253" s="1381" t="s">
        <v>582</v>
      </c>
      <c r="C253" s="1381" t="s">
        <v>69</v>
      </c>
      <c r="D253" s="1381">
        <v>5</v>
      </c>
      <c r="E253" s="1381">
        <v>374</v>
      </c>
      <c r="F253" s="1381" t="s">
        <v>740</v>
      </c>
      <c r="G253" s="1381" t="s">
        <v>742</v>
      </c>
      <c r="H253" s="1393" t="s">
        <v>2942</v>
      </c>
      <c r="I253" s="1399"/>
      <c r="J253" s="1399"/>
      <c r="K253" s="1399"/>
      <c r="L253" s="1382"/>
      <c r="M253" s="1382"/>
      <c r="N253" s="1382"/>
    </row>
    <row r="254" spans="1:14" s="1386" customFormat="1">
      <c r="A254" s="1381">
        <f>SUBTOTAL(103,$B$4:B254)</f>
        <v>251</v>
      </c>
      <c r="B254" s="1381" t="s">
        <v>583</v>
      </c>
      <c r="C254" s="1381" t="s">
        <v>434</v>
      </c>
      <c r="D254" s="1381">
        <v>5</v>
      </c>
      <c r="E254" s="1381">
        <v>403.154</v>
      </c>
      <c r="F254" s="1381" t="s">
        <v>740</v>
      </c>
      <c r="G254" s="1381" t="s">
        <v>742</v>
      </c>
      <c r="H254" s="1393" t="s">
        <v>2942</v>
      </c>
      <c r="I254" s="1399"/>
      <c r="J254" s="1399"/>
      <c r="K254" s="1399"/>
      <c r="L254" s="1382"/>
      <c r="M254" s="1382"/>
      <c r="N254" s="1382"/>
    </row>
    <row r="255" spans="1:14" s="1386" customFormat="1">
      <c r="A255" s="1381">
        <f>SUBTOTAL(103,$B$4:B255)</f>
        <v>252</v>
      </c>
      <c r="B255" s="1381" t="s">
        <v>584</v>
      </c>
      <c r="C255" s="1381" t="s">
        <v>69</v>
      </c>
      <c r="D255" s="1381">
        <v>5</v>
      </c>
      <c r="E255" s="1381">
        <v>400</v>
      </c>
      <c r="F255" s="1381" t="s">
        <v>740</v>
      </c>
      <c r="G255" s="1381" t="s">
        <v>742</v>
      </c>
      <c r="H255" s="1393" t="s">
        <v>2942</v>
      </c>
      <c r="I255" s="1399"/>
      <c r="J255" s="1399"/>
      <c r="K255" s="1399"/>
      <c r="L255" s="1382"/>
      <c r="M255" s="1382"/>
      <c r="N255" s="1382"/>
    </row>
    <row r="256" spans="1:14" s="1386" customFormat="1">
      <c r="A256" s="1381">
        <f>SUBTOTAL(103,$B$4:B256)</f>
        <v>253</v>
      </c>
      <c r="B256" s="1381" t="s">
        <v>585</v>
      </c>
      <c r="C256" s="1381" t="s">
        <v>436</v>
      </c>
      <c r="D256" s="1381">
        <v>5</v>
      </c>
      <c r="E256" s="1381">
        <v>366.74799999999999</v>
      </c>
      <c r="F256" s="1381" t="s">
        <v>740</v>
      </c>
      <c r="G256" s="1381" t="s">
        <v>742</v>
      </c>
      <c r="H256" s="1393" t="s">
        <v>2942</v>
      </c>
      <c r="I256" s="1399"/>
      <c r="J256" s="1399"/>
      <c r="K256" s="1399"/>
      <c r="L256" s="1382"/>
      <c r="M256" s="1382"/>
      <c r="N256" s="1382"/>
    </row>
    <row r="257" spans="1:14" s="1386" customFormat="1">
      <c r="A257" s="1381">
        <f>SUBTOTAL(103,$B$4:B257)</f>
        <v>254</v>
      </c>
      <c r="B257" s="1381" t="s">
        <v>586</v>
      </c>
      <c r="C257" s="1381" t="s">
        <v>433</v>
      </c>
      <c r="D257" s="1381">
        <v>5</v>
      </c>
      <c r="E257" s="1381">
        <v>407</v>
      </c>
      <c r="F257" s="1381" t="s">
        <v>740</v>
      </c>
      <c r="G257" s="1381" t="s">
        <v>742</v>
      </c>
      <c r="H257" s="1393" t="s">
        <v>2942</v>
      </c>
      <c r="I257" s="1399"/>
      <c r="J257" s="1399"/>
      <c r="K257" s="1399"/>
      <c r="L257" s="1382"/>
      <c r="M257" s="1382"/>
      <c r="N257" s="1382"/>
    </row>
    <row r="258" spans="1:14" s="1386" customFormat="1">
      <c r="A258" s="1381">
        <f>SUBTOTAL(103,$B$4:B258)</f>
        <v>255</v>
      </c>
      <c r="B258" s="1381" t="s">
        <v>209</v>
      </c>
      <c r="C258" s="1381" t="s">
        <v>439</v>
      </c>
      <c r="D258" s="1381">
        <v>5</v>
      </c>
      <c r="E258" s="1381">
        <v>364.18200000000002</v>
      </c>
      <c r="F258" s="1381" t="s">
        <v>740</v>
      </c>
      <c r="G258" s="1381" t="s">
        <v>742</v>
      </c>
      <c r="H258" s="1393" t="s">
        <v>2942</v>
      </c>
      <c r="I258" s="1399"/>
      <c r="J258" s="1399"/>
      <c r="K258" s="1399"/>
      <c r="L258" s="1382"/>
      <c r="M258" s="1382"/>
      <c r="N258" s="1382"/>
    </row>
    <row r="259" spans="1:14" s="1386" customFormat="1">
      <c r="A259" s="1381">
        <f>SUBTOTAL(103,$B$4:B259)</f>
        <v>256</v>
      </c>
      <c r="B259" s="1381" t="s">
        <v>587</v>
      </c>
      <c r="C259" s="1381" t="s">
        <v>69</v>
      </c>
      <c r="D259" s="1381">
        <v>5</v>
      </c>
      <c r="E259" s="1381">
        <v>347</v>
      </c>
      <c r="F259" s="1381" t="s">
        <v>740</v>
      </c>
      <c r="G259" s="1381" t="s">
        <v>742</v>
      </c>
      <c r="H259" s="1393" t="s">
        <v>2942</v>
      </c>
      <c r="I259" s="1399"/>
      <c r="J259" s="1399"/>
      <c r="K259" s="1399"/>
      <c r="L259" s="1382"/>
      <c r="M259" s="1382"/>
      <c r="N259" s="1382"/>
    </row>
    <row r="260" spans="1:14" s="1386" customFormat="1">
      <c r="A260" s="1381">
        <f>SUBTOTAL(103,$B$4:B260)</f>
        <v>257</v>
      </c>
      <c r="B260" s="1381" t="s">
        <v>588</v>
      </c>
      <c r="C260" s="1381" t="s">
        <v>546</v>
      </c>
      <c r="D260" s="1381">
        <v>5</v>
      </c>
      <c r="E260" s="1381">
        <v>380.09399999999999</v>
      </c>
      <c r="F260" s="1381" t="s">
        <v>740</v>
      </c>
      <c r="G260" s="1381" t="s">
        <v>742</v>
      </c>
      <c r="H260" s="1393" t="s">
        <v>2974</v>
      </c>
      <c r="I260" s="1399"/>
      <c r="J260" s="1399"/>
      <c r="K260" s="1399"/>
      <c r="L260" s="1382"/>
      <c r="M260" s="1382"/>
      <c r="N260" s="1382"/>
    </row>
    <row r="261" spans="1:14" s="1386" customFormat="1">
      <c r="A261" s="1381">
        <f>SUBTOTAL(103,$B$4:B261)</f>
        <v>258</v>
      </c>
      <c r="B261" s="1381" t="s">
        <v>589</v>
      </c>
      <c r="C261" s="1381" t="s">
        <v>54</v>
      </c>
      <c r="D261" s="1381">
        <v>5</v>
      </c>
      <c r="E261" s="1381">
        <v>388</v>
      </c>
      <c r="F261" s="1381" t="s">
        <v>740</v>
      </c>
      <c r="G261" s="1381" t="s">
        <v>742</v>
      </c>
      <c r="H261" s="1393" t="s">
        <v>2974</v>
      </c>
      <c r="I261" s="1399"/>
      <c r="J261" s="1399"/>
      <c r="K261" s="1399"/>
      <c r="L261" s="1382"/>
      <c r="M261" s="1382"/>
      <c r="N261" s="1382"/>
    </row>
    <row r="262" spans="1:14" s="1386" customFormat="1">
      <c r="A262" s="1381">
        <f>SUBTOTAL(103,$B$4:B262)</f>
        <v>259</v>
      </c>
      <c r="B262" s="1381" t="s">
        <v>590</v>
      </c>
      <c r="C262" s="1381" t="s">
        <v>54</v>
      </c>
      <c r="D262" s="1381">
        <v>5</v>
      </c>
      <c r="E262" s="1381">
        <v>371</v>
      </c>
      <c r="F262" s="1381" t="s">
        <v>740</v>
      </c>
      <c r="G262" s="1381" t="s">
        <v>742</v>
      </c>
      <c r="H262" s="1393" t="s">
        <v>2974</v>
      </c>
      <c r="I262" s="1399"/>
      <c r="J262" s="1399"/>
      <c r="K262" s="1399"/>
      <c r="L262" s="1382"/>
      <c r="M262" s="1382"/>
      <c r="N262" s="1382"/>
    </row>
    <row r="263" spans="1:14" s="1386" customFormat="1">
      <c r="A263" s="1381">
        <f>SUBTOTAL(103,$B$4:B263)</f>
        <v>260</v>
      </c>
      <c r="B263" s="1381" t="s">
        <v>591</v>
      </c>
      <c r="C263" s="1381" t="s">
        <v>54</v>
      </c>
      <c r="D263" s="1381">
        <v>5</v>
      </c>
      <c r="E263" s="1381">
        <v>364</v>
      </c>
      <c r="F263" s="1381" t="s">
        <v>740</v>
      </c>
      <c r="G263" s="1381" t="s">
        <v>742</v>
      </c>
      <c r="H263" s="1393" t="s">
        <v>2974</v>
      </c>
      <c r="I263" s="1399"/>
      <c r="J263" s="1399"/>
      <c r="K263" s="1399"/>
      <c r="L263" s="1382"/>
      <c r="M263" s="1382"/>
      <c r="N263" s="1382"/>
    </row>
    <row r="264" spans="1:14" s="1386" customFormat="1">
      <c r="A264" s="1381">
        <f>SUBTOTAL(103,$B$4:B264)</f>
        <v>261</v>
      </c>
      <c r="B264" s="1381" t="s">
        <v>592</v>
      </c>
      <c r="C264" s="1381" t="s">
        <v>433</v>
      </c>
      <c r="D264" s="1381">
        <v>5</v>
      </c>
      <c r="E264" s="1381">
        <v>336</v>
      </c>
      <c r="F264" s="1381" t="s">
        <v>740</v>
      </c>
      <c r="G264" s="1381" t="s">
        <v>742</v>
      </c>
      <c r="H264" s="1393" t="s">
        <v>2974</v>
      </c>
      <c r="I264" s="1399"/>
      <c r="J264" s="1399"/>
      <c r="K264" s="1399"/>
      <c r="L264" s="1382"/>
      <c r="M264" s="1382"/>
      <c r="N264" s="1382"/>
    </row>
    <row r="265" spans="1:14" s="1386" customFormat="1">
      <c r="A265" s="1381">
        <f>SUBTOTAL(103,$B$4:B265)</f>
        <v>262</v>
      </c>
      <c r="B265" s="1381" t="s">
        <v>593</v>
      </c>
      <c r="C265" s="1381" t="s">
        <v>69</v>
      </c>
      <c r="D265" s="1381">
        <v>5</v>
      </c>
      <c r="E265" s="1381">
        <v>418</v>
      </c>
      <c r="F265" s="1381" t="s">
        <v>740</v>
      </c>
      <c r="G265" s="1381" t="s">
        <v>742</v>
      </c>
      <c r="H265" s="1393" t="s">
        <v>2974</v>
      </c>
      <c r="I265" s="1399"/>
      <c r="J265" s="1399"/>
      <c r="K265" s="1399"/>
      <c r="L265" s="1382"/>
      <c r="M265" s="1382"/>
      <c r="N265" s="1382"/>
    </row>
    <row r="266" spans="1:14" s="1386" customFormat="1">
      <c r="A266" s="1381">
        <f>SUBTOTAL(103,$B$4:B266)</f>
        <v>263</v>
      </c>
      <c r="B266" s="1381" t="s">
        <v>210</v>
      </c>
      <c r="C266" s="1381" t="s">
        <v>602</v>
      </c>
      <c r="D266" s="1381">
        <v>5</v>
      </c>
      <c r="E266" s="1381">
        <v>420.93</v>
      </c>
      <c r="F266" s="1381" t="s">
        <v>740</v>
      </c>
      <c r="G266" s="1381" t="s">
        <v>742</v>
      </c>
      <c r="H266" s="1393" t="s">
        <v>2974</v>
      </c>
      <c r="I266" s="1399"/>
      <c r="J266" s="1399"/>
      <c r="K266" s="1399">
        <v>1</v>
      </c>
      <c r="L266" s="1382"/>
      <c r="M266" s="1382"/>
      <c r="N266" s="1382"/>
    </row>
    <row r="267" spans="1:14" s="1386" customFormat="1">
      <c r="A267" s="1381">
        <f>SUBTOTAL(103,$B$4:B267)</f>
        <v>264</v>
      </c>
      <c r="B267" s="1381" t="s">
        <v>594</v>
      </c>
      <c r="C267" s="1381" t="s">
        <v>602</v>
      </c>
      <c r="D267" s="1381">
        <v>5</v>
      </c>
      <c r="E267" s="1381">
        <v>217.86199999999999</v>
      </c>
      <c r="F267" s="1381" t="s">
        <v>740</v>
      </c>
      <c r="G267" s="1381" t="s">
        <v>742</v>
      </c>
      <c r="H267" s="1393" t="s">
        <v>2974</v>
      </c>
      <c r="I267" s="1399"/>
      <c r="J267" s="1399"/>
      <c r="K267" s="1399">
        <v>1</v>
      </c>
      <c r="L267" s="1382"/>
      <c r="M267" s="1382"/>
      <c r="N267" s="1382"/>
    </row>
    <row r="268" spans="1:14" s="1386" customFormat="1">
      <c r="A268" s="1381">
        <f>SUBTOTAL(103,$B$4:B268)</f>
        <v>265</v>
      </c>
      <c r="B268" s="1381" t="s">
        <v>595</v>
      </c>
      <c r="C268" s="1381" t="s">
        <v>545</v>
      </c>
      <c r="D268" s="1381">
        <v>5</v>
      </c>
      <c r="E268" s="1381">
        <v>373.79300000000001</v>
      </c>
      <c r="F268" s="1381" t="s">
        <v>740</v>
      </c>
      <c r="G268" s="1381" t="s">
        <v>742</v>
      </c>
      <c r="H268" s="1393" t="s">
        <v>2974</v>
      </c>
      <c r="I268" s="1399"/>
      <c r="J268" s="1399"/>
      <c r="K268" s="1399"/>
      <c r="L268" s="1382"/>
      <c r="M268" s="1382"/>
      <c r="N268" s="1382"/>
    </row>
    <row r="269" spans="1:14" s="1386" customFormat="1">
      <c r="A269" s="1381">
        <f>SUBTOTAL(103,$B$4:B269)</f>
        <v>266</v>
      </c>
      <c r="B269" s="1381" t="s">
        <v>596</v>
      </c>
      <c r="C269" s="1405" t="s">
        <v>54</v>
      </c>
      <c r="D269" s="1381">
        <v>5</v>
      </c>
      <c r="E269" s="1381">
        <v>336</v>
      </c>
      <c r="F269" s="1381" t="s">
        <v>740</v>
      </c>
      <c r="G269" s="1381" t="s">
        <v>742</v>
      </c>
      <c r="H269" s="1393" t="s">
        <v>2974</v>
      </c>
      <c r="I269" s="1399"/>
      <c r="J269" s="1399"/>
      <c r="K269" s="1399"/>
      <c r="L269" s="1382"/>
      <c r="M269" s="1382"/>
      <c r="N269" s="1382"/>
    </row>
    <row r="270" spans="1:14" s="1386" customFormat="1">
      <c r="A270" s="1381">
        <f>SUBTOTAL(103,$B$4:B270)</f>
        <v>267</v>
      </c>
      <c r="B270" s="1381" t="s">
        <v>211</v>
      </c>
      <c r="C270" s="1381" t="s">
        <v>470</v>
      </c>
      <c r="D270" s="1381">
        <v>5</v>
      </c>
      <c r="E270" s="1381">
        <v>355.56</v>
      </c>
      <c r="F270" s="1381" t="s">
        <v>740</v>
      </c>
      <c r="G270" s="1381" t="s">
        <v>742</v>
      </c>
      <c r="H270" s="1393" t="s">
        <v>4204</v>
      </c>
      <c r="I270" s="1399"/>
      <c r="J270" s="1399"/>
      <c r="K270" s="1399"/>
      <c r="L270" s="1382"/>
      <c r="M270" s="1382"/>
      <c r="N270" s="1382"/>
    </row>
    <row r="271" spans="1:14" s="1386" customFormat="1">
      <c r="A271" s="1381">
        <f>SUBTOTAL(103,$B$4:B271)</f>
        <v>268</v>
      </c>
      <c r="B271" s="1381" t="s">
        <v>597</v>
      </c>
      <c r="C271" s="1381" t="s">
        <v>603</v>
      </c>
      <c r="D271" s="1381">
        <v>5</v>
      </c>
      <c r="E271" s="1381">
        <v>169</v>
      </c>
      <c r="F271" s="1381" t="s">
        <v>740</v>
      </c>
      <c r="G271" s="1381" t="s">
        <v>742</v>
      </c>
      <c r="H271" s="1393" t="s">
        <v>4204</v>
      </c>
      <c r="I271" s="1399">
        <v>1</v>
      </c>
      <c r="J271" s="1399"/>
      <c r="K271" s="1399"/>
      <c r="L271" s="1382"/>
      <c r="M271" s="1382"/>
      <c r="N271" s="1382"/>
    </row>
    <row r="272" spans="1:14" s="1386" customFormat="1">
      <c r="A272" s="1381">
        <f>SUBTOTAL(103,$B$4:B272)</f>
        <v>269</v>
      </c>
      <c r="B272" s="1381" t="s">
        <v>599</v>
      </c>
      <c r="C272" s="1381" t="s">
        <v>603</v>
      </c>
      <c r="D272" s="1381">
        <v>5</v>
      </c>
      <c r="E272" s="1381">
        <v>81</v>
      </c>
      <c r="F272" s="1381" t="s">
        <v>740</v>
      </c>
      <c r="G272" s="1381" t="s">
        <v>742</v>
      </c>
      <c r="H272" s="1393" t="s">
        <v>4204</v>
      </c>
      <c r="I272" s="1399">
        <v>1</v>
      </c>
      <c r="J272" s="1399"/>
      <c r="K272" s="1399"/>
      <c r="L272" s="1382"/>
      <c r="M272" s="1382"/>
      <c r="N272" s="1382"/>
    </row>
    <row r="273" spans="1:14" s="1386" customFormat="1">
      <c r="A273" s="1381">
        <f>SUBTOTAL(103,$B$4:B273)</f>
        <v>270</v>
      </c>
      <c r="B273" s="1381" t="s">
        <v>600</v>
      </c>
      <c r="C273" s="1381" t="s">
        <v>470</v>
      </c>
      <c r="D273" s="1381">
        <v>5</v>
      </c>
      <c r="E273" s="1381">
        <v>80.799000000000007</v>
      </c>
      <c r="F273" s="1381" t="s">
        <v>740</v>
      </c>
      <c r="G273" s="1381" t="s">
        <v>742</v>
      </c>
      <c r="H273" s="1393" t="s">
        <v>4204</v>
      </c>
      <c r="I273" s="1399"/>
      <c r="J273" s="1399"/>
      <c r="K273" s="1399"/>
      <c r="L273" s="1382"/>
      <c r="M273" s="1382"/>
      <c r="N273" s="1382"/>
    </row>
    <row r="274" spans="1:14" s="1386" customFormat="1">
      <c r="A274" s="1381">
        <f>SUBTOTAL(103,$B$4:B274)</f>
        <v>271</v>
      </c>
      <c r="B274" s="1381" t="s">
        <v>601</v>
      </c>
      <c r="C274" s="1381" t="s">
        <v>433</v>
      </c>
      <c r="D274" s="1381">
        <v>5</v>
      </c>
      <c r="E274" s="1381">
        <v>382</v>
      </c>
      <c r="F274" s="1381" t="s">
        <v>740</v>
      </c>
      <c r="G274" s="1381" t="s">
        <v>742</v>
      </c>
      <c r="H274" s="1393" t="s">
        <v>4204</v>
      </c>
      <c r="I274" s="1399"/>
      <c r="J274" s="1399"/>
      <c r="K274" s="1399"/>
      <c r="L274" s="1382"/>
      <c r="M274" s="1382"/>
      <c r="N274" s="1382"/>
    </row>
    <row r="275" spans="1:14" s="1386" customFormat="1">
      <c r="A275" s="1381">
        <f>SUBTOTAL(103,$B$4:B275)</f>
        <v>272</v>
      </c>
      <c r="B275" s="1381" t="s">
        <v>604</v>
      </c>
      <c r="C275" s="1381" t="s">
        <v>54</v>
      </c>
      <c r="D275" s="1381">
        <v>5</v>
      </c>
      <c r="E275" s="1381">
        <v>420</v>
      </c>
      <c r="F275" s="1381" t="s">
        <v>740</v>
      </c>
      <c r="G275" s="1381" t="s">
        <v>742</v>
      </c>
      <c r="H275" s="1393" t="s">
        <v>4204</v>
      </c>
      <c r="I275" s="1399"/>
      <c r="J275" s="1399"/>
      <c r="K275" s="1399"/>
      <c r="L275" s="1382"/>
      <c r="M275" s="1382"/>
      <c r="N275" s="1382"/>
    </row>
    <row r="276" spans="1:14" s="1386" customFormat="1">
      <c r="A276" s="1381">
        <f>SUBTOTAL(103,$B$4:B276)</f>
        <v>273</v>
      </c>
      <c r="B276" s="1381" t="s">
        <v>605</v>
      </c>
      <c r="C276" s="1381" t="s">
        <v>69</v>
      </c>
      <c r="D276" s="1381">
        <v>5</v>
      </c>
      <c r="E276" s="1381">
        <v>404</v>
      </c>
      <c r="F276" s="1381" t="s">
        <v>740</v>
      </c>
      <c r="G276" s="1381" t="s">
        <v>742</v>
      </c>
      <c r="H276" s="1393" t="s">
        <v>4204</v>
      </c>
      <c r="I276" s="1399"/>
      <c r="J276" s="1399"/>
      <c r="K276" s="1399"/>
      <c r="L276" s="1382"/>
      <c r="M276" s="1382"/>
      <c r="N276" s="1382"/>
    </row>
    <row r="277" spans="1:14" s="1386" customFormat="1">
      <c r="A277" s="1381">
        <f>SUBTOTAL(103,$B$4:B277)</f>
        <v>274</v>
      </c>
      <c r="B277" s="1381" t="s">
        <v>606</v>
      </c>
      <c r="C277" s="1381" t="s">
        <v>69</v>
      </c>
      <c r="D277" s="1381">
        <v>5</v>
      </c>
      <c r="E277" s="1381">
        <v>433</v>
      </c>
      <c r="F277" s="1381" t="s">
        <v>740</v>
      </c>
      <c r="G277" s="1381" t="s">
        <v>742</v>
      </c>
      <c r="H277" s="1393" t="s">
        <v>4204</v>
      </c>
      <c r="I277" s="1399"/>
      <c r="J277" s="1399"/>
      <c r="K277" s="1399"/>
      <c r="L277" s="1382"/>
      <c r="M277" s="1382"/>
      <c r="N277" s="1382"/>
    </row>
    <row r="278" spans="1:14" s="1386" customFormat="1">
      <c r="A278" s="1381">
        <f>SUBTOTAL(103,$B$4:B278)</f>
        <v>275</v>
      </c>
      <c r="B278" s="1381" t="s">
        <v>607</v>
      </c>
      <c r="C278" s="1381" t="s">
        <v>69</v>
      </c>
      <c r="D278" s="1381">
        <v>5</v>
      </c>
      <c r="E278" s="1381">
        <v>389</v>
      </c>
      <c r="F278" s="1381" t="s">
        <v>740</v>
      </c>
      <c r="G278" s="1381" t="s">
        <v>742</v>
      </c>
      <c r="H278" s="1393" t="s">
        <v>4204</v>
      </c>
      <c r="I278" s="1399"/>
      <c r="J278" s="1399"/>
      <c r="K278" s="1399"/>
      <c r="L278" s="1382"/>
      <c r="M278" s="1382"/>
      <c r="N278" s="1382"/>
    </row>
    <row r="279" spans="1:14" s="1386" customFormat="1">
      <c r="A279" s="1381">
        <f>SUBTOTAL(103,$B$4:B279)</f>
        <v>276</v>
      </c>
      <c r="B279" s="1381" t="s">
        <v>608</v>
      </c>
      <c r="C279" s="1381" t="s">
        <v>69</v>
      </c>
      <c r="D279" s="1381">
        <v>5</v>
      </c>
      <c r="E279" s="1381">
        <v>430</v>
      </c>
      <c r="F279" s="1381" t="s">
        <v>740</v>
      </c>
      <c r="G279" s="1381" t="s">
        <v>742</v>
      </c>
      <c r="H279" s="1393" t="s">
        <v>933</v>
      </c>
      <c r="I279" s="1399"/>
      <c r="J279" s="1399"/>
      <c r="K279" s="1399"/>
      <c r="L279" s="1382"/>
      <c r="M279" s="1382"/>
      <c r="N279" s="1382"/>
    </row>
    <row r="280" spans="1:14" s="1386" customFormat="1">
      <c r="A280" s="1381">
        <f>SUBTOTAL(103,$B$4:B280)</f>
        <v>277</v>
      </c>
      <c r="B280" s="1381" t="s">
        <v>212</v>
      </c>
      <c r="C280" s="1381" t="s">
        <v>64</v>
      </c>
      <c r="D280" s="1381">
        <v>5</v>
      </c>
      <c r="E280" s="1381">
        <v>357</v>
      </c>
      <c r="F280" s="1381" t="s">
        <v>740</v>
      </c>
      <c r="G280" s="1381" t="s">
        <v>742</v>
      </c>
      <c r="H280" s="1393" t="s">
        <v>933</v>
      </c>
      <c r="I280" s="1399"/>
      <c r="J280" s="1399"/>
      <c r="K280" s="1399"/>
      <c r="L280" s="1382" t="s">
        <v>59</v>
      </c>
      <c r="M280" s="1382"/>
      <c r="N280" s="1382"/>
    </row>
    <row r="281" spans="1:14" s="1386" customFormat="1">
      <c r="A281" s="1381">
        <f>SUBTOTAL(103,$B$4:B281)</f>
        <v>278</v>
      </c>
      <c r="B281" s="1381" t="s">
        <v>609</v>
      </c>
      <c r="C281" s="1381" t="s">
        <v>54</v>
      </c>
      <c r="D281" s="1381">
        <v>5</v>
      </c>
      <c r="E281" s="1381">
        <v>369</v>
      </c>
      <c r="F281" s="1381" t="s">
        <v>740</v>
      </c>
      <c r="G281" s="1381" t="s">
        <v>742</v>
      </c>
      <c r="H281" s="1393" t="s">
        <v>933</v>
      </c>
      <c r="I281" s="1399"/>
      <c r="J281" s="1399"/>
      <c r="K281" s="1399"/>
      <c r="L281" s="1382" t="s">
        <v>59</v>
      </c>
      <c r="M281" s="1382"/>
      <c r="N281" s="1382"/>
    </row>
    <row r="282" spans="1:14" s="1386" customFormat="1">
      <c r="A282" s="1381">
        <f>SUBTOTAL(103,$B$4:B282)</f>
        <v>279</v>
      </c>
      <c r="B282" s="1381" t="s">
        <v>610</v>
      </c>
      <c r="C282" s="1381" t="s">
        <v>54</v>
      </c>
      <c r="D282" s="1381">
        <v>5</v>
      </c>
      <c r="E282" s="1381">
        <v>294</v>
      </c>
      <c r="F282" s="1381" t="s">
        <v>740</v>
      </c>
      <c r="G282" s="1381" t="s">
        <v>742</v>
      </c>
      <c r="H282" s="1393" t="s">
        <v>933</v>
      </c>
      <c r="I282" s="1399"/>
      <c r="J282" s="1399"/>
      <c r="K282" s="1399"/>
      <c r="L282" s="1382" t="s">
        <v>59</v>
      </c>
      <c r="M282" s="1382"/>
      <c r="N282" s="1382"/>
    </row>
    <row r="283" spans="1:14" s="1386" customFormat="1">
      <c r="A283" s="1381">
        <f>SUBTOTAL(103,$B$4:B283)</f>
        <v>280</v>
      </c>
      <c r="B283" s="1381" t="s">
        <v>611</v>
      </c>
      <c r="C283" s="1381" t="s">
        <v>618</v>
      </c>
      <c r="D283" s="1381">
        <v>5</v>
      </c>
      <c r="E283" s="1381">
        <v>377.32799999999997</v>
      </c>
      <c r="F283" s="1381" t="s">
        <v>740</v>
      </c>
      <c r="G283" s="1381" t="s">
        <v>742</v>
      </c>
      <c r="H283" s="1393" t="s">
        <v>933</v>
      </c>
      <c r="I283" s="1399">
        <v>1</v>
      </c>
      <c r="J283" s="1399"/>
      <c r="K283" s="1399"/>
      <c r="L283" s="1382"/>
      <c r="M283" s="1382"/>
      <c r="N283" s="1382"/>
    </row>
    <row r="284" spans="1:14" s="1386" customFormat="1">
      <c r="A284" s="1381">
        <f>SUBTOTAL(103,$B$4:B284)</f>
        <v>281</v>
      </c>
      <c r="B284" s="1381" t="s">
        <v>213</v>
      </c>
      <c r="C284" s="1381" t="s">
        <v>573</v>
      </c>
      <c r="D284" s="1381">
        <v>5</v>
      </c>
      <c r="E284" s="1381">
        <v>219.542</v>
      </c>
      <c r="F284" s="1381" t="s">
        <v>740</v>
      </c>
      <c r="G284" s="1381" t="s">
        <v>742</v>
      </c>
      <c r="H284" s="1393" t="s">
        <v>933</v>
      </c>
      <c r="I284" s="1399">
        <v>1</v>
      </c>
      <c r="J284" s="1399"/>
      <c r="K284" s="1399"/>
      <c r="L284" s="1382"/>
      <c r="M284" s="1382"/>
      <c r="N284" s="1382"/>
    </row>
    <row r="285" spans="1:14" s="1386" customFormat="1">
      <c r="A285" s="1381">
        <f>SUBTOTAL(103,$B$4:B285)</f>
        <v>282</v>
      </c>
      <c r="B285" s="1381" t="s">
        <v>613</v>
      </c>
      <c r="C285" s="1381" t="s">
        <v>54</v>
      </c>
      <c r="D285" s="1381">
        <v>5</v>
      </c>
      <c r="E285" s="1381">
        <v>390</v>
      </c>
      <c r="F285" s="1381" t="s">
        <v>740</v>
      </c>
      <c r="G285" s="1381" t="s">
        <v>742</v>
      </c>
      <c r="H285" s="1393" t="s">
        <v>3060</v>
      </c>
      <c r="I285" s="1399"/>
      <c r="J285" s="1399"/>
      <c r="K285" s="1399"/>
      <c r="L285" s="1382"/>
      <c r="M285" s="1382"/>
      <c r="N285" s="1382"/>
    </row>
    <row r="286" spans="1:14" s="1386" customFormat="1">
      <c r="A286" s="1381">
        <f>SUBTOTAL(103,$B$4:B286)</f>
        <v>283</v>
      </c>
      <c r="B286" s="1381" t="s">
        <v>614</v>
      </c>
      <c r="C286" s="1381" t="s">
        <v>619</v>
      </c>
      <c r="D286" s="1381">
        <v>5</v>
      </c>
      <c r="E286" s="1381">
        <v>408.74900000000002</v>
      </c>
      <c r="F286" s="1381" t="s">
        <v>740</v>
      </c>
      <c r="G286" s="1381" t="s">
        <v>742</v>
      </c>
      <c r="H286" s="1393" t="s">
        <v>3060</v>
      </c>
      <c r="I286" s="1399"/>
      <c r="J286" s="1399"/>
      <c r="K286" s="1399"/>
      <c r="L286" s="1382"/>
      <c r="M286" s="1382"/>
      <c r="N286" s="1382"/>
    </row>
    <row r="287" spans="1:14" s="1386" customFormat="1">
      <c r="A287" s="1381">
        <f>SUBTOTAL(103,$B$4:B287)</f>
        <v>284</v>
      </c>
      <c r="B287" s="1381" t="s">
        <v>615</v>
      </c>
      <c r="C287" s="1381" t="s">
        <v>433</v>
      </c>
      <c r="D287" s="1381">
        <v>5</v>
      </c>
      <c r="E287" s="1381">
        <v>413</v>
      </c>
      <c r="F287" s="1381" t="s">
        <v>740</v>
      </c>
      <c r="G287" s="1381" t="s">
        <v>742</v>
      </c>
      <c r="H287" s="1393" t="s">
        <v>3060</v>
      </c>
      <c r="I287" s="1399"/>
      <c r="J287" s="1399"/>
      <c r="K287" s="1399"/>
      <c r="L287" s="1382"/>
      <c r="M287" s="1382"/>
      <c r="N287" s="1382"/>
    </row>
    <row r="288" spans="1:14" s="1386" customFormat="1">
      <c r="A288" s="1381">
        <f>SUBTOTAL(103,$B$4:B288)</f>
        <v>285</v>
      </c>
      <c r="B288" s="1381" t="s">
        <v>616</v>
      </c>
      <c r="C288" s="1381" t="s">
        <v>64</v>
      </c>
      <c r="D288" s="1381">
        <v>5</v>
      </c>
      <c r="E288" s="1381">
        <v>396</v>
      </c>
      <c r="F288" s="1381" t="s">
        <v>740</v>
      </c>
      <c r="G288" s="1381" t="s">
        <v>742</v>
      </c>
      <c r="H288" s="1393" t="s">
        <v>3060</v>
      </c>
      <c r="I288" s="1399"/>
      <c r="J288" s="1399"/>
      <c r="K288" s="1399"/>
      <c r="L288" s="1382"/>
      <c r="M288" s="1382"/>
      <c r="N288" s="1382"/>
    </row>
    <row r="289" spans="1:14" s="1386" customFormat="1">
      <c r="A289" s="1381">
        <f>SUBTOTAL(103,$B$4:B289)</f>
        <v>286</v>
      </c>
      <c r="B289" s="1381" t="s">
        <v>617</v>
      </c>
      <c r="C289" s="1381" t="s">
        <v>64</v>
      </c>
      <c r="D289" s="1381">
        <v>5</v>
      </c>
      <c r="E289" s="1381">
        <v>355</v>
      </c>
      <c r="F289" s="1381" t="s">
        <v>740</v>
      </c>
      <c r="G289" s="1381" t="s">
        <v>742</v>
      </c>
      <c r="H289" s="1393" t="s">
        <v>3060</v>
      </c>
      <c r="I289" s="1399"/>
      <c r="J289" s="1399"/>
      <c r="K289" s="1399"/>
      <c r="L289" s="1382"/>
      <c r="M289" s="1382"/>
      <c r="N289" s="1382"/>
    </row>
    <row r="290" spans="1:14" s="1386" customFormat="1">
      <c r="A290" s="1381">
        <f>SUBTOTAL(103,$B$4:B290)</f>
        <v>287</v>
      </c>
      <c r="B290" s="1381" t="s">
        <v>214</v>
      </c>
      <c r="C290" s="1381" t="s">
        <v>453</v>
      </c>
      <c r="D290" s="1381">
        <v>5</v>
      </c>
      <c r="E290" s="1381">
        <v>416.15800000000002</v>
      </c>
      <c r="F290" s="1381" t="s">
        <v>740</v>
      </c>
      <c r="G290" s="1381" t="s">
        <v>742</v>
      </c>
      <c r="H290" s="1393" t="s">
        <v>3074</v>
      </c>
      <c r="I290" s="1399"/>
      <c r="J290" s="1399"/>
      <c r="K290" s="1399"/>
      <c r="L290" s="1382"/>
      <c r="M290" s="1382"/>
      <c r="N290" s="1382"/>
    </row>
    <row r="291" spans="1:14" s="1386" customFormat="1">
      <c r="A291" s="1381">
        <f>SUBTOTAL(103,$B$4:B291)</f>
        <v>288</v>
      </c>
      <c r="B291" s="1381" t="s">
        <v>620</v>
      </c>
      <c r="C291" s="1381" t="s">
        <v>433</v>
      </c>
      <c r="D291" s="1381">
        <v>5</v>
      </c>
      <c r="E291" s="1381">
        <v>386</v>
      </c>
      <c r="F291" s="1381" t="s">
        <v>740</v>
      </c>
      <c r="G291" s="1381" t="s">
        <v>742</v>
      </c>
      <c r="H291" s="1393" t="s">
        <v>3074</v>
      </c>
      <c r="I291" s="1399"/>
      <c r="J291" s="1399"/>
      <c r="K291" s="1399"/>
      <c r="L291" s="1382"/>
      <c r="M291" s="1382"/>
      <c r="N291" s="1382"/>
    </row>
    <row r="292" spans="1:14" s="1386" customFormat="1">
      <c r="A292" s="1381">
        <f>SUBTOTAL(103,$B$4:B292)</f>
        <v>289</v>
      </c>
      <c r="B292" s="1381" t="s">
        <v>621</v>
      </c>
      <c r="C292" s="1381" t="s">
        <v>634</v>
      </c>
      <c r="D292" s="1381">
        <v>5</v>
      </c>
      <c r="E292" s="1381">
        <v>417.90600000000001</v>
      </c>
      <c r="F292" s="1381" t="s">
        <v>740</v>
      </c>
      <c r="G292" s="1381" t="s">
        <v>742</v>
      </c>
      <c r="H292" s="1393" t="s">
        <v>3074</v>
      </c>
      <c r="I292" s="1399"/>
      <c r="J292" s="1399"/>
      <c r="K292" s="1399"/>
      <c r="L292" s="1382"/>
      <c r="M292" s="1382"/>
      <c r="N292" s="1382"/>
    </row>
    <row r="293" spans="1:14" s="1386" customFormat="1">
      <c r="A293" s="1381">
        <f>SUBTOTAL(103,$B$4:B293)</f>
        <v>290</v>
      </c>
      <c r="B293" s="1381" t="s">
        <v>622</v>
      </c>
      <c r="C293" s="1381" t="s">
        <v>64</v>
      </c>
      <c r="D293" s="1381">
        <v>5</v>
      </c>
      <c r="E293" s="1381">
        <v>407</v>
      </c>
      <c r="F293" s="1381" t="s">
        <v>740</v>
      </c>
      <c r="G293" s="1381" t="s">
        <v>742</v>
      </c>
      <c r="H293" s="1393" t="s">
        <v>3074</v>
      </c>
      <c r="I293" s="1399"/>
      <c r="J293" s="1399"/>
      <c r="K293" s="1399"/>
      <c r="L293" s="1382"/>
      <c r="M293" s="1382"/>
      <c r="N293" s="1382"/>
    </row>
    <row r="294" spans="1:14" s="1386" customFormat="1">
      <c r="A294" s="1381">
        <f>SUBTOTAL(103,$B$4:B294)</f>
        <v>291</v>
      </c>
      <c r="B294" s="1381" t="s">
        <v>623</v>
      </c>
      <c r="C294" s="1381" t="s">
        <v>64</v>
      </c>
      <c r="D294" s="1381">
        <v>5</v>
      </c>
      <c r="E294" s="1381">
        <v>405</v>
      </c>
      <c r="F294" s="1381" t="s">
        <v>740</v>
      </c>
      <c r="G294" s="1381" t="s">
        <v>742</v>
      </c>
      <c r="H294" s="1393" t="s">
        <v>3074</v>
      </c>
      <c r="I294" s="1399"/>
      <c r="J294" s="1399"/>
      <c r="K294" s="1399"/>
      <c r="L294" s="1382"/>
      <c r="M294" s="1382"/>
      <c r="N294" s="1382"/>
    </row>
    <row r="295" spans="1:14" s="1386" customFormat="1">
      <c r="A295" s="1381">
        <f>SUBTOTAL(103,$B$4:B295)</f>
        <v>292</v>
      </c>
      <c r="B295" s="1381" t="s">
        <v>624</v>
      </c>
      <c r="C295" s="1381" t="s">
        <v>64</v>
      </c>
      <c r="D295" s="1381">
        <v>5</v>
      </c>
      <c r="E295" s="1381">
        <v>404.00200000000001</v>
      </c>
      <c r="F295" s="1381" t="s">
        <v>740</v>
      </c>
      <c r="G295" s="1381" t="s">
        <v>742</v>
      </c>
      <c r="H295" s="1393" t="s">
        <v>3074</v>
      </c>
      <c r="I295" s="1399"/>
      <c r="J295" s="1399"/>
      <c r="K295" s="1399"/>
      <c r="L295" s="1382"/>
      <c r="M295" s="1382"/>
      <c r="N295" s="1382"/>
    </row>
    <row r="296" spans="1:14" s="1386" customFormat="1">
      <c r="A296" s="1381">
        <f>SUBTOTAL(103,$B$4:B296)</f>
        <v>293</v>
      </c>
      <c r="B296" s="1381" t="s">
        <v>625</v>
      </c>
      <c r="C296" s="1381" t="s">
        <v>69</v>
      </c>
      <c r="D296" s="1381">
        <v>5</v>
      </c>
      <c r="E296" s="1381">
        <v>409.99799999999999</v>
      </c>
      <c r="F296" s="1381" t="s">
        <v>740</v>
      </c>
      <c r="G296" s="1381" t="s">
        <v>742</v>
      </c>
      <c r="H296" s="1393" t="s">
        <v>3074</v>
      </c>
      <c r="I296" s="1399"/>
      <c r="J296" s="1399"/>
      <c r="K296" s="1399"/>
      <c r="L296" s="1382"/>
      <c r="M296" s="1382"/>
      <c r="N296" s="1382"/>
    </row>
    <row r="297" spans="1:14" s="1386" customFormat="1">
      <c r="A297" s="1381">
        <f>SUBTOTAL(103,$B$4:B297)</f>
        <v>294</v>
      </c>
      <c r="B297" s="1381" t="s">
        <v>215</v>
      </c>
      <c r="C297" s="1381" t="s">
        <v>469</v>
      </c>
      <c r="D297" s="1381">
        <v>5</v>
      </c>
      <c r="E297" s="1381">
        <v>340.34500000000003</v>
      </c>
      <c r="F297" s="1381" t="s">
        <v>740</v>
      </c>
      <c r="G297" s="1381" t="s">
        <v>742</v>
      </c>
      <c r="H297" s="1393" t="s">
        <v>742</v>
      </c>
      <c r="I297" s="1399"/>
      <c r="J297" s="1399">
        <v>1</v>
      </c>
      <c r="K297" s="1399"/>
      <c r="L297" s="1382"/>
      <c r="M297" s="1382"/>
      <c r="N297" s="1382"/>
    </row>
    <row r="298" spans="1:14" s="1386" customFormat="1">
      <c r="A298" s="1381">
        <f>SUBTOTAL(103,$B$4:B298)</f>
        <v>295</v>
      </c>
      <c r="B298" s="1381" t="s">
        <v>626</v>
      </c>
      <c r="C298" s="1381" t="s">
        <v>545</v>
      </c>
      <c r="D298" s="1381">
        <v>5</v>
      </c>
      <c r="E298" s="1381">
        <v>246.238</v>
      </c>
      <c r="F298" s="1381" t="s">
        <v>740</v>
      </c>
      <c r="G298" s="1381" t="s">
        <v>742</v>
      </c>
      <c r="H298" s="1393" t="s">
        <v>742</v>
      </c>
      <c r="I298" s="1399"/>
      <c r="J298" s="1399">
        <v>1</v>
      </c>
      <c r="K298" s="1399"/>
      <c r="L298" s="1382"/>
      <c r="M298" s="1382"/>
      <c r="N298" s="1382"/>
    </row>
    <row r="299" spans="1:14" s="1386" customFormat="1">
      <c r="A299" s="1381">
        <f>SUBTOTAL(103,$B$4:B299)</f>
        <v>296</v>
      </c>
      <c r="B299" s="1381" t="s">
        <v>627</v>
      </c>
      <c r="C299" s="1381" t="s">
        <v>635</v>
      </c>
      <c r="D299" s="1381">
        <v>5</v>
      </c>
      <c r="E299" s="1381">
        <v>383.09399999999999</v>
      </c>
      <c r="F299" s="1381" t="s">
        <v>740</v>
      </c>
      <c r="G299" s="1381" t="s">
        <v>742</v>
      </c>
      <c r="H299" s="1393" t="s">
        <v>3106</v>
      </c>
      <c r="I299" s="1399">
        <v>1</v>
      </c>
      <c r="J299" s="1399"/>
      <c r="K299" s="1399"/>
      <c r="L299" s="1382"/>
      <c r="M299" s="1382"/>
      <c r="N299" s="1382"/>
    </row>
    <row r="300" spans="1:14" s="1386" customFormat="1">
      <c r="A300" s="1381">
        <f>SUBTOTAL(103,$B$4:B300)</f>
        <v>297</v>
      </c>
      <c r="B300" s="1381" t="s">
        <v>628</v>
      </c>
      <c r="C300" s="1381" t="s">
        <v>618</v>
      </c>
      <c r="D300" s="1381">
        <v>5</v>
      </c>
      <c r="E300" s="1381">
        <v>220.922</v>
      </c>
      <c r="F300" s="1381" t="s">
        <v>740</v>
      </c>
      <c r="G300" s="1381" t="s">
        <v>742</v>
      </c>
      <c r="H300" s="1393" t="s">
        <v>3106</v>
      </c>
      <c r="I300" s="1399">
        <v>1</v>
      </c>
      <c r="J300" s="1399"/>
      <c r="K300" s="1399"/>
      <c r="L300" s="1382"/>
      <c r="M300" s="1382"/>
      <c r="N300" s="1382"/>
    </row>
    <row r="301" spans="1:14" s="1386" customFormat="1">
      <c r="A301" s="1381">
        <f>SUBTOTAL(103,$B$4:B301)</f>
        <v>298</v>
      </c>
      <c r="B301" s="1381" t="s">
        <v>216</v>
      </c>
      <c r="C301" s="1381" t="s">
        <v>534</v>
      </c>
      <c r="D301" s="1381">
        <v>5</v>
      </c>
      <c r="E301" s="1381">
        <v>382.48099999999999</v>
      </c>
      <c r="F301" s="1381" t="s">
        <v>740</v>
      </c>
      <c r="G301" s="1381" t="s">
        <v>742</v>
      </c>
      <c r="H301" s="1393" t="s">
        <v>3106</v>
      </c>
      <c r="I301" s="1399">
        <v>1</v>
      </c>
      <c r="J301" s="1399"/>
      <c r="K301" s="1399"/>
      <c r="L301" s="1382"/>
      <c r="M301" s="1382"/>
      <c r="N301" s="1382"/>
    </row>
    <row r="302" spans="1:14" s="1386" customFormat="1">
      <c r="A302" s="1381">
        <f>SUBTOTAL(103,$B$4:B302)</f>
        <v>299</v>
      </c>
      <c r="B302" s="1381" t="s">
        <v>629</v>
      </c>
      <c r="C302" s="1381" t="s">
        <v>572</v>
      </c>
      <c r="D302" s="1381">
        <v>5</v>
      </c>
      <c r="E302" s="1381">
        <v>251.09700000000001</v>
      </c>
      <c r="F302" s="1381" t="s">
        <v>740</v>
      </c>
      <c r="G302" s="1381" t="s">
        <v>742</v>
      </c>
      <c r="H302" s="1393" t="s">
        <v>3106</v>
      </c>
      <c r="I302" s="1399">
        <v>1</v>
      </c>
      <c r="J302" s="1399"/>
      <c r="K302" s="1399"/>
      <c r="L302" s="1382"/>
      <c r="M302" s="1382"/>
      <c r="N302" s="1382"/>
    </row>
    <row r="303" spans="1:14" s="1386" customFormat="1">
      <c r="A303" s="1381">
        <f>SUBTOTAL(103,$B$4:B303)</f>
        <v>300</v>
      </c>
      <c r="B303" s="1381" t="s">
        <v>630</v>
      </c>
      <c r="C303" s="1381" t="s">
        <v>545</v>
      </c>
      <c r="D303" s="1381">
        <v>5</v>
      </c>
      <c r="E303" s="1381">
        <v>405.55900000000003</v>
      </c>
      <c r="F303" s="1381" t="s">
        <v>740</v>
      </c>
      <c r="G303" s="1381" t="s">
        <v>742</v>
      </c>
      <c r="H303" s="1393" t="s">
        <v>3106</v>
      </c>
      <c r="I303" s="1399"/>
      <c r="J303" s="1399"/>
      <c r="K303" s="1399"/>
      <c r="L303" s="1382"/>
      <c r="M303" s="1382"/>
      <c r="N303" s="1382"/>
    </row>
    <row r="304" spans="1:14" s="1386" customFormat="1">
      <c r="A304" s="1381">
        <f>SUBTOTAL(103,$B$4:B304)</f>
        <v>301</v>
      </c>
      <c r="B304" s="1381" t="s">
        <v>631</v>
      </c>
      <c r="C304" s="1381" t="s">
        <v>64</v>
      </c>
      <c r="D304" s="1381">
        <v>5</v>
      </c>
      <c r="E304" s="1381">
        <v>394</v>
      </c>
      <c r="F304" s="1381" t="s">
        <v>740</v>
      </c>
      <c r="G304" s="1381" t="s">
        <v>742</v>
      </c>
      <c r="H304" s="1393" t="s">
        <v>3106</v>
      </c>
      <c r="I304" s="1399"/>
      <c r="J304" s="1399"/>
      <c r="K304" s="1399"/>
      <c r="L304" s="1382"/>
      <c r="M304" s="1382"/>
      <c r="N304" s="1382"/>
    </row>
    <row r="305" spans="1:14" s="1386" customFormat="1">
      <c r="A305" s="1381">
        <f>SUBTOTAL(103,$B$4:B305)</f>
        <v>302</v>
      </c>
      <c r="B305" s="1381" t="s">
        <v>632</v>
      </c>
      <c r="C305" s="1381" t="s">
        <v>64</v>
      </c>
      <c r="D305" s="1381">
        <v>5</v>
      </c>
      <c r="E305" s="1381">
        <v>341</v>
      </c>
      <c r="F305" s="1381" t="s">
        <v>740</v>
      </c>
      <c r="G305" s="1381" t="s">
        <v>742</v>
      </c>
      <c r="H305" s="1393" t="s">
        <v>3106</v>
      </c>
      <c r="I305" s="1399"/>
      <c r="J305" s="1399"/>
      <c r="K305" s="1399"/>
      <c r="L305" s="1382"/>
      <c r="M305" s="1382"/>
      <c r="N305" s="1382"/>
    </row>
    <row r="306" spans="1:14" s="1386" customFormat="1">
      <c r="A306" s="1381">
        <f>SUBTOTAL(103,$B$4:B306)</f>
        <v>303</v>
      </c>
      <c r="B306" s="1381" t="s">
        <v>633</v>
      </c>
      <c r="C306" s="1381" t="s">
        <v>64</v>
      </c>
      <c r="D306" s="1381">
        <v>5</v>
      </c>
      <c r="E306" s="1381">
        <v>345</v>
      </c>
      <c r="F306" s="1381" t="s">
        <v>740</v>
      </c>
      <c r="G306" s="1381" t="s">
        <v>742</v>
      </c>
      <c r="H306" s="1393" t="s">
        <v>3106</v>
      </c>
      <c r="I306" s="1399"/>
      <c r="J306" s="1399"/>
      <c r="K306" s="1399"/>
      <c r="L306" s="1382"/>
      <c r="M306" s="1382"/>
      <c r="N306" s="1382"/>
    </row>
    <row r="307" spans="1:14" s="1386" customFormat="1">
      <c r="A307" s="1381">
        <f>SUBTOTAL(103,$B$4:B307)</f>
        <v>304</v>
      </c>
      <c r="B307" s="1381" t="s">
        <v>217</v>
      </c>
      <c r="C307" s="1381" t="s">
        <v>452</v>
      </c>
      <c r="D307" s="1381">
        <v>5</v>
      </c>
      <c r="E307" s="1381">
        <v>419.43099999999998</v>
      </c>
      <c r="F307" s="1381" t="s">
        <v>740</v>
      </c>
      <c r="G307" s="1381" t="s">
        <v>742</v>
      </c>
      <c r="H307" s="1393" t="s">
        <v>3140</v>
      </c>
      <c r="I307" s="1399"/>
      <c r="J307" s="1399"/>
      <c r="K307" s="1399">
        <v>1</v>
      </c>
      <c r="L307" s="1382"/>
      <c r="M307" s="1382"/>
      <c r="N307" s="1382"/>
    </row>
    <row r="308" spans="1:14" s="1386" customFormat="1">
      <c r="A308" s="1381">
        <f>SUBTOTAL(103,$B$4:B308)</f>
        <v>305</v>
      </c>
      <c r="B308" s="1381" t="s">
        <v>636</v>
      </c>
      <c r="C308" s="1381" t="s">
        <v>452</v>
      </c>
      <c r="D308" s="1381">
        <v>5</v>
      </c>
      <c r="E308" s="1381">
        <v>247.386</v>
      </c>
      <c r="F308" s="1381" t="s">
        <v>740</v>
      </c>
      <c r="G308" s="1381" t="s">
        <v>742</v>
      </c>
      <c r="H308" s="1393" t="s">
        <v>3140</v>
      </c>
      <c r="I308" s="1399">
        <v>1</v>
      </c>
      <c r="J308" s="1399"/>
      <c r="K308" s="1399">
        <v>1</v>
      </c>
      <c r="L308" s="1382"/>
      <c r="M308" s="1382"/>
      <c r="N308" s="1382"/>
    </row>
    <row r="309" spans="1:14" s="1386" customFormat="1">
      <c r="A309" s="1381">
        <f>SUBTOTAL(103,$B$4:B309)</f>
        <v>306</v>
      </c>
      <c r="B309" s="1381" t="s">
        <v>637</v>
      </c>
      <c r="C309" s="1381" t="s">
        <v>634</v>
      </c>
      <c r="D309" s="1381">
        <v>5</v>
      </c>
      <c r="E309" s="1381">
        <v>240.46700000000001</v>
      </c>
      <c r="F309" s="1381" t="s">
        <v>743</v>
      </c>
      <c r="G309" s="1381" t="s">
        <v>744</v>
      </c>
      <c r="H309" s="1393" t="s">
        <v>3151</v>
      </c>
      <c r="I309" s="1399">
        <v>1</v>
      </c>
      <c r="J309" s="1399"/>
      <c r="K309" s="1399"/>
      <c r="L309" s="1382"/>
      <c r="M309" s="1382"/>
      <c r="N309" s="1382"/>
    </row>
    <row r="310" spans="1:14" s="1386" customFormat="1">
      <c r="A310" s="1381">
        <f>SUBTOTAL(103,$B$4:B310)</f>
        <v>307</v>
      </c>
      <c r="B310" s="1381" t="s">
        <v>638</v>
      </c>
      <c r="C310" s="1381" t="s">
        <v>439</v>
      </c>
      <c r="D310" s="1381">
        <v>5</v>
      </c>
      <c r="E310" s="1381">
        <v>400.06900000000002</v>
      </c>
      <c r="F310" s="1381" t="s">
        <v>743</v>
      </c>
      <c r="G310" s="1381" t="s">
        <v>744</v>
      </c>
      <c r="H310" s="1393" t="s">
        <v>3151</v>
      </c>
      <c r="I310" s="1399"/>
      <c r="J310" s="1399"/>
      <c r="K310" s="1399"/>
      <c r="L310" s="1382"/>
      <c r="M310" s="1382"/>
      <c r="N310" s="1382"/>
    </row>
    <row r="311" spans="1:14" s="1386" customFormat="1">
      <c r="A311" s="1381">
        <f>SUBTOTAL(103,$B$4:B311)</f>
        <v>308</v>
      </c>
      <c r="B311" s="1381" t="s">
        <v>218</v>
      </c>
      <c r="C311" s="1381" t="s">
        <v>573</v>
      </c>
      <c r="D311" s="1381">
        <v>5</v>
      </c>
      <c r="E311" s="1381">
        <v>342.10199999999998</v>
      </c>
      <c r="F311" s="1381" t="s">
        <v>743</v>
      </c>
      <c r="G311" s="1381" t="s">
        <v>744</v>
      </c>
      <c r="H311" s="1393" t="s">
        <v>3151</v>
      </c>
      <c r="I311" s="1399">
        <v>1</v>
      </c>
      <c r="J311" s="1399"/>
      <c r="K311" s="1399"/>
      <c r="L311" s="1382"/>
      <c r="M311" s="1382"/>
      <c r="N311" s="1382"/>
    </row>
    <row r="312" spans="1:14" s="1386" customFormat="1">
      <c r="A312" s="1381">
        <f>SUBTOTAL(103,$B$4:B312)</f>
        <v>309</v>
      </c>
      <c r="B312" s="1381" t="s">
        <v>639</v>
      </c>
      <c r="C312" s="1381" t="s">
        <v>437</v>
      </c>
      <c r="D312" s="1381">
        <v>5</v>
      </c>
      <c r="E312" s="1381">
        <v>228.107</v>
      </c>
      <c r="F312" s="1381" t="s">
        <v>743</v>
      </c>
      <c r="G312" s="1381" t="s">
        <v>744</v>
      </c>
      <c r="H312" s="1393" t="s">
        <v>3151</v>
      </c>
      <c r="I312" s="1399">
        <v>1</v>
      </c>
      <c r="J312" s="1399"/>
      <c r="K312" s="1399"/>
      <c r="L312" s="1382"/>
      <c r="M312" s="1382"/>
      <c r="N312" s="1382"/>
    </row>
    <row r="313" spans="1:14" s="1386" customFormat="1">
      <c r="A313" s="1381">
        <f>SUBTOTAL(103,$B$4:B313)</f>
        <v>310</v>
      </c>
      <c r="B313" s="1381" t="s">
        <v>640</v>
      </c>
      <c r="C313" s="1381" t="s">
        <v>69</v>
      </c>
      <c r="D313" s="1381">
        <v>5</v>
      </c>
      <c r="E313" s="1381">
        <v>379</v>
      </c>
      <c r="F313" s="1381" t="s">
        <v>743</v>
      </c>
      <c r="G313" s="1381" t="s">
        <v>744</v>
      </c>
      <c r="H313" s="1393" t="s">
        <v>3151</v>
      </c>
      <c r="I313" s="1399"/>
      <c r="J313" s="1399"/>
      <c r="K313" s="1399"/>
      <c r="L313" s="1382"/>
      <c r="M313" s="1382"/>
      <c r="N313" s="1382"/>
    </row>
    <row r="314" spans="1:14" s="1386" customFormat="1">
      <c r="A314" s="1381">
        <f>SUBTOTAL(103,$B$4:B314)</f>
        <v>311</v>
      </c>
      <c r="B314" s="1381" t="s">
        <v>641</v>
      </c>
      <c r="C314" s="1381" t="s">
        <v>433</v>
      </c>
      <c r="D314" s="1381">
        <v>5</v>
      </c>
      <c r="E314" s="1381">
        <v>407</v>
      </c>
      <c r="F314" s="1381" t="s">
        <v>743</v>
      </c>
      <c r="G314" s="1381" t="s">
        <v>744</v>
      </c>
      <c r="H314" s="1393" t="s">
        <v>3151</v>
      </c>
      <c r="I314" s="1399"/>
      <c r="J314" s="1399"/>
      <c r="K314" s="1399"/>
      <c r="L314" s="1382"/>
      <c r="M314" s="1382"/>
      <c r="N314" s="1382"/>
    </row>
    <row r="315" spans="1:14" s="1386" customFormat="1">
      <c r="A315" s="1381">
        <f>SUBTOTAL(103,$B$4:B315)</f>
        <v>312</v>
      </c>
      <c r="B315" s="1381" t="s">
        <v>642</v>
      </c>
      <c r="C315" s="1381" t="s">
        <v>64</v>
      </c>
      <c r="D315" s="1381">
        <v>5</v>
      </c>
      <c r="E315" s="1381">
        <v>433</v>
      </c>
      <c r="F315" s="1381" t="s">
        <v>743</v>
      </c>
      <c r="G315" s="1381" t="s">
        <v>744</v>
      </c>
      <c r="H315" s="1393" t="s">
        <v>3151</v>
      </c>
      <c r="I315" s="1399"/>
      <c r="J315" s="1399"/>
      <c r="K315" s="1399"/>
      <c r="L315" s="1382"/>
      <c r="M315" s="1382"/>
      <c r="N315" s="1382"/>
    </row>
    <row r="316" spans="1:14" s="1386" customFormat="1">
      <c r="A316" s="1381">
        <f>SUBTOTAL(103,$B$4:B316)</f>
        <v>313</v>
      </c>
      <c r="B316" s="1381" t="s">
        <v>643</v>
      </c>
      <c r="C316" s="1381" t="s">
        <v>64</v>
      </c>
      <c r="D316" s="1381">
        <v>5</v>
      </c>
      <c r="E316" s="1381">
        <v>375</v>
      </c>
      <c r="F316" s="1381" t="s">
        <v>743</v>
      </c>
      <c r="G316" s="1381" t="s">
        <v>744</v>
      </c>
      <c r="H316" s="1393" t="s">
        <v>3151</v>
      </c>
      <c r="I316" s="1399"/>
      <c r="J316" s="1399"/>
      <c r="K316" s="1399"/>
      <c r="L316" s="1382"/>
      <c r="M316" s="1382"/>
      <c r="N316" s="1382"/>
    </row>
    <row r="317" spans="1:14" s="1386" customFormat="1">
      <c r="A317" s="1381">
        <f>SUBTOTAL(103,$B$4:B317)</f>
        <v>314</v>
      </c>
      <c r="B317" s="1381" t="s">
        <v>644</v>
      </c>
      <c r="C317" s="1381" t="s">
        <v>64</v>
      </c>
      <c r="D317" s="1381">
        <v>5</v>
      </c>
      <c r="E317" s="1381">
        <v>409</v>
      </c>
      <c r="F317" s="1381" t="s">
        <v>4185</v>
      </c>
      <c r="G317" s="1381" t="s">
        <v>747</v>
      </c>
      <c r="H317" s="1393" t="s">
        <v>4205</v>
      </c>
      <c r="I317" s="1399"/>
      <c r="J317" s="1399"/>
      <c r="K317" s="1399"/>
      <c r="L317" s="1382"/>
      <c r="M317" s="1382"/>
      <c r="N317" s="1382"/>
    </row>
    <row r="318" spans="1:14" s="1386" customFormat="1">
      <c r="A318" s="1381">
        <f>SUBTOTAL(103,$B$4:B318)</f>
        <v>315</v>
      </c>
      <c r="B318" s="1381" t="s">
        <v>219</v>
      </c>
      <c r="C318" s="1381" t="s">
        <v>54</v>
      </c>
      <c r="D318" s="1381">
        <v>5</v>
      </c>
      <c r="E318" s="1381">
        <v>383</v>
      </c>
      <c r="F318" s="1381" t="s">
        <v>4185</v>
      </c>
      <c r="G318" s="1381" t="s">
        <v>747</v>
      </c>
      <c r="H318" s="1393" t="s">
        <v>4205</v>
      </c>
      <c r="I318" s="1399"/>
      <c r="J318" s="1399"/>
      <c r="K318" s="1399"/>
      <c r="L318" s="1382"/>
      <c r="M318" s="1382"/>
      <c r="N318" s="1382"/>
    </row>
    <row r="319" spans="1:14" s="1386" customFormat="1">
      <c r="A319" s="1381">
        <f>SUBTOTAL(103,$B$4:B319)</f>
        <v>316</v>
      </c>
      <c r="B319" s="1381" t="s">
        <v>645</v>
      </c>
      <c r="C319" s="1381" t="s">
        <v>433</v>
      </c>
      <c r="D319" s="1381">
        <v>5</v>
      </c>
      <c r="E319" s="1381">
        <v>383</v>
      </c>
      <c r="F319" s="1381" t="s">
        <v>4185</v>
      </c>
      <c r="G319" s="1381" t="s">
        <v>747</v>
      </c>
      <c r="H319" s="1393" t="s">
        <v>4205</v>
      </c>
      <c r="I319" s="1399"/>
      <c r="J319" s="1399"/>
      <c r="K319" s="1399"/>
      <c r="L319" s="1382"/>
      <c r="M319" s="1382"/>
      <c r="N319" s="1382"/>
    </row>
    <row r="320" spans="1:14" s="1386" customFormat="1">
      <c r="A320" s="1381">
        <f>SUBTOTAL(103,$B$4:B320)</f>
        <v>317</v>
      </c>
      <c r="B320" s="1381" t="s">
        <v>646</v>
      </c>
      <c r="C320" s="1381" t="s">
        <v>634</v>
      </c>
      <c r="D320" s="1381">
        <v>5</v>
      </c>
      <c r="E320" s="1381">
        <v>400.55799999999999</v>
      </c>
      <c r="F320" s="1381" t="s">
        <v>4185</v>
      </c>
      <c r="G320" s="1381" t="s">
        <v>747</v>
      </c>
      <c r="H320" s="1393" t="s">
        <v>4205</v>
      </c>
      <c r="I320" s="1399"/>
      <c r="J320" s="1399"/>
      <c r="K320" s="1399"/>
      <c r="L320" s="1382"/>
      <c r="M320" s="1382"/>
      <c r="N320" s="1382"/>
    </row>
    <row r="321" spans="1:14" s="1386" customFormat="1">
      <c r="A321" s="1381">
        <f>SUBTOTAL(103,$B$4:B321)</f>
        <v>318</v>
      </c>
      <c r="B321" s="1381" t="s">
        <v>647</v>
      </c>
      <c r="C321" s="1381" t="s">
        <v>425</v>
      </c>
      <c r="D321" s="1381">
        <v>5</v>
      </c>
      <c r="E321" s="1381">
        <v>417.97899999999998</v>
      </c>
      <c r="F321" s="1381" t="s">
        <v>4185</v>
      </c>
      <c r="G321" s="1381" t="s">
        <v>747</v>
      </c>
      <c r="H321" s="1393" t="s">
        <v>4205</v>
      </c>
      <c r="I321" s="1399"/>
      <c r="J321" s="1399"/>
      <c r="K321" s="1399"/>
      <c r="L321" s="1382"/>
      <c r="M321" s="1382"/>
      <c r="N321" s="1382"/>
    </row>
    <row r="322" spans="1:14" s="1386" customFormat="1">
      <c r="A322" s="1381">
        <f>SUBTOTAL(103,$B$4:B322)</f>
        <v>319</v>
      </c>
      <c r="B322" s="1381" t="s">
        <v>648</v>
      </c>
      <c r="C322" s="1381" t="s">
        <v>54</v>
      </c>
      <c r="D322" s="1381">
        <v>5</v>
      </c>
      <c r="E322" s="1381">
        <v>366</v>
      </c>
      <c r="F322" s="1381" t="s">
        <v>4185</v>
      </c>
      <c r="G322" s="1381" t="s">
        <v>747</v>
      </c>
      <c r="H322" s="1393" t="s">
        <v>4205</v>
      </c>
      <c r="I322" s="1399"/>
      <c r="J322" s="1399"/>
      <c r="K322" s="1399"/>
      <c r="L322" s="1382"/>
      <c r="M322" s="1382"/>
      <c r="N322" s="1382"/>
    </row>
    <row r="323" spans="1:14" s="1386" customFormat="1">
      <c r="A323" s="1381">
        <f>SUBTOTAL(103,$B$4:B323)</f>
        <v>320</v>
      </c>
      <c r="B323" s="1381" t="s">
        <v>649</v>
      </c>
      <c r="C323" s="1381" t="s">
        <v>69</v>
      </c>
      <c r="D323" s="1381">
        <v>5</v>
      </c>
      <c r="E323" s="1381">
        <v>394</v>
      </c>
      <c r="F323" s="1381" t="s">
        <v>4185</v>
      </c>
      <c r="G323" s="1381" t="s">
        <v>747</v>
      </c>
      <c r="H323" s="1393" t="s">
        <v>4205</v>
      </c>
      <c r="I323" s="1399"/>
      <c r="J323" s="1399"/>
      <c r="K323" s="1399"/>
      <c r="L323" s="1382"/>
      <c r="M323" s="1382"/>
      <c r="N323" s="1382"/>
    </row>
    <row r="324" spans="1:14" s="1386" customFormat="1">
      <c r="A324" s="1381">
        <f>SUBTOTAL(103,$B$4:B324)</f>
        <v>321</v>
      </c>
      <c r="B324" s="1381" t="s">
        <v>650</v>
      </c>
      <c r="C324" s="1381" t="s">
        <v>54</v>
      </c>
      <c r="D324" s="1381">
        <v>5</v>
      </c>
      <c r="E324" s="1381">
        <v>391</v>
      </c>
      <c r="F324" s="1381" t="s">
        <v>4185</v>
      </c>
      <c r="G324" s="1381" t="s">
        <v>747</v>
      </c>
      <c r="H324" s="1393" t="s">
        <v>4206</v>
      </c>
      <c r="I324" s="1399"/>
      <c r="J324" s="1399"/>
      <c r="K324" s="1399"/>
      <c r="L324" s="1382"/>
      <c r="M324" s="1382"/>
      <c r="N324" s="1382"/>
    </row>
    <row r="325" spans="1:14" s="1386" customFormat="1">
      <c r="A325" s="1381">
        <f>SUBTOTAL(103,$B$4:B325)</f>
        <v>322</v>
      </c>
      <c r="B325" s="1381" t="s">
        <v>220</v>
      </c>
      <c r="C325" s="1381" t="s">
        <v>561</v>
      </c>
      <c r="D325" s="1381">
        <v>5</v>
      </c>
      <c r="E325" s="1381">
        <v>385.77300000000002</v>
      </c>
      <c r="F325" s="1381" t="s">
        <v>4185</v>
      </c>
      <c r="G325" s="1381" t="s">
        <v>747</v>
      </c>
      <c r="H325" s="1393" t="s">
        <v>4207</v>
      </c>
      <c r="I325" s="1399"/>
      <c r="J325" s="1399"/>
      <c r="K325" s="1399"/>
      <c r="L325" s="1382"/>
      <c r="M325" s="1382"/>
      <c r="N325" s="1382"/>
    </row>
    <row r="326" spans="1:14" s="1386" customFormat="1">
      <c r="A326" s="1381">
        <f>SUBTOTAL(103,$B$4:B326)</f>
        <v>323</v>
      </c>
      <c r="B326" s="1381" t="s">
        <v>651</v>
      </c>
      <c r="C326" s="1381" t="s">
        <v>69</v>
      </c>
      <c r="D326" s="1381">
        <v>5</v>
      </c>
      <c r="E326" s="1381">
        <v>380</v>
      </c>
      <c r="F326" s="1381" t="s">
        <v>4185</v>
      </c>
      <c r="G326" s="1381" t="s">
        <v>747</v>
      </c>
      <c r="H326" s="1393" t="s">
        <v>4207</v>
      </c>
      <c r="I326" s="1399"/>
      <c r="J326" s="1399"/>
      <c r="K326" s="1399"/>
      <c r="L326" s="1382"/>
      <c r="M326" s="1382"/>
      <c r="N326" s="1382"/>
    </row>
    <row r="327" spans="1:14" s="1386" customFormat="1">
      <c r="A327" s="1381">
        <f>SUBTOTAL(103,$B$4:B327)</f>
        <v>324</v>
      </c>
      <c r="B327" s="1381" t="s">
        <v>652</v>
      </c>
      <c r="C327" s="1381" t="s">
        <v>54</v>
      </c>
      <c r="D327" s="1381">
        <v>5</v>
      </c>
      <c r="E327" s="1381">
        <v>403</v>
      </c>
      <c r="F327" s="1381" t="s">
        <v>4185</v>
      </c>
      <c r="G327" s="1381" t="s">
        <v>747</v>
      </c>
      <c r="H327" s="1393" t="s">
        <v>4207</v>
      </c>
      <c r="I327" s="1399"/>
      <c r="J327" s="1399"/>
      <c r="K327" s="1399"/>
      <c r="L327" s="1382"/>
      <c r="M327" s="1382"/>
      <c r="N327" s="1382"/>
    </row>
    <row r="328" spans="1:14" s="1386" customFormat="1">
      <c r="A328" s="1381">
        <f>SUBTOTAL(103,$B$4:B328)</f>
        <v>325</v>
      </c>
      <c r="B328" s="1381" t="s">
        <v>653</v>
      </c>
      <c r="C328" s="1381" t="s">
        <v>69</v>
      </c>
      <c r="D328" s="1381">
        <v>5</v>
      </c>
      <c r="E328" s="1381">
        <v>375</v>
      </c>
      <c r="F328" s="1381" t="s">
        <v>4185</v>
      </c>
      <c r="G328" s="1381" t="s">
        <v>747</v>
      </c>
      <c r="H328" s="1393" t="s">
        <v>4207</v>
      </c>
      <c r="I328" s="1399"/>
      <c r="J328" s="1399"/>
      <c r="K328" s="1399"/>
      <c r="L328" s="1382"/>
      <c r="M328" s="1382"/>
      <c r="N328" s="1382"/>
    </row>
    <row r="329" spans="1:14" s="1386" customFormat="1">
      <c r="A329" s="1381">
        <f>SUBTOTAL(103,$B$4:B329)</f>
        <v>326</v>
      </c>
      <c r="B329" s="1381" t="s">
        <v>654</v>
      </c>
      <c r="C329" s="1381" t="s">
        <v>69</v>
      </c>
      <c r="D329" s="1381">
        <v>5</v>
      </c>
      <c r="E329" s="1381">
        <v>413</v>
      </c>
      <c r="F329" s="1381" t="s">
        <v>4185</v>
      </c>
      <c r="G329" s="1381" t="s">
        <v>747</v>
      </c>
      <c r="H329" s="1393" t="s">
        <v>4207</v>
      </c>
      <c r="I329" s="1399"/>
      <c r="J329" s="1399"/>
      <c r="K329" s="1399"/>
      <c r="L329" s="1382"/>
      <c r="M329" s="1382"/>
      <c r="N329" s="1382"/>
    </row>
    <row r="330" spans="1:14" s="1386" customFormat="1">
      <c r="A330" s="1381">
        <f>SUBTOTAL(103,$B$4:B330)</f>
        <v>327</v>
      </c>
      <c r="B330" s="1381" t="s">
        <v>655</v>
      </c>
      <c r="C330" s="1381" t="s">
        <v>64</v>
      </c>
      <c r="D330" s="1381">
        <v>5</v>
      </c>
      <c r="E330" s="1381">
        <v>418</v>
      </c>
      <c r="F330" s="1381" t="s">
        <v>4185</v>
      </c>
      <c r="G330" s="1381" t="s">
        <v>748</v>
      </c>
      <c r="H330" s="1393" t="s">
        <v>4208</v>
      </c>
      <c r="I330" s="1399"/>
      <c r="J330" s="1399"/>
      <c r="K330" s="1399"/>
      <c r="L330" s="1382"/>
      <c r="M330" s="1382"/>
      <c r="N330" s="1382"/>
    </row>
    <row r="331" spans="1:14" s="1386" customFormat="1">
      <c r="A331" s="1381">
        <f>SUBTOTAL(103,$B$4:B331)</f>
        <v>328</v>
      </c>
      <c r="B331" s="1381" t="s">
        <v>656</v>
      </c>
      <c r="C331" s="1381" t="s">
        <v>69</v>
      </c>
      <c r="D331" s="1381">
        <v>5</v>
      </c>
      <c r="E331" s="1381">
        <v>410</v>
      </c>
      <c r="F331" s="1381" t="s">
        <v>4185</v>
      </c>
      <c r="G331" s="1381" t="s">
        <v>748</v>
      </c>
      <c r="H331" s="1393" t="s">
        <v>4208</v>
      </c>
      <c r="I331" s="1399"/>
      <c r="J331" s="1399"/>
      <c r="K331" s="1399"/>
      <c r="L331" s="1382"/>
      <c r="M331" s="1382"/>
      <c r="N331" s="1382"/>
    </row>
    <row r="332" spans="1:14" s="1386" customFormat="1">
      <c r="A332" s="1381">
        <f>SUBTOTAL(103,$B$4:B332)</f>
        <v>329</v>
      </c>
      <c r="B332" s="1381" t="s">
        <v>221</v>
      </c>
      <c r="C332" s="1381" t="s">
        <v>433</v>
      </c>
      <c r="D332" s="1381">
        <v>5</v>
      </c>
      <c r="E332" s="1381">
        <v>411</v>
      </c>
      <c r="F332" s="1381" t="s">
        <v>4185</v>
      </c>
      <c r="G332" s="1381" t="s">
        <v>748</v>
      </c>
      <c r="H332" s="1393" t="s">
        <v>4208</v>
      </c>
      <c r="I332" s="1399"/>
      <c r="J332" s="1399"/>
      <c r="K332" s="1399"/>
      <c r="L332" s="1382"/>
      <c r="M332" s="1382"/>
      <c r="N332" s="1382"/>
    </row>
    <row r="333" spans="1:14" s="1386" customFormat="1">
      <c r="A333" s="1381">
        <f>SUBTOTAL(103,$B$4:B333)</f>
        <v>330</v>
      </c>
      <c r="B333" s="1381" t="s">
        <v>657</v>
      </c>
      <c r="C333" s="1381" t="s">
        <v>54</v>
      </c>
      <c r="D333" s="1381">
        <v>5</v>
      </c>
      <c r="E333" s="1381">
        <v>413</v>
      </c>
      <c r="F333" s="1381" t="s">
        <v>4185</v>
      </c>
      <c r="G333" s="1381" t="s">
        <v>748</v>
      </c>
      <c r="H333" s="1393" t="s">
        <v>4208</v>
      </c>
      <c r="I333" s="1399"/>
      <c r="J333" s="1399"/>
      <c r="K333" s="1399"/>
      <c r="L333" s="1382"/>
      <c r="M333" s="1382"/>
      <c r="N333" s="1382"/>
    </row>
    <row r="334" spans="1:14" s="1386" customFormat="1">
      <c r="A334" s="1381">
        <f>SUBTOTAL(103,$B$4:B334)</f>
        <v>331</v>
      </c>
      <c r="B334" s="1381" t="s">
        <v>658</v>
      </c>
      <c r="C334" s="1381" t="s">
        <v>433</v>
      </c>
      <c r="D334" s="1381">
        <v>5</v>
      </c>
      <c r="E334" s="1381">
        <v>379</v>
      </c>
      <c r="F334" s="1381" t="s">
        <v>4185</v>
      </c>
      <c r="G334" s="1381" t="s">
        <v>748</v>
      </c>
      <c r="H334" s="1393" t="s">
        <v>3228</v>
      </c>
      <c r="I334" s="1399"/>
      <c r="J334" s="1399"/>
      <c r="K334" s="1399"/>
      <c r="L334" s="1382"/>
      <c r="M334" s="1382"/>
      <c r="N334" s="1382"/>
    </row>
    <row r="335" spans="1:14" s="1386" customFormat="1">
      <c r="A335" s="1381">
        <f>SUBTOTAL(103,$B$4:B335)</f>
        <v>332</v>
      </c>
      <c r="B335" s="1381" t="s">
        <v>659</v>
      </c>
      <c r="C335" s="1381" t="s">
        <v>561</v>
      </c>
      <c r="D335" s="1381">
        <v>5</v>
      </c>
      <c r="E335" s="1381">
        <v>401.33199999999999</v>
      </c>
      <c r="F335" s="1381" t="s">
        <v>4185</v>
      </c>
      <c r="G335" s="1381" t="s">
        <v>748</v>
      </c>
      <c r="H335" s="1393" t="s">
        <v>3228</v>
      </c>
      <c r="I335" s="1399"/>
      <c r="J335" s="1399"/>
      <c r="K335" s="1399"/>
      <c r="L335" s="1382"/>
      <c r="M335" s="1382"/>
      <c r="N335" s="1382"/>
    </row>
    <row r="336" spans="1:14" s="1386" customFormat="1">
      <c r="A336" s="1381">
        <f>SUBTOTAL(103,$B$4:B336)</f>
        <v>333</v>
      </c>
      <c r="B336" s="1381" t="s">
        <v>660</v>
      </c>
      <c r="C336" s="1381" t="s">
        <v>69</v>
      </c>
      <c r="D336" s="1381">
        <v>5</v>
      </c>
      <c r="E336" s="1381">
        <v>395</v>
      </c>
      <c r="F336" s="1381" t="s">
        <v>4185</v>
      </c>
      <c r="G336" s="1381" t="s">
        <v>748</v>
      </c>
      <c r="H336" s="1393" t="s">
        <v>3228</v>
      </c>
      <c r="I336" s="1399"/>
      <c r="J336" s="1399"/>
      <c r="K336" s="1399"/>
      <c r="L336" s="1382"/>
      <c r="M336" s="1382"/>
      <c r="N336" s="1382"/>
    </row>
    <row r="337" spans="1:14" s="1386" customFormat="1">
      <c r="A337" s="1381">
        <f>SUBTOTAL(103,$B$4:B337)</f>
        <v>334</v>
      </c>
      <c r="B337" s="1381" t="s">
        <v>222</v>
      </c>
      <c r="C337" s="1381" t="s">
        <v>425</v>
      </c>
      <c r="D337" s="1381">
        <v>5</v>
      </c>
      <c r="E337" s="1381">
        <v>318.988</v>
      </c>
      <c r="F337" s="1381" t="s">
        <v>4185</v>
      </c>
      <c r="G337" s="1381" t="s">
        <v>748</v>
      </c>
      <c r="H337" s="1393" t="s">
        <v>3228</v>
      </c>
      <c r="I337" s="1399">
        <v>1</v>
      </c>
      <c r="J337" s="1399"/>
      <c r="K337" s="1399"/>
      <c r="L337" s="1382"/>
      <c r="M337" s="1382"/>
      <c r="N337" s="1382"/>
    </row>
    <row r="338" spans="1:14" s="1386" customFormat="1">
      <c r="A338" s="1381">
        <f>SUBTOTAL(103,$B$4:B338)</f>
        <v>335</v>
      </c>
      <c r="B338" s="1381" t="s">
        <v>662</v>
      </c>
      <c r="C338" s="1381" t="s">
        <v>453</v>
      </c>
      <c r="D338" s="1381">
        <v>5</v>
      </c>
      <c r="E338" s="1381">
        <v>226.50800000000001</v>
      </c>
      <c r="F338" s="1381" t="s">
        <v>4185</v>
      </c>
      <c r="G338" s="1381" t="s">
        <v>748</v>
      </c>
      <c r="H338" s="1393" t="s">
        <v>3228</v>
      </c>
      <c r="I338" s="1399">
        <v>1</v>
      </c>
      <c r="J338" s="1399"/>
      <c r="K338" s="1399"/>
      <c r="L338" s="1382"/>
      <c r="M338" s="1382"/>
      <c r="N338" s="1382"/>
    </row>
    <row r="339" spans="1:14" s="1386" customFormat="1">
      <c r="A339" s="1381">
        <f>SUBTOTAL(103,$B$4:B339)</f>
        <v>336</v>
      </c>
      <c r="B339" s="1381" t="s">
        <v>663</v>
      </c>
      <c r="C339" s="1381" t="s">
        <v>64</v>
      </c>
      <c r="D339" s="1381">
        <v>5</v>
      </c>
      <c r="E339" s="1381">
        <v>376</v>
      </c>
      <c r="F339" s="1381" t="s">
        <v>4185</v>
      </c>
      <c r="G339" s="1381" t="s">
        <v>748</v>
      </c>
      <c r="H339" s="1393" t="s">
        <v>3228</v>
      </c>
      <c r="I339" s="1399"/>
      <c r="J339" s="1399"/>
      <c r="K339" s="1399"/>
      <c r="L339" s="1382"/>
      <c r="M339" s="1382"/>
      <c r="N339" s="1382"/>
    </row>
    <row r="340" spans="1:14" s="1386" customFormat="1">
      <c r="A340" s="1381">
        <f>SUBTOTAL(103,$B$4:B340)</f>
        <v>337</v>
      </c>
      <c r="B340" s="1381" t="s">
        <v>664</v>
      </c>
      <c r="C340" s="1381" t="s">
        <v>634</v>
      </c>
      <c r="D340" s="1381">
        <v>5</v>
      </c>
      <c r="E340" s="1381">
        <v>382.57299999999998</v>
      </c>
      <c r="F340" s="1381" t="s">
        <v>4185</v>
      </c>
      <c r="G340" s="1381" t="s">
        <v>748</v>
      </c>
      <c r="H340" s="1393" t="s">
        <v>3228</v>
      </c>
      <c r="I340" s="1399"/>
      <c r="J340" s="1399"/>
      <c r="K340" s="1399"/>
      <c r="L340" s="1382"/>
      <c r="M340" s="1382"/>
      <c r="N340" s="1382"/>
    </row>
    <row r="341" spans="1:14" s="1386" customFormat="1">
      <c r="A341" s="1381">
        <f>SUBTOTAL(103,$B$4:B341)</f>
        <v>338</v>
      </c>
      <c r="B341" s="1381" t="s">
        <v>665</v>
      </c>
      <c r="C341" s="1381" t="s">
        <v>69</v>
      </c>
      <c r="D341" s="1381">
        <v>5</v>
      </c>
      <c r="E341" s="1381">
        <v>402</v>
      </c>
      <c r="F341" s="1381" t="s">
        <v>4185</v>
      </c>
      <c r="G341" s="1381" t="s">
        <v>748</v>
      </c>
      <c r="H341" s="1393" t="s">
        <v>3228</v>
      </c>
      <c r="I341" s="1399"/>
      <c r="J341" s="1399"/>
      <c r="K341" s="1399"/>
      <c r="L341" s="1382"/>
      <c r="M341" s="1382"/>
      <c r="N341" s="1382"/>
    </row>
    <row r="342" spans="1:14" s="1386" customFormat="1">
      <c r="A342" s="1381">
        <f>SUBTOTAL(103,$B$4:B342)</f>
        <v>339</v>
      </c>
      <c r="B342" s="1381" t="s">
        <v>666</v>
      </c>
      <c r="C342" s="1381" t="s">
        <v>67</v>
      </c>
      <c r="D342" s="1381">
        <v>5</v>
      </c>
      <c r="E342" s="1381">
        <v>338</v>
      </c>
      <c r="F342" s="1381" t="s">
        <v>4185</v>
      </c>
      <c r="G342" s="1381" t="s">
        <v>748</v>
      </c>
      <c r="H342" s="1393" t="s">
        <v>3228</v>
      </c>
      <c r="I342" s="1399"/>
      <c r="J342" s="1399"/>
      <c r="K342" s="1399"/>
      <c r="L342" s="1382"/>
      <c r="M342" s="1382"/>
      <c r="N342" s="1382"/>
    </row>
    <row r="343" spans="1:14" s="1386" customFormat="1">
      <c r="A343" s="1381">
        <f>SUBTOTAL(103,$B$4:B343)</f>
        <v>340</v>
      </c>
      <c r="B343" s="1381" t="s">
        <v>667</v>
      </c>
      <c r="C343" s="1381" t="s">
        <v>54</v>
      </c>
      <c r="D343" s="1381">
        <v>5</v>
      </c>
      <c r="E343" s="1381">
        <v>337</v>
      </c>
      <c r="F343" s="1381" t="s">
        <v>4185</v>
      </c>
      <c r="G343" s="1381" t="s">
        <v>748</v>
      </c>
      <c r="H343" s="1393" t="s">
        <v>3228</v>
      </c>
      <c r="I343" s="1399"/>
      <c r="J343" s="1399"/>
      <c r="K343" s="1399"/>
      <c r="L343" s="1382"/>
      <c r="M343" s="1382"/>
      <c r="N343" s="1382"/>
    </row>
    <row r="344" spans="1:14" s="1386" customFormat="1">
      <c r="A344" s="1381">
        <f>SUBTOTAL(103,$B$4:B344)</f>
        <v>341</v>
      </c>
      <c r="B344" s="1381" t="s">
        <v>223</v>
      </c>
      <c r="C344" s="1381" t="s">
        <v>64</v>
      </c>
      <c r="D344" s="1381">
        <v>5</v>
      </c>
      <c r="E344" s="1381">
        <v>383</v>
      </c>
      <c r="F344" s="1381" t="s">
        <v>4185</v>
      </c>
      <c r="G344" s="1381" t="s">
        <v>748</v>
      </c>
      <c r="H344" s="1393" t="s">
        <v>3228</v>
      </c>
      <c r="I344" s="1399"/>
      <c r="J344" s="1399"/>
      <c r="K344" s="1399"/>
      <c r="L344" s="1382"/>
      <c r="M344" s="1382"/>
      <c r="N344" s="1382"/>
    </row>
    <row r="345" spans="1:14" s="1386" customFormat="1">
      <c r="A345" s="1381">
        <f>SUBTOTAL(103,$B$4:B345)</f>
        <v>342</v>
      </c>
      <c r="B345" s="1381" t="s">
        <v>668</v>
      </c>
      <c r="C345" s="1381" t="s">
        <v>69</v>
      </c>
      <c r="D345" s="1381">
        <v>5</v>
      </c>
      <c r="E345" s="1381">
        <v>384</v>
      </c>
      <c r="F345" s="1381" t="s">
        <v>4185</v>
      </c>
      <c r="G345" s="1381" t="s">
        <v>748</v>
      </c>
      <c r="H345" s="1393" t="s">
        <v>3262</v>
      </c>
      <c r="I345" s="1399"/>
      <c r="J345" s="1399"/>
      <c r="K345" s="1399"/>
      <c r="L345" s="1382"/>
      <c r="M345" s="1382"/>
      <c r="N345" s="1382"/>
    </row>
    <row r="346" spans="1:14" s="1386" customFormat="1">
      <c r="A346" s="1381">
        <f>SUBTOTAL(103,$B$4:B346)</f>
        <v>343</v>
      </c>
      <c r="B346" s="1381" t="s">
        <v>669</v>
      </c>
      <c r="C346" s="1381" t="s">
        <v>69</v>
      </c>
      <c r="D346" s="1381">
        <v>5</v>
      </c>
      <c r="E346" s="1381">
        <v>388</v>
      </c>
      <c r="F346" s="1381" t="s">
        <v>4185</v>
      </c>
      <c r="G346" s="1381" t="s">
        <v>748</v>
      </c>
      <c r="H346" s="1393" t="s">
        <v>3262</v>
      </c>
      <c r="I346" s="1399"/>
      <c r="J346" s="1399"/>
      <c r="K346" s="1399"/>
      <c r="L346" s="1382"/>
      <c r="M346" s="1382"/>
      <c r="N346" s="1382"/>
    </row>
    <row r="347" spans="1:14" s="1386" customFormat="1">
      <c r="A347" s="1381">
        <f>SUBTOTAL(103,$B$4:B347)</f>
        <v>344</v>
      </c>
      <c r="B347" s="1381" t="s">
        <v>670</v>
      </c>
      <c r="C347" s="1381" t="s">
        <v>467</v>
      </c>
      <c r="D347" s="1381">
        <v>5</v>
      </c>
      <c r="E347" s="1381">
        <v>389.649</v>
      </c>
      <c r="F347" s="1381" t="s">
        <v>4185</v>
      </c>
      <c r="G347" s="1381" t="s">
        <v>748</v>
      </c>
      <c r="H347" s="1393" t="s">
        <v>3262</v>
      </c>
      <c r="I347" s="1399"/>
      <c r="J347" s="1399"/>
      <c r="K347" s="1399"/>
      <c r="L347" s="1382"/>
      <c r="M347" s="1382"/>
      <c r="N347" s="1382"/>
    </row>
    <row r="348" spans="1:14" s="1386" customFormat="1">
      <c r="A348" s="1381">
        <f>SUBTOTAL(103,$B$4:B348)</f>
        <v>345</v>
      </c>
      <c r="B348" s="1381" t="s">
        <v>671</v>
      </c>
      <c r="C348" s="1381" t="s">
        <v>64</v>
      </c>
      <c r="D348" s="1381">
        <v>5</v>
      </c>
      <c r="E348" s="1381">
        <v>409</v>
      </c>
      <c r="F348" s="1381" t="s">
        <v>4185</v>
      </c>
      <c r="G348" s="1381" t="s">
        <v>748</v>
      </c>
      <c r="H348" s="1393" t="s">
        <v>4209</v>
      </c>
      <c r="I348" s="1399"/>
      <c r="J348" s="1399"/>
      <c r="K348" s="1399"/>
      <c r="L348" s="1382"/>
      <c r="M348" s="1382"/>
      <c r="N348" s="1382"/>
    </row>
    <row r="349" spans="1:14" s="1386" customFormat="1">
      <c r="A349" s="1381">
        <f>SUBTOTAL(103,$B$4:B349)</f>
        <v>346</v>
      </c>
      <c r="B349" s="1381" t="s">
        <v>224</v>
      </c>
      <c r="C349" s="1381" t="s">
        <v>451</v>
      </c>
      <c r="D349" s="1381">
        <v>5</v>
      </c>
      <c r="E349" s="1381">
        <v>382.024</v>
      </c>
      <c r="F349" s="1381" t="s">
        <v>4185</v>
      </c>
      <c r="G349" s="1381" t="s">
        <v>748</v>
      </c>
      <c r="H349" s="1393" t="s">
        <v>4209</v>
      </c>
      <c r="I349" s="1399"/>
      <c r="J349" s="1399"/>
      <c r="K349" s="1399"/>
      <c r="L349" s="1382"/>
      <c r="M349" s="1382"/>
      <c r="N349" s="1382"/>
    </row>
    <row r="350" spans="1:14" s="1386" customFormat="1">
      <c r="A350" s="1381">
        <f>SUBTOTAL(103,$B$4:B350)</f>
        <v>347</v>
      </c>
      <c r="B350" s="1381" t="s">
        <v>672</v>
      </c>
      <c r="C350" s="1381" t="s">
        <v>64</v>
      </c>
      <c r="D350" s="1381">
        <v>5</v>
      </c>
      <c r="E350" s="1381">
        <v>379</v>
      </c>
      <c r="F350" s="1381" t="s">
        <v>4185</v>
      </c>
      <c r="G350" s="1381" t="s">
        <v>748</v>
      </c>
      <c r="H350" s="1393" t="s">
        <v>4209</v>
      </c>
      <c r="I350" s="1399"/>
      <c r="J350" s="1399"/>
      <c r="K350" s="1399"/>
      <c r="L350" s="1382"/>
      <c r="M350" s="1382"/>
      <c r="N350" s="1382"/>
    </row>
    <row r="351" spans="1:14" s="1386" customFormat="1">
      <c r="A351" s="1381">
        <f>SUBTOTAL(103,$B$4:B351)</f>
        <v>348</v>
      </c>
      <c r="B351" s="1381" t="s">
        <v>673</v>
      </c>
      <c r="C351" s="1381" t="s">
        <v>54</v>
      </c>
      <c r="D351" s="1381">
        <v>5</v>
      </c>
      <c r="E351" s="1381">
        <v>272</v>
      </c>
      <c r="F351" s="1381" t="s">
        <v>4185</v>
      </c>
      <c r="G351" s="1381" t="s">
        <v>748</v>
      </c>
      <c r="H351" s="1393" t="s">
        <v>4209</v>
      </c>
      <c r="I351" s="1399"/>
      <c r="J351" s="1399"/>
      <c r="K351" s="1399"/>
      <c r="L351" s="1382"/>
      <c r="M351" s="1382"/>
      <c r="N351" s="1382"/>
    </row>
    <row r="352" spans="1:14" s="1386" customFormat="1">
      <c r="A352" s="1381">
        <f>SUBTOTAL(103,$B$4:B352)</f>
        <v>349</v>
      </c>
      <c r="B352" s="1381" t="s">
        <v>674</v>
      </c>
      <c r="C352" s="1381" t="s">
        <v>67</v>
      </c>
      <c r="D352" s="1381">
        <v>5</v>
      </c>
      <c r="E352" s="1381">
        <v>327</v>
      </c>
      <c r="F352" s="1381" t="s">
        <v>4185</v>
      </c>
      <c r="G352" s="1381" t="s">
        <v>748</v>
      </c>
      <c r="H352" s="1393" t="s">
        <v>3262</v>
      </c>
      <c r="I352" s="1399"/>
      <c r="J352" s="1399"/>
      <c r="K352" s="1399"/>
      <c r="L352" s="1382"/>
      <c r="M352" s="1382"/>
      <c r="N352" s="1382"/>
    </row>
    <row r="353" spans="1:14" s="1386" customFormat="1">
      <c r="A353" s="1381">
        <f>SUBTOTAL(103,$B$4:B353)</f>
        <v>350</v>
      </c>
      <c r="B353" s="1381" t="s">
        <v>675</v>
      </c>
      <c r="C353" s="1381" t="s">
        <v>64</v>
      </c>
      <c r="D353" s="1381">
        <v>5</v>
      </c>
      <c r="E353" s="1381">
        <v>295</v>
      </c>
      <c r="F353" s="1381" t="s">
        <v>4185</v>
      </c>
      <c r="G353" s="1381" t="s">
        <v>748</v>
      </c>
      <c r="H353" s="1393" t="s">
        <v>3262</v>
      </c>
      <c r="I353" s="1399"/>
      <c r="J353" s="1399"/>
      <c r="K353" s="1399"/>
      <c r="L353" s="1382"/>
      <c r="M353" s="1382"/>
      <c r="N353" s="1382"/>
    </row>
    <row r="354" spans="1:14" s="1386" customFormat="1">
      <c r="A354" s="1381">
        <f>SUBTOTAL(103,$B$4:B354)</f>
        <v>351</v>
      </c>
      <c r="B354" s="1381" t="s">
        <v>676</v>
      </c>
      <c r="C354" s="1381" t="s">
        <v>433</v>
      </c>
      <c r="D354" s="1381">
        <v>5</v>
      </c>
      <c r="E354" s="1381">
        <v>390</v>
      </c>
      <c r="F354" s="1381" t="s">
        <v>4185</v>
      </c>
      <c r="G354" s="1381" t="s">
        <v>748</v>
      </c>
      <c r="H354" s="1393" t="s">
        <v>4210</v>
      </c>
      <c r="I354" s="1399"/>
      <c r="J354" s="1399"/>
      <c r="K354" s="1399"/>
      <c r="L354" s="1382"/>
      <c r="M354" s="1382"/>
      <c r="N354" s="1382"/>
    </row>
    <row r="355" spans="1:14" s="1386" customFormat="1">
      <c r="A355" s="1381">
        <f>SUBTOTAL(103,$B$4:B355)</f>
        <v>352</v>
      </c>
      <c r="B355" s="1381" t="s">
        <v>677</v>
      </c>
      <c r="C355" s="1381" t="s">
        <v>69</v>
      </c>
      <c r="D355" s="1381">
        <v>5</v>
      </c>
      <c r="E355" s="1381">
        <v>412</v>
      </c>
      <c r="F355" s="1381" t="s">
        <v>4185</v>
      </c>
      <c r="G355" s="1381" t="s">
        <v>748</v>
      </c>
      <c r="H355" s="1393" t="s">
        <v>4210</v>
      </c>
      <c r="I355" s="1399"/>
      <c r="J355" s="1399"/>
      <c r="K355" s="1399"/>
      <c r="L355" s="1382"/>
      <c r="M355" s="1382"/>
      <c r="N355" s="1382"/>
    </row>
    <row r="356" spans="1:14" s="1386" customFormat="1">
      <c r="A356" s="1381">
        <f>SUBTOTAL(103,$B$4:B356)</f>
        <v>353</v>
      </c>
      <c r="B356" s="1381" t="s">
        <v>678</v>
      </c>
      <c r="C356" s="1381" t="s">
        <v>54</v>
      </c>
      <c r="D356" s="1381">
        <v>5</v>
      </c>
      <c r="E356" s="1381">
        <v>356</v>
      </c>
      <c r="F356" s="1381" t="s">
        <v>4185</v>
      </c>
      <c r="G356" s="1381" t="s">
        <v>748</v>
      </c>
      <c r="H356" s="1393" t="s">
        <v>4210</v>
      </c>
      <c r="I356" s="1399"/>
      <c r="J356" s="1399"/>
      <c r="K356" s="1399"/>
      <c r="L356" s="1382"/>
      <c r="M356" s="1382"/>
      <c r="N356" s="1382"/>
    </row>
    <row r="357" spans="1:14" s="1386" customFormat="1">
      <c r="A357" s="1381">
        <f>SUBTOTAL(103,$B$4:B357)</f>
        <v>354</v>
      </c>
      <c r="B357" s="1381" t="s">
        <v>679</v>
      </c>
      <c r="C357" s="1381" t="s">
        <v>561</v>
      </c>
      <c r="D357" s="1381">
        <v>5</v>
      </c>
      <c r="E357" s="1381">
        <v>336.41300000000001</v>
      </c>
      <c r="F357" s="1381" t="s">
        <v>4185</v>
      </c>
      <c r="G357" s="1381" t="s">
        <v>748</v>
      </c>
      <c r="H357" s="1393" t="s">
        <v>4210</v>
      </c>
      <c r="I357" s="1399">
        <v>1</v>
      </c>
      <c r="J357" s="1399"/>
      <c r="K357" s="1399"/>
      <c r="L357" s="1382"/>
      <c r="M357" s="1382"/>
      <c r="N357" s="1382"/>
    </row>
    <row r="358" spans="1:14" s="1386" customFormat="1">
      <c r="A358" s="1381">
        <f>SUBTOTAL(103,$B$4:B358)</f>
        <v>355</v>
      </c>
      <c r="B358" s="1381" t="s">
        <v>225</v>
      </c>
      <c r="C358" s="1381" t="s">
        <v>561</v>
      </c>
      <c r="D358" s="1381">
        <v>5</v>
      </c>
      <c r="E358" s="1381">
        <v>223.24</v>
      </c>
      <c r="F358" s="1381" t="s">
        <v>4185</v>
      </c>
      <c r="G358" s="1381" t="s">
        <v>748</v>
      </c>
      <c r="H358" s="1393" t="s">
        <v>4210</v>
      </c>
      <c r="I358" s="1399">
        <v>1</v>
      </c>
      <c r="J358" s="1399"/>
      <c r="K358" s="1399"/>
      <c r="L358" s="1382"/>
      <c r="M358" s="1382"/>
      <c r="N358" s="1382"/>
    </row>
    <row r="359" spans="1:14" s="1386" customFormat="1">
      <c r="A359" s="1381">
        <f>SUBTOTAL(103,$B$4:B359)</f>
        <v>356</v>
      </c>
      <c r="B359" s="1381" t="s">
        <v>680</v>
      </c>
      <c r="C359" s="1381" t="s">
        <v>64</v>
      </c>
      <c r="D359" s="1381">
        <v>5</v>
      </c>
      <c r="E359" s="1381">
        <v>378</v>
      </c>
      <c r="F359" s="1381" t="s">
        <v>4185</v>
      </c>
      <c r="G359" s="1381" t="s">
        <v>748</v>
      </c>
      <c r="H359" s="1393" t="s">
        <v>4210</v>
      </c>
      <c r="I359" s="1399"/>
      <c r="J359" s="1399"/>
      <c r="K359" s="1399"/>
      <c r="L359" s="1382"/>
      <c r="M359" s="1382"/>
      <c r="N359" s="1382"/>
    </row>
    <row r="360" spans="1:14" s="1386" customFormat="1">
      <c r="A360" s="1381">
        <f>SUBTOTAL(103,$B$4:B360)</f>
        <v>357</v>
      </c>
      <c r="B360" s="1381" t="s">
        <v>681</v>
      </c>
      <c r="C360" s="1381" t="s">
        <v>561</v>
      </c>
      <c r="D360" s="1381">
        <v>5</v>
      </c>
      <c r="E360" s="1381">
        <v>416.35899999999998</v>
      </c>
      <c r="F360" s="1381" t="s">
        <v>4185</v>
      </c>
      <c r="G360" s="1381" t="s">
        <v>748</v>
      </c>
      <c r="H360" s="1393" t="s">
        <v>4210</v>
      </c>
      <c r="I360" s="1399"/>
      <c r="J360" s="1399"/>
      <c r="K360" s="1399"/>
      <c r="L360" s="1382"/>
      <c r="M360" s="1382"/>
      <c r="N360" s="1382"/>
    </row>
    <row r="361" spans="1:14" s="1386" customFormat="1">
      <c r="A361" s="1381">
        <f>SUBTOTAL(103,$B$4:B361)</f>
        <v>358</v>
      </c>
      <c r="B361" s="1381" t="s">
        <v>682</v>
      </c>
      <c r="C361" s="1381" t="s">
        <v>433</v>
      </c>
      <c r="D361" s="1381">
        <v>5</v>
      </c>
      <c r="E361" s="1381">
        <v>403</v>
      </c>
      <c r="F361" s="1381" t="s">
        <v>4185</v>
      </c>
      <c r="G361" s="1381" t="s">
        <v>748</v>
      </c>
      <c r="H361" s="1393" t="s">
        <v>3311</v>
      </c>
      <c r="I361" s="1399"/>
      <c r="J361" s="1399"/>
      <c r="K361" s="1399"/>
      <c r="L361" s="1382"/>
      <c r="M361" s="1382"/>
      <c r="N361" s="1382"/>
    </row>
    <row r="362" spans="1:14" s="1386" customFormat="1">
      <c r="A362" s="1381">
        <f>SUBTOTAL(103,$B$4:B362)</f>
        <v>359</v>
      </c>
      <c r="B362" s="1381" t="s">
        <v>683</v>
      </c>
      <c r="C362" s="1381" t="s">
        <v>453</v>
      </c>
      <c r="D362" s="1381">
        <v>5</v>
      </c>
      <c r="E362" s="1381">
        <v>413.90499999999997</v>
      </c>
      <c r="F362" s="1381" t="s">
        <v>4185</v>
      </c>
      <c r="G362" s="1381" t="s">
        <v>748</v>
      </c>
      <c r="H362" s="1393" t="s">
        <v>3311</v>
      </c>
      <c r="I362" s="1399"/>
      <c r="J362" s="1399"/>
      <c r="K362" s="1399"/>
      <c r="L362" s="1382"/>
      <c r="M362" s="1382"/>
      <c r="N362" s="1382"/>
    </row>
    <row r="363" spans="1:14" s="1386" customFormat="1">
      <c r="A363" s="1381">
        <f>SUBTOTAL(103,$B$4:B363)</f>
        <v>360</v>
      </c>
      <c r="B363" s="1381" t="s">
        <v>226</v>
      </c>
      <c r="C363" s="1381" t="s">
        <v>439</v>
      </c>
      <c r="D363" s="1381">
        <v>5</v>
      </c>
      <c r="E363" s="1381">
        <v>340.96100000000001</v>
      </c>
      <c r="F363" s="1381" t="s">
        <v>4185</v>
      </c>
      <c r="G363" s="1381" t="s">
        <v>748</v>
      </c>
      <c r="H363" s="1393" t="s">
        <v>3311</v>
      </c>
      <c r="I363" s="1399"/>
      <c r="J363" s="1399"/>
      <c r="K363" s="1399"/>
      <c r="L363" s="1382"/>
      <c r="M363" s="1382"/>
      <c r="N363" s="1382"/>
    </row>
    <row r="364" spans="1:14" s="1386" customFormat="1">
      <c r="A364" s="1381">
        <f>SUBTOTAL(103,$B$4:B364)</f>
        <v>361</v>
      </c>
      <c r="B364" s="1381" t="s">
        <v>684</v>
      </c>
      <c r="C364" s="1381" t="s">
        <v>54</v>
      </c>
      <c r="D364" s="1381">
        <v>5</v>
      </c>
      <c r="E364" s="1381">
        <v>346</v>
      </c>
      <c r="F364" s="1381" t="s">
        <v>4185</v>
      </c>
      <c r="G364" s="1381" t="s">
        <v>748</v>
      </c>
      <c r="H364" s="1393" t="s">
        <v>3311</v>
      </c>
      <c r="I364" s="1399"/>
      <c r="J364" s="1399"/>
      <c r="K364" s="1399"/>
      <c r="L364" s="1382"/>
      <c r="M364" s="1382"/>
      <c r="N364" s="1382"/>
    </row>
    <row r="365" spans="1:14" s="1386" customFormat="1">
      <c r="A365" s="1381">
        <f>SUBTOTAL(103,$B$4:B365)</f>
        <v>362</v>
      </c>
      <c r="B365" s="1381" t="s">
        <v>685</v>
      </c>
      <c r="C365" s="1381" t="s">
        <v>69</v>
      </c>
      <c r="D365" s="1381">
        <v>5</v>
      </c>
      <c r="E365" s="1381">
        <v>383</v>
      </c>
      <c r="F365" s="1381" t="s">
        <v>749</v>
      </c>
      <c r="G365" s="1381" t="s">
        <v>4211</v>
      </c>
      <c r="H365" s="1393" t="s">
        <v>3331</v>
      </c>
      <c r="I365" s="1399"/>
      <c r="J365" s="1399"/>
      <c r="K365" s="1399"/>
      <c r="L365" s="1382"/>
      <c r="M365" s="1382"/>
      <c r="N365" s="1382"/>
    </row>
    <row r="366" spans="1:14" s="1386" customFormat="1">
      <c r="A366" s="1381">
        <f>SUBTOTAL(103,$B$4:B366)</f>
        <v>363</v>
      </c>
      <c r="B366" s="1381" t="s">
        <v>686</v>
      </c>
      <c r="C366" s="1381" t="s">
        <v>69</v>
      </c>
      <c r="D366" s="1381">
        <v>5</v>
      </c>
      <c r="E366" s="1381">
        <v>434</v>
      </c>
      <c r="F366" s="1381" t="s">
        <v>749</v>
      </c>
      <c r="G366" s="1381" t="s">
        <v>4211</v>
      </c>
      <c r="H366" s="1393" t="s">
        <v>3335</v>
      </c>
      <c r="I366" s="1399"/>
      <c r="J366" s="1399"/>
      <c r="K366" s="1399"/>
      <c r="L366" s="1382"/>
      <c r="M366" s="1382"/>
      <c r="N366" s="1382"/>
    </row>
    <row r="367" spans="1:14" s="1386" customFormat="1">
      <c r="A367" s="1381">
        <f>SUBTOTAL(103,$B$4:B367)</f>
        <v>364</v>
      </c>
      <c r="B367" s="1381" t="s">
        <v>687</v>
      </c>
      <c r="C367" s="1381" t="s">
        <v>69</v>
      </c>
      <c r="D367" s="1381">
        <v>5</v>
      </c>
      <c r="E367" s="1381">
        <v>400</v>
      </c>
      <c r="F367" s="1381" t="s">
        <v>749</v>
      </c>
      <c r="G367" s="1381" t="s">
        <v>4211</v>
      </c>
      <c r="H367" s="1393" t="s">
        <v>3335</v>
      </c>
      <c r="I367" s="1399"/>
      <c r="J367" s="1399"/>
      <c r="K367" s="1399"/>
      <c r="L367" s="1382"/>
      <c r="M367" s="1382"/>
      <c r="N367" s="1382"/>
    </row>
    <row r="368" spans="1:14" s="1386" customFormat="1">
      <c r="A368" s="1381">
        <f>SUBTOTAL(103,$B$4:B368)</f>
        <v>365</v>
      </c>
      <c r="B368" s="1381" t="s">
        <v>688</v>
      </c>
      <c r="C368" s="1381" t="s">
        <v>433</v>
      </c>
      <c r="D368" s="1381">
        <v>5</v>
      </c>
      <c r="E368" s="1381">
        <v>407</v>
      </c>
      <c r="F368" s="1381" t="s">
        <v>749</v>
      </c>
      <c r="G368" s="1381" t="s">
        <v>4211</v>
      </c>
      <c r="H368" s="1393" t="s">
        <v>2057</v>
      </c>
      <c r="I368" s="1399"/>
      <c r="J368" s="1399"/>
      <c r="K368" s="1399"/>
      <c r="L368" s="1382"/>
      <c r="M368" s="1382"/>
      <c r="N368" s="1382"/>
    </row>
    <row r="369" spans="1:14" s="1386" customFormat="1">
      <c r="A369" s="1381">
        <f>SUBTOTAL(103,$B$4:B369)</f>
        <v>366</v>
      </c>
      <c r="B369" s="1381" t="s">
        <v>689</v>
      </c>
      <c r="C369" s="1381" t="s">
        <v>634</v>
      </c>
      <c r="D369" s="1381">
        <v>5</v>
      </c>
      <c r="E369" s="1381">
        <v>425.59699999999998</v>
      </c>
      <c r="F369" s="1381" t="s">
        <v>749</v>
      </c>
      <c r="G369" s="1381" t="s">
        <v>4211</v>
      </c>
      <c r="H369" s="1393" t="s">
        <v>2057</v>
      </c>
      <c r="I369" s="1399"/>
      <c r="J369" s="1399"/>
      <c r="K369" s="1399"/>
      <c r="L369" s="1382"/>
      <c r="M369" s="1382"/>
      <c r="N369" s="1382"/>
    </row>
    <row r="370" spans="1:14" s="1386" customFormat="1">
      <c r="A370" s="1381">
        <f>SUBTOTAL(103,$B$4:B370)</f>
        <v>367</v>
      </c>
      <c r="B370" s="1381" t="s">
        <v>136</v>
      </c>
      <c r="C370" s="1381" t="s">
        <v>64</v>
      </c>
      <c r="D370" s="1381">
        <v>5</v>
      </c>
      <c r="E370" s="1381">
        <v>381</v>
      </c>
      <c r="F370" s="1381" t="s">
        <v>749</v>
      </c>
      <c r="G370" s="1381" t="s">
        <v>4211</v>
      </c>
      <c r="H370" s="1393" t="s">
        <v>3331</v>
      </c>
      <c r="I370" s="1399"/>
      <c r="J370" s="1399"/>
      <c r="K370" s="1399"/>
      <c r="L370" s="1382"/>
      <c r="M370" s="1382"/>
      <c r="N370" s="1382"/>
    </row>
    <row r="371" spans="1:14" s="1386" customFormat="1">
      <c r="A371" s="1381">
        <f>SUBTOTAL(103,$B$4:B371)</f>
        <v>368</v>
      </c>
      <c r="B371" s="1381" t="s">
        <v>690</v>
      </c>
      <c r="C371" s="1381" t="s">
        <v>54</v>
      </c>
      <c r="D371" s="1381">
        <v>5</v>
      </c>
      <c r="E371" s="1381">
        <v>357</v>
      </c>
      <c r="F371" s="1381" t="s">
        <v>749</v>
      </c>
      <c r="G371" s="1381" t="s">
        <v>4211</v>
      </c>
      <c r="H371" s="1393" t="s">
        <v>3352</v>
      </c>
      <c r="I371" s="1399"/>
      <c r="J371" s="1399"/>
      <c r="K371" s="1399"/>
      <c r="L371" s="1382"/>
      <c r="M371" s="1382"/>
      <c r="N371" s="1382"/>
    </row>
    <row r="372" spans="1:14" s="1386" customFormat="1">
      <c r="A372" s="1381">
        <f>SUBTOTAL(103,$B$4:B372)</f>
        <v>369</v>
      </c>
      <c r="B372" s="1381" t="s">
        <v>691</v>
      </c>
      <c r="C372" s="1381" t="s">
        <v>54</v>
      </c>
      <c r="D372" s="1381">
        <v>5</v>
      </c>
      <c r="E372" s="1381">
        <v>367</v>
      </c>
      <c r="F372" s="1381" t="s">
        <v>749</v>
      </c>
      <c r="G372" s="1381" t="s">
        <v>4211</v>
      </c>
      <c r="H372" s="1393" t="s">
        <v>3352</v>
      </c>
      <c r="I372" s="1399"/>
      <c r="J372" s="1399"/>
      <c r="K372" s="1399"/>
      <c r="L372" s="1382"/>
      <c r="M372" s="1382"/>
      <c r="N372" s="1382"/>
    </row>
    <row r="373" spans="1:14" s="1386" customFormat="1">
      <c r="A373" s="1381">
        <f>SUBTOTAL(103,$B$4:B373)</f>
        <v>370</v>
      </c>
      <c r="B373" s="1381" t="s">
        <v>692</v>
      </c>
      <c r="C373" s="1381" t="s">
        <v>54</v>
      </c>
      <c r="D373" s="1381">
        <v>5</v>
      </c>
      <c r="E373" s="1381">
        <v>276</v>
      </c>
      <c r="F373" s="1381" t="s">
        <v>749</v>
      </c>
      <c r="G373" s="1381" t="s">
        <v>4211</v>
      </c>
      <c r="H373" s="1393" t="s">
        <v>3352</v>
      </c>
      <c r="I373" s="1399"/>
      <c r="J373" s="1399"/>
      <c r="K373" s="1399"/>
      <c r="L373" s="1382"/>
      <c r="M373" s="1382"/>
      <c r="N373" s="1382"/>
    </row>
    <row r="374" spans="1:14" s="1386" customFormat="1">
      <c r="A374" s="1381">
        <f>SUBTOTAL(103,$B$4:B374)</f>
        <v>371</v>
      </c>
      <c r="B374" s="1381" t="s">
        <v>693</v>
      </c>
      <c r="C374" s="1381" t="s">
        <v>67</v>
      </c>
      <c r="D374" s="1381">
        <v>5</v>
      </c>
      <c r="E374" s="1381">
        <v>332</v>
      </c>
      <c r="F374" s="1381" t="s">
        <v>749</v>
      </c>
      <c r="G374" s="1381" t="s">
        <v>4211</v>
      </c>
      <c r="H374" s="1393" t="s">
        <v>3352</v>
      </c>
      <c r="I374" s="1399"/>
      <c r="J374" s="1399"/>
      <c r="K374" s="1399"/>
      <c r="L374" s="1382"/>
      <c r="M374" s="1382"/>
      <c r="N374" s="1382"/>
    </row>
    <row r="375" spans="1:14" s="1386" customFormat="1">
      <c r="A375" s="1381">
        <f>SUBTOTAL(103,$B$4:B375)</f>
        <v>372</v>
      </c>
      <c r="B375" s="1381" t="s">
        <v>694</v>
      </c>
      <c r="C375" s="1381" t="s">
        <v>54</v>
      </c>
      <c r="D375" s="1381">
        <v>5</v>
      </c>
      <c r="E375" s="1381">
        <v>320</v>
      </c>
      <c r="F375" s="1381" t="s">
        <v>749</v>
      </c>
      <c r="G375" s="1381" t="s">
        <v>4211</v>
      </c>
      <c r="H375" s="1393" t="s">
        <v>3352</v>
      </c>
      <c r="I375" s="1399"/>
      <c r="J375" s="1399"/>
      <c r="K375" s="1399"/>
      <c r="L375" s="1382"/>
      <c r="M375" s="1382"/>
      <c r="N375" s="1382"/>
    </row>
    <row r="376" spans="1:14" s="1386" customFormat="1">
      <c r="A376" s="1381">
        <f>SUBTOTAL(103,$B$4:B376)</f>
        <v>373</v>
      </c>
      <c r="B376" s="1381" t="s">
        <v>695</v>
      </c>
      <c r="C376" s="1381" t="s">
        <v>69</v>
      </c>
      <c r="D376" s="1381">
        <v>5</v>
      </c>
      <c r="E376" s="1381">
        <v>367</v>
      </c>
      <c r="F376" s="1381" t="s">
        <v>749</v>
      </c>
      <c r="G376" s="1381" t="s">
        <v>4211</v>
      </c>
      <c r="H376" s="1393" t="s">
        <v>3352</v>
      </c>
      <c r="I376" s="1399"/>
      <c r="J376" s="1399"/>
      <c r="K376" s="1399"/>
      <c r="L376" s="1382"/>
      <c r="M376" s="1382"/>
      <c r="N376" s="1382"/>
    </row>
    <row r="377" spans="1:14" s="1386" customFormat="1">
      <c r="A377" s="1381">
        <f>SUBTOTAL(103,$B$4:B377)</f>
        <v>374</v>
      </c>
      <c r="B377" s="1381" t="s">
        <v>696</v>
      </c>
      <c r="C377" s="1381" t="s">
        <v>425</v>
      </c>
      <c r="D377" s="1381">
        <v>5</v>
      </c>
      <c r="E377" s="1381">
        <v>416.11099999999999</v>
      </c>
      <c r="F377" s="1381" t="s">
        <v>749</v>
      </c>
      <c r="G377" s="1381" t="s">
        <v>4211</v>
      </c>
      <c r="H377" s="1393" t="s">
        <v>3352</v>
      </c>
      <c r="I377" s="1399"/>
      <c r="J377" s="1399"/>
      <c r="K377" s="1399"/>
      <c r="L377" s="1382"/>
      <c r="M377" s="1382"/>
      <c r="N377" s="1382"/>
    </row>
    <row r="378" spans="1:14" s="1386" customFormat="1">
      <c r="A378" s="1381">
        <f>SUBTOTAL(103,$B$4:B378)</f>
        <v>375</v>
      </c>
      <c r="B378" s="1381" t="s">
        <v>227</v>
      </c>
      <c r="C378" s="1381" t="s">
        <v>705</v>
      </c>
      <c r="D378" s="1381">
        <v>5</v>
      </c>
      <c r="E378" s="1381">
        <v>350.47199999999998</v>
      </c>
      <c r="F378" s="1381" t="s">
        <v>749</v>
      </c>
      <c r="G378" s="1381" t="s">
        <v>4211</v>
      </c>
      <c r="H378" s="1393" t="s">
        <v>3352</v>
      </c>
      <c r="I378" s="1399">
        <v>1</v>
      </c>
      <c r="J378" s="1399"/>
      <c r="K378" s="1399"/>
      <c r="L378" s="1382"/>
      <c r="M378" s="1382"/>
      <c r="N378" s="1382"/>
    </row>
    <row r="379" spans="1:14" s="1386" customFormat="1">
      <c r="A379" s="1381">
        <f>SUBTOTAL(103,$B$4:B379)</f>
        <v>376</v>
      </c>
      <c r="B379" s="1381" t="s">
        <v>697</v>
      </c>
      <c r="C379" s="1381" t="s">
        <v>572</v>
      </c>
      <c r="D379" s="1381">
        <v>5</v>
      </c>
      <c r="E379" s="1381">
        <v>199.19399999999999</v>
      </c>
      <c r="F379" s="1381" t="s">
        <v>749</v>
      </c>
      <c r="G379" s="1381" t="s">
        <v>4211</v>
      </c>
      <c r="H379" s="1393" t="s">
        <v>3352</v>
      </c>
      <c r="I379" s="1399">
        <v>1</v>
      </c>
      <c r="J379" s="1399"/>
      <c r="K379" s="1399"/>
      <c r="L379" s="1382"/>
      <c r="M379" s="1382"/>
      <c r="N379" s="1382"/>
    </row>
    <row r="380" spans="1:14" s="1386" customFormat="1">
      <c r="A380" s="1381">
        <f>SUBTOTAL(103,$B$4:B380)</f>
        <v>377</v>
      </c>
      <c r="B380" s="1381" t="s">
        <v>698</v>
      </c>
      <c r="C380" s="1381" t="s">
        <v>69</v>
      </c>
      <c r="D380" s="1381">
        <v>5</v>
      </c>
      <c r="E380" s="1381">
        <v>433</v>
      </c>
      <c r="F380" s="1381" t="s">
        <v>749</v>
      </c>
      <c r="G380" s="1381" t="s">
        <v>4211</v>
      </c>
      <c r="H380" s="1393" t="s">
        <v>2033</v>
      </c>
      <c r="I380" s="1399"/>
      <c r="J380" s="1399"/>
      <c r="K380" s="1399"/>
      <c r="L380" s="1382"/>
      <c r="M380" s="1382"/>
      <c r="N380" s="1382"/>
    </row>
    <row r="381" spans="1:14" s="1386" customFormat="1">
      <c r="A381" s="1381">
        <f>SUBTOTAL(103,$B$4:B381)</f>
        <v>378</v>
      </c>
      <c r="B381" s="1381" t="s">
        <v>699</v>
      </c>
      <c r="C381" s="1381" t="s">
        <v>54</v>
      </c>
      <c r="D381" s="1381">
        <v>5</v>
      </c>
      <c r="E381" s="1381">
        <v>341</v>
      </c>
      <c r="F381" s="1381" t="s">
        <v>749</v>
      </c>
      <c r="G381" s="1381" t="s">
        <v>4211</v>
      </c>
      <c r="H381" s="1393" t="s">
        <v>2033</v>
      </c>
      <c r="I381" s="1399"/>
      <c r="J381" s="1399"/>
      <c r="K381" s="1399"/>
      <c r="L381" s="1382"/>
      <c r="M381" s="1382"/>
      <c r="N381" s="1382"/>
    </row>
    <row r="382" spans="1:14" s="1386" customFormat="1">
      <c r="A382" s="1381">
        <f>SUBTOTAL(103,$B$4:B382)</f>
        <v>379</v>
      </c>
      <c r="B382" s="1381" t="s">
        <v>700</v>
      </c>
      <c r="C382" s="1381" t="s">
        <v>634</v>
      </c>
      <c r="D382" s="1381">
        <v>5</v>
      </c>
      <c r="E382" s="1381">
        <v>331.66199999999998</v>
      </c>
      <c r="F382" s="1381" t="s">
        <v>749</v>
      </c>
      <c r="G382" s="1381" t="s">
        <v>4211</v>
      </c>
      <c r="H382" s="1393" t="s">
        <v>2033</v>
      </c>
      <c r="I382" s="1399">
        <v>1</v>
      </c>
      <c r="J382" s="1399"/>
      <c r="K382" s="1399"/>
      <c r="L382" s="1382"/>
      <c r="M382" s="1382"/>
      <c r="N382" s="1382"/>
    </row>
    <row r="383" spans="1:14" s="1386" customFormat="1">
      <c r="A383" s="1381">
        <f>SUBTOTAL(103,$B$4:B383)</f>
        <v>380</v>
      </c>
      <c r="B383" s="1381" t="s">
        <v>702</v>
      </c>
      <c r="C383" s="1381" t="s">
        <v>438</v>
      </c>
      <c r="D383" s="1381">
        <v>5</v>
      </c>
      <c r="E383" s="1381">
        <v>245.35599999999999</v>
      </c>
      <c r="F383" s="1381" t="s">
        <v>749</v>
      </c>
      <c r="G383" s="1381" t="s">
        <v>4211</v>
      </c>
      <c r="H383" s="1393" t="s">
        <v>4212</v>
      </c>
      <c r="I383" s="1399">
        <v>1</v>
      </c>
      <c r="J383" s="1399"/>
      <c r="K383" s="1399"/>
      <c r="L383" s="1382"/>
      <c r="M383" s="1382"/>
      <c r="N383" s="1382"/>
    </row>
    <row r="384" spans="1:14" s="1386" customFormat="1">
      <c r="A384" s="1381">
        <f>SUBTOTAL(103,$B$4:B384)</f>
        <v>381</v>
      </c>
      <c r="B384" s="1381" t="s">
        <v>703</v>
      </c>
      <c r="C384" s="1381" t="s">
        <v>64</v>
      </c>
      <c r="D384" s="1381">
        <v>5</v>
      </c>
      <c r="E384" s="1381">
        <v>243</v>
      </c>
      <c r="F384" s="1381" t="s">
        <v>749</v>
      </c>
      <c r="G384" s="1381" t="s">
        <v>4211</v>
      </c>
      <c r="H384" s="1393" t="s">
        <v>4212</v>
      </c>
      <c r="I384" s="1399"/>
      <c r="J384" s="1399"/>
      <c r="K384" s="1399"/>
      <c r="L384" s="1382"/>
      <c r="M384" s="1382"/>
      <c r="N384" s="1382"/>
    </row>
    <row r="385" spans="1:14" s="1386" customFormat="1">
      <c r="A385" s="1381">
        <f>SUBTOTAL(103,$B$4:B385)</f>
        <v>382</v>
      </c>
      <c r="B385" s="1381" t="s">
        <v>228</v>
      </c>
      <c r="C385" s="1381" t="s">
        <v>434</v>
      </c>
      <c r="D385" s="1381">
        <v>5</v>
      </c>
      <c r="E385" s="1381">
        <v>240.23</v>
      </c>
      <c r="F385" s="1381" t="s">
        <v>749</v>
      </c>
      <c r="G385" s="1381" t="s">
        <v>4211</v>
      </c>
      <c r="H385" s="1393" t="s">
        <v>4212</v>
      </c>
      <c r="I385" s="1399"/>
      <c r="J385" s="1399">
        <v>1</v>
      </c>
      <c r="K385" s="1399"/>
      <c r="L385" s="1382"/>
      <c r="M385" s="1382"/>
      <c r="N385" s="1382"/>
    </row>
    <row r="386" spans="1:14" s="1386" customFormat="1">
      <c r="A386" s="1381">
        <f>SUBTOTAL(103,$B$4:B386)</f>
        <v>383</v>
      </c>
      <c r="B386" s="1381" t="s">
        <v>704</v>
      </c>
      <c r="C386" s="1381" t="s">
        <v>439</v>
      </c>
      <c r="D386" s="1381">
        <v>5</v>
      </c>
      <c r="E386" s="1381">
        <v>212.64</v>
      </c>
      <c r="F386" s="1381" t="s">
        <v>749</v>
      </c>
      <c r="G386" s="1381" t="s">
        <v>4211</v>
      </c>
      <c r="H386" s="1393" t="s">
        <v>2027</v>
      </c>
      <c r="I386" s="1399"/>
      <c r="J386" s="1399">
        <v>1</v>
      </c>
      <c r="K386" s="1399"/>
      <c r="L386" s="1382"/>
      <c r="M386" s="1382"/>
      <c r="N386" s="1382"/>
    </row>
    <row r="387" spans="1:14" s="1386" customFormat="1">
      <c r="A387" s="1381">
        <f>SUBTOTAL(103,$B$4:B387)</f>
        <v>384</v>
      </c>
      <c r="B387" s="1381" t="s">
        <v>706</v>
      </c>
      <c r="C387" s="1381" t="s">
        <v>69</v>
      </c>
      <c r="D387" s="1381">
        <v>5</v>
      </c>
      <c r="E387" s="1381">
        <v>329</v>
      </c>
      <c r="F387" s="1381" t="s">
        <v>749</v>
      </c>
      <c r="G387" s="1381" t="s">
        <v>4211</v>
      </c>
      <c r="H387" s="1393" t="s">
        <v>2027</v>
      </c>
      <c r="I387" s="1399"/>
      <c r="J387" s="1399"/>
      <c r="K387" s="1399"/>
      <c r="L387" s="1382"/>
      <c r="M387" s="1382"/>
      <c r="N387" s="1382"/>
    </row>
    <row r="388" spans="1:14" s="1386" customFormat="1">
      <c r="A388" s="1381">
        <f>SUBTOTAL(103,$B$4:B388)</f>
        <v>385</v>
      </c>
      <c r="B388" s="1381" t="s">
        <v>707</v>
      </c>
      <c r="C388" s="1381" t="s">
        <v>61</v>
      </c>
      <c r="D388" s="1381">
        <v>5</v>
      </c>
      <c r="E388" s="1381">
        <v>432.99</v>
      </c>
      <c r="F388" s="1381" t="s">
        <v>749</v>
      </c>
      <c r="G388" s="1381" t="s">
        <v>4211</v>
      </c>
      <c r="H388" s="1393" t="s">
        <v>2027</v>
      </c>
      <c r="I388" s="1399"/>
      <c r="J388" s="1399"/>
      <c r="K388" s="1399"/>
      <c r="L388" s="1382"/>
      <c r="M388" s="1382"/>
      <c r="N388" s="1382"/>
    </row>
    <row r="389" spans="1:14" s="1386" customFormat="1">
      <c r="A389" s="1381">
        <f>SUBTOTAL(103,$B$4:B389)</f>
        <v>386</v>
      </c>
      <c r="B389" s="1381" t="s">
        <v>708</v>
      </c>
      <c r="C389" s="1381" t="s">
        <v>69</v>
      </c>
      <c r="D389" s="1381">
        <v>5</v>
      </c>
      <c r="E389" s="1381">
        <v>431.32400000000001</v>
      </c>
      <c r="F389" s="1381" t="s">
        <v>749</v>
      </c>
      <c r="G389" s="1381" t="s">
        <v>4211</v>
      </c>
      <c r="H389" s="1393" t="s">
        <v>2027</v>
      </c>
      <c r="I389" s="1399"/>
      <c r="J389" s="1399"/>
      <c r="K389" s="1399"/>
      <c r="L389" s="1382"/>
      <c r="M389" s="1382"/>
      <c r="N389" s="1382"/>
    </row>
    <row r="390" spans="1:14" s="1386" customFormat="1">
      <c r="A390" s="1381">
        <f>SUBTOTAL(103,$B$4:B390)</f>
        <v>387</v>
      </c>
      <c r="B390" s="1381" t="s">
        <v>137</v>
      </c>
      <c r="C390" s="1381" t="s">
        <v>439</v>
      </c>
      <c r="D390" s="1381">
        <v>5</v>
      </c>
      <c r="E390" s="1381">
        <v>343.22399999999999</v>
      </c>
      <c r="F390" s="1381" t="s">
        <v>749</v>
      </c>
      <c r="G390" s="1381" t="s">
        <v>4211</v>
      </c>
      <c r="H390" s="1393" t="s">
        <v>2027</v>
      </c>
      <c r="I390" s="1399"/>
      <c r="J390" s="1399"/>
      <c r="K390" s="1399"/>
      <c r="L390" s="1382"/>
      <c r="M390" s="1382"/>
      <c r="N390" s="1382"/>
    </row>
    <row r="391" spans="1:14" s="1386" customFormat="1">
      <c r="A391" s="1381">
        <f>SUBTOTAL(103,$B$4:B391)</f>
        <v>388</v>
      </c>
      <c r="B391" s="1381" t="s">
        <v>709</v>
      </c>
      <c r="C391" s="1381" t="s">
        <v>69</v>
      </c>
      <c r="D391" s="1381">
        <v>5</v>
      </c>
      <c r="E391" s="1381">
        <v>322</v>
      </c>
      <c r="F391" s="1381" t="s">
        <v>749</v>
      </c>
      <c r="G391" s="1381" t="s">
        <v>4211</v>
      </c>
      <c r="H391" s="1393" t="s">
        <v>2027</v>
      </c>
      <c r="I391" s="1399"/>
      <c r="J391" s="1399"/>
      <c r="K391" s="1399"/>
      <c r="L391" s="1382"/>
      <c r="M391" s="1382"/>
      <c r="N391" s="1382"/>
    </row>
    <row r="392" spans="1:14" s="1386" customFormat="1">
      <c r="A392" s="1381">
        <f>SUBTOTAL(103,$B$4:B392)</f>
        <v>389</v>
      </c>
      <c r="B392" s="1381" t="s">
        <v>710</v>
      </c>
      <c r="C392" s="1381" t="s">
        <v>54</v>
      </c>
      <c r="D392" s="1381">
        <v>5</v>
      </c>
      <c r="E392" s="1381">
        <v>360</v>
      </c>
      <c r="F392" s="1381" t="s">
        <v>749</v>
      </c>
      <c r="G392" s="1381" t="s">
        <v>4211</v>
      </c>
      <c r="H392" s="1393" t="s">
        <v>2027</v>
      </c>
      <c r="I392" s="1399"/>
      <c r="J392" s="1399"/>
      <c r="K392" s="1399"/>
      <c r="L392" s="1382"/>
      <c r="M392" s="1382"/>
      <c r="N392" s="1382"/>
    </row>
    <row r="393" spans="1:14" s="1386" customFormat="1">
      <c r="A393" s="1381">
        <f>SUBTOTAL(103,$B$4:B393)</f>
        <v>390</v>
      </c>
      <c r="B393" s="1381" t="s">
        <v>229</v>
      </c>
      <c r="C393" s="1381" t="s">
        <v>545</v>
      </c>
      <c r="D393" s="1381">
        <v>5</v>
      </c>
      <c r="E393" s="1381">
        <v>375.37</v>
      </c>
      <c r="F393" s="1381" t="s">
        <v>749</v>
      </c>
      <c r="G393" s="1381" t="s">
        <v>4211</v>
      </c>
      <c r="H393" s="1393" t="s">
        <v>2027</v>
      </c>
      <c r="I393" s="1399"/>
      <c r="J393" s="1399">
        <v>1</v>
      </c>
      <c r="K393" s="1399"/>
      <c r="L393" s="1382"/>
      <c r="M393" s="1382"/>
      <c r="N393" s="1382"/>
    </row>
    <row r="394" spans="1:14" s="1386" customFormat="1">
      <c r="A394" s="1381">
        <f>SUBTOTAL(103,$B$4:B394)</f>
        <v>391</v>
      </c>
      <c r="B394" s="1381" t="s">
        <v>711</v>
      </c>
      <c r="C394" s="1381" t="s">
        <v>434</v>
      </c>
      <c r="D394" s="1381">
        <v>5</v>
      </c>
      <c r="E394" s="1381">
        <v>249.27</v>
      </c>
      <c r="F394" s="1381" t="s">
        <v>749</v>
      </c>
      <c r="G394" s="1381" t="s">
        <v>4211</v>
      </c>
      <c r="H394" s="1393" t="s">
        <v>2027</v>
      </c>
      <c r="I394" s="1399"/>
      <c r="J394" s="1399">
        <v>1</v>
      </c>
      <c r="K394" s="1399"/>
      <c r="L394" s="1382"/>
      <c r="M394" s="1382"/>
      <c r="N394" s="1382"/>
    </row>
    <row r="395" spans="1:14" s="1386" customFormat="1">
      <c r="A395" s="1381">
        <f>SUBTOTAL(103,$B$4:B395)</f>
        <v>392</v>
      </c>
      <c r="B395" s="1381" t="s">
        <v>712</v>
      </c>
      <c r="C395" s="1381" t="s">
        <v>433</v>
      </c>
      <c r="D395" s="1381">
        <v>5</v>
      </c>
      <c r="E395" s="1381">
        <v>410</v>
      </c>
      <c r="F395" s="1381" t="s">
        <v>749</v>
      </c>
      <c r="G395" s="1381" t="s">
        <v>4211</v>
      </c>
      <c r="H395" s="1393" t="s">
        <v>2027</v>
      </c>
      <c r="I395" s="1399"/>
      <c r="J395" s="1399"/>
      <c r="K395" s="1399"/>
      <c r="L395" s="1382"/>
      <c r="M395" s="1382"/>
      <c r="N395" s="1382"/>
    </row>
    <row r="396" spans="1:14" s="1386" customFormat="1">
      <c r="A396" s="1381">
        <f>SUBTOTAL(103,$B$4:B396)</f>
        <v>393</v>
      </c>
      <c r="B396" s="1381" t="s">
        <v>713</v>
      </c>
      <c r="C396" s="1381" t="s">
        <v>561</v>
      </c>
      <c r="D396" s="1381">
        <v>5</v>
      </c>
      <c r="E396" s="1381">
        <v>401.89600000000002</v>
      </c>
      <c r="F396" s="1381" t="s">
        <v>749</v>
      </c>
      <c r="G396" s="1381" t="s">
        <v>4211</v>
      </c>
      <c r="H396" s="1393" t="s">
        <v>2027</v>
      </c>
      <c r="I396" s="1399"/>
      <c r="J396" s="1399"/>
      <c r="K396" s="1399"/>
      <c r="L396" s="1382"/>
      <c r="M396" s="1382"/>
      <c r="N396" s="1382"/>
    </row>
    <row r="397" spans="1:14" s="1386" customFormat="1">
      <c r="A397" s="1381">
        <f>SUBTOTAL(103,$B$4:B397)</f>
        <v>394</v>
      </c>
      <c r="B397" s="1381" t="s">
        <v>714</v>
      </c>
      <c r="C397" s="1381" t="s">
        <v>54</v>
      </c>
      <c r="D397" s="1381">
        <v>5</v>
      </c>
      <c r="E397" s="1381">
        <v>353</v>
      </c>
      <c r="F397" s="1381" t="s">
        <v>749</v>
      </c>
      <c r="G397" s="1381" t="s">
        <v>4211</v>
      </c>
      <c r="H397" s="1393" t="s">
        <v>2027</v>
      </c>
      <c r="I397" s="1399"/>
      <c r="J397" s="1399"/>
      <c r="K397" s="1399"/>
      <c r="L397" s="1382"/>
      <c r="M397" s="1382"/>
      <c r="N397" s="1382"/>
    </row>
    <row r="398" spans="1:14" s="1386" customFormat="1">
      <c r="A398" s="1381">
        <f>SUBTOTAL(103,$B$4:B398)</f>
        <v>395</v>
      </c>
      <c r="B398" s="1381" t="s">
        <v>715</v>
      </c>
      <c r="C398" s="1381" t="s">
        <v>54</v>
      </c>
      <c r="D398" s="1381">
        <v>5</v>
      </c>
      <c r="E398" s="1381">
        <v>337</v>
      </c>
      <c r="F398" s="1381" t="s">
        <v>749</v>
      </c>
      <c r="G398" s="1381" t="s">
        <v>4211</v>
      </c>
      <c r="H398" s="1394" t="s">
        <v>4213</v>
      </c>
      <c r="I398" s="1399"/>
      <c r="J398" s="1399"/>
      <c r="K398" s="1399"/>
      <c r="L398" s="1382"/>
      <c r="M398" s="1382"/>
      <c r="N398" s="1382"/>
    </row>
    <row r="399" spans="1:14" s="1386" customFormat="1">
      <c r="A399" s="1381">
        <f>SUBTOTAL(103,$B$4:B399)</f>
        <v>396</v>
      </c>
      <c r="B399" s="1381" t="s">
        <v>716</v>
      </c>
      <c r="C399" s="1381" t="s">
        <v>54</v>
      </c>
      <c r="D399" s="1381">
        <v>5</v>
      </c>
      <c r="E399" s="1381">
        <v>255</v>
      </c>
      <c r="F399" s="1381" t="s">
        <v>749</v>
      </c>
      <c r="G399" s="1381" t="s">
        <v>4211</v>
      </c>
      <c r="H399" s="1394" t="s">
        <v>4213</v>
      </c>
      <c r="I399" s="1399"/>
      <c r="J399" s="1399"/>
      <c r="K399" s="1399"/>
      <c r="L399" s="1382"/>
      <c r="M399" s="1382"/>
      <c r="N399" s="1382"/>
    </row>
    <row r="400" spans="1:14" s="1386" customFormat="1">
      <c r="A400" s="1381">
        <f>SUBTOTAL(103,$B$4:B400)</f>
        <v>397</v>
      </c>
      <c r="B400" s="1381" t="s">
        <v>717</v>
      </c>
      <c r="C400" s="1381" t="s">
        <v>452</v>
      </c>
      <c r="D400" s="1381">
        <v>5</v>
      </c>
      <c r="E400" s="1381">
        <v>340.04300000000001</v>
      </c>
      <c r="F400" s="1381" t="s">
        <v>749</v>
      </c>
      <c r="G400" s="1381" t="s">
        <v>4211</v>
      </c>
      <c r="H400" s="1393" t="s">
        <v>2053</v>
      </c>
      <c r="I400" s="1399"/>
      <c r="J400" s="1399"/>
      <c r="K400" s="1399"/>
      <c r="L400" s="1382"/>
      <c r="M400" s="1382"/>
      <c r="N400" s="1382"/>
    </row>
    <row r="401" spans="1:14" s="1386" customFormat="1">
      <c r="A401" s="1381">
        <f>SUBTOTAL(103,$B$4:B401)</f>
        <v>398</v>
      </c>
      <c r="B401" s="1381" t="s">
        <v>230</v>
      </c>
      <c r="C401" s="1381" t="s">
        <v>705</v>
      </c>
      <c r="D401" s="1381">
        <v>5</v>
      </c>
      <c r="E401" s="1381">
        <v>185.84899999999999</v>
      </c>
      <c r="F401" s="1381" t="s">
        <v>749</v>
      </c>
      <c r="G401" s="1381" t="s">
        <v>4211</v>
      </c>
      <c r="H401" s="1393" t="s">
        <v>2053</v>
      </c>
      <c r="I401" s="1399">
        <v>1</v>
      </c>
      <c r="J401" s="1399"/>
      <c r="K401" s="1399"/>
      <c r="L401" s="1382"/>
      <c r="M401" s="1382"/>
      <c r="N401" s="1382"/>
    </row>
    <row r="402" spans="1:14" s="1386" customFormat="1" ht="12.75" thickBot="1">
      <c r="A402" s="1381">
        <f>SUBTOTAL(103,$B$4:B402)</f>
        <v>399</v>
      </c>
      <c r="B402" s="1381" t="s">
        <v>718</v>
      </c>
      <c r="C402" s="1381" t="s">
        <v>719</v>
      </c>
      <c r="D402" s="1381">
        <v>5</v>
      </c>
      <c r="E402" s="1381">
        <v>113.34</v>
      </c>
      <c r="F402" s="1381" t="s">
        <v>749</v>
      </c>
      <c r="G402" s="1381" t="s">
        <v>4211</v>
      </c>
      <c r="H402" s="1395" t="s">
        <v>2053</v>
      </c>
      <c r="I402" s="1399">
        <v>1</v>
      </c>
      <c r="J402" s="1399"/>
      <c r="K402" s="1399"/>
      <c r="L402" s="1382"/>
      <c r="M402" s="1382"/>
      <c r="N402" s="1382"/>
    </row>
    <row r="403" spans="1:14" s="1386" customFormat="1" ht="12.75" thickTop="1">
      <c r="A403" s="1381">
        <f>SUBTOTAL(103,$B$4:B403)</f>
        <v>400</v>
      </c>
      <c r="B403" s="1381" t="s">
        <v>721</v>
      </c>
      <c r="C403" s="1381"/>
      <c r="D403" s="1381">
        <v>5</v>
      </c>
      <c r="E403" s="1381">
        <v>62.655999999999999</v>
      </c>
      <c r="F403" s="1381" t="s">
        <v>749</v>
      </c>
      <c r="G403" s="1381"/>
      <c r="H403" s="1396"/>
      <c r="I403" s="1399"/>
      <c r="J403" s="1399"/>
      <c r="K403" s="1399"/>
      <c r="L403" s="1382"/>
      <c r="M403" s="1382"/>
      <c r="N403" s="1382"/>
    </row>
  </sheetData>
  <autoFilter ref="A3:S402" xr:uid="{B8B94F28-53AB-41A6-907C-9E0502E5ED12}"/>
  <mergeCells count="1">
    <mergeCell ref="A2:E2"/>
  </mergeCells>
  <conditionalFormatting sqref="B405:B1048576 B3">
    <cfRule type="duplicateValues" dxfId="70" priority="3"/>
    <cfRule type="duplicateValues" dxfId="69" priority="4"/>
  </conditionalFormatting>
  <conditionalFormatting sqref="L29:L282">
    <cfRule type="containsText" dxfId="68" priority="2" operator="containsText" text="Compl">
      <formula>NOT(ISERROR(SEARCH("Compl",L29)))</formula>
    </cfRule>
  </conditionalFormatting>
  <conditionalFormatting sqref="M1:N1 M4:N1048576">
    <cfRule type="containsText" dxfId="67" priority="1" operator="containsText" text="Compl">
      <formula>NOT(ISERROR(SEARCH("Compl",M1)))</formula>
    </cfRule>
  </conditionalFormatting>
  <pageMargins left="0.7" right="0.7" top="0.75" bottom="0.75" header="0.3" footer="0.3"/>
  <pageSetup scale="68"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tabColor rgb="FF002060"/>
    <pageSetUpPr fitToPage="1"/>
  </sheetPr>
  <dimension ref="A1:K13"/>
  <sheetViews>
    <sheetView topLeftCell="B1" workbookViewId="0">
      <selection activeCell="F17" sqref="F17:F18"/>
    </sheetView>
  </sheetViews>
  <sheetFormatPr defaultColWidth="14.42578125" defaultRowHeight="15" customHeight="1"/>
  <cols>
    <col min="1" max="6" width="12.42578125" style="203" customWidth="1"/>
    <col min="7" max="7" width="14.42578125" style="203" customWidth="1"/>
    <col min="8" max="8" width="22" style="203" customWidth="1"/>
    <col min="9" max="9" width="15.5703125" style="223" customWidth="1"/>
    <col min="10" max="10" width="17.42578125" style="223" customWidth="1"/>
    <col min="11" max="11" width="18" style="203" customWidth="1"/>
    <col min="12" max="28" width="9.140625" style="203" customWidth="1"/>
    <col min="29" max="16384" width="14.42578125" style="203"/>
  </cols>
  <sheetData>
    <row r="1" spans="1:11" ht="15.75">
      <c r="A1" s="1208" t="s">
        <v>38</v>
      </c>
      <c r="B1" s="1209"/>
      <c r="C1" s="1209"/>
      <c r="D1" s="1209"/>
      <c r="E1" s="1209"/>
      <c r="F1" s="1209"/>
      <c r="G1" s="1209"/>
      <c r="H1" s="1209"/>
      <c r="I1" s="1209"/>
      <c r="J1" s="1209"/>
      <c r="K1" s="1210"/>
    </row>
    <row r="2" spans="1:11" ht="15.75">
      <c r="A2" s="1211" t="s">
        <v>824</v>
      </c>
      <c r="B2" s="1212"/>
      <c r="C2" s="1212"/>
      <c r="D2" s="1212"/>
      <c r="E2" s="1212"/>
      <c r="F2" s="1212"/>
      <c r="G2" s="1212"/>
      <c r="H2" s="1212"/>
      <c r="I2" s="1212"/>
      <c r="J2" s="1212"/>
      <c r="K2" s="1213"/>
    </row>
    <row r="3" spans="1:11" ht="15.75">
      <c r="A3" s="1214" t="s">
        <v>1234</v>
      </c>
      <c r="B3" s="1215"/>
      <c r="C3" s="1215"/>
      <c r="D3" s="1215"/>
      <c r="E3" s="1215"/>
      <c r="F3" s="1215"/>
      <c r="G3" s="1215"/>
      <c r="H3" s="1215"/>
      <c r="I3" s="1215"/>
      <c r="J3" s="1215"/>
      <c r="K3" s="1216"/>
    </row>
    <row r="4" spans="1:11" ht="15.75">
      <c r="A4" s="204"/>
      <c r="B4" s="204"/>
      <c r="C4" s="204"/>
      <c r="D4" s="204"/>
      <c r="E4" s="204"/>
      <c r="F4" s="204"/>
      <c r="G4" s="204"/>
      <c r="H4" s="204"/>
      <c r="I4" s="1217" t="s">
        <v>1235</v>
      </c>
      <c r="J4" s="1217"/>
      <c r="K4" s="87"/>
    </row>
    <row r="5" spans="1:11" ht="30.75" customHeight="1">
      <c r="A5" s="180" t="s">
        <v>826</v>
      </c>
      <c r="B5" s="180" t="s">
        <v>827</v>
      </c>
      <c r="C5" s="205" t="s">
        <v>1155</v>
      </c>
      <c r="D5" s="180" t="s">
        <v>45</v>
      </c>
      <c r="E5" s="180" t="s">
        <v>829</v>
      </c>
      <c r="F5" s="181" t="s">
        <v>1156</v>
      </c>
      <c r="G5" s="181" t="s">
        <v>1157</v>
      </c>
      <c r="H5" s="204" t="s">
        <v>1236</v>
      </c>
      <c r="I5" s="208" t="s">
        <v>1237</v>
      </c>
      <c r="J5" s="208" t="s">
        <v>1238</v>
      </c>
      <c r="K5" s="87" t="s">
        <v>21</v>
      </c>
    </row>
    <row r="6" spans="1:11">
      <c r="A6" s="87">
        <v>1</v>
      </c>
      <c r="B6" s="87">
        <v>1</v>
      </c>
      <c r="C6" s="206" t="s">
        <v>515</v>
      </c>
      <c r="D6" s="87" t="str">
        <f>VLOOKUP(C6,'FDN S-P'!$C$5:$E$83,2,0)</f>
        <v>DA+0</v>
      </c>
      <c r="E6" s="87" t="str">
        <f>VLOOKUP(C6,'FDN S-P'!$C$5:$E$83,3,0)</f>
        <v>Sandy</v>
      </c>
      <c r="F6" s="207">
        <v>45880</v>
      </c>
      <c r="G6" s="207">
        <v>45880</v>
      </c>
      <c r="H6" s="87" t="s">
        <v>1239</v>
      </c>
      <c r="I6" s="209">
        <v>1.33</v>
      </c>
      <c r="J6" s="209">
        <v>0.99</v>
      </c>
      <c r="K6" s="87"/>
    </row>
    <row r="7" spans="1:11">
      <c r="A7" s="87">
        <v>2</v>
      </c>
      <c r="B7" s="87">
        <v>2</v>
      </c>
      <c r="C7" s="206" t="s">
        <v>512</v>
      </c>
      <c r="D7" s="87" t="str">
        <f>VLOOKUP(C7,'FDN S-P'!$C$5:$E$83,2,0)</f>
        <v>DA+3</v>
      </c>
      <c r="E7" s="87" t="str">
        <f>VLOOKUP(C7,'FDN S-P'!$C$5:$E$83,3,0)</f>
        <v>Sandy</v>
      </c>
      <c r="F7" s="207">
        <v>45880</v>
      </c>
      <c r="G7" s="207">
        <v>45880</v>
      </c>
      <c r="H7" s="87" t="s">
        <v>1239</v>
      </c>
      <c r="I7" s="209">
        <v>1.31</v>
      </c>
      <c r="J7" s="209">
        <v>0.78</v>
      </c>
      <c r="K7" s="87"/>
    </row>
    <row r="8" spans="1:11">
      <c r="A8" s="87">
        <v>3</v>
      </c>
      <c r="B8" s="87">
        <v>3</v>
      </c>
      <c r="C8" s="206" t="s">
        <v>513</v>
      </c>
      <c r="D8" s="87" t="str">
        <f>VLOOKUP(C8,'FDN S-P'!$C$5:$E$83,2,0)</f>
        <v>DA+6</v>
      </c>
      <c r="E8" s="87" t="str">
        <f>VLOOKUP(C8,'FDN S-P'!$C$5:$E$83,3,0)</f>
        <v>Sandy</v>
      </c>
      <c r="F8" s="207">
        <v>45880</v>
      </c>
      <c r="G8" s="207">
        <v>45880</v>
      </c>
      <c r="H8" s="87" t="s">
        <v>1239</v>
      </c>
      <c r="I8" s="209">
        <v>4.07</v>
      </c>
      <c r="J8" s="209">
        <v>3.44</v>
      </c>
      <c r="K8" s="87"/>
    </row>
    <row r="9" spans="1:11">
      <c r="A9" s="87">
        <v>4</v>
      </c>
      <c r="B9" s="87">
        <v>4</v>
      </c>
      <c r="C9" s="206" t="s">
        <v>514</v>
      </c>
      <c r="D9" s="87" t="str">
        <f>VLOOKUP(C9,'FDN S-P'!$C$5:$E$83,2,0)</f>
        <v>DA+3</v>
      </c>
      <c r="E9" s="87" t="str">
        <f>VLOOKUP(C9,'FDN S-P'!$C$5:$E$83,3,0)</f>
        <v>WET</v>
      </c>
      <c r="F9" s="207">
        <v>45880</v>
      </c>
      <c r="G9" s="207">
        <v>45880</v>
      </c>
      <c r="H9" s="87" t="s">
        <v>1239</v>
      </c>
      <c r="I9" s="209">
        <v>3.35</v>
      </c>
      <c r="J9" s="209">
        <v>1.79</v>
      </c>
      <c r="K9" s="87"/>
    </row>
    <row r="10" spans="1:11">
      <c r="A10" s="87">
        <v>5</v>
      </c>
      <c r="B10" s="87">
        <v>5</v>
      </c>
      <c r="C10" s="206" t="s">
        <v>518</v>
      </c>
      <c r="D10" s="87" t="str">
        <f>VLOOKUP(C10,'FDN S-P'!$C$5:$E$83,2,0)</f>
        <v>DA+6</v>
      </c>
      <c r="E10" s="87" t="str">
        <f>VLOOKUP(C10,'FDN S-P'!$C$5:$E$83,3,0)</f>
        <v>Sandy</v>
      </c>
      <c r="F10" s="207">
        <v>45883</v>
      </c>
      <c r="G10" s="207">
        <v>45883</v>
      </c>
      <c r="H10" s="87" t="s">
        <v>1239</v>
      </c>
      <c r="I10" s="209">
        <v>1.38</v>
      </c>
      <c r="J10" s="209">
        <v>0.9</v>
      </c>
      <c r="K10" s="87"/>
    </row>
    <row r="11" spans="1:11">
      <c r="A11" s="87">
        <v>6</v>
      </c>
      <c r="B11" s="87">
        <v>6</v>
      </c>
      <c r="C11" s="206" t="s">
        <v>519</v>
      </c>
      <c r="D11" s="87" t="str">
        <f>VLOOKUP(C11,'FDN S-P'!$C$5:$E$83,2,0)</f>
        <v>DA+0</v>
      </c>
      <c r="E11" s="87" t="str">
        <f>VLOOKUP(C11,'FDN S-P'!$C$5:$E$83,3,0)</f>
        <v>WET</v>
      </c>
      <c r="F11" s="207">
        <v>45883</v>
      </c>
      <c r="G11" s="207">
        <v>45883</v>
      </c>
      <c r="H11" s="87" t="s">
        <v>1239</v>
      </c>
      <c r="I11" s="209">
        <v>1.4</v>
      </c>
      <c r="J11" s="209">
        <v>1.0900000000000001</v>
      </c>
      <c r="K11" s="87"/>
    </row>
    <row r="12" spans="1:11">
      <c r="A12" s="87">
        <v>7</v>
      </c>
      <c r="B12" s="87">
        <v>7</v>
      </c>
      <c r="C12" s="88" t="s">
        <v>399</v>
      </c>
      <c r="D12" s="87" t="str">
        <f>VLOOKUP(C12,'FDN S-P'!$C$5:$E$83,2,0)</f>
        <v>DA+3</v>
      </c>
      <c r="E12" s="87" t="str">
        <f>VLOOKUP(C12,'FDN S-P'!$C$5:$E$83,3,0)</f>
        <v>WET</v>
      </c>
      <c r="F12" s="207">
        <v>45883</v>
      </c>
      <c r="G12" s="207">
        <v>45883</v>
      </c>
      <c r="H12" s="87" t="s">
        <v>1239</v>
      </c>
      <c r="I12" s="209">
        <v>1.01</v>
      </c>
      <c r="J12" s="209">
        <v>0.89</v>
      </c>
      <c r="K12" s="87"/>
    </row>
    <row r="13" spans="1:11">
      <c r="A13" s="87">
        <v>8</v>
      </c>
      <c r="B13" s="87">
        <v>8</v>
      </c>
      <c r="C13" s="88" t="s">
        <v>517</v>
      </c>
      <c r="D13" s="87" t="str">
        <f>VLOOKUP(C13,'FDN S-P'!$C$5:$E$83,2,0)</f>
        <v>DA+3</v>
      </c>
      <c r="E13" s="87" t="str">
        <f>VLOOKUP(C13,'FDN S-P'!$C$5:$E$83,3,0)</f>
        <v>WET</v>
      </c>
      <c r="F13" s="207">
        <v>45883</v>
      </c>
      <c r="G13" s="207">
        <v>45883</v>
      </c>
      <c r="H13" s="87" t="s">
        <v>1239</v>
      </c>
      <c r="I13" s="209">
        <v>1.3</v>
      </c>
      <c r="J13" s="209">
        <v>1.27</v>
      </c>
      <c r="K13" s="87"/>
    </row>
  </sheetData>
  <autoFilter ref="A5:H5" xr:uid="{00000000-0009-0000-0000-00000C000000}"/>
  <mergeCells count="4">
    <mergeCell ref="A1:K1"/>
    <mergeCell ref="A2:K2"/>
    <mergeCell ref="A3:K3"/>
    <mergeCell ref="I4:J4"/>
  </mergeCells>
  <conditionalFormatting sqref="C5">
    <cfRule type="expression" dxfId="11" priority="1547" stopIfTrue="1">
      <formula>AND(COUNTIF(#REF!, C5)+COUNTIF(#REF!, C5)+COUNTIF(#REF!, C5)+COUNTIF($C$1:$C$5, C5)+COUNTIF(#REF!, C5)+COUNTIF(#REF!, C5)+COUNTIF(#REF!, C5)+COUNTIF(#REF!, C5)+COUNTIF(#REF!, C5)+COUNTIF(#REF!, C5)+COUNTIF(#REF!, C5)+COUNTIF(#REF!, C5)&gt;1,NOT(ISBLANK(C5)))</formula>
    </cfRule>
    <cfRule type="expression" dxfId="10" priority="1548" stopIfTrue="1">
      <formula>AND(COUNTIF(#REF!, C5)+COUNTIF(#REF!, C5)+COUNTIF(#REF!, C5)+COUNTIF($C$1:$C$5, C5)+COUNTIF(#REF!, C5)+COUNTIF(#REF!, C5)+COUNTIF(#REF!, C5)+COUNTIF(#REF!, C5)+COUNTIF(#REF!, C5)+COUNTIF(#REF!, C5)+COUNTIF(#REF!, C5)+COUNTIF(#REF!, C5)+COUNTIF(#REF!, C5)&gt;1,NOT(ISBLANK(C5)))</formula>
    </cfRule>
  </conditionalFormatting>
  <pageMargins left="0.19" right="0.2" top="0.75" bottom="0.75" header="0" footer="0"/>
  <pageSetup paperSize="9" scale="89" fitToHeight="0" orientation="landscape" horizontalDpi="360" verticalDpi="36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BB6AC-E053-484B-BF33-FFBC7A797175}">
  <sheetPr>
    <tabColor theme="5" tint="-0.249977111117893"/>
  </sheetPr>
  <dimension ref="A1:K20"/>
  <sheetViews>
    <sheetView zoomScaleNormal="100" zoomScaleSheetLayoutView="120" workbookViewId="0">
      <selection activeCell="K19" sqref="K19"/>
    </sheetView>
  </sheetViews>
  <sheetFormatPr defaultRowHeight="12"/>
  <cols>
    <col min="1" max="3" width="9.140625" style="340"/>
    <col min="4" max="4" width="17" style="340" bestFit="1" customWidth="1"/>
    <col min="5" max="5" width="40.7109375" style="341" customWidth="1"/>
    <col min="6" max="7" width="9.140625" style="340"/>
    <col min="8" max="8" width="13.28515625" style="340" customWidth="1"/>
    <col min="9" max="9" width="11.7109375" style="340" customWidth="1"/>
    <col min="10" max="10" width="13.28515625" style="340" customWidth="1"/>
    <col min="11" max="11" width="33.140625" style="340" customWidth="1"/>
    <col min="12" max="16384" width="9.140625" style="340"/>
  </cols>
  <sheetData>
    <row r="1" spans="1:11">
      <c r="A1" s="339" t="s">
        <v>103</v>
      </c>
      <c r="G1" s="613" t="s">
        <v>42</v>
      </c>
      <c r="H1" s="613" t="s">
        <v>104</v>
      </c>
      <c r="I1" s="613" t="s">
        <v>59</v>
      </c>
      <c r="J1" s="613" t="s">
        <v>105</v>
      </c>
    </row>
    <row r="2" spans="1:11">
      <c r="A2" s="339" t="s">
        <v>106</v>
      </c>
      <c r="G2" s="613" t="s">
        <v>107</v>
      </c>
      <c r="H2" s="612">
        <f>D20</f>
        <v>147.58600000000001</v>
      </c>
      <c r="I2" s="354">
        <f>SUMIFS($D$8:$D$19,$E$8:$E$19,E9)</f>
        <v>103.806</v>
      </c>
      <c r="J2" s="612">
        <f>H2-I2</f>
        <v>43.780000000000015</v>
      </c>
    </row>
    <row r="3" spans="1:11">
      <c r="A3" s="339" t="s">
        <v>108</v>
      </c>
      <c r="G3" s="613" t="s">
        <v>109</v>
      </c>
      <c r="H3" s="612">
        <f>J20</f>
        <v>82.798000000000002</v>
      </c>
      <c r="I3" s="354">
        <f>SUMIFS($J$8:$J$13,K8:K13,K9)</f>
        <v>61.251999999999995</v>
      </c>
      <c r="J3" s="612">
        <f>H3-I3</f>
        <v>21.546000000000006</v>
      </c>
    </row>
    <row r="4" spans="1:11" ht="12.75" thickBot="1">
      <c r="A4" s="339"/>
    </row>
    <row r="5" spans="1:11" ht="12.75" thickBot="1">
      <c r="A5" s="1044" t="s">
        <v>110</v>
      </c>
      <c r="B5" s="1045"/>
      <c r="C5" s="1045"/>
      <c r="D5" s="1045"/>
      <c r="E5" s="1046"/>
      <c r="G5" s="1044" t="s">
        <v>111</v>
      </c>
      <c r="H5" s="1045"/>
      <c r="I5" s="1045"/>
      <c r="J5" s="1045"/>
      <c r="K5" s="1046"/>
    </row>
    <row r="6" spans="1:11" s="362" customFormat="1">
      <c r="A6" s="1035" t="s">
        <v>41</v>
      </c>
      <c r="B6" s="1047" t="s">
        <v>112</v>
      </c>
      <c r="C6" s="1048"/>
      <c r="D6" s="1037" t="s">
        <v>113</v>
      </c>
      <c r="E6" s="1039" t="s">
        <v>114</v>
      </c>
      <c r="G6" s="1035" t="s">
        <v>41</v>
      </c>
      <c r="H6" s="1047" t="s">
        <v>112</v>
      </c>
      <c r="I6" s="1048"/>
      <c r="J6" s="1037" t="s">
        <v>113</v>
      </c>
      <c r="K6" s="1039" t="s">
        <v>114</v>
      </c>
    </row>
    <row r="7" spans="1:11" s="362" customFormat="1">
      <c r="A7" s="1036"/>
      <c r="B7" s="364" t="s">
        <v>115</v>
      </c>
      <c r="C7" s="364" t="s">
        <v>116</v>
      </c>
      <c r="D7" s="1038"/>
      <c r="E7" s="1040"/>
      <c r="G7" s="1036"/>
      <c r="H7" s="364" t="s">
        <v>115</v>
      </c>
      <c r="I7" s="364" t="s">
        <v>116</v>
      </c>
      <c r="J7" s="1038"/>
      <c r="K7" s="1040"/>
    </row>
    <row r="8" spans="1:11" s="362" customFormat="1" ht="24">
      <c r="A8" s="363">
        <v>1</v>
      </c>
      <c r="B8" s="364" t="s">
        <v>117</v>
      </c>
      <c r="C8" s="364" t="s">
        <v>118</v>
      </c>
      <c r="D8" s="366">
        <v>13.157</v>
      </c>
      <c r="E8" s="365" t="s">
        <v>119</v>
      </c>
      <c r="G8" s="363">
        <v>1</v>
      </c>
      <c r="H8" s="364" t="s">
        <v>117</v>
      </c>
      <c r="I8" s="364" t="s">
        <v>120</v>
      </c>
      <c r="J8" s="366">
        <v>6.5279999999999996</v>
      </c>
      <c r="K8" s="365" t="s">
        <v>119</v>
      </c>
    </row>
    <row r="9" spans="1:11" s="362" customFormat="1">
      <c r="A9" s="363">
        <v>2</v>
      </c>
      <c r="B9" s="364" t="s">
        <v>118</v>
      </c>
      <c r="C9" s="364" t="s">
        <v>121</v>
      </c>
      <c r="D9" s="366">
        <v>2.6160000000000001</v>
      </c>
      <c r="E9" s="367" t="s">
        <v>122</v>
      </c>
      <c r="G9" s="363">
        <v>2</v>
      </c>
      <c r="H9" s="364" t="s">
        <v>120</v>
      </c>
      <c r="I9" s="369" t="s">
        <v>123</v>
      </c>
      <c r="J9" s="366">
        <v>7.3979999999999997</v>
      </c>
      <c r="K9" s="367" t="s">
        <v>122</v>
      </c>
    </row>
    <row r="10" spans="1:11" ht="24">
      <c r="A10" s="363">
        <v>3</v>
      </c>
      <c r="B10" s="364" t="s">
        <v>121</v>
      </c>
      <c r="C10" s="368" t="s">
        <v>124</v>
      </c>
      <c r="D10" s="354">
        <v>19.914999999999999</v>
      </c>
      <c r="E10" s="365" t="s">
        <v>119</v>
      </c>
      <c r="G10" s="363">
        <v>3</v>
      </c>
      <c r="H10" s="369" t="s">
        <v>123</v>
      </c>
      <c r="I10" s="368" t="s">
        <v>125</v>
      </c>
      <c r="J10" s="354">
        <v>13.009</v>
      </c>
      <c r="K10" s="365" t="s">
        <v>119</v>
      </c>
    </row>
    <row r="11" spans="1:11">
      <c r="A11" s="363">
        <v>4</v>
      </c>
      <c r="B11" s="369" t="s">
        <v>124</v>
      </c>
      <c r="C11" s="368" t="s">
        <v>126</v>
      </c>
      <c r="D11" s="354">
        <v>9.5630000000000006</v>
      </c>
      <c r="E11" s="367" t="s">
        <v>122</v>
      </c>
      <c r="G11" s="363">
        <v>4</v>
      </c>
      <c r="H11" s="369" t="s">
        <v>127</v>
      </c>
      <c r="I11" s="368" t="s">
        <v>128</v>
      </c>
      <c r="J11" s="354">
        <v>6.0179999999999998</v>
      </c>
      <c r="K11" s="367" t="s">
        <v>122</v>
      </c>
    </row>
    <row r="12" spans="1:11" ht="24">
      <c r="A12" s="363">
        <v>5</v>
      </c>
      <c r="B12" s="364" t="s">
        <v>129</v>
      </c>
      <c r="C12" s="364" t="s">
        <v>130</v>
      </c>
      <c r="D12" s="354">
        <v>3.335</v>
      </c>
      <c r="E12" s="365" t="s">
        <v>119</v>
      </c>
      <c r="G12" s="363">
        <v>5</v>
      </c>
      <c r="H12" s="364" t="s">
        <v>128</v>
      </c>
      <c r="I12" s="369" t="s">
        <v>131</v>
      </c>
      <c r="J12" s="354">
        <v>2.0089999999999999</v>
      </c>
      <c r="K12" s="365" t="s">
        <v>119</v>
      </c>
    </row>
    <row r="13" spans="1:11">
      <c r="A13" s="363">
        <v>6</v>
      </c>
      <c r="B13" s="364" t="s">
        <v>130</v>
      </c>
      <c r="C13" s="364" t="s">
        <v>63</v>
      </c>
      <c r="D13" s="354">
        <v>10.026999999999999</v>
      </c>
      <c r="E13" s="367" t="s">
        <v>122</v>
      </c>
      <c r="G13" s="363">
        <v>6</v>
      </c>
      <c r="H13" s="611" t="str">
        <f>I12</f>
        <v>15/3</v>
      </c>
      <c r="I13" s="364" t="s">
        <v>132</v>
      </c>
      <c r="J13" s="354">
        <v>47.835999999999999</v>
      </c>
      <c r="K13" s="365" t="s">
        <v>122</v>
      </c>
    </row>
    <row r="14" spans="1:11" ht="24">
      <c r="A14" s="363">
        <v>7</v>
      </c>
      <c r="B14" s="364" t="s">
        <v>63</v>
      </c>
      <c r="C14" s="364" t="s">
        <v>133</v>
      </c>
      <c r="D14" s="354">
        <v>0.80500000000000005</v>
      </c>
      <c r="E14" s="365" t="s">
        <v>119</v>
      </c>
      <c r="G14" s="363"/>
      <c r="H14" s="364"/>
      <c r="I14" s="364"/>
      <c r="J14" s="354"/>
      <c r="K14" s="365"/>
    </row>
    <row r="15" spans="1:11">
      <c r="A15" s="363">
        <v>8</v>
      </c>
      <c r="B15" s="364" t="s">
        <v>133</v>
      </c>
      <c r="C15" s="364" t="s">
        <v>134</v>
      </c>
      <c r="D15" s="354">
        <v>4.742</v>
      </c>
      <c r="E15" s="367" t="s">
        <v>122</v>
      </c>
      <c r="G15" s="839"/>
      <c r="H15" s="840"/>
      <c r="I15" s="840"/>
      <c r="J15" s="840"/>
      <c r="K15" s="841"/>
    </row>
    <row r="16" spans="1:11">
      <c r="A16" s="363">
        <v>9</v>
      </c>
      <c r="B16" s="364" t="s">
        <v>134</v>
      </c>
      <c r="C16" s="364" t="s">
        <v>135</v>
      </c>
      <c r="D16" s="354">
        <v>7.2939999999999996</v>
      </c>
      <c r="E16" s="367" t="s">
        <v>122</v>
      </c>
      <c r="G16" s="842"/>
      <c r="H16" s="843"/>
      <c r="I16" s="843"/>
      <c r="J16" s="843"/>
      <c r="K16" s="844"/>
    </row>
    <row r="17" spans="1:11">
      <c r="A17" s="363">
        <v>10</v>
      </c>
      <c r="B17" s="364" t="s">
        <v>135</v>
      </c>
      <c r="C17" s="364" t="s">
        <v>136</v>
      </c>
      <c r="D17" s="354">
        <v>65.959999999999994</v>
      </c>
      <c r="E17" s="367" t="s">
        <v>122</v>
      </c>
      <c r="G17" s="842"/>
      <c r="H17" s="843"/>
      <c r="I17" s="843"/>
      <c r="J17" s="843"/>
      <c r="K17" s="844"/>
    </row>
    <row r="18" spans="1:11" ht="24">
      <c r="A18" s="363">
        <v>11</v>
      </c>
      <c r="B18" s="364" t="s">
        <v>136</v>
      </c>
      <c r="C18" s="364" t="s">
        <v>137</v>
      </c>
      <c r="D18" s="354">
        <v>6.5679999999999996</v>
      </c>
      <c r="E18" s="365" t="s">
        <v>119</v>
      </c>
      <c r="G18" s="842"/>
      <c r="H18" s="843"/>
      <c r="I18" s="843"/>
      <c r="J18" s="843"/>
      <c r="K18" s="844"/>
    </row>
    <row r="19" spans="1:11">
      <c r="A19" s="363">
        <v>12</v>
      </c>
      <c r="B19" s="364" t="s">
        <v>138</v>
      </c>
      <c r="C19" s="364" t="s">
        <v>139</v>
      </c>
      <c r="D19" s="354">
        <v>3.6040000000000001</v>
      </c>
      <c r="E19" s="367" t="s">
        <v>122</v>
      </c>
      <c r="G19" s="845"/>
      <c r="H19" s="846"/>
      <c r="I19" s="846"/>
      <c r="J19" s="846"/>
      <c r="K19" s="847"/>
    </row>
    <row r="20" spans="1:11" ht="12.75" thickBot="1">
      <c r="A20" s="1041" t="s">
        <v>37</v>
      </c>
      <c r="B20" s="1042"/>
      <c r="C20" s="1043"/>
      <c r="D20" s="370">
        <f>SUBTOTAL(9,D8:D19)</f>
        <v>147.58600000000001</v>
      </c>
      <c r="E20" s="371"/>
      <c r="G20" s="1041" t="s">
        <v>37</v>
      </c>
      <c r="H20" s="1042"/>
      <c r="I20" s="1043"/>
      <c r="J20" s="370">
        <f>SUBTOTAL(9,J8:J19)</f>
        <v>82.798000000000002</v>
      </c>
      <c r="K20" s="371"/>
    </row>
  </sheetData>
  <autoFilter ref="A7:E19" xr:uid="{3FEBB6AC-E053-484B-BF33-FFBC7A797175}"/>
  <mergeCells count="12">
    <mergeCell ref="G20:I20"/>
    <mergeCell ref="G5:K5"/>
    <mergeCell ref="G6:G7"/>
    <mergeCell ref="H6:I6"/>
    <mergeCell ref="J6:J7"/>
    <mergeCell ref="K6:K7"/>
    <mergeCell ref="A6:A7"/>
    <mergeCell ref="D6:D7"/>
    <mergeCell ref="E6:E7"/>
    <mergeCell ref="A20:C20"/>
    <mergeCell ref="A5:E5"/>
    <mergeCell ref="B6:C6"/>
  </mergeCells>
  <pageMargins left="0.7" right="0.7" top="0.75" bottom="0.75" header="0.3" footer="0.3"/>
  <pageSetup paperSize="9" orientation="landscape" horizontalDpi="360" verticalDpi="36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37F03-D37D-4D34-9CF9-27C7266608D7}">
  <sheetPr>
    <tabColor theme="9" tint="-0.499984740745262"/>
  </sheetPr>
  <dimension ref="A1:M70"/>
  <sheetViews>
    <sheetView zoomScale="107" workbookViewId="0">
      <selection activeCell="F19" sqref="F19"/>
    </sheetView>
  </sheetViews>
  <sheetFormatPr defaultRowHeight="12"/>
  <cols>
    <col min="1" max="5" width="9.140625" style="340"/>
    <col min="6" max="6" width="17" style="340" customWidth="1"/>
    <col min="7" max="7" width="3.140625" style="340" customWidth="1"/>
    <col min="8" max="10" width="9.140625" style="340"/>
    <col min="11" max="11" width="11.28515625" style="340" customWidth="1"/>
    <col min="12" max="12" width="9.140625" style="340"/>
    <col min="13" max="13" width="15.7109375" style="340" customWidth="1"/>
    <col min="14" max="16384" width="9.140625" style="340"/>
  </cols>
  <sheetData>
    <row r="1" spans="1:13">
      <c r="A1" s="339" t="s">
        <v>103</v>
      </c>
      <c r="E1" s="341"/>
    </row>
    <row r="2" spans="1:13">
      <c r="A2" s="339" t="s">
        <v>106</v>
      </c>
      <c r="E2" s="341"/>
    </row>
    <row r="3" spans="1:13">
      <c r="A3" s="339" t="s">
        <v>140</v>
      </c>
      <c r="E3" s="341"/>
    </row>
    <row r="4" spans="1:13" ht="12.75" thickBot="1">
      <c r="A4" s="339"/>
      <c r="E4" s="341"/>
    </row>
    <row r="5" spans="1:13" ht="12.75" thickBot="1">
      <c r="A5" s="1044" t="s">
        <v>141</v>
      </c>
      <c r="B5" s="1045"/>
      <c r="C5" s="1045"/>
      <c r="D5" s="1045"/>
      <c r="E5" s="1045"/>
      <c r="F5" s="1046"/>
      <c r="H5" s="1044" t="s">
        <v>142</v>
      </c>
      <c r="I5" s="1045"/>
      <c r="J5" s="1045"/>
      <c r="K5" s="1045"/>
      <c r="L5" s="1045"/>
      <c r="M5" s="1046"/>
    </row>
    <row r="6" spans="1:13" ht="60">
      <c r="A6" s="342" t="s">
        <v>143</v>
      </c>
      <c r="B6" s="343" t="s">
        <v>144</v>
      </c>
      <c r="C6" s="343" t="s">
        <v>145</v>
      </c>
      <c r="D6" s="343" t="s">
        <v>146</v>
      </c>
      <c r="E6" s="343" t="s">
        <v>147</v>
      </c>
      <c r="F6" s="344" t="s">
        <v>21</v>
      </c>
      <c r="H6" s="345" t="s">
        <v>143</v>
      </c>
      <c r="I6" s="346" t="s">
        <v>144</v>
      </c>
      <c r="J6" s="346" t="s">
        <v>145</v>
      </c>
      <c r="K6" s="346" t="s">
        <v>146</v>
      </c>
      <c r="L6" s="346" t="s">
        <v>147</v>
      </c>
      <c r="M6" s="347" t="s">
        <v>21</v>
      </c>
    </row>
    <row r="7" spans="1:13" ht="24">
      <c r="A7" s="348">
        <v>1</v>
      </c>
      <c r="B7" s="349" t="s">
        <v>148</v>
      </c>
      <c r="C7" s="350">
        <v>0.2</v>
      </c>
      <c r="D7" s="350">
        <v>7.5000000000000011E-2</v>
      </c>
      <c r="E7" s="351">
        <f>D7*2*50*(22/7)*1</f>
        <v>23.571428571428573</v>
      </c>
      <c r="F7" s="352" t="s">
        <v>122</v>
      </c>
      <c r="H7" s="348">
        <v>1</v>
      </c>
      <c r="I7" s="346" t="s">
        <v>149</v>
      </c>
      <c r="J7" s="353">
        <v>0</v>
      </c>
      <c r="K7" s="346"/>
      <c r="L7" s="346"/>
      <c r="M7" s="347"/>
    </row>
    <row r="8" spans="1:13">
      <c r="A8" s="348">
        <v>2</v>
      </c>
      <c r="B8" s="349" t="s">
        <v>150</v>
      </c>
      <c r="C8" s="350">
        <v>1.2190000000000001</v>
      </c>
      <c r="D8" s="350">
        <v>0.185</v>
      </c>
      <c r="E8" s="351">
        <f>D8*2*50*(22/7)*1</f>
        <v>58.142857142857139</v>
      </c>
      <c r="F8" s="352" t="s">
        <v>122</v>
      </c>
      <c r="H8" s="348">
        <v>2</v>
      </c>
      <c r="I8" s="354" t="s">
        <v>151</v>
      </c>
      <c r="J8" s="354">
        <v>1.349</v>
      </c>
      <c r="K8" s="351">
        <v>6.5500000000000003E-2</v>
      </c>
      <c r="L8" s="351">
        <v>20.585714285714289</v>
      </c>
      <c r="M8" s="355" t="s">
        <v>122</v>
      </c>
    </row>
    <row r="9" spans="1:13">
      <c r="A9" s="348">
        <v>3</v>
      </c>
      <c r="B9" s="349" t="s">
        <v>152</v>
      </c>
      <c r="C9" s="350">
        <v>4.0090000000000003</v>
      </c>
      <c r="D9" s="350">
        <v>0.14000000000000001</v>
      </c>
      <c r="E9" s="356">
        <f t="shared" ref="E9:E43" si="0">D9*2*50*(22/7)*1</f>
        <v>44.000000000000007</v>
      </c>
      <c r="F9" s="352" t="s">
        <v>122</v>
      </c>
      <c r="H9" s="348">
        <v>3</v>
      </c>
      <c r="I9" s="354" t="s">
        <v>153</v>
      </c>
      <c r="J9" s="354">
        <v>4.3369999999999997</v>
      </c>
      <c r="K9" s="351">
        <v>0.01</v>
      </c>
      <c r="L9" s="351">
        <v>3.1428571428571428</v>
      </c>
      <c r="M9" s="355" t="s">
        <v>122</v>
      </c>
    </row>
    <row r="10" spans="1:13">
      <c r="A10" s="348">
        <v>4</v>
      </c>
      <c r="B10" s="349" t="s">
        <v>154</v>
      </c>
      <c r="C10" s="350">
        <v>6.5270000000000001</v>
      </c>
      <c r="D10" s="350">
        <v>0.13</v>
      </c>
      <c r="E10" s="351">
        <f t="shared" si="0"/>
        <v>40.857142857142854</v>
      </c>
      <c r="F10" s="352" t="s">
        <v>122</v>
      </c>
      <c r="H10" s="348">
        <v>4</v>
      </c>
      <c r="I10" s="354" t="s">
        <v>155</v>
      </c>
      <c r="J10" s="354">
        <v>6.47</v>
      </c>
      <c r="K10" s="351">
        <v>0.11</v>
      </c>
      <c r="L10" s="351">
        <v>34.571428571428569</v>
      </c>
      <c r="M10" s="355" t="s">
        <v>122</v>
      </c>
    </row>
    <row r="11" spans="1:13">
      <c r="A11" s="348">
        <v>5</v>
      </c>
      <c r="B11" s="349" t="s">
        <v>156</v>
      </c>
      <c r="C11" s="350">
        <v>9.3070000000000004</v>
      </c>
      <c r="D11" s="350">
        <v>0.13500000000000001</v>
      </c>
      <c r="E11" s="351">
        <f t="shared" si="0"/>
        <v>42.428571428571431</v>
      </c>
      <c r="F11" s="352" t="s">
        <v>122</v>
      </c>
      <c r="H11" s="348">
        <v>5</v>
      </c>
      <c r="I11" s="354" t="s">
        <v>157</v>
      </c>
      <c r="J11" s="354">
        <v>9.2479999999999993</v>
      </c>
      <c r="K11" s="351">
        <v>0.1</v>
      </c>
      <c r="L11" s="351">
        <v>31.428571428571427</v>
      </c>
      <c r="M11" s="355" t="s">
        <v>122</v>
      </c>
    </row>
    <row r="12" spans="1:13">
      <c r="A12" s="348">
        <v>6</v>
      </c>
      <c r="B12" s="349" t="s">
        <v>158</v>
      </c>
      <c r="C12" s="350">
        <v>12.112</v>
      </c>
      <c r="D12" s="350">
        <v>5.1499999999999997E-2</v>
      </c>
      <c r="E12" s="351">
        <f t="shared" si="0"/>
        <v>16.185714285714283</v>
      </c>
      <c r="F12" s="352" t="s">
        <v>122</v>
      </c>
      <c r="H12" s="348">
        <v>6</v>
      </c>
      <c r="I12" s="354" t="s">
        <v>159</v>
      </c>
      <c r="J12" s="354">
        <v>11.961</v>
      </c>
      <c r="K12" s="351">
        <v>1.15E-2</v>
      </c>
      <c r="L12" s="351">
        <v>3.6142857142857139</v>
      </c>
      <c r="M12" s="355" t="s">
        <v>122</v>
      </c>
    </row>
    <row r="13" spans="1:13">
      <c r="A13" s="348">
        <v>7</v>
      </c>
      <c r="B13" s="349" t="s">
        <v>160</v>
      </c>
      <c r="C13" s="350">
        <v>14.727</v>
      </c>
      <c r="D13" s="350">
        <v>5.3499999999999999E-2</v>
      </c>
      <c r="E13" s="351">
        <f t="shared" si="0"/>
        <v>16.814285714285713</v>
      </c>
      <c r="F13" s="352" t="s">
        <v>122</v>
      </c>
      <c r="H13" s="348">
        <v>7</v>
      </c>
      <c r="I13" s="354" t="s">
        <v>161</v>
      </c>
      <c r="J13" s="354">
        <v>14.555999999999999</v>
      </c>
      <c r="K13" s="351">
        <v>2.75E-2</v>
      </c>
      <c r="L13" s="351">
        <v>8.6428571428571423</v>
      </c>
      <c r="M13" s="355" t="s">
        <v>122</v>
      </c>
    </row>
    <row r="14" spans="1:13">
      <c r="A14" s="348">
        <v>8</v>
      </c>
      <c r="B14" s="349" t="s">
        <v>162</v>
      </c>
      <c r="C14" s="350">
        <v>17.446999999999999</v>
      </c>
      <c r="D14" s="350">
        <v>0.08</v>
      </c>
      <c r="E14" s="351">
        <f t="shared" si="0"/>
        <v>25.142857142857142</v>
      </c>
      <c r="F14" s="352" t="s">
        <v>122</v>
      </c>
      <c r="H14" s="348">
        <v>8</v>
      </c>
      <c r="I14" s="354" t="s">
        <v>163</v>
      </c>
      <c r="J14" s="354">
        <v>17.254000000000001</v>
      </c>
      <c r="K14" s="351">
        <v>2.9499999999999998E-2</v>
      </c>
      <c r="L14" s="351">
        <v>9.2714285714285705</v>
      </c>
      <c r="M14" s="355" t="s">
        <v>122</v>
      </c>
    </row>
    <row r="15" spans="1:13">
      <c r="A15" s="348">
        <v>9</v>
      </c>
      <c r="B15" s="349" t="s">
        <v>164</v>
      </c>
      <c r="C15" s="350">
        <v>20.295999999999999</v>
      </c>
      <c r="D15" s="350">
        <v>0.27</v>
      </c>
      <c r="E15" s="351">
        <f t="shared" si="0"/>
        <v>84.857142857142861</v>
      </c>
      <c r="F15" s="352" t="s">
        <v>122</v>
      </c>
      <c r="H15" s="348">
        <v>9</v>
      </c>
      <c r="I15" s="354" t="s">
        <v>165</v>
      </c>
      <c r="J15" s="354">
        <v>20.09</v>
      </c>
      <c r="K15" s="351">
        <v>1.95E-2</v>
      </c>
      <c r="L15" s="351">
        <v>6.1285714285714281</v>
      </c>
      <c r="M15" s="355" t="s">
        <v>122</v>
      </c>
    </row>
    <row r="16" spans="1:13">
      <c r="A16" s="348">
        <v>10</v>
      </c>
      <c r="B16" s="349" t="s">
        <v>166</v>
      </c>
      <c r="C16" s="350">
        <v>22.988</v>
      </c>
      <c r="D16" s="350">
        <v>0.18</v>
      </c>
      <c r="E16" s="351">
        <f t="shared" si="0"/>
        <v>56.571428571428569</v>
      </c>
      <c r="F16" s="352" t="s">
        <v>122</v>
      </c>
      <c r="H16" s="348">
        <v>10</v>
      </c>
      <c r="I16" s="354" t="s">
        <v>167</v>
      </c>
      <c r="J16" s="354">
        <v>22.888000000000002</v>
      </c>
      <c r="K16" s="351">
        <v>1.6E-2</v>
      </c>
      <c r="L16" s="351">
        <v>5.0285714285714285</v>
      </c>
      <c r="M16" s="355" t="s">
        <v>122</v>
      </c>
    </row>
    <row r="17" spans="1:13">
      <c r="A17" s="348">
        <v>11</v>
      </c>
      <c r="B17" s="349" t="s">
        <v>168</v>
      </c>
      <c r="C17" s="350">
        <v>25.684000000000001</v>
      </c>
      <c r="D17" s="350">
        <v>1.4999999999999999E-2</v>
      </c>
      <c r="E17" s="351">
        <f t="shared" si="0"/>
        <v>4.7142857142857144</v>
      </c>
      <c r="F17" s="352" t="s">
        <v>122</v>
      </c>
      <c r="H17" s="348">
        <v>11</v>
      </c>
      <c r="I17" s="354" t="s">
        <v>169</v>
      </c>
      <c r="J17" s="354">
        <v>25.8</v>
      </c>
      <c r="K17" s="351">
        <v>1.2500000000000001E-2</v>
      </c>
      <c r="L17" s="351">
        <v>3.9285714285714284</v>
      </c>
      <c r="M17" s="355" t="s">
        <v>122</v>
      </c>
    </row>
    <row r="18" spans="1:13">
      <c r="A18" s="348">
        <v>12</v>
      </c>
      <c r="B18" s="349" t="s">
        <v>165</v>
      </c>
      <c r="C18" s="350">
        <v>28.106000000000002</v>
      </c>
      <c r="D18" s="350">
        <v>3.15E-2</v>
      </c>
      <c r="E18" s="351">
        <f t="shared" si="0"/>
        <v>9.9</v>
      </c>
      <c r="F18" s="352" t="s">
        <v>122</v>
      </c>
      <c r="H18" s="348">
        <v>12</v>
      </c>
      <c r="I18" s="354" t="s">
        <v>170</v>
      </c>
      <c r="J18" s="354">
        <v>28.484000000000002</v>
      </c>
      <c r="K18" s="351">
        <v>2.5000000000000001E-2</v>
      </c>
      <c r="L18" s="351">
        <v>7.8571428571428568</v>
      </c>
      <c r="M18" s="355" t="s">
        <v>122</v>
      </c>
    </row>
    <row r="19" spans="1:13">
      <c r="A19" s="348">
        <v>13</v>
      </c>
      <c r="B19" s="349" t="s">
        <v>171</v>
      </c>
      <c r="C19" s="350">
        <v>30.53</v>
      </c>
      <c r="D19" s="350">
        <v>1.8000000000000002E-2</v>
      </c>
      <c r="E19" s="351">
        <f t="shared" si="0"/>
        <v>5.6571428571428575</v>
      </c>
      <c r="F19" s="352" t="s">
        <v>122</v>
      </c>
      <c r="H19" s="348">
        <v>13</v>
      </c>
      <c r="I19" s="354" t="s">
        <v>172</v>
      </c>
      <c r="J19" s="354">
        <v>30.068999999999999</v>
      </c>
      <c r="K19" s="351">
        <v>8.0000000000000002E-3</v>
      </c>
      <c r="L19" s="351">
        <v>2.5142857142857142</v>
      </c>
      <c r="M19" s="355" t="s">
        <v>122</v>
      </c>
    </row>
    <row r="20" spans="1:13">
      <c r="A20" s="348">
        <v>14</v>
      </c>
      <c r="B20" s="349" t="s">
        <v>128</v>
      </c>
      <c r="C20" s="350">
        <v>32.951000000000001</v>
      </c>
      <c r="D20" s="350">
        <v>1.8500000000000003E-2</v>
      </c>
      <c r="E20" s="351">
        <f t="shared" si="0"/>
        <v>5.8142857142857149</v>
      </c>
      <c r="F20" s="352" t="s">
        <v>122</v>
      </c>
      <c r="H20" s="348">
        <v>14</v>
      </c>
      <c r="I20" s="354" t="s">
        <v>173</v>
      </c>
      <c r="J20" s="354">
        <v>32.905000000000001</v>
      </c>
      <c r="K20" s="351">
        <v>8.5000000000000006E-3</v>
      </c>
      <c r="L20" s="351">
        <v>2.6714285714285717</v>
      </c>
      <c r="M20" s="355" t="s">
        <v>122</v>
      </c>
    </row>
    <row r="21" spans="1:13">
      <c r="A21" s="348">
        <v>15</v>
      </c>
      <c r="B21" s="349" t="s">
        <v>174</v>
      </c>
      <c r="C21" s="350">
        <v>35.759</v>
      </c>
      <c r="D21" s="350">
        <v>1.0999999999999999E-2</v>
      </c>
      <c r="E21" s="351">
        <f t="shared" si="0"/>
        <v>3.4571428571428569</v>
      </c>
      <c r="F21" s="352" t="s">
        <v>122</v>
      </c>
      <c r="H21" s="348">
        <v>15</v>
      </c>
      <c r="I21" s="354" t="s">
        <v>124</v>
      </c>
      <c r="J21" s="354">
        <v>35.682000000000002</v>
      </c>
      <c r="K21" s="351">
        <v>9.4999999999999998E-3</v>
      </c>
      <c r="L21" s="351">
        <v>2.9857142857142853</v>
      </c>
      <c r="M21" s="355" t="s">
        <v>122</v>
      </c>
    </row>
    <row r="22" spans="1:13">
      <c r="A22" s="348">
        <v>16</v>
      </c>
      <c r="B22" s="349" t="s">
        <v>175</v>
      </c>
      <c r="C22" s="350">
        <v>38.585999999999999</v>
      </c>
      <c r="D22" s="350">
        <v>2.9499999999999998E-2</v>
      </c>
      <c r="E22" s="351">
        <f t="shared" si="0"/>
        <v>9.2714285714285705</v>
      </c>
      <c r="F22" s="352" t="s">
        <v>122</v>
      </c>
      <c r="H22" s="348">
        <v>16</v>
      </c>
      <c r="I22" s="354" t="s">
        <v>176</v>
      </c>
      <c r="J22" s="354">
        <v>38.642000000000003</v>
      </c>
      <c r="K22" s="351">
        <v>0.02</v>
      </c>
      <c r="L22" s="351">
        <v>6.2857142857142856</v>
      </c>
      <c r="M22" s="355" t="s">
        <v>122</v>
      </c>
    </row>
    <row r="23" spans="1:13">
      <c r="A23" s="348">
        <v>17</v>
      </c>
      <c r="B23" s="349" t="s">
        <v>177</v>
      </c>
      <c r="C23" s="350">
        <v>41.292000000000002</v>
      </c>
      <c r="D23" s="350">
        <v>0.11600000000000001</v>
      </c>
      <c r="E23" s="351">
        <f t="shared" si="0"/>
        <v>36.457142857142863</v>
      </c>
      <c r="F23" s="352" t="s">
        <v>122</v>
      </c>
      <c r="H23" s="348">
        <v>17</v>
      </c>
      <c r="I23" s="354" t="s">
        <v>178</v>
      </c>
      <c r="J23" s="354">
        <v>41.289000000000001</v>
      </c>
      <c r="K23" s="351">
        <v>1.7000000000000001E-2</v>
      </c>
      <c r="L23" s="351">
        <v>5.3428571428571434</v>
      </c>
      <c r="M23" s="355" t="s">
        <v>122</v>
      </c>
    </row>
    <row r="24" spans="1:13">
      <c r="A24" s="348">
        <v>18</v>
      </c>
      <c r="B24" s="349" t="s">
        <v>179</v>
      </c>
      <c r="C24" s="350">
        <v>43.996000000000002</v>
      </c>
      <c r="D24" s="350">
        <v>2.1499999999999998E-2</v>
      </c>
      <c r="E24" s="351">
        <f t="shared" si="0"/>
        <v>6.7571428571428571</v>
      </c>
      <c r="F24" s="352" t="s">
        <v>122</v>
      </c>
      <c r="H24" s="348">
        <v>18</v>
      </c>
      <c r="I24" s="354" t="s">
        <v>180</v>
      </c>
      <c r="J24" s="354">
        <v>43.654000000000003</v>
      </c>
      <c r="K24" s="351">
        <v>1.55E-2</v>
      </c>
      <c r="L24" s="351">
        <v>4.8714285714285719</v>
      </c>
      <c r="M24" s="355" t="s">
        <v>122</v>
      </c>
    </row>
    <row r="25" spans="1:13">
      <c r="A25" s="348">
        <v>19</v>
      </c>
      <c r="B25" s="349" t="s">
        <v>181</v>
      </c>
      <c r="C25" s="350">
        <v>45.533000000000001</v>
      </c>
      <c r="D25" s="350">
        <v>1.7000000000000001E-2</v>
      </c>
      <c r="E25" s="351">
        <f t="shared" si="0"/>
        <v>5.3428571428571434</v>
      </c>
      <c r="F25" s="352" t="s">
        <v>122</v>
      </c>
      <c r="H25" s="348">
        <v>19</v>
      </c>
      <c r="I25" s="354" t="s">
        <v>182</v>
      </c>
      <c r="J25" s="354">
        <v>46.408999999999999</v>
      </c>
      <c r="K25" s="351">
        <v>0.01</v>
      </c>
      <c r="L25" s="351">
        <v>3.1428571428571428</v>
      </c>
      <c r="M25" s="355" t="s">
        <v>122</v>
      </c>
    </row>
    <row r="26" spans="1:13">
      <c r="A26" s="348">
        <v>20</v>
      </c>
      <c r="B26" s="349" t="s">
        <v>183</v>
      </c>
      <c r="C26" s="350">
        <v>47.146000000000001</v>
      </c>
      <c r="D26" s="350">
        <v>4.0000000000000001E-3</v>
      </c>
      <c r="E26" s="351">
        <f t="shared" si="0"/>
        <v>1.2571428571428571</v>
      </c>
      <c r="F26" s="352" t="s">
        <v>122</v>
      </c>
      <c r="H26" s="348">
        <v>20</v>
      </c>
      <c r="I26" s="354" t="s">
        <v>184</v>
      </c>
      <c r="J26" s="354">
        <v>48.579000000000001</v>
      </c>
      <c r="K26" s="351">
        <v>0.01</v>
      </c>
      <c r="L26" s="351">
        <v>3.1428571428571428</v>
      </c>
      <c r="M26" s="355" t="s">
        <v>122</v>
      </c>
    </row>
    <row r="27" spans="1:13">
      <c r="A27" s="348">
        <v>21</v>
      </c>
      <c r="B27" s="349" t="s">
        <v>185</v>
      </c>
      <c r="C27" s="350">
        <v>49.935000000000002</v>
      </c>
      <c r="D27" s="350">
        <v>1.2E-2</v>
      </c>
      <c r="E27" s="351">
        <f t="shared" si="0"/>
        <v>3.7714285714285714</v>
      </c>
      <c r="F27" s="352" t="s">
        <v>122</v>
      </c>
      <c r="H27" s="348">
        <v>21</v>
      </c>
      <c r="I27" s="354" t="s">
        <v>186</v>
      </c>
      <c r="J27" s="354">
        <v>50.999000000000002</v>
      </c>
      <c r="K27" s="351">
        <v>1.15E-2</v>
      </c>
      <c r="L27" s="351">
        <v>3.6142857142857139</v>
      </c>
      <c r="M27" s="355" t="s">
        <v>122</v>
      </c>
    </row>
    <row r="28" spans="1:13">
      <c r="A28" s="348">
        <v>22</v>
      </c>
      <c r="B28" s="349" t="s">
        <v>180</v>
      </c>
      <c r="C28" s="350">
        <v>51.933999999999997</v>
      </c>
      <c r="D28" s="350">
        <v>8.0000000000000002E-3</v>
      </c>
      <c r="E28" s="351">
        <f t="shared" si="0"/>
        <v>2.5142857142857142</v>
      </c>
      <c r="F28" s="352" t="s">
        <v>122</v>
      </c>
      <c r="H28" s="348">
        <v>22</v>
      </c>
      <c r="I28" s="354" t="s">
        <v>187</v>
      </c>
      <c r="J28" s="354">
        <v>53.344999999999999</v>
      </c>
      <c r="K28" s="351">
        <v>2.4E-2</v>
      </c>
      <c r="L28" s="351">
        <v>7.5428571428571427</v>
      </c>
      <c r="M28" s="355" t="s">
        <v>122</v>
      </c>
    </row>
    <row r="29" spans="1:13">
      <c r="A29" s="348">
        <v>23</v>
      </c>
      <c r="B29" s="349" t="s">
        <v>188</v>
      </c>
      <c r="C29" s="350">
        <v>54.594999999999999</v>
      </c>
      <c r="D29" s="350">
        <v>2.1000000000000001E-2</v>
      </c>
      <c r="E29" s="351">
        <f t="shared" si="0"/>
        <v>6.6000000000000005</v>
      </c>
      <c r="F29" s="352" t="s">
        <v>122</v>
      </c>
      <c r="H29" s="348">
        <v>23</v>
      </c>
      <c r="I29" s="354" t="s">
        <v>189</v>
      </c>
      <c r="J29" s="354">
        <v>55.289000000000001</v>
      </c>
      <c r="K29" s="351">
        <v>1.6E-2</v>
      </c>
      <c r="L29" s="351">
        <v>5.0285714285714285</v>
      </c>
      <c r="M29" s="355" t="s">
        <v>122</v>
      </c>
    </row>
    <row r="30" spans="1:13">
      <c r="A30" s="348">
        <v>24</v>
      </c>
      <c r="B30" s="349" t="s">
        <v>186</v>
      </c>
      <c r="C30" s="350">
        <v>55.585999999999999</v>
      </c>
      <c r="D30" s="350">
        <v>0.03</v>
      </c>
      <c r="E30" s="351">
        <f t="shared" si="0"/>
        <v>9.4285714285714288</v>
      </c>
      <c r="F30" s="352" t="s">
        <v>122</v>
      </c>
      <c r="H30" s="348">
        <v>24</v>
      </c>
      <c r="I30" s="354" t="s">
        <v>190</v>
      </c>
      <c r="J30" s="354">
        <v>57.277000000000001</v>
      </c>
      <c r="K30" s="351">
        <v>1.9E-2</v>
      </c>
      <c r="L30" s="351">
        <v>5.9714285714285706</v>
      </c>
      <c r="M30" s="355" t="s">
        <v>122</v>
      </c>
    </row>
    <row r="31" spans="1:13">
      <c r="A31" s="348">
        <v>25</v>
      </c>
      <c r="B31" s="349" t="s">
        <v>189</v>
      </c>
      <c r="C31" s="350">
        <v>57.798999999999999</v>
      </c>
      <c r="D31" s="350">
        <v>0.13500000000000001</v>
      </c>
      <c r="E31" s="351">
        <f t="shared" si="0"/>
        <v>42.428571428571431</v>
      </c>
      <c r="F31" s="352" t="s">
        <v>122</v>
      </c>
      <c r="H31" s="348">
        <v>25</v>
      </c>
      <c r="I31" s="354" t="s">
        <v>191</v>
      </c>
      <c r="J31" s="354">
        <v>58.179000000000002</v>
      </c>
      <c r="K31" s="351">
        <v>2.1000000000000001E-2</v>
      </c>
      <c r="L31" s="351">
        <v>6.6000000000000005</v>
      </c>
      <c r="M31" s="355" t="s">
        <v>122</v>
      </c>
    </row>
    <row r="32" spans="1:13">
      <c r="A32" s="348">
        <v>26</v>
      </c>
      <c r="B32" s="349" t="s">
        <v>190</v>
      </c>
      <c r="C32" s="350">
        <v>59.807000000000002</v>
      </c>
      <c r="D32" s="350">
        <v>2.1999999999999999E-2</v>
      </c>
      <c r="E32" s="351">
        <f t="shared" si="0"/>
        <v>6.9142857142857137</v>
      </c>
      <c r="F32" s="352" t="s">
        <v>122</v>
      </c>
      <c r="H32" s="348">
        <v>26</v>
      </c>
      <c r="I32" s="354" t="s">
        <v>66</v>
      </c>
      <c r="J32" s="354">
        <v>59.753999999999998</v>
      </c>
      <c r="K32" s="351">
        <v>1.55E-2</v>
      </c>
      <c r="L32" s="351">
        <v>4.8714285714285719</v>
      </c>
      <c r="M32" s="355" t="s">
        <v>122</v>
      </c>
    </row>
    <row r="33" spans="1:13">
      <c r="A33" s="348">
        <v>27</v>
      </c>
      <c r="B33" s="349" t="s">
        <v>191</v>
      </c>
      <c r="C33" s="350">
        <v>62.570999999999998</v>
      </c>
      <c r="D33" s="350">
        <v>3.5000000000000001E-3</v>
      </c>
      <c r="E33" s="351">
        <f t="shared" si="0"/>
        <v>1.1000000000000001</v>
      </c>
      <c r="F33" s="352" t="s">
        <v>122</v>
      </c>
      <c r="H33" s="348">
        <v>27</v>
      </c>
      <c r="I33" s="354" t="s">
        <v>53</v>
      </c>
      <c r="J33" s="354">
        <v>60.988999999999997</v>
      </c>
      <c r="K33" s="351">
        <v>1.6500000000000001E-2</v>
      </c>
      <c r="L33" s="351">
        <v>5.1857142857142859</v>
      </c>
      <c r="M33" s="355" t="s">
        <v>122</v>
      </c>
    </row>
    <row r="34" spans="1:13">
      <c r="A34" s="348">
        <v>28</v>
      </c>
      <c r="B34" s="349" t="s">
        <v>60</v>
      </c>
      <c r="C34" s="350">
        <v>64.426000000000002</v>
      </c>
      <c r="D34" s="350">
        <v>1.0499999999999999E-2</v>
      </c>
      <c r="E34" s="351">
        <f t="shared" si="0"/>
        <v>3.2999999999999994</v>
      </c>
      <c r="F34" s="352" t="s">
        <v>122</v>
      </c>
      <c r="H34" s="348">
        <v>28</v>
      </c>
      <c r="I34" s="354" t="s">
        <v>192</v>
      </c>
      <c r="J34" s="354">
        <v>62.728000000000002</v>
      </c>
      <c r="K34" s="350">
        <v>2.1499999999999998E-2</v>
      </c>
      <c r="L34" s="351">
        <v>6.7571428571428571</v>
      </c>
      <c r="M34" s="355" t="s">
        <v>122</v>
      </c>
    </row>
    <row r="35" spans="1:13">
      <c r="A35" s="348">
        <v>29</v>
      </c>
      <c r="B35" s="349" t="s">
        <v>193</v>
      </c>
      <c r="C35" s="350">
        <v>66.382000000000005</v>
      </c>
      <c r="D35" s="350">
        <v>1.15E-2</v>
      </c>
      <c r="E35" s="351">
        <f t="shared" si="0"/>
        <v>3.6142857142857139</v>
      </c>
      <c r="F35" s="352" t="s">
        <v>122</v>
      </c>
      <c r="H35" s="348">
        <v>29</v>
      </c>
      <c r="I35" s="354" t="s">
        <v>75</v>
      </c>
      <c r="J35" s="354">
        <v>65.528999999999996</v>
      </c>
      <c r="K35" s="350">
        <v>2.1999999999999999E-2</v>
      </c>
      <c r="L35" s="351">
        <v>6.9142857142857137</v>
      </c>
      <c r="M35" s="355" t="s">
        <v>122</v>
      </c>
    </row>
    <row r="36" spans="1:13">
      <c r="A36" s="348">
        <v>30</v>
      </c>
      <c r="B36" s="349" t="s">
        <v>79</v>
      </c>
      <c r="C36" s="350">
        <v>68.373000000000005</v>
      </c>
      <c r="D36" s="350">
        <v>1.4E-2</v>
      </c>
      <c r="E36" s="351">
        <f t="shared" si="0"/>
        <v>4.4000000000000004</v>
      </c>
      <c r="F36" s="352" t="s">
        <v>122</v>
      </c>
      <c r="H36" s="348">
        <v>30</v>
      </c>
      <c r="I36" s="354" t="s">
        <v>194</v>
      </c>
      <c r="J36" s="354">
        <v>68.344999999999999</v>
      </c>
      <c r="K36" s="350">
        <v>3.0499999999999999E-2</v>
      </c>
      <c r="L36" s="351">
        <v>9.5857142857142854</v>
      </c>
      <c r="M36" s="355" t="s">
        <v>122</v>
      </c>
    </row>
    <row r="37" spans="1:13">
      <c r="A37" s="348">
        <v>31</v>
      </c>
      <c r="B37" s="349" t="s">
        <v>195</v>
      </c>
      <c r="C37" s="350">
        <v>70.247</v>
      </c>
      <c r="D37" s="350">
        <v>2.6499999999999999E-2</v>
      </c>
      <c r="E37" s="351">
        <f t="shared" si="0"/>
        <v>8.3285714285714274</v>
      </c>
      <c r="F37" s="352" t="s">
        <v>122</v>
      </c>
      <c r="H37" s="348">
        <v>31</v>
      </c>
      <c r="I37" s="354" t="s">
        <v>196</v>
      </c>
      <c r="J37" s="354">
        <v>71.08</v>
      </c>
      <c r="K37" s="350">
        <v>4.0500000000000001E-2</v>
      </c>
      <c r="L37" s="351">
        <v>12.728571428571428</v>
      </c>
      <c r="M37" s="355" t="s">
        <v>122</v>
      </c>
    </row>
    <row r="38" spans="1:13">
      <c r="A38" s="348">
        <v>32</v>
      </c>
      <c r="B38" s="349" t="s">
        <v>197</v>
      </c>
      <c r="C38" s="350">
        <v>72.584999999999994</v>
      </c>
      <c r="D38" s="350">
        <v>2.35E-2</v>
      </c>
      <c r="E38" s="351">
        <f t="shared" si="0"/>
        <v>7.3857142857142861</v>
      </c>
      <c r="F38" s="352" t="s">
        <v>122</v>
      </c>
      <c r="H38" s="348">
        <v>32</v>
      </c>
      <c r="I38" s="354" t="s">
        <v>198</v>
      </c>
      <c r="J38" s="354">
        <v>72.896000000000001</v>
      </c>
      <c r="K38" s="350">
        <v>5.6500000000000002E-2</v>
      </c>
      <c r="L38" s="351">
        <v>17.757142857142856</v>
      </c>
      <c r="M38" s="355" t="s">
        <v>122</v>
      </c>
    </row>
    <row r="39" spans="1:13">
      <c r="A39" s="348">
        <v>33</v>
      </c>
      <c r="B39" s="349" t="s">
        <v>199</v>
      </c>
      <c r="C39" s="350">
        <v>74.927000000000007</v>
      </c>
      <c r="D39" s="350">
        <v>2.75E-2</v>
      </c>
      <c r="E39" s="351">
        <f t="shared" si="0"/>
        <v>8.6428571428571423</v>
      </c>
      <c r="F39" s="352" t="s">
        <v>122</v>
      </c>
      <c r="H39" s="348">
        <v>33</v>
      </c>
      <c r="I39" s="354" t="s">
        <v>88</v>
      </c>
      <c r="J39" s="354">
        <v>75.271000000000001</v>
      </c>
      <c r="K39" s="350">
        <v>1.55E-2</v>
      </c>
      <c r="L39" s="351">
        <v>4.8714285714285719</v>
      </c>
      <c r="M39" s="355" t="s">
        <v>122</v>
      </c>
    </row>
    <row r="40" spans="1:13">
      <c r="A40" s="348">
        <v>34</v>
      </c>
      <c r="B40" s="349" t="s">
        <v>200</v>
      </c>
      <c r="C40" s="350">
        <v>76.105999999999995</v>
      </c>
      <c r="D40" s="350">
        <v>2.9000000000000001E-2</v>
      </c>
      <c r="E40" s="351">
        <f t="shared" si="0"/>
        <v>9.1142857142857157</v>
      </c>
      <c r="F40" s="352" t="s">
        <v>122</v>
      </c>
      <c r="H40" s="348">
        <v>34</v>
      </c>
      <c r="I40" s="354" t="s">
        <v>201</v>
      </c>
      <c r="J40" s="354">
        <v>77.570999999999998</v>
      </c>
      <c r="K40" s="350">
        <v>1.4E-2</v>
      </c>
      <c r="L40" s="351">
        <v>4.4000000000000004</v>
      </c>
      <c r="M40" s="355" t="s">
        <v>122</v>
      </c>
    </row>
    <row r="41" spans="1:13">
      <c r="A41" s="348">
        <v>35</v>
      </c>
      <c r="B41" s="349" t="s">
        <v>202</v>
      </c>
      <c r="C41" s="350">
        <v>77.198999999999998</v>
      </c>
      <c r="D41" s="350">
        <v>1.4E-2</v>
      </c>
      <c r="E41" s="351">
        <f t="shared" si="0"/>
        <v>4.4000000000000004</v>
      </c>
      <c r="F41" s="352" t="s">
        <v>122</v>
      </c>
      <c r="H41" s="348">
        <v>35</v>
      </c>
      <c r="I41" s="354" t="s">
        <v>101</v>
      </c>
      <c r="J41" s="354">
        <v>80.515000000000001</v>
      </c>
      <c r="K41" s="350">
        <v>1.55E-2</v>
      </c>
      <c r="L41" s="351">
        <v>4.8714285714285719</v>
      </c>
      <c r="M41" s="355" t="s">
        <v>122</v>
      </c>
    </row>
    <row r="42" spans="1:13">
      <c r="A42" s="348">
        <v>36</v>
      </c>
      <c r="B42" s="349" t="s">
        <v>203</v>
      </c>
      <c r="C42" s="350">
        <v>80.088999999999999</v>
      </c>
      <c r="D42" s="350">
        <v>3.2000000000000001E-2</v>
      </c>
      <c r="E42" s="351">
        <f t="shared" si="0"/>
        <v>10.057142857142857</v>
      </c>
      <c r="F42" s="352" t="s">
        <v>122</v>
      </c>
      <c r="H42" s="348">
        <v>36</v>
      </c>
      <c r="I42" s="354" t="s">
        <v>204</v>
      </c>
      <c r="J42" s="354">
        <v>82.906999999999996</v>
      </c>
      <c r="K42" s="350">
        <v>3.0499999999999999E-2</v>
      </c>
      <c r="L42" s="351">
        <v>9.5857142857142854</v>
      </c>
      <c r="M42" s="355" t="s">
        <v>122</v>
      </c>
    </row>
    <row r="43" spans="1:13">
      <c r="A43" s="348">
        <v>37</v>
      </c>
      <c r="B43" s="349" t="s">
        <v>205</v>
      </c>
      <c r="C43" s="350">
        <v>82.956999999999994</v>
      </c>
      <c r="D43" s="350">
        <v>0.22750000000000001</v>
      </c>
      <c r="E43" s="351">
        <f t="shared" si="0"/>
        <v>71.5</v>
      </c>
      <c r="F43" s="352" t="s">
        <v>122</v>
      </c>
      <c r="H43" s="348">
        <v>37</v>
      </c>
      <c r="I43" s="354" t="s">
        <v>100</v>
      </c>
      <c r="J43" s="354">
        <v>84.533000000000001</v>
      </c>
      <c r="K43" s="350">
        <v>3.6000000000000004E-2</v>
      </c>
      <c r="L43" s="351">
        <v>11.314285714285715</v>
      </c>
      <c r="M43" s="355" t="s">
        <v>122</v>
      </c>
    </row>
    <row r="44" spans="1:13">
      <c r="H44" s="348">
        <v>38</v>
      </c>
      <c r="I44" s="354" t="s">
        <v>206</v>
      </c>
      <c r="J44" s="354">
        <v>86.531999999999996</v>
      </c>
      <c r="K44" s="350">
        <v>0.05</v>
      </c>
      <c r="L44" s="351">
        <v>15.714285714285714</v>
      </c>
      <c r="M44" s="355" t="s">
        <v>122</v>
      </c>
    </row>
    <row r="45" spans="1:13">
      <c r="H45" s="348">
        <v>39</v>
      </c>
      <c r="I45" s="354" t="s">
        <v>207</v>
      </c>
      <c r="J45" s="354">
        <v>88.534000000000006</v>
      </c>
      <c r="K45" s="350">
        <v>8.299999999999999E-2</v>
      </c>
      <c r="L45" s="351">
        <v>26.085714285714282</v>
      </c>
      <c r="M45" s="355" t="s">
        <v>122</v>
      </c>
    </row>
    <row r="46" spans="1:13">
      <c r="H46" s="348">
        <v>40</v>
      </c>
      <c r="I46" s="354" t="s">
        <v>205</v>
      </c>
      <c r="J46" s="354">
        <v>90.965000000000003</v>
      </c>
      <c r="K46" s="350">
        <v>5.3000000000000005E-2</v>
      </c>
      <c r="L46" s="351">
        <v>16.657142857142858</v>
      </c>
      <c r="M46" s="355" t="s">
        <v>122</v>
      </c>
    </row>
    <row r="47" spans="1:13">
      <c r="H47" s="348">
        <v>41</v>
      </c>
      <c r="I47" s="354" t="s">
        <v>208</v>
      </c>
      <c r="J47" s="354">
        <v>93.888000000000005</v>
      </c>
      <c r="K47" s="350">
        <v>7.400000000000001E-2</v>
      </c>
      <c r="L47" s="351">
        <v>23.25714285714286</v>
      </c>
      <c r="M47" s="355" t="s">
        <v>122</v>
      </c>
    </row>
    <row r="48" spans="1:13">
      <c r="H48" s="348">
        <v>42</v>
      </c>
      <c r="I48" s="354" t="s">
        <v>209</v>
      </c>
      <c r="J48" s="354">
        <v>96.585999999999999</v>
      </c>
      <c r="K48" s="350">
        <v>0.13200000000000001</v>
      </c>
      <c r="L48" s="351">
        <v>41.485714285714288</v>
      </c>
      <c r="M48" s="355" t="s">
        <v>122</v>
      </c>
    </row>
    <row r="49" spans="5:13">
      <c r="H49" s="348">
        <v>43</v>
      </c>
      <c r="I49" s="354" t="s">
        <v>210</v>
      </c>
      <c r="J49" s="354">
        <v>99.611000000000004</v>
      </c>
      <c r="K49" s="350">
        <v>7.3999999999999996E-2</v>
      </c>
      <c r="L49" s="351">
        <v>23.257142857142856</v>
      </c>
      <c r="M49" s="355" t="s">
        <v>122</v>
      </c>
    </row>
    <row r="50" spans="5:13">
      <c r="E50" s="340">
        <f>37*2</f>
        <v>74</v>
      </c>
      <c r="H50" s="348">
        <v>44</v>
      </c>
      <c r="I50" s="354" t="s">
        <v>211</v>
      </c>
      <c r="J50" s="354">
        <v>100.89400000000001</v>
      </c>
      <c r="K50" s="350">
        <v>7.8E-2</v>
      </c>
      <c r="L50" s="351">
        <v>24.514285714285712</v>
      </c>
      <c r="M50" s="355" t="s">
        <v>122</v>
      </c>
    </row>
    <row r="51" spans="5:13">
      <c r="H51" s="348">
        <v>45</v>
      </c>
      <c r="I51" s="354" t="s">
        <v>212</v>
      </c>
      <c r="J51" s="354">
        <v>104.041</v>
      </c>
      <c r="K51" s="350">
        <v>0.1925</v>
      </c>
      <c r="L51" s="350">
        <v>60.5</v>
      </c>
      <c r="M51" s="355" t="s">
        <v>122</v>
      </c>
    </row>
    <row r="52" spans="5:13">
      <c r="H52" s="348">
        <v>46</v>
      </c>
      <c r="I52" s="354" t="s">
        <v>213</v>
      </c>
      <c r="J52" s="354">
        <v>105.301</v>
      </c>
      <c r="K52" s="350">
        <v>0.255</v>
      </c>
      <c r="L52" s="350">
        <v>80.142857142857139</v>
      </c>
      <c r="M52" s="355" t="s">
        <v>122</v>
      </c>
    </row>
    <row r="53" spans="5:13">
      <c r="H53" s="348">
        <v>47</v>
      </c>
      <c r="I53" s="354" t="s">
        <v>214</v>
      </c>
      <c r="J53" s="354">
        <v>107.679</v>
      </c>
      <c r="K53" s="350">
        <v>0.23699999999999999</v>
      </c>
      <c r="L53" s="350">
        <v>74.48571428571428</v>
      </c>
      <c r="M53" s="355" t="s">
        <v>122</v>
      </c>
    </row>
    <row r="54" spans="5:13">
      <c r="H54" s="348">
        <v>48</v>
      </c>
      <c r="I54" s="354" t="s">
        <v>215</v>
      </c>
      <c r="J54" s="354">
        <v>110.449</v>
      </c>
      <c r="K54" s="350">
        <v>0.42549999999999999</v>
      </c>
      <c r="L54" s="350">
        <v>133.72857142857143</v>
      </c>
      <c r="M54" s="355" t="s">
        <v>122</v>
      </c>
    </row>
    <row r="55" spans="5:13">
      <c r="H55" s="348">
        <v>49</v>
      </c>
      <c r="I55" s="354" t="s">
        <v>216</v>
      </c>
      <c r="J55" s="354">
        <v>111.682</v>
      </c>
      <c r="K55" s="350">
        <v>0.67700000000000005</v>
      </c>
      <c r="L55" s="350">
        <v>212.77142857142857</v>
      </c>
      <c r="M55" s="355" t="s">
        <v>122</v>
      </c>
    </row>
    <row r="56" spans="5:13">
      <c r="H56" s="348">
        <v>50</v>
      </c>
      <c r="I56" s="354" t="s">
        <v>217</v>
      </c>
      <c r="J56" s="354">
        <v>113.83799999999999</v>
      </c>
      <c r="K56" s="350">
        <v>0.23150000000000001</v>
      </c>
      <c r="L56" s="350">
        <v>72.757142857142867</v>
      </c>
      <c r="M56" s="355" t="s">
        <v>122</v>
      </c>
    </row>
    <row r="57" spans="5:13">
      <c r="H57" s="348">
        <v>51</v>
      </c>
      <c r="I57" s="354" t="s">
        <v>218</v>
      </c>
      <c r="J57" s="354">
        <v>115.068</v>
      </c>
      <c r="K57" s="350">
        <v>0.48299999999999998</v>
      </c>
      <c r="L57" s="350">
        <v>151.79999999999998</v>
      </c>
      <c r="M57" s="355" t="s">
        <v>122</v>
      </c>
    </row>
    <row r="58" spans="5:13">
      <c r="H58" s="348">
        <v>52</v>
      </c>
      <c r="I58" s="354" t="s">
        <v>219</v>
      </c>
      <c r="J58" s="354">
        <v>117.682</v>
      </c>
      <c r="K58" s="350">
        <v>0.40500000000000003</v>
      </c>
      <c r="L58" s="350">
        <v>127.28571428571428</v>
      </c>
      <c r="M58" s="355" t="s">
        <v>122</v>
      </c>
    </row>
    <row r="59" spans="5:13">
      <c r="H59" s="348">
        <v>53</v>
      </c>
      <c r="I59" s="354" t="s">
        <v>220</v>
      </c>
      <c r="J59" s="354">
        <v>120.42100000000001</v>
      </c>
      <c r="K59" s="350">
        <v>0.64</v>
      </c>
      <c r="L59" s="350">
        <v>201.14285714285714</v>
      </c>
      <c r="M59" s="355" t="s">
        <v>122</v>
      </c>
    </row>
    <row r="60" spans="5:13">
      <c r="H60" s="348">
        <v>54</v>
      </c>
      <c r="I60" s="354" t="s">
        <v>221</v>
      </c>
      <c r="J60" s="354">
        <v>123.23099999999999</v>
      </c>
      <c r="K60" s="350">
        <v>0.27100000000000002</v>
      </c>
      <c r="L60" s="350">
        <v>85.171428571428578</v>
      </c>
      <c r="M60" s="355" t="s">
        <v>122</v>
      </c>
    </row>
    <row r="61" spans="5:13">
      <c r="H61" s="348">
        <v>55</v>
      </c>
      <c r="I61" s="354" t="s">
        <v>222</v>
      </c>
      <c r="J61" s="354">
        <v>125.13800000000001</v>
      </c>
      <c r="K61" s="350">
        <v>0.217</v>
      </c>
      <c r="L61" s="350">
        <v>68.2</v>
      </c>
      <c r="M61" s="355" t="s">
        <v>122</v>
      </c>
    </row>
    <row r="62" spans="5:13">
      <c r="H62" s="348">
        <v>56</v>
      </c>
      <c r="I62" s="354" t="s">
        <v>223</v>
      </c>
      <c r="J62" s="354">
        <v>127.58199999999999</v>
      </c>
      <c r="K62" s="350">
        <v>3.7999999999999999E-2</v>
      </c>
      <c r="L62" s="350">
        <v>11.942857142857141</v>
      </c>
      <c r="M62" s="355" t="s">
        <v>122</v>
      </c>
    </row>
    <row r="63" spans="5:13">
      <c r="H63" s="348">
        <v>57</v>
      </c>
      <c r="I63" s="354" t="s">
        <v>224</v>
      </c>
      <c r="J63" s="354">
        <v>129.536</v>
      </c>
      <c r="K63" s="350">
        <v>0.55249999999999999</v>
      </c>
      <c r="L63" s="350">
        <v>173.64285714285714</v>
      </c>
      <c r="M63" s="355" t="s">
        <v>122</v>
      </c>
    </row>
    <row r="64" spans="5:13">
      <c r="H64" s="348">
        <v>58</v>
      </c>
      <c r="I64" s="354" t="s">
        <v>225</v>
      </c>
      <c r="J64" s="354">
        <v>132.52600000000001</v>
      </c>
      <c r="K64" s="350">
        <v>0.19</v>
      </c>
      <c r="L64" s="350">
        <v>59.714285714285715</v>
      </c>
      <c r="M64" s="355" t="s">
        <v>122</v>
      </c>
    </row>
    <row r="65" spans="8:13">
      <c r="H65" s="348">
        <v>59</v>
      </c>
      <c r="I65" s="354" t="s">
        <v>226</v>
      </c>
      <c r="J65" s="354">
        <v>134.47800000000001</v>
      </c>
      <c r="K65" s="350">
        <v>0.22700000000000001</v>
      </c>
      <c r="L65" s="350">
        <v>71.342857142857142</v>
      </c>
      <c r="M65" s="355" t="s">
        <v>122</v>
      </c>
    </row>
    <row r="66" spans="8:13">
      <c r="H66" s="348">
        <v>60</v>
      </c>
      <c r="I66" s="354" t="s">
        <v>136</v>
      </c>
      <c r="J66" s="354">
        <v>137.255</v>
      </c>
      <c r="K66" s="350">
        <v>0.78500000000000003</v>
      </c>
      <c r="L66" s="350">
        <v>246.71428571428572</v>
      </c>
      <c r="M66" s="355" t="s">
        <v>122</v>
      </c>
    </row>
    <row r="67" spans="8:13">
      <c r="H67" s="348">
        <v>61</v>
      </c>
      <c r="I67" s="354" t="s">
        <v>227</v>
      </c>
      <c r="J67" s="354">
        <v>140.041</v>
      </c>
      <c r="K67" s="350">
        <v>0.56499999999999995</v>
      </c>
      <c r="L67" s="350">
        <v>177.57142857142856</v>
      </c>
      <c r="M67" s="355" t="s">
        <v>122</v>
      </c>
    </row>
    <row r="68" spans="8:13">
      <c r="H68" s="348">
        <v>62</v>
      </c>
      <c r="I68" s="354" t="s">
        <v>228</v>
      </c>
      <c r="J68" s="354">
        <v>142.07400000000001</v>
      </c>
      <c r="K68" s="350">
        <v>0.48</v>
      </c>
      <c r="L68" s="350">
        <v>150.85714285714286</v>
      </c>
      <c r="M68" s="355" t="s">
        <v>122</v>
      </c>
    </row>
    <row r="69" spans="8:13">
      <c r="H69" s="348">
        <v>63</v>
      </c>
      <c r="I69" s="354" t="s">
        <v>229</v>
      </c>
      <c r="J69" s="354">
        <v>144.881</v>
      </c>
      <c r="K69" s="350">
        <v>0.90500000000000003</v>
      </c>
      <c r="L69" s="350">
        <v>284.42857142857144</v>
      </c>
      <c r="M69" s="355" t="s">
        <v>122</v>
      </c>
    </row>
    <row r="70" spans="8:13" ht="12.75" thickBot="1">
      <c r="H70" s="357">
        <v>64</v>
      </c>
      <c r="I70" s="358" t="s">
        <v>230</v>
      </c>
      <c r="J70" s="358">
        <v>147.428</v>
      </c>
      <c r="K70" s="350">
        <v>0.64100000000000001</v>
      </c>
      <c r="L70" s="350">
        <v>201.45714285714283</v>
      </c>
      <c r="M70" s="355" t="s">
        <v>122</v>
      </c>
    </row>
  </sheetData>
  <mergeCells count="2">
    <mergeCell ref="A5:F5"/>
    <mergeCell ref="H5:M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36FDD-B755-46C6-BFE5-5E4F3A5203AB}">
  <sheetPr>
    <tabColor theme="1" tint="4.9989318521683403E-2"/>
    <pageSetUpPr fitToPage="1"/>
  </sheetPr>
  <dimension ref="B1:AN123"/>
  <sheetViews>
    <sheetView zoomScale="60" zoomScaleNormal="60" zoomScaleSheetLayoutView="75" workbookViewId="0">
      <selection activeCell="AK2" sqref="AK2"/>
    </sheetView>
  </sheetViews>
  <sheetFormatPr defaultColWidth="9.140625" defaultRowHeight="15.75"/>
  <cols>
    <col min="1" max="1" width="9.140625" style="633"/>
    <col min="2" max="30" width="7.7109375" style="633" customWidth="1"/>
    <col min="31" max="31" width="8.85546875" style="633" customWidth="1"/>
    <col min="32" max="32" width="9.5703125" style="633" customWidth="1"/>
    <col min="33" max="34" width="7.7109375" style="633" customWidth="1"/>
    <col min="35" max="35" width="9.28515625" style="635" customWidth="1"/>
    <col min="36" max="36" width="9.5703125" style="633" customWidth="1"/>
    <col min="37" max="37" width="8.42578125" style="635" customWidth="1"/>
    <col min="38" max="39" width="7.7109375" style="635" customWidth="1"/>
    <col min="40" max="40" width="10.7109375" style="633" hidden="1" customWidth="1"/>
    <col min="41" max="77" width="7.7109375" style="633" customWidth="1"/>
    <col min="78" max="16384" width="9.140625" style="633"/>
  </cols>
  <sheetData>
    <row r="1" spans="2:40" s="615" customFormat="1" ht="29.65" customHeight="1" thickBot="1">
      <c r="B1" s="1089" t="s">
        <v>231</v>
      </c>
      <c r="C1" s="1089"/>
      <c r="D1" s="1089"/>
      <c r="E1" s="1089"/>
      <c r="F1" s="1089"/>
      <c r="G1" s="1089"/>
      <c r="H1" s="1089"/>
      <c r="I1" s="1089"/>
      <c r="J1" s="1089"/>
      <c r="K1" s="1089"/>
      <c r="L1" s="1089"/>
      <c r="M1" s="1089"/>
      <c r="N1" s="1089"/>
      <c r="O1" s="1089"/>
      <c r="P1" s="1089"/>
      <c r="Q1" s="1089"/>
      <c r="R1" s="1089"/>
      <c r="S1" s="1089"/>
      <c r="T1" s="1089"/>
      <c r="U1" s="1089"/>
      <c r="V1" s="1089"/>
      <c r="W1" s="1089"/>
      <c r="X1" s="1089"/>
      <c r="Y1" s="1089"/>
      <c r="Z1" s="1089"/>
      <c r="AA1" s="1089"/>
      <c r="AB1" s="1089"/>
      <c r="AC1" s="1089"/>
      <c r="AD1" s="1089"/>
      <c r="AE1" s="1089"/>
      <c r="AF1" s="1089"/>
      <c r="AG1" s="1089"/>
      <c r="AH1" s="1089"/>
      <c r="AI1" s="1089"/>
      <c r="AJ1" s="1090"/>
      <c r="AK1" s="1369">
        <f>Summary!O1</f>
        <v>46202</v>
      </c>
      <c r="AL1" s="1370"/>
      <c r="AM1" s="1371"/>
      <c r="AN1" s="614"/>
    </row>
    <row r="2" spans="2:40" s="629" customFormat="1" ht="15.75" customHeight="1" thickBot="1">
      <c r="B2" s="809"/>
      <c r="C2" s="810"/>
      <c r="D2" s="810"/>
      <c r="E2" s="810"/>
      <c r="F2" s="810"/>
      <c r="G2" s="810"/>
      <c r="H2" s="811"/>
      <c r="I2" s="811"/>
      <c r="J2" s="810"/>
      <c r="K2" s="810"/>
      <c r="L2" s="812"/>
      <c r="M2" s="813"/>
      <c r="N2" s="814"/>
      <c r="O2" s="815"/>
      <c r="P2" s="815"/>
      <c r="Q2" s="815"/>
      <c r="R2" s="815"/>
      <c r="S2" s="814"/>
      <c r="T2" s="814"/>
      <c r="U2" s="812"/>
      <c r="V2" s="813"/>
      <c r="W2" s="814"/>
      <c r="X2" s="815"/>
      <c r="Y2" s="815"/>
      <c r="Z2" s="815"/>
      <c r="AA2" s="815"/>
      <c r="AB2" s="816"/>
      <c r="AC2" s="816"/>
      <c r="AD2" s="776"/>
      <c r="AE2" s="817"/>
      <c r="AF2" s="818"/>
      <c r="AG2" s="819"/>
      <c r="AH2" s="820"/>
      <c r="AI2" s="821"/>
      <c r="AJ2" s="821"/>
      <c r="AK2" s="821"/>
      <c r="AL2" s="821"/>
      <c r="AM2" s="822"/>
    </row>
    <row r="3" spans="2:40" ht="21.75" thickBot="1">
      <c r="B3" s="1080" t="s">
        <v>232</v>
      </c>
      <c r="C3" s="1081"/>
      <c r="D3" s="1081"/>
      <c r="E3" s="1081"/>
      <c r="F3" s="1081"/>
      <c r="G3" s="1082"/>
      <c r="H3" s="631" t="s">
        <v>233</v>
      </c>
      <c r="I3" s="632"/>
      <c r="J3" s="632"/>
      <c r="L3" s="619"/>
      <c r="M3" s="619"/>
      <c r="N3" s="621"/>
      <c r="O3" s="1083"/>
      <c r="P3" s="1083"/>
      <c r="Q3" s="1083"/>
      <c r="R3" s="1083"/>
      <c r="S3" s="621"/>
      <c r="T3" s="621"/>
      <c r="U3" s="619"/>
      <c r="V3" s="619"/>
      <c r="W3" s="621"/>
      <c r="X3" s="634"/>
      <c r="Y3" s="623"/>
      <c r="Z3" s="623"/>
      <c r="AA3" s="623"/>
      <c r="AB3" s="774"/>
      <c r="AC3" s="775" t="s">
        <v>234</v>
      </c>
      <c r="AD3" s="776"/>
      <c r="AE3" s="777"/>
      <c r="AF3" s="777"/>
      <c r="AG3" s="777"/>
      <c r="AH3" s="777"/>
      <c r="AI3" s="778"/>
      <c r="AJ3" s="779"/>
      <c r="AM3" s="636"/>
    </row>
    <row r="4" spans="2:40" ht="26.1" customHeight="1">
      <c r="B4" s="1049" t="s">
        <v>25</v>
      </c>
      <c r="C4" s="1050"/>
      <c r="D4" s="1050"/>
      <c r="E4" s="771" t="s">
        <v>235</v>
      </c>
      <c r="F4" s="1051" t="str">
        <f>CONCATENATE(AK122," ","/"," ",H4)</f>
        <v>26 / 220</v>
      </c>
      <c r="G4" s="1052"/>
      <c r="H4" s="637">
        <v>220</v>
      </c>
      <c r="I4" s="632"/>
      <c r="J4" s="632"/>
      <c r="L4" s="638"/>
      <c r="M4" s="1084" t="s">
        <v>236</v>
      </c>
      <c r="N4" s="1085"/>
      <c r="O4" s="1085"/>
      <c r="P4" s="1085"/>
      <c r="Q4" s="1085"/>
      <c r="R4" s="1085"/>
      <c r="S4" s="1085"/>
      <c r="T4" s="1085"/>
      <c r="U4" s="1085"/>
      <c r="V4" s="1085"/>
      <c r="W4" s="1085"/>
      <c r="X4" s="1085"/>
      <c r="Y4" s="1086"/>
      <c r="Z4" s="634"/>
      <c r="AB4" s="646"/>
      <c r="AC4" s="1087" t="s">
        <v>237</v>
      </c>
      <c r="AD4" s="1087"/>
      <c r="AE4" s="1087"/>
      <c r="AF4" s="639"/>
      <c r="AH4" s="1087" t="s">
        <v>114</v>
      </c>
      <c r="AI4" s="1087"/>
      <c r="AJ4" s="1088"/>
      <c r="AM4" s="636"/>
    </row>
    <row r="5" spans="2:40" ht="25.5" customHeight="1">
      <c r="B5" s="1049" t="s">
        <v>26</v>
      </c>
      <c r="C5" s="1050"/>
      <c r="D5" s="1050"/>
      <c r="E5" s="771" t="s">
        <v>235</v>
      </c>
      <c r="F5" s="1051" t="str">
        <f>CONCATENATE(AN122," ","/"," ",H5)</f>
        <v>10 / 220</v>
      </c>
      <c r="G5" s="1052"/>
      <c r="H5" s="637">
        <v>220</v>
      </c>
      <c r="I5" s="632"/>
      <c r="J5" s="632"/>
      <c r="L5" s="623"/>
      <c r="M5" s="1077" t="s">
        <v>238</v>
      </c>
      <c r="N5" s="1078"/>
      <c r="O5" s="1078"/>
      <c r="P5" s="1078"/>
      <c r="Q5" s="1078"/>
      <c r="R5" s="1078"/>
      <c r="S5" s="1078"/>
      <c r="T5" s="1078"/>
      <c r="U5" s="1078"/>
      <c r="V5" s="1078"/>
      <c r="W5" s="1078"/>
      <c r="X5" s="1078"/>
      <c r="Y5" s="1079"/>
      <c r="Z5" s="634"/>
      <c r="AB5" s="646"/>
      <c r="AC5" s="634" t="e" vm="1">
        <v>#VALUE!</v>
      </c>
      <c r="AD5" s="1053" t="s">
        <v>239</v>
      </c>
      <c r="AE5" s="1053"/>
      <c r="AF5" s="1053"/>
      <c r="AI5" s="773" t="s">
        <v>240</v>
      </c>
      <c r="AJ5" s="780"/>
      <c r="AK5" s="773"/>
      <c r="AM5" s="636"/>
    </row>
    <row r="6" spans="2:40" ht="26.1" customHeight="1" thickBot="1">
      <c r="B6" s="1049" t="s">
        <v>241</v>
      </c>
      <c r="C6" s="1050"/>
      <c r="D6" s="1050"/>
      <c r="E6" s="772" t="s">
        <v>235</v>
      </c>
      <c r="F6" s="1051" t="str">
        <f>CONCATENATE(AL122," ","/"," ",H6)</f>
        <v>7 / 220</v>
      </c>
      <c r="G6" s="1052"/>
      <c r="H6" s="637">
        <v>220</v>
      </c>
      <c r="I6" s="632"/>
      <c r="J6" s="632"/>
      <c r="M6" s="1074" t="s">
        <v>242</v>
      </c>
      <c r="N6" s="1075"/>
      <c r="O6" s="1075"/>
      <c r="P6" s="1075"/>
      <c r="Q6" s="1075"/>
      <c r="R6" s="1075"/>
      <c r="S6" s="1075"/>
      <c r="T6" s="1075"/>
      <c r="U6" s="1075"/>
      <c r="V6" s="1075"/>
      <c r="W6" s="1075"/>
      <c r="X6" s="1075"/>
      <c r="Y6" s="1076"/>
      <c r="Z6" s="634"/>
      <c r="AB6" s="646"/>
      <c r="AC6" s="634" t="e" vm="2">
        <v>#VALUE!</v>
      </c>
      <c r="AD6" s="1053" t="s">
        <v>243</v>
      </c>
      <c r="AE6" s="1053"/>
      <c r="AF6" s="1053"/>
      <c r="AI6" s="781" t="s">
        <v>244</v>
      </c>
      <c r="AJ6" s="782"/>
      <c r="AK6" s="640"/>
      <c r="AM6" s="636"/>
    </row>
    <row r="7" spans="2:40" ht="26.1" customHeight="1">
      <c r="B7" s="1049" t="s">
        <v>245</v>
      </c>
      <c r="C7" s="1050"/>
      <c r="D7" s="1050"/>
      <c r="E7" s="772" t="s">
        <v>235</v>
      </c>
      <c r="F7" s="1051" t="s">
        <v>246</v>
      </c>
      <c r="G7" s="1052"/>
      <c r="H7" s="637">
        <v>220</v>
      </c>
      <c r="I7" s="632"/>
      <c r="J7" s="632"/>
      <c r="L7" s="641"/>
      <c r="X7" s="634"/>
      <c r="Y7" s="634"/>
      <c r="Z7" s="634"/>
      <c r="AB7" s="646"/>
      <c r="AC7" s="634" t="e" vm="3">
        <v>#VALUE!</v>
      </c>
      <c r="AD7" s="1053" t="s">
        <v>247</v>
      </c>
      <c r="AE7" s="1053"/>
      <c r="AF7" s="1053"/>
      <c r="AI7" s="781" t="s">
        <v>248</v>
      </c>
      <c r="AJ7" s="783"/>
      <c r="AK7" s="640"/>
      <c r="AM7" s="636"/>
    </row>
    <row r="8" spans="2:40" ht="26.1" customHeight="1">
      <c r="B8" s="1049" t="s">
        <v>249</v>
      </c>
      <c r="C8" s="1050"/>
      <c r="D8" s="1050"/>
      <c r="E8" s="772" t="s">
        <v>250</v>
      </c>
      <c r="F8" s="1051" t="str">
        <f>CONCATENATE(AM122," ","/"," ",H8)</f>
        <v>0 / 82.801</v>
      </c>
      <c r="G8" s="1052"/>
      <c r="H8" s="637">
        <v>82.801000000000002</v>
      </c>
      <c r="I8" s="632"/>
      <c r="J8" s="632"/>
      <c r="L8" s="619"/>
      <c r="N8" s="617"/>
      <c r="O8" s="617"/>
      <c r="P8" s="617"/>
      <c r="Q8" s="617"/>
      <c r="R8" s="617"/>
      <c r="S8" s="618"/>
      <c r="T8" s="621"/>
      <c r="U8" s="619"/>
      <c r="V8" s="619"/>
      <c r="W8" s="621"/>
      <c r="Z8" s="623"/>
      <c r="AA8" s="623"/>
      <c r="AB8" s="784"/>
      <c r="AC8" s="634"/>
      <c r="AD8" s="1053" t="s">
        <v>251</v>
      </c>
      <c r="AE8" s="1053"/>
      <c r="AF8" s="1053"/>
      <c r="AI8" s="781" t="s">
        <v>252</v>
      </c>
      <c r="AJ8" s="783"/>
      <c r="AK8" s="640"/>
      <c r="AM8" s="636"/>
    </row>
    <row r="9" spans="2:40" ht="26.1" customHeight="1" thickBot="1">
      <c r="B9" s="1059" t="s">
        <v>253</v>
      </c>
      <c r="C9" s="1060"/>
      <c r="D9" s="1060"/>
      <c r="E9" s="791" t="s">
        <v>250</v>
      </c>
      <c r="F9" s="1061" t="str">
        <f>CONCATENATE(AM122," ","/"," ",H9)</f>
        <v>0 / 82.801</v>
      </c>
      <c r="G9" s="1062"/>
      <c r="H9" s="637">
        <v>82.801000000000002</v>
      </c>
      <c r="I9" s="632"/>
      <c r="J9" s="632"/>
      <c r="L9" s="642"/>
      <c r="M9" s="642"/>
      <c r="N9" s="643"/>
      <c r="O9" s="644"/>
      <c r="P9" s="644"/>
      <c r="Q9" s="644"/>
      <c r="R9" s="644"/>
      <c r="S9" s="643"/>
      <c r="T9" s="643"/>
      <c r="U9" s="642"/>
      <c r="V9" s="642"/>
      <c r="W9" s="643"/>
      <c r="X9" s="645"/>
      <c r="Y9" s="645"/>
      <c r="Z9" s="645"/>
      <c r="AA9" s="645"/>
      <c r="AB9" s="785"/>
      <c r="AC9" s="786"/>
      <c r="AD9" s="787"/>
      <c r="AE9" s="788"/>
      <c r="AF9" s="788"/>
      <c r="AG9" s="788"/>
      <c r="AH9" s="788"/>
      <c r="AI9" s="789"/>
      <c r="AJ9" s="790"/>
      <c r="AK9" s="640"/>
      <c r="AM9" s="636"/>
    </row>
    <row r="10" spans="2:40" ht="16.5" thickBot="1">
      <c r="B10" s="646"/>
      <c r="I10" s="632"/>
      <c r="X10" s="647"/>
      <c r="Y10" s="648"/>
      <c r="Z10" s="649"/>
      <c r="AB10" s="650"/>
      <c r="AC10" s="649"/>
      <c r="AD10" s="648"/>
      <c r="AM10" s="636"/>
    </row>
    <row r="11" spans="2:40" ht="37.5">
      <c r="B11" s="646"/>
      <c r="AI11" s="651" t="s">
        <v>254</v>
      </c>
      <c r="AJ11" s="652" t="s">
        <v>255</v>
      </c>
      <c r="AK11" s="653" t="s">
        <v>256</v>
      </c>
      <c r="AL11" s="654" t="s">
        <v>257</v>
      </c>
      <c r="AM11" s="654" t="s">
        <v>258</v>
      </c>
      <c r="AN11" s="653" t="s">
        <v>26</v>
      </c>
    </row>
    <row r="12" spans="2:40" ht="15.75" customHeight="1">
      <c r="B12" s="655"/>
      <c r="C12" s="823"/>
      <c r="D12" s="823"/>
      <c r="E12" s="823"/>
      <c r="F12" s="823"/>
      <c r="G12" s="823"/>
      <c r="H12" s="823"/>
      <c r="I12" s="823"/>
      <c r="J12" s="823"/>
      <c r="K12" s="823"/>
      <c r="L12" s="823"/>
      <c r="M12" s="823"/>
      <c r="N12" s="823"/>
      <c r="O12" s="823"/>
      <c r="P12" s="823"/>
      <c r="Q12" s="823"/>
      <c r="R12" s="823"/>
      <c r="S12" s="823"/>
      <c r="T12" s="823"/>
      <c r="U12" s="823"/>
      <c r="V12" s="823"/>
      <c r="W12" s="823"/>
      <c r="X12" s="823"/>
      <c r="Y12" s="823"/>
      <c r="Z12" s="823"/>
      <c r="AA12" s="823"/>
      <c r="AB12" s="823"/>
      <c r="AC12" s="823"/>
      <c r="AD12" s="823"/>
      <c r="AE12" s="823"/>
      <c r="AF12" s="823"/>
      <c r="AG12" s="823"/>
      <c r="AH12" s="823"/>
      <c r="AI12" s="656"/>
      <c r="AJ12" s="657"/>
      <c r="AK12" s="658"/>
      <c r="AL12" s="658"/>
      <c r="AM12" s="659"/>
    </row>
    <row r="13" spans="2:40" ht="15.75" customHeight="1">
      <c r="B13" s="655"/>
      <c r="C13" s="823"/>
      <c r="D13" s="823"/>
      <c r="E13" s="823"/>
      <c r="F13" s="823"/>
      <c r="G13" s="823"/>
      <c r="H13" s="823"/>
      <c r="I13" s="823"/>
      <c r="J13" s="823"/>
      <c r="K13" s="823"/>
      <c r="L13" s="823"/>
      <c r="M13" s="823"/>
      <c r="N13" s="823"/>
      <c r="O13" s="823"/>
      <c r="P13" s="823"/>
      <c r="Q13" s="823"/>
      <c r="R13" s="823"/>
      <c r="S13" s="823"/>
      <c r="T13" s="823"/>
      <c r="U13" s="823"/>
      <c r="V13" s="823"/>
      <c r="W13" s="823"/>
      <c r="X13" s="823"/>
      <c r="Y13" s="823"/>
      <c r="Z13" s="823"/>
      <c r="AA13" s="823"/>
      <c r="AB13" s="823"/>
      <c r="AC13" s="823"/>
      <c r="AD13" s="823"/>
      <c r="AE13" s="823"/>
      <c r="AF13" s="823"/>
      <c r="AG13" s="823"/>
      <c r="AH13" s="823"/>
      <c r="AI13" s="656"/>
      <c r="AJ13" s="657"/>
      <c r="AK13" s="658"/>
      <c r="AL13" s="658"/>
      <c r="AM13" s="659"/>
    </row>
    <row r="14" spans="2:40" ht="15.75" customHeight="1">
      <c r="B14" s="1063" t="s">
        <v>259</v>
      </c>
      <c r="C14" s="1064"/>
      <c r="D14" s="824">
        <v>151.994</v>
      </c>
      <c r="E14" s="660"/>
      <c r="F14" s="824">
        <v>410</v>
      </c>
      <c r="G14" s="660"/>
      <c r="H14" s="824">
        <v>429.49400000000003</v>
      </c>
      <c r="I14" s="660"/>
      <c r="J14" s="825">
        <v>228.25700000000001</v>
      </c>
      <c r="K14" s="660"/>
      <c r="L14" s="825">
        <v>230.92</v>
      </c>
      <c r="M14" s="660"/>
      <c r="N14" s="824">
        <v>373.09800000000001</v>
      </c>
      <c r="O14" s="660"/>
      <c r="P14" s="824">
        <v>343</v>
      </c>
      <c r="Q14" s="660"/>
      <c r="R14" s="824">
        <v>414</v>
      </c>
      <c r="S14" s="660"/>
      <c r="T14" s="824">
        <v>397</v>
      </c>
      <c r="U14" s="660"/>
      <c r="V14" s="824">
        <v>350.27800000000002</v>
      </c>
      <c r="W14" s="660"/>
      <c r="X14" s="824">
        <v>338</v>
      </c>
      <c r="Y14" s="660"/>
      <c r="Z14" s="824">
        <v>343.26100000000002</v>
      </c>
      <c r="AA14" s="660"/>
      <c r="AB14" s="825">
        <v>152.79300000000001</v>
      </c>
      <c r="AC14" s="660"/>
      <c r="AD14" s="824">
        <v>445</v>
      </c>
      <c r="AE14" s="660"/>
      <c r="AF14" s="824">
        <v>383</v>
      </c>
      <c r="AG14" s="660"/>
      <c r="AH14" s="824"/>
      <c r="AI14" s="661">
        <f>SUM(B14:AH14)</f>
        <v>4990.0950000000003</v>
      </c>
      <c r="AJ14" s="662">
        <f>+AI14</f>
        <v>4990.0950000000003</v>
      </c>
      <c r="AK14" s="658">
        <f>COUNTA(B15:AG15)</f>
        <v>0</v>
      </c>
      <c r="AL14" s="663">
        <f>COUNTA(B13:AG13)</f>
        <v>0</v>
      </c>
      <c r="AM14" s="664"/>
    </row>
    <row r="15" spans="2:40" ht="15.75" customHeight="1" thickBot="1">
      <c r="B15" s="1065"/>
      <c r="C15" s="1066"/>
      <c r="D15" s="823"/>
      <c r="E15" s="665"/>
      <c r="F15" s="823"/>
      <c r="G15" s="666"/>
      <c r="H15" s="823"/>
      <c r="I15" s="665"/>
      <c r="J15" s="823"/>
      <c r="K15" s="666"/>
      <c r="L15" s="823"/>
      <c r="M15" s="665"/>
      <c r="N15" s="823"/>
      <c r="O15" s="666"/>
      <c r="P15" s="823"/>
      <c r="Q15" s="665"/>
      <c r="R15" s="823"/>
      <c r="S15" s="666"/>
      <c r="T15" s="823"/>
      <c r="U15" s="665"/>
      <c r="V15" s="823"/>
      <c r="W15" s="666"/>
      <c r="X15" s="823"/>
      <c r="Y15" s="665"/>
      <c r="Z15" s="823"/>
      <c r="AA15" s="666"/>
      <c r="AB15" s="823"/>
      <c r="AC15" s="665"/>
      <c r="AD15" s="823"/>
      <c r="AE15" s="666"/>
      <c r="AF15" s="823"/>
      <c r="AG15" s="666"/>
      <c r="AH15" s="823"/>
      <c r="AI15" s="656"/>
      <c r="AJ15" s="662"/>
      <c r="AK15" s="658"/>
      <c r="AL15" s="667"/>
      <c r="AM15" s="664"/>
    </row>
    <row r="16" spans="2:40" ht="15.75" customHeight="1">
      <c r="B16" s="1067"/>
      <c r="C16" s="1068"/>
      <c r="D16" s="826"/>
      <c r="E16" s="826" t="s">
        <v>260</v>
      </c>
      <c r="F16" s="826"/>
      <c r="G16" s="826" t="s">
        <v>261</v>
      </c>
      <c r="H16" s="826"/>
      <c r="I16" s="826" t="s">
        <v>262</v>
      </c>
      <c r="J16" s="1069" t="s">
        <v>263</v>
      </c>
      <c r="K16" s="826" t="s">
        <v>264</v>
      </c>
      <c r="L16" s="1070" t="s">
        <v>265</v>
      </c>
      <c r="M16" s="826" t="s">
        <v>266</v>
      </c>
      <c r="N16" s="826"/>
      <c r="O16" s="826" t="s">
        <v>153</v>
      </c>
      <c r="P16" s="826"/>
      <c r="Q16" s="826" t="s">
        <v>267</v>
      </c>
      <c r="R16" s="826"/>
      <c r="S16" s="826" t="s">
        <v>268</v>
      </c>
      <c r="T16" s="826"/>
      <c r="U16" s="826" t="s">
        <v>269</v>
      </c>
      <c r="V16" s="826"/>
      <c r="W16" s="826" t="s">
        <v>270</v>
      </c>
      <c r="X16" s="826"/>
      <c r="Y16" s="826" t="s">
        <v>271</v>
      </c>
      <c r="Z16" s="826"/>
      <c r="AA16" s="826" t="s">
        <v>152</v>
      </c>
      <c r="AB16" s="827" t="s">
        <v>272</v>
      </c>
      <c r="AC16" s="826" t="s">
        <v>155</v>
      </c>
      <c r="AD16" s="826"/>
      <c r="AE16" s="826" t="s">
        <v>273</v>
      </c>
      <c r="AF16" s="826"/>
      <c r="AG16" s="826" t="s">
        <v>274</v>
      </c>
      <c r="AI16" s="656"/>
      <c r="AJ16" s="662"/>
      <c r="AK16" s="658"/>
      <c r="AL16" s="658"/>
      <c r="AM16" s="664"/>
    </row>
    <row r="17" spans="2:39" ht="15.75" customHeight="1">
      <c r="B17" s="1072"/>
      <c r="C17" s="1073"/>
      <c r="D17" s="826"/>
      <c r="E17" s="826" t="s">
        <v>275</v>
      </c>
      <c r="F17" s="826"/>
      <c r="G17" s="826" t="s">
        <v>276</v>
      </c>
      <c r="H17" s="826"/>
      <c r="I17" s="826" t="s">
        <v>275</v>
      </c>
      <c r="J17" s="1069"/>
      <c r="K17" s="826" t="s">
        <v>277</v>
      </c>
      <c r="L17" s="1071"/>
      <c r="M17" s="826" t="s">
        <v>278</v>
      </c>
      <c r="N17" s="826"/>
      <c r="O17" s="826" t="s">
        <v>279</v>
      </c>
      <c r="P17" s="826"/>
      <c r="Q17" s="826" t="s">
        <v>280</v>
      </c>
      <c r="R17" s="826"/>
      <c r="S17" s="826" t="s">
        <v>280</v>
      </c>
      <c r="T17" s="826"/>
      <c r="U17" s="826" t="s">
        <v>280</v>
      </c>
      <c r="V17" s="826"/>
      <c r="W17" s="826" t="s">
        <v>281</v>
      </c>
      <c r="X17" s="826"/>
      <c r="Y17" s="826" t="s">
        <v>282</v>
      </c>
      <c r="Z17" s="826"/>
      <c r="AA17" s="826" t="s">
        <v>277</v>
      </c>
      <c r="AB17" s="827" t="s">
        <v>283</v>
      </c>
      <c r="AC17" s="826" t="s">
        <v>277</v>
      </c>
      <c r="AD17" s="826"/>
      <c r="AE17" s="826" t="s">
        <v>280</v>
      </c>
      <c r="AF17" s="826"/>
      <c r="AG17" s="826" t="s">
        <v>276</v>
      </c>
      <c r="AI17" s="656"/>
      <c r="AJ17" s="662"/>
      <c r="AK17" s="658"/>
      <c r="AL17" s="658"/>
      <c r="AM17" s="664"/>
    </row>
    <row r="18" spans="2:39" ht="15.75" customHeight="1">
      <c r="B18" s="668"/>
      <c r="C18" s="826"/>
      <c r="D18" s="826"/>
      <c r="E18" s="826"/>
      <c r="F18" s="826"/>
      <c r="G18" s="826"/>
      <c r="H18" s="826"/>
      <c r="I18" s="826"/>
      <c r="J18" s="826"/>
      <c r="K18" s="826"/>
      <c r="L18" s="826"/>
      <c r="M18" s="826"/>
      <c r="N18" s="826"/>
      <c r="O18" s="826"/>
      <c r="P18" s="826"/>
      <c r="Q18" s="826"/>
      <c r="R18" s="826"/>
      <c r="S18" s="826"/>
      <c r="T18" s="826"/>
      <c r="U18" s="826"/>
      <c r="V18" s="826"/>
      <c r="W18" s="826"/>
      <c r="X18" s="826"/>
      <c r="Y18" s="826"/>
      <c r="Z18" s="639"/>
      <c r="AA18" s="828"/>
      <c r="AB18" s="639"/>
      <c r="AI18" s="670"/>
      <c r="AJ18" s="662"/>
      <c r="AK18" s="658"/>
      <c r="AL18" s="658"/>
      <c r="AM18" s="664"/>
    </row>
    <row r="19" spans="2:39">
      <c r="B19" s="646"/>
      <c r="E19" s="826"/>
      <c r="F19" s="826"/>
      <c r="G19" s="826"/>
      <c r="H19" s="826"/>
      <c r="I19" s="826"/>
      <c r="J19" s="826"/>
      <c r="K19" s="826"/>
      <c r="L19" s="826"/>
      <c r="M19" s="826"/>
      <c r="N19" s="826"/>
      <c r="O19" s="826"/>
      <c r="P19" s="826"/>
      <c r="Q19" s="826"/>
      <c r="R19" s="826"/>
      <c r="S19" s="826"/>
      <c r="T19" s="826"/>
      <c r="U19" s="826"/>
      <c r="V19" s="826"/>
      <c r="W19" s="826"/>
      <c r="X19" s="826"/>
      <c r="Y19" s="826"/>
      <c r="Z19" s="826"/>
      <c r="AA19" s="826"/>
      <c r="AB19" s="826"/>
      <c r="AC19" s="826"/>
      <c r="AD19" s="826"/>
      <c r="AE19" s="826"/>
      <c r="AF19" s="826"/>
      <c r="AG19" s="826"/>
      <c r="AI19" s="670"/>
      <c r="AJ19" s="662"/>
      <c r="AK19" s="658"/>
      <c r="AL19" s="658"/>
      <c r="AM19" s="664"/>
    </row>
    <row r="20" spans="2:39" ht="15.75" customHeight="1">
      <c r="B20" s="655"/>
      <c r="C20" s="823"/>
      <c r="D20" s="823"/>
      <c r="E20" s="826"/>
      <c r="F20" s="826"/>
      <c r="G20" s="826"/>
      <c r="H20" s="826"/>
      <c r="I20" s="826"/>
      <c r="J20" s="826"/>
      <c r="K20" s="826"/>
      <c r="L20" s="826"/>
      <c r="M20" s="826"/>
      <c r="N20" s="826"/>
      <c r="O20" s="826"/>
      <c r="P20" s="826"/>
      <c r="Q20" s="826"/>
      <c r="R20" s="826"/>
      <c r="S20" s="826"/>
      <c r="T20" s="826"/>
      <c r="U20" s="826"/>
      <c r="V20" s="826"/>
      <c r="W20" s="826"/>
      <c r="X20" s="826"/>
      <c r="Y20" s="826"/>
      <c r="Z20" s="823"/>
      <c r="AA20" s="823"/>
      <c r="AB20" s="823"/>
      <c r="AC20" s="823"/>
      <c r="AD20" s="823"/>
      <c r="AE20" s="823"/>
      <c r="AF20" s="823"/>
      <c r="AG20" s="823"/>
      <c r="AH20" s="823"/>
      <c r="AI20" s="656"/>
      <c r="AJ20" s="662"/>
      <c r="AK20" s="658"/>
      <c r="AL20" s="658"/>
      <c r="AM20" s="664"/>
    </row>
    <row r="21" spans="2:39" ht="15.75" customHeight="1">
      <c r="B21" s="655"/>
      <c r="C21" s="823"/>
      <c r="D21" s="823"/>
      <c r="E21" s="823"/>
      <c r="F21" s="823"/>
      <c r="G21" s="823"/>
      <c r="H21" s="823"/>
      <c r="I21" s="823"/>
      <c r="J21" s="823"/>
      <c r="K21" s="823"/>
      <c r="L21" s="823"/>
      <c r="M21" s="823"/>
      <c r="N21" s="823"/>
      <c r="O21" s="823"/>
      <c r="P21" s="823"/>
      <c r="Q21" s="823"/>
      <c r="R21" s="823"/>
      <c r="S21" s="823"/>
      <c r="T21" s="823"/>
      <c r="U21" s="823"/>
      <c r="V21" s="823"/>
      <c r="W21" s="823"/>
      <c r="X21" s="823"/>
      <c r="Y21" s="823"/>
      <c r="Z21" s="823"/>
      <c r="AA21" s="823"/>
      <c r="AB21" s="823"/>
      <c r="AC21" s="823"/>
      <c r="AD21" s="823"/>
      <c r="AE21" s="823"/>
      <c r="AF21" s="823"/>
      <c r="AG21" s="823"/>
      <c r="AH21" s="823"/>
      <c r="AI21" s="656"/>
      <c r="AJ21" s="662"/>
      <c r="AK21" s="658"/>
      <c r="AL21" s="658"/>
      <c r="AM21" s="664"/>
    </row>
    <row r="22" spans="2:39" ht="15.75" customHeight="1">
      <c r="B22" s="668">
        <v>368.64499999999998</v>
      </c>
      <c r="C22" s="660"/>
      <c r="D22" s="824">
        <v>349.87</v>
      </c>
      <c r="E22" s="660"/>
      <c r="F22" s="824">
        <v>415</v>
      </c>
      <c r="G22" s="660"/>
      <c r="H22" s="824">
        <v>404.48399999999998</v>
      </c>
      <c r="I22" s="660"/>
      <c r="J22" s="824">
        <v>325</v>
      </c>
      <c r="K22" s="660"/>
      <c r="L22" s="824">
        <v>386</v>
      </c>
      <c r="M22" s="660"/>
      <c r="N22" s="824">
        <v>434</v>
      </c>
      <c r="O22" s="660"/>
      <c r="P22" s="824">
        <v>392</v>
      </c>
      <c r="Q22" s="660"/>
      <c r="R22" s="824">
        <v>404</v>
      </c>
      <c r="S22" s="660"/>
      <c r="T22" s="824">
        <v>398</v>
      </c>
      <c r="U22" s="660"/>
      <c r="V22" s="824">
        <v>441</v>
      </c>
      <c r="W22" s="660"/>
      <c r="X22" s="824">
        <v>385</v>
      </c>
      <c r="Y22" s="660"/>
      <c r="Z22" s="824">
        <v>434</v>
      </c>
      <c r="AA22" s="660"/>
      <c r="AB22" s="824">
        <v>402</v>
      </c>
      <c r="AC22" s="660"/>
      <c r="AD22" s="824">
        <v>391.07900000000001</v>
      </c>
      <c r="AE22" s="660"/>
      <c r="AF22" s="824">
        <v>392</v>
      </c>
      <c r="AG22" s="660"/>
      <c r="AH22" s="824"/>
      <c r="AI22" s="661">
        <f>SUM(B22:AH22)</f>
        <v>6322.0779999999995</v>
      </c>
      <c r="AJ22" s="662">
        <f>+AI22+AJ14</f>
        <v>11312.172999999999</v>
      </c>
      <c r="AK22" s="658">
        <f>COUNTA(B23:AG23)</f>
        <v>0</v>
      </c>
      <c r="AL22" s="658">
        <f>COUNTA(B21:AG21)</f>
        <v>0</v>
      </c>
      <c r="AM22" s="664"/>
    </row>
    <row r="23" spans="2:39" ht="15.75" customHeight="1" thickBot="1">
      <c r="B23" s="671"/>
      <c r="C23" s="665"/>
      <c r="D23" s="672"/>
      <c r="E23" s="665"/>
      <c r="F23" s="672"/>
      <c r="G23" s="666"/>
      <c r="H23" s="672"/>
      <c r="I23" s="665"/>
      <c r="J23" s="672"/>
      <c r="K23" s="666"/>
      <c r="L23" s="672"/>
      <c r="M23" s="665"/>
      <c r="N23" s="672"/>
      <c r="O23" s="666"/>
      <c r="P23" s="672"/>
      <c r="Q23" s="665"/>
      <c r="R23" s="672"/>
      <c r="S23" s="666"/>
      <c r="T23" s="672"/>
      <c r="U23" s="665"/>
      <c r="V23" s="672"/>
      <c r="W23" s="665"/>
      <c r="X23" s="672"/>
      <c r="Y23" s="665"/>
      <c r="Z23" s="672"/>
      <c r="AA23" s="666"/>
      <c r="AB23" s="672"/>
      <c r="AC23" s="665"/>
      <c r="AD23" s="672"/>
      <c r="AE23" s="666"/>
      <c r="AF23" s="672"/>
      <c r="AG23" s="665"/>
      <c r="AH23" s="823"/>
      <c r="AI23" s="656"/>
      <c r="AJ23" s="662"/>
      <c r="AK23" s="658"/>
      <c r="AL23" s="658"/>
      <c r="AM23" s="664"/>
    </row>
    <row r="24" spans="2:39">
      <c r="B24" s="646"/>
      <c r="C24" s="826" t="s">
        <v>284</v>
      </c>
      <c r="E24" s="826" t="s">
        <v>285</v>
      </c>
      <c r="G24" s="826" t="s">
        <v>286</v>
      </c>
      <c r="I24" s="826" t="s">
        <v>154</v>
      </c>
      <c r="K24" s="826" t="s">
        <v>287</v>
      </c>
      <c r="M24" s="826" t="s">
        <v>288</v>
      </c>
      <c r="O24" s="826" t="s">
        <v>289</v>
      </c>
      <c r="Q24" s="826" t="s">
        <v>290</v>
      </c>
      <c r="S24" s="826" t="s">
        <v>291</v>
      </c>
      <c r="U24" s="826" t="s">
        <v>157</v>
      </c>
      <c r="W24" s="826" t="s">
        <v>156</v>
      </c>
      <c r="Y24" s="826" t="s">
        <v>292</v>
      </c>
      <c r="AA24" s="826" t="s">
        <v>293</v>
      </c>
      <c r="AC24" s="826" t="s">
        <v>294</v>
      </c>
      <c r="AE24" s="826" t="s">
        <v>295</v>
      </c>
      <c r="AG24" s="826" t="s">
        <v>296</v>
      </c>
      <c r="AI24" s="656"/>
      <c r="AJ24" s="662"/>
      <c r="AK24" s="658"/>
      <c r="AL24" s="658"/>
      <c r="AM24" s="664"/>
    </row>
    <row r="25" spans="2:39">
      <c r="B25" s="646"/>
      <c r="C25" s="826" t="s">
        <v>276</v>
      </c>
      <c r="E25" s="826" t="s">
        <v>280</v>
      </c>
      <c r="G25" s="826" t="s">
        <v>276</v>
      </c>
      <c r="I25" s="826" t="s">
        <v>297</v>
      </c>
      <c r="K25" s="826" t="s">
        <v>280</v>
      </c>
      <c r="M25" s="826" t="s">
        <v>282</v>
      </c>
      <c r="O25" s="826" t="s">
        <v>280</v>
      </c>
      <c r="Q25" s="826" t="s">
        <v>282</v>
      </c>
      <c r="S25" s="826" t="s">
        <v>282</v>
      </c>
      <c r="U25" s="826" t="s">
        <v>276</v>
      </c>
      <c r="W25" s="826" t="s">
        <v>298</v>
      </c>
      <c r="Y25" s="826" t="s">
        <v>282</v>
      </c>
      <c r="AA25" s="826" t="s">
        <v>280</v>
      </c>
      <c r="AC25" s="826" t="s">
        <v>276</v>
      </c>
      <c r="AE25" s="826" t="s">
        <v>299</v>
      </c>
      <c r="AG25" s="826" t="s">
        <v>282</v>
      </c>
      <c r="AI25" s="656"/>
      <c r="AJ25" s="662"/>
      <c r="AK25" s="658"/>
      <c r="AL25" s="658"/>
      <c r="AM25" s="664"/>
    </row>
    <row r="26" spans="2:39">
      <c r="B26" s="646"/>
      <c r="AI26" s="656"/>
      <c r="AJ26" s="662"/>
      <c r="AK26" s="658"/>
      <c r="AL26" s="658"/>
      <c r="AM26" s="664"/>
    </row>
    <row r="27" spans="2:39">
      <c r="B27" s="646"/>
      <c r="E27" s="826"/>
      <c r="F27" s="826"/>
      <c r="G27" s="826"/>
      <c r="H27" s="826"/>
      <c r="I27" s="826"/>
      <c r="J27" s="826"/>
      <c r="K27" s="826"/>
      <c r="L27" s="826"/>
      <c r="M27" s="826"/>
      <c r="N27" s="826"/>
      <c r="O27" s="826"/>
      <c r="P27" s="826"/>
      <c r="Q27" s="826"/>
      <c r="R27" s="826"/>
      <c r="S27" s="826"/>
      <c r="T27" s="826"/>
      <c r="U27" s="826"/>
      <c r="V27" s="826"/>
      <c r="W27" s="826"/>
      <c r="X27" s="826"/>
      <c r="Y27" s="826"/>
      <c r="Z27" s="826"/>
      <c r="AA27" s="826"/>
      <c r="AB27" s="826"/>
      <c r="AC27" s="826"/>
      <c r="AD27" s="826"/>
      <c r="AE27" s="826"/>
      <c r="AF27" s="826"/>
      <c r="AG27" s="826"/>
      <c r="AI27" s="670"/>
      <c r="AJ27" s="662"/>
      <c r="AK27" s="658"/>
      <c r="AL27" s="658"/>
      <c r="AM27" s="664"/>
    </row>
    <row r="28" spans="2:39" ht="15.75" customHeight="1">
      <c r="B28" s="655"/>
      <c r="C28" s="823"/>
      <c r="D28" s="823"/>
      <c r="E28" s="823"/>
      <c r="F28" s="823"/>
      <c r="G28" s="823"/>
      <c r="H28" s="823"/>
      <c r="I28" s="823"/>
      <c r="J28" s="823"/>
      <c r="K28" s="823"/>
      <c r="L28" s="823"/>
      <c r="M28" s="823"/>
      <c r="N28" s="823"/>
      <c r="O28" s="823"/>
      <c r="P28" s="823"/>
      <c r="Q28" s="823"/>
      <c r="R28" s="823"/>
      <c r="S28" s="823"/>
      <c r="T28" s="823"/>
      <c r="U28" s="823"/>
      <c r="V28" s="823"/>
      <c r="W28" s="823"/>
      <c r="X28" s="823"/>
      <c r="Y28" s="823"/>
      <c r="Z28" s="823"/>
      <c r="AA28" s="823"/>
      <c r="AB28" s="823"/>
      <c r="AC28" s="823"/>
      <c r="AD28" s="823"/>
      <c r="AE28" s="823"/>
      <c r="AF28" s="823"/>
      <c r="AG28" s="823"/>
      <c r="AH28" s="823"/>
      <c r="AI28" s="673"/>
      <c r="AJ28" s="662"/>
      <c r="AK28" s="658"/>
      <c r="AL28" s="658"/>
      <c r="AM28" s="664"/>
    </row>
    <row r="29" spans="2:39" ht="15.75" customHeight="1">
      <c r="B29" s="655"/>
      <c r="C29" s="823"/>
      <c r="D29" s="823"/>
      <c r="E29" s="823"/>
      <c r="F29" s="823"/>
      <c r="G29" s="823"/>
      <c r="H29" s="823"/>
      <c r="I29" s="823"/>
      <c r="J29" s="823"/>
      <c r="K29" s="823"/>
      <c r="L29" s="823"/>
      <c r="M29" s="823"/>
      <c r="N29" s="823"/>
      <c r="O29" s="823"/>
      <c r="P29" s="823"/>
      <c r="Q29" s="823"/>
      <c r="R29" s="823"/>
      <c r="S29" s="823"/>
      <c r="T29" s="823"/>
      <c r="U29" s="823"/>
      <c r="V29" s="823"/>
      <c r="W29" s="823"/>
      <c r="X29" s="823"/>
      <c r="Y29" s="823"/>
      <c r="Z29" s="823"/>
      <c r="AA29" s="823"/>
      <c r="AB29" s="823"/>
      <c r="AC29" s="823"/>
      <c r="AD29" s="823"/>
      <c r="AE29" s="823"/>
      <c r="AF29" s="823"/>
      <c r="AG29" s="823"/>
      <c r="AH29" s="823"/>
      <c r="AI29" s="673"/>
      <c r="AJ29" s="662"/>
      <c r="AK29" s="658"/>
      <c r="AL29" s="658"/>
      <c r="AM29" s="664"/>
    </row>
    <row r="30" spans="2:39" ht="15.75" customHeight="1">
      <c r="B30" s="668">
        <v>400</v>
      </c>
      <c r="C30" s="660"/>
      <c r="D30" s="826">
        <v>401</v>
      </c>
      <c r="E30" s="674"/>
      <c r="F30" s="826">
        <v>386</v>
      </c>
      <c r="G30" s="674"/>
      <c r="H30" s="826">
        <v>322</v>
      </c>
      <c r="I30" s="674"/>
      <c r="J30" s="826">
        <v>301</v>
      </c>
      <c r="K30" s="674"/>
      <c r="L30" s="826">
        <v>374.54599999999999</v>
      </c>
      <c r="M30" s="674"/>
      <c r="N30" s="826">
        <v>430</v>
      </c>
      <c r="O30" s="674"/>
      <c r="P30" s="826">
        <v>401</v>
      </c>
      <c r="Q30" s="674"/>
      <c r="R30" s="826">
        <v>401</v>
      </c>
      <c r="S30" s="674"/>
      <c r="T30" s="826">
        <v>439</v>
      </c>
      <c r="U30" s="674"/>
      <c r="V30" s="826">
        <v>362</v>
      </c>
      <c r="W30" s="674"/>
      <c r="X30" s="826">
        <v>397</v>
      </c>
      <c r="Y30" s="674"/>
      <c r="Z30" s="826">
        <v>337</v>
      </c>
      <c r="AA30" s="674"/>
      <c r="AB30" s="826">
        <v>344.26</v>
      </c>
      <c r="AC30" s="674"/>
      <c r="AD30" s="826">
        <v>409</v>
      </c>
      <c r="AE30" s="674"/>
      <c r="AF30" s="826">
        <v>432</v>
      </c>
      <c r="AG30" s="674"/>
      <c r="AH30" s="824"/>
      <c r="AI30" s="661">
        <f>SUM(B30:AH30)</f>
        <v>6136.8060000000005</v>
      </c>
      <c r="AJ30" s="662">
        <f>+AI30+AJ22</f>
        <v>17448.978999999999</v>
      </c>
      <c r="AK30" s="658">
        <f>COUNTA(B31:AG31)</f>
        <v>0</v>
      </c>
      <c r="AL30" s="658">
        <f>COUNTA(B29:AG29)</f>
        <v>0</v>
      </c>
      <c r="AM30" s="664"/>
    </row>
    <row r="31" spans="2:39" ht="15.75" customHeight="1" thickBot="1">
      <c r="B31" s="671"/>
      <c r="C31" s="665"/>
      <c r="D31" s="675"/>
      <c r="E31" s="666"/>
      <c r="F31" s="675"/>
      <c r="G31" s="666"/>
      <c r="H31" s="675"/>
      <c r="I31" s="666"/>
      <c r="J31" s="675"/>
      <c r="K31" s="666"/>
      <c r="L31" s="675"/>
      <c r="M31" s="666"/>
      <c r="N31" s="675"/>
      <c r="O31" s="666"/>
      <c r="P31" s="675"/>
      <c r="Q31" s="666"/>
      <c r="R31" s="675"/>
      <c r="S31" s="666"/>
      <c r="T31" s="675"/>
      <c r="U31" s="666"/>
      <c r="V31" s="675"/>
      <c r="W31" s="666"/>
      <c r="X31" s="675"/>
      <c r="Y31" s="666"/>
      <c r="Z31" s="675"/>
      <c r="AA31" s="666"/>
      <c r="AB31" s="675"/>
      <c r="AC31" s="666"/>
      <c r="AD31" s="675"/>
      <c r="AE31" s="666"/>
      <c r="AF31" s="675"/>
      <c r="AG31" s="666"/>
      <c r="AH31" s="823"/>
      <c r="AI31" s="656"/>
      <c r="AJ31" s="662"/>
      <c r="AK31" s="658"/>
      <c r="AL31" s="658"/>
      <c r="AM31" s="664"/>
    </row>
    <row r="32" spans="2:39">
      <c r="B32" s="646"/>
      <c r="C32" s="826" t="s">
        <v>159</v>
      </c>
      <c r="D32" s="829"/>
      <c r="E32" s="826" t="s">
        <v>158</v>
      </c>
      <c r="F32" s="829"/>
      <c r="G32" s="826" t="s">
        <v>300</v>
      </c>
      <c r="H32" s="829"/>
      <c r="I32" s="826" t="s">
        <v>301</v>
      </c>
      <c r="J32" s="829"/>
      <c r="K32" s="826" t="s">
        <v>302</v>
      </c>
      <c r="L32" s="829"/>
      <c r="M32" s="826" t="s">
        <v>303</v>
      </c>
      <c r="N32" s="829"/>
      <c r="O32" s="826" t="s">
        <v>123</v>
      </c>
      <c r="P32" s="829"/>
      <c r="Q32" s="826" t="s">
        <v>304</v>
      </c>
      <c r="R32" s="829"/>
      <c r="S32" s="826" t="s">
        <v>160</v>
      </c>
      <c r="T32" s="829"/>
      <c r="U32" s="826" t="s">
        <v>161</v>
      </c>
      <c r="V32" s="829"/>
      <c r="W32" s="826" t="s">
        <v>305</v>
      </c>
      <c r="X32" s="829"/>
      <c r="Y32" s="826" t="s">
        <v>306</v>
      </c>
      <c r="Z32" s="829"/>
      <c r="AA32" s="826" t="s">
        <v>307</v>
      </c>
      <c r="AB32" s="829"/>
      <c r="AC32" s="826" t="s">
        <v>308</v>
      </c>
      <c r="AD32" s="829"/>
      <c r="AE32" s="826" t="s">
        <v>309</v>
      </c>
      <c r="AF32" s="829"/>
      <c r="AG32" s="826" t="s">
        <v>162</v>
      </c>
      <c r="AI32" s="656"/>
      <c r="AJ32" s="662"/>
      <c r="AK32" s="658"/>
      <c r="AL32" s="658"/>
      <c r="AM32" s="664"/>
    </row>
    <row r="33" spans="2:39">
      <c r="B33" s="646"/>
      <c r="C33" s="826" t="s">
        <v>276</v>
      </c>
      <c r="D33" s="829"/>
      <c r="E33" s="826" t="s">
        <v>282</v>
      </c>
      <c r="F33" s="829"/>
      <c r="G33" s="826" t="s">
        <v>280</v>
      </c>
      <c r="H33" s="829"/>
      <c r="I33" s="826" t="s">
        <v>280</v>
      </c>
      <c r="J33" s="829"/>
      <c r="K33" s="826" t="s">
        <v>280</v>
      </c>
      <c r="L33" s="829"/>
      <c r="M33" s="826" t="s">
        <v>310</v>
      </c>
      <c r="N33" s="829"/>
      <c r="O33" s="826" t="s">
        <v>298</v>
      </c>
      <c r="P33" s="829"/>
      <c r="Q33" s="826" t="s">
        <v>280</v>
      </c>
      <c r="R33" s="829"/>
      <c r="S33" s="826" t="s">
        <v>282</v>
      </c>
      <c r="T33" s="829"/>
      <c r="U33" s="826" t="s">
        <v>276</v>
      </c>
      <c r="V33" s="829"/>
      <c r="W33" s="826" t="s">
        <v>298</v>
      </c>
      <c r="X33" s="829"/>
      <c r="Y33" s="826" t="s">
        <v>311</v>
      </c>
      <c r="Z33" s="829"/>
      <c r="AA33" s="826" t="s">
        <v>311</v>
      </c>
      <c r="AB33" s="829"/>
      <c r="AC33" s="826" t="s">
        <v>297</v>
      </c>
      <c r="AD33" s="829"/>
      <c r="AE33" s="826" t="s">
        <v>276</v>
      </c>
      <c r="AF33" s="829"/>
      <c r="AG33" s="826" t="s">
        <v>280</v>
      </c>
      <c r="AI33" s="656"/>
      <c r="AJ33" s="662"/>
      <c r="AK33" s="658"/>
      <c r="AL33" s="658"/>
      <c r="AM33" s="664"/>
    </row>
    <row r="34" spans="2:39" ht="15.75" customHeight="1">
      <c r="B34" s="668"/>
      <c r="C34" s="826"/>
      <c r="D34" s="826"/>
      <c r="E34" s="826"/>
      <c r="F34" s="826"/>
      <c r="G34" s="826"/>
      <c r="H34" s="829"/>
      <c r="I34" s="829"/>
      <c r="J34" s="829"/>
      <c r="K34" s="829"/>
      <c r="L34" s="829"/>
      <c r="M34" s="829"/>
      <c r="N34" s="829"/>
      <c r="O34" s="829"/>
      <c r="P34" s="829"/>
      <c r="Q34" s="829"/>
      <c r="R34" s="829"/>
      <c r="S34" s="829"/>
      <c r="T34" s="829"/>
      <c r="U34" s="829"/>
      <c r="V34" s="829"/>
      <c r="W34" s="829"/>
      <c r="X34" s="829"/>
      <c r="Y34" s="829"/>
      <c r="Z34" s="829"/>
      <c r="AA34" s="829"/>
      <c r="AB34" s="829"/>
      <c r="AC34" s="829"/>
      <c r="AD34" s="829"/>
      <c r="AE34" s="829"/>
      <c r="AF34" s="829"/>
      <c r="AG34" s="829"/>
      <c r="AI34" s="656"/>
      <c r="AJ34" s="662"/>
      <c r="AK34" s="658"/>
      <c r="AL34" s="658"/>
      <c r="AM34" s="664"/>
    </row>
    <row r="35" spans="2:39">
      <c r="B35" s="646"/>
      <c r="D35" s="829"/>
      <c r="E35" s="826"/>
      <c r="F35" s="826"/>
      <c r="G35" s="826"/>
      <c r="H35" s="826"/>
      <c r="I35" s="826"/>
      <c r="J35" s="826"/>
      <c r="K35" s="826"/>
      <c r="L35" s="826"/>
      <c r="M35" s="826"/>
      <c r="N35" s="826"/>
      <c r="O35" s="826"/>
      <c r="P35" s="826"/>
      <c r="Q35" s="826"/>
      <c r="R35" s="826"/>
      <c r="S35" s="826"/>
      <c r="T35" s="826"/>
      <c r="U35" s="826"/>
      <c r="V35" s="826"/>
      <c r="W35" s="826"/>
      <c r="X35" s="826"/>
      <c r="Y35" s="826"/>
      <c r="Z35" s="826"/>
      <c r="AA35" s="826"/>
      <c r="AB35" s="826"/>
      <c r="AC35" s="826"/>
      <c r="AD35" s="826"/>
      <c r="AE35" s="826"/>
      <c r="AF35" s="826"/>
      <c r="AG35" s="826"/>
      <c r="AI35" s="656"/>
      <c r="AJ35" s="662"/>
      <c r="AK35" s="658"/>
      <c r="AL35" s="658"/>
      <c r="AM35" s="664"/>
    </row>
    <row r="36" spans="2:39" ht="15.75" customHeight="1">
      <c r="B36" s="655"/>
      <c r="C36" s="823"/>
      <c r="D36" s="826"/>
      <c r="E36" s="826"/>
      <c r="F36" s="826"/>
      <c r="G36" s="826"/>
      <c r="H36" s="826"/>
      <c r="I36" s="826"/>
      <c r="J36" s="826"/>
      <c r="K36" s="826"/>
      <c r="L36" s="826"/>
      <c r="M36" s="826"/>
      <c r="N36" s="826"/>
      <c r="O36" s="826"/>
      <c r="P36" s="826"/>
      <c r="Q36" s="826"/>
      <c r="R36" s="826"/>
      <c r="S36" s="826"/>
      <c r="T36" s="826"/>
      <c r="U36" s="826"/>
      <c r="V36" s="826"/>
      <c r="W36" s="826"/>
      <c r="X36" s="826"/>
      <c r="Y36" s="826"/>
      <c r="Z36" s="826"/>
      <c r="AA36" s="826"/>
      <c r="AB36" s="826"/>
      <c r="AC36" s="826"/>
      <c r="AD36" s="826"/>
      <c r="AE36" s="826"/>
      <c r="AF36" s="826"/>
      <c r="AG36" s="826"/>
      <c r="AH36" s="823"/>
      <c r="AI36" s="656"/>
      <c r="AJ36" s="662"/>
      <c r="AK36" s="658"/>
      <c r="AL36" s="658"/>
      <c r="AM36" s="664"/>
    </row>
    <row r="37" spans="2:39" ht="15.75" customHeight="1">
      <c r="B37" s="655"/>
      <c r="C37" s="823"/>
      <c r="D37" s="826"/>
      <c r="E37" s="826"/>
      <c r="F37" s="826"/>
      <c r="G37" s="826"/>
      <c r="H37" s="826"/>
      <c r="I37" s="826"/>
      <c r="J37" s="826"/>
      <c r="K37" s="826"/>
      <c r="L37" s="826"/>
      <c r="M37" s="826"/>
      <c r="N37" s="826"/>
      <c r="O37" s="826"/>
      <c r="P37" s="826"/>
      <c r="Q37" s="826"/>
      <c r="R37" s="826"/>
      <c r="S37" s="826"/>
      <c r="T37" s="826"/>
      <c r="U37" s="826"/>
      <c r="V37" s="826"/>
      <c r="W37" s="826"/>
      <c r="X37" s="826"/>
      <c r="Y37" s="826"/>
      <c r="Z37" s="826"/>
      <c r="AA37" s="826"/>
      <c r="AB37" s="826"/>
      <c r="AC37" s="826"/>
      <c r="AD37" s="826"/>
      <c r="AE37" s="826"/>
      <c r="AF37" s="826"/>
      <c r="AG37" s="826"/>
      <c r="AH37" s="823"/>
      <c r="AI37" s="656"/>
      <c r="AJ37" s="662"/>
      <c r="AK37" s="658"/>
      <c r="AL37" s="658"/>
      <c r="AM37" s="664"/>
    </row>
    <row r="38" spans="2:39" ht="15.75" customHeight="1">
      <c r="B38" s="668">
        <v>393</v>
      </c>
      <c r="C38" s="660"/>
      <c r="D38" s="826">
        <v>451</v>
      </c>
      <c r="E38" s="674"/>
      <c r="F38" s="826">
        <v>387</v>
      </c>
      <c r="G38" s="674"/>
      <c r="H38" s="826">
        <v>382</v>
      </c>
      <c r="I38" s="674"/>
      <c r="J38" s="826">
        <v>414</v>
      </c>
      <c r="K38" s="674"/>
      <c r="L38" s="826">
        <v>385</v>
      </c>
      <c r="M38" s="674"/>
      <c r="N38" s="826">
        <v>437</v>
      </c>
      <c r="O38" s="674"/>
      <c r="P38" s="826">
        <v>376</v>
      </c>
      <c r="Q38" s="674"/>
      <c r="R38" s="826">
        <v>316.21699999999998</v>
      </c>
      <c r="S38" s="674"/>
      <c r="T38" s="826">
        <v>384</v>
      </c>
      <c r="U38" s="674"/>
      <c r="V38" s="826">
        <v>387</v>
      </c>
      <c r="W38" s="674"/>
      <c r="X38" s="826">
        <v>389</v>
      </c>
      <c r="Y38" s="674"/>
      <c r="Z38" s="826">
        <v>424</v>
      </c>
      <c r="AA38" s="674"/>
      <c r="AB38" s="826">
        <v>416.06900000000002</v>
      </c>
      <c r="AC38" s="674"/>
      <c r="AD38" s="826">
        <v>364</v>
      </c>
      <c r="AE38" s="674"/>
      <c r="AF38" s="826">
        <v>337</v>
      </c>
      <c r="AG38" s="674"/>
      <c r="AH38" s="824"/>
      <c r="AI38" s="661">
        <f>SUM(B38:AH38)</f>
        <v>6242.286000000001</v>
      </c>
      <c r="AJ38" s="662">
        <f>+AI38+AJ30</f>
        <v>23691.264999999999</v>
      </c>
      <c r="AK38" s="658">
        <f>COUNTA(B39:AG39)</f>
        <v>0</v>
      </c>
      <c r="AL38" s="658">
        <f>COUNTA(B37:AG37)</f>
        <v>0</v>
      </c>
      <c r="AM38" s="664"/>
    </row>
    <row r="39" spans="2:39" ht="15.75" customHeight="1" thickBot="1">
      <c r="B39" s="671"/>
      <c r="C39" s="665"/>
      <c r="D39" s="675"/>
      <c r="E39" s="666"/>
      <c r="F39" s="675"/>
      <c r="G39" s="666"/>
      <c r="H39" s="675"/>
      <c r="I39" s="666"/>
      <c r="J39" s="675"/>
      <c r="K39" s="666"/>
      <c r="L39" s="675"/>
      <c r="M39" s="666"/>
      <c r="N39" s="675"/>
      <c r="O39" s="666"/>
      <c r="P39" s="675"/>
      <c r="Q39" s="666"/>
      <c r="R39" s="675"/>
      <c r="S39" s="666"/>
      <c r="T39" s="675"/>
      <c r="U39" s="666"/>
      <c r="V39" s="675"/>
      <c r="W39" s="666"/>
      <c r="X39" s="675"/>
      <c r="Y39" s="666"/>
      <c r="Z39" s="675"/>
      <c r="AA39" s="666"/>
      <c r="AB39" s="675"/>
      <c r="AC39" s="666"/>
      <c r="AD39" s="675"/>
      <c r="AE39" s="666"/>
      <c r="AF39" s="675"/>
      <c r="AG39" s="666"/>
      <c r="AH39" s="823"/>
      <c r="AI39" s="656"/>
      <c r="AJ39" s="662"/>
      <c r="AK39" s="658"/>
      <c r="AL39" s="658"/>
      <c r="AM39" s="664"/>
    </row>
    <row r="40" spans="2:39">
      <c r="B40" s="646"/>
      <c r="C40" s="826" t="s">
        <v>312</v>
      </c>
      <c r="D40" s="829"/>
      <c r="E40" s="826" t="s">
        <v>313</v>
      </c>
      <c r="F40" s="829"/>
      <c r="G40" s="826" t="s">
        <v>314</v>
      </c>
      <c r="H40" s="829"/>
      <c r="I40" s="826" t="s">
        <v>315</v>
      </c>
      <c r="J40" s="829"/>
      <c r="K40" s="826" t="s">
        <v>316</v>
      </c>
      <c r="L40" s="829"/>
      <c r="M40" s="826" t="s">
        <v>317</v>
      </c>
      <c r="N40" s="829"/>
      <c r="O40" s="826" t="s">
        <v>164</v>
      </c>
      <c r="P40" s="829"/>
      <c r="Q40" s="826" t="s">
        <v>318</v>
      </c>
      <c r="R40" s="829"/>
      <c r="S40" s="826" t="s">
        <v>319</v>
      </c>
      <c r="T40" s="829"/>
      <c r="U40" s="826" t="s">
        <v>320</v>
      </c>
      <c r="V40" s="829"/>
      <c r="W40" s="826" t="s">
        <v>321</v>
      </c>
      <c r="X40" s="829"/>
      <c r="Y40" s="826" t="s">
        <v>322</v>
      </c>
      <c r="Z40" s="829"/>
      <c r="AA40" s="826" t="s">
        <v>323</v>
      </c>
      <c r="AB40" s="829"/>
      <c r="AC40" s="826" t="s">
        <v>166</v>
      </c>
      <c r="AD40" s="829"/>
      <c r="AE40" s="826" t="s">
        <v>324</v>
      </c>
      <c r="AF40" s="829"/>
      <c r="AG40" s="826" t="s">
        <v>163</v>
      </c>
      <c r="AI40" s="656"/>
      <c r="AJ40" s="662"/>
      <c r="AK40" s="658"/>
      <c r="AL40" s="658"/>
      <c r="AM40" s="664"/>
    </row>
    <row r="41" spans="2:39">
      <c r="B41" s="646"/>
      <c r="C41" s="826" t="s">
        <v>276</v>
      </c>
      <c r="D41" s="829"/>
      <c r="E41" s="826" t="s">
        <v>280</v>
      </c>
      <c r="F41" s="829"/>
      <c r="G41" s="826" t="s">
        <v>298</v>
      </c>
      <c r="H41" s="829"/>
      <c r="I41" s="826" t="s">
        <v>280</v>
      </c>
      <c r="J41" s="829"/>
      <c r="K41" s="826" t="s">
        <v>280</v>
      </c>
      <c r="L41" s="829"/>
      <c r="M41" s="826" t="s">
        <v>298</v>
      </c>
      <c r="N41" s="829"/>
      <c r="O41" s="826" t="s">
        <v>282</v>
      </c>
      <c r="P41" s="829"/>
      <c r="Q41" s="826" t="s">
        <v>280</v>
      </c>
      <c r="R41" s="829"/>
      <c r="S41" s="826" t="s">
        <v>297</v>
      </c>
      <c r="T41" s="829"/>
      <c r="U41" s="826" t="s">
        <v>282</v>
      </c>
      <c r="V41" s="829"/>
      <c r="W41" s="826" t="s">
        <v>280</v>
      </c>
      <c r="X41" s="829"/>
      <c r="Y41" s="826" t="s">
        <v>276</v>
      </c>
      <c r="Z41" s="829"/>
      <c r="AA41" s="826" t="s">
        <v>276</v>
      </c>
      <c r="AB41" s="829"/>
      <c r="AC41" s="826" t="s">
        <v>281</v>
      </c>
      <c r="AD41" s="829"/>
      <c r="AE41" s="826" t="s">
        <v>280</v>
      </c>
      <c r="AF41" s="829"/>
      <c r="AG41" s="826" t="s">
        <v>280</v>
      </c>
      <c r="AI41" s="656"/>
      <c r="AJ41" s="662"/>
      <c r="AK41" s="658"/>
      <c r="AL41" s="658"/>
      <c r="AM41" s="664"/>
    </row>
    <row r="42" spans="2:39">
      <c r="B42" s="646"/>
      <c r="D42" s="829"/>
      <c r="E42" s="829"/>
      <c r="F42" s="829"/>
      <c r="G42" s="829"/>
      <c r="H42" s="829"/>
      <c r="I42" s="829"/>
      <c r="J42" s="829"/>
      <c r="K42" s="829"/>
      <c r="L42" s="829"/>
      <c r="M42" s="829"/>
      <c r="N42" s="829"/>
      <c r="O42" s="829"/>
      <c r="P42" s="829"/>
      <c r="Q42" s="829"/>
      <c r="R42" s="829"/>
      <c r="S42" s="829"/>
      <c r="T42" s="829"/>
      <c r="U42" s="829"/>
      <c r="V42" s="829"/>
      <c r="W42" s="829"/>
      <c r="X42" s="829"/>
      <c r="Y42" s="829"/>
      <c r="Z42" s="829"/>
      <c r="AA42" s="829"/>
      <c r="AB42" s="829"/>
      <c r="AC42" s="829"/>
      <c r="AD42" s="829"/>
      <c r="AE42" s="829"/>
      <c r="AF42" s="829"/>
      <c r="AG42" s="829"/>
      <c r="AI42" s="656"/>
      <c r="AJ42" s="662"/>
      <c r="AK42" s="658"/>
      <c r="AL42" s="658"/>
      <c r="AM42" s="664"/>
    </row>
    <row r="43" spans="2:39">
      <c r="B43" s="646"/>
      <c r="D43" s="829"/>
      <c r="E43" s="826"/>
      <c r="F43" s="826"/>
      <c r="G43" s="826"/>
      <c r="H43" s="826"/>
      <c r="I43" s="826"/>
      <c r="J43" s="826"/>
      <c r="K43" s="826"/>
      <c r="L43" s="826"/>
      <c r="M43" s="826"/>
      <c r="N43" s="826"/>
      <c r="O43" s="826"/>
      <c r="P43" s="826"/>
      <c r="Q43" s="826"/>
      <c r="R43" s="826"/>
      <c r="S43" s="826"/>
      <c r="T43" s="826"/>
      <c r="U43" s="826"/>
      <c r="V43" s="826"/>
      <c r="W43" s="826"/>
      <c r="X43" s="826"/>
      <c r="Y43" s="826"/>
      <c r="Z43" s="826"/>
      <c r="AA43" s="826"/>
      <c r="AB43" s="826"/>
      <c r="AC43" s="826"/>
      <c r="AD43" s="826"/>
      <c r="AE43" s="826"/>
      <c r="AF43" s="826"/>
      <c r="AG43" s="826"/>
      <c r="AI43" s="656"/>
      <c r="AJ43" s="662"/>
      <c r="AK43" s="658"/>
      <c r="AL43" s="658"/>
      <c r="AM43" s="664"/>
    </row>
    <row r="44" spans="2:39" ht="15.75" customHeight="1">
      <c r="B44" s="655"/>
      <c r="C44" s="823"/>
      <c r="D44" s="826"/>
      <c r="E44" s="826"/>
      <c r="F44" s="826"/>
      <c r="G44" s="826"/>
      <c r="H44" s="826"/>
      <c r="I44" s="826"/>
      <c r="J44" s="826"/>
      <c r="K44" s="826"/>
      <c r="L44" s="826"/>
      <c r="M44" s="826"/>
      <c r="N44" s="826"/>
      <c r="O44" s="826"/>
      <c r="P44" s="826"/>
      <c r="Q44" s="826"/>
      <c r="R44" s="826"/>
      <c r="S44" s="826"/>
      <c r="T44" s="826"/>
      <c r="U44" s="826"/>
      <c r="V44" s="826"/>
      <c r="W44" s="826"/>
      <c r="X44" s="826"/>
      <c r="Y44" s="826"/>
      <c r="Z44" s="826"/>
      <c r="AA44" s="826"/>
      <c r="AB44" s="826"/>
      <c r="AC44" s="826"/>
      <c r="AD44" s="826"/>
      <c r="AE44" s="826"/>
      <c r="AF44" s="826"/>
      <c r="AG44" s="826"/>
      <c r="AH44" s="823"/>
      <c r="AI44" s="656"/>
      <c r="AJ44" s="662"/>
      <c r="AK44" s="658"/>
      <c r="AL44" s="658"/>
      <c r="AM44" s="664"/>
    </row>
    <row r="45" spans="2:39" ht="15.75" customHeight="1">
      <c r="B45" s="655"/>
      <c r="C45" s="823"/>
      <c r="D45" s="826"/>
      <c r="E45" s="826"/>
      <c r="F45" s="826"/>
      <c r="G45" s="826"/>
      <c r="H45" s="826"/>
      <c r="I45" s="826"/>
      <c r="J45" s="826"/>
      <c r="K45" s="826"/>
      <c r="L45" s="826"/>
      <c r="M45" s="826"/>
      <c r="N45" s="826"/>
      <c r="O45" s="826"/>
      <c r="P45" s="826"/>
      <c r="Q45" s="826"/>
      <c r="R45" s="826"/>
      <c r="S45" s="826"/>
      <c r="T45" s="826"/>
      <c r="U45" s="826"/>
      <c r="V45" s="826"/>
      <c r="W45" s="826"/>
      <c r="X45" s="826"/>
      <c r="Y45" s="826"/>
      <c r="Z45" s="826"/>
      <c r="AA45" s="826"/>
      <c r="AB45" s="826"/>
      <c r="AC45" s="826"/>
      <c r="AD45" s="826"/>
      <c r="AE45" s="826"/>
      <c r="AF45" s="826"/>
      <c r="AG45" s="826"/>
      <c r="AH45" s="823"/>
      <c r="AI45" s="656"/>
      <c r="AJ45" s="662"/>
      <c r="AK45" s="658"/>
      <c r="AL45" s="658"/>
      <c r="AM45" s="664"/>
    </row>
    <row r="46" spans="2:39" ht="15.75" customHeight="1">
      <c r="B46" s="668">
        <v>434</v>
      </c>
      <c r="C46" s="660"/>
      <c r="D46" s="826">
        <v>401</v>
      </c>
      <c r="E46" s="674"/>
      <c r="F46" s="826">
        <v>372</v>
      </c>
      <c r="G46" s="674"/>
      <c r="H46" s="826">
        <v>368</v>
      </c>
      <c r="I46" s="674"/>
      <c r="J46" s="826">
        <v>420</v>
      </c>
      <c r="K46" s="674"/>
      <c r="L46" s="826">
        <v>411</v>
      </c>
      <c r="M46" s="674"/>
      <c r="N46" s="826">
        <v>423</v>
      </c>
      <c r="O46" s="674"/>
      <c r="P46" s="826">
        <v>416.36500000000001</v>
      </c>
      <c r="Q46" s="674"/>
      <c r="R46" s="826">
        <v>402</v>
      </c>
      <c r="S46" s="674"/>
      <c r="T46" s="826">
        <v>388</v>
      </c>
      <c r="U46" s="674"/>
      <c r="V46" s="826">
        <v>382.44400000000002</v>
      </c>
      <c r="W46" s="674"/>
      <c r="X46" s="826">
        <v>405</v>
      </c>
      <c r="Y46" s="674"/>
      <c r="Z46" s="826">
        <v>416</v>
      </c>
      <c r="AA46" s="674"/>
      <c r="AB46" s="826">
        <v>407</v>
      </c>
      <c r="AC46" s="674"/>
      <c r="AD46" s="826">
        <v>385.93700000000001</v>
      </c>
      <c r="AE46" s="674"/>
      <c r="AF46" s="826">
        <v>398</v>
      </c>
      <c r="AG46" s="674"/>
      <c r="AH46" s="824"/>
      <c r="AI46" s="661">
        <f>SUM(B46:AH46)</f>
        <v>6429.7460000000001</v>
      </c>
      <c r="AJ46" s="662">
        <f>+AI46+AJ38</f>
        <v>30121.010999999999</v>
      </c>
      <c r="AK46" s="658">
        <f>COUNTA(B47:AG47)</f>
        <v>0</v>
      </c>
      <c r="AL46" s="658">
        <f>COUNTA(B45:AG45)</f>
        <v>0</v>
      </c>
      <c r="AM46" s="664"/>
    </row>
    <row r="47" spans="2:39" ht="15.75" customHeight="1" thickBot="1">
      <c r="B47" s="671"/>
      <c r="C47" s="665"/>
      <c r="D47" s="675"/>
      <c r="E47" s="666"/>
      <c r="F47" s="675"/>
      <c r="G47" s="666"/>
      <c r="H47" s="675"/>
      <c r="I47" s="666"/>
      <c r="J47" s="675"/>
      <c r="K47" s="666"/>
      <c r="L47" s="675"/>
      <c r="M47" s="666"/>
      <c r="N47" s="675"/>
      <c r="O47" s="666"/>
      <c r="P47" s="675"/>
      <c r="Q47" s="666"/>
      <c r="R47" s="675"/>
      <c r="S47" s="666"/>
      <c r="T47" s="675"/>
      <c r="U47" s="666"/>
      <c r="V47" s="675"/>
      <c r="W47" s="666"/>
      <c r="X47" s="675"/>
      <c r="Y47" s="666"/>
      <c r="Z47" s="675"/>
      <c r="AA47" s="666"/>
      <c r="AB47" s="675"/>
      <c r="AC47" s="666"/>
      <c r="AD47" s="675"/>
      <c r="AE47" s="666"/>
      <c r="AF47" s="675"/>
      <c r="AG47" s="666"/>
      <c r="AH47" s="823"/>
      <c r="AI47" s="656"/>
      <c r="AJ47" s="662"/>
      <c r="AK47" s="658"/>
      <c r="AL47" s="658"/>
      <c r="AM47" s="664"/>
    </row>
    <row r="48" spans="2:39" s="635" customFormat="1">
      <c r="B48" s="646"/>
      <c r="C48" s="826" t="s">
        <v>325</v>
      </c>
      <c r="D48" s="829"/>
      <c r="E48" s="826" t="s">
        <v>326</v>
      </c>
      <c r="F48" s="829"/>
      <c r="G48" s="826" t="s">
        <v>327</v>
      </c>
      <c r="H48" s="829"/>
      <c r="I48" s="826" t="s">
        <v>328</v>
      </c>
      <c r="J48" s="829"/>
      <c r="K48" s="826" t="s">
        <v>168</v>
      </c>
      <c r="L48" s="829"/>
      <c r="M48" s="826" t="s">
        <v>329</v>
      </c>
      <c r="N48" s="829"/>
      <c r="O48" s="826" t="s">
        <v>330</v>
      </c>
      <c r="P48" s="829"/>
      <c r="Q48" s="826" t="s">
        <v>125</v>
      </c>
      <c r="R48" s="829"/>
      <c r="S48" s="826" t="s">
        <v>127</v>
      </c>
      <c r="T48" s="829"/>
      <c r="U48" s="826" t="s">
        <v>331</v>
      </c>
      <c r="V48" s="829"/>
      <c r="W48" s="826" t="s">
        <v>165</v>
      </c>
      <c r="X48" s="829"/>
      <c r="Y48" s="826" t="s">
        <v>332</v>
      </c>
      <c r="Z48" s="829"/>
      <c r="AA48" s="826" t="s">
        <v>333</v>
      </c>
      <c r="AB48" s="829"/>
      <c r="AC48" s="826" t="s">
        <v>334</v>
      </c>
      <c r="AD48" s="829"/>
      <c r="AE48" s="826" t="s">
        <v>335</v>
      </c>
      <c r="AF48" s="829"/>
      <c r="AG48" s="826" t="s">
        <v>336</v>
      </c>
      <c r="AH48" s="633"/>
      <c r="AI48" s="656"/>
      <c r="AJ48" s="662"/>
      <c r="AK48" s="658"/>
      <c r="AL48" s="658"/>
      <c r="AM48" s="664"/>
    </row>
    <row r="49" spans="2:39" s="635" customFormat="1">
      <c r="B49" s="646"/>
      <c r="C49" s="826" t="s">
        <v>276</v>
      </c>
      <c r="D49" s="829"/>
      <c r="E49" s="826" t="s">
        <v>282</v>
      </c>
      <c r="F49" s="829"/>
      <c r="G49" s="826" t="s">
        <v>311</v>
      </c>
      <c r="H49" s="829"/>
      <c r="I49" s="826" t="s">
        <v>280</v>
      </c>
      <c r="J49" s="829"/>
      <c r="K49" s="826" t="s">
        <v>276</v>
      </c>
      <c r="L49" s="829"/>
      <c r="M49" s="826" t="s">
        <v>280</v>
      </c>
      <c r="N49" s="829"/>
      <c r="O49" s="826" t="s">
        <v>282</v>
      </c>
      <c r="P49" s="829"/>
      <c r="Q49" s="826" t="s">
        <v>310</v>
      </c>
      <c r="R49" s="829"/>
      <c r="S49" s="826" t="s">
        <v>282</v>
      </c>
      <c r="T49" s="829"/>
      <c r="U49" s="826" t="s">
        <v>280</v>
      </c>
      <c r="V49" s="829"/>
      <c r="W49" s="826" t="s">
        <v>337</v>
      </c>
      <c r="X49" s="829"/>
      <c r="Y49" s="826" t="s">
        <v>282</v>
      </c>
      <c r="Z49" s="829"/>
      <c r="AA49" s="826" t="s">
        <v>280</v>
      </c>
      <c r="AB49" s="829"/>
      <c r="AC49" s="826" t="s">
        <v>282</v>
      </c>
      <c r="AD49" s="829"/>
      <c r="AE49" s="826" t="s">
        <v>310</v>
      </c>
      <c r="AF49" s="829"/>
      <c r="AG49" s="826" t="s">
        <v>282</v>
      </c>
      <c r="AH49" s="633"/>
      <c r="AI49" s="656"/>
      <c r="AJ49" s="662"/>
      <c r="AK49" s="658"/>
      <c r="AL49" s="658"/>
      <c r="AM49" s="664"/>
    </row>
    <row r="50" spans="2:39">
      <c r="B50" s="646"/>
      <c r="D50" s="829"/>
      <c r="E50" s="829"/>
      <c r="F50" s="829"/>
      <c r="G50" s="829"/>
      <c r="H50" s="829"/>
      <c r="I50" s="829"/>
      <c r="J50" s="829"/>
      <c r="K50" s="829"/>
      <c r="L50" s="829"/>
      <c r="M50" s="829"/>
      <c r="N50" s="829"/>
      <c r="O50" s="829"/>
      <c r="P50" s="829"/>
      <c r="Q50" s="829"/>
      <c r="R50" s="829"/>
      <c r="S50" s="829"/>
      <c r="T50" s="829"/>
      <c r="U50" s="829"/>
      <c r="V50" s="829"/>
      <c r="W50" s="829"/>
      <c r="X50" s="829"/>
      <c r="Y50" s="829"/>
      <c r="Z50" s="829"/>
      <c r="AA50" s="829"/>
      <c r="AB50" s="829"/>
      <c r="AC50" s="829"/>
      <c r="AD50" s="829"/>
      <c r="AE50" s="829"/>
      <c r="AF50" s="829"/>
      <c r="AG50" s="829"/>
      <c r="AI50" s="656"/>
      <c r="AJ50" s="662"/>
      <c r="AK50" s="658"/>
      <c r="AL50" s="658"/>
      <c r="AM50" s="664"/>
    </row>
    <row r="51" spans="2:39">
      <c r="B51" s="646"/>
      <c r="D51" s="829"/>
      <c r="E51" s="826"/>
      <c r="F51" s="826"/>
      <c r="G51" s="826"/>
      <c r="H51" s="826"/>
      <c r="I51" s="826"/>
      <c r="J51" s="826"/>
      <c r="K51" s="826"/>
      <c r="L51" s="826"/>
      <c r="M51" s="826"/>
      <c r="N51" s="826"/>
      <c r="O51" s="826"/>
      <c r="P51" s="826"/>
      <c r="Q51" s="826"/>
      <c r="R51" s="826"/>
      <c r="S51" s="826"/>
      <c r="T51" s="826"/>
      <c r="U51" s="826"/>
      <c r="V51" s="826"/>
      <c r="W51" s="826"/>
      <c r="X51" s="826"/>
      <c r="Y51" s="826"/>
      <c r="Z51" s="826"/>
      <c r="AA51" s="826"/>
      <c r="AB51" s="826"/>
      <c r="AC51" s="826"/>
      <c r="AD51" s="826"/>
      <c r="AE51" s="826"/>
      <c r="AF51" s="826"/>
      <c r="AG51" s="826"/>
      <c r="AI51" s="656"/>
      <c r="AJ51" s="662"/>
      <c r="AK51" s="658"/>
      <c r="AL51" s="658"/>
      <c r="AM51" s="664"/>
    </row>
    <row r="52" spans="2:39" ht="15.75" customHeight="1">
      <c r="B52" s="655"/>
      <c r="C52" s="823"/>
      <c r="D52" s="826"/>
      <c r="E52" s="826"/>
      <c r="F52" s="826"/>
      <c r="G52" s="826"/>
      <c r="H52" s="826"/>
      <c r="I52" s="826"/>
      <c r="J52" s="826"/>
      <c r="K52" s="826"/>
      <c r="L52" s="826"/>
      <c r="M52" s="826"/>
      <c r="N52" s="826"/>
      <c r="O52" s="826"/>
      <c r="P52" s="826"/>
      <c r="Q52" s="826"/>
      <c r="R52" s="826"/>
      <c r="S52" s="826"/>
      <c r="T52" s="826"/>
      <c r="U52" s="826"/>
      <c r="V52" s="826"/>
      <c r="W52" s="826"/>
      <c r="X52" s="826"/>
      <c r="Y52" s="826"/>
      <c r="Z52" s="826"/>
      <c r="AA52" s="826"/>
      <c r="AB52" s="826"/>
      <c r="AC52" s="826"/>
      <c r="AD52" s="826"/>
      <c r="AE52" s="826"/>
      <c r="AF52" s="826"/>
      <c r="AG52" s="826"/>
      <c r="AH52" s="823"/>
      <c r="AI52" s="656"/>
      <c r="AJ52" s="662"/>
      <c r="AK52" s="658"/>
      <c r="AL52" s="658"/>
      <c r="AM52" s="664"/>
    </row>
    <row r="53" spans="2:39" ht="15.75" customHeight="1">
      <c r="B53" s="655"/>
      <c r="C53" s="823"/>
      <c r="D53" s="826"/>
      <c r="E53" s="826"/>
      <c r="F53" s="826"/>
      <c r="G53" s="826"/>
      <c r="H53" s="826"/>
      <c r="I53" s="826"/>
      <c r="J53" s="826"/>
      <c r="K53" s="826"/>
      <c r="L53" s="826"/>
      <c r="M53" s="826"/>
      <c r="N53" s="826"/>
      <c r="O53" s="826"/>
      <c r="P53" s="826"/>
      <c r="Q53" s="826"/>
      <c r="R53" s="826"/>
      <c r="S53" s="826"/>
      <c r="T53" s="826"/>
      <c r="U53" s="826"/>
      <c r="V53" s="826"/>
      <c r="W53" s="826"/>
      <c r="X53" s="826"/>
      <c r="Y53" s="826"/>
      <c r="Z53" s="826"/>
      <c r="AA53" s="826"/>
      <c r="AB53" s="826"/>
      <c r="AC53" s="826"/>
      <c r="AD53" s="826"/>
      <c r="AE53" s="826"/>
      <c r="AF53" s="826"/>
      <c r="AG53" s="826"/>
      <c r="AH53" s="823"/>
      <c r="AI53" s="656"/>
      <c r="AJ53" s="662"/>
      <c r="AK53" s="658"/>
      <c r="AL53" s="658"/>
      <c r="AM53" s="664"/>
    </row>
    <row r="54" spans="2:39" ht="15.75" customHeight="1">
      <c r="B54" s="668">
        <v>412.38400000000001</v>
      </c>
      <c r="C54" s="660"/>
      <c r="D54" s="826">
        <v>411</v>
      </c>
      <c r="E54" s="674"/>
      <c r="F54" s="826">
        <v>432</v>
      </c>
      <c r="G54" s="674"/>
      <c r="H54" s="826">
        <v>369</v>
      </c>
      <c r="I54" s="674"/>
      <c r="J54" s="826">
        <v>425</v>
      </c>
      <c r="K54" s="674"/>
      <c r="L54" s="826">
        <v>384.25900000000001</v>
      </c>
      <c r="M54" s="674"/>
      <c r="N54" s="826">
        <v>400.55799999999999</v>
      </c>
      <c r="O54" s="674"/>
      <c r="P54" s="826">
        <v>413</v>
      </c>
      <c r="Q54" s="674"/>
      <c r="R54" s="826">
        <v>388.988</v>
      </c>
      <c r="S54" s="674"/>
      <c r="T54" s="826">
        <v>433</v>
      </c>
      <c r="U54" s="674"/>
      <c r="V54" s="826">
        <v>408</v>
      </c>
      <c r="W54" s="674"/>
      <c r="X54" s="826">
        <v>367</v>
      </c>
      <c r="Y54" s="674"/>
      <c r="Z54" s="826">
        <v>391.85899999999998</v>
      </c>
      <c r="AA54" s="674"/>
      <c r="AB54" s="826">
        <v>406</v>
      </c>
      <c r="AC54" s="674"/>
      <c r="AD54" s="826">
        <v>402</v>
      </c>
      <c r="AE54" s="674"/>
      <c r="AF54" s="826">
        <v>409</v>
      </c>
      <c r="AG54" s="674"/>
      <c r="AH54" s="824"/>
      <c r="AI54" s="661">
        <f>SUM(B54:AH54)</f>
        <v>6453.0480000000007</v>
      </c>
      <c r="AJ54" s="662">
        <f>+AI54+AJ46</f>
        <v>36574.059000000001</v>
      </c>
      <c r="AK54" s="658">
        <f>COUNTA(B55:AG55)</f>
        <v>0</v>
      </c>
      <c r="AL54" s="658">
        <f>COUNTA(B53:AG53)</f>
        <v>0</v>
      </c>
      <c r="AM54" s="664"/>
    </row>
    <row r="55" spans="2:39" ht="15.75" customHeight="1" thickBot="1">
      <c r="B55" s="671"/>
      <c r="C55" s="665"/>
      <c r="D55" s="675"/>
      <c r="E55" s="666"/>
      <c r="F55" s="675"/>
      <c r="G55" s="666"/>
      <c r="H55" s="675"/>
      <c r="I55" s="666"/>
      <c r="J55" s="675"/>
      <c r="K55" s="666"/>
      <c r="L55" s="675"/>
      <c r="M55" s="666"/>
      <c r="N55" s="675"/>
      <c r="O55" s="666"/>
      <c r="P55" s="675"/>
      <c r="Q55" s="666"/>
      <c r="R55" s="675"/>
      <c r="S55" s="666"/>
      <c r="T55" s="675"/>
      <c r="U55" s="666"/>
      <c r="V55" s="675"/>
      <c r="W55" s="666"/>
      <c r="X55" s="675"/>
      <c r="Y55" s="666"/>
      <c r="Z55" s="675"/>
      <c r="AA55" s="666"/>
      <c r="AB55" s="675"/>
      <c r="AC55" s="666"/>
      <c r="AD55" s="675"/>
      <c r="AE55" s="666"/>
      <c r="AF55" s="675"/>
      <c r="AG55" s="666"/>
      <c r="AH55" s="823"/>
      <c r="AI55" s="656"/>
      <c r="AJ55" s="662"/>
      <c r="AK55" s="658"/>
      <c r="AL55" s="658"/>
      <c r="AM55" s="664"/>
    </row>
    <row r="56" spans="2:39" s="635" customFormat="1">
      <c r="B56" s="646"/>
      <c r="C56" s="826" t="s">
        <v>171</v>
      </c>
      <c r="D56" s="829"/>
      <c r="E56" s="826" t="s">
        <v>338</v>
      </c>
      <c r="F56" s="829"/>
      <c r="G56" s="826" t="s">
        <v>339</v>
      </c>
      <c r="H56" s="829"/>
      <c r="I56" s="826" t="s">
        <v>340</v>
      </c>
      <c r="J56" s="829"/>
      <c r="K56" s="826" t="s">
        <v>341</v>
      </c>
      <c r="L56" s="829"/>
      <c r="M56" s="826" t="s">
        <v>342</v>
      </c>
      <c r="N56" s="829"/>
      <c r="O56" s="826" t="s">
        <v>128</v>
      </c>
      <c r="P56" s="829"/>
      <c r="Q56" s="826" t="s">
        <v>343</v>
      </c>
      <c r="R56" s="829"/>
      <c r="S56" s="826" t="s">
        <v>344</v>
      </c>
      <c r="T56" s="829"/>
      <c r="U56" s="826" t="s">
        <v>345</v>
      </c>
      <c r="V56" s="829"/>
      <c r="W56" s="826" t="s">
        <v>346</v>
      </c>
      <c r="X56" s="829"/>
      <c r="Y56" s="826" t="s">
        <v>131</v>
      </c>
      <c r="Z56" s="829"/>
      <c r="AA56" s="826" t="s">
        <v>347</v>
      </c>
      <c r="AB56" s="829"/>
      <c r="AC56" s="826" t="s">
        <v>174</v>
      </c>
      <c r="AD56" s="829"/>
      <c r="AE56" s="826" t="s">
        <v>348</v>
      </c>
      <c r="AF56" s="829"/>
      <c r="AG56" s="826" t="s">
        <v>349</v>
      </c>
      <c r="AH56" s="633"/>
      <c r="AI56" s="656"/>
      <c r="AJ56" s="662"/>
      <c r="AK56" s="658"/>
      <c r="AL56" s="658"/>
      <c r="AM56" s="664"/>
    </row>
    <row r="57" spans="2:39" s="635" customFormat="1">
      <c r="B57" s="646"/>
      <c r="C57" s="826" t="s">
        <v>350</v>
      </c>
      <c r="D57" s="829"/>
      <c r="E57" s="826" t="s">
        <v>298</v>
      </c>
      <c r="F57" s="829"/>
      <c r="G57" s="826" t="s">
        <v>280</v>
      </c>
      <c r="H57" s="829"/>
      <c r="I57" s="826" t="s">
        <v>280</v>
      </c>
      <c r="J57" s="829"/>
      <c r="K57" s="826" t="s">
        <v>276</v>
      </c>
      <c r="L57" s="829"/>
      <c r="M57" s="826" t="s">
        <v>351</v>
      </c>
      <c r="N57" s="829"/>
      <c r="O57" s="826" t="s">
        <v>279</v>
      </c>
      <c r="P57" s="829"/>
      <c r="Q57" s="826" t="s">
        <v>282</v>
      </c>
      <c r="R57" s="829"/>
      <c r="S57" s="826" t="s">
        <v>310</v>
      </c>
      <c r="T57" s="829"/>
      <c r="U57" s="826" t="s">
        <v>298</v>
      </c>
      <c r="V57" s="829"/>
      <c r="W57" s="826" t="s">
        <v>280</v>
      </c>
      <c r="X57" s="829"/>
      <c r="Y57" s="826" t="s">
        <v>311</v>
      </c>
      <c r="Z57" s="829"/>
      <c r="AA57" s="826" t="s">
        <v>350</v>
      </c>
      <c r="AB57" s="829"/>
      <c r="AC57" s="826" t="s">
        <v>276</v>
      </c>
      <c r="AD57" s="829"/>
      <c r="AE57" s="826" t="s">
        <v>280</v>
      </c>
      <c r="AF57" s="829"/>
      <c r="AG57" s="826" t="s">
        <v>282</v>
      </c>
      <c r="AH57" s="633"/>
      <c r="AI57" s="656"/>
      <c r="AJ57" s="662"/>
      <c r="AK57" s="658"/>
      <c r="AL57" s="658"/>
      <c r="AM57" s="664"/>
    </row>
    <row r="58" spans="2:39">
      <c r="B58" s="646"/>
      <c r="D58" s="829"/>
      <c r="E58" s="829"/>
      <c r="F58" s="829"/>
      <c r="G58" s="829"/>
      <c r="H58" s="829"/>
      <c r="I58" s="829"/>
      <c r="J58" s="829"/>
      <c r="K58" s="829"/>
      <c r="L58" s="829"/>
      <c r="M58" s="829"/>
      <c r="N58" s="829"/>
      <c r="O58" s="829"/>
      <c r="P58" s="829"/>
      <c r="Q58" s="829"/>
      <c r="R58" s="829"/>
      <c r="S58" s="829"/>
      <c r="T58" s="829"/>
      <c r="U58" s="829"/>
      <c r="V58" s="829"/>
      <c r="W58" s="829"/>
      <c r="X58" s="829"/>
      <c r="Y58" s="829"/>
      <c r="Z58" s="829"/>
      <c r="AA58" s="829"/>
      <c r="AB58" s="829"/>
      <c r="AC58" s="829"/>
      <c r="AD58" s="829"/>
      <c r="AE58" s="829"/>
      <c r="AF58" s="829"/>
      <c r="AG58" s="829"/>
      <c r="AI58" s="656"/>
      <c r="AJ58" s="662"/>
      <c r="AK58" s="658"/>
      <c r="AL58" s="658"/>
      <c r="AM58" s="664"/>
    </row>
    <row r="59" spans="2:39">
      <c r="B59" s="646"/>
      <c r="D59" s="829"/>
      <c r="E59" s="826"/>
      <c r="F59" s="826"/>
      <c r="G59" s="826"/>
      <c r="H59" s="826"/>
      <c r="I59" s="826"/>
      <c r="J59" s="826"/>
      <c r="K59" s="826"/>
      <c r="L59" s="826"/>
      <c r="M59" s="826"/>
      <c r="N59" s="826"/>
      <c r="O59" s="826"/>
      <c r="P59" s="826"/>
      <c r="Q59" s="826"/>
      <c r="R59" s="826"/>
      <c r="S59" s="826"/>
      <c r="T59" s="826"/>
      <c r="U59" s="826"/>
      <c r="V59" s="826"/>
      <c r="W59" s="826"/>
      <c r="X59" s="826"/>
      <c r="Y59" s="826"/>
      <c r="Z59" s="826"/>
      <c r="AA59" s="826"/>
      <c r="AB59" s="826"/>
      <c r="AC59" s="826"/>
      <c r="AD59" s="826"/>
      <c r="AE59" s="826"/>
      <c r="AF59" s="826"/>
      <c r="AG59" s="826"/>
      <c r="AI59" s="656"/>
      <c r="AJ59" s="662"/>
      <c r="AK59" s="658"/>
      <c r="AL59" s="658"/>
      <c r="AM59" s="664"/>
    </row>
    <row r="60" spans="2:39" ht="15.75" customHeight="1">
      <c r="B60" s="655"/>
      <c r="C60" s="823"/>
      <c r="D60" s="826"/>
      <c r="E60" s="826"/>
      <c r="F60" s="826"/>
      <c r="G60" s="826"/>
      <c r="H60" s="826"/>
      <c r="I60" s="826"/>
      <c r="J60" s="826"/>
      <c r="K60" s="826"/>
      <c r="L60" s="826"/>
      <c r="M60" s="826"/>
      <c r="N60" s="826"/>
      <c r="O60" s="826"/>
      <c r="P60" s="826"/>
      <c r="Q60" s="826"/>
      <c r="R60" s="826"/>
      <c r="S60" s="826"/>
      <c r="T60" s="826"/>
      <c r="U60" s="826"/>
      <c r="V60" s="826"/>
      <c r="W60" s="826"/>
      <c r="X60" s="826"/>
      <c r="Y60" s="826"/>
      <c r="Z60" s="826"/>
      <c r="AA60" s="826"/>
      <c r="AB60" s="826"/>
      <c r="AC60" s="826"/>
      <c r="AD60" s="826"/>
      <c r="AE60" s="826"/>
      <c r="AF60" s="826"/>
      <c r="AG60" s="826"/>
      <c r="AH60" s="823"/>
      <c r="AI60" s="656"/>
      <c r="AJ60" s="662"/>
      <c r="AK60" s="658"/>
      <c r="AL60" s="658"/>
      <c r="AM60" s="664"/>
    </row>
    <row r="61" spans="2:39" ht="15.75" customHeight="1">
      <c r="B61" s="655"/>
      <c r="C61" s="823"/>
      <c r="D61" s="826"/>
      <c r="E61" s="826"/>
      <c r="F61" s="826"/>
      <c r="G61" s="826"/>
      <c r="H61" s="826"/>
      <c r="I61" s="826"/>
      <c r="J61" s="826"/>
      <c r="K61" s="826"/>
      <c r="L61" s="826"/>
      <c r="M61" s="826"/>
      <c r="N61" s="826"/>
      <c r="O61" s="826"/>
      <c r="P61" s="826"/>
      <c r="Q61" s="826"/>
      <c r="R61" s="826"/>
      <c r="S61" s="826"/>
      <c r="T61" s="826"/>
      <c r="U61" s="826"/>
      <c r="V61" s="826"/>
      <c r="W61" s="826"/>
      <c r="X61" s="826"/>
      <c r="Y61" s="826"/>
      <c r="Z61" s="826"/>
      <c r="AA61" s="826"/>
      <c r="AB61" s="826"/>
      <c r="AC61" s="826"/>
      <c r="AD61" s="826"/>
      <c r="AE61" s="826"/>
      <c r="AF61" s="826"/>
      <c r="AG61" s="826"/>
      <c r="AH61" s="823"/>
      <c r="AI61" s="656"/>
      <c r="AJ61" s="662"/>
      <c r="AK61" s="658"/>
      <c r="AL61" s="658"/>
      <c r="AM61" s="664"/>
    </row>
    <row r="62" spans="2:39" ht="15.75" customHeight="1">
      <c r="B62" s="668">
        <v>432</v>
      </c>
      <c r="C62" s="660"/>
      <c r="D62" s="826">
        <v>401</v>
      </c>
      <c r="E62" s="674"/>
      <c r="F62" s="826">
        <v>424</v>
      </c>
      <c r="G62" s="674"/>
      <c r="H62" s="826">
        <v>392</v>
      </c>
      <c r="I62" s="674"/>
      <c r="J62" s="826">
        <v>367</v>
      </c>
      <c r="K62" s="674"/>
      <c r="L62" s="826">
        <v>362.95499999999998</v>
      </c>
      <c r="M62" s="674"/>
      <c r="N62" s="826">
        <v>346</v>
      </c>
      <c r="O62" s="674"/>
      <c r="P62" s="826">
        <v>384</v>
      </c>
      <c r="Q62" s="674"/>
      <c r="R62" s="826">
        <v>406</v>
      </c>
      <c r="S62" s="674"/>
      <c r="T62" s="826">
        <v>419</v>
      </c>
      <c r="U62" s="674"/>
      <c r="V62" s="826">
        <v>381</v>
      </c>
      <c r="W62" s="674"/>
      <c r="X62" s="826">
        <v>408</v>
      </c>
      <c r="Y62" s="674"/>
      <c r="Z62" s="826">
        <v>398</v>
      </c>
      <c r="AA62" s="674"/>
      <c r="AB62" s="826">
        <v>405.185</v>
      </c>
      <c r="AC62" s="676"/>
      <c r="AD62" s="826">
        <v>396</v>
      </c>
      <c r="AE62" s="674"/>
      <c r="AF62" s="826">
        <v>386</v>
      </c>
      <c r="AG62" s="674"/>
      <c r="AH62" s="824"/>
      <c r="AI62" s="656">
        <f>SUM(B62:AH62)</f>
        <v>6308.14</v>
      </c>
      <c r="AJ62" s="662">
        <f>+AI62+AJ54</f>
        <v>42882.199000000001</v>
      </c>
      <c r="AK62" s="658">
        <f>COUNTA(B63:AG63)</f>
        <v>1</v>
      </c>
      <c r="AL62" s="658">
        <f>COUNTA(B61:AG61)</f>
        <v>0</v>
      </c>
      <c r="AM62" s="664"/>
    </row>
    <row r="63" spans="2:39" ht="15.75" customHeight="1" thickBot="1">
      <c r="B63" s="671"/>
      <c r="C63" s="665"/>
      <c r="D63" s="675"/>
      <c r="E63" s="666"/>
      <c r="F63" s="675"/>
      <c r="G63" s="666"/>
      <c r="H63" s="675"/>
      <c r="I63" s="666"/>
      <c r="J63" s="675"/>
      <c r="K63" s="666"/>
      <c r="L63" s="675"/>
      <c r="M63" s="666"/>
      <c r="N63" s="675"/>
      <c r="O63" s="666"/>
      <c r="P63" s="675"/>
      <c r="Q63" s="666"/>
      <c r="R63" s="675"/>
      <c r="S63" s="666"/>
      <c r="T63" s="675"/>
      <c r="U63" s="666"/>
      <c r="V63" s="675"/>
      <c r="W63" s="666"/>
      <c r="X63" s="675"/>
      <c r="Y63" s="666"/>
      <c r="Z63" s="675"/>
      <c r="AA63" s="666"/>
      <c r="AB63" s="675"/>
      <c r="AC63" s="677" t="s">
        <v>352</v>
      </c>
      <c r="AD63" s="675"/>
      <c r="AE63" s="666"/>
      <c r="AF63" s="675"/>
      <c r="AG63" s="666"/>
      <c r="AH63" s="823"/>
      <c r="AI63" s="656"/>
      <c r="AJ63" s="662"/>
      <c r="AK63" s="658"/>
      <c r="AL63" s="658"/>
      <c r="AM63" s="664"/>
    </row>
    <row r="64" spans="2:39" s="635" customFormat="1">
      <c r="B64" s="646"/>
      <c r="C64" s="826" t="s">
        <v>353</v>
      </c>
      <c r="D64" s="829"/>
      <c r="E64" s="826" t="s">
        <v>354</v>
      </c>
      <c r="F64" s="829"/>
      <c r="G64" s="826" t="s">
        <v>355</v>
      </c>
      <c r="H64" s="829"/>
      <c r="I64" s="826" t="s">
        <v>356</v>
      </c>
      <c r="J64" s="829"/>
      <c r="K64" s="826" t="s">
        <v>175</v>
      </c>
      <c r="L64" s="829"/>
      <c r="M64" s="826" t="s">
        <v>173</v>
      </c>
      <c r="N64" s="829"/>
      <c r="O64" s="826" t="s">
        <v>357</v>
      </c>
      <c r="P64" s="829"/>
      <c r="Q64" s="826" t="s">
        <v>358</v>
      </c>
      <c r="R64" s="829"/>
      <c r="S64" s="826" t="s">
        <v>359</v>
      </c>
      <c r="T64" s="829"/>
      <c r="U64" s="826" t="s">
        <v>360</v>
      </c>
      <c r="V64" s="829"/>
      <c r="W64" s="826" t="s">
        <v>361</v>
      </c>
      <c r="X64" s="829"/>
      <c r="Y64" s="826" t="s">
        <v>177</v>
      </c>
      <c r="Z64" s="829"/>
      <c r="AA64" s="826" t="s">
        <v>362</v>
      </c>
      <c r="AB64" s="829"/>
      <c r="AC64" s="826" t="s">
        <v>363</v>
      </c>
      <c r="AD64" s="829"/>
      <c r="AE64" s="826" t="s">
        <v>364</v>
      </c>
      <c r="AF64" s="829"/>
      <c r="AG64" s="826" t="s">
        <v>365</v>
      </c>
      <c r="AH64" s="633"/>
      <c r="AI64" s="656"/>
      <c r="AJ64" s="662"/>
      <c r="AK64" s="658"/>
      <c r="AL64" s="658"/>
      <c r="AM64" s="664"/>
    </row>
    <row r="65" spans="2:40" s="635" customFormat="1">
      <c r="B65" s="646"/>
      <c r="C65" s="826" t="s">
        <v>282</v>
      </c>
      <c r="D65" s="829"/>
      <c r="E65" s="826" t="s">
        <v>276</v>
      </c>
      <c r="F65" s="829"/>
      <c r="G65" s="826" t="s">
        <v>280</v>
      </c>
      <c r="H65" s="829"/>
      <c r="I65" s="826" t="s">
        <v>280</v>
      </c>
      <c r="J65" s="829"/>
      <c r="K65" s="826" t="s">
        <v>280</v>
      </c>
      <c r="L65" s="829"/>
      <c r="M65" s="826" t="s">
        <v>281</v>
      </c>
      <c r="N65" s="829"/>
      <c r="O65" s="826" t="s">
        <v>280</v>
      </c>
      <c r="P65" s="829"/>
      <c r="Q65" s="826" t="s">
        <v>280</v>
      </c>
      <c r="R65" s="829"/>
      <c r="S65" s="826" t="s">
        <v>282</v>
      </c>
      <c r="T65" s="829"/>
      <c r="U65" s="826" t="s">
        <v>280</v>
      </c>
      <c r="V65" s="829"/>
      <c r="W65" s="826" t="s">
        <v>282</v>
      </c>
      <c r="X65" s="829"/>
      <c r="Y65" s="826" t="s">
        <v>280</v>
      </c>
      <c r="Z65" s="829"/>
      <c r="AA65" s="826" t="s">
        <v>282</v>
      </c>
      <c r="AB65" s="829"/>
      <c r="AC65" s="826" t="s">
        <v>297</v>
      </c>
      <c r="AD65" s="829"/>
      <c r="AE65" s="826" t="s">
        <v>280</v>
      </c>
      <c r="AF65" s="829"/>
      <c r="AG65" s="826" t="s">
        <v>280</v>
      </c>
      <c r="AH65" s="633"/>
      <c r="AI65" s="656"/>
      <c r="AJ65" s="662"/>
      <c r="AK65" s="658"/>
      <c r="AL65" s="658"/>
      <c r="AM65" s="664"/>
    </row>
    <row r="66" spans="2:40">
      <c r="B66" s="678"/>
      <c r="C66" s="679"/>
      <c r="D66" s="680"/>
      <c r="E66" s="680"/>
      <c r="F66" s="680"/>
      <c r="G66" s="680"/>
      <c r="H66" s="680"/>
      <c r="I66" s="680"/>
      <c r="J66" s="680"/>
      <c r="K66" s="680"/>
      <c r="L66" s="680"/>
      <c r="M66" s="680"/>
      <c r="N66" s="680"/>
      <c r="O66" s="680"/>
      <c r="P66" s="680"/>
      <c r="Q66" s="680"/>
      <c r="R66" s="680"/>
      <c r="S66" s="680"/>
      <c r="T66" s="680"/>
      <c r="U66" s="680"/>
      <c r="V66" s="680"/>
      <c r="W66" s="680"/>
      <c r="X66" s="680"/>
      <c r="Y66" s="680"/>
      <c r="Z66" s="680"/>
      <c r="AA66" s="680"/>
      <c r="AB66" s="680"/>
      <c r="AC66" s="680"/>
      <c r="AD66" s="680"/>
      <c r="AE66" s="680"/>
      <c r="AF66" s="680"/>
      <c r="AG66" s="680"/>
      <c r="AH66" s="679"/>
      <c r="AI66" s="681"/>
      <c r="AJ66" s="682"/>
      <c r="AK66" s="683"/>
      <c r="AL66" s="683"/>
      <c r="AM66" s="684"/>
    </row>
    <row r="67" spans="2:40">
      <c r="B67" s="646"/>
      <c r="D67" s="829"/>
      <c r="E67" s="826"/>
      <c r="F67" s="826"/>
      <c r="G67" s="826"/>
      <c r="H67" s="826"/>
      <c r="I67" s="826"/>
      <c r="J67" s="826"/>
      <c r="K67" s="826"/>
      <c r="L67" s="826"/>
      <c r="M67" s="826"/>
      <c r="N67" s="826"/>
      <c r="O67" s="826"/>
      <c r="P67" s="826"/>
      <c r="Q67" s="826"/>
      <c r="R67" s="826"/>
      <c r="S67" s="826"/>
      <c r="T67" s="826"/>
      <c r="U67" s="826"/>
      <c r="V67" s="826"/>
      <c r="W67" s="826"/>
      <c r="X67" s="826"/>
      <c r="Y67" s="826"/>
      <c r="Z67" s="826"/>
      <c r="AA67" s="826"/>
      <c r="AB67" s="826"/>
      <c r="AC67" s="826"/>
      <c r="AD67" s="826"/>
      <c r="AE67" s="826"/>
      <c r="AF67" s="826"/>
      <c r="AG67" s="826"/>
      <c r="AI67" s="656"/>
      <c r="AJ67" s="662"/>
      <c r="AK67" s="658"/>
      <c r="AL67" s="658"/>
      <c r="AM67" s="664"/>
    </row>
    <row r="68" spans="2:40" ht="15.75" customHeight="1">
      <c r="B68" s="655"/>
      <c r="C68" s="823"/>
      <c r="D68" s="826"/>
      <c r="E68" s="826"/>
      <c r="F68" s="826"/>
      <c r="G68" s="826"/>
      <c r="H68" s="826"/>
      <c r="I68" s="826"/>
      <c r="J68" s="826"/>
      <c r="K68" s="826"/>
      <c r="L68" s="826"/>
      <c r="M68" s="826"/>
      <c r="N68" s="826"/>
      <c r="O68" s="826"/>
      <c r="P68" s="826"/>
      <c r="Q68" s="826"/>
      <c r="R68" s="826"/>
      <c r="S68" s="826"/>
      <c r="T68" s="826"/>
      <c r="U68" s="826"/>
      <c r="V68" s="826"/>
      <c r="W68" s="826"/>
      <c r="X68" s="826"/>
      <c r="Y68" s="826"/>
      <c r="Z68" s="826"/>
      <c r="AA68" s="826"/>
      <c r="AB68" s="826"/>
      <c r="AC68" s="826"/>
      <c r="AD68" s="826"/>
      <c r="AE68" s="826"/>
      <c r="AF68" s="826"/>
      <c r="AG68" s="826"/>
      <c r="AH68" s="823"/>
      <c r="AI68" s="656"/>
      <c r="AJ68" s="662"/>
      <c r="AK68" s="658"/>
      <c r="AL68" s="658"/>
      <c r="AM68" s="664"/>
    </row>
    <row r="69" spans="2:40" ht="15.75" customHeight="1">
      <c r="B69" s="655"/>
      <c r="C69" s="823"/>
      <c r="D69" s="826"/>
      <c r="E69" s="826"/>
      <c r="F69" s="826"/>
      <c r="G69" s="826"/>
      <c r="H69" s="826"/>
      <c r="I69" s="826"/>
      <c r="J69" s="826"/>
      <c r="K69" s="826"/>
      <c r="L69" s="826"/>
      <c r="M69" s="826"/>
      <c r="N69" s="826"/>
      <c r="O69" s="826"/>
      <c r="P69" s="826"/>
      <c r="Q69" s="826"/>
      <c r="R69" s="826"/>
      <c r="S69" s="826"/>
      <c r="T69" s="826"/>
      <c r="U69" s="826"/>
      <c r="V69" s="826"/>
      <c r="W69" s="826"/>
      <c r="X69" s="826"/>
      <c r="Y69" s="826"/>
      <c r="Z69" s="826"/>
      <c r="AA69" s="826"/>
      <c r="AB69" s="826"/>
      <c r="AC69" s="826"/>
      <c r="AD69" s="826"/>
      <c r="AE69" s="826"/>
      <c r="AF69" s="826"/>
      <c r="AG69" s="826"/>
      <c r="AH69" s="823"/>
      <c r="AI69" s="656"/>
      <c r="AJ69" s="662"/>
      <c r="AK69" s="658"/>
      <c r="AL69" s="658"/>
      <c r="AM69" s="664"/>
    </row>
    <row r="70" spans="2:40" ht="15.75" customHeight="1">
      <c r="B70" s="830">
        <v>373</v>
      </c>
      <c r="C70" s="660"/>
      <c r="D70" s="824">
        <v>363</v>
      </c>
      <c r="E70" s="685"/>
      <c r="F70" s="824">
        <v>383.04300000000001</v>
      </c>
      <c r="G70" s="685"/>
      <c r="H70" s="824">
        <v>425</v>
      </c>
      <c r="I70" s="660"/>
      <c r="J70" s="824">
        <v>388</v>
      </c>
      <c r="K70" s="660"/>
      <c r="L70" s="824">
        <v>351.54500000000002</v>
      </c>
      <c r="M70" s="660"/>
      <c r="N70" s="824">
        <v>373.161</v>
      </c>
      <c r="O70" s="660"/>
      <c r="P70" s="824">
        <v>344.00099999999998</v>
      </c>
      <c r="Q70" s="660"/>
      <c r="R70" s="824">
        <v>317</v>
      </c>
      <c r="S70" s="660"/>
      <c r="T70" s="824">
        <v>322</v>
      </c>
      <c r="U70" s="660"/>
      <c r="V70" s="824">
        <v>380.27300000000002</v>
      </c>
      <c r="W70" s="660"/>
      <c r="X70" s="825">
        <v>250.50299999999999</v>
      </c>
      <c r="Y70" s="660"/>
      <c r="Z70" s="824">
        <v>394</v>
      </c>
      <c r="AA70" s="660"/>
      <c r="AB70" s="824">
        <v>383</v>
      </c>
      <c r="AC70" s="660"/>
      <c r="AD70" s="824">
        <v>412</v>
      </c>
      <c r="AE70" s="685"/>
      <c r="AF70" s="824">
        <v>396</v>
      </c>
      <c r="AG70" s="660"/>
      <c r="AH70" s="824"/>
      <c r="AI70" s="656">
        <f>SUM(B70:AH70)</f>
        <v>5855.5259999999998</v>
      </c>
      <c r="AJ70" s="662">
        <f>+AI70+AJ62</f>
        <v>48737.724999999999</v>
      </c>
      <c r="AK70" s="658">
        <f>COUNTA(B71:AG71)</f>
        <v>3</v>
      </c>
      <c r="AL70" s="658">
        <f>COUNTA(B69:AG69)</f>
        <v>0</v>
      </c>
      <c r="AM70" s="664"/>
    </row>
    <row r="71" spans="2:40" ht="15.75" customHeight="1" thickBot="1">
      <c r="B71" s="671"/>
      <c r="C71" s="665"/>
      <c r="D71" s="675"/>
      <c r="E71" s="677" t="s">
        <v>366</v>
      </c>
      <c r="F71" s="675"/>
      <c r="G71" s="677" t="s">
        <v>367</v>
      </c>
      <c r="H71" s="675"/>
      <c r="I71" s="666"/>
      <c r="J71" s="675"/>
      <c r="K71" s="666"/>
      <c r="L71" s="675"/>
      <c r="M71" s="666"/>
      <c r="N71" s="675"/>
      <c r="O71" s="666"/>
      <c r="P71" s="675"/>
      <c r="Q71" s="666"/>
      <c r="R71" s="675"/>
      <c r="S71" s="666"/>
      <c r="T71" s="675"/>
      <c r="U71" s="666"/>
      <c r="V71" s="675"/>
      <c r="W71" s="666"/>
      <c r="X71" s="675"/>
      <c r="Y71" s="666"/>
      <c r="Z71" s="675"/>
      <c r="AA71" s="666"/>
      <c r="AB71" s="675"/>
      <c r="AC71" s="666"/>
      <c r="AD71" s="675"/>
      <c r="AE71" s="677" t="s">
        <v>368</v>
      </c>
      <c r="AF71" s="675"/>
      <c r="AG71" s="666"/>
      <c r="AH71" s="823"/>
      <c r="AI71" s="656"/>
      <c r="AJ71" s="662"/>
      <c r="AK71" s="658"/>
      <c r="AL71" s="658"/>
      <c r="AM71" s="664"/>
    </row>
    <row r="72" spans="2:40" s="635" customFormat="1">
      <c r="B72" s="646"/>
      <c r="C72" s="826" t="s">
        <v>369</v>
      </c>
      <c r="D72" s="829"/>
      <c r="E72" s="826" t="s">
        <v>370</v>
      </c>
      <c r="F72" s="829"/>
      <c r="G72" s="826" t="s">
        <v>179</v>
      </c>
      <c r="H72" s="829"/>
      <c r="I72" s="826" t="s">
        <v>371</v>
      </c>
      <c r="J72" s="829"/>
      <c r="K72" s="826" t="s">
        <v>372</v>
      </c>
      <c r="L72" s="829"/>
      <c r="M72" s="826" t="s">
        <v>373</v>
      </c>
      <c r="N72" s="829"/>
      <c r="O72" s="826" t="s">
        <v>181</v>
      </c>
      <c r="P72" s="829"/>
      <c r="Q72" s="826" t="s">
        <v>374</v>
      </c>
      <c r="R72" s="829"/>
      <c r="S72" s="826" t="s">
        <v>375</v>
      </c>
      <c r="T72" s="829"/>
      <c r="U72" s="826" t="s">
        <v>376</v>
      </c>
      <c r="V72" s="829"/>
      <c r="W72" s="826" t="s">
        <v>377</v>
      </c>
      <c r="X72" s="1054" t="s">
        <v>265</v>
      </c>
      <c r="Y72" s="826" t="s">
        <v>183</v>
      </c>
      <c r="Z72" s="829"/>
      <c r="AA72" s="826" t="s">
        <v>378</v>
      </c>
      <c r="AB72" s="829"/>
      <c r="AC72" s="826" t="s">
        <v>178</v>
      </c>
      <c r="AD72" s="829"/>
      <c r="AE72" s="826" t="s">
        <v>379</v>
      </c>
      <c r="AF72" s="829"/>
      <c r="AG72" s="826" t="s">
        <v>380</v>
      </c>
      <c r="AH72" s="633"/>
      <c r="AI72" s="656"/>
      <c r="AJ72" s="662"/>
      <c r="AK72" s="658"/>
      <c r="AL72" s="658"/>
      <c r="AM72" s="664"/>
    </row>
    <row r="73" spans="2:40" s="635" customFormat="1">
      <c r="B73" s="646"/>
      <c r="C73" s="826" t="s">
        <v>381</v>
      </c>
      <c r="D73" s="829"/>
      <c r="E73" s="826" t="s">
        <v>381</v>
      </c>
      <c r="F73" s="829"/>
      <c r="G73" s="826" t="s">
        <v>350</v>
      </c>
      <c r="H73" s="829"/>
      <c r="I73" s="826" t="s">
        <v>282</v>
      </c>
      <c r="J73" s="829"/>
      <c r="K73" s="826" t="s">
        <v>311</v>
      </c>
      <c r="L73" s="829"/>
      <c r="M73" s="826" t="s">
        <v>310</v>
      </c>
      <c r="N73" s="829"/>
      <c r="O73" s="826" t="s">
        <v>281</v>
      </c>
      <c r="P73" s="829"/>
      <c r="Q73" s="826" t="s">
        <v>280</v>
      </c>
      <c r="R73" s="829"/>
      <c r="S73" s="826" t="s">
        <v>311</v>
      </c>
      <c r="T73" s="829"/>
      <c r="U73" s="826" t="s">
        <v>311</v>
      </c>
      <c r="V73" s="829"/>
      <c r="W73" s="826" t="s">
        <v>382</v>
      </c>
      <c r="X73" s="1055"/>
      <c r="Y73" s="826" t="s">
        <v>277</v>
      </c>
      <c r="Z73" s="829"/>
      <c r="AA73" s="826" t="s">
        <v>311</v>
      </c>
      <c r="AB73" s="829"/>
      <c r="AC73" s="826" t="s">
        <v>282</v>
      </c>
      <c r="AD73" s="829"/>
      <c r="AE73" s="826" t="s">
        <v>280</v>
      </c>
      <c r="AF73" s="829"/>
      <c r="AG73" s="826" t="s">
        <v>280</v>
      </c>
      <c r="AH73" s="633"/>
      <c r="AI73" s="656"/>
      <c r="AJ73" s="662"/>
      <c r="AK73" s="658"/>
      <c r="AL73" s="658"/>
      <c r="AM73" s="664"/>
    </row>
    <row r="74" spans="2:40" ht="16.5" thickBot="1">
      <c r="B74" s="646"/>
      <c r="D74" s="829"/>
      <c r="E74" s="829"/>
      <c r="F74" s="829"/>
      <c r="G74" s="829"/>
      <c r="H74" s="829"/>
      <c r="I74" s="829"/>
      <c r="J74" s="829"/>
      <c r="K74" s="829"/>
      <c r="L74" s="829"/>
      <c r="M74" s="829"/>
      <c r="N74" s="829"/>
      <c r="O74" s="829"/>
      <c r="P74" s="829"/>
      <c r="Q74" s="829"/>
      <c r="R74" s="829"/>
      <c r="S74" s="829"/>
      <c r="T74" s="829"/>
      <c r="U74" s="829"/>
      <c r="V74" s="829"/>
      <c r="W74" s="829"/>
      <c r="X74" s="829"/>
      <c r="Y74" s="829"/>
      <c r="Z74" s="829"/>
      <c r="AA74" s="829"/>
      <c r="AB74" s="829"/>
      <c r="AC74" s="829"/>
      <c r="AD74" s="829"/>
      <c r="AE74" s="829"/>
      <c r="AF74" s="829"/>
      <c r="AG74" s="829"/>
      <c r="AI74" s="656"/>
      <c r="AJ74" s="662"/>
      <c r="AK74" s="658"/>
      <c r="AL74" s="658"/>
      <c r="AM74" s="664"/>
    </row>
    <row r="75" spans="2:40" ht="16.5" thickBot="1">
      <c r="B75" s="646"/>
      <c r="D75" s="829"/>
      <c r="E75" s="826"/>
      <c r="F75" s="826"/>
      <c r="G75" s="826"/>
      <c r="H75" s="826"/>
      <c r="I75" s="826"/>
      <c r="J75" s="826"/>
      <c r="K75" s="826"/>
      <c r="L75" s="826"/>
      <c r="M75" s="826"/>
      <c r="N75" s="826"/>
      <c r="O75" s="826"/>
      <c r="P75" s="826"/>
      <c r="Q75" s="1056" t="s">
        <v>383</v>
      </c>
      <c r="R75" s="1057"/>
      <c r="S75" s="1057"/>
      <c r="T75" s="1057"/>
      <c r="U75" s="1057"/>
      <c r="V75" s="1057"/>
      <c r="W75" s="1058"/>
      <c r="X75" s="826"/>
      <c r="Y75" s="826"/>
      <c r="Z75" s="826"/>
      <c r="AA75" s="826"/>
      <c r="AB75" s="826"/>
      <c r="AC75" s="826"/>
      <c r="AD75" s="826"/>
      <c r="AE75" s="826"/>
      <c r="AF75" s="826"/>
      <c r="AG75" s="826"/>
      <c r="AI75" s="656"/>
      <c r="AJ75" s="662"/>
      <c r="AK75" s="658"/>
      <c r="AL75" s="658"/>
      <c r="AM75" s="664"/>
    </row>
    <row r="76" spans="2:40" ht="15.75" customHeight="1">
      <c r="B76" s="655"/>
      <c r="C76" s="823"/>
      <c r="D76" s="826"/>
      <c r="E76" s="826"/>
      <c r="F76" s="826"/>
      <c r="G76" s="826"/>
      <c r="H76" s="826"/>
      <c r="I76" s="826"/>
      <c r="J76" s="826"/>
      <c r="K76" s="826"/>
      <c r="L76" s="826"/>
      <c r="M76" s="826"/>
      <c r="N76" s="826"/>
      <c r="O76" s="826"/>
      <c r="P76" s="826"/>
      <c r="Q76" s="686"/>
      <c r="R76" s="826"/>
      <c r="S76" s="826"/>
      <c r="T76" s="826"/>
      <c r="U76" s="826"/>
      <c r="V76" s="826"/>
      <c r="W76" s="687"/>
      <c r="X76" s="826"/>
      <c r="Y76" s="826"/>
      <c r="Z76" s="826"/>
      <c r="AA76" s="826"/>
      <c r="AB76" s="826"/>
      <c r="AC76" s="826"/>
      <c r="AD76" s="826"/>
      <c r="AE76" s="826"/>
      <c r="AF76" s="826"/>
      <c r="AG76" s="826"/>
      <c r="AH76" s="823"/>
      <c r="AI76" s="656"/>
      <c r="AJ76" s="662"/>
      <c r="AK76" s="658"/>
      <c r="AL76" s="658"/>
      <c r="AM76" s="664"/>
    </row>
    <row r="77" spans="2:40" ht="15.75" customHeight="1">
      <c r="B77" s="655"/>
      <c r="C77" s="823"/>
      <c r="D77" s="826"/>
      <c r="E77" s="826"/>
      <c r="F77" s="826"/>
      <c r="G77" s="826"/>
      <c r="H77" s="826"/>
      <c r="I77" s="826"/>
      <c r="J77" s="826"/>
      <c r="K77" s="826"/>
      <c r="L77" s="826"/>
      <c r="M77" s="826"/>
      <c r="N77" s="826"/>
      <c r="O77" s="826" t="s">
        <v>384</v>
      </c>
      <c r="P77" s="826"/>
      <c r="Q77" s="686" t="s">
        <v>384</v>
      </c>
      <c r="R77" s="826"/>
      <c r="S77" s="826" t="s">
        <v>384</v>
      </c>
      <c r="T77" s="826"/>
      <c r="U77" s="826" t="s">
        <v>384</v>
      </c>
      <c r="V77" s="826"/>
      <c r="W77" s="687" t="s">
        <v>384</v>
      </c>
      <c r="X77" s="826"/>
      <c r="Y77" s="826"/>
      <c r="Z77" s="826"/>
      <c r="AA77" s="826" t="s">
        <v>384</v>
      </c>
      <c r="AB77" s="826"/>
      <c r="AC77" s="826" t="s">
        <v>384</v>
      </c>
      <c r="AD77" s="826"/>
      <c r="AE77" s="826"/>
      <c r="AF77" s="826"/>
      <c r="AG77" s="826"/>
      <c r="AH77" s="823"/>
      <c r="AI77" s="656"/>
      <c r="AJ77" s="662"/>
      <c r="AK77" s="658"/>
      <c r="AL77" s="658"/>
      <c r="AM77" s="664"/>
    </row>
    <row r="78" spans="2:40" ht="15.75" customHeight="1">
      <c r="B78" s="832">
        <v>435</v>
      </c>
      <c r="C78" s="688"/>
      <c r="D78" s="833">
        <v>409</v>
      </c>
      <c r="E78" s="688"/>
      <c r="F78" s="833">
        <v>359.99099999999999</v>
      </c>
      <c r="G78" s="688"/>
      <c r="H78" s="833">
        <v>394</v>
      </c>
      <c r="I78" s="688"/>
      <c r="J78" s="833">
        <v>393</v>
      </c>
      <c r="K78" s="688"/>
      <c r="L78" s="833">
        <v>406</v>
      </c>
      <c r="M78" s="688"/>
      <c r="N78" s="833">
        <v>403</v>
      </c>
      <c r="O78" s="688"/>
      <c r="P78" s="833">
        <v>403.72800000000001</v>
      </c>
      <c r="Q78" s="689"/>
      <c r="R78" s="833">
        <v>403.00099999999998</v>
      </c>
      <c r="S78" s="688"/>
      <c r="T78" s="833">
        <v>397</v>
      </c>
      <c r="U78" s="688"/>
      <c r="V78" s="833">
        <v>374.01</v>
      </c>
      <c r="W78" s="690"/>
      <c r="X78" s="833">
        <v>388</v>
      </c>
      <c r="Y78" s="691"/>
      <c r="Z78" s="833">
        <v>436</v>
      </c>
      <c r="AA78" s="688"/>
      <c r="AB78" s="833">
        <v>381.286</v>
      </c>
      <c r="AC78" s="688"/>
      <c r="AD78" s="833">
        <v>281.96899999999999</v>
      </c>
      <c r="AE78" s="688"/>
      <c r="AF78" s="833">
        <v>386</v>
      </c>
      <c r="AG78" s="688"/>
      <c r="AH78" s="833"/>
      <c r="AI78" s="656">
        <f>SUM(B78:AH78)</f>
        <v>6250.9850000000006</v>
      </c>
      <c r="AJ78" s="662">
        <f>+AI78+AJ70</f>
        <v>54988.71</v>
      </c>
      <c r="AK78" s="658">
        <f>COUNTA(B79:AG79)</f>
        <v>15</v>
      </c>
      <c r="AL78" s="658">
        <f>COUNTA(B77:AG77)</f>
        <v>7</v>
      </c>
      <c r="AM78" s="664"/>
      <c r="AN78" s="633">
        <v>9</v>
      </c>
    </row>
    <row r="79" spans="2:40" ht="15.75" customHeight="1" thickBot="1">
      <c r="B79" s="671"/>
      <c r="C79" s="692" t="s">
        <v>367</v>
      </c>
      <c r="D79" s="675"/>
      <c r="E79" s="677" t="s">
        <v>367</v>
      </c>
      <c r="F79" s="675"/>
      <c r="G79" s="677" t="s">
        <v>385</v>
      </c>
      <c r="H79" s="675"/>
      <c r="I79" s="677" t="s">
        <v>367</v>
      </c>
      <c r="J79" s="675"/>
      <c r="K79" s="677" t="s">
        <v>367</v>
      </c>
      <c r="L79" s="675"/>
      <c r="M79" s="677" t="s">
        <v>366</v>
      </c>
      <c r="N79" s="675"/>
      <c r="O79" s="677" t="s">
        <v>366</v>
      </c>
      <c r="P79" s="693"/>
      <c r="Q79" s="694" t="s">
        <v>366</v>
      </c>
      <c r="R79" s="675"/>
      <c r="S79" s="677" t="s">
        <v>367</v>
      </c>
      <c r="T79" s="675"/>
      <c r="U79" s="677" t="s">
        <v>367</v>
      </c>
      <c r="V79" s="675"/>
      <c r="W79" s="695" t="s">
        <v>366</v>
      </c>
      <c r="X79" s="696"/>
      <c r="Y79" s="666"/>
      <c r="Z79" s="675"/>
      <c r="AA79" s="677" t="s">
        <v>367</v>
      </c>
      <c r="AB79" s="675"/>
      <c r="AC79" s="677" t="s">
        <v>366</v>
      </c>
      <c r="AD79" s="675"/>
      <c r="AE79" s="677" t="s">
        <v>352</v>
      </c>
      <c r="AF79" s="675"/>
      <c r="AG79" s="677" t="s">
        <v>352</v>
      </c>
      <c r="AH79" s="823"/>
      <c r="AI79" s="656"/>
      <c r="AJ79" s="662"/>
      <c r="AK79" s="658"/>
      <c r="AL79" s="658"/>
      <c r="AM79" s="664"/>
    </row>
    <row r="80" spans="2:40" s="635" customFormat="1">
      <c r="B80" s="646"/>
      <c r="C80" s="826" t="s">
        <v>386</v>
      </c>
      <c r="D80" s="829"/>
      <c r="E80" s="826" t="s">
        <v>387</v>
      </c>
      <c r="F80" s="829"/>
      <c r="G80" s="826" t="s">
        <v>185</v>
      </c>
      <c r="H80" s="829"/>
      <c r="I80" s="826" t="s">
        <v>388</v>
      </c>
      <c r="J80" s="829"/>
      <c r="K80" s="826" t="s">
        <v>389</v>
      </c>
      <c r="L80" s="829"/>
      <c r="M80" s="826" t="s">
        <v>390</v>
      </c>
      <c r="N80" s="829"/>
      <c r="O80" s="826" t="s">
        <v>391</v>
      </c>
      <c r="P80" s="829"/>
      <c r="Q80" s="686" t="s">
        <v>180</v>
      </c>
      <c r="R80" s="829"/>
      <c r="S80" s="826" t="s">
        <v>392</v>
      </c>
      <c r="T80" s="829"/>
      <c r="U80" s="826" t="s">
        <v>393</v>
      </c>
      <c r="V80" s="829"/>
      <c r="W80" s="687" t="s">
        <v>126</v>
      </c>
      <c r="X80" s="829"/>
      <c r="Y80" s="826" t="s">
        <v>394</v>
      </c>
      <c r="Z80" s="829"/>
      <c r="AA80" s="826" t="s">
        <v>395</v>
      </c>
      <c r="AB80" s="829"/>
      <c r="AC80" s="826" t="s">
        <v>182</v>
      </c>
      <c r="AD80" s="829"/>
      <c r="AE80" s="826" t="s">
        <v>188</v>
      </c>
      <c r="AF80" s="829"/>
      <c r="AG80" s="826" t="s">
        <v>396</v>
      </c>
      <c r="AH80" s="633"/>
      <c r="AI80" s="656"/>
      <c r="AJ80" s="662"/>
      <c r="AK80" s="658"/>
      <c r="AL80" s="658"/>
      <c r="AM80" s="664"/>
    </row>
    <row r="81" spans="2:40" s="635" customFormat="1">
      <c r="B81" s="646"/>
      <c r="C81" s="826" t="s">
        <v>276</v>
      </c>
      <c r="D81" s="829"/>
      <c r="E81" s="826" t="s">
        <v>381</v>
      </c>
      <c r="F81" s="829"/>
      <c r="G81" s="826" t="s">
        <v>297</v>
      </c>
      <c r="H81" s="829"/>
      <c r="I81" s="826" t="s">
        <v>280</v>
      </c>
      <c r="J81" s="829"/>
      <c r="K81" s="826" t="s">
        <v>280</v>
      </c>
      <c r="L81" s="829"/>
      <c r="M81" s="826" t="s">
        <v>280</v>
      </c>
      <c r="N81" s="829"/>
      <c r="O81" s="826" t="s">
        <v>397</v>
      </c>
      <c r="P81" s="829"/>
      <c r="Q81" s="686" t="s">
        <v>281</v>
      </c>
      <c r="R81" s="829"/>
      <c r="S81" s="826" t="s">
        <v>397</v>
      </c>
      <c r="T81" s="829"/>
      <c r="U81" s="826" t="s">
        <v>280</v>
      </c>
      <c r="V81" s="829"/>
      <c r="W81" s="687" t="s">
        <v>279</v>
      </c>
      <c r="X81" s="829"/>
      <c r="Y81" s="826" t="s">
        <v>280</v>
      </c>
      <c r="Z81" s="829"/>
      <c r="AA81" s="826" t="s">
        <v>276</v>
      </c>
      <c r="AB81" s="829"/>
      <c r="AC81" s="826" t="s">
        <v>279</v>
      </c>
      <c r="AD81" s="829"/>
      <c r="AE81" s="826" t="s">
        <v>398</v>
      </c>
      <c r="AF81" s="829"/>
      <c r="AG81" s="826" t="s">
        <v>298</v>
      </c>
      <c r="AH81" s="633"/>
      <c r="AI81" s="656"/>
      <c r="AJ81" s="662"/>
      <c r="AK81" s="658"/>
      <c r="AL81" s="658"/>
      <c r="AM81" s="664"/>
    </row>
    <row r="82" spans="2:40">
      <c r="B82" s="646"/>
      <c r="D82" s="829"/>
      <c r="E82" s="829"/>
      <c r="F82" s="829"/>
      <c r="G82" s="829"/>
      <c r="H82" s="829"/>
      <c r="I82" s="829"/>
      <c r="J82" s="829"/>
      <c r="K82" s="829"/>
      <c r="L82" s="829"/>
      <c r="M82" s="829"/>
      <c r="N82" s="829"/>
      <c r="O82" s="829"/>
      <c r="P82" s="829"/>
      <c r="Q82" s="697"/>
      <c r="R82" s="698"/>
      <c r="S82" s="698"/>
      <c r="T82" s="698"/>
      <c r="U82" s="698"/>
      <c r="V82" s="698"/>
      <c r="W82" s="699"/>
      <c r="X82" s="829"/>
      <c r="Y82" s="829"/>
      <c r="Z82" s="829"/>
      <c r="AA82" s="829"/>
      <c r="AB82" s="829"/>
      <c r="AC82" s="829"/>
      <c r="AD82" s="829"/>
      <c r="AE82" s="829"/>
      <c r="AF82" s="829"/>
      <c r="AG82" s="829"/>
      <c r="AI82" s="656"/>
      <c r="AJ82" s="662"/>
      <c r="AK82" s="658"/>
      <c r="AL82" s="658"/>
      <c r="AM82" s="664"/>
    </row>
    <row r="83" spans="2:40">
      <c r="B83" s="646"/>
      <c r="D83" s="829"/>
      <c r="E83" s="826"/>
      <c r="F83" s="826"/>
      <c r="G83" s="826"/>
      <c r="H83" s="826"/>
      <c r="I83" s="826"/>
      <c r="J83" s="826"/>
      <c r="K83" s="826"/>
      <c r="L83" s="826"/>
      <c r="M83" s="826"/>
      <c r="N83" s="826"/>
      <c r="O83" s="826"/>
      <c r="P83" s="826"/>
      <c r="Q83" s="826"/>
      <c r="R83" s="826"/>
      <c r="S83" s="826"/>
      <c r="T83" s="826"/>
      <c r="U83" s="826"/>
      <c r="V83" s="826"/>
      <c r="W83" s="826"/>
      <c r="X83" s="826"/>
      <c r="Y83" s="826"/>
      <c r="Z83" s="826"/>
      <c r="AA83" s="826"/>
      <c r="AB83" s="826"/>
      <c r="AC83" s="826"/>
      <c r="AD83" s="826"/>
      <c r="AE83" s="826"/>
      <c r="AF83" s="826"/>
      <c r="AG83" s="826"/>
      <c r="AI83" s="656"/>
      <c r="AJ83" s="662"/>
      <c r="AK83" s="658"/>
      <c r="AL83" s="658"/>
      <c r="AM83" s="664"/>
    </row>
    <row r="84" spans="2:40" ht="15.75" customHeight="1">
      <c r="B84" s="655"/>
      <c r="C84" s="823"/>
      <c r="D84" s="826"/>
      <c r="E84" s="826"/>
      <c r="F84" s="826"/>
      <c r="G84" s="826"/>
      <c r="H84" s="826"/>
      <c r="I84" s="826"/>
      <c r="J84" s="826"/>
      <c r="K84" s="826"/>
      <c r="L84" s="826"/>
      <c r="M84" s="826"/>
      <c r="N84" s="826"/>
      <c r="O84" s="826"/>
      <c r="P84" s="826"/>
      <c r="Q84" s="826"/>
      <c r="R84" s="826"/>
      <c r="S84" s="826"/>
      <c r="T84" s="826"/>
      <c r="U84" s="826"/>
      <c r="V84" s="826"/>
      <c r="W84" s="826"/>
      <c r="X84" s="826"/>
      <c r="Y84" s="826"/>
      <c r="Z84" s="826"/>
      <c r="AA84" s="826"/>
      <c r="AB84" s="826"/>
      <c r="AC84" s="826"/>
      <c r="AD84" s="826"/>
      <c r="AE84" s="826"/>
      <c r="AF84" s="826"/>
      <c r="AG84" s="826"/>
      <c r="AH84" s="823"/>
      <c r="AI84" s="656"/>
      <c r="AJ84" s="662"/>
      <c r="AK84" s="658"/>
      <c r="AL84" s="658"/>
      <c r="AM84" s="664"/>
    </row>
    <row r="85" spans="2:40" ht="15.75" customHeight="1">
      <c r="B85" s="655"/>
      <c r="C85" s="823"/>
      <c r="D85" s="826"/>
      <c r="E85" s="826"/>
      <c r="F85" s="826"/>
      <c r="G85" s="826"/>
      <c r="H85" s="826"/>
      <c r="I85" s="826"/>
      <c r="J85" s="826"/>
      <c r="K85" s="826"/>
      <c r="L85" s="826"/>
      <c r="M85" s="826"/>
      <c r="N85" s="826"/>
      <c r="O85" s="826"/>
      <c r="P85" s="826"/>
      <c r="Q85" s="826"/>
      <c r="R85" s="826"/>
      <c r="S85" s="826"/>
      <c r="T85" s="826"/>
      <c r="U85" s="826"/>
      <c r="V85" s="826"/>
      <c r="W85" s="826"/>
      <c r="X85" s="826"/>
      <c r="Y85" s="826"/>
      <c r="Z85" s="826"/>
      <c r="AA85" s="826"/>
      <c r="AB85" s="826"/>
      <c r="AC85" s="826"/>
      <c r="AD85" s="826"/>
      <c r="AE85" s="826"/>
      <c r="AF85" s="826"/>
      <c r="AG85" s="826"/>
      <c r="AH85" s="823"/>
      <c r="AI85" s="656"/>
      <c r="AJ85" s="662"/>
      <c r="AK85" s="658"/>
      <c r="AL85" s="658"/>
      <c r="AM85" s="664"/>
    </row>
    <row r="86" spans="2:40" ht="15.75" customHeight="1">
      <c r="B86" s="832">
        <v>349.42200000000003</v>
      </c>
      <c r="C86" s="691"/>
      <c r="D86" s="834">
        <v>245.99</v>
      </c>
      <c r="E86" s="688"/>
      <c r="F86" s="833">
        <v>365</v>
      </c>
      <c r="G86" s="691"/>
      <c r="H86" s="833">
        <v>327</v>
      </c>
      <c r="I86" s="688"/>
      <c r="J86" s="833">
        <v>383.791</v>
      </c>
      <c r="K86" s="691"/>
      <c r="L86" s="833">
        <v>342</v>
      </c>
      <c r="M86" s="688"/>
      <c r="N86" s="833">
        <v>388</v>
      </c>
      <c r="O86" s="688"/>
      <c r="P86" s="833">
        <v>408.02</v>
      </c>
      <c r="Q86" s="691"/>
      <c r="R86" s="833">
        <v>431.03500000000003</v>
      </c>
      <c r="S86" s="691"/>
      <c r="T86" s="833">
        <v>342.65100000000001</v>
      </c>
      <c r="U86" s="691"/>
      <c r="V86" s="833">
        <v>420</v>
      </c>
      <c r="W86" s="688"/>
      <c r="X86" s="833">
        <v>398</v>
      </c>
      <c r="Y86" s="691"/>
      <c r="Z86" s="833">
        <v>416.48899999999998</v>
      </c>
      <c r="AA86" s="691"/>
      <c r="AB86" s="833">
        <v>385</v>
      </c>
      <c r="AC86" s="691"/>
      <c r="AD86" s="833">
        <v>416.149</v>
      </c>
      <c r="AE86" s="691"/>
      <c r="AF86" s="833">
        <v>387</v>
      </c>
      <c r="AG86" s="691"/>
      <c r="AH86" s="824"/>
      <c r="AI86" s="656">
        <f>SUM(B86:AH86)</f>
        <v>6005.5469999999996</v>
      </c>
      <c r="AJ86" s="662">
        <f>+AI86+AJ78</f>
        <v>60994.256999999998</v>
      </c>
      <c r="AK86" s="658">
        <f>COUNTA(B87:AG87)</f>
        <v>5</v>
      </c>
      <c r="AL86" s="658">
        <f>COUNTA(B85:AG85)</f>
        <v>0</v>
      </c>
      <c r="AM86" s="664"/>
      <c r="AN86" s="633">
        <v>1</v>
      </c>
    </row>
    <row r="87" spans="2:40" ht="15.75" customHeight="1" thickBot="1">
      <c r="B87" s="671"/>
      <c r="C87" s="665"/>
      <c r="D87" s="675"/>
      <c r="E87" s="677" t="s">
        <v>385</v>
      </c>
      <c r="F87" s="675"/>
      <c r="G87" s="666"/>
      <c r="H87" s="675"/>
      <c r="I87" s="677" t="s">
        <v>367</v>
      </c>
      <c r="J87" s="675"/>
      <c r="K87" s="666"/>
      <c r="L87" s="675"/>
      <c r="M87" s="677" t="s">
        <v>367</v>
      </c>
      <c r="N87" s="675"/>
      <c r="O87" s="677" t="s">
        <v>367</v>
      </c>
      <c r="P87" s="675"/>
      <c r="Q87" s="666"/>
      <c r="R87" s="675"/>
      <c r="S87" s="666"/>
      <c r="T87" s="675"/>
      <c r="U87" s="666"/>
      <c r="V87" s="675"/>
      <c r="W87" s="677" t="s">
        <v>367</v>
      </c>
      <c r="X87" s="675"/>
      <c r="Y87" s="666"/>
      <c r="Z87" s="675"/>
      <c r="AA87" s="666"/>
      <c r="AB87" s="675"/>
      <c r="AC87" s="666"/>
      <c r="AD87" s="675"/>
      <c r="AE87" s="666"/>
      <c r="AF87" s="675"/>
      <c r="AG87" s="666"/>
      <c r="AH87" s="823"/>
      <c r="AI87" s="656"/>
      <c r="AJ87" s="662"/>
      <c r="AK87" s="658"/>
      <c r="AL87" s="658"/>
      <c r="AM87" s="664"/>
    </row>
    <row r="88" spans="2:40" s="635" customFormat="1">
      <c r="B88" s="646"/>
      <c r="C88" s="826" t="s">
        <v>184</v>
      </c>
      <c r="D88" s="835" t="s">
        <v>272</v>
      </c>
      <c r="E88" s="826" t="s">
        <v>186</v>
      </c>
      <c r="F88" s="829"/>
      <c r="G88" s="826" t="s">
        <v>399</v>
      </c>
      <c r="H88" s="829"/>
      <c r="I88" s="826" t="s">
        <v>400</v>
      </c>
      <c r="J88" s="829"/>
      <c r="K88" s="826" t="s">
        <v>401</v>
      </c>
      <c r="L88" s="829"/>
      <c r="M88" s="826" t="s">
        <v>402</v>
      </c>
      <c r="N88" s="829"/>
      <c r="O88" s="826" t="s">
        <v>403</v>
      </c>
      <c r="P88" s="829"/>
      <c r="Q88" s="826" t="s">
        <v>189</v>
      </c>
      <c r="R88" s="829"/>
      <c r="S88" s="826" t="s">
        <v>404</v>
      </c>
      <c r="T88" s="829"/>
      <c r="U88" s="826" t="s">
        <v>405</v>
      </c>
      <c r="V88" s="829"/>
      <c r="W88" s="826" t="s">
        <v>406</v>
      </c>
      <c r="X88" s="829"/>
      <c r="Y88" s="826" t="s">
        <v>407</v>
      </c>
      <c r="Z88" s="829"/>
      <c r="AA88" s="826" t="s">
        <v>190</v>
      </c>
      <c r="AB88" s="829"/>
      <c r="AC88" s="826" t="s">
        <v>408</v>
      </c>
      <c r="AD88" s="829"/>
      <c r="AE88" s="826" t="s">
        <v>409</v>
      </c>
      <c r="AF88" s="829"/>
      <c r="AG88" s="826" t="s">
        <v>410</v>
      </c>
      <c r="AH88" s="633"/>
      <c r="AI88" s="656"/>
      <c r="AJ88" s="662"/>
      <c r="AK88" s="658"/>
      <c r="AL88" s="658"/>
      <c r="AM88" s="664"/>
    </row>
    <row r="89" spans="2:40" s="635" customFormat="1">
      <c r="B89" s="646"/>
      <c r="C89" s="826" t="s">
        <v>411</v>
      </c>
      <c r="D89" s="835" t="s">
        <v>283</v>
      </c>
      <c r="E89" s="826" t="s">
        <v>412</v>
      </c>
      <c r="F89" s="829"/>
      <c r="G89" s="826" t="s">
        <v>280</v>
      </c>
      <c r="H89" s="829"/>
      <c r="I89" s="826" t="s">
        <v>280</v>
      </c>
      <c r="J89" s="829"/>
      <c r="K89" s="826" t="s">
        <v>337</v>
      </c>
      <c r="L89" s="829"/>
      <c r="M89" s="826" t="s">
        <v>280</v>
      </c>
      <c r="N89" s="829"/>
      <c r="O89" s="826" t="s">
        <v>280</v>
      </c>
      <c r="P89" s="829"/>
      <c r="Q89" s="826" t="s">
        <v>299</v>
      </c>
      <c r="R89" s="829"/>
      <c r="S89" s="826" t="s">
        <v>299</v>
      </c>
      <c r="T89" s="829"/>
      <c r="U89" s="826" t="s">
        <v>281</v>
      </c>
      <c r="V89" s="829"/>
      <c r="W89" s="826" t="s">
        <v>282</v>
      </c>
      <c r="X89" s="829"/>
      <c r="Y89" s="826" t="s">
        <v>282</v>
      </c>
      <c r="Z89" s="829"/>
      <c r="AA89" s="826" t="s">
        <v>413</v>
      </c>
      <c r="AB89" s="829"/>
      <c r="AC89" s="826" t="s">
        <v>276</v>
      </c>
      <c r="AD89" s="829"/>
      <c r="AE89" s="826" t="s">
        <v>279</v>
      </c>
      <c r="AF89" s="829"/>
      <c r="AG89" s="826" t="s">
        <v>276</v>
      </c>
      <c r="AH89" s="633"/>
      <c r="AI89" s="656"/>
      <c r="AJ89" s="662"/>
      <c r="AK89" s="658"/>
      <c r="AL89" s="658"/>
      <c r="AM89" s="664"/>
    </row>
    <row r="90" spans="2:40">
      <c r="B90" s="646"/>
      <c r="D90" s="829"/>
      <c r="E90" s="829"/>
      <c r="F90" s="829"/>
      <c r="G90" s="829"/>
      <c r="H90" s="829"/>
      <c r="I90" s="829"/>
      <c r="J90" s="829"/>
      <c r="K90" s="829"/>
      <c r="L90" s="829"/>
      <c r="M90" s="829"/>
      <c r="N90" s="829"/>
      <c r="O90" s="829"/>
      <c r="P90" s="829"/>
      <c r="Q90" s="829"/>
      <c r="R90" s="829"/>
      <c r="S90" s="829"/>
      <c r="T90" s="829"/>
      <c r="U90" s="829"/>
      <c r="V90" s="829"/>
      <c r="W90" s="829"/>
      <c r="X90" s="829"/>
      <c r="Y90" s="829"/>
      <c r="Z90" s="829"/>
      <c r="AA90" s="829"/>
      <c r="AB90" s="829"/>
      <c r="AC90" s="829"/>
      <c r="AD90" s="829"/>
      <c r="AE90" s="829"/>
      <c r="AF90" s="829"/>
      <c r="AG90" s="829"/>
      <c r="AI90" s="656"/>
      <c r="AJ90" s="662"/>
      <c r="AK90" s="658"/>
      <c r="AL90" s="658"/>
      <c r="AM90" s="664"/>
    </row>
    <row r="91" spans="2:40">
      <c r="B91" s="646"/>
      <c r="D91" s="829"/>
      <c r="E91" s="826"/>
      <c r="F91" s="826"/>
      <c r="G91" s="826"/>
      <c r="H91" s="826"/>
      <c r="I91" s="826"/>
      <c r="J91" s="826"/>
      <c r="K91" s="826"/>
      <c r="L91" s="826"/>
      <c r="M91" s="826"/>
      <c r="N91" s="826"/>
      <c r="O91" s="826"/>
      <c r="P91" s="826"/>
      <c r="Q91" s="826"/>
      <c r="R91" s="826"/>
      <c r="S91" s="826"/>
      <c r="T91" s="826"/>
      <c r="U91" s="826"/>
      <c r="V91" s="826"/>
      <c r="W91" s="826"/>
      <c r="X91" s="826"/>
      <c r="Y91" s="826"/>
      <c r="Z91" s="826"/>
      <c r="AA91" s="826"/>
      <c r="AB91" s="826"/>
      <c r="AC91" s="826"/>
      <c r="AD91" s="826"/>
      <c r="AE91" s="826"/>
      <c r="AF91" s="826"/>
      <c r="AG91" s="826"/>
      <c r="AI91" s="656"/>
      <c r="AJ91" s="662"/>
      <c r="AK91" s="658"/>
      <c r="AL91" s="658"/>
      <c r="AM91" s="664"/>
    </row>
    <row r="92" spans="2:40" ht="15.75" customHeight="1">
      <c r="B92" s="655"/>
      <c r="C92" s="823"/>
      <c r="D92" s="826"/>
      <c r="E92" s="826"/>
      <c r="F92" s="826"/>
      <c r="G92" s="826"/>
      <c r="H92" s="826"/>
      <c r="I92" s="826"/>
      <c r="J92" s="826"/>
      <c r="K92" s="826"/>
      <c r="L92" s="826"/>
      <c r="M92" s="826"/>
      <c r="N92" s="826"/>
      <c r="O92" s="826"/>
      <c r="P92" s="826"/>
      <c r="Q92" s="826"/>
      <c r="R92" s="826"/>
      <c r="S92" s="826"/>
      <c r="T92" s="826"/>
      <c r="U92" s="826"/>
      <c r="V92" s="826"/>
      <c r="W92" s="826"/>
      <c r="X92" s="826"/>
      <c r="Y92" s="826"/>
      <c r="Z92" s="826"/>
      <c r="AA92" s="826"/>
      <c r="AB92" s="826"/>
      <c r="AC92" s="826"/>
      <c r="AD92" s="826"/>
      <c r="AE92" s="826"/>
      <c r="AF92" s="826"/>
      <c r="AG92" s="826"/>
      <c r="AH92" s="823"/>
      <c r="AI92" s="656"/>
      <c r="AJ92" s="662"/>
      <c r="AK92" s="658"/>
      <c r="AL92" s="658"/>
      <c r="AM92" s="664"/>
    </row>
    <row r="93" spans="2:40" ht="15.75" customHeight="1">
      <c r="B93" s="655"/>
      <c r="C93" s="823"/>
      <c r="D93" s="826"/>
      <c r="E93" s="826"/>
      <c r="F93" s="826"/>
      <c r="G93" s="826"/>
      <c r="H93" s="826"/>
      <c r="I93" s="826"/>
      <c r="J93" s="826"/>
      <c r="K93" s="826"/>
      <c r="L93" s="826"/>
      <c r="M93" s="826"/>
      <c r="N93" s="826"/>
      <c r="O93" s="826"/>
      <c r="P93" s="826"/>
      <c r="Q93" s="826"/>
      <c r="R93" s="826"/>
      <c r="S93" s="826"/>
      <c r="T93" s="826"/>
      <c r="U93" s="826"/>
      <c r="V93" s="826"/>
      <c r="W93" s="826"/>
      <c r="X93" s="826"/>
      <c r="Y93" s="826"/>
      <c r="Z93" s="826"/>
      <c r="AA93" s="826"/>
      <c r="AB93" s="826"/>
      <c r="AC93" s="826"/>
      <c r="AD93" s="826"/>
      <c r="AE93" s="826"/>
      <c r="AF93" s="826"/>
      <c r="AG93" s="826"/>
      <c r="AH93" s="823"/>
      <c r="AI93" s="656"/>
      <c r="AJ93" s="662"/>
      <c r="AK93" s="658"/>
      <c r="AL93" s="658"/>
      <c r="AM93" s="664"/>
    </row>
    <row r="94" spans="2:40" ht="15.75" customHeight="1">
      <c r="B94" s="836">
        <v>427.589</v>
      </c>
      <c r="C94" s="700"/>
      <c r="D94" s="837">
        <v>398</v>
      </c>
      <c r="E94" s="700"/>
      <c r="F94" s="837">
        <v>377</v>
      </c>
      <c r="G94" s="700"/>
      <c r="H94" s="837">
        <v>373.45499999999998</v>
      </c>
      <c r="I94" s="700"/>
      <c r="J94" s="837">
        <v>369.76799999999997</v>
      </c>
      <c r="K94" s="700"/>
      <c r="L94" s="837">
        <v>383</v>
      </c>
      <c r="M94" s="701"/>
      <c r="N94" s="837">
        <v>376.89600000000002</v>
      </c>
      <c r="O94" s="700"/>
      <c r="P94" s="837">
        <v>344</v>
      </c>
      <c r="Q94" s="700"/>
      <c r="R94" s="837">
        <v>381.52600000000001</v>
      </c>
      <c r="S94" s="700"/>
      <c r="T94" s="837">
        <v>394</v>
      </c>
      <c r="U94" s="700"/>
      <c r="V94" s="837">
        <v>399.05500000000001</v>
      </c>
      <c r="W94" s="700"/>
      <c r="X94" s="837">
        <v>402.99962745627005</v>
      </c>
      <c r="Y94" s="700"/>
      <c r="Z94" s="837">
        <v>400.00010473126707</v>
      </c>
      <c r="AA94" s="700"/>
      <c r="AB94" s="837">
        <v>360.48639784907351</v>
      </c>
      <c r="AC94" s="700"/>
      <c r="AD94" s="837">
        <v>401.45035099482277</v>
      </c>
      <c r="AE94" s="700"/>
      <c r="AF94" s="837">
        <v>410.65063832535259</v>
      </c>
      <c r="AG94" s="700"/>
      <c r="AH94" s="824"/>
      <c r="AI94" s="656">
        <f>SUM(B94:AH94)</f>
        <v>6199.8761193567861</v>
      </c>
      <c r="AJ94" s="662">
        <f>+AI94+AJ86</f>
        <v>67194.133119356789</v>
      </c>
      <c r="AK94" s="658">
        <f>COUNTA(B95:AG95)</f>
        <v>1</v>
      </c>
      <c r="AL94" s="658">
        <f>COUNTA(B93:AG93)</f>
        <v>0</v>
      </c>
      <c r="AM94" s="664"/>
    </row>
    <row r="95" spans="2:40" ht="15.75" customHeight="1" thickBot="1">
      <c r="B95" s="671"/>
      <c r="C95" s="665"/>
      <c r="D95" s="675"/>
      <c r="E95" s="666"/>
      <c r="F95" s="675"/>
      <c r="G95" s="666"/>
      <c r="H95" s="675"/>
      <c r="I95" s="666"/>
      <c r="J95" s="675"/>
      <c r="K95" s="666"/>
      <c r="L95" s="675"/>
      <c r="M95" s="677" t="s">
        <v>414</v>
      </c>
      <c r="N95" s="675"/>
      <c r="O95" s="666"/>
      <c r="P95" s="675"/>
      <c r="Q95" s="666"/>
      <c r="R95" s="675"/>
      <c r="S95" s="666"/>
      <c r="T95" s="675"/>
      <c r="U95" s="666"/>
      <c r="V95" s="675"/>
      <c r="W95" s="666"/>
      <c r="X95" s="675"/>
      <c r="Y95" s="666"/>
      <c r="Z95" s="675"/>
      <c r="AA95" s="666"/>
      <c r="AB95" s="675"/>
      <c r="AC95" s="666"/>
      <c r="AD95" s="675"/>
      <c r="AE95" s="666"/>
      <c r="AF95" s="675"/>
      <c r="AG95" s="666"/>
      <c r="AH95" s="823"/>
      <c r="AI95" s="656"/>
      <c r="AJ95" s="662"/>
      <c r="AK95" s="658"/>
      <c r="AL95" s="658"/>
      <c r="AM95" s="664"/>
    </row>
    <row r="96" spans="2:40" s="635" customFormat="1">
      <c r="B96" s="646"/>
      <c r="C96" s="826" t="s">
        <v>415</v>
      </c>
      <c r="D96" s="829"/>
      <c r="E96" s="826" t="s">
        <v>416</v>
      </c>
      <c r="F96" s="829"/>
      <c r="G96" s="826" t="s">
        <v>417</v>
      </c>
      <c r="H96" s="829"/>
      <c r="I96" s="826" t="s">
        <v>191</v>
      </c>
      <c r="J96" s="829"/>
      <c r="K96" s="826" t="s">
        <v>418</v>
      </c>
      <c r="L96" s="829"/>
      <c r="M96" s="826" t="s">
        <v>53</v>
      </c>
      <c r="N96" s="829"/>
      <c r="O96" s="826" t="s">
        <v>419</v>
      </c>
      <c r="P96" s="829"/>
      <c r="Q96" s="826" t="s">
        <v>420</v>
      </c>
      <c r="R96" s="829"/>
      <c r="S96" s="826" t="s">
        <v>60</v>
      </c>
      <c r="T96" s="829"/>
      <c r="U96" s="826" t="s">
        <v>71</v>
      </c>
      <c r="V96" s="829"/>
      <c r="W96" s="826" t="s">
        <v>421</v>
      </c>
      <c r="X96" s="829"/>
      <c r="Y96" s="826" t="s">
        <v>422</v>
      </c>
      <c r="Z96" s="829"/>
      <c r="AA96" s="826" t="s">
        <v>423</v>
      </c>
      <c r="AB96" s="829"/>
      <c r="AC96" s="826" t="s">
        <v>193</v>
      </c>
      <c r="AD96" s="829"/>
      <c r="AE96" s="826" t="s">
        <v>424</v>
      </c>
      <c r="AF96" s="829"/>
      <c r="AG96" s="826" t="s">
        <v>192</v>
      </c>
      <c r="AH96" s="633"/>
      <c r="AI96" s="656"/>
      <c r="AJ96" s="662"/>
      <c r="AK96" s="658"/>
      <c r="AL96" s="658"/>
      <c r="AM96" s="664"/>
    </row>
    <row r="97" spans="2:39" s="635" customFormat="1">
      <c r="B97" s="646"/>
      <c r="C97" s="826" t="s">
        <v>337</v>
      </c>
      <c r="D97" s="829"/>
      <c r="E97" s="826" t="s">
        <v>397</v>
      </c>
      <c r="F97" s="829"/>
      <c r="G97" s="826" t="s">
        <v>276</v>
      </c>
      <c r="H97" s="829"/>
      <c r="I97" s="826" t="s">
        <v>279</v>
      </c>
      <c r="J97" s="829"/>
      <c r="K97" s="826" t="s">
        <v>310</v>
      </c>
      <c r="L97" s="829"/>
      <c r="M97" s="826" t="s">
        <v>280</v>
      </c>
      <c r="N97" s="829"/>
      <c r="O97" s="826" t="s">
        <v>281</v>
      </c>
      <c r="P97" s="829"/>
      <c r="Q97" s="826" t="s">
        <v>280</v>
      </c>
      <c r="R97" s="829"/>
      <c r="S97" s="826" t="s">
        <v>297</v>
      </c>
      <c r="T97" s="829"/>
      <c r="U97" s="826" t="s">
        <v>397</v>
      </c>
      <c r="V97" s="829"/>
      <c r="W97" s="826" t="s">
        <v>281</v>
      </c>
      <c r="X97" s="829"/>
      <c r="Y97" s="826" t="s">
        <v>282</v>
      </c>
      <c r="Z97" s="829"/>
      <c r="AA97" s="826" t="s">
        <v>280</v>
      </c>
      <c r="AB97" s="829"/>
      <c r="AC97" s="826" t="s">
        <v>297</v>
      </c>
      <c r="AD97" s="829"/>
      <c r="AE97" s="826" t="s">
        <v>69</v>
      </c>
      <c r="AF97" s="829"/>
      <c r="AG97" s="826" t="s">
        <v>425</v>
      </c>
      <c r="AH97" s="633"/>
      <c r="AI97" s="656"/>
      <c r="AJ97" s="662"/>
      <c r="AK97" s="658"/>
      <c r="AL97" s="658"/>
      <c r="AM97" s="664"/>
    </row>
    <row r="98" spans="2:39">
      <c r="B98" s="646"/>
      <c r="D98" s="829"/>
      <c r="E98" s="829"/>
      <c r="F98" s="829"/>
      <c r="G98" s="829"/>
      <c r="H98" s="829"/>
      <c r="I98" s="829"/>
      <c r="J98" s="829"/>
      <c r="K98" s="829"/>
      <c r="L98" s="829"/>
      <c r="M98" s="829"/>
      <c r="N98" s="829"/>
      <c r="O98" s="829"/>
      <c r="P98" s="829"/>
      <c r="Q98" s="829"/>
      <c r="R98" s="829"/>
      <c r="S98" s="829"/>
      <c r="T98" s="829"/>
      <c r="U98" s="829"/>
      <c r="V98" s="829"/>
      <c r="W98" s="829"/>
      <c r="X98" s="829"/>
      <c r="Y98" s="829"/>
      <c r="Z98" s="829"/>
      <c r="AA98" s="829"/>
      <c r="AB98" s="829"/>
      <c r="AC98" s="829"/>
      <c r="AD98" s="829"/>
      <c r="AE98" s="829"/>
      <c r="AF98" s="829"/>
      <c r="AG98" s="829"/>
      <c r="AI98" s="656"/>
      <c r="AJ98" s="662"/>
      <c r="AK98" s="658"/>
      <c r="AL98" s="658"/>
      <c r="AM98" s="664"/>
    </row>
    <row r="99" spans="2:39">
      <c r="B99" s="646"/>
      <c r="D99" s="829"/>
      <c r="E99" s="826"/>
      <c r="F99" s="826"/>
      <c r="G99" s="826"/>
      <c r="H99" s="826"/>
      <c r="I99" s="826"/>
      <c r="J99" s="826"/>
      <c r="K99" s="826"/>
      <c r="L99" s="826"/>
      <c r="M99" s="826"/>
      <c r="N99" s="826"/>
      <c r="O99" s="826"/>
      <c r="P99" s="826"/>
      <c r="Q99" s="826"/>
      <c r="R99" s="826"/>
      <c r="S99" s="826"/>
      <c r="T99" s="826"/>
      <c r="U99" s="826"/>
      <c r="V99" s="826"/>
      <c r="W99" s="826"/>
      <c r="X99" s="826"/>
      <c r="Y99" s="826"/>
      <c r="Z99" s="826"/>
      <c r="AA99" s="826"/>
      <c r="AB99" s="826"/>
      <c r="AC99" s="826"/>
      <c r="AD99" s="826"/>
      <c r="AE99" s="826"/>
      <c r="AF99" s="826"/>
      <c r="AG99" s="826"/>
      <c r="AI99" s="656"/>
      <c r="AJ99" s="662"/>
      <c r="AK99" s="658"/>
      <c r="AL99" s="658"/>
      <c r="AM99" s="664"/>
    </row>
    <row r="100" spans="2:39" ht="15.75" customHeight="1">
      <c r="B100" s="655"/>
      <c r="C100" s="823"/>
      <c r="D100" s="826"/>
      <c r="E100" s="826"/>
      <c r="F100" s="826"/>
      <c r="G100" s="826"/>
      <c r="H100" s="826"/>
      <c r="I100" s="826"/>
      <c r="J100" s="826"/>
      <c r="K100" s="826"/>
      <c r="L100" s="826"/>
      <c r="M100" s="826"/>
      <c r="N100" s="826"/>
      <c r="O100" s="826"/>
      <c r="P100" s="826"/>
      <c r="Q100" s="826"/>
      <c r="R100" s="826"/>
      <c r="S100" s="826"/>
      <c r="T100" s="826"/>
      <c r="U100" s="826"/>
      <c r="V100" s="826"/>
      <c r="W100" s="826"/>
      <c r="X100" s="826"/>
      <c r="Y100" s="826"/>
      <c r="Z100" s="826"/>
      <c r="AA100" s="826"/>
      <c r="AB100" s="826"/>
      <c r="AC100" s="826"/>
      <c r="AD100" s="826"/>
      <c r="AE100" s="826"/>
      <c r="AF100" s="826"/>
      <c r="AG100" s="826"/>
      <c r="AH100" s="823"/>
      <c r="AI100" s="656"/>
      <c r="AJ100" s="662"/>
      <c r="AK100" s="658"/>
      <c r="AL100" s="658"/>
      <c r="AM100" s="664"/>
    </row>
    <row r="101" spans="2:39" ht="15.75" customHeight="1">
      <c r="B101" s="655"/>
      <c r="C101" s="823"/>
      <c r="D101" s="826"/>
      <c r="E101" s="826"/>
      <c r="F101" s="826"/>
      <c r="G101" s="826"/>
      <c r="H101" s="826"/>
      <c r="I101" s="826"/>
      <c r="J101" s="826"/>
      <c r="K101" s="826"/>
      <c r="L101" s="826"/>
      <c r="M101" s="826"/>
      <c r="N101" s="826"/>
      <c r="O101" s="826"/>
      <c r="P101" s="826"/>
      <c r="Q101" s="826"/>
      <c r="R101" s="826"/>
      <c r="S101" s="826"/>
      <c r="T101" s="826"/>
      <c r="U101" s="826"/>
      <c r="V101" s="826"/>
      <c r="W101" s="826"/>
      <c r="X101" s="826"/>
      <c r="Y101" s="826"/>
      <c r="Z101" s="826"/>
      <c r="AA101" s="826"/>
      <c r="AB101" s="826"/>
      <c r="AC101" s="826"/>
      <c r="AD101" s="826"/>
      <c r="AE101" s="826"/>
      <c r="AF101" s="826"/>
      <c r="AG101" s="826"/>
      <c r="AH101" s="823"/>
      <c r="AI101" s="656"/>
      <c r="AJ101" s="662"/>
      <c r="AK101" s="658"/>
      <c r="AL101" s="658"/>
      <c r="AM101" s="664"/>
    </row>
    <row r="102" spans="2:39" ht="15.75" customHeight="1">
      <c r="B102" s="832">
        <v>405</v>
      </c>
      <c r="C102" s="691"/>
      <c r="D102" s="833">
        <v>373.93400000000003</v>
      </c>
      <c r="E102" s="691"/>
      <c r="F102" s="834">
        <v>245.50200000000001</v>
      </c>
      <c r="G102" s="691"/>
      <c r="H102" s="833">
        <v>403.98099999999999</v>
      </c>
      <c r="I102" s="691"/>
      <c r="J102" s="833">
        <v>389</v>
      </c>
      <c r="K102" s="691"/>
      <c r="L102" s="833">
        <v>411.536</v>
      </c>
      <c r="M102" s="691"/>
      <c r="N102" s="833">
        <v>423.721</v>
      </c>
      <c r="O102" s="691"/>
      <c r="P102" s="833">
        <v>401</v>
      </c>
      <c r="Q102" s="691"/>
      <c r="R102" s="833">
        <v>400.23099999999999</v>
      </c>
      <c r="S102" s="691"/>
      <c r="T102" s="833">
        <v>423</v>
      </c>
      <c r="U102" s="691"/>
      <c r="V102" s="833">
        <v>377</v>
      </c>
      <c r="W102" s="691"/>
      <c r="X102" s="833">
        <v>402</v>
      </c>
      <c r="Y102" s="691"/>
      <c r="Z102" s="833">
        <v>334.93200000000002</v>
      </c>
      <c r="AA102" s="691"/>
      <c r="AB102" s="833">
        <v>375</v>
      </c>
      <c r="AC102" s="691"/>
      <c r="AD102" s="833">
        <v>402</v>
      </c>
      <c r="AE102" s="691"/>
      <c r="AF102" s="833">
        <v>438.46</v>
      </c>
      <c r="AG102" s="691"/>
      <c r="AH102" s="824"/>
      <c r="AI102" s="656">
        <f>SUM(B102:AH102)</f>
        <v>6206.2969999999996</v>
      </c>
      <c r="AJ102" s="662">
        <f>+AI102+AJ94</f>
        <v>73400.430119356795</v>
      </c>
      <c r="AK102" s="658">
        <f>COUNTA(B103:AG103)</f>
        <v>0</v>
      </c>
      <c r="AL102" s="658">
        <f>COUNTA(B101:AG101)</f>
        <v>0</v>
      </c>
      <c r="AM102" s="664"/>
    </row>
    <row r="103" spans="2:39" ht="15.75" customHeight="1" thickBot="1">
      <c r="B103" s="671"/>
      <c r="C103" s="665"/>
      <c r="D103" s="675"/>
      <c r="E103" s="666"/>
      <c r="F103" s="675"/>
      <c r="G103" s="666"/>
      <c r="H103" s="675"/>
      <c r="I103" s="666"/>
      <c r="J103" s="675"/>
      <c r="K103" s="666"/>
      <c r="L103" s="675"/>
      <c r="M103" s="666"/>
      <c r="N103" s="675"/>
      <c r="O103" s="666"/>
      <c r="P103" s="675"/>
      <c r="Q103" s="666"/>
      <c r="R103" s="675"/>
      <c r="S103" s="666"/>
      <c r="T103" s="675"/>
      <c r="U103" s="666"/>
      <c r="V103" s="675"/>
      <c r="W103" s="666"/>
      <c r="X103" s="675"/>
      <c r="Y103" s="666"/>
      <c r="Z103" s="675"/>
      <c r="AA103" s="666"/>
      <c r="AB103" s="675"/>
      <c r="AC103" s="666"/>
      <c r="AD103" s="675"/>
      <c r="AE103" s="666"/>
      <c r="AF103" s="675"/>
      <c r="AG103" s="666"/>
      <c r="AH103" s="823"/>
      <c r="AI103" s="656"/>
      <c r="AJ103" s="662"/>
      <c r="AK103" s="658"/>
      <c r="AL103" s="658"/>
      <c r="AM103" s="664"/>
    </row>
    <row r="104" spans="2:39" s="635" customFormat="1">
      <c r="B104" s="646"/>
      <c r="C104" s="826" t="s">
        <v>426</v>
      </c>
      <c r="D104" s="829"/>
      <c r="E104" s="826" t="s">
        <v>79</v>
      </c>
      <c r="F104" s="838" t="s">
        <v>263</v>
      </c>
      <c r="G104" s="826" t="s">
        <v>80</v>
      </c>
      <c r="H104" s="829"/>
      <c r="I104" s="826" t="s">
        <v>427</v>
      </c>
      <c r="J104" s="829"/>
      <c r="K104" s="826" t="s">
        <v>81</v>
      </c>
      <c r="L104" s="829"/>
      <c r="M104" s="826" t="s">
        <v>75</v>
      </c>
      <c r="N104" s="829"/>
      <c r="O104" s="826" t="s">
        <v>195</v>
      </c>
      <c r="P104" s="829"/>
      <c r="Q104" s="826" t="s">
        <v>428</v>
      </c>
      <c r="R104" s="829"/>
      <c r="S104" s="826" t="s">
        <v>82</v>
      </c>
      <c r="T104" s="829"/>
      <c r="U104" s="826" t="s">
        <v>429</v>
      </c>
      <c r="V104" s="829"/>
      <c r="W104" s="826" t="s">
        <v>194</v>
      </c>
      <c r="X104" s="829"/>
      <c r="Y104" s="826" t="s">
        <v>430</v>
      </c>
      <c r="Z104" s="829"/>
      <c r="AA104" s="826" t="s">
        <v>197</v>
      </c>
      <c r="AB104" s="829"/>
      <c r="AC104" s="826" t="s">
        <v>431</v>
      </c>
      <c r="AD104" s="829"/>
      <c r="AE104" s="826" t="s">
        <v>432</v>
      </c>
      <c r="AF104" s="829"/>
      <c r="AG104" s="826" t="s">
        <v>196</v>
      </c>
      <c r="AH104" s="633"/>
      <c r="AI104" s="656"/>
      <c r="AJ104" s="662"/>
      <c r="AK104" s="658"/>
      <c r="AL104" s="658"/>
      <c r="AM104" s="664"/>
    </row>
    <row r="105" spans="2:39" s="635" customFormat="1">
      <c r="B105" s="646"/>
      <c r="C105" s="826" t="s">
        <v>433</v>
      </c>
      <c r="D105" s="829"/>
      <c r="E105" s="826" t="s">
        <v>434</v>
      </c>
      <c r="F105" s="829"/>
      <c r="G105" s="826" t="s">
        <v>435</v>
      </c>
      <c r="H105" s="829"/>
      <c r="I105" s="826" t="s">
        <v>436</v>
      </c>
      <c r="J105" s="829"/>
      <c r="K105" s="826" t="s">
        <v>64</v>
      </c>
      <c r="L105" s="829"/>
      <c r="M105" s="826" t="s">
        <v>61</v>
      </c>
      <c r="N105" s="829"/>
      <c r="O105" s="826" t="s">
        <v>437</v>
      </c>
      <c r="P105" s="829"/>
      <c r="Q105" s="826" t="s">
        <v>433</v>
      </c>
      <c r="R105" s="829"/>
      <c r="S105" s="826" t="s">
        <v>438</v>
      </c>
      <c r="T105" s="829"/>
      <c r="U105" s="826" t="s">
        <v>69</v>
      </c>
      <c r="V105" s="829"/>
      <c r="W105" s="826" t="s">
        <v>69</v>
      </c>
      <c r="X105" s="829"/>
      <c r="Y105" s="826" t="s">
        <v>69</v>
      </c>
      <c r="Z105" s="829"/>
      <c r="AA105" s="826" t="s">
        <v>439</v>
      </c>
      <c r="AB105" s="829"/>
      <c r="AC105" s="826" t="s">
        <v>433</v>
      </c>
      <c r="AD105" s="829"/>
      <c r="AE105" s="826" t="s">
        <v>433</v>
      </c>
      <c r="AF105" s="829"/>
      <c r="AG105" s="826" t="s">
        <v>61</v>
      </c>
      <c r="AH105" s="633"/>
      <c r="AI105" s="656"/>
      <c r="AJ105" s="662"/>
      <c r="AK105" s="658"/>
      <c r="AL105" s="658"/>
      <c r="AM105" s="664"/>
    </row>
    <row r="106" spans="2:39">
      <c r="B106" s="646"/>
      <c r="D106" s="829"/>
      <c r="E106" s="829"/>
      <c r="F106" s="829"/>
      <c r="G106" s="829"/>
      <c r="H106" s="829"/>
      <c r="I106" s="829"/>
      <c r="J106" s="829"/>
      <c r="K106" s="829"/>
      <c r="L106" s="829"/>
      <c r="M106" s="829"/>
      <c r="N106" s="829"/>
      <c r="O106" s="829"/>
      <c r="P106" s="829"/>
      <c r="Q106" s="829"/>
      <c r="R106" s="829"/>
      <c r="S106" s="829"/>
      <c r="T106" s="829"/>
      <c r="U106" s="829"/>
      <c r="V106" s="829"/>
      <c r="W106" s="829"/>
      <c r="X106" s="829"/>
      <c r="Y106" s="829"/>
      <c r="Z106" s="829"/>
      <c r="AA106" s="829"/>
      <c r="AB106" s="829"/>
      <c r="AC106" s="829"/>
      <c r="AD106" s="829"/>
      <c r="AE106" s="829"/>
      <c r="AF106" s="829"/>
      <c r="AG106" s="829"/>
      <c r="AI106" s="656"/>
      <c r="AJ106" s="662"/>
      <c r="AK106" s="658"/>
      <c r="AL106" s="658"/>
      <c r="AM106" s="664"/>
    </row>
    <row r="107" spans="2:39">
      <c r="B107" s="646"/>
      <c r="D107" s="829"/>
      <c r="E107" s="826"/>
      <c r="F107" s="826"/>
      <c r="G107" s="826"/>
      <c r="H107" s="826"/>
      <c r="I107" s="826"/>
      <c r="J107" s="826"/>
      <c r="K107" s="826"/>
      <c r="L107" s="826"/>
      <c r="M107" s="826"/>
      <c r="N107" s="826"/>
      <c r="O107" s="826"/>
      <c r="P107" s="826"/>
      <c r="Q107" s="826"/>
      <c r="R107" s="826"/>
      <c r="S107" s="826"/>
      <c r="T107" s="826"/>
      <c r="U107" s="826"/>
      <c r="V107" s="826"/>
      <c r="W107" s="826"/>
      <c r="X107" s="826"/>
      <c r="Y107" s="826"/>
      <c r="Z107" s="826"/>
      <c r="AA107" s="826"/>
      <c r="AB107" s="826"/>
      <c r="AC107" s="826"/>
      <c r="AD107" s="826"/>
      <c r="AE107" s="826"/>
      <c r="AF107" s="826"/>
      <c r="AG107" s="826"/>
      <c r="AI107" s="656"/>
      <c r="AJ107" s="662"/>
      <c r="AK107" s="658"/>
      <c r="AL107" s="658"/>
      <c r="AM107" s="664"/>
    </row>
    <row r="108" spans="2:39" ht="15.75" customHeight="1">
      <c r="B108" s="655"/>
      <c r="C108" s="823"/>
      <c r="D108" s="826"/>
      <c r="E108" s="826"/>
      <c r="F108" s="826"/>
      <c r="G108" s="826"/>
      <c r="H108" s="826"/>
      <c r="I108" s="826"/>
      <c r="J108" s="826"/>
      <c r="K108" s="826"/>
      <c r="L108" s="826"/>
      <c r="M108" s="826"/>
      <c r="N108" s="826"/>
      <c r="O108" s="826"/>
      <c r="P108" s="826"/>
      <c r="Q108" s="826"/>
      <c r="R108" s="826"/>
      <c r="S108" s="826"/>
      <c r="T108" s="826"/>
      <c r="U108" s="826"/>
      <c r="V108" s="826"/>
      <c r="W108" s="826"/>
      <c r="X108" s="826"/>
      <c r="Y108" s="826"/>
      <c r="Z108" s="826"/>
      <c r="AA108" s="826"/>
      <c r="AB108" s="826"/>
      <c r="AC108" s="826"/>
      <c r="AD108" s="826"/>
      <c r="AE108" s="826"/>
      <c r="AF108" s="826"/>
      <c r="AG108" s="826"/>
      <c r="AH108" s="823"/>
      <c r="AI108" s="656"/>
      <c r="AJ108" s="662"/>
      <c r="AK108" s="658"/>
      <c r="AL108" s="658"/>
      <c r="AM108" s="664"/>
    </row>
    <row r="109" spans="2:39" ht="15.75" customHeight="1">
      <c r="B109" s="655"/>
      <c r="C109" s="823"/>
      <c r="D109" s="826"/>
      <c r="E109" s="826"/>
      <c r="F109" s="826"/>
      <c r="G109" s="826"/>
      <c r="H109" s="826"/>
      <c r="I109" s="826"/>
      <c r="J109" s="826"/>
      <c r="K109" s="826"/>
      <c r="L109" s="826"/>
      <c r="M109" s="826"/>
      <c r="N109" s="826"/>
      <c r="O109" s="826"/>
      <c r="P109" s="826"/>
      <c r="Q109" s="826"/>
      <c r="R109" s="826"/>
      <c r="S109" s="826"/>
      <c r="T109" s="826"/>
      <c r="U109" s="826"/>
      <c r="V109" s="826"/>
      <c r="W109" s="826"/>
      <c r="X109" s="826"/>
      <c r="Y109" s="826"/>
      <c r="Z109" s="826"/>
      <c r="AA109" s="826"/>
      <c r="AB109" s="826"/>
      <c r="AC109" s="826"/>
      <c r="AD109" s="826"/>
      <c r="AE109" s="826"/>
      <c r="AF109" s="826"/>
      <c r="AG109" s="826"/>
      <c r="AH109" s="823"/>
      <c r="AI109" s="656"/>
      <c r="AJ109" s="662"/>
      <c r="AK109" s="658"/>
      <c r="AL109" s="658"/>
      <c r="AM109" s="664"/>
    </row>
    <row r="110" spans="2:39" ht="15.75" customHeight="1">
      <c r="B110" s="832">
        <v>376</v>
      </c>
      <c r="C110" s="691"/>
      <c r="D110" s="833">
        <v>403</v>
      </c>
      <c r="E110" s="691"/>
      <c r="F110" s="833">
        <v>347.80500000000001</v>
      </c>
      <c r="G110" s="691"/>
      <c r="H110" s="833">
        <v>426.041</v>
      </c>
      <c r="I110" s="691"/>
      <c r="J110" s="833">
        <v>343.959</v>
      </c>
      <c r="K110" s="691"/>
      <c r="L110" s="833">
        <v>409.99099999999999</v>
      </c>
      <c r="M110" s="691"/>
      <c r="N110" s="834">
        <v>190.39699999999999</v>
      </c>
      <c r="O110" s="691"/>
      <c r="P110" s="833">
        <v>240</v>
      </c>
      <c r="Q110" s="691"/>
      <c r="R110" s="833">
        <v>378.14499999999998</v>
      </c>
      <c r="S110" s="691"/>
      <c r="T110" s="834">
        <v>285.33199999999999</v>
      </c>
      <c r="U110" s="691"/>
      <c r="V110" s="833">
        <v>400</v>
      </c>
      <c r="W110" s="691"/>
      <c r="X110" s="833">
        <v>400</v>
      </c>
      <c r="Y110" s="691"/>
      <c r="Z110" s="833">
        <v>307.49400000000003</v>
      </c>
      <c r="AA110" s="691"/>
      <c r="AB110" s="833">
        <v>345.00099999999998</v>
      </c>
      <c r="AC110" s="688"/>
      <c r="AD110" s="833">
        <v>260</v>
      </c>
      <c r="AE110" s="691"/>
      <c r="AF110" s="833">
        <v>327.26299999999998</v>
      </c>
      <c r="AG110" s="674"/>
      <c r="AH110" s="824"/>
      <c r="AI110" s="656">
        <f>SUM(B110:AH110)</f>
        <v>5440.4279999999999</v>
      </c>
      <c r="AJ110" s="662">
        <f>+AI110+AJ102</f>
        <v>78840.858119356795</v>
      </c>
      <c r="AK110" s="658">
        <f>COUNTA(B111:AG111)</f>
        <v>1</v>
      </c>
      <c r="AL110" s="658">
        <f>COUNTA(B109:AG109)</f>
        <v>0</v>
      </c>
      <c r="AM110" s="664"/>
    </row>
    <row r="111" spans="2:39" ht="15.75" customHeight="1" thickBot="1">
      <c r="B111" s="671"/>
      <c r="C111" s="665"/>
      <c r="D111" s="675"/>
      <c r="E111" s="666"/>
      <c r="F111" s="675"/>
      <c r="G111" s="666"/>
      <c r="H111" s="675"/>
      <c r="I111" s="666"/>
      <c r="J111" s="675"/>
      <c r="K111" s="666"/>
      <c r="L111" s="675"/>
      <c r="M111" s="666"/>
      <c r="N111" s="675"/>
      <c r="O111" s="666"/>
      <c r="P111" s="675"/>
      <c r="Q111" s="666"/>
      <c r="R111" s="675"/>
      <c r="S111" s="666"/>
      <c r="T111" s="675"/>
      <c r="U111" s="666"/>
      <c r="V111" s="675"/>
      <c r="W111" s="666"/>
      <c r="X111" s="675"/>
      <c r="Y111" s="666"/>
      <c r="Z111" s="675"/>
      <c r="AA111" s="666"/>
      <c r="AB111" s="675"/>
      <c r="AC111" s="677" t="s">
        <v>352</v>
      </c>
      <c r="AD111" s="675"/>
      <c r="AE111" s="666"/>
      <c r="AF111" s="675"/>
      <c r="AG111" s="666"/>
      <c r="AH111" s="823"/>
      <c r="AI111" s="656"/>
      <c r="AJ111" s="662"/>
      <c r="AK111" s="658"/>
      <c r="AL111" s="658"/>
      <c r="AM111" s="664"/>
    </row>
    <row r="112" spans="2:39" s="635" customFormat="1">
      <c r="B112" s="646"/>
      <c r="C112" s="826" t="s">
        <v>440</v>
      </c>
      <c r="D112" s="829"/>
      <c r="E112" s="826" t="s">
        <v>441</v>
      </c>
      <c r="F112" s="829"/>
      <c r="G112" s="826" t="s">
        <v>199</v>
      </c>
      <c r="H112" s="829"/>
      <c r="I112" s="826" t="s">
        <v>442</v>
      </c>
      <c r="J112" s="829"/>
      <c r="K112" s="826" t="s">
        <v>200</v>
      </c>
      <c r="L112" s="829"/>
      <c r="M112" s="826" t="s">
        <v>198</v>
      </c>
      <c r="N112" s="831" t="s">
        <v>443</v>
      </c>
      <c r="O112" s="826" t="s">
        <v>88</v>
      </c>
      <c r="P112" s="829"/>
      <c r="Q112" s="826" t="s">
        <v>89</v>
      </c>
      <c r="R112" s="829"/>
      <c r="S112" s="826" t="s">
        <v>201</v>
      </c>
      <c r="T112" s="831" t="s">
        <v>444</v>
      </c>
      <c r="U112" s="826" t="s">
        <v>202</v>
      </c>
      <c r="V112" s="829"/>
      <c r="W112" s="826" t="s">
        <v>94</v>
      </c>
      <c r="X112" s="829"/>
      <c r="Y112" s="826" t="s">
        <v>95</v>
      </c>
      <c r="Z112" s="829"/>
      <c r="AA112" s="826" t="s">
        <v>445</v>
      </c>
      <c r="AB112" s="829"/>
      <c r="AC112" s="826" t="s">
        <v>446</v>
      </c>
      <c r="AD112" s="829"/>
      <c r="AE112" s="826" t="s">
        <v>447</v>
      </c>
      <c r="AF112" s="829"/>
      <c r="AG112" s="826" t="s">
        <v>100</v>
      </c>
      <c r="AH112" s="633"/>
      <c r="AI112" s="656"/>
      <c r="AJ112" s="662"/>
      <c r="AK112" s="658"/>
      <c r="AL112" s="658"/>
      <c r="AM112" s="664"/>
    </row>
    <row r="113" spans="2:40" s="635" customFormat="1">
      <c r="B113" s="646"/>
      <c r="C113" s="826" t="s">
        <v>64</v>
      </c>
      <c r="D113" s="829"/>
      <c r="E113" s="826" t="s">
        <v>433</v>
      </c>
      <c r="F113" s="829"/>
      <c r="G113" s="826" t="s">
        <v>438</v>
      </c>
      <c r="H113" s="829"/>
      <c r="I113" s="826" t="s">
        <v>448</v>
      </c>
      <c r="J113" s="829"/>
      <c r="K113" s="826" t="s">
        <v>54</v>
      </c>
      <c r="L113" s="829"/>
      <c r="M113" s="826" t="s">
        <v>449</v>
      </c>
      <c r="N113" s="831" t="s">
        <v>450</v>
      </c>
      <c r="O113" s="826" t="s">
        <v>449</v>
      </c>
      <c r="P113" s="829"/>
      <c r="Q113" s="826" t="s">
        <v>451</v>
      </c>
      <c r="R113" s="829"/>
      <c r="S113" s="826" t="s">
        <v>449</v>
      </c>
      <c r="T113" s="831" t="s">
        <v>450</v>
      </c>
      <c r="U113" s="826" t="s">
        <v>452</v>
      </c>
      <c r="V113" s="829"/>
      <c r="W113" s="826" t="s">
        <v>69</v>
      </c>
      <c r="X113" s="829"/>
      <c r="Y113" s="826" t="s">
        <v>64</v>
      </c>
      <c r="Z113" s="829"/>
      <c r="AA113" s="826" t="s">
        <v>453</v>
      </c>
      <c r="AB113" s="829"/>
      <c r="AC113" s="826" t="s">
        <v>67</v>
      </c>
      <c r="AD113" s="829"/>
      <c r="AE113" s="826" t="s">
        <v>67</v>
      </c>
      <c r="AF113" s="829"/>
      <c r="AG113" s="826" t="s">
        <v>454</v>
      </c>
      <c r="AH113" s="633"/>
      <c r="AI113" s="656"/>
      <c r="AJ113" s="662"/>
      <c r="AK113" s="658"/>
      <c r="AL113" s="658"/>
      <c r="AM113" s="664"/>
    </row>
    <row r="114" spans="2:40">
      <c r="B114" s="646"/>
      <c r="D114" s="829"/>
      <c r="E114" s="829"/>
      <c r="F114" s="829"/>
      <c r="G114" s="829"/>
      <c r="H114" s="829"/>
      <c r="I114" s="829"/>
      <c r="J114" s="829"/>
      <c r="K114" s="829"/>
      <c r="L114" s="829"/>
      <c r="M114" s="829"/>
      <c r="N114" s="829"/>
      <c r="O114" s="829"/>
      <c r="P114" s="829"/>
      <c r="Q114" s="829"/>
      <c r="R114" s="829"/>
      <c r="S114" s="829"/>
      <c r="T114" s="829"/>
      <c r="U114" s="829"/>
      <c r="V114" s="829"/>
      <c r="W114" s="829"/>
      <c r="X114" s="829"/>
      <c r="Y114" s="829"/>
      <c r="Z114" s="829"/>
      <c r="AA114" s="829"/>
      <c r="AB114" s="829"/>
      <c r="AC114" s="829"/>
      <c r="AD114" s="829"/>
      <c r="AE114" s="829"/>
      <c r="AF114" s="829"/>
      <c r="AG114" s="829"/>
      <c r="AI114" s="656"/>
      <c r="AJ114" s="662"/>
      <c r="AK114" s="658"/>
      <c r="AL114" s="658"/>
      <c r="AM114" s="664"/>
    </row>
    <row r="115" spans="2:40">
      <c r="B115" s="646"/>
      <c r="D115" s="829"/>
      <c r="E115" s="826"/>
      <c r="F115" s="826"/>
      <c r="G115" s="826"/>
      <c r="H115" s="826"/>
      <c r="I115" s="826"/>
      <c r="J115" s="826"/>
      <c r="K115" s="826"/>
      <c r="L115" s="826"/>
      <c r="M115" s="826"/>
      <c r="N115" s="826"/>
      <c r="O115" s="826"/>
      <c r="P115" s="826"/>
      <c r="Q115" s="826"/>
      <c r="R115" s="826"/>
      <c r="S115" s="826"/>
      <c r="T115" s="826"/>
      <c r="U115" s="826"/>
      <c r="V115" s="826"/>
      <c r="W115" s="826"/>
      <c r="X115" s="826"/>
      <c r="Y115" s="826"/>
      <c r="Z115" s="826"/>
      <c r="AA115" s="826"/>
      <c r="AB115" s="826"/>
      <c r="AC115" s="826"/>
      <c r="AD115" s="826"/>
      <c r="AE115" s="826"/>
      <c r="AF115" s="826"/>
      <c r="AG115" s="826"/>
      <c r="AI115" s="656"/>
      <c r="AJ115" s="662"/>
      <c r="AK115" s="658"/>
      <c r="AL115" s="658"/>
      <c r="AM115" s="664"/>
    </row>
    <row r="116" spans="2:40" ht="15.75" customHeight="1">
      <c r="B116" s="655"/>
      <c r="C116" s="823"/>
      <c r="D116" s="826"/>
      <c r="E116" s="826"/>
      <c r="F116" s="826"/>
      <c r="G116" s="826"/>
      <c r="H116" s="826"/>
      <c r="I116" s="826"/>
      <c r="J116" s="826"/>
      <c r="K116" s="826"/>
      <c r="L116" s="826"/>
      <c r="M116" s="826"/>
      <c r="N116" s="826"/>
      <c r="O116" s="826"/>
      <c r="P116" s="826"/>
      <c r="Q116" s="826"/>
      <c r="R116" s="826"/>
      <c r="S116" s="826"/>
      <c r="T116" s="826"/>
      <c r="U116" s="826"/>
      <c r="V116" s="826"/>
      <c r="W116" s="826"/>
      <c r="X116" s="826"/>
      <c r="Y116" s="826"/>
      <c r="Z116" s="826"/>
      <c r="AA116" s="826"/>
      <c r="AB116" s="826"/>
      <c r="AC116" s="826"/>
      <c r="AD116" s="826"/>
      <c r="AE116" s="826"/>
      <c r="AF116" s="826"/>
      <c r="AG116" s="826"/>
      <c r="AH116" s="823"/>
      <c r="AI116" s="656"/>
      <c r="AJ116" s="662"/>
      <c r="AK116" s="658"/>
      <c r="AL116" s="658"/>
      <c r="AM116" s="664"/>
    </row>
    <row r="117" spans="2:40" ht="15.75" customHeight="1">
      <c r="B117" s="655"/>
      <c r="C117" s="823"/>
      <c r="D117" s="826"/>
      <c r="E117" s="826"/>
      <c r="F117" s="826"/>
      <c r="G117" s="826"/>
      <c r="H117" s="826"/>
      <c r="I117" s="826"/>
      <c r="J117" s="826"/>
      <c r="K117" s="826"/>
      <c r="L117" s="826"/>
      <c r="M117" s="826"/>
      <c r="N117" s="826"/>
      <c r="O117" s="826"/>
      <c r="P117" s="826"/>
      <c r="Q117" s="826"/>
      <c r="R117" s="826"/>
      <c r="S117" s="826"/>
      <c r="T117" s="826"/>
      <c r="U117" s="826"/>
      <c r="V117" s="826"/>
      <c r="W117" s="826"/>
      <c r="X117" s="826"/>
      <c r="Y117" s="826"/>
      <c r="Z117" s="826"/>
      <c r="AA117" s="826"/>
      <c r="AB117" s="826"/>
      <c r="AC117" s="826"/>
      <c r="AD117" s="826"/>
      <c r="AE117" s="826"/>
      <c r="AF117" s="826"/>
      <c r="AG117" s="826"/>
      <c r="AH117" s="823"/>
      <c r="AI117" s="656"/>
      <c r="AJ117" s="662"/>
      <c r="AK117" s="658"/>
      <c r="AL117" s="658"/>
      <c r="AM117" s="664"/>
    </row>
    <row r="118" spans="2:40" ht="15.75" customHeight="1">
      <c r="B118" s="832">
        <v>266</v>
      </c>
      <c r="C118" s="691"/>
      <c r="D118" s="833">
        <v>232.29499999999999</v>
      </c>
      <c r="E118" s="691"/>
      <c r="F118" s="833">
        <v>351.69600000000003</v>
      </c>
      <c r="G118" s="691"/>
      <c r="H118" s="833">
        <v>399.41500000000002</v>
      </c>
      <c r="I118" s="691"/>
      <c r="J118" s="833">
        <v>370</v>
      </c>
      <c r="K118" s="691"/>
      <c r="L118" s="833">
        <v>431.59</v>
      </c>
      <c r="M118" s="691"/>
      <c r="N118" s="833">
        <v>250</v>
      </c>
      <c r="O118" s="691"/>
      <c r="P118" s="833">
        <v>301.86900000000003</v>
      </c>
      <c r="Q118" s="691"/>
      <c r="R118" s="833">
        <v>397.47300000000001</v>
      </c>
      <c r="S118" s="691"/>
      <c r="T118" s="833">
        <v>225.946</v>
      </c>
      <c r="U118" s="691"/>
      <c r="V118" s="833">
        <v>243.85900000000001</v>
      </c>
      <c r="W118" s="691"/>
      <c r="X118" s="834">
        <v>247.73</v>
      </c>
      <c r="Y118" s="691"/>
      <c r="Z118" s="833">
        <v>141.99700000000001</v>
      </c>
      <c r="AA118" s="691"/>
      <c r="AB118" s="833">
        <v>100.47499999999999</v>
      </c>
      <c r="AC118" s="833"/>
      <c r="AD118" s="826"/>
      <c r="AE118" s="826"/>
      <c r="AF118" s="826"/>
      <c r="AG118" s="826"/>
      <c r="AH118" s="824"/>
      <c r="AI118" s="656">
        <f>SUM(B118:AH118)</f>
        <v>3960.3449999999998</v>
      </c>
      <c r="AJ118" s="662">
        <f>+AI118+AJ110</f>
        <v>82801.203119356796</v>
      </c>
      <c r="AK118" s="658">
        <f>COUNTA(B119:AG119)</f>
        <v>0</v>
      </c>
      <c r="AL118" s="658">
        <f>COUNTA(B117:AG117)</f>
        <v>0</v>
      </c>
      <c r="AM118" s="664"/>
    </row>
    <row r="119" spans="2:40" ht="15.75" customHeight="1" thickBot="1">
      <c r="B119" s="671"/>
      <c r="C119" s="665"/>
      <c r="D119" s="675"/>
      <c r="E119" s="666"/>
      <c r="F119" s="675"/>
      <c r="G119" s="666"/>
      <c r="H119" s="675"/>
      <c r="I119" s="666"/>
      <c r="J119" s="675"/>
      <c r="K119" s="666"/>
      <c r="L119" s="675"/>
      <c r="M119" s="666"/>
      <c r="N119" s="675"/>
      <c r="O119" s="666"/>
      <c r="P119" s="675"/>
      <c r="Q119" s="666"/>
      <c r="R119" s="675"/>
      <c r="S119" s="666"/>
      <c r="T119" s="675"/>
      <c r="U119" s="666"/>
      <c r="V119" s="675"/>
      <c r="W119" s="666"/>
      <c r="X119" s="675"/>
      <c r="Y119" s="666"/>
      <c r="Z119" s="675"/>
      <c r="AA119" s="666"/>
      <c r="AB119" s="693"/>
      <c r="AC119" s="826"/>
      <c r="AD119" s="826"/>
      <c r="AE119" s="826"/>
      <c r="AF119" s="826"/>
      <c r="AG119" s="826"/>
      <c r="AH119" s="823"/>
      <c r="AI119" s="656"/>
      <c r="AJ119" s="662"/>
      <c r="AK119" s="658"/>
      <c r="AL119" s="658"/>
      <c r="AM119" s="664"/>
    </row>
    <row r="120" spans="2:40" s="635" customFormat="1" ht="16.5" thickBot="1">
      <c r="B120" s="646"/>
      <c r="C120" s="826" t="s">
        <v>455</v>
      </c>
      <c r="D120" s="829"/>
      <c r="E120" s="826" t="s">
        <v>206</v>
      </c>
      <c r="F120" s="829"/>
      <c r="G120" s="826" t="s">
        <v>203</v>
      </c>
      <c r="H120" s="829"/>
      <c r="I120" s="826" t="s">
        <v>207</v>
      </c>
      <c r="J120" s="829"/>
      <c r="K120" s="826" t="s">
        <v>456</v>
      </c>
      <c r="L120" s="829"/>
      <c r="M120" s="826" t="s">
        <v>457</v>
      </c>
      <c r="N120" s="829"/>
      <c r="O120" s="826" t="s">
        <v>458</v>
      </c>
      <c r="P120" s="829"/>
      <c r="Q120" s="826" t="s">
        <v>459</v>
      </c>
      <c r="R120" s="829"/>
      <c r="S120" s="826" t="s">
        <v>460</v>
      </c>
      <c r="T120" s="829"/>
      <c r="U120" s="826" t="s">
        <v>461</v>
      </c>
      <c r="V120" s="829"/>
      <c r="W120" s="826" t="s">
        <v>462</v>
      </c>
      <c r="X120" s="829"/>
      <c r="Y120" s="826" t="s">
        <v>205</v>
      </c>
      <c r="Z120" s="829"/>
      <c r="AA120" s="826" t="s">
        <v>463</v>
      </c>
      <c r="AB120" s="829"/>
      <c r="AC120" s="702" t="s">
        <v>464</v>
      </c>
      <c r="AD120" s="829"/>
      <c r="AE120" s="826"/>
      <c r="AF120" s="829"/>
      <c r="AG120" s="826"/>
      <c r="AH120" s="633"/>
      <c r="AI120" s="656"/>
      <c r="AJ120" s="662"/>
      <c r="AK120" s="658"/>
      <c r="AL120" s="658"/>
      <c r="AM120" s="664"/>
    </row>
    <row r="121" spans="2:40" s="635" customFormat="1" ht="16.5" thickBot="1">
      <c r="B121" s="646"/>
      <c r="C121" s="826" t="s">
        <v>54</v>
      </c>
      <c r="D121" s="829"/>
      <c r="E121" s="826" t="s">
        <v>465</v>
      </c>
      <c r="F121" s="829"/>
      <c r="G121" s="826" t="s">
        <v>466</v>
      </c>
      <c r="H121" s="829"/>
      <c r="I121" s="826" t="s">
        <v>436</v>
      </c>
      <c r="J121" s="829"/>
      <c r="K121" s="826" t="s">
        <v>433</v>
      </c>
      <c r="L121" s="829"/>
      <c r="M121" s="826" t="s">
        <v>438</v>
      </c>
      <c r="N121" s="829"/>
      <c r="O121" s="826" t="s">
        <v>64</v>
      </c>
      <c r="P121" s="829"/>
      <c r="Q121" s="826" t="s">
        <v>467</v>
      </c>
      <c r="R121" s="829"/>
      <c r="S121" s="826" t="s">
        <v>69</v>
      </c>
      <c r="T121" s="829"/>
      <c r="U121" s="826" t="s">
        <v>468</v>
      </c>
      <c r="V121" s="829"/>
      <c r="W121" s="826" t="s">
        <v>438</v>
      </c>
      <c r="X121" s="835" t="s">
        <v>263</v>
      </c>
      <c r="Y121" s="826" t="s">
        <v>469</v>
      </c>
      <c r="Z121" s="829"/>
      <c r="AA121" s="826" t="s">
        <v>470</v>
      </c>
      <c r="AB121" s="829"/>
      <c r="AC121" s="826"/>
      <c r="AD121" s="829"/>
      <c r="AE121" s="826"/>
      <c r="AF121" s="829"/>
      <c r="AG121" s="826"/>
      <c r="AH121" s="633"/>
      <c r="AI121" s="656"/>
      <c r="AJ121" s="662"/>
      <c r="AK121" s="658"/>
      <c r="AL121" s="658"/>
      <c r="AM121" s="664"/>
    </row>
    <row r="122" spans="2:40" ht="16.5" thickBot="1">
      <c r="B122" s="646"/>
      <c r="C122" s="703"/>
      <c r="AH122" s="704" t="s">
        <v>37</v>
      </c>
      <c r="AI122" s="705">
        <f>SUM(AI14:AI121)</f>
        <v>82801.203119356796</v>
      </c>
      <c r="AJ122" s="706">
        <f>AJ118</f>
        <v>82801.203119356796</v>
      </c>
      <c r="AK122" s="705">
        <f t="shared" ref="AK122:AN122" si="0">SUM(AK14:AK121)</f>
        <v>26</v>
      </c>
      <c r="AL122" s="705">
        <f t="shared" si="0"/>
        <v>7</v>
      </c>
      <c r="AM122" s="707">
        <f t="shared" si="0"/>
        <v>0</v>
      </c>
      <c r="AN122" s="708">
        <f t="shared" si="0"/>
        <v>10</v>
      </c>
    </row>
    <row r="123" spans="2:40" ht="16.5" thickBot="1">
      <c r="B123" s="709"/>
      <c r="C123" s="703"/>
      <c r="D123" s="703"/>
      <c r="E123" s="703"/>
      <c r="F123" s="703"/>
      <c r="G123" s="703"/>
      <c r="H123" s="703"/>
      <c r="I123" s="703"/>
      <c r="J123" s="703"/>
      <c r="K123" s="703"/>
      <c r="L123" s="703"/>
      <c r="M123" s="703"/>
      <c r="N123" s="703"/>
      <c r="O123" s="703"/>
      <c r="P123" s="703"/>
      <c r="Q123" s="703"/>
      <c r="R123" s="703"/>
      <c r="S123" s="703"/>
      <c r="T123" s="703"/>
      <c r="U123" s="703"/>
      <c r="V123" s="703"/>
      <c r="W123" s="703"/>
      <c r="X123" s="703"/>
      <c r="Y123" s="703"/>
      <c r="Z123" s="703"/>
      <c r="AA123" s="703"/>
      <c r="AB123" s="703"/>
      <c r="AC123" s="703"/>
      <c r="AD123" s="703"/>
      <c r="AE123" s="703"/>
      <c r="AF123" s="703"/>
      <c r="AG123" s="703"/>
      <c r="AH123" s="703"/>
      <c r="AI123" s="710"/>
      <c r="AJ123" s="703"/>
      <c r="AK123" s="710"/>
      <c r="AL123" s="710"/>
      <c r="AM123" s="711"/>
    </row>
  </sheetData>
  <mergeCells count="32">
    <mergeCell ref="B5:D5"/>
    <mergeCell ref="F5:G5"/>
    <mergeCell ref="M5:Y5"/>
    <mergeCell ref="AD5:AF5"/>
    <mergeCell ref="AK1:AM1"/>
    <mergeCell ref="B3:G3"/>
    <mergeCell ref="O3:R3"/>
    <mergeCell ref="B4:D4"/>
    <mergeCell ref="F4:G4"/>
    <mergeCell ref="M4:Y4"/>
    <mergeCell ref="AC4:AE4"/>
    <mergeCell ref="AH4:AJ4"/>
    <mergeCell ref="B1:AJ1"/>
    <mergeCell ref="B7:D7"/>
    <mergeCell ref="F7:G7"/>
    <mergeCell ref="AD7:AF7"/>
    <mergeCell ref="B6:D6"/>
    <mergeCell ref="F6:G6"/>
    <mergeCell ref="M6:Y6"/>
    <mergeCell ref="AD6:AF6"/>
    <mergeCell ref="B8:D8"/>
    <mergeCell ref="F8:G8"/>
    <mergeCell ref="AD8:AF8"/>
    <mergeCell ref="X72:X73"/>
    <mergeCell ref="Q75:W75"/>
    <mergeCell ref="B9:D9"/>
    <mergeCell ref="F9:G9"/>
    <mergeCell ref="B14:C15"/>
    <mergeCell ref="B16:C16"/>
    <mergeCell ref="J16:J17"/>
    <mergeCell ref="L16:L17"/>
    <mergeCell ref="B17:C17"/>
  </mergeCells>
  <pageMargins left="0.31496062992125984" right="0.31496062992125984" top="0.35433070866141736" bottom="0.39370078740157483" header="0.31496062992125984" footer="0.31496062992125984"/>
  <pageSetup paperSize="9" scale="46" fitToHeight="0" orientation="landscape" horizontalDpi="360" verticalDpi="360" r:id="rId1"/>
  <headerFooter>
    <oddFooter>Page &amp;P of &amp;N</oddFooter>
  </headerFooter>
  <rowBreaks count="1" manualBreakCount="1">
    <brk id="66" min="1" max="38"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F3B64-56DD-44FA-BBC5-297E5E54A718}">
  <sheetPr>
    <tabColor theme="1" tint="4.9989318521683403E-2"/>
    <pageSetUpPr fitToPage="1"/>
  </sheetPr>
  <dimension ref="A1:AM215"/>
  <sheetViews>
    <sheetView zoomScale="60" zoomScaleNormal="60" zoomScaleSheetLayoutView="70" workbookViewId="0">
      <selection activeCell="AJ1" sqref="AJ1:AL1"/>
    </sheetView>
  </sheetViews>
  <sheetFormatPr defaultColWidth="9.140625" defaultRowHeight="15.75"/>
  <cols>
    <col min="1" max="29" width="7.7109375" style="633" customWidth="1"/>
    <col min="30" max="30" width="8.85546875" style="633" customWidth="1"/>
    <col min="31" max="31" width="9.5703125" style="633" customWidth="1"/>
    <col min="32" max="33" width="7.7109375" style="633" customWidth="1"/>
    <col min="34" max="34" width="7.7109375" style="635" customWidth="1"/>
    <col min="35" max="35" width="8.28515625" style="633" customWidth="1"/>
    <col min="36" max="38" width="7.7109375" style="635" customWidth="1"/>
    <col min="39" max="39" width="10.7109375" style="633" hidden="1" customWidth="1"/>
    <col min="40" max="76" width="7.7109375" style="633" customWidth="1"/>
    <col min="77" max="16384" width="9.140625" style="633"/>
  </cols>
  <sheetData>
    <row r="1" spans="1:39" s="615" customFormat="1" ht="29.65" customHeight="1" thickBot="1">
      <c r="A1" s="1089" t="s">
        <v>231</v>
      </c>
      <c r="B1" s="1089"/>
      <c r="C1" s="1089"/>
      <c r="D1" s="1089"/>
      <c r="E1" s="1089"/>
      <c r="F1" s="1089"/>
      <c r="G1" s="1089"/>
      <c r="H1" s="1089"/>
      <c r="I1" s="1089"/>
      <c r="J1" s="1089"/>
      <c r="K1" s="1089"/>
      <c r="L1" s="1089"/>
      <c r="M1" s="1089"/>
      <c r="N1" s="1089"/>
      <c r="O1" s="1089"/>
      <c r="P1" s="1089"/>
      <c r="Q1" s="1089"/>
      <c r="R1" s="1089"/>
      <c r="S1" s="1089"/>
      <c r="T1" s="1089"/>
      <c r="U1" s="1089"/>
      <c r="V1" s="1089"/>
      <c r="W1" s="1089"/>
      <c r="X1" s="1089"/>
      <c r="Y1" s="1089"/>
      <c r="Z1" s="1089"/>
      <c r="AA1" s="1089"/>
      <c r="AB1" s="1089"/>
      <c r="AC1" s="1089"/>
      <c r="AD1" s="1089"/>
      <c r="AE1" s="1089"/>
      <c r="AF1" s="1089"/>
      <c r="AG1" s="1089"/>
      <c r="AH1" s="1089"/>
      <c r="AI1" s="1090"/>
      <c r="AJ1" s="1369">
        <f>Summary!O1</f>
        <v>46202</v>
      </c>
      <c r="AK1" s="1370"/>
      <c r="AL1" s="1371"/>
      <c r="AM1" s="614"/>
    </row>
    <row r="2" spans="1:39" s="629" customFormat="1" ht="15.75" customHeight="1" thickBot="1">
      <c r="A2" s="616"/>
      <c r="B2" s="617"/>
      <c r="C2" s="617"/>
      <c r="D2" s="617"/>
      <c r="E2" s="617"/>
      <c r="F2" s="617"/>
      <c r="G2" s="618"/>
      <c r="H2" s="618"/>
      <c r="I2" s="617"/>
      <c r="J2" s="617"/>
      <c r="K2" s="619"/>
      <c r="L2" s="620"/>
      <c r="M2" s="621"/>
      <c r="N2" s="622"/>
      <c r="O2" s="622"/>
      <c r="P2" s="622"/>
      <c r="Q2" s="622"/>
      <c r="R2" s="621"/>
      <c r="S2" s="621"/>
      <c r="T2" s="619"/>
      <c r="U2" s="620"/>
      <c r="V2" s="621"/>
      <c r="W2" s="622"/>
      <c r="X2" s="622"/>
      <c r="Y2" s="622"/>
      <c r="Z2" s="622"/>
      <c r="AA2" s="623"/>
      <c r="AB2" s="623"/>
      <c r="AC2" s="624"/>
      <c r="AD2" s="625"/>
      <c r="AE2" s="626"/>
      <c r="AF2" s="627"/>
      <c r="AG2" s="628"/>
      <c r="AL2" s="630"/>
    </row>
    <row r="3" spans="1:39" ht="21.75" thickBot="1">
      <c r="A3" s="1080" t="s">
        <v>232</v>
      </c>
      <c r="B3" s="1081"/>
      <c r="C3" s="1081"/>
      <c r="D3" s="1081"/>
      <c r="E3" s="1081"/>
      <c r="F3" s="1082"/>
      <c r="G3" s="631" t="s">
        <v>233</v>
      </c>
      <c r="H3" s="632"/>
      <c r="I3" s="632"/>
      <c r="K3" s="619"/>
      <c r="L3" s="619"/>
      <c r="M3" s="621"/>
      <c r="N3" s="1083"/>
      <c r="O3" s="1083"/>
      <c r="P3" s="1083"/>
      <c r="Q3" s="1083"/>
      <c r="R3" s="621"/>
      <c r="S3" s="621"/>
      <c r="T3" s="619"/>
      <c r="U3" s="619"/>
      <c r="V3" s="621"/>
      <c r="W3" s="634"/>
      <c r="X3" s="623"/>
      <c r="Y3" s="623"/>
      <c r="Z3" s="623"/>
      <c r="AA3" s="774"/>
      <c r="AB3" s="775" t="s">
        <v>234</v>
      </c>
      <c r="AC3" s="776"/>
      <c r="AD3" s="777"/>
      <c r="AE3" s="777"/>
      <c r="AF3" s="777"/>
      <c r="AG3" s="777"/>
      <c r="AH3" s="778"/>
      <c r="AI3" s="779"/>
      <c r="AL3" s="636"/>
    </row>
    <row r="4" spans="1:39" ht="26.1" customHeight="1">
      <c r="A4" s="1049" t="s">
        <v>25</v>
      </c>
      <c r="B4" s="1050"/>
      <c r="C4" s="1050"/>
      <c r="D4" s="771" t="s">
        <v>235</v>
      </c>
      <c r="E4" s="1051" t="str">
        <f>CONCATENATE(AJ210," ","/"," ",G4)</f>
        <v>74 / 399</v>
      </c>
      <c r="F4" s="1052"/>
      <c r="G4" s="637">
        <v>399</v>
      </c>
      <c r="H4" s="632"/>
      <c r="I4" s="632"/>
      <c r="K4" s="638"/>
      <c r="L4" s="1084" t="s">
        <v>471</v>
      </c>
      <c r="M4" s="1085"/>
      <c r="N4" s="1085"/>
      <c r="O4" s="1085"/>
      <c r="P4" s="1085"/>
      <c r="Q4" s="1085"/>
      <c r="R4" s="1085"/>
      <c r="S4" s="1085"/>
      <c r="T4" s="1085"/>
      <c r="U4" s="1085"/>
      <c r="V4" s="1085"/>
      <c r="W4" s="1085"/>
      <c r="X4" s="1086"/>
      <c r="Y4" s="634"/>
      <c r="AA4" s="646"/>
      <c r="AB4" s="1087" t="s">
        <v>237</v>
      </c>
      <c r="AC4" s="1087"/>
      <c r="AD4" s="1087"/>
      <c r="AE4" s="639"/>
      <c r="AG4" s="1087" t="s">
        <v>114</v>
      </c>
      <c r="AH4" s="1087"/>
      <c r="AI4" s="1088"/>
      <c r="AL4" s="636"/>
    </row>
    <row r="5" spans="1:39" ht="26.1" customHeight="1">
      <c r="A5" s="1049" t="s">
        <v>26</v>
      </c>
      <c r="B5" s="1050"/>
      <c r="C5" s="1050"/>
      <c r="D5" s="771" t="s">
        <v>235</v>
      </c>
      <c r="E5" s="1051" t="str">
        <f>CONCATENATE(AM210," ","/"," ",G5)</f>
        <v>8 / 399</v>
      </c>
      <c r="F5" s="1052"/>
      <c r="G5" s="637">
        <v>399</v>
      </c>
      <c r="H5" s="632"/>
      <c r="I5" s="632"/>
      <c r="K5" s="623"/>
      <c r="L5" s="1077" t="s">
        <v>238</v>
      </c>
      <c r="M5" s="1078"/>
      <c r="N5" s="1078"/>
      <c r="O5" s="1078"/>
      <c r="P5" s="1078"/>
      <c r="Q5" s="1078"/>
      <c r="R5" s="1078"/>
      <c r="S5" s="1078"/>
      <c r="T5" s="1078"/>
      <c r="U5" s="1078"/>
      <c r="V5" s="1078"/>
      <c r="W5" s="1078"/>
      <c r="X5" s="1079"/>
      <c r="Y5" s="634"/>
      <c r="AA5" s="646"/>
      <c r="AB5" s="634" t="e" vm="1">
        <v>#VALUE!</v>
      </c>
      <c r="AC5" s="1053" t="s">
        <v>239</v>
      </c>
      <c r="AD5" s="1053"/>
      <c r="AE5" s="1053"/>
      <c r="AH5" s="773" t="s">
        <v>240</v>
      </c>
      <c r="AI5" s="780"/>
      <c r="AJ5" s="773"/>
      <c r="AL5" s="636"/>
    </row>
    <row r="6" spans="1:39" ht="26.1" customHeight="1" thickBot="1">
      <c r="A6" s="1049" t="s">
        <v>241</v>
      </c>
      <c r="B6" s="1050"/>
      <c r="C6" s="1050"/>
      <c r="D6" s="772" t="s">
        <v>235</v>
      </c>
      <c r="E6" s="1051" t="str">
        <f>CONCATENATE(AK210," ","/"," ",G6)</f>
        <v>28 / 399</v>
      </c>
      <c r="F6" s="1052"/>
      <c r="G6" s="637">
        <v>399</v>
      </c>
      <c r="H6" s="632"/>
      <c r="I6" s="632"/>
      <c r="L6" s="1074" t="s">
        <v>242</v>
      </c>
      <c r="M6" s="1075"/>
      <c r="N6" s="1075"/>
      <c r="O6" s="1075"/>
      <c r="P6" s="1075"/>
      <c r="Q6" s="1075"/>
      <c r="R6" s="1075"/>
      <c r="S6" s="1075"/>
      <c r="T6" s="1075"/>
      <c r="U6" s="1075"/>
      <c r="V6" s="1075"/>
      <c r="W6" s="1075"/>
      <c r="X6" s="1076"/>
      <c r="Y6" s="634"/>
      <c r="AA6" s="646"/>
      <c r="AB6" s="634" t="e" vm="2">
        <v>#VALUE!</v>
      </c>
      <c r="AC6" s="1053" t="s">
        <v>243</v>
      </c>
      <c r="AD6" s="1053"/>
      <c r="AE6" s="1053"/>
      <c r="AH6" s="781" t="s">
        <v>244</v>
      </c>
      <c r="AI6" s="782"/>
      <c r="AJ6" s="640"/>
      <c r="AL6" s="636"/>
    </row>
    <row r="7" spans="1:39" ht="26.1" customHeight="1">
      <c r="A7" s="1049" t="s">
        <v>245</v>
      </c>
      <c r="B7" s="1050"/>
      <c r="C7" s="1050"/>
      <c r="D7" s="772" t="s">
        <v>235</v>
      </c>
      <c r="E7" s="1051" t="s">
        <v>246</v>
      </c>
      <c r="F7" s="1052"/>
      <c r="G7" s="637">
        <v>399</v>
      </c>
      <c r="H7" s="632"/>
      <c r="I7" s="632"/>
      <c r="K7" s="641"/>
      <c r="W7" s="634"/>
      <c r="X7" s="634"/>
      <c r="Y7" s="634"/>
      <c r="AA7" s="646"/>
      <c r="AB7" s="634" t="e" vm="3">
        <v>#VALUE!</v>
      </c>
      <c r="AC7" s="1053" t="s">
        <v>247</v>
      </c>
      <c r="AD7" s="1053"/>
      <c r="AE7" s="1053"/>
      <c r="AH7" s="781" t="s">
        <v>248</v>
      </c>
      <c r="AI7" s="783"/>
      <c r="AJ7" s="640"/>
      <c r="AL7" s="636"/>
    </row>
    <row r="8" spans="1:39" ht="26.1" customHeight="1">
      <c r="A8" s="1049" t="s">
        <v>249</v>
      </c>
      <c r="B8" s="1050"/>
      <c r="C8" s="1050"/>
      <c r="D8" s="772" t="s">
        <v>250</v>
      </c>
      <c r="E8" s="1051" t="str">
        <f>CONCATENATE(AL210," ","/"," ",G8)</f>
        <v>0 / 147.56</v>
      </c>
      <c r="F8" s="1052"/>
      <c r="G8" s="637">
        <v>147.56</v>
      </c>
      <c r="H8" s="632"/>
      <c r="I8" s="632"/>
      <c r="K8" s="619"/>
      <c r="M8" s="617"/>
      <c r="N8" s="617"/>
      <c r="O8" s="617"/>
      <c r="P8" s="617"/>
      <c r="Q8" s="617"/>
      <c r="R8" s="618"/>
      <c r="S8" s="621"/>
      <c r="T8" s="619"/>
      <c r="U8" s="619"/>
      <c r="V8" s="621"/>
      <c r="Y8" s="623"/>
      <c r="Z8" s="623"/>
      <c r="AA8" s="784"/>
      <c r="AB8" s="634"/>
      <c r="AC8" s="1053" t="s">
        <v>472</v>
      </c>
      <c r="AD8" s="1053"/>
      <c r="AE8" s="1053"/>
      <c r="AH8" s="781" t="s">
        <v>26</v>
      </c>
      <c r="AI8" s="783"/>
      <c r="AJ8" s="640"/>
      <c r="AL8" s="636"/>
    </row>
    <row r="9" spans="1:39" ht="26.1" customHeight="1" thickBot="1">
      <c r="A9" s="1059" t="s">
        <v>253</v>
      </c>
      <c r="B9" s="1060"/>
      <c r="C9" s="1060"/>
      <c r="D9" s="791" t="s">
        <v>250</v>
      </c>
      <c r="E9" s="1061" t="str">
        <f>CONCATENATE(AL121," ","/"," ",G9)</f>
        <v xml:space="preserve"> / 147.56</v>
      </c>
      <c r="F9" s="1062"/>
      <c r="G9" s="637">
        <v>147.56</v>
      </c>
      <c r="H9" s="632"/>
      <c r="I9" s="632"/>
      <c r="K9" s="642"/>
      <c r="L9" s="642"/>
      <c r="M9" s="643"/>
      <c r="N9" s="644"/>
      <c r="O9" s="644"/>
      <c r="P9" s="644"/>
      <c r="Q9" s="644"/>
      <c r="R9" s="643"/>
      <c r="S9" s="643"/>
      <c r="T9" s="642"/>
      <c r="U9" s="642"/>
      <c r="V9" s="643"/>
      <c r="W9" s="645"/>
      <c r="X9" s="645"/>
      <c r="Y9" s="645"/>
      <c r="Z9" s="645"/>
      <c r="AA9" s="785"/>
      <c r="AB9" s="786"/>
      <c r="AC9" s="787"/>
      <c r="AD9" s="788"/>
      <c r="AE9" s="788"/>
      <c r="AF9" s="788"/>
      <c r="AG9" s="788"/>
      <c r="AH9" s="789"/>
      <c r="AI9" s="790"/>
      <c r="AJ9" s="640"/>
      <c r="AL9" s="636"/>
    </row>
    <row r="10" spans="1:39">
      <c r="A10" s="646"/>
      <c r="H10" s="632"/>
      <c r="W10" s="647"/>
      <c r="X10" s="648"/>
      <c r="Y10" s="649"/>
      <c r="AA10" s="650"/>
      <c r="AB10" s="649"/>
      <c r="AC10" s="648"/>
      <c r="AL10" s="636"/>
    </row>
    <row r="11" spans="1:39" ht="30.75" customHeight="1">
      <c r="A11" s="646"/>
      <c r="W11" s="648"/>
      <c r="X11" s="648"/>
      <c r="Y11" s="649"/>
      <c r="Z11" s="712"/>
      <c r="AB11" s="649"/>
      <c r="AH11" s="713" t="s">
        <v>254</v>
      </c>
      <c r="AI11" s="713" t="s">
        <v>255</v>
      </c>
      <c r="AJ11" s="713" t="s">
        <v>256</v>
      </c>
      <c r="AK11" s="713" t="s">
        <v>257</v>
      </c>
      <c r="AL11" s="713" t="s">
        <v>258</v>
      </c>
      <c r="AM11" s="714" t="s">
        <v>26</v>
      </c>
    </row>
    <row r="12" spans="1:39" ht="15.75" customHeight="1">
      <c r="A12" s="715"/>
      <c r="B12" s="716"/>
      <c r="C12" s="716"/>
      <c r="D12" s="716"/>
      <c r="E12" s="716"/>
      <c r="F12" s="716"/>
      <c r="G12" s="716"/>
      <c r="H12" s="716"/>
      <c r="I12" s="716"/>
      <c r="J12" s="716"/>
      <c r="K12" s="716"/>
      <c r="L12" s="716"/>
      <c r="M12" s="716"/>
      <c r="N12" s="716"/>
      <c r="O12" s="716"/>
      <c r="P12" s="716"/>
      <c r="Q12" s="716"/>
      <c r="R12" s="716"/>
      <c r="S12" s="716"/>
      <c r="T12" s="716"/>
      <c r="U12" s="716"/>
      <c r="V12" s="716"/>
      <c r="W12" s="716"/>
      <c r="X12" s="716"/>
      <c r="Y12" s="716"/>
      <c r="Z12" s="716"/>
      <c r="AA12" s="716"/>
      <c r="AB12" s="716"/>
      <c r="AC12" s="716"/>
      <c r="AD12" s="716"/>
      <c r="AE12" s="716"/>
      <c r="AF12" s="716"/>
      <c r="AG12" s="716"/>
      <c r="AH12" s="656"/>
      <c r="AI12" s="657"/>
      <c r="AJ12" s="658"/>
      <c r="AK12" s="658"/>
      <c r="AL12" s="659"/>
    </row>
    <row r="13" spans="1:39" ht="15.75" customHeight="1">
      <c r="A13" s="715"/>
      <c r="B13" s="716"/>
      <c r="C13" s="716"/>
      <c r="D13" s="716"/>
      <c r="E13" s="716"/>
      <c r="F13" s="716"/>
      <c r="G13" s="716"/>
      <c r="H13" s="716"/>
      <c r="I13" s="716"/>
      <c r="J13" s="716"/>
      <c r="K13" s="716"/>
      <c r="L13" s="716"/>
      <c r="M13" s="716"/>
      <c r="N13" s="716"/>
      <c r="O13" s="716"/>
      <c r="P13" s="716"/>
      <c r="Q13" s="716"/>
      <c r="R13" s="716"/>
      <c r="S13" s="716"/>
      <c r="T13" s="716"/>
      <c r="U13" s="716"/>
      <c r="V13" s="716"/>
      <c r="W13" s="716"/>
      <c r="X13" s="716"/>
      <c r="Y13" s="716"/>
      <c r="Z13" s="716"/>
      <c r="AA13" s="716"/>
      <c r="AB13" s="716"/>
      <c r="AC13" s="716"/>
      <c r="AD13" s="716"/>
      <c r="AE13" s="716"/>
      <c r="AF13" s="716"/>
      <c r="AG13" s="716"/>
      <c r="AH13" s="656"/>
      <c r="AI13" s="657"/>
      <c r="AJ13" s="658"/>
      <c r="AK13" s="658"/>
      <c r="AL13" s="659"/>
    </row>
    <row r="14" spans="1:39" ht="15.75" customHeight="1">
      <c r="A14" s="1101" t="s">
        <v>259</v>
      </c>
      <c r="B14" s="1102"/>
      <c r="C14" s="717">
        <v>100.36</v>
      </c>
      <c r="D14" s="718"/>
      <c r="E14" s="717">
        <v>268.44</v>
      </c>
      <c r="F14" s="718"/>
      <c r="G14" s="717">
        <v>161.36000000000001</v>
      </c>
      <c r="H14" s="718"/>
      <c r="I14" s="717">
        <v>400</v>
      </c>
      <c r="J14" s="718"/>
      <c r="K14" s="717">
        <v>419.03</v>
      </c>
      <c r="L14" s="718"/>
      <c r="M14" s="717">
        <v>418</v>
      </c>
      <c r="N14" s="718"/>
      <c r="O14" s="717">
        <v>386.78</v>
      </c>
      <c r="P14" s="718"/>
      <c r="Q14" s="717">
        <v>319.22000000000003</v>
      </c>
      <c r="R14" s="718"/>
      <c r="S14" s="717">
        <v>390.8</v>
      </c>
      <c r="T14" s="718"/>
      <c r="U14" s="717">
        <v>438</v>
      </c>
      <c r="V14" s="718"/>
      <c r="W14" s="717">
        <v>406</v>
      </c>
      <c r="X14" s="718"/>
      <c r="Y14" s="719">
        <v>436.42</v>
      </c>
      <c r="Z14" s="718"/>
      <c r="AA14" s="719">
        <v>193.59</v>
      </c>
      <c r="AB14" s="718"/>
      <c r="AC14" s="719">
        <v>205.24</v>
      </c>
      <c r="AD14" s="718"/>
      <c r="AE14" s="717">
        <v>356</v>
      </c>
      <c r="AF14" s="718"/>
      <c r="AG14" s="720"/>
      <c r="AH14" s="661">
        <f>SUM(A14:AG14)</f>
        <v>4899.2400000000007</v>
      </c>
      <c r="AI14" s="662">
        <f>+AH14</f>
        <v>4899.2400000000007</v>
      </c>
      <c r="AJ14" s="658">
        <f>COUNTA(A15:AF15)</f>
        <v>0</v>
      </c>
      <c r="AK14" s="663">
        <f>COUNTA(A13:AF13)</f>
        <v>0</v>
      </c>
      <c r="AL14" s="664"/>
    </row>
    <row r="15" spans="1:39" ht="15.75" customHeight="1" thickBot="1">
      <c r="A15" s="1103"/>
      <c r="B15" s="1104"/>
      <c r="C15" s="716"/>
      <c r="D15" s="721"/>
      <c r="E15" s="716"/>
      <c r="F15" s="722"/>
      <c r="G15" s="716"/>
      <c r="H15" s="721"/>
      <c r="I15" s="716"/>
      <c r="J15" s="722"/>
      <c r="K15" s="716"/>
      <c r="L15" s="721"/>
      <c r="M15" s="716"/>
      <c r="N15" s="722"/>
      <c r="O15" s="716"/>
      <c r="P15" s="721"/>
      <c r="Q15" s="716"/>
      <c r="R15" s="722"/>
      <c r="S15" s="716"/>
      <c r="T15" s="721"/>
      <c r="U15" s="716"/>
      <c r="V15" s="722"/>
      <c r="W15" s="716"/>
      <c r="X15" s="721"/>
      <c r="Y15" s="716"/>
      <c r="Z15" s="722"/>
      <c r="AA15" s="716"/>
      <c r="AB15" s="721"/>
      <c r="AC15" s="716"/>
      <c r="AD15" s="722"/>
      <c r="AE15" s="716"/>
      <c r="AF15" s="722"/>
      <c r="AG15" s="716"/>
      <c r="AH15" s="656"/>
      <c r="AI15" s="662"/>
      <c r="AJ15" s="723"/>
      <c r="AK15" s="667"/>
      <c r="AL15" s="664"/>
    </row>
    <row r="16" spans="1:39" ht="15.75" customHeight="1">
      <c r="A16" s="1105"/>
      <c r="B16" s="1106"/>
      <c r="C16" s="724"/>
      <c r="D16" s="724" t="s">
        <v>260</v>
      </c>
      <c r="E16" s="724"/>
      <c r="F16" s="724" t="s">
        <v>262</v>
      </c>
      <c r="G16" s="724"/>
      <c r="H16" s="724" t="s">
        <v>264</v>
      </c>
      <c r="I16" s="724"/>
      <c r="J16" s="724" t="s">
        <v>473</v>
      </c>
      <c r="K16" s="724"/>
      <c r="L16" s="724" t="s">
        <v>151</v>
      </c>
      <c r="M16" s="724"/>
      <c r="N16" s="724" t="s">
        <v>474</v>
      </c>
      <c r="O16" s="724"/>
      <c r="P16" s="724" t="s">
        <v>475</v>
      </c>
      <c r="Q16" s="724"/>
      <c r="R16" s="724" t="s">
        <v>476</v>
      </c>
      <c r="S16" s="724"/>
      <c r="T16" s="724" t="s">
        <v>477</v>
      </c>
      <c r="U16" s="724"/>
      <c r="V16" s="724" t="s">
        <v>478</v>
      </c>
      <c r="W16" s="724"/>
      <c r="X16" s="724" t="s">
        <v>479</v>
      </c>
      <c r="Y16" s="1091"/>
      <c r="Z16" s="724" t="s">
        <v>266</v>
      </c>
      <c r="AA16" s="1091" t="s">
        <v>480</v>
      </c>
      <c r="AB16" s="724" t="s">
        <v>153</v>
      </c>
      <c r="AC16" s="1094" t="s">
        <v>481</v>
      </c>
      <c r="AD16" s="724" t="s">
        <v>270</v>
      </c>
      <c r="AE16" s="724"/>
      <c r="AF16" s="724" t="s">
        <v>271</v>
      </c>
      <c r="AH16" s="656"/>
      <c r="AI16" s="662"/>
      <c r="AJ16" s="658"/>
      <c r="AK16" s="658"/>
      <c r="AL16" s="664"/>
    </row>
    <row r="17" spans="1:38" ht="15.75" customHeight="1">
      <c r="A17" s="1095"/>
      <c r="B17" s="1096"/>
      <c r="C17" s="724"/>
      <c r="D17" s="724" t="s">
        <v>275</v>
      </c>
      <c r="E17" s="724"/>
      <c r="F17" s="724" t="s">
        <v>482</v>
      </c>
      <c r="G17" s="724"/>
      <c r="H17" s="724" t="s">
        <v>482</v>
      </c>
      <c r="I17" s="724"/>
      <c r="J17" s="724" t="s">
        <v>298</v>
      </c>
      <c r="K17" s="724"/>
      <c r="L17" s="724" t="s">
        <v>279</v>
      </c>
      <c r="M17" s="724"/>
      <c r="N17" s="724" t="s">
        <v>280</v>
      </c>
      <c r="O17" s="724"/>
      <c r="P17" s="724" t="s">
        <v>280</v>
      </c>
      <c r="Q17" s="724"/>
      <c r="R17" s="724" t="s">
        <v>280</v>
      </c>
      <c r="S17" s="724"/>
      <c r="T17" s="724" t="s">
        <v>483</v>
      </c>
      <c r="U17" s="724"/>
      <c r="V17" s="724" t="s">
        <v>282</v>
      </c>
      <c r="W17" s="724"/>
      <c r="X17" s="724" t="s">
        <v>298</v>
      </c>
      <c r="Y17" s="1092"/>
      <c r="Z17" s="754" t="s">
        <v>278</v>
      </c>
      <c r="AA17" s="1092"/>
      <c r="AB17" s="724" t="s">
        <v>277</v>
      </c>
      <c r="AC17" s="1094"/>
      <c r="AD17" s="724" t="s">
        <v>382</v>
      </c>
      <c r="AE17" s="724"/>
      <c r="AF17" s="724" t="s">
        <v>280</v>
      </c>
      <c r="AH17" s="656"/>
      <c r="AI17" s="662"/>
      <c r="AJ17" s="658"/>
      <c r="AK17" s="658"/>
      <c r="AL17" s="664"/>
    </row>
    <row r="18" spans="1:38" ht="15.75" customHeight="1">
      <c r="A18" s="725"/>
      <c r="B18" s="724"/>
      <c r="C18" s="724"/>
      <c r="D18" s="724"/>
      <c r="E18" s="724"/>
      <c r="F18" s="724"/>
      <c r="G18" s="724"/>
      <c r="H18" s="724"/>
      <c r="I18" s="724"/>
      <c r="J18" s="724"/>
      <c r="K18" s="724"/>
      <c r="L18" s="724"/>
      <c r="M18" s="724"/>
      <c r="N18" s="724"/>
      <c r="O18" s="724"/>
      <c r="P18" s="724"/>
      <c r="Q18" s="724"/>
      <c r="R18" s="724"/>
      <c r="S18" s="724"/>
      <c r="T18" s="724"/>
      <c r="U18" s="724"/>
      <c r="V18" s="724"/>
      <c r="W18" s="724"/>
      <c r="X18" s="724"/>
      <c r="Y18" s="639"/>
      <c r="Z18" s="1093"/>
      <c r="AA18" s="1093"/>
      <c r="AB18" s="1097"/>
      <c r="AC18" s="1097"/>
      <c r="AD18" s="1097"/>
      <c r="AH18" s="670"/>
      <c r="AI18" s="662"/>
      <c r="AJ18" s="658"/>
      <c r="AK18" s="658"/>
      <c r="AL18" s="664"/>
    </row>
    <row r="19" spans="1:38">
      <c r="A19" s="646"/>
      <c r="D19" s="724"/>
      <c r="E19" s="724"/>
      <c r="F19" s="724"/>
      <c r="G19" s="724"/>
      <c r="H19" s="724"/>
      <c r="I19" s="724"/>
      <c r="J19" s="724"/>
      <c r="K19" s="724"/>
      <c r="L19" s="724"/>
      <c r="M19" s="724"/>
      <c r="N19" s="724"/>
      <c r="O19" s="724"/>
      <c r="P19" s="724"/>
      <c r="Q19" s="724"/>
      <c r="R19" s="724"/>
      <c r="S19" s="724"/>
      <c r="T19" s="724"/>
      <c r="U19" s="724"/>
      <c r="V19" s="724"/>
      <c r="W19" s="724"/>
      <c r="X19" s="724"/>
      <c r="AH19" s="670"/>
      <c r="AI19" s="662"/>
      <c r="AJ19" s="658"/>
      <c r="AK19" s="658"/>
      <c r="AL19" s="664"/>
    </row>
    <row r="20" spans="1:38" ht="15.75" customHeight="1">
      <c r="A20" s="715"/>
      <c r="B20" s="716"/>
      <c r="C20" s="716"/>
      <c r="D20" s="724"/>
      <c r="E20" s="724"/>
      <c r="F20" s="724"/>
      <c r="G20" s="724"/>
      <c r="H20" s="724"/>
      <c r="I20" s="724"/>
      <c r="J20" s="724"/>
      <c r="K20" s="724"/>
      <c r="L20" s="724"/>
      <c r="M20" s="724"/>
      <c r="N20" s="724"/>
      <c r="O20" s="724"/>
      <c r="P20" s="724"/>
      <c r="Q20" s="724"/>
      <c r="R20" s="724"/>
      <c r="S20" s="724"/>
      <c r="T20" s="724"/>
      <c r="U20" s="724"/>
      <c r="V20" s="724"/>
      <c r="W20" s="724"/>
      <c r="X20" s="724"/>
      <c r="Y20" s="716"/>
      <c r="Z20" s="716"/>
      <c r="AA20" s="716"/>
      <c r="AB20" s="716"/>
      <c r="AC20" s="716"/>
      <c r="AD20" s="716"/>
      <c r="AE20" s="716"/>
      <c r="AF20" s="716"/>
      <c r="AG20" s="716"/>
      <c r="AH20" s="656"/>
      <c r="AI20" s="662"/>
      <c r="AJ20" s="658"/>
      <c r="AK20" s="658"/>
      <c r="AL20" s="664"/>
    </row>
    <row r="21" spans="1:38" ht="15.75" customHeight="1">
      <c r="A21" s="715"/>
      <c r="B21" s="716"/>
      <c r="C21" s="716"/>
      <c r="D21" s="716"/>
      <c r="E21" s="716"/>
      <c r="F21" s="716"/>
      <c r="G21" s="716"/>
      <c r="H21" s="716"/>
      <c r="I21" s="716"/>
      <c r="J21" s="716"/>
      <c r="K21" s="716"/>
      <c r="L21" s="716"/>
      <c r="M21" s="716"/>
      <c r="N21" s="716"/>
      <c r="O21" s="716"/>
      <c r="P21" s="716"/>
      <c r="Q21" s="716"/>
      <c r="R21" s="716"/>
      <c r="S21" s="716"/>
      <c r="T21" s="716"/>
      <c r="U21" s="716"/>
      <c r="V21" s="716"/>
      <c r="W21" s="716"/>
      <c r="X21" s="716"/>
      <c r="Y21" s="716"/>
      <c r="Z21" s="716"/>
      <c r="AA21" s="716"/>
      <c r="AB21" s="716"/>
      <c r="AC21" s="716"/>
      <c r="AD21" s="716"/>
      <c r="AE21" s="716"/>
      <c r="AF21" s="716"/>
      <c r="AG21" s="716"/>
      <c r="AH21" s="656"/>
      <c r="AI21" s="662"/>
      <c r="AJ21" s="658"/>
      <c r="AK21" s="658"/>
      <c r="AL21" s="664"/>
    </row>
    <row r="22" spans="1:38" ht="15.75" customHeight="1">
      <c r="A22" s="726">
        <v>300</v>
      </c>
      <c r="B22" s="718"/>
      <c r="C22" s="727">
        <v>318</v>
      </c>
      <c r="D22" s="718"/>
      <c r="E22" s="727">
        <v>375</v>
      </c>
      <c r="F22" s="718"/>
      <c r="G22" s="727">
        <v>371.02</v>
      </c>
      <c r="H22" s="718"/>
      <c r="I22" s="728">
        <v>204.05</v>
      </c>
      <c r="J22" s="718"/>
      <c r="K22" s="727">
        <v>377.97</v>
      </c>
      <c r="L22" s="718"/>
      <c r="M22" s="727">
        <v>420.89699999999999</v>
      </c>
      <c r="N22" s="718"/>
      <c r="O22" s="727">
        <v>393</v>
      </c>
      <c r="P22" s="718"/>
      <c r="Q22" s="727">
        <v>393</v>
      </c>
      <c r="R22" s="718"/>
      <c r="S22" s="727">
        <v>383</v>
      </c>
      <c r="T22" s="718"/>
      <c r="U22" s="727">
        <v>391</v>
      </c>
      <c r="V22" s="729"/>
      <c r="W22" s="727">
        <v>429</v>
      </c>
      <c r="X22" s="729"/>
      <c r="Y22" s="727">
        <v>389</v>
      </c>
      <c r="Z22" s="718"/>
      <c r="AA22" s="727">
        <v>413</v>
      </c>
      <c r="AB22" s="718"/>
      <c r="AC22" s="727">
        <v>365</v>
      </c>
      <c r="AD22" s="718"/>
      <c r="AE22" s="727">
        <v>438</v>
      </c>
      <c r="AF22" s="729"/>
      <c r="AG22" s="720"/>
      <c r="AH22" s="661">
        <f>SUM(A22:AG22)</f>
        <v>5960.9369999999999</v>
      </c>
      <c r="AI22" s="662">
        <f>+AH22+AI14</f>
        <v>10860.177</v>
      </c>
      <c r="AJ22" s="658">
        <f>COUNTA(A23:AF23)</f>
        <v>3</v>
      </c>
      <c r="AK22" s="658">
        <f>COUNTA(A21:AF21)</f>
        <v>0</v>
      </c>
      <c r="AL22" s="664"/>
    </row>
    <row r="23" spans="1:38" ht="15.75" customHeight="1" thickBot="1">
      <c r="A23" s="730"/>
      <c r="B23" s="721"/>
      <c r="C23" s="731"/>
      <c r="D23" s="721"/>
      <c r="E23" s="731"/>
      <c r="F23" s="722"/>
      <c r="G23" s="731"/>
      <c r="H23" s="721"/>
      <c r="I23" s="731"/>
      <c r="J23" s="722"/>
      <c r="K23" s="731"/>
      <c r="L23" s="721"/>
      <c r="M23" s="731"/>
      <c r="N23" s="722"/>
      <c r="O23" s="731"/>
      <c r="P23" s="721"/>
      <c r="Q23" s="731"/>
      <c r="R23" s="722"/>
      <c r="S23" s="731"/>
      <c r="T23" s="721"/>
      <c r="U23" s="731"/>
      <c r="V23" s="732" t="s">
        <v>484</v>
      </c>
      <c r="W23" s="731"/>
      <c r="X23" s="732" t="s">
        <v>484</v>
      </c>
      <c r="Y23" s="731"/>
      <c r="Z23" s="722"/>
      <c r="AA23" s="731"/>
      <c r="AB23" s="721"/>
      <c r="AC23" s="731"/>
      <c r="AD23" s="722"/>
      <c r="AE23" s="731"/>
      <c r="AF23" s="732" t="s">
        <v>484</v>
      </c>
      <c r="AG23" s="716"/>
      <c r="AH23" s="656"/>
      <c r="AI23" s="662"/>
      <c r="AJ23" s="658"/>
      <c r="AK23" s="658"/>
      <c r="AL23" s="664"/>
    </row>
    <row r="24" spans="1:38">
      <c r="A24" s="646"/>
      <c r="B24" s="635" t="s">
        <v>485</v>
      </c>
      <c r="C24" s="635"/>
      <c r="D24" s="635" t="s">
        <v>486</v>
      </c>
      <c r="E24" s="635"/>
      <c r="F24" s="635" t="s">
        <v>486</v>
      </c>
      <c r="G24" s="635"/>
      <c r="H24" s="635" t="s">
        <v>152</v>
      </c>
      <c r="I24" s="733" t="s">
        <v>272</v>
      </c>
      <c r="J24" s="635" t="s">
        <v>155</v>
      </c>
      <c r="K24" s="635"/>
      <c r="L24" s="635" t="s">
        <v>154</v>
      </c>
      <c r="M24" s="635"/>
      <c r="N24" s="635" t="s">
        <v>287</v>
      </c>
      <c r="O24" s="635"/>
      <c r="P24" s="635" t="s">
        <v>288</v>
      </c>
      <c r="Q24" s="635"/>
      <c r="R24" s="635" t="s">
        <v>289</v>
      </c>
      <c r="S24" s="635"/>
      <c r="T24" s="635" t="s">
        <v>290</v>
      </c>
      <c r="U24" s="635"/>
      <c r="V24" s="635" t="s">
        <v>291</v>
      </c>
      <c r="W24" s="635"/>
      <c r="X24" s="635" t="s">
        <v>157</v>
      </c>
      <c r="Y24" s="635"/>
      <c r="Z24" s="635" t="s">
        <v>156</v>
      </c>
      <c r="AA24" s="635"/>
      <c r="AB24" s="635" t="s">
        <v>292</v>
      </c>
      <c r="AC24" s="635"/>
      <c r="AD24" s="635" t="s">
        <v>293</v>
      </c>
      <c r="AE24" s="635"/>
      <c r="AF24" s="635" t="s">
        <v>294</v>
      </c>
      <c r="AH24" s="656"/>
      <c r="AI24" s="662"/>
      <c r="AJ24" s="658"/>
      <c r="AK24" s="658"/>
      <c r="AL24" s="664"/>
    </row>
    <row r="25" spans="1:38" ht="16.5" thickBot="1">
      <c r="A25" s="646"/>
      <c r="B25" s="635" t="s">
        <v>280</v>
      </c>
      <c r="C25" s="635"/>
      <c r="D25" s="635" t="s">
        <v>280</v>
      </c>
      <c r="E25" s="635"/>
      <c r="F25" s="635" t="s">
        <v>280</v>
      </c>
      <c r="G25" s="635"/>
      <c r="H25" s="635" t="s">
        <v>487</v>
      </c>
      <c r="I25" s="733" t="s">
        <v>283</v>
      </c>
      <c r="J25" s="635" t="s">
        <v>382</v>
      </c>
      <c r="K25" s="635"/>
      <c r="L25" s="635" t="s">
        <v>280</v>
      </c>
      <c r="M25" s="635"/>
      <c r="N25" s="635" t="s">
        <v>397</v>
      </c>
      <c r="O25" s="635"/>
      <c r="P25" s="635" t="s">
        <v>282</v>
      </c>
      <c r="Q25" s="635"/>
      <c r="R25" s="635" t="s">
        <v>311</v>
      </c>
      <c r="S25" s="635"/>
      <c r="T25" s="635" t="s">
        <v>280</v>
      </c>
      <c r="U25" s="635"/>
      <c r="V25" s="635" t="s">
        <v>282</v>
      </c>
      <c r="W25" s="635"/>
      <c r="X25" s="635" t="s">
        <v>280</v>
      </c>
      <c r="Y25" s="635"/>
      <c r="Z25" s="635" t="s">
        <v>280</v>
      </c>
      <c r="AA25" s="635"/>
      <c r="AB25" s="635" t="s">
        <v>311</v>
      </c>
      <c r="AC25" s="635"/>
      <c r="AD25" s="635" t="s">
        <v>280</v>
      </c>
      <c r="AE25" s="635"/>
      <c r="AF25" s="635" t="s">
        <v>282</v>
      </c>
      <c r="AH25" s="656"/>
      <c r="AI25" s="662"/>
      <c r="AJ25" s="658"/>
      <c r="AK25" s="658"/>
      <c r="AL25" s="664"/>
    </row>
    <row r="26" spans="1:38" ht="16.5" thickBot="1">
      <c r="A26" s="646"/>
      <c r="H26" s="1098" t="s">
        <v>488</v>
      </c>
      <c r="I26" s="1099"/>
      <c r="J26" s="1100"/>
      <c r="AH26" s="656"/>
      <c r="AI26" s="662"/>
      <c r="AJ26" s="658"/>
      <c r="AK26" s="658"/>
      <c r="AL26" s="664"/>
    </row>
    <row r="27" spans="1:38">
      <c r="A27" s="646"/>
      <c r="AH27" s="670"/>
      <c r="AI27" s="662"/>
      <c r="AJ27" s="658"/>
      <c r="AK27" s="658"/>
      <c r="AL27" s="664"/>
    </row>
    <row r="28" spans="1:38" ht="15.75" customHeight="1">
      <c r="A28" s="715"/>
      <c r="B28" s="716"/>
      <c r="C28" s="716"/>
      <c r="D28" s="716"/>
      <c r="E28" s="716"/>
      <c r="F28" s="716"/>
      <c r="G28" s="716"/>
      <c r="H28" s="716"/>
      <c r="I28" s="716"/>
      <c r="J28" s="716"/>
      <c r="K28" s="716"/>
      <c r="L28" s="716"/>
      <c r="M28" s="716"/>
      <c r="N28" s="716"/>
      <c r="O28" s="716"/>
      <c r="P28" s="716"/>
      <c r="Q28" s="716"/>
      <c r="R28" s="716"/>
      <c r="S28" s="716"/>
      <c r="T28" s="716"/>
      <c r="U28" s="716"/>
      <c r="V28" s="716"/>
      <c r="W28" s="716"/>
      <c r="X28" s="716"/>
      <c r="Y28" s="716"/>
      <c r="Z28" s="716"/>
      <c r="AA28" s="716"/>
      <c r="AB28" s="716"/>
      <c r="AC28" s="716"/>
      <c r="AD28" s="716"/>
      <c r="AE28" s="716"/>
      <c r="AF28" s="716"/>
      <c r="AG28" s="716"/>
      <c r="AH28" s="673"/>
      <c r="AI28" s="662"/>
      <c r="AJ28" s="658"/>
      <c r="AK28" s="658"/>
      <c r="AL28" s="664"/>
    </row>
    <row r="29" spans="1:38" ht="15.75" customHeight="1">
      <c r="A29" s="715"/>
      <c r="B29" s="716"/>
      <c r="C29" s="716"/>
      <c r="D29" s="716"/>
      <c r="E29" s="716"/>
      <c r="F29" s="716"/>
      <c r="G29" s="716"/>
      <c r="H29" s="716"/>
      <c r="I29" s="716"/>
      <c r="J29" s="716"/>
      <c r="K29" s="716"/>
      <c r="L29" s="716"/>
      <c r="M29" s="716"/>
      <c r="N29" s="716"/>
      <c r="O29" s="716"/>
      <c r="P29" s="716"/>
      <c r="Q29" s="716"/>
      <c r="R29" s="716"/>
      <c r="S29" s="716"/>
      <c r="T29" s="716"/>
      <c r="U29" s="716"/>
      <c r="V29" s="716"/>
      <c r="W29" s="716"/>
      <c r="X29" s="716"/>
      <c r="Y29" s="716"/>
      <c r="Z29" s="716"/>
      <c r="AA29" s="716"/>
      <c r="AB29" s="716"/>
      <c r="AC29" s="716"/>
      <c r="AD29" s="716"/>
      <c r="AE29" s="716"/>
      <c r="AF29" s="716"/>
      <c r="AG29" s="716"/>
      <c r="AH29" s="673"/>
      <c r="AI29" s="662"/>
      <c r="AJ29" s="658"/>
      <c r="AK29" s="658"/>
      <c r="AL29" s="664"/>
    </row>
    <row r="30" spans="1:38" ht="15.75" customHeight="1">
      <c r="A30" s="726">
        <v>393.11500000000001</v>
      </c>
      <c r="B30" s="718"/>
      <c r="C30" s="727">
        <v>356</v>
      </c>
      <c r="D30" s="718"/>
      <c r="E30" s="727">
        <v>359</v>
      </c>
      <c r="F30" s="718"/>
      <c r="G30" s="727">
        <v>410</v>
      </c>
      <c r="H30" s="718"/>
      <c r="I30" s="727">
        <v>361</v>
      </c>
      <c r="J30" s="718"/>
      <c r="K30" s="727">
        <v>418.33100000000002</v>
      </c>
      <c r="L30" s="718"/>
      <c r="M30" s="727">
        <v>424</v>
      </c>
      <c r="N30" s="718"/>
      <c r="O30" s="727">
        <v>318.00099999999998</v>
      </c>
      <c r="P30" s="718"/>
      <c r="Q30" s="727">
        <v>319.99900000000002</v>
      </c>
      <c r="R30" s="718"/>
      <c r="S30" s="727">
        <v>344</v>
      </c>
      <c r="T30" s="718"/>
      <c r="U30" s="727">
        <v>411</v>
      </c>
      <c r="V30" s="718"/>
      <c r="W30" s="727">
        <v>393.887</v>
      </c>
      <c r="X30" s="718"/>
      <c r="Y30" s="727">
        <v>405.25</v>
      </c>
      <c r="Z30" s="718"/>
      <c r="AA30" s="727">
        <v>350</v>
      </c>
      <c r="AB30" s="718"/>
      <c r="AC30" s="727">
        <v>370.74700000000001</v>
      </c>
      <c r="AD30" s="718"/>
      <c r="AE30" s="727">
        <v>376</v>
      </c>
      <c r="AF30" s="718"/>
      <c r="AG30" s="720"/>
      <c r="AH30" s="661">
        <f>SUM(A30:AG30)</f>
        <v>6010.33</v>
      </c>
      <c r="AI30" s="662">
        <f>+AH30+AI22</f>
        <v>16870.506999999998</v>
      </c>
      <c r="AJ30" s="658">
        <f>COUNTA(A31:AF31)</f>
        <v>0</v>
      </c>
      <c r="AK30" s="658">
        <f>COUNTA(A29:AF29)</f>
        <v>0</v>
      </c>
      <c r="AL30" s="664"/>
    </row>
    <row r="31" spans="1:38" ht="15.75" customHeight="1" thickBot="1">
      <c r="A31" s="734"/>
      <c r="B31" s="721"/>
      <c r="C31" s="731"/>
      <c r="D31" s="721"/>
      <c r="E31" s="731"/>
      <c r="F31" s="722"/>
      <c r="G31" s="731"/>
      <c r="H31" s="721"/>
      <c r="I31" s="731"/>
      <c r="J31" s="722"/>
      <c r="K31" s="731"/>
      <c r="L31" s="721"/>
      <c r="M31" s="731"/>
      <c r="N31" s="722"/>
      <c r="O31" s="731"/>
      <c r="P31" s="721"/>
      <c r="Q31" s="731"/>
      <c r="R31" s="722"/>
      <c r="S31" s="731"/>
      <c r="T31" s="721"/>
      <c r="U31" s="731"/>
      <c r="V31" s="722"/>
      <c r="W31" s="731"/>
      <c r="X31" s="721"/>
      <c r="Y31" s="731"/>
      <c r="Z31" s="722"/>
      <c r="AA31" s="731"/>
      <c r="AB31" s="721"/>
      <c r="AC31" s="731"/>
      <c r="AD31" s="722"/>
      <c r="AE31" s="731"/>
      <c r="AF31" s="722"/>
      <c r="AG31" s="716"/>
      <c r="AH31" s="656"/>
      <c r="AI31" s="662"/>
      <c r="AJ31" s="658"/>
      <c r="AK31" s="658"/>
      <c r="AL31" s="664"/>
    </row>
    <row r="32" spans="1:38">
      <c r="A32" s="646"/>
      <c r="B32" s="635" t="s">
        <v>295</v>
      </c>
      <c r="C32" s="635"/>
      <c r="D32" s="635" t="s">
        <v>296</v>
      </c>
      <c r="E32" s="635"/>
      <c r="F32" s="635" t="s">
        <v>159</v>
      </c>
      <c r="G32" s="635"/>
      <c r="H32" s="635" t="s">
        <v>158</v>
      </c>
      <c r="I32" s="635"/>
      <c r="J32" s="635" t="s">
        <v>300</v>
      </c>
      <c r="K32" s="635"/>
      <c r="L32" s="635" t="s">
        <v>303</v>
      </c>
      <c r="M32" s="635"/>
      <c r="N32" s="635" t="s">
        <v>123</v>
      </c>
      <c r="O32" s="635"/>
      <c r="P32" s="635" t="s">
        <v>304</v>
      </c>
      <c r="Q32" s="635"/>
      <c r="R32" s="635" t="s">
        <v>160</v>
      </c>
      <c r="S32" s="635"/>
      <c r="T32" s="635" t="s">
        <v>161</v>
      </c>
      <c r="U32" s="635"/>
      <c r="V32" s="635" t="s">
        <v>305</v>
      </c>
      <c r="W32" s="635"/>
      <c r="X32" s="635" t="s">
        <v>306</v>
      </c>
      <c r="Y32" s="635"/>
      <c r="Z32" s="635" t="s">
        <v>319</v>
      </c>
      <c r="AA32" s="635"/>
      <c r="AB32" s="635" t="s">
        <v>320</v>
      </c>
      <c r="AC32" s="635"/>
      <c r="AD32" s="635" t="s">
        <v>166</v>
      </c>
      <c r="AE32" s="635"/>
      <c r="AF32" s="635" t="s">
        <v>324</v>
      </c>
      <c r="AH32" s="656"/>
      <c r="AI32" s="662"/>
      <c r="AJ32" s="658"/>
      <c r="AK32" s="658"/>
      <c r="AL32" s="664"/>
    </row>
    <row r="33" spans="1:38">
      <c r="A33" s="646"/>
      <c r="B33" s="635" t="s">
        <v>281</v>
      </c>
      <c r="C33" s="635"/>
      <c r="D33" s="635" t="s">
        <v>311</v>
      </c>
      <c r="E33" s="635"/>
      <c r="F33" s="635" t="s">
        <v>280</v>
      </c>
      <c r="G33" s="635"/>
      <c r="H33" s="635" t="s">
        <v>282</v>
      </c>
      <c r="I33" s="635"/>
      <c r="J33" s="635" t="s">
        <v>282</v>
      </c>
      <c r="K33" s="635"/>
      <c r="L33" s="635" t="s">
        <v>297</v>
      </c>
      <c r="M33" s="635"/>
      <c r="N33" s="635" t="s">
        <v>276</v>
      </c>
      <c r="O33" s="635"/>
      <c r="P33" s="635" t="s">
        <v>282</v>
      </c>
      <c r="Q33" s="635"/>
      <c r="R33" s="635" t="s">
        <v>280</v>
      </c>
      <c r="S33" s="635"/>
      <c r="T33" s="635" t="s">
        <v>280</v>
      </c>
      <c r="U33" s="635"/>
      <c r="V33" s="635" t="s">
        <v>282</v>
      </c>
      <c r="W33" s="635"/>
      <c r="X33" s="635" t="s">
        <v>282</v>
      </c>
      <c r="Y33" s="635"/>
      <c r="Z33" s="635" t="s">
        <v>281</v>
      </c>
      <c r="AA33" s="635"/>
      <c r="AB33" s="635" t="s">
        <v>282</v>
      </c>
      <c r="AC33" s="635"/>
      <c r="AD33" s="635" t="s">
        <v>297</v>
      </c>
      <c r="AE33" s="635"/>
      <c r="AF33" s="635" t="s">
        <v>276</v>
      </c>
      <c r="AH33" s="656"/>
      <c r="AI33" s="662"/>
      <c r="AJ33" s="658"/>
      <c r="AK33" s="658"/>
      <c r="AL33" s="664"/>
    </row>
    <row r="34" spans="1:38" ht="15.75" customHeight="1">
      <c r="A34" s="725"/>
      <c r="B34" s="724"/>
      <c r="C34" s="724"/>
      <c r="D34" s="724"/>
      <c r="E34" s="724"/>
      <c r="F34" s="724"/>
      <c r="AH34" s="656"/>
      <c r="AI34" s="662"/>
      <c r="AJ34" s="658"/>
      <c r="AK34" s="658"/>
      <c r="AL34" s="664"/>
    </row>
    <row r="35" spans="1:38">
      <c r="A35" s="646"/>
      <c r="AH35" s="656"/>
      <c r="AI35" s="662"/>
      <c r="AJ35" s="658"/>
      <c r="AK35" s="658"/>
      <c r="AL35" s="664"/>
    </row>
    <row r="36" spans="1:38" ht="15.75" customHeight="1">
      <c r="A36" s="715"/>
      <c r="B36" s="716"/>
      <c r="C36" s="716"/>
      <c r="D36" s="716"/>
      <c r="E36" s="716"/>
      <c r="F36" s="716"/>
      <c r="G36" s="716"/>
      <c r="H36" s="716"/>
      <c r="I36" s="716"/>
      <c r="J36" s="716"/>
      <c r="K36" s="716"/>
      <c r="L36" s="716"/>
      <c r="M36" s="716"/>
      <c r="N36" s="716"/>
      <c r="O36" s="716"/>
      <c r="P36" s="716"/>
      <c r="Q36" s="716"/>
      <c r="R36" s="716"/>
      <c r="S36" s="716"/>
      <c r="T36" s="716"/>
      <c r="U36" s="716"/>
      <c r="V36" s="716"/>
      <c r="W36" s="716"/>
      <c r="X36" s="716"/>
      <c r="Y36" s="716"/>
      <c r="Z36" s="716"/>
      <c r="AA36" s="716"/>
      <c r="AB36" s="716"/>
      <c r="AC36" s="716"/>
      <c r="AD36" s="716"/>
      <c r="AE36" s="716"/>
      <c r="AF36" s="716"/>
      <c r="AG36" s="716"/>
      <c r="AH36" s="656"/>
      <c r="AI36" s="662"/>
      <c r="AJ36" s="658"/>
      <c r="AK36" s="658"/>
      <c r="AL36" s="664"/>
    </row>
    <row r="37" spans="1:38" ht="15.75" customHeight="1">
      <c r="A37" s="715"/>
      <c r="B37" s="716"/>
      <c r="C37" s="716"/>
      <c r="D37" s="716"/>
      <c r="E37" s="716"/>
      <c r="F37" s="716"/>
      <c r="G37" s="716"/>
      <c r="H37" s="716"/>
      <c r="I37" s="716"/>
      <c r="J37" s="716"/>
      <c r="K37" s="716"/>
      <c r="L37" s="716"/>
      <c r="M37" s="716"/>
      <c r="N37" s="716"/>
      <c r="O37" s="716"/>
      <c r="P37" s="716"/>
      <c r="Q37" s="716"/>
      <c r="R37" s="716"/>
      <c r="S37" s="716"/>
      <c r="T37" s="716"/>
      <c r="U37" s="716"/>
      <c r="V37" s="716"/>
      <c r="W37" s="716"/>
      <c r="X37" s="716"/>
      <c r="Y37" s="716"/>
      <c r="Z37" s="716"/>
      <c r="AA37" s="716"/>
      <c r="AB37" s="716"/>
      <c r="AC37" s="716"/>
      <c r="AD37" s="716"/>
      <c r="AE37" s="716"/>
      <c r="AF37" s="716"/>
      <c r="AG37" s="716"/>
      <c r="AH37" s="656"/>
      <c r="AI37" s="662"/>
      <c r="AJ37" s="658"/>
      <c r="AK37" s="658"/>
      <c r="AL37" s="664"/>
    </row>
    <row r="38" spans="1:38" ht="15.75" customHeight="1">
      <c r="A38" s="726">
        <v>391</v>
      </c>
      <c r="B38" s="718"/>
      <c r="C38" s="727">
        <v>401</v>
      </c>
      <c r="D38" s="718"/>
      <c r="E38" s="727">
        <v>402</v>
      </c>
      <c r="F38" s="718"/>
      <c r="G38" s="727">
        <v>442</v>
      </c>
      <c r="H38" s="718"/>
      <c r="I38" s="727">
        <v>387.59899999999999</v>
      </c>
      <c r="J38" s="718"/>
      <c r="K38" s="727">
        <v>414</v>
      </c>
      <c r="L38" s="718"/>
      <c r="M38" s="727">
        <v>418</v>
      </c>
      <c r="N38" s="718"/>
      <c r="O38" s="727">
        <v>371.22300000000001</v>
      </c>
      <c r="P38" s="718"/>
      <c r="Q38" s="727">
        <v>407</v>
      </c>
      <c r="R38" s="718"/>
      <c r="S38" s="727">
        <v>377</v>
      </c>
      <c r="T38" s="718"/>
      <c r="U38" s="727">
        <v>405.67399999999998</v>
      </c>
      <c r="V38" s="718"/>
      <c r="W38" s="727">
        <v>368</v>
      </c>
      <c r="X38" s="718"/>
      <c r="Y38" s="727">
        <v>427</v>
      </c>
      <c r="Z38" s="718"/>
      <c r="AA38" s="727">
        <v>401</v>
      </c>
      <c r="AB38" s="718"/>
      <c r="AC38" s="727">
        <v>413</v>
      </c>
      <c r="AD38" s="718"/>
      <c r="AE38" s="727">
        <v>403.19299999999998</v>
      </c>
      <c r="AF38" s="718"/>
      <c r="AG38" s="720"/>
      <c r="AH38" s="661">
        <f>SUM(A38:AG38)</f>
        <v>6428.6890000000003</v>
      </c>
      <c r="AI38" s="662">
        <f>+AH38+AI30</f>
        <v>23299.195999999996</v>
      </c>
      <c r="AJ38" s="658">
        <f>COUNTA(A39:AF39)</f>
        <v>0</v>
      </c>
      <c r="AK38" s="658">
        <f>COUNTA(A37:AF37)</f>
        <v>0</v>
      </c>
      <c r="AL38" s="664"/>
    </row>
    <row r="39" spans="1:38" ht="15.75" customHeight="1" thickBot="1">
      <c r="A39" s="735"/>
      <c r="B39" s="721"/>
      <c r="C39" s="736"/>
      <c r="D39" s="721"/>
      <c r="E39" s="736"/>
      <c r="F39" s="722"/>
      <c r="G39" s="731"/>
      <c r="H39" s="721"/>
      <c r="I39" s="731"/>
      <c r="J39" s="722"/>
      <c r="K39" s="731"/>
      <c r="L39" s="721"/>
      <c r="M39" s="731"/>
      <c r="N39" s="722"/>
      <c r="O39" s="731"/>
      <c r="P39" s="721"/>
      <c r="Q39" s="731"/>
      <c r="R39" s="722"/>
      <c r="S39" s="731"/>
      <c r="T39" s="721"/>
      <c r="U39" s="731"/>
      <c r="V39" s="722"/>
      <c r="W39" s="731"/>
      <c r="X39" s="721"/>
      <c r="Y39" s="731"/>
      <c r="Z39" s="722"/>
      <c r="AA39" s="731"/>
      <c r="AB39" s="721"/>
      <c r="AC39" s="731"/>
      <c r="AD39" s="722"/>
      <c r="AE39" s="731"/>
      <c r="AF39" s="722"/>
      <c r="AG39" s="716"/>
      <c r="AH39" s="656"/>
      <c r="AI39" s="662"/>
      <c r="AJ39" s="658"/>
      <c r="AK39" s="658"/>
      <c r="AL39" s="664"/>
    </row>
    <row r="40" spans="1:38">
      <c r="A40" s="646"/>
      <c r="B40" s="635" t="s">
        <v>163</v>
      </c>
      <c r="C40" s="635"/>
      <c r="D40" s="635" t="s">
        <v>325</v>
      </c>
      <c r="E40" s="635"/>
      <c r="F40" s="635" t="s">
        <v>326</v>
      </c>
      <c r="G40" s="635"/>
      <c r="H40" s="635" t="s">
        <v>327</v>
      </c>
      <c r="I40" s="635"/>
      <c r="J40" s="635" t="s">
        <v>125</v>
      </c>
      <c r="K40" s="635"/>
      <c r="L40" s="635" t="s">
        <v>127</v>
      </c>
      <c r="M40" s="635"/>
      <c r="N40" s="635" t="s">
        <v>331</v>
      </c>
      <c r="O40" s="635"/>
      <c r="P40" s="635" t="s">
        <v>165</v>
      </c>
      <c r="Q40" s="635"/>
      <c r="R40" s="635" t="s">
        <v>332</v>
      </c>
      <c r="S40" s="635"/>
      <c r="T40" s="635" t="s">
        <v>333</v>
      </c>
      <c r="U40" s="635"/>
      <c r="V40" s="635" t="s">
        <v>335</v>
      </c>
      <c r="W40" s="635"/>
      <c r="X40" s="635" t="s">
        <v>336</v>
      </c>
      <c r="Y40" s="635"/>
      <c r="Z40" s="635" t="s">
        <v>489</v>
      </c>
      <c r="AA40" s="635"/>
      <c r="AB40" s="635" t="s">
        <v>490</v>
      </c>
      <c r="AC40" s="635"/>
      <c r="AD40" s="635" t="s">
        <v>167</v>
      </c>
      <c r="AE40" s="635"/>
      <c r="AF40" s="635" t="s">
        <v>171</v>
      </c>
      <c r="AH40" s="656"/>
      <c r="AI40" s="662"/>
      <c r="AJ40" s="658"/>
      <c r="AK40" s="658"/>
      <c r="AL40" s="664"/>
    </row>
    <row r="41" spans="1:38">
      <c r="A41" s="646"/>
      <c r="B41" s="635" t="s">
        <v>282</v>
      </c>
      <c r="C41" s="635"/>
      <c r="D41" s="635" t="s">
        <v>282</v>
      </c>
      <c r="E41" s="635"/>
      <c r="F41" s="635" t="s">
        <v>298</v>
      </c>
      <c r="G41" s="635"/>
      <c r="H41" s="635" t="s">
        <v>276</v>
      </c>
      <c r="I41" s="635"/>
      <c r="J41" s="635" t="s">
        <v>350</v>
      </c>
      <c r="K41" s="635"/>
      <c r="L41" s="635" t="s">
        <v>280</v>
      </c>
      <c r="M41" s="635"/>
      <c r="N41" s="635" t="s">
        <v>282</v>
      </c>
      <c r="O41" s="635"/>
      <c r="P41" s="635" t="s">
        <v>351</v>
      </c>
      <c r="Q41" s="635"/>
      <c r="R41" s="635" t="s">
        <v>276</v>
      </c>
      <c r="S41" s="635"/>
      <c r="T41" s="635" t="s">
        <v>280</v>
      </c>
      <c r="U41" s="635"/>
      <c r="V41" s="635" t="s">
        <v>413</v>
      </c>
      <c r="W41" s="635"/>
      <c r="X41" s="635" t="s">
        <v>282</v>
      </c>
      <c r="Y41" s="635"/>
      <c r="Z41" s="635" t="s">
        <v>282</v>
      </c>
      <c r="AA41" s="635"/>
      <c r="AB41" s="635" t="s">
        <v>282</v>
      </c>
      <c r="AC41" s="635"/>
      <c r="AD41" s="635" t="s">
        <v>282</v>
      </c>
      <c r="AE41" s="635"/>
      <c r="AF41" s="635" t="s">
        <v>281</v>
      </c>
      <c r="AH41" s="656"/>
      <c r="AI41" s="662"/>
      <c r="AJ41" s="658"/>
      <c r="AK41" s="658"/>
      <c r="AL41" s="664"/>
    </row>
    <row r="42" spans="1:38">
      <c r="A42" s="646"/>
      <c r="AH42" s="656"/>
      <c r="AI42" s="662"/>
      <c r="AJ42" s="658"/>
      <c r="AK42" s="658"/>
      <c r="AL42" s="664"/>
    </row>
    <row r="43" spans="1:38">
      <c r="A43" s="646"/>
      <c r="AH43" s="656"/>
      <c r="AI43" s="662"/>
      <c r="AJ43" s="658"/>
      <c r="AK43" s="658"/>
      <c r="AL43" s="664"/>
    </row>
    <row r="44" spans="1:38" ht="15.75" customHeight="1">
      <c r="A44" s="715"/>
      <c r="B44" s="716"/>
      <c r="C44" s="716"/>
      <c r="D44" s="716"/>
      <c r="E44" s="716"/>
      <c r="F44" s="716"/>
      <c r="G44" s="716"/>
      <c r="H44" s="716"/>
      <c r="I44" s="716"/>
      <c r="J44" s="716"/>
      <c r="K44" s="716"/>
      <c r="L44" s="716"/>
      <c r="M44" s="716"/>
      <c r="N44" s="716"/>
      <c r="O44" s="716"/>
      <c r="P44" s="716"/>
      <c r="Q44" s="716"/>
      <c r="R44" s="716"/>
      <c r="S44" s="716"/>
      <c r="T44" s="716"/>
      <c r="U44" s="716"/>
      <c r="V44" s="716"/>
      <c r="W44" s="716"/>
      <c r="X44" s="716"/>
      <c r="Y44" s="716"/>
      <c r="Z44" s="716"/>
      <c r="AA44" s="716"/>
      <c r="AB44" s="716"/>
      <c r="AC44" s="716"/>
      <c r="AD44" s="716"/>
      <c r="AE44" s="716"/>
      <c r="AF44" s="716"/>
      <c r="AG44" s="716"/>
      <c r="AH44" s="656"/>
      <c r="AI44" s="662"/>
      <c r="AJ44" s="658"/>
      <c r="AK44" s="658"/>
      <c r="AL44" s="664"/>
    </row>
    <row r="45" spans="1:38" ht="15.75" customHeight="1">
      <c r="A45" s="715"/>
      <c r="B45" s="716"/>
      <c r="C45" s="716"/>
      <c r="D45" s="716"/>
      <c r="E45" s="716"/>
      <c r="F45" s="716"/>
      <c r="G45" s="716"/>
      <c r="H45" s="716"/>
      <c r="I45" s="716"/>
      <c r="J45" s="716"/>
      <c r="K45" s="716"/>
      <c r="L45" s="716"/>
      <c r="M45" s="716"/>
      <c r="N45" s="716"/>
      <c r="O45" s="716"/>
      <c r="P45" s="716"/>
      <c r="Q45" s="716"/>
      <c r="R45" s="716"/>
      <c r="S45" s="716"/>
      <c r="T45" s="716"/>
      <c r="U45" s="716"/>
      <c r="V45" s="716"/>
      <c r="W45" s="716"/>
      <c r="X45" s="716"/>
      <c r="Y45" s="716"/>
      <c r="Z45" s="716"/>
      <c r="AA45" s="716"/>
      <c r="AB45" s="716"/>
      <c r="AC45" s="716"/>
      <c r="AD45" s="716"/>
      <c r="AE45" s="716"/>
      <c r="AF45" s="716"/>
      <c r="AG45" s="716"/>
      <c r="AH45" s="656"/>
      <c r="AI45" s="662"/>
      <c r="AJ45" s="658"/>
      <c r="AK45" s="658"/>
      <c r="AL45" s="664"/>
    </row>
    <row r="46" spans="1:38" ht="15.75" customHeight="1">
      <c r="A46" s="726">
        <v>433.47399999999999</v>
      </c>
      <c r="B46" s="718"/>
      <c r="C46" s="727">
        <v>338.52600000000001</v>
      </c>
      <c r="D46" s="718"/>
      <c r="E46" s="727">
        <v>418</v>
      </c>
      <c r="F46" s="718"/>
      <c r="G46" s="727">
        <v>412</v>
      </c>
      <c r="H46" s="718"/>
      <c r="I46" s="727">
        <v>425</v>
      </c>
      <c r="J46" s="718"/>
      <c r="K46" s="727">
        <v>361</v>
      </c>
      <c r="L46" s="718"/>
      <c r="M46" s="727">
        <v>402.25099999999998</v>
      </c>
      <c r="N46" s="718"/>
      <c r="O46" s="727">
        <v>403.51</v>
      </c>
      <c r="P46" s="718"/>
      <c r="Q46" s="727">
        <v>418</v>
      </c>
      <c r="R46" s="718"/>
      <c r="S46" s="727">
        <v>403</v>
      </c>
      <c r="T46" s="729"/>
      <c r="U46" s="727">
        <v>415</v>
      </c>
      <c r="V46" s="729"/>
      <c r="W46" s="727">
        <v>385</v>
      </c>
      <c r="X46" s="729"/>
      <c r="Y46" s="727">
        <v>378</v>
      </c>
      <c r="Z46" s="718"/>
      <c r="AA46" s="727">
        <v>370.90300000000002</v>
      </c>
      <c r="AB46" s="718"/>
      <c r="AC46" s="727">
        <v>370</v>
      </c>
      <c r="AD46" s="718"/>
      <c r="AE46" s="727">
        <v>435.95800000000003</v>
      </c>
      <c r="AF46" s="718"/>
      <c r="AG46" s="720"/>
      <c r="AH46" s="661">
        <f>SUM(A46:AG46)</f>
        <v>6369.6220000000003</v>
      </c>
      <c r="AI46" s="662">
        <f>+AH46+AI38</f>
        <v>29668.817999999996</v>
      </c>
      <c r="AJ46" s="658">
        <f>COUNTA(A47:AF47)</f>
        <v>3</v>
      </c>
      <c r="AK46" s="658">
        <f>COUNTA(A45:AF45)</f>
        <v>0</v>
      </c>
      <c r="AL46" s="664"/>
    </row>
    <row r="47" spans="1:38" ht="15.75" customHeight="1" thickBot="1">
      <c r="A47" s="735"/>
      <c r="B47" s="721"/>
      <c r="C47" s="731"/>
      <c r="D47" s="721"/>
      <c r="E47" s="731"/>
      <c r="F47" s="722"/>
      <c r="G47" s="731"/>
      <c r="H47" s="721"/>
      <c r="I47" s="731"/>
      <c r="J47" s="722"/>
      <c r="K47" s="731"/>
      <c r="L47" s="721"/>
      <c r="M47" s="731"/>
      <c r="N47" s="722"/>
      <c r="O47" s="731"/>
      <c r="P47" s="721"/>
      <c r="Q47" s="731"/>
      <c r="R47" s="722"/>
      <c r="S47" s="731"/>
      <c r="T47" s="732" t="s">
        <v>366</v>
      </c>
      <c r="U47" s="731"/>
      <c r="V47" s="732" t="s">
        <v>352</v>
      </c>
      <c r="W47" s="731"/>
      <c r="X47" s="732" t="s">
        <v>366</v>
      </c>
      <c r="Y47" s="731"/>
      <c r="Z47" s="722"/>
      <c r="AA47" s="731"/>
      <c r="AB47" s="721"/>
      <c r="AC47" s="731"/>
      <c r="AD47" s="722"/>
      <c r="AE47" s="731"/>
      <c r="AF47" s="722"/>
      <c r="AG47" s="716"/>
      <c r="AH47" s="656"/>
      <c r="AI47" s="662"/>
      <c r="AJ47" s="658"/>
      <c r="AK47" s="658"/>
      <c r="AL47" s="664"/>
    </row>
    <row r="48" spans="1:38" s="635" customFormat="1">
      <c r="A48" s="737"/>
      <c r="B48" s="635" t="s">
        <v>338</v>
      </c>
      <c r="D48" s="635" t="s">
        <v>339</v>
      </c>
      <c r="F48" s="635" t="s">
        <v>340</v>
      </c>
      <c r="H48" s="635" t="s">
        <v>341</v>
      </c>
      <c r="J48" s="635" t="s">
        <v>491</v>
      </c>
      <c r="L48" s="635" t="s">
        <v>169</v>
      </c>
      <c r="N48" s="635" t="s">
        <v>342</v>
      </c>
      <c r="P48" s="635" t="s">
        <v>128</v>
      </c>
      <c r="R48" s="635" t="s">
        <v>343</v>
      </c>
      <c r="T48" s="635" t="s">
        <v>492</v>
      </c>
      <c r="V48" s="635" t="s">
        <v>493</v>
      </c>
      <c r="X48" s="635" t="s">
        <v>494</v>
      </c>
      <c r="Z48" s="635" t="s">
        <v>170</v>
      </c>
      <c r="AB48" s="635" t="s">
        <v>344</v>
      </c>
      <c r="AD48" s="635" t="s">
        <v>345</v>
      </c>
      <c r="AF48" s="635" t="s">
        <v>495</v>
      </c>
      <c r="AH48" s="656"/>
      <c r="AI48" s="662"/>
      <c r="AJ48" s="658"/>
      <c r="AK48" s="658"/>
      <c r="AL48" s="664"/>
    </row>
    <row r="49" spans="1:38" s="635" customFormat="1">
      <c r="A49" s="737"/>
      <c r="B49" s="635" t="s">
        <v>276</v>
      </c>
      <c r="D49" s="635" t="s">
        <v>276</v>
      </c>
      <c r="F49" s="635" t="s">
        <v>280</v>
      </c>
      <c r="H49" s="635" t="s">
        <v>276</v>
      </c>
      <c r="J49" s="635" t="s">
        <v>276</v>
      </c>
      <c r="L49" s="635" t="s">
        <v>280</v>
      </c>
      <c r="N49" s="635" t="s">
        <v>496</v>
      </c>
      <c r="P49" s="635" t="s">
        <v>351</v>
      </c>
      <c r="R49" s="635" t="s">
        <v>280</v>
      </c>
      <c r="T49" s="635" t="s">
        <v>276</v>
      </c>
      <c r="V49" s="635" t="s">
        <v>282</v>
      </c>
      <c r="X49" s="635" t="s">
        <v>282</v>
      </c>
      <c r="Z49" s="635" t="s">
        <v>280</v>
      </c>
      <c r="AB49" s="635" t="s">
        <v>281</v>
      </c>
      <c r="AD49" s="635" t="s">
        <v>280</v>
      </c>
      <c r="AF49" s="635" t="s">
        <v>483</v>
      </c>
      <c r="AH49" s="656"/>
      <c r="AI49" s="662"/>
      <c r="AJ49" s="658"/>
      <c r="AK49" s="658"/>
      <c r="AL49" s="664"/>
    </row>
    <row r="50" spans="1:38">
      <c r="A50" s="646"/>
      <c r="AH50" s="656"/>
      <c r="AI50" s="662"/>
      <c r="AJ50" s="658"/>
      <c r="AK50" s="658"/>
      <c r="AL50" s="664"/>
    </row>
    <row r="51" spans="1:38">
      <c r="A51" s="646"/>
      <c r="AH51" s="656"/>
      <c r="AI51" s="662"/>
      <c r="AJ51" s="658"/>
      <c r="AK51" s="658"/>
      <c r="AL51" s="664"/>
    </row>
    <row r="52" spans="1:38" ht="15.75" customHeight="1">
      <c r="A52" s="715"/>
      <c r="B52" s="716"/>
      <c r="C52" s="716"/>
      <c r="D52" s="716"/>
      <c r="E52" s="716"/>
      <c r="F52" s="716"/>
      <c r="G52" s="716"/>
      <c r="H52" s="716"/>
      <c r="I52" s="716"/>
      <c r="J52" s="716"/>
      <c r="K52" s="716"/>
      <c r="L52" s="716"/>
      <c r="M52" s="716"/>
      <c r="N52" s="716"/>
      <c r="O52" s="716"/>
      <c r="P52" s="716"/>
      <c r="Q52" s="716"/>
      <c r="R52" s="716"/>
      <c r="S52" s="716"/>
      <c r="T52" s="716"/>
      <c r="U52" s="716"/>
      <c r="V52" s="716"/>
      <c r="W52" s="716"/>
      <c r="X52" s="716"/>
      <c r="Y52" s="716"/>
      <c r="Z52" s="716"/>
      <c r="AA52" s="716"/>
      <c r="AB52" s="716"/>
      <c r="AC52" s="716"/>
      <c r="AD52" s="716"/>
      <c r="AE52" s="716"/>
      <c r="AF52" s="716"/>
      <c r="AG52" s="716"/>
      <c r="AH52" s="656"/>
      <c r="AI52" s="662"/>
      <c r="AJ52" s="658"/>
      <c r="AK52" s="658"/>
      <c r="AL52" s="664"/>
    </row>
    <row r="53" spans="1:38" ht="15.75" customHeight="1">
      <c r="A53" s="715"/>
      <c r="B53" s="716"/>
      <c r="C53" s="716"/>
      <c r="D53" s="716"/>
      <c r="E53" s="716"/>
      <c r="F53" s="716"/>
      <c r="G53" s="716"/>
      <c r="H53" s="716"/>
      <c r="I53" s="716"/>
      <c r="J53" s="716"/>
      <c r="K53" s="716"/>
      <c r="L53" s="716"/>
      <c r="M53" s="716"/>
      <c r="N53" s="716"/>
      <c r="O53" s="716"/>
      <c r="P53" s="716"/>
      <c r="Q53" s="716"/>
      <c r="R53" s="716"/>
      <c r="S53" s="716"/>
      <c r="T53" s="716"/>
      <c r="U53" s="716"/>
      <c r="V53" s="716"/>
      <c r="W53" s="716"/>
      <c r="X53" s="716"/>
      <c r="Y53" s="716"/>
      <c r="Z53" s="716"/>
      <c r="AA53" s="716"/>
      <c r="AB53" s="716"/>
      <c r="AC53" s="716"/>
      <c r="AD53" s="716"/>
      <c r="AE53" s="716"/>
      <c r="AF53" s="716"/>
      <c r="AG53" s="716"/>
      <c r="AH53" s="656"/>
      <c r="AI53" s="662"/>
      <c r="AJ53" s="658"/>
      <c r="AK53" s="658"/>
      <c r="AL53" s="664"/>
    </row>
    <row r="54" spans="1:38" ht="15.75" customHeight="1">
      <c r="A54" s="726">
        <v>407.01100000000002</v>
      </c>
      <c r="B54" s="718"/>
      <c r="C54" s="727">
        <v>415</v>
      </c>
      <c r="D54" s="718"/>
      <c r="E54" s="727">
        <v>395.995</v>
      </c>
      <c r="F54" s="718"/>
      <c r="G54" s="727">
        <v>404.005</v>
      </c>
      <c r="H54" s="718"/>
      <c r="I54" s="727">
        <v>395</v>
      </c>
      <c r="J54" s="729"/>
      <c r="K54" s="727">
        <v>423.11799999999999</v>
      </c>
      <c r="L54" s="718"/>
      <c r="M54" s="727">
        <v>376</v>
      </c>
      <c r="N54" s="718"/>
      <c r="O54" s="727">
        <v>427.62700000000001</v>
      </c>
      <c r="P54" s="718"/>
      <c r="Q54" s="727">
        <v>417</v>
      </c>
      <c r="R54" s="718"/>
      <c r="S54" s="727">
        <v>382</v>
      </c>
      <c r="T54" s="718"/>
      <c r="U54" s="727">
        <v>366</v>
      </c>
      <c r="V54" s="718"/>
      <c r="W54" s="727">
        <v>446.464</v>
      </c>
      <c r="X54" s="718"/>
      <c r="Y54" s="727">
        <v>408</v>
      </c>
      <c r="Z54" s="718"/>
      <c r="AA54" s="727">
        <v>407</v>
      </c>
      <c r="AB54" s="718"/>
      <c r="AC54" s="727">
        <v>350</v>
      </c>
      <c r="AD54" s="718"/>
      <c r="AE54" s="727">
        <v>376.93400000000003</v>
      </c>
      <c r="AF54" s="718"/>
      <c r="AG54" s="720"/>
      <c r="AH54" s="661">
        <f>SUM(A54:AG54)</f>
        <v>6397.1539999999995</v>
      </c>
      <c r="AI54" s="662">
        <f>+AH54+AI46</f>
        <v>36065.971999999994</v>
      </c>
      <c r="AJ54" s="658">
        <f>COUNTA(A55:AF55)</f>
        <v>1</v>
      </c>
      <c r="AK54" s="658">
        <f>COUNTA(A53:AF53)</f>
        <v>0</v>
      </c>
      <c r="AL54" s="664"/>
    </row>
    <row r="55" spans="1:38" ht="15.75" customHeight="1" thickBot="1">
      <c r="A55" s="735"/>
      <c r="B55" s="721"/>
      <c r="C55" s="731"/>
      <c r="D55" s="721"/>
      <c r="E55" s="731"/>
      <c r="F55" s="722"/>
      <c r="G55" s="731"/>
      <c r="H55" s="721"/>
      <c r="I55" s="731"/>
      <c r="J55" s="732" t="s">
        <v>352</v>
      </c>
      <c r="K55" s="731"/>
      <c r="L55" s="721"/>
      <c r="M55" s="731"/>
      <c r="N55" s="722"/>
      <c r="O55" s="731"/>
      <c r="P55" s="721"/>
      <c r="Q55" s="731"/>
      <c r="R55" s="722"/>
      <c r="S55" s="731"/>
      <c r="T55" s="721"/>
      <c r="U55" s="731"/>
      <c r="V55" s="722"/>
      <c r="W55" s="731"/>
      <c r="X55" s="721"/>
      <c r="Y55" s="731"/>
      <c r="Z55" s="722"/>
      <c r="AA55" s="731"/>
      <c r="AB55" s="721"/>
      <c r="AC55" s="731"/>
      <c r="AD55" s="722"/>
      <c r="AE55" s="731"/>
      <c r="AF55" s="722"/>
      <c r="AG55" s="716"/>
      <c r="AH55" s="656"/>
      <c r="AI55" s="662"/>
      <c r="AJ55" s="658"/>
      <c r="AK55" s="658"/>
      <c r="AL55" s="664"/>
    </row>
    <row r="56" spans="1:38" s="635" customFormat="1">
      <c r="A56" s="737"/>
      <c r="B56" s="635" t="s">
        <v>172</v>
      </c>
      <c r="D56" s="635" t="s">
        <v>497</v>
      </c>
      <c r="F56" s="635" t="s">
        <v>498</v>
      </c>
      <c r="H56" s="635" t="s">
        <v>499</v>
      </c>
      <c r="J56" s="635" t="s">
        <v>500</v>
      </c>
      <c r="L56" s="635" t="s">
        <v>347</v>
      </c>
      <c r="N56" s="635" t="s">
        <v>174</v>
      </c>
      <c r="P56" s="635" t="s">
        <v>173</v>
      </c>
      <c r="R56" s="635" t="s">
        <v>357</v>
      </c>
      <c r="T56" s="635" t="s">
        <v>358</v>
      </c>
      <c r="V56" s="635" t="s">
        <v>359</v>
      </c>
      <c r="X56" s="635" t="s">
        <v>179</v>
      </c>
      <c r="Z56" s="635" t="s">
        <v>371</v>
      </c>
      <c r="AB56" s="635" t="s">
        <v>372</v>
      </c>
      <c r="AD56" s="635" t="s">
        <v>124</v>
      </c>
      <c r="AF56" s="635" t="s">
        <v>373</v>
      </c>
      <c r="AH56" s="656"/>
      <c r="AI56" s="662"/>
      <c r="AJ56" s="658"/>
      <c r="AK56" s="658"/>
      <c r="AL56" s="664"/>
    </row>
    <row r="57" spans="1:38" s="635" customFormat="1">
      <c r="A57" s="737"/>
      <c r="B57" s="635" t="s">
        <v>501</v>
      </c>
      <c r="D57" s="635" t="s">
        <v>280</v>
      </c>
      <c r="F57" s="635" t="s">
        <v>282</v>
      </c>
      <c r="H57" s="635" t="s">
        <v>280</v>
      </c>
      <c r="J57" s="635" t="s">
        <v>276</v>
      </c>
      <c r="L57" s="635" t="s">
        <v>310</v>
      </c>
      <c r="N57" s="635" t="s">
        <v>280</v>
      </c>
      <c r="P57" s="635" t="s">
        <v>483</v>
      </c>
      <c r="R57" s="635" t="s">
        <v>280</v>
      </c>
      <c r="T57" s="635" t="s">
        <v>280</v>
      </c>
      <c r="V57" s="635" t="s">
        <v>276</v>
      </c>
      <c r="X57" s="635" t="s">
        <v>502</v>
      </c>
      <c r="Z57" s="635" t="s">
        <v>280</v>
      </c>
      <c r="AB57" s="635" t="s">
        <v>282</v>
      </c>
      <c r="AD57" s="635" t="s">
        <v>282</v>
      </c>
      <c r="AF57" s="635" t="s">
        <v>503</v>
      </c>
      <c r="AH57" s="656"/>
      <c r="AI57" s="662"/>
      <c r="AJ57" s="658"/>
      <c r="AK57" s="658"/>
      <c r="AL57" s="664"/>
    </row>
    <row r="58" spans="1:38">
      <c r="A58" s="646"/>
      <c r="AH58" s="656"/>
      <c r="AI58" s="662"/>
      <c r="AJ58" s="658"/>
      <c r="AK58" s="658"/>
      <c r="AL58" s="664"/>
    </row>
    <row r="59" spans="1:38">
      <c r="A59" s="646"/>
      <c r="AH59" s="656"/>
      <c r="AI59" s="662"/>
      <c r="AJ59" s="658"/>
      <c r="AK59" s="658"/>
      <c r="AL59" s="664"/>
    </row>
    <row r="60" spans="1:38" ht="15.75" customHeight="1">
      <c r="A60" s="715"/>
      <c r="B60" s="716"/>
      <c r="C60" s="716"/>
      <c r="D60" s="716"/>
      <c r="E60" s="716"/>
      <c r="F60" s="716"/>
      <c r="G60" s="716"/>
      <c r="H60" s="716"/>
      <c r="I60" s="716"/>
      <c r="J60" s="716"/>
      <c r="K60" s="716"/>
      <c r="L60" s="716"/>
      <c r="M60" s="716"/>
      <c r="N60" s="716"/>
      <c r="O60" s="716"/>
      <c r="P60" s="716"/>
      <c r="Q60" s="716"/>
      <c r="R60" s="716"/>
      <c r="S60" s="716"/>
      <c r="T60" s="716"/>
      <c r="U60" s="716"/>
      <c r="V60" s="716"/>
      <c r="W60" s="716"/>
      <c r="X60" s="716"/>
      <c r="Y60" s="716"/>
      <c r="Z60" s="716"/>
      <c r="AA60" s="716"/>
      <c r="AB60" s="716"/>
      <c r="AC60" s="716"/>
      <c r="AD60" s="716"/>
      <c r="AE60" s="716"/>
      <c r="AF60" s="716"/>
      <c r="AG60" s="716"/>
      <c r="AH60" s="656"/>
      <c r="AI60" s="662"/>
      <c r="AJ60" s="658"/>
      <c r="AK60" s="658"/>
      <c r="AL60" s="664"/>
    </row>
    <row r="61" spans="1:38" ht="15.75" customHeight="1">
      <c r="A61" s="715"/>
      <c r="B61" s="716"/>
      <c r="C61" s="716"/>
      <c r="D61" s="716"/>
      <c r="E61" s="716"/>
      <c r="F61" s="716"/>
      <c r="G61" s="716"/>
      <c r="H61" s="716"/>
      <c r="I61" s="716"/>
      <c r="J61" s="716"/>
      <c r="K61" s="716"/>
      <c r="L61" s="716"/>
      <c r="M61" s="716"/>
      <c r="N61" s="716"/>
      <c r="O61" s="716"/>
      <c r="P61" s="716"/>
      <c r="Q61" s="716"/>
      <c r="R61" s="716"/>
      <c r="S61" s="716"/>
      <c r="T61" s="716"/>
      <c r="U61" s="716"/>
      <c r="V61" s="716"/>
      <c r="W61" s="716"/>
      <c r="X61" s="716"/>
      <c r="Y61" s="716"/>
      <c r="Z61" s="716"/>
      <c r="AA61" s="716"/>
      <c r="AB61" s="716"/>
      <c r="AC61" s="716"/>
      <c r="AD61" s="716"/>
      <c r="AE61" s="716"/>
      <c r="AF61" s="716"/>
      <c r="AG61" s="716"/>
      <c r="AH61" s="656"/>
      <c r="AI61" s="662"/>
      <c r="AJ61" s="658"/>
      <c r="AK61" s="658"/>
      <c r="AL61" s="664"/>
    </row>
    <row r="62" spans="1:38" ht="15.75" customHeight="1">
      <c r="A62" s="726">
        <v>355</v>
      </c>
      <c r="B62" s="718"/>
      <c r="C62" s="727">
        <v>383</v>
      </c>
      <c r="D62" s="718"/>
      <c r="E62" s="727">
        <v>330.22300000000001</v>
      </c>
      <c r="F62" s="718"/>
      <c r="G62" s="727">
        <v>377</v>
      </c>
      <c r="H62" s="718"/>
      <c r="I62" s="727">
        <v>382</v>
      </c>
      <c r="J62" s="718"/>
      <c r="K62" s="727">
        <v>380</v>
      </c>
      <c r="L62" s="718"/>
      <c r="M62" s="727">
        <v>376</v>
      </c>
      <c r="N62" s="718"/>
      <c r="O62" s="727">
        <v>390</v>
      </c>
      <c r="P62" s="718"/>
      <c r="Q62" s="727">
        <v>397</v>
      </c>
      <c r="R62" s="729"/>
      <c r="S62" s="727">
        <v>380</v>
      </c>
      <c r="T62" s="729"/>
      <c r="U62" s="727">
        <v>398</v>
      </c>
      <c r="V62" s="718"/>
      <c r="W62" s="727">
        <v>362.44200000000001</v>
      </c>
      <c r="X62" s="718"/>
      <c r="Y62" s="727">
        <v>348</v>
      </c>
      <c r="Z62" s="729"/>
      <c r="AA62" s="727">
        <v>372</v>
      </c>
      <c r="AB62" s="729"/>
      <c r="AC62" s="727">
        <v>422</v>
      </c>
      <c r="AD62" s="729"/>
      <c r="AE62" s="727">
        <v>420</v>
      </c>
      <c r="AF62" s="729"/>
      <c r="AG62" s="720"/>
      <c r="AH62" s="656">
        <f>SUM(A62:AG62)</f>
        <v>6072.665</v>
      </c>
      <c r="AI62" s="662">
        <f>+AH62+AI54</f>
        <v>42138.636999999995</v>
      </c>
      <c r="AJ62" s="658">
        <f>COUNTA(A63:AF63)</f>
        <v>6</v>
      </c>
      <c r="AK62" s="658">
        <f>COUNTA(A61:AF61)</f>
        <v>0</v>
      </c>
      <c r="AL62" s="664"/>
    </row>
    <row r="63" spans="1:38" ht="15.75" customHeight="1" thickBot="1">
      <c r="A63" s="735"/>
      <c r="B63" s="721"/>
      <c r="C63" s="731"/>
      <c r="D63" s="721"/>
      <c r="E63" s="731"/>
      <c r="F63" s="722"/>
      <c r="G63" s="731"/>
      <c r="H63" s="721"/>
      <c r="I63" s="731"/>
      <c r="J63" s="722"/>
      <c r="K63" s="731"/>
      <c r="L63" s="721"/>
      <c r="M63" s="731"/>
      <c r="N63" s="722"/>
      <c r="O63" s="731"/>
      <c r="P63" s="721"/>
      <c r="Q63" s="731"/>
      <c r="R63" s="732" t="s">
        <v>414</v>
      </c>
      <c r="S63" s="731"/>
      <c r="T63" s="732" t="s">
        <v>368</v>
      </c>
      <c r="U63" s="731"/>
      <c r="V63" s="722"/>
      <c r="W63" s="731"/>
      <c r="X63" s="721"/>
      <c r="Y63" s="731"/>
      <c r="Z63" s="732" t="s">
        <v>368</v>
      </c>
      <c r="AA63" s="731"/>
      <c r="AB63" s="732" t="s">
        <v>368</v>
      </c>
      <c r="AC63" s="731"/>
      <c r="AD63" s="732" t="s">
        <v>368</v>
      </c>
      <c r="AE63" s="731"/>
      <c r="AF63" s="732" t="s">
        <v>368</v>
      </c>
      <c r="AG63" s="716"/>
      <c r="AH63" s="656"/>
      <c r="AI63" s="662"/>
      <c r="AJ63" s="658"/>
      <c r="AK63" s="658"/>
      <c r="AL63" s="664"/>
    </row>
    <row r="64" spans="1:38" s="635" customFormat="1">
      <c r="A64" s="737"/>
      <c r="B64" s="635" t="s">
        <v>504</v>
      </c>
      <c r="D64" s="635" t="s">
        <v>505</v>
      </c>
      <c r="F64" s="635" t="s">
        <v>181</v>
      </c>
      <c r="H64" s="635" t="s">
        <v>374</v>
      </c>
      <c r="J64" s="635" t="s">
        <v>375</v>
      </c>
      <c r="L64" s="635" t="s">
        <v>376</v>
      </c>
      <c r="N64" s="635" t="s">
        <v>176</v>
      </c>
      <c r="P64" s="635" t="s">
        <v>506</v>
      </c>
      <c r="R64" s="635" t="s">
        <v>507</v>
      </c>
      <c r="T64" s="635" t="s">
        <v>508</v>
      </c>
      <c r="V64" s="635" t="s">
        <v>509</v>
      </c>
      <c r="X64" s="635" t="s">
        <v>183</v>
      </c>
      <c r="Z64" s="635" t="s">
        <v>378</v>
      </c>
      <c r="AB64" s="635" t="s">
        <v>178</v>
      </c>
      <c r="AD64" s="635" t="s">
        <v>379</v>
      </c>
      <c r="AF64" s="635" t="s">
        <v>380</v>
      </c>
      <c r="AH64" s="656"/>
      <c r="AI64" s="662"/>
      <c r="AJ64" s="658"/>
      <c r="AK64" s="658"/>
      <c r="AL64" s="664"/>
    </row>
    <row r="65" spans="1:39" s="635" customFormat="1">
      <c r="A65" s="737"/>
      <c r="B65" s="635" t="s">
        <v>280</v>
      </c>
      <c r="D65" s="635" t="s">
        <v>282</v>
      </c>
      <c r="F65" s="635" t="s">
        <v>281</v>
      </c>
      <c r="H65" s="635" t="s">
        <v>280</v>
      </c>
      <c r="J65" s="635" t="s">
        <v>280</v>
      </c>
      <c r="L65" s="635" t="s">
        <v>280</v>
      </c>
      <c r="N65" s="635" t="s">
        <v>280</v>
      </c>
      <c r="P65" s="635" t="s">
        <v>282</v>
      </c>
      <c r="R65" s="635" t="s">
        <v>280</v>
      </c>
      <c r="T65" s="635" t="s">
        <v>282</v>
      </c>
      <c r="V65" s="635" t="s">
        <v>280</v>
      </c>
      <c r="X65" s="635" t="s">
        <v>510</v>
      </c>
      <c r="Z65" s="635" t="s">
        <v>381</v>
      </c>
      <c r="AB65" s="635" t="s">
        <v>280</v>
      </c>
      <c r="AD65" s="635" t="s">
        <v>276</v>
      </c>
      <c r="AF65" s="635" t="s">
        <v>280</v>
      </c>
      <c r="AH65" s="656"/>
      <c r="AI65" s="662"/>
      <c r="AJ65" s="658"/>
      <c r="AK65" s="658"/>
      <c r="AL65" s="664"/>
    </row>
    <row r="66" spans="1:39">
      <c r="A66" s="678"/>
      <c r="B66" s="679"/>
      <c r="C66" s="679"/>
      <c r="D66" s="679"/>
      <c r="E66" s="679"/>
      <c r="F66" s="679"/>
      <c r="G66" s="679"/>
      <c r="H66" s="679"/>
      <c r="I66" s="679"/>
      <c r="J66" s="679"/>
      <c r="K66" s="679"/>
      <c r="L66" s="679"/>
      <c r="M66" s="679"/>
      <c r="N66" s="679"/>
      <c r="O66" s="679"/>
      <c r="P66" s="679"/>
      <c r="Q66" s="679"/>
      <c r="R66" s="679"/>
      <c r="S66" s="679"/>
      <c r="T66" s="679"/>
      <c r="U66" s="679"/>
      <c r="V66" s="679"/>
      <c r="W66" s="679"/>
      <c r="X66" s="679"/>
      <c r="Y66" s="679"/>
      <c r="Z66" s="679"/>
      <c r="AA66" s="679"/>
      <c r="AB66" s="679"/>
      <c r="AC66" s="679"/>
      <c r="AD66" s="679"/>
      <c r="AE66" s="679"/>
      <c r="AF66" s="679"/>
      <c r="AG66" s="679"/>
      <c r="AH66" s="681"/>
      <c r="AI66" s="682"/>
      <c r="AJ66" s="683"/>
      <c r="AK66" s="683"/>
      <c r="AL66" s="684"/>
    </row>
    <row r="67" spans="1:39">
      <c r="A67" s="646"/>
      <c r="B67" s="633">
        <v>112</v>
      </c>
      <c r="D67" s="633">
        <v>113</v>
      </c>
      <c r="F67" s="633">
        <v>114</v>
      </c>
      <c r="H67" s="633">
        <v>115</v>
      </c>
      <c r="J67" s="633">
        <v>116</v>
      </c>
      <c r="L67" s="633">
        <v>117</v>
      </c>
      <c r="N67" s="633">
        <v>118</v>
      </c>
      <c r="P67" s="633">
        <v>119</v>
      </c>
      <c r="R67" s="633">
        <v>120</v>
      </c>
      <c r="T67" s="633">
        <v>121</v>
      </c>
      <c r="V67" s="633">
        <v>122</v>
      </c>
      <c r="X67" s="633">
        <v>123</v>
      </c>
      <c r="Z67" s="633">
        <v>124</v>
      </c>
      <c r="AB67" s="633">
        <v>125</v>
      </c>
      <c r="AD67" s="633">
        <v>126</v>
      </c>
      <c r="AF67" s="633">
        <v>127</v>
      </c>
      <c r="AH67" s="656"/>
      <c r="AI67" s="662"/>
      <c r="AJ67" s="658"/>
      <c r="AK67" s="658"/>
      <c r="AL67" s="664"/>
    </row>
    <row r="68" spans="1:39" ht="15.75" customHeight="1">
      <c r="A68" s="715"/>
      <c r="B68" s="716"/>
      <c r="C68" s="716"/>
      <c r="D68" s="716"/>
      <c r="E68" s="716"/>
      <c r="F68" s="716"/>
      <c r="G68" s="716"/>
      <c r="H68" s="716"/>
      <c r="I68" s="716"/>
      <c r="J68" s="716"/>
      <c r="K68" s="716"/>
      <c r="L68" s="716"/>
      <c r="M68" s="716"/>
      <c r="N68" s="716"/>
      <c r="O68" s="716"/>
      <c r="P68" s="716"/>
      <c r="Q68" s="716"/>
      <c r="R68" s="716"/>
      <c r="S68" s="716"/>
      <c r="T68" s="716"/>
      <c r="U68" s="716"/>
      <c r="V68" s="716"/>
      <c r="W68" s="716"/>
      <c r="X68" s="716"/>
      <c r="Y68" s="716"/>
      <c r="Z68" s="716"/>
      <c r="AA68" s="716"/>
      <c r="AB68" s="716"/>
      <c r="AC68" s="716"/>
      <c r="AD68" s="716"/>
      <c r="AE68" s="716"/>
      <c r="AF68" s="716"/>
      <c r="AG68" s="716"/>
      <c r="AH68" s="656"/>
      <c r="AI68" s="662"/>
      <c r="AJ68" s="658"/>
      <c r="AK68" s="658"/>
      <c r="AL68" s="664"/>
    </row>
    <row r="69" spans="1:39" ht="15.75" customHeight="1">
      <c r="A69" s="715"/>
      <c r="B69" s="716"/>
      <c r="C69" s="716"/>
      <c r="D69" s="716"/>
      <c r="E69" s="716"/>
      <c r="F69" s="716"/>
      <c r="G69" s="716"/>
      <c r="H69" s="716"/>
      <c r="I69" s="716"/>
      <c r="J69" s="716"/>
      <c r="K69" s="716"/>
      <c r="L69" s="716"/>
      <c r="M69" s="716"/>
      <c r="N69" s="716"/>
      <c r="O69" s="716"/>
      <c r="P69" s="716"/>
      <c r="Q69" s="716"/>
      <c r="R69" s="716"/>
      <c r="S69" s="716"/>
      <c r="T69" s="716"/>
      <c r="U69" s="716"/>
      <c r="V69" s="716"/>
      <c r="W69" s="716"/>
      <c r="X69" s="716"/>
      <c r="Y69" s="716"/>
      <c r="Z69" s="716"/>
      <c r="AA69" s="716"/>
      <c r="AB69" s="716" t="s">
        <v>384</v>
      </c>
      <c r="AC69" s="716"/>
      <c r="AD69" s="716" t="s">
        <v>384</v>
      </c>
      <c r="AE69" s="716"/>
      <c r="AF69" s="716" t="s">
        <v>384</v>
      </c>
      <c r="AG69" s="716"/>
      <c r="AH69" s="656"/>
      <c r="AI69" s="662"/>
      <c r="AJ69" s="658"/>
      <c r="AK69" s="658"/>
      <c r="AL69" s="664"/>
    </row>
    <row r="70" spans="1:39" ht="15.75" customHeight="1">
      <c r="A70" s="726">
        <v>358.14100000000002</v>
      </c>
      <c r="B70" s="718"/>
      <c r="C70" s="727">
        <v>466</v>
      </c>
      <c r="D70" s="718"/>
      <c r="E70" s="727">
        <v>320</v>
      </c>
      <c r="F70" s="718"/>
      <c r="G70" s="727">
        <v>378.053</v>
      </c>
      <c r="H70" s="718"/>
      <c r="I70" s="727">
        <v>411</v>
      </c>
      <c r="J70" s="718"/>
      <c r="K70" s="727">
        <v>378</v>
      </c>
      <c r="L70" s="718"/>
      <c r="M70" s="727">
        <v>401</v>
      </c>
      <c r="N70" s="718"/>
      <c r="O70" s="727">
        <v>400.80500000000001</v>
      </c>
      <c r="P70" s="718"/>
      <c r="Q70" s="727">
        <v>350</v>
      </c>
      <c r="R70" s="729"/>
      <c r="S70" s="727">
        <v>384</v>
      </c>
      <c r="T70" s="718"/>
      <c r="U70" s="727">
        <v>430.959</v>
      </c>
      <c r="V70" s="718"/>
      <c r="W70" s="728">
        <v>201.14699999999999</v>
      </c>
      <c r="X70" s="718"/>
      <c r="Y70" s="727">
        <v>420</v>
      </c>
      <c r="Z70" s="718"/>
      <c r="AA70" s="727">
        <v>398.23899999999998</v>
      </c>
      <c r="AB70" s="729"/>
      <c r="AC70" s="727">
        <v>385.76100000000002</v>
      </c>
      <c r="AD70" s="729"/>
      <c r="AE70" s="727">
        <v>374</v>
      </c>
      <c r="AF70" s="729"/>
      <c r="AG70" s="720"/>
      <c r="AH70" s="656">
        <f>SUM(A70:AG70)</f>
        <v>6057.1049999999996</v>
      </c>
      <c r="AI70" s="662">
        <f>+AH70+AI62</f>
        <v>48195.741999999998</v>
      </c>
      <c r="AJ70" s="658">
        <f>COUNTA(A71:AF71)</f>
        <v>4</v>
      </c>
      <c r="AK70" s="658">
        <f>COUNTA(A69:AF69)</f>
        <v>3</v>
      </c>
      <c r="AL70" s="664"/>
      <c r="AM70" s="633">
        <v>3</v>
      </c>
    </row>
    <row r="71" spans="1:39" ht="15.75" customHeight="1" thickBot="1">
      <c r="A71" s="735"/>
      <c r="B71" s="721"/>
      <c r="C71" s="731"/>
      <c r="D71" s="721"/>
      <c r="E71" s="731"/>
      <c r="F71" s="722"/>
      <c r="G71" s="731"/>
      <c r="H71" s="721"/>
      <c r="I71" s="731"/>
      <c r="J71" s="722"/>
      <c r="K71" s="731"/>
      <c r="L71" s="721"/>
      <c r="M71" s="731"/>
      <c r="N71" s="722"/>
      <c r="O71" s="731"/>
      <c r="P71" s="721"/>
      <c r="Q71" s="731"/>
      <c r="R71" s="732" t="s">
        <v>385</v>
      </c>
      <c r="S71" s="731"/>
      <c r="T71" s="721"/>
      <c r="U71" s="731"/>
      <c r="V71" s="722"/>
      <c r="W71" s="731"/>
      <c r="X71" s="721"/>
      <c r="Y71" s="731"/>
      <c r="Z71" s="722"/>
      <c r="AA71" s="731"/>
      <c r="AB71" s="732" t="s">
        <v>484</v>
      </c>
      <c r="AC71" s="731"/>
      <c r="AD71" s="732" t="s">
        <v>484</v>
      </c>
      <c r="AE71" s="731"/>
      <c r="AF71" s="732" t="s">
        <v>368</v>
      </c>
      <c r="AG71" s="716"/>
      <c r="AH71" s="656"/>
      <c r="AI71" s="662"/>
      <c r="AJ71" s="658"/>
      <c r="AK71" s="658"/>
      <c r="AL71" s="664"/>
    </row>
    <row r="72" spans="1:39" s="635" customFormat="1">
      <c r="A72" s="737"/>
      <c r="B72" s="635" t="s">
        <v>185</v>
      </c>
      <c r="D72" s="635" t="s">
        <v>388</v>
      </c>
      <c r="F72" s="635" t="s">
        <v>389</v>
      </c>
      <c r="H72" s="635" t="s">
        <v>180</v>
      </c>
      <c r="J72" s="635" t="s">
        <v>392</v>
      </c>
      <c r="L72" s="635" t="s">
        <v>393</v>
      </c>
      <c r="N72" s="635" t="s">
        <v>511</v>
      </c>
      <c r="P72" s="635" t="s">
        <v>126</v>
      </c>
      <c r="R72" s="635" t="s">
        <v>394</v>
      </c>
      <c r="T72" s="635" t="s">
        <v>395</v>
      </c>
      <c r="V72" s="635" t="s">
        <v>182</v>
      </c>
      <c r="W72" s="1094" t="s">
        <v>481</v>
      </c>
      <c r="X72" s="635" t="s">
        <v>188</v>
      </c>
      <c r="Z72" s="635" t="s">
        <v>396</v>
      </c>
      <c r="AB72" s="635" t="s">
        <v>512</v>
      </c>
      <c r="AD72" s="635" t="s">
        <v>513</v>
      </c>
      <c r="AF72" s="635" t="s">
        <v>514</v>
      </c>
      <c r="AH72" s="656"/>
      <c r="AI72" s="662"/>
      <c r="AJ72" s="658"/>
      <c r="AK72" s="658"/>
      <c r="AL72" s="664"/>
    </row>
    <row r="73" spans="1:39" s="635" customFormat="1">
      <c r="A73" s="737"/>
      <c r="B73" s="635" t="s">
        <v>299</v>
      </c>
      <c r="D73" s="635" t="s">
        <v>298</v>
      </c>
      <c r="F73" s="635" t="s">
        <v>282</v>
      </c>
      <c r="H73" s="635" t="s">
        <v>281</v>
      </c>
      <c r="J73" s="635" t="s">
        <v>282</v>
      </c>
      <c r="L73" s="635" t="s">
        <v>280</v>
      </c>
      <c r="N73" s="635" t="s">
        <v>282</v>
      </c>
      <c r="P73" s="635" t="s">
        <v>281</v>
      </c>
      <c r="R73" s="635" t="s">
        <v>280</v>
      </c>
      <c r="T73" s="635" t="s">
        <v>280</v>
      </c>
      <c r="V73" s="635" t="s">
        <v>277</v>
      </c>
      <c r="W73" s="1094"/>
      <c r="X73" s="742" t="s">
        <v>277</v>
      </c>
      <c r="Z73" s="635" t="s">
        <v>280</v>
      </c>
      <c r="AB73" s="635" t="s">
        <v>282</v>
      </c>
      <c r="AD73" s="635" t="s">
        <v>276</v>
      </c>
      <c r="AF73" s="635" t="s">
        <v>282</v>
      </c>
      <c r="AH73" s="656"/>
      <c r="AI73" s="662"/>
      <c r="AJ73" s="658"/>
      <c r="AK73" s="658"/>
      <c r="AL73" s="664"/>
    </row>
    <row r="74" spans="1:39">
      <c r="A74" s="646"/>
      <c r="AH74" s="656"/>
      <c r="AI74" s="662"/>
      <c r="AJ74" s="658"/>
      <c r="AK74" s="658"/>
      <c r="AL74" s="664"/>
    </row>
    <row r="75" spans="1:39">
      <c r="A75" s="646"/>
      <c r="B75" s="633">
        <v>128</v>
      </c>
      <c r="D75" s="633">
        <v>129</v>
      </c>
      <c r="F75" s="633">
        <v>130</v>
      </c>
      <c r="H75" s="633">
        <v>131</v>
      </c>
      <c r="J75" s="633">
        <v>132</v>
      </c>
      <c r="L75" s="633">
        <v>133</v>
      </c>
      <c r="N75" s="633">
        <v>134</v>
      </c>
      <c r="P75" s="633">
        <v>135</v>
      </c>
      <c r="R75" s="633">
        <v>136</v>
      </c>
      <c r="T75" s="633">
        <v>137</v>
      </c>
      <c r="V75" s="633">
        <v>138</v>
      </c>
      <c r="X75" s="633">
        <v>139</v>
      </c>
      <c r="Z75" s="633">
        <v>140</v>
      </c>
      <c r="AB75" s="633">
        <v>141</v>
      </c>
      <c r="AD75" s="633">
        <v>142</v>
      </c>
      <c r="AF75" s="633">
        <v>143</v>
      </c>
      <c r="AH75" s="656"/>
      <c r="AI75" s="662"/>
      <c r="AJ75" s="658"/>
      <c r="AK75" s="658"/>
      <c r="AL75" s="664"/>
    </row>
    <row r="76" spans="1:39" ht="15.75" customHeight="1">
      <c r="A76" s="715"/>
      <c r="B76" s="716"/>
      <c r="C76" s="716"/>
      <c r="D76" s="716"/>
      <c r="E76" s="716"/>
      <c r="F76" s="716"/>
      <c r="G76" s="716"/>
      <c r="H76" s="716"/>
      <c r="I76" s="716"/>
      <c r="J76" s="716"/>
      <c r="K76" s="716"/>
      <c r="L76" s="716"/>
      <c r="M76" s="716"/>
      <c r="N76" s="716"/>
      <c r="O76" s="716"/>
      <c r="P76" s="716"/>
      <c r="Q76" s="716"/>
      <c r="R76" s="716"/>
      <c r="S76" s="716"/>
      <c r="T76" s="716"/>
      <c r="U76" s="716"/>
      <c r="V76" s="716"/>
      <c r="W76" s="716"/>
      <c r="X76" s="716"/>
      <c r="Y76" s="716"/>
      <c r="Z76" s="716"/>
      <c r="AA76" s="716"/>
      <c r="AB76" s="716"/>
      <c r="AC76" s="716"/>
      <c r="AD76" s="716"/>
      <c r="AE76" s="716"/>
      <c r="AF76" s="716"/>
      <c r="AG76" s="716"/>
      <c r="AH76" s="656"/>
      <c r="AI76" s="662"/>
      <c r="AJ76" s="658"/>
      <c r="AK76" s="658"/>
      <c r="AL76" s="664"/>
    </row>
    <row r="77" spans="1:39" ht="15.75" customHeight="1">
      <c r="A77" s="715"/>
      <c r="B77" s="716" t="s">
        <v>384</v>
      </c>
      <c r="C77" s="716"/>
      <c r="D77" s="716" t="s">
        <v>384</v>
      </c>
      <c r="E77" s="716"/>
      <c r="F77" s="716" t="s">
        <v>384</v>
      </c>
      <c r="G77" s="716"/>
      <c r="H77" s="716" t="s">
        <v>384</v>
      </c>
      <c r="I77" s="716"/>
      <c r="J77" s="716" t="s">
        <v>384</v>
      </c>
      <c r="K77" s="716"/>
      <c r="L77" s="716" t="s">
        <v>384</v>
      </c>
      <c r="M77" s="716"/>
      <c r="N77" s="716" t="s">
        <v>384</v>
      </c>
      <c r="O77" s="716"/>
      <c r="P77" s="716"/>
      <c r="Q77" s="716"/>
      <c r="R77" s="716"/>
      <c r="S77" s="716"/>
      <c r="T77" s="716"/>
      <c r="U77" s="716"/>
      <c r="V77" s="716"/>
      <c r="W77" s="716"/>
      <c r="X77" s="716"/>
      <c r="Y77" s="716"/>
      <c r="Z77" s="716"/>
      <c r="AA77" s="716"/>
      <c r="AB77" s="716"/>
      <c r="AC77" s="716"/>
      <c r="AD77" s="716"/>
      <c r="AE77" s="716"/>
      <c r="AF77" s="716"/>
      <c r="AG77" s="716"/>
      <c r="AH77" s="656"/>
      <c r="AI77" s="662"/>
      <c r="AJ77" s="658"/>
      <c r="AK77" s="658"/>
      <c r="AL77" s="664"/>
    </row>
    <row r="78" spans="1:39" ht="15.75" customHeight="1">
      <c r="A78" s="726">
        <v>390.36399999999998</v>
      </c>
      <c r="B78" s="729"/>
      <c r="C78" s="727">
        <v>377</v>
      </c>
      <c r="D78" s="729"/>
      <c r="E78" s="727">
        <v>419</v>
      </c>
      <c r="F78" s="729"/>
      <c r="G78" s="727">
        <v>420</v>
      </c>
      <c r="H78" s="729"/>
      <c r="I78" s="727">
        <v>414</v>
      </c>
      <c r="J78" s="729"/>
      <c r="K78" s="727">
        <v>419</v>
      </c>
      <c r="L78" s="729"/>
      <c r="M78" s="727">
        <v>371.66899999999998</v>
      </c>
      <c r="N78" s="729"/>
      <c r="O78" s="727">
        <v>412</v>
      </c>
      <c r="P78" s="738"/>
      <c r="Q78" s="727">
        <v>377</v>
      </c>
      <c r="R78" s="729"/>
      <c r="S78" s="727">
        <v>354</v>
      </c>
      <c r="T78" s="729"/>
      <c r="U78" s="727">
        <v>386</v>
      </c>
      <c r="V78" s="718"/>
      <c r="W78" s="727">
        <v>410</v>
      </c>
      <c r="X78" s="718"/>
      <c r="Y78" s="727">
        <v>406</v>
      </c>
      <c r="Z78" s="718"/>
      <c r="AA78" s="727">
        <v>425</v>
      </c>
      <c r="AB78" s="718"/>
      <c r="AC78" s="727">
        <v>400.25200000000001</v>
      </c>
      <c r="AD78" s="718"/>
      <c r="AE78" s="727">
        <v>338</v>
      </c>
      <c r="AF78" s="718"/>
      <c r="AG78" s="720"/>
      <c r="AH78" s="656">
        <f>SUM(A78:AG78)</f>
        <v>6319.2849999999999</v>
      </c>
      <c r="AI78" s="662">
        <f>+AH78+AI70</f>
        <v>54515.027000000002</v>
      </c>
      <c r="AJ78" s="658">
        <f>COUNTA(A79:AF79)</f>
        <v>10</v>
      </c>
      <c r="AK78" s="658">
        <f>COUNTA(A77:AF77)</f>
        <v>7</v>
      </c>
      <c r="AL78" s="664"/>
      <c r="AM78" s="633">
        <v>5</v>
      </c>
    </row>
    <row r="79" spans="1:39" ht="15.75" customHeight="1" thickBot="1">
      <c r="A79" s="735"/>
      <c r="B79" s="732" t="s">
        <v>352</v>
      </c>
      <c r="C79" s="731"/>
      <c r="D79" s="732" t="s">
        <v>366</v>
      </c>
      <c r="E79" s="731"/>
      <c r="F79" s="732" t="s">
        <v>368</v>
      </c>
      <c r="G79" s="731"/>
      <c r="H79" s="732" t="s">
        <v>368</v>
      </c>
      <c r="I79" s="731"/>
      <c r="J79" s="732" t="s">
        <v>366</v>
      </c>
      <c r="K79" s="731"/>
      <c r="L79" s="732" t="s">
        <v>368</v>
      </c>
      <c r="M79" s="731"/>
      <c r="N79" s="732" t="s">
        <v>352</v>
      </c>
      <c r="O79" s="731"/>
      <c r="P79" s="732" t="s">
        <v>368</v>
      </c>
      <c r="Q79" s="731"/>
      <c r="R79" s="732" t="s">
        <v>368</v>
      </c>
      <c r="S79" s="731"/>
      <c r="T79" s="732" t="s">
        <v>368</v>
      </c>
      <c r="U79" s="731"/>
      <c r="V79" s="722"/>
      <c r="W79" s="731"/>
      <c r="X79" s="721"/>
      <c r="Y79" s="731"/>
      <c r="Z79" s="722"/>
      <c r="AA79" s="731"/>
      <c r="AB79" s="721"/>
      <c r="AC79" s="731"/>
      <c r="AD79" s="722"/>
      <c r="AE79" s="731"/>
      <c r="AF79" s="722"/>
      <c r="AG79" s="716"/>
      <c r="AH79" s="656"/>
      <c r="AI79" s="662"/>
      <c r="AJ79" s="658"/>
      <c r="AK79" s="658"/>
      <c r="AL79" s="664"/>
    </row>
    <row r="80" spans="1:39" s="635" customFormat="1">
      <c r="A80" s="737"/>
      <c r="B80" s="635" t="s">
        <v>184</v>
      </c>
      <c r="D80" s="635" t="s">
        <v>515</v>
      </c>
      <c r="F80" s="635" t="s">
        <v>516</v>
      </c>
      <c r="H80" s="635" t="s">
        <v>517</v>
      </c>
      <c r="J80" s="635" t="s">
        <v>518</v>
      </c>
      <c r="L80" s="635" t="s">
        <v>519</v>
      </c>
      <c r="N80" s="635" t="s">
        <v>186</v>
      </c>
      <c r="P80" s="635" t="s">
        <v>399</v>
      </c>
      <c r="R80" s="635" t="s">
        <v>400</v>
      </c>
      <c r="T80" s="635" t="s">
        <v>520</v>
      </c>
      <c r="V80" s="635" t="s">
        <v>521</v>
      </c>
      <c r="X80" s="635" t="s">
        <v>522</v>
      </c>
      <c r="Z80" s="635" t="s">
        <v>187</v>
      </c>
      <c r="AB80" s="635" t="s">
        <v>523</v>
      </c>
      <c r="AD80" s="635" t="s">
        <v>401</v>
      </c>
      <c r="AF80" s="635" t="s">
        <v>402</v>
      </c>
      <c r="AH80" s="656"/>
      <c r="AI80" s="662"/>
      <c r="AJ80" s="658"/>
      <c r="AK80" s="658"/>
      <c r="AL80" s="664"/>
    </row>
    <row r="81" spans="1:38" s="635" customFormat="1">
      <c r="A81" s="737"/>
      <c r="B81" s="635" t="s">
        <v>279</v>
      </c>
      <c r="D81" s="635" t="s">
        <v>280</v>
      </c>
      <c r="F81" s="635" t="s">
        <v>298</v>
      </c>
      <c r="H81" s="635" t="s">
        <v>282</v>
      </c>
      <c r="J81" s="635" t="s">
        <v>276</v>
      </c>
      <c r="L81" s="635" t="s">
        <v>280</v>
      </c>
      <c r="N81" s="635" t="s">
        <v>281</v>
      </c>
      <c r="P81" s="635" t="s">
        <v>282</v>
      </c>
      <c r="R81" s="635" t="s">
        <v>282</v>
      </c>
      <c r="T81" s="635" t="s">
        <v>311</v>
      </c>
      <c r="V81" s="635" t="s">
        <v>282</v>
      </c>
      <c r="X81" s="635" t="s">
        <v>280</v>
      </c>
      <c r="Z81" s="635" t="s">
        <v>282</v>
      </c>
      <c r="AB81" s="635" t="s">
        <v>282</v>
      </c>
      <c r="AD81" s="635" t="s">
        <v>413</v>
      </c>
      <c r="AF81" s="635" t="s">
        <v>280</v>
      </c>
      <c r="AH81" s="656"/>
      <c r="AI81" s="662"/>
      <c r="AJ81" s="658"/>
      <c r="AK81" s="658"/>
      <c r="AL81" s="664"/>
    </row>
    <row r="82" spans="1:38">
      <c r="A82" s="646"/>
      <c r="AH82" s="656"/>
      <c r="AI82" s="662"/>
      <c r="AJ82" s="658"/>
      <c r="AK82" s="658"/>
      <c r="AL82" s="664"/>
    </row>
    <row r="83" spans="1:38">
      <c r="A83" s="646"/>
      <c r="B83" s="633">
        <v>144</v>
      </c>
      <c r="D83" s="633">
        <v>145</v>
      </c>
      <c r="F83" s="633">
        <v>146</v>
      </c>
      <c r="H83" s="633">
        <v>147</v>
      </c>
      <c r="J83" s="633">
        <v>148</v>
      </c>
      <c r="L83" s="633">
        <v>149</v>
      </c>
      <c r="N83" s="633">
        <v>150</v>
      </c>
      <c r="P83" s="633">
        <v>151</v>
      </c>
      <c r="R83" s="633">
        <v>152</v>
      </c>
      <c r="T83" s="633">
        <v>153</v>
      </c>
      <c r="V83" s="633">
        <v>154</v>
      </c>
      <c r="X83" s="633">
        <v>155</v>
      </c>
      <c r="Z83" s="633">
        <v>156</v>
      </c>
      <c r="AB83" s="633">
        <v>157</v>
      </c>
      <c r="AD83" s="633">
        <v>158</v>
      </c>
      <c r="AF83" s="633">
        <v>159</v>
      </c>
      <c r="AH83" s="656"/>
      <c r="AI83" s="662"/>
      <c r="AJ83" s="658"/>
      <c r="AK83" s="658"/>
      <c r="AL83" s="664"/>
    </row>
    <row r="84" spans="1:38" ht="15.75" customHeight="1">
      <c r="A84" s="715"/>
      <c r="B84" s="716"/>
      <c r="C84" s="716"/>
      <c r="D84" s="716"/>
      <c r="E84" s="716"/>
      <c r="F84" s="716"/>
      <c r="G84" s="716"/>
      <c r="H84" s="716"/>
      <c r="I84" s="716"/>
      <c r="J84" s="716"/>
      <c r="K84" s="716"/>
      <c r="L84" s="716"/>
      <c r="M84" s="716"/>
      <c r="N84" s="716"/>
      <c r="O84" s="716"/>
      <c r="P84" s="716"/>
      <c r="Q84" s="716"/>
      <c r="R84" s="716"/>
      <c r="S84" s="716"/>
      <c r="T84" s="716"/>
      <c r="U84" s="716"/>
      <c r="V84" s="716"/>
      <c r="W84" s="716"/>
      <c r="X84" s="716"/>
      <c r="Y84" s="716"/>
      <c r="Z84" s="716"/>
      <c r="AA84" s="716"/>
      <c r="AB84" s="716"/>
      <c r="AC84" s="716"/>
      <c r="AD84" s="716"/>
      <c r="AE84" s="716"/>
      <c r="AF84" s="716"/>
      <c r="AG84" s="716"/>
      <c r="AH84" s="656"/>
      <c r="AI84" s="662"/>
      <c r="AJ84" s="658"/>
      <c r="AK84" s="658"/>
      <c r="AL84" s="664"/>
    </row>
    <row r="85" spans="1:38" ht="15.75" customHeight="1">
      <c r="A85" s="715"/>
      <c r="B85" s="716"/>
      <c r="C85" s="716"/>
      <c r="D85" s="716"/>
      <c r="E85" s="716"/>
      <c r="F85" s="716"/>
      <c r="G85" s="716"/>
      <c r="H85" s="716"/>
      <c r="I85" s="716"/>
      <c r="J85" s="716"/>
      <c r="K85" s="716"/>
      <c r="L85" s="716"/>
      <c r="M85" s="716"/>
      <c r="N85" s="716"/>
      <c r="O85" s="716"/>
      <c r="P85" s="716"/>
      <c r="Q85" s="716"/>
      <c r="R85" s="716"/>
      <c r="S85" s="716"/>
      <c r="T85" s="716"/>
      <c r="U85" s="716"/>
      <c r="V85" s="716"/>
      <c r="W85" s="716"/>
      <c r="X85" s="716"/>
      <c r="Y85" s="716"/>
      <c r="Z85" s="716"/>
      <c r="AA85" s="716"/>
      <c r="AB85" s="716"/>
      <c r="AC85" s="716"/>
      <c r="AD85" s="716"/>
      <c r="AE85" s="716"/>
      <c r="AF85" s="716"/>
      <c r="AG85" s="716"/>
      <c r="AH85" s="656"/>
      <c r="AI85" s="662"/>
      <c r="AJ85" s="658"/>
      <c r="AK85" s="658"/>
      <c r="AL85" s="664"/>
    </row>
    <row r="86" spans="1:38" ht="15.75" customHeight="1">
      <c r="A86" s="726">
        <v>402</v>
      </c>
      <c r="B86" s="718"/>
      <c r="C86" s="727">
        <v>379.88499999999999</v>
      </c>
      <c r="D86" s="718"/>
      <c r="E86" s="727">
        <v>360</v>
      </c>
      <c r="F86" s="718"/>
      <c r="G86" s="727">
        <v>431</v>
      </c>
      <c r="H86" s="718"/>
      <c r="I86" s="727">
        <v>384</v>
      </c>
      <c r="J86" s="718"/>
      <c r="K86" s="727">
        <v>411</v>
      </c>
      <c r="L86" s="718"/>
      <c r="M86" s="727">
        <v>401.51100000000002</v>
      </c>
      <c r="N86" s="718"/>
      <c r="O86" s="728">
        <v>246.67</v>
      </c>
      <c r="P86" s="718"/>
      <c r="Q86" s="727">
        <v>474</v>
      </c>
      <c r="R86" s="718"/>
      <c r="S86" s="728">
        <v>181.733</v>
      </c>
      <c r="T86" s="718"/>
      <c r="U86" s="727">
        <v>427</v>
      </c>
      <c r="V86" s="718"/>
      <c r="W86" s="727">
        <v>411</v>
      </c>
      <c r="X86" s="718"/>
      <c r="Y86" s="727">
        <v>394</v>
      </c>
      <c r="Z86" s="729"/>
      <c r="AA86" s="727">
        <v>343</v>
      </c>
      <c r="AB86" s="729"/>
      <c r="AC86" s="727">
        <v>347</v>
      </c>
      <c r="AD86" s="718"/>
      <c r="AE86" s="727">
        <v>417.55200000000002</v>
      </c>
      <c r="AF86" s="718"/>
      <c r="AG86" s="720"/>
      <c r="AH86" s="656">
        <f>SUM(A86:AG86)</f>
        <v>6011.3510000000006</v>
      </c>
      <c r="AI86" s="662">
        <f>+AH86+AI78</f>
        <v>60526.378000000004</v>
      </c>
      <c r="AJ86" s="658">
        <f>COUNTA(A87:AF87)</f>
        <v>2</v>
      </c>
      <c r="AK86" s="658">
        <f>COUNTA(A85:AF85)</f>
        <v>0</v>
      </c>
      <c r="AL86" s="664"/>
    </row>
    <row r="87" spans="1:38" ht="15.75" customHeight="1" thickBot="1">
      <c r="A87" s="735"/>
      <c r="B87" s="721"/>
      <c r="C87" s="731"/>
      <c r="D87" s="721"/>
      <c r="E87" s="731"/>
      <c r="F87" s="722"/>
      <c r="G87" s="731"/>
      <c r="H87" s="721"/>
      <c r="I87" s="731"/>
      <c r="J87" s="722"/>
      <c r="K87" s="731"/>
      <c r="L87" s="721"/>
      <c r="M87" s="731"/>
      <c r="N87" s="722"/>
      <c r="O87" s="731"/>
      <c r="P87" s="721"/>
      <c r="Q87" s="731"/>
      <c r="R87" s="722"/>
      <c r="S87" s="731"/>
      <c r="T87" s="721"/>
      <c r="U87" s="731"/>
      <c r="V87" s="722"/>
      <c r="W87" s="731"/>
      <c r="X87" s="721"/>
      <c r="Y87" s="731"/>
      <c r="Z87" s="732" t="s">
        <v>352</v>
      </c>
      <c r="AA87" s="731"/>
      <c r="AB87" s="732" t="s">
        <v>352</v>
      </c>
      <c r="AC87" s="731"/>
      <c r="AD87" s="722"/>
      <c r="AE87" s="731"/>
      <c r="AF87" s="722"/>
      <c r="AG87" s="716"/>
      <c r="AH87" s="656"/>
      <c r="AI87" s="662"/>
      <c r="AJ87" s="658"/>
      <c r="AK87" s="658"/>
      <c r="AL87" s="664"/>
    </row>
    <row r="88" spans="1:38" s="635" customFormat="1" ht="18.75">
      <c r="A88" s="737"/>
      <c r="B88" s="635" t="s">
        <v>403</v>
      </c>
      <c r="D88" s="635" t="s">
        <v>189</v>
      </c>
      <c r="F88" s="635" t="s">
        <v>524</v>
      </c>
      <c r="H88" s="635" t="s">
        <v>525</v>
      </c>
      <c r="J88" s="635" t="s">
        <v>526</v>
      </c>
      <c r="L88" s="635" t="s">
        <v>527</v>
      </c>
      <c r="N88" s="635" t="s">
        <v>190</v>
      </c>
      <c r="O88" s="739" t="s">
        <v>263</v>
      </c>
      <c r="P88" s="635" t="s">
        <v>409</v>
      </c>
      <c r="R88" s="635" t="s">
        <v>415</v>
      </c>
      <c r="S88" s="669" t="s">
        <v>528</v>
      </c>
      <c r="T88" s="635" t="s">
        <v>191</v>
      </c>
      <c r="V88" s="635" t="s">
        <v>63</v>
      </c>
      <c r="X88" s="635" t="s">
        <v>529</v>
      </c>
      <c r="Z88" s="635" t="s">
        <v>133</v>
      </c>
      <c r="AB88" s="635" t="s">
        <v>66</v>
      </c>
      <c r="AD88" s="635" t="s">
        <v>68</v>
      </c>
      <c r="AF88" s="635" t="s">
        <v>418</v>
      </c>
      <c r="AH88" s="656"/>
      <c r="AI88" s="662"/>
      <c r="AJ88" s="658"/>
      <c r="AK88" s="658"/>
      <c r="AL88" s="664"/>
    </row>
    <row r="89" spans="1:38" s="635" customFormat="1">
      <c r="A89" s="737"/>
      <c r="B89" s="635" t="s">
        <v>282</v>
      </c>
      <c r="D89" s="635" t="s">
        <v>299</v>
      </c>
      <c r="F89" s="635" t="s">
        <v>280</v>
      </c>
      <c r="H89" s="635" t="s">
        <v>276</v>
      </c>
      <c r="J89" s="635" t="s">
        <v>280</v>
      </c>
      <c r="L89" s="635" t="s">
        <v>282</v>
      </c>
      <c r="N89" s="635" t="s">
        <v>275</v>
      </c>
      <c r="P89" s="635" t="s">
        <v>278</v>
      </c>
      <c r="R89" s="635" t="s">
        <v>530</v>
      </c>
      <c r="S89" s="669" t="s">
        <v>450</v>
      </c>
      <c r="T89" s="635" t="s">
        <v>448</v>
      </c>
      <c r="V89" s="635" t="s">
        <v>64</v>
      </c>
      <c r="X89" s="635" t="s">
        <v>69</v>
      </c>
      <c r="Z89" s="635" t="s">
        <v>54</v>
      </c>
      <c r="AB89" s="635" t="s">
        <v>67</v>
      </c>
      <c r="AD89" s="635" t="s">
        <v>69</v>
      </c>
      <c r="AF89" s="635" t="s">
        <v>438</v>
      </c>
      <c r="AH89" s="656"/>
      <c r="AI89" s="662"/>
      <c r="AJ89" s="658"/>
      <c r="AK89" s="658"/>
      <c r="AL89" s="664"/>
    </row>
    <row r="90" spans="1:38">
      <c r="A90" s="646"/>
      <c r="R90" s="1093"/>
      <c r="S90" s="1093"/>
      <c r="T90" s="1093"/>
      <c r="AH90" s="656"/>
      <c r="AI90" s="662"/>
      <c r="AJ90" s="658"/>
      <c r="AK90" s="658"/>
      <c r="AL90" s="664"/>
    </row>
    <row r="91" spans="1:38">
      <c r="A91" s="646"/>
      <c r="B91" s="633">
        <v>160</v>
      </c>
      <c r="D91" s="633">
        <v>161</v>
      </c>
      <c r="F91" s="633">
        <v>162</v>
      </c>
      <c r="H91" s="633">
        <v>163</v>
      </c>
      <c r="J91" s="633">
        <v>164</v>
      </c>
      <c r="L91" s="633">
        <v>165</v>
      </c>
      <c r="N91" s="633">
        <v>166</v>
      </c>
      <c r="P91" s="633">
        <v>167</v>
      </c>
      <c r="R91" s="633">
        <v>168</v>
      </c>
      <c r="T91" s="633">
        <v>169</v>
      </c>
      <c r="V91" s="633">
        <v>170</v>
      </c>
      <c r="X91" s="633">
        <v>171</v>
      </c>
      <c r="Z91" s="633">
        <v>172</v>
      </c>
      <c r="AB91" s="633">
        <v>173</v>
      </c>
      <c r="AD91" s="633">
        <v>174</v>
      </c>
      <c r="AF91" s="633">
        <v>175</v>
      </c>
      <c r="AH91" s="656"/>
      <c r="AI91" s="662"/>
      <c r="AJ91" s="658"/>
      <c r="AK91" s="658"/>
      <c r="AL91" s="664"/>
    </row>
    <row r="92" spans="1:38" ht="15.75" customHeight="1">
      <c r="A92" s="715"/>
      <c r="B92" s="716"/>
      <c r="C92" s="716"/>
      <c r="D92" s="716"/>
      <c r="E92" s="716"/>
      <c r="F92" s="716"/>
      <c r="G92" s="716"/>
      <c r="H92" s="716"/>
      <c r="I92" s="716"/>
      <c r="J92" s="716"/>
      <c r="K92" s="716"/>
      <c r="L92" s="716"/>
      <c r="M92" s="716"/>
      <c r="N92" s="716"/>
      <c r="O92" s="716"/>
      <c r="P92" s="716"/>
      <c r="Q92" s="716"/>
      <c r="R92" s="716"/>
      <c r="S92" s="716"/>
      <c r="T92" s="716"/>
      <c r="U92" s="716"/>
      <c r="V92" s="716"/>
      <c r="W92" s="716"/>
      <c r="X92" s="716"/>
      <c r="Y92" s="716"/>
      <c r="Z92" s="716"/>
      <c r="AA92" s="716"/>
      <c r="AB92" s="716"/>
      <c r="AC92" s="716"/>
      <c r="AD92" s="716"/>
      <c r="AE92" s="716"/>
      <c r="AF92" s="716"/>
      <c r="AG92" s="716"/>
      <c r="AH92" s="656"/>
      <c r="AI92" s="662"/>
      <c r="AJ92" s="658"/>
      <c r="AK92" s="658"/>
      <c r="AL92" s="664"/>
    </row>
    <row r="93" spans="1:38" ht="15.75" customHeight="1">
      <c r="A93" s="715"/>
      <c r="B93" s="716"/>
      <c r="C93" s="716"/>
      <c r="D93" s="716"/>
      <c r="E93" s="716"/>
      <c r="F93" s="716"/>
      <c r="G93" s="716"/>
      <c r="H93" s="716"/>
      <c r="I93" s="716"/>
      <c r="J93" s="716"/>
      <c r="K93" s="716"/>
      <c r="L93" s="716"/>
      <c r="M93" s="716"/>
      <c r="N93" s="716"/>
      <c r="O93" s="716"/>
      <c r="P93" s="716"/>
      <c r="Q93" s="716"/>
      <c r="R93" s="716"/>
      <c r="S93" s="716"/>
      <c r="T93" s="716"/>
      <c r="U93" s="716"/>
      <c r="V93" s="716"/>
      <c r="W93" s="716"/>
      <c r="X93" s="716"/>
      <c r="Y93" s="716"/>
      <c r="Z93" s="716"/>
      <c r="AA93" s="716"/>
      <c r="AB93" s="716"/>
      <c r="AC93" s="716"/>
      <c r="AD93" s="716"/>
      <c r="AE93" s="716"/>
      <c r="AF93" s="716"/>
      <c r="AG93" s="716"/>
      <c r="AH93" s="656"/>
      <c r="AI93" s="662"/>
      <c r="AJ93" s="658"/>
      <c r="AK93" s="658"/>
      <c r="AL93" s="664"/>
    </row>
    <row r="94" spans="1:38" ht="15.75" customHeight="1">
      <c r="A94" s="726">
        <v>379</v>
      </c>
      <c r="B94" s="718"/>
      <c r="C94" s="727">
        <v>386.39100000000002</v>
      </c>
      <c r="D94" s="718"/>
      <c r="E94" s="728">
        <v>250.28899999999999</v>
      </c>
      <c r="F94" s="718"/>
      <c r="G94" s="727">
        <v>356</v>
      </c>
      <c r="H94" s="718"/>
      <c r="I94" s="727">
        <v>403</v>
      </c>
      <c r="J94" s="718"/>
      <c r="K94" s="727">
        <v>434.661</v>
      </c>
      <c r="L94" s="718"/>
      <c r="M94" s="728">
        <v>261.77999999999997</v>
      </c>
      <c r="N94" s="718"/>
      <c r="O94" s="727">
        <v>386.60399999999998</v>
      </c>
      <c r="P94" s="718"/>
      <c r="Q94" s="727">
        <v>409</v>
      </c>
      <c r="R94" s="718"/>
      <c r="S94" s="727">
        <v>367.19200000000001</v>
      </c>
      <c r="T94" s="718"/>
      <c r="U94" s="727">
        <v>309.94400000000002</v>
      </c>
      <c r="V94" s="718"/>
      <c r="W94" s="727">
        <v>356</v>
      </c>
      <c r="X94" s="718"/>
      <c r="Y94" s="727">
        <v>362</v>
      </c>
      <c r="Z94" s="718"/>
      <c r="AA94" s="727">
        <v>348.24</v>
      </c>
      <c r="AB94" s="718"/>
      <c r="AC94" s="727">
        <v>397</v>
      </c>
      <c r="AD94" s="718"/>
      <c r="AE94" s="727">
        <v>381</v>
      </c>
      <c r="AF94" s="718"/>
      <c r="AG94" s="720"/>
      <c r="AH94" s="656">
        <f>SUM(A94:AG94)</f>
        <v>5788.1009999999997</v>
      </c>
      <c r="AI94" s="662">
        <f>+AH94+AI86</f>
        <v>66314.479000000007</v>
      </c>
      <c r="AJ94" s="658">
        <f>COUNTA(A95:AF95)</f>
        <v>0</v>
      </c>
      <c r="AK94" s="658">
        <f>COUNTA(A93:AF93)</f>
        <v>0</v>
      </c>
      <c r="AL94" s="664"/>
    </row>
    <row r="95" spans="1:38" ht="15.75" customHeight="1" thickBot="1">
      <c r="A95" s="735"/>
      <c r="B95" s="721"/>
      <c r="C95" s="731"/>
      <c r="D95" s="721"/>
      <c r="E95" s="731"/>
      <c r="F95" s="722"/>
      <c r="G95" s="731"/>
      <c r="H95" s="721"/>
      <c r="I95" s="731"/>
      <c r="J95" s="722"/>
      <c r="K95" s="731"/>
      <c r="L95" s="721"/>
      <c r="M95" s="731"/>
      <c r="N95" s="722"/>
      <c r="O95" s="731"/>
      <c r="P95" s="721"/>
      <c r="Q95" s="731"/>
      <c r="R95" s="722"/>
      <c r="S95" s="731"/>
      <c r="T95" s="721"/>
      <c r="U95" s="731"/>
      <c r="V95" s="722"/>
      <c r="W95" s="731"/>
      <c r="X95" s="721"/>
      <c r="Y95" s="731"/>
      <c r="Z95" s="722"/>
      <c r="AA95" s="731"/>
      <c r="AB95" s="721"/>
      <c r="AC95" s="731"/>
      <c r="AD95" s="722"/>
      <c r="AE95" s="731"/>
      <c r="AF95" s="722"/>
      <c r="AG95" s="716"/>
      <c r="AH95" s="656"/>
      <c r="AI95" s="662"/>
      <c r="AJ95" s="658"/>
      <c r="AK95" s="658"/>
      <c r="AL95" s="664"/>
    </row>
    <row r="96" spans="1:38" s="635" customFormat="1">
      <c r="A96" s="737"/>
      <c r="B96" s="635" t="s">
        <v>53</v>
      </c>
      <c r="D96" s="635" t="s">
        <v>419</v>
      </c>
      <c r="E96" s="733" t="s">
        <v>528</v>
      </c>
      <c r="F96" s="635" t="s">
        <v>60</v>
      </c>
      <c r="H96" s="635" t="s">
        <v>71</v>
      </c>
      <c r="J96" s="635" t="s">
        <v>73</v>
      </c>
      <c r="L96" s="635" t="s">
        <v>421</v>
      </c>
      <c r="M96" s="669" t="s">
        <v>531</v>
      </c>
      <c r="N96" s="635" t="s">
        <v>192</v>
      </c>
      <c r="P96" s="635" t="s">
        <v>79</v>
      </c>
      <c r="R96" s="635" t="s">
        <v>532</v>
      </c>
      <c r="T96" s="635" t="s">
        <v>80</v>
      </c>
      <c r="V96" s="635" t="s">
        <v>427</v>
      </c>
      <c r="X96" s="635" t="s">
        <v>81</v>
      </c>
      <c r="Z96" s="635" t="s">
        <v>78</v>
      </c>
      <c r="AB96" s="635" t="s">
        <v>75</v>
      </c>
      <c r="AD96" s="635" t="s">
        <v>76</v>
      </c>
      <c r="AF96" s="635" t="s">
        <v>533</v>
      </c>
      <c r="AH96" s="656"/>
      <c r="AI96" s="662"/>
      <c r="AJ96" s="658"/>
      <c r="AK96" s="658"/>
      <c r="AL96" s="664"/>
    </row>
    <row r="97" spans="1:38" s="635" customFormat="1">
      <c r="A97" s="737"/>
      <c r="B97" s="635" t="s">
        <v>54</v>
      </c>
      <c r="D97" s="740" t="s">
        <v>449</v>
      </c>
      <c r="E97" s="733" t="s">
        <v>283</v>
      </c>
      <c r="F97" s="635" t="s">
        <v>61</v>
      </c>
      <c r="H97" s="635" t="s">
        <v>64</v>
      </c>
      <c r="J97" s="635" t="s">
        <v>64</v>
      </c>
      <c r="L97" s="740" t="s">
        <v>534</v>
      </c>
      <c r="M97" s="741" t="s">
        <v>450</v>
      </c>
      <c r="N97" s="742" t="s">
        <v>535</v>
      </c>
      <c r="P97" s="635" t="s">
        <v>425</v>
      </c>
      <c r="R97" s="635" t="s">
        <v>69</v>
      </c>
      <c r="T97" s="635" t="s">
        <v>536</v>
      </c>
      <c r="V97" s="635" t="s">
        <v>434</v>
      </c>
      <c r="X97" s="635" t="s">
        <v>54</v>
      </c>
      <c r="Z97" s="635" t="s">
        <v>69</v>
      </c>
      <c r="AB97" s="635" t="s">
        <v>470</v>
      </c>
      <c r="AD97" s="635" t="s">
        <v>69</v>
      </c>
      <c r="AF97" s="635" t="s">
        <v>433</v>
      </c>
      <c r="AH97" s="656"/>
      <c r="AI97" s="662"/>
      <c r="AJ97" s="658"/>
      <c r="AK97" s="658"/>
      <c r="AL97" s="664"/>
    </row>
    <row r="98" spans="1:38">
      <c r="A98" s="646"/>
      <c r="D98" s="1093"/>
      <c r="E98" s="1093"/>
      <c r="F98" s="1093"/>
      <c r="L98" s="1093"/>
      <c r="M98" s="1093"/>
      <c r="N98" s="1093"/>
      <c r="AH98" s="656"/>
      <c r="AI98" s="662"/>
      <c r="AJ98" s="658"/>
      <c r="AK98" s="658"/>
      <c r="AL98" s="664"/>
    </row>
    <row r="99" spans="1:38">
      <c r="A99" s="646"/>
      <c r="B99" s="633">
        <v>176</v>
      </c>
      <c r="D99" s="633">
        <v>177</v>
      </c>
      <c r="F99" s="633">
        <v>178</v>
      </c>
      <c r="H99" s="633">
        <v>179</v>
      </c>
      <c r="J99" s="633">
        <v>180</v>
      </c>
      <c r="L99" s="633">
        <v>181</v>
      </c>
      <c r="N99" s="633">
        <v>182</v>
      </c>
      <c r="P99" s="633">
        <v>183</v>
      </c>
      <c r="R99" s="633">
        <v>184</v>
      </c>
      <c r="T99" s="633">
        <v>185</v>
      </c>
      <c r="V99" s="633">
        <v>186</v>
      </c>
      <c r="X99" s="633">
        <v>187</v>
      </c>
      <c r="Z99" s="633">
        <v>188</v>
      </c>
      <c r="AB99" s="633">
        <v>189</v>
      </c>
      <c r="AD99" s="633">
        <v>190</v>
      </c>
      <c r="AF99" s="633">
        <v>191</v>
      </c>
      <c r="AH99" s="656"/>
      <c r="AI99" s="662"/>
      <c r="AJ99" s="658"/>
      <c r="AK99" s="658"/>
      <c r="AL99" s="664"/>
    </row>
    <row r="100" spans="1:38" ht="15.75" customHeight="1">
      <c r="A100" s="715"/>
      <c r="B100" s="716"/>
      <c r="C100" s="716"/>
      <c r="D100" s="716"/>
      <c r="E100" s="716"/>
      <c r="F100" s="716"/>
      <c r="G100" s="716"/>
      <c r="H100" s="716"/>
      <c r="I100" s="716"/>
      <c r="J100" s="716"/>
      <c r="K100" s="716"/>
      <c r="L100" s="716"/>
      <c r="M100" s="716"/>
      <c r="N100" s="716"/>
      <c r="O100" s="716"/>
      <c r="P100" s="716"/>
      <c r="Q100" s="716"/>
      <c r="R100" s="716"/>
      <c r="S100" s="716"/>
      <c r="T100" s="716"/>
      <c r="U100" s="716"/>
      <c r="V100" s="716"/>
      <c r="W100" s="716"/>
      <c r="X100" s="716"/>
      <c r="Y100" s="716"/>
      <c r="Z100" s="716"/>
      <c r="AA100" s="716"/>
      <c r="AB100" s="716"/>
      <c r="AC100" s="716"/>
      <c r="AD100" s="716"/>
      <c r="AE100" s="716"/>
      <c r="AF100" s="716"/>
      <c r="AG100" s="716"/>
      <c r="AH100" s="656"/>
      <c r="AI100" s="662"/>
      <c r="AJ100" s="658"/>
      <c r="AK100" s="658"/>
      <c r="AL100" s="664"/>
    </row>
    <row r="101" spans="1:38" ht="15.75" customHeight="1">
      <c r="A101" s="715"/>
      <c r="B101" s="716"/>
      <c r="C101" s="716"/>
      <c r="D101" s="716"/>
      <c r="E101" s="716"/>
      <c r="F101" s="716"/>
      <c r="G101" s="716"/>
      <c r="H101" s="716"/>
      <c r="I101" s="716"/>
      <c r="J101" s="716"/>
      <c r="K101" s="716"/>
      <c r="L101" s="716"/>
      <c r="M101" s="716"/>
      <c r="N101" s="716"/>
      <c r="O101" s="716"/>
      <c r="P101" s="716"/>
      <c r="Q101" s="716"/>
      <c r="R101" s="716"/>
      <c r="S101" s="716"/>
      <c r="T101" s="716"/>
      <c r="U101" s="716"/>
      <c r="V101" s="716"/>
      <c r="W101" s="716"/>
      <c r="X101" s="716"/>
      <c r="Y101" s="716"/>
      <c r="Z101" s="716"/>
      <c r="AA101" s="716"/>
      <c r="AB101" s="716"/>
      <c r="AC101" s="716"/>
      <c r="AD101" s="716"/>
      <c r="AE101" s="716"/>
      <c r="AF101" s="716"/>
      <c r="AG101" s="716"/>
      <c r="AH101" s="656"/>
      <c r="AI101" s="662"/>
      <c r="AJ101" s="658"/>
      <c r="AK101" s="658"/>
      <c r="AL101" s="664"/>
    </row>
    <row r="102" spans="1:38" ht="15.75" customHeight="1">
      <c r="A102" s="726">
        <v>408.45100000000002</v>
      </c>
      <c r="B102" s="718"/>
      <c r="C102" s="727">
        <v>429</v>
      </c>
      <c r="D102" s="743"/>
      <c r="E102" s="727">
        <v>360.90199999999999</v>
      </c>
      <c r="F102" s="718"/>
      <c r="G102" s="727">
        <v>433</v>
      </c>
      <c r="H102" s="718"/>
      <c r="I102" s="727">
        <v>407</v>
      </c>
      <c r="J102" s="718"/>
      <c r="K102" s="727">
        <v>370</v>
      </c>
      <c r="L102" s="718"/>
      <c r="M102" s="727">
        <v>375</v>
      </c>
      <c r="N102" s="718"/>
      <c r="O102" s="727">
        <v>420</v>
      </c>
      <c r="P102" s="718"/>
      <c r="Q102" s="727">
        <v>400</v>
      </c>
      <c r="R102" s="718"/>
      <c r="S102" s="727">
        <v>418.46600000000001</v>
      </c>
      <c r="T102" s="718"/>
      <c r="U102" s="727">
        <v>297</v>
      </c>
      <c r="V102" s="718"/>
      <c r="W102" s="727">
        <v>453.98200000000003</v>
      </c>
      <c r="X102" s="718"/>
      <c r="Y102" s="728">
        <v>215.99199999999999</v>
      </c>
      <c r="Z102" s="718"/>
      <c r="AA102" s="727">
        <v>442</v>
      </c>
      <c r="AB102" s="718"/>
      <c r="AC102" s="727">
        <v>390.99799999999999</v>
      </c>
      <c r="AD102" s="718"/>
      <c r="AE102" s="727">
        <v>387.00200000000001</v>
      </c>
      <c r="AF102" s="718"/>
      <c r="AG102" s="720"/>
      <c r="AH102" s="656">
        <f>SUM(A102:AG102)</f>
        <v>6208.7929999999997</v>
      </c>
      <c r="AI102" s="662">
        <f>+AH102+AI94</f>
        <v>72523.272000000012</v>
      </c>
      <c r="AJ102" s="658">
        <f>COUNTA(A103:AF103)</f>
        <v>0</v>
      </c>
      <c r="AK102" s="658">
        <f>COUNTA(A101:AF101)</f>
        <v>0</v>
      </c>
      <c r="AL102" s="664"/>
    </row>
    <row r="103" spans="1:38" ht="15.75" customHeight="1" thickBot="1">
      <c r="A103" s="735"/>
      <c r="B103" s="721"/>
      <c r="C103" s="731"/>
      <c r="D103" s="793"/>
      <c r="E103" s="731"/>
      <c r="F103" s="722"/>
      <c r="G103" s="731"/>
      <c r="H103" s="721"/>
      <c r="I103" s="731"/>
      <c r="J103" s="722"/>
      <c r="K103" s="731"/>
      <c r="L103" s="721"/>
      <c r="M103" s="731"/>
      <c r="N103" s="722"/>
      <c r="O103" s="731"/>
      <c r="P103" s="721"/>
      <c r="Q103" s="731"/>
      <c r="R103" s="722"/>
      <c r="S103" s="731"/>
      <c r="T103" s="721"/>
      <c r="U103" s="731"/>
      <c r="V103" s="722"/>
      <c r="W103" s="731"/>
      <c r="X103" s="721"/>
      <c r="Y103" s="731"/>
      <c r="Z103" s="722"/>
      <c r="AA103" s="731"/>
      <c r="AB103" s="721"/>
      <c r="AC103" s="731"/>
      <c r="AD103" s="722"/>
      <c r="AE103" s="731"/>
      <c r="AF103" s="722"/>
      <c r="AG103" s="716"/>
      <c r="AH103" s="656"/>
      <c r="AI103" s="662"/>
      <c r="AJ103" s="658"/>
      <c r="AK103" s="658"/>
      <c r="AL103" s="664"/>
    </row>
    <row r="104" spans="1:38" s="635" customFormat="1">
      <c r="A104" s="737"/>
      <c r="B104" s="635" t="s">
        <v>195</v>
      </c>
      <c r="D104" s="635" t="s">
        <v>428</v>
      </c>
      <c r="F104" s="635" t="s">
        <v>82</v>
      </c>
      <c r="H104" s="635" t="s">
        <v>429</v>
      </c>
      <c r="J104" s="731"/>
      <c r="L104" s="635" t="s">
        <v>430</v>
      </c>
      <c r="N104" s="635" t="s">
        <v>537</v>
      </c>
      <c r="P104" s="635" t="s">
        <v>538</v>
      </c>
      <c r="R104" s="635" t="s">
        <v>539</v>
      </c>
      <c r="T104" s="635" t="s">
        <v>197</v>
      </c>
      <c r="V104" s="635" t="s">
        <v>431</v>
      </c>
      <c r="X104" s="635" t="s">
        <v>196</v>
      </c>
      <c r="Y104" s="741" t="s">
        <v>540</v>
      </c>
      <c r="Z104" s="635" t="s">
        <v>199</v>
      </c>
      <c r="AB104" s="635" t="s">
        <v>541</v>
      </c>
      <c r="AD104" s="635" t="s">
        <v>542</v>
      </c>
      <c r="AF104" s="635" t="s">
        <v>543</v>
      </c>
      <c r="AH104" s="656"/>
      <c r="AI104" s="662"/>
      <c r="AJ104" s="658"/>
      <c r="AK104" s="658"/>
      <c r="AL104" s="664"/>
    </row>
    <row r="105" spans="1:38" s="635" customFormat="1" ht="16.5" thickBot="1">
      <c r="A105" s="737"/>
      <c r="B105" s="635" t="s">
        <v>544</v>
      </c>
      <c r="D105" s="635" t="s">
        <v>69</v>
      </c>
      <c r="F105" s="635" t="s">
        <v>545</v>
      </c>
      <c r="H105" s="635" t="s">
        <v>433</v>
      </c>
      <c r="J105" s="635" t="s">
        <v>54</v>
      </c>
      <c r="L105" s="635" t="s">
        <v>54</v>
      </c>
      <c r="N105" s="635" t="s">
        <v>64</v>
      </c>
      <c r="P105" s="635" t="s">
        <v>69</v>
      </c>
      <c r="R105" s="635" t="s">
        <v>69</v>
      </c>
      <c r="T105" s="635" t="s">
        <v>546</v>
      </c>
      <c r="V105" s="635" t="s">
        <v>54</v>
      </c>
      <c r="X105" s="635" t="s">
        <v>547</v>
      </c>
      <c r="Y105" s="741" t="s">
        <v>450</v>
      </c>
      <c r="Z105" s="635" t="s">
        <v>547</v>
      </c>
      <c r="AB105" s="635" t="s">
        <v>54</v>
      </c>
      <c r="AD105" s="635" t="s">
        <v>69</v>
      </c>
      <c r="AF105" s="635" t="s">
        <v>69</v>
      </c>
      <c r="AH105" s="656"/>
      <c r="AI105" s="662"/>
      <c r="AJ105" s="658"/>
      <c r="AK105" s="658"/>
      <c r="AL105" s="664"/>
    </row>
    <row r="106" spans="1:38" ht="16.5" thickBot="1">
      <c r="A106" s="646"/>
      <c r="I106" s="635"/>
      <c r="X106" s="1098"/>
      <c r="Y106" s="1099"/>
      <c r="Z106" s="1100"/>
      <c r="AH106" s="656"/>
      <c r="AI106" s="662"/>
      <c r="AJ106" s="658"/>
      <c r="AK106" s="658"/>
      <c r="AL106" s="664"/>
    </row>
    <row r="107" spans="1:38">
      <c r="A107" s="646"/>
      <c r="B107" s="633">
        <v>192</v>
      </c>
      <c r="D107" s="633">
        <v>193</v>
      </c>
      <c r="F107" s="633">
        <v>194</v>
      </c>
      <c r="H107" s="633">
        <v>195</v>
      </c>
      <c r="J107" s="633">
        <v>196</v>
      </c>
      <c r="L107" s="633">
        <v>197</v>
      </c>
      <c r="N107" s="633">
        <v>198</v>
      </c>
      <c r="P107" s="633">
        <v>199</v>
      </c>
      <c r="R107" s="633">
        <v>200</v>
      </c>
      <c r="T107" s="633">
        <v>201</v>
      </c>
      <c r="V107" s="633">
        <v>202</v>
      </c>
      <c r="X107" s="633">
        <v>203</v>
      </c>
      <c r="Z107" s="633">
        <v>204</v>
      </c>
      <c r="AB107" s="633">
        <v>205</v>
      </c>
      <c r="AD107" s="633">
        <v>206</v>
      </c>
      <c r="AF107" s="633">
        <v>207</v>
      </c>
      <c r="AH107" s="656"/>
      <c r="AI107" s="662"/>
      <c r="AJ107" s="658"/>
      <c r="AK107" s="658"/>
      <c r="AL107" s="664"/>
    </row>
    <row r="108" spans="1:38" ht="15.75" customHeight="1">
      <c r="A108" s="715"/>
      <c r="B108" s="716"/>
      <c r="C108" s="716"/>
      <c r="D108" s="716"/>
      <c r="E108" s="716"/>
      <c r="F108" s="716"/>
      <c r="G108" s="716"/>
      <c r="H108" s="716"/>
      <c r="I108" s="716"/>
      <c r="J108" s="716"/>
      <c r="K108" s="716"/>
      <c r="L108" s="716"/>
      <c r="M108" s="716"/>
      <c r="N108" s="716"/>
      <c r="O108" s="716"/>
      <c r="P108" s="716"/>
      <c r="Q108" s="716"/>
      <c r="R108" s="716"/>
      <c r="S108" s="716"/>
      <c r="T108" s="716"/>
      <c r="U108" s="716"/>
      <c r="V108" s="716"/>
      <c r="W108" s="716"/>
      <c r="X108" s="716"/>
      <c r="Y108" s="716"/>
      <c r="Z108" s="716"/>
      <c r="AA108" s="716"/>
      <c r="AB108" s="716"/>
      <c r="AC108" s="716"/>
      <c r="AD108" s="716"/>
      <c r="AE108" s="716"/>
      <c r="AF108" s="716"/>
      <c r="AG108" s="716"/>
      <c r="AH108" s="656"/>
      <c r="AI108" s="662"/>
      <c r="AJ108" s="658"/>
      <c r="AK108" s="658"/>
      <c r="AL108" s="664"/>
    </row>
    <row r="109" spans="1:38" ht="15.75" customHeight="1">
      <c r="A109" s="715"/>
      <c r="B109" s="716"/>
      <c r="C109" s="716"/>
      <c r="D109" s="716"/>
      <c r="E109" s="716"/>
      <c r="F109" s="716" t="s">
        <v>384</v>
      </c>
      <c r="G109" s="716"/>
      <c r="H109" s="716"/>
      <c r="I109" s="716"/>
      <c r="J109" s="716" t="s">
        <v>384</v>
      </c>
      <c r="K109" s="716"/>
      <c r="L109" s="716" t="s">
        <v>548</v>
      </c>
      <c r="M109" s="716"/>
      <c r="N109" s="716"/>
      <c r="O109" s="716"/>
      <c r="P109" s="716"/>
      <c r="Q109" s="716"/>
      <c r="R109" s="716" t="s">
        <v>548</v>
      </c>
      <c r="S109" s="716"/>
      <c r="T109" s="716" t="s">
        <v>384</v>
      </c>
      <c r="U109" s="716"/>
      <c r="V109" s="716" t="s">
        <v>384</v>
      </c>
      <c r="W109" s="716"/>
      <c r="X109" s="716"/>
      <c r="Y109" s="716"/>
      <c r="Z109" s="716"/>
      <c r="AA109" s="716"/>
      <c r="AB109" s="716"/>
      <c r="AC109" s="716"/>
      <c r="AD109" s="716"/>
      <c r="AE109" s="716"/>
      <c r="AF109" s="716"/>
      <c r="AG109" s="716"/>
      <c r="AH109" s="656"/>
      <c r="AI109" s="662"/>
      <c r="AJ109" s="658"/>
      <c r="AK109" s="658"/>
      <c r="AL109" s="664"/>
    </row>
    <row r="110" spans="1:38" ht="15.75" customHeight="1">
      <c r="A110" s="726">
        <v>385.37599999999998</v>
      </c>
      <c r="B110" s="729"/>
      <c r="C110" s="727">
        <v>409</v>
      </c>
      <c r="D110" s="729"/>
      <c r="E110" s="727">
        <v>385</v>
      </c>
      <c r="F110" s="729"/>
      <c r="G110" s="727">
        <v>366</v>
      </c>
      <c r="H110" s="729"/>
      <c r="I110" s="727">
        <v>398</v>
      </c>
      <c r="J110" s="729"/>
      <c r="K110" s="727">
        <v>436</v>
      </c>
      <c r="L110" s="729"/>
      <c r="M110" s="727">
        <v>380.51400000000001</v>
      </c>
      <c r="N110" s="729"/>
      <c r="O110" s="727">
        <v>383</v>
      </c>
      <c r="P110" s="729"/>
      <c r="Q110" s="727">
        <v>362.41899999999998</v>
      </c>
      <c r="R110" s="729"/>
      <c r="S110" s="727">
        <v>378.58100000000002</v>
      </c>
      <c r="T110" s="729"/>
      <c r="U110" s="727">
        <v>361</v>
      </c>
      <c r="V110" s="729"/>
      <c r="W110" s="727">
        <v>372</v>
      </c>
      <c r="X110" s="729"/>
      <c r="Y110" s="727">
        <v>443.274</v>
      </c>
      <c r="Z110" s="718"/>
      <c r="AA110" s="728">
        <v>186.79900000000001</v>
      </c>
      <c r="AB110" s="718"/>
      <c r="AC110" s="727">
        <v>423</v>
      </c>
      <c r="AD110" s="729"/>
      <c r="AE110" s="727">
        <v>358</v>
      </c>
      <c r="AF110" s="729"/>
      <c r="AG110" s="720"/>
      <c r="AH110" s="656">
        <f>SUM(A110:AG110)</f>
        <v>6027.9630000000006</v>
      </c>
      <c r="AI110" s="662">
        <f>+AH110+AI102</f>
        <v>78551.235000000015</v>
      </c>
      <c r="AJ110" s="658">
        <f>COUNTA(A111:AF111)</f>
        <v>14</v>
      </c>
      <c r="AK110" s="658">
        <f>COUNTA(A109:AF109)</f>
        <v>6</v>
      </c>
      <c r="AL110" s="664"/>
    </row>
    <row r="111" spans="1:38" ht="15.75" customHeight="1" thickBot="1">
      <c r="A111" s="735"/>
      <c r="B111" s="848" t="s">
        <v>385</v>
      </c>
      <c r="C111" s="716"/>
      <c r="D111" s="848" t="s">
        <v>385</v>
      </c>
      <c r="E111" s="716"/>
      <c r="F111" s="732" t="s">
        <v>352</v>
      </c>
      <c r="G111" s="716"/>
      <c r="H111" s="732" t="s">
        <v>385</v>
      </c>
      <c r="I111" s="716"/>
      <c r="J111" s="732" t="s">
        <v>352</v>
      </c>
      <c r="K111" s="716"/>
      <c r="L111" s="732" t="s">
        <v>352</v>
      </c>
      <c r="M111" s="716"/>
      <c r="N111" s="732" t="s">
        <v>385</v>
      </c>
      <c r="O111" s="716"/>
      <c r="P111" s="732" t="s">
        <v>385</v>
      </c>
      <c r="Q111" s="716"/>
      <c r="R111" s="732" t="s">
        <v>385</v>
      </c>
      <c r="S111" s="716"/>
      <c r="T111" s="732" t="s">
        <v>385</v>
      </c>
      <c r="U111" s="716"/>
      <c r="V111" s="732" t="s">
        <v>352</v>
      </c>
      <c r="W111" s="716"/>
      <c r="X111" s="732" t="s">
        <v>367</v>
      </c>
      <c r="Y111" s="716"/>
      <c r="Z111" s="722"/>
      <c r="AA111" s="716"/>
      <c r="AB111" s="721"/>
      <c r="AC111" s="716"/>
      <c r="AD111" s="732" t="s">
        <v>368</v>
      </c>
      <c r="AE111" s="716"/>
      <c r="AF111" s="761" t="s">
        <v>368</v>
      </c>
      <c r="AG111" s="716"/>
      <c r="AH111" s="656"/>
      <c r="AI111" s="662"/>
      <c r="AJ111" s="658"/>
      <c r="AK111" s="658"/>
      <c r="AL111" s="664"/>
    </row>
    <row r="112" spans="1:38" s="635" customFormat="1">
      <c r="A112" s="737"/>
      <c r="B112" s="635" t="s">
        <v>198</v>
      </c>
      <c r="D112" s="635" t="s">
        <v>549</v>
      </c>
      <c r="F112" s="635" t="s">
        <v>550</v>
      </c>
      <c r="H112" s="635" t="s">
        <v>83</v>
      </c>
      <c r="J112" s="635" t="s">
        <v>86</v>
      </c>
      <c r="L112" s="635" t="s">
        <v>87</v>
      </c>
      <c r="N112" s="635" t="s">
        <v>88</v>
      </c>
      <c r="P112" s="635" t="s">
        <v>89</v>
      </c>
      <c r="R112" s="635" t="s">
        <v>90</v>
      </c>
      <c r="T112" s="635" t="s">
        <v>91</v>
      </c>
      <c r="V112" s="635" t="s">
        <v>92</v>
      </c>
      <c r="X112" s="635" t="s">
        <v>93</v>
      </c>
      <c r="Z112" s="635" t="s">
        <v>201</v>
      </c>
      <c r="AA112" s="733" t="s">
        <v>551</v>
      </c>
      <c r="AB112" s="635" t="s">
        <v>202</v>
      </c>
      <c r="AD112" s="635" t="s">
        <v>94</v>
      </c>
      <c r="AF112" s="635" t="s">
        <v>95</v>
      </c>
      <c r="AH112" s="656"/>
      <c r="AI112" s="662"/>
      <c r="AJ112" s="658"/>
      <c r="AK112" s="658"/>
      <c r="AL112" s="664"/>
    </row>
    <row r="113" spans="1:38" s="635" customFormat="1">
      <c r="A113" s="737"/>
      <c r="B113" s="635" t="s">
        <v>453</v>
      </c>
      <c r="D113" s="635" t="s">
        <v>64</v>
      </c>
      <c r="F113" s="635" t="s">
        <v>64</v>
      </c>
      <c r="H113" s="635" t="s">
        <v>54</v>
      </c>
      <c r="J113" s="635" t="s">
        <v>69</v>
      </c>
      <c r="L113" s="635" t="s">
        <v>69</v>
      </c>
      <c r="N113" s="635" t="s">
        <v>546</v>
      </c>
      <c r="P113" s="635" t="s">
        <v>54</v>
      </c>
      <c r="R113" s="635" t="s">
        <v>54</v>
      </c>
      <c r="T113" s="635" t="s">
        <v>54</v>
      </c>
      <c r="V113" s="635" t="s">
        <v>54</v>
      </c>
      <c r="X113" s="635" t="s">
        <v>54</v>
      </c>
      <c r="Z113" s="740" t="s">
        <v>552</v>
      </c>
      <c r="AA113" s="733" t="s">
        <v>450</v>
      </c>
      <c r="AB113" s="635" t="s">
        <v>553</v>
      </c>
      <c r="AD113" s="635" t="s">
        <v>54</v>
      </c>
      <c r="AF113" s="635" t="s">
        <v>54</v>
      </c>
      <c r="AH113" s="656"/>
      <c r="AI113" s="662"/>
      <c r="AJ113" s="658"/>
      <c r="AK113" s="658"/>
      <c r="AL113" s="664"/>
    </row>
    <row r="114" spans="1:38">
      <c r="A114" s="646"/>
      <c r="Z114" s="1093"/>
      <c r="AA114" s="1093"/>
      <c r="AB114" s="1093"/>
      <c r="AH114" s="656"/>
      <c r="AI114" s="662"/>
      <c r="AJ114" s="658"/>
      <c r="AK114" s="658"/>
      <c r="AL114" s="664"/>
    </row>
    <row r="115" spans="1:38">
      <c r="A115" s="646"/>
      <c r="B115" s="633">
        <v>208</v>
      </c>
      <c r="D115" s="633">
        <v>209</v>
      </c>
      <c r="F115" s="633">
        <v>210</v>
      </c>
      <c r="H115" s="633">
        <v>211</v>
      </c>
      <c r="J115" s="633">
        <v>212</v>
      </c>
      <c r="L115" s="633">
        <v>213</v>
      </c>
      <c r="N115" s="633">
        <v>214</v>
      </c>
      <c r="P115" s="633">
        <v>215</v>
      </c>
      <c r="R115" s="633">
        <v>216</v>
      </c>
      <c r="T115" s="633">
        <v>217</v>
      </c>
      <c r="V115" s="633">
        <v>218</v>
      </c>
      <c r="X115" s="633">
        <v>219</v>
      </c>
      <c r="Z115" s="633">
        <v>220</v>
      </c>
      <c r="AB115" s="633">
        <v>221</v>
      </c>
      <c r="AD115" s="633">
        <v>222</v>
      </c>
      <c r="AF115" s="633">
        <v>223</v>
      </c>
      <c r="AH115" s="656"/>
      <c r="AI115" s="662"/>
      <c r="AJ115" s="658"/>
      <c r="AK115" s="658"/>
      <c r="AL115" s="664"/>
    </row>
    <row r="116" spans="1:38" ht="15.75" customHeight="1">
      <c r="A116" s="715"/>
      <c r="B116" s="716"/>
      <c r="C116" s="716"/>
      <c r="D116" s="716"/>
      <c r="E116" s="716"/>
      <c r="F116" s="716"/>
      <c r="G116" s="716"/>
      <c r="H116" s="716"/>
      <c r="I116" s="716"/>
      <c r="J116" s="716"/>
      <c r="K116" s="716"/>
      <c r="L116" s="716"/>
      <c r="M116" s="716"/>
      <c r="N116" s="716"/>
      <c r="O116" s="716"/>
      <c r="P116" s="716"/>
      <c r="Q116" s="716"/>
      <c r="R116" s="716"/>
      <c r="S116" s="716"/>
      <c r="T116" s="716"/>
      <c r="U116" s="716"/>
      <c r="V116" s="716"/>
      <c r="W116" s="716"/>
      <c r="X116" s="716"/>
      <c r="Y116" s="716"/>
      <c r="Z116" s="716"/>
      <c r="AA116" s="716"/>
      <c r="AB116" s="716"/>
      <c r="AC116" s="716"/>
      <c r="AD116" s="716"/>
      <c r="AE116" s="716"/>
      <c r="AF116" s="716"/>
      <c r="AG116" s="716"/>
      <c r="AH116" s="656"/>
      <c r="AI116" s="662"/>
      <c r="AJ116" s="658"/>
      <c r="AK116" s="658"/>
      <c r="AL116" s="664"/>
    </row>
    <row r="117" spans="1:38" ht="15.75" customHeight="1">
      <c r="A117" s="715"/>
      <c r="B117" s="716" t="s">
        <v>384</v>
      </c>
      <c r="C117" s="716"/>
      <c r="D117" s="716"/>
      <c r="E117" s="716"/>
      <c r="F117" s="716" t="s">
        <v>384</v>
      </c>
      <c r="G117" s="716"/>
      <c r="H117" s="716" t="s">
        <v>384</v>
      </c>
      <c r="I117" s="716"/>
      <c r="J117" s="716" t="s">
        <v>384</v>
      </c>
      <c r="K117" s="716"/>
      <c r="L117" s="716" t="s">
        <v>384</v>
      </c>
      <c r="M117" s="716"/>
      <c r="N117" s="716"/>
      <c r="O117" s="716"/>
      <c r="P117" s="716" t="s">
        <v>384</v>
      </c>
      <c r="Q117" s="716"/>
      <c r="R117" s="716"/>
      <c r="S117" s="716"/>
      <c r="T117" s="716"/>
      <c r="U117" s="716"/>
      <c r="V117" s="716"/>
      <c r="W117" s="716"/>
      <c r="X117" s="716" t="s">
        <v>384</v>
      </c>
      <c r="Y117" s="716"/>
      <c r="Z117" s="716" t="s">
        <v>384</v>
      </c>
      <c r="AA117" s="716"/>
      <c r="AB117" s="716"/>
      <c r="AC117" s="716"/>
      <c r="AD117" s="716"/>
      <c r="AE117" s="716"/>
      <c r="AF117" s="716" t="s">
        <v>384</v>
      </c>
      <c r="AG117" s="716"/>
      <c r="AH117" s="656"/>
      <c r="AI117" s="662"/>
      <c r="AJ117" s="658"/>
      <c r="AK117" s="658"/>
      <c r="AL117" s="664"/>
    </row>
    <row r="118" spans="1:38" ht="15.75" customHeight="1">
      <c r="A118" s="726">
        <v>389</v>
      </c>
      <c r="B118" s="738"/>
      <c r="C118" s="727">
        <v>427</v>
      </c>
      <c r="D118" s="718"/>
      <c r="E118" s="727">
        <v>395</v>
      </c>
      <c r="F118" s="729"/>
      <c r="G118" s="727">
        <v>373</v>
      </c>
      <c r="H118" s="729"/>
      <c r="I118" s="727">
        <v>392</v>
      </c>
      <c r="J118" s="738"/>
      <c r="K118" s="727">
        <v>398</v>
      </c>
      <c r="L118" s="729"/>
      <c r="M118" s="727">
        <v>391.642</v>
      </c>
      <c r="N118" s="729"/>
      <c r="O118" s="727">
        <v>410</v>
      </c>
      <c r="P118" s="729"/>
      <c r="Q118" s="727">
        <v>430</v>
      </c>
      <c r="R118" s="729"/>
      <c r="S118" s="727">
        <v>392</v>
      </c>
      <c r="T118" s="729"/>
      <c r="U118" s="727">
        <v>371.09800000000001</v>
      </c>
      <c r="V118" s="729"/>
      <c r="W118" s="727">
        <v>404.9</v>
      </c>
      <c r="X118" s="729"/>
      <c r="Y118" s="727">
        <v>402</v>
      </c>
      <c r="Z118" s="729"/>
      <c r="AA118" s="727">
        <v>410</v>
      </c>
      <c r="AB118" s="729"/>
      <c r="AC118" s="727">
        <v>408.71199999999999</v>
      </c>
      <c r="AD118" s="729"/>
      <c r="AE118" s="727">
        <v>420</v>
      </c>
      <c r="AF118" s="729"/>
      <c r="AG118" s="720"/>
      <c r="AH118" s="656">
        <f>SUM(A118:AG118)</f>
        <v>6414.351999999999</v>
      </c>
      <c r="AI118" s="662">
        <f>+AH118+AI110</f>
        <v>84965.587000000014</v>
      </c>
      <c r="AJ118" s="658">
        <f>COUNTA(A119:AF119)</f>
        <v>15</v>
      </c>
      <c r="AK118" s="658">
        <f>COUNTA(A117:AF117)</f>
        <v>9</v>
      </c>
      <c r="AL118" s="664"/>
    </row>
    <row r="119" spans="1:38" ht="15.75" customHeight="1" thickBot="1">
      <c r="A119" s="735"/>
      <c r="B119" s="732" t="s">
        <v>368</v>
      </c>
      <c r="C119" s="716"/>
      <c r="D119" s="721"/>
      <c r="E119" s="716"/>
      <c r="F119" s="732" t="s">
        <v>367</v>
      </c>
      <c r="G119" s="716"/>
      <c r="H119" s="732" t="s">
        <v>367</v>
      </c>
      <c r="I119" s="716"/>
      <c r="J119" s="732" t="s">
        <v>368</v>
      </c>
      <c r="K119" s="716"/>
      <c r="L119" s="732" t="s">
        <v>414</v>
      </c>
      <c r="M119" s="716"/>
      <c r="N119" s="732" t="s">
        <v>352</v>
      </c>
      <c r="O119" s="716"/>
      <c r="P119" s="732" t="s">
        <v>414</v>
      </c>
      <c r="Q119" s="716"/>
      <c r="R119" s="732" t="s">
        <v>367</v>
      </c>
      <c r="S119" s="716"/>
      <c r="T119" s="732" t="s">
        <v>367</v>
      </c>
      <c r="U119" s="716"/>
      <c r="V119" s="732" t="s">
        <v>367</v>
      </c>
      <c r="W119" s="716"/>
      <c r="X119" s="732" t="s">
        <v>352</v>
      </c>
      <c r="Y119" s="716"/>
      <c r="Z119" s="732" t="s">
        <v>352</v>
      </c>
      <c r="AA119" s="716"/>
      <c r="AB119" s="732" t="s">
        <v>367</v>
      </c>
      <c r="AC119" s="716"/>
      <c r="AD119" s="732" t="s">
        <v>352</v>
      </c>
      <c r="AE119" s="716"/>
      <c r="AF119" s="732" t="s">
        <v>352</v>
      </c>
      <c r="AG119" s="716"/>
      <c r="AH119" s="656"/>
      <c r="AI119" s="662"/>
      <c r="AJ119" s="658"/>
      <c r="AK119" s="658"/>
      <c r="AL119" s="664"/>
    </row>
    <row r="120" spans="1:38" s="635" customFormat="1">
      <c r="A120" s="737"/>
      <c r="B120" s="635" t="s">
        <v>96</v>
      </c>
      <c r="D120" s="635" t="s">
        <v>554</v>
      </c>
      <c r="F120" s="635" t="s">
        <v>555</v>
      </c>
      <c r="H120" s="635" t="s">
        <v>556</v>
      </c>
      <c r="J120" s="635" t="s">
        <v>101</v>
      </c>
      <c r="L120" s="635" t="s">
        <v>102</v>
      </c>
      <c r="N120" s="635" t="s">
        <v>445</v>
      </c>
      <c r="P120" s="635" t="s">
        <v>446</v>
      </c>
      <c r="R120" s="635" t="s">
        <v>447</v>
      </c>
      <c r="T120" s="635" t="s">
        <v>557</v>
      </c>
      <c r="V120" s="635" t="s">
        <v>558</v>
      </c>
      <c r="X120" s="635" t="s">
        <v>204</v>
      </c>
      <c r="Z120" s="635" t="s">
        <v>559</v>
      </c>
      <c r="AB120" s="635" t="s">
        <v>560</v>
      </c>
      <c r="AD120" s="635" t="s">
        <v>100</v>
      </c>
      <c r="AF120" s="635" t="s">
        <v>455</v>
      </c>
      <c r="AH120" s="656"/>
      <c r="AI120" s="662"/>
      <c r="AJ120" s="658"/>
      <c r="AK120" s="658"/>
      <c r="AL120" s="664"/>
    </row>
    <row r="121" spans="1:38" s="635" customFormat="1">
      <c r="A121" s="737"/>
      <c r="B121" s="635" t="s">
        <v>64</v>
      </c>
      <c r="D121" s="635" t="s">
        <v>69</v>
      </c>
      <c r="F121" s="635" t="s">
        <v>54</v>
      </c>
      <c r="H121" s="635" t="s">
        <v>54</v>
      </c>
      <c r="J121" s="635" t="s">
        <v>69</v>
      </c>
      <c r="L121" s="635" t="s">
        <v>64</v>
      </c>
      <c r="N121" s="635" t="s">
        <v>436</v>
      </c>
      <c r="P121" s="635" t="s">
        <v>433</v>
      </c>
      <c r="R121" s="635" t="s">
        <v>64</v>
      </c>
      <c r="T121" s="635" t="s">
        <v>54</v>
      </c>
      <c r="V121" s="635" t="s">
        <v>64</v>
      </c>
      <c r="X121" s="635" t="s">
        <v>69</v>
      </c>
      <c r="Z121" s="635" t="s">
        <v>64</v>
      </c>
      <c r="AB121" s="635" t="s">
        <v>433</v>
      </c>
      <c r="AD121" s="635" t="s">
        <v>561</v>
      </c>
      <c r="AF121" s="635" t="s">
        <v>64</v>
      </c>
      <c r="AH121" s="656"/>
      <c r="AI121" s="662"/>
      <c r="AJ121" s="658"/>
      <c r="AK121" s="658"/>
      <c r="AL121" s="664"/>
    </row>
    <row r="122" spans="1:38">
      <c r="A122" s="678"/>
      <c r="B122" s="679"/>
      <c r="C122" s="679"/>
      <c r="D122" s="679"/>
      <c r="E122" s="679"/>
      <c r="F122" s="679"/>
      <c r="G122" s="679"/>
      <c r="H122" s="679"/>
      <c r="I122" s="679"/>
      <c r="J122" s="679"/>
      <c r="K122" s="679"/>
      <c r="L122" s="679"/>
      <c r="M122" s="679"/>
      <c r="N122" s="679"/>
      <c r="O122" s="679"/>
      <c r="P122" s="679"/>
      <c r="Q122" s="679"/>
      <c r="R122" s="679"/>
      <c r="S122" s="679"/>
      <c r="T122" s="679"/>
      <c r="U122" s="679"/>
      <c r="V122" s="679"/>
      <c r="W122" s="679"/>
      <c r="X122" s="679"/>
      <c r="Y122" s="679"/>
      <c r="Z122" s="679"/>
      <c r="AA122" s="679"/>
      <c r="AB122" s="679"/>
      <c r="AC122" s="679"/>
      <c r="AD122" s="679"/>
      <c r="AE122" s="679"/>
      <c r="AF122" s="679"/>
      <c r="AG122" s="679"/>
      <c r="AH122" s="681"/>
      <c r="AI122" s="682"/>
      <c r="AJ122" s="683"/>
      <c r="AK122" s="683"/>
      <c r="AL122" s="684"/>
    </row>
    <row r="123" spans="1:38">
      <c r="A123" s="646"/>
      <c r="B123" s="633">
        <v>224</v>
      </c>
      <c r="D123" s="633">
        <v>225</v>
      </c>
      <c r="F123" s="633">
        <v>226</v>
      </c>
      <c r="H123" s="633">
        <v>227</v>
      </c>
      <c r="J123" s="633">
        <v>228</v>
      </c>
      <c r="L123" s="633">
        <v>229</v>
      </c>
      <c r="N123" s="633">
        <v>230</v>
      </c>
      <c r="P123" s="633">
        <v>231</v>
      </c>
      <c r="R123" s="633">
        <v>232</v>
      </c>
      <c r="T123" s="633">
        <v>233</v>
      </c>
      <c r="V123" s="633">
        <v>234</v>
      </c>
      <c r="X123" s="633">
        <v>235</v>
      </c>
      <c r="Z123" s="633">
        <v>236</v>
      </c>
      <c r="AB123" s="633">
        <v>237</v>
      </c>
      <c r="AD123" s="633">
        <v>238</v>
      </c>
      <c r="AF123" s="633">
        <v>239</v>
      </c>
      <c r="AH123" s="656"/>
      <c r="AI123" s="662"/>
      <c r="AJ123" s="658"/>
      <c r="AK123" s="658"/>
      <c r="AL123" s="664"/>
    </row>
    <row r="124" spans="1:38" ht="15.75" customHeight="1">
      <c r="A124" s="715"/>
      <c r="B124" s="716"/>
      <c r="C124" s="716"/>
      <c r="D124" s="716"/>
      <c r="E124" s="716"/>
      <c r="F124" s="716"/>
      <c r="G124" s="716"/>
      <c r="H124" s="716"/>
      <c r="I124" s="716"/>
      <c r="J124" s="716"/>
      <c r="K124" s="716"/>
      <c r="L124" s="716"/>
      <c r="M124" s="716"/>
      <c r="N124" s="716"/>
      <c r="O124" s="716"/>
      <c r="P124" s="716"/>
      <c r="Q124" s="716"/>
      <c r="R124" s="716"/>
      <c r="S124" s="716"/>
      <c r="T124" s="716"/>
      <c r="U124" s="716"/>
      <c r="V124" s="716"/>
      <c r="W124" s="716"/>
      <c r="X124" s="716"/>
      <c r="Y124" s="716"/>
      <c r="Z124" s="716"/>
      <c r="AA124" s="716"/>
      <c r="AB124" s="716"/>
      <c r="AC124" s="716"/>
      <c r="AD124" s="716"/>
      <c r="AE124" s="716"/>
      <c r="AF124" s="716"/>
      <c r="AG124" s="716"/>
      <c r="AH124" s="656"/>
      <c r="AI124" s="662"/>
      <c r="AJ124" s="658"/>
      <c r="AK124" s="658"/>
      <c r="AL124" s="664"/>
    </row>
    <row r="125" spans="1:38" ht="15.75" customHeight="1">
      <c r="A125" s="715"/>
      <c r="B125" s="716" t="s">
        <v>384</v>
      </c>
      <c r="C125" s="716"/>
      <c r="D125" s="716" t="s">
        <v>548</v>
      </c>
      <c r="E125" s="716"/>
      <c r="F125" s="716" t="s">
        <v>548</v>
      </c>
      <c r="G125" s="716"/>
      <c r="H125" s="716"/>
      <c r="I125" s="716"/>
      <c r="J125" s="716"/>
      <c r="K125" s="716"/>
      <c r="L125" s="716"/>
      <c r="M125" s="716"/>
      <c r="N125" s="716"/>
      <c r="O125" s="716"/>
      <c r="P125" s="716"/>
      <c r="Q125" s="716"/>
      <c r="R125" s="716"/>
      <c r="S125" s="716"/>
      <c r="T125" s="716"/>
      <c r="U125" s="716"/>
      <c r="V125" s="716"/>
      <c r="W125" s="716"/>
      <c r="X125" s="716"/>
      <c r="Y125" s="716"/>
      <c r="Z125" s="716"/>
      <c r="AA125" s="716"/>
      <c r="AB125" s="716"/>
      <c r="AC125" s="716"/>
      <c r="AD125" s="716"/>
      <c r="AE125" s="716"/>
      <c r="AF125" s="716"/>
      <c r="AG125" s="716"/>
      <c r="AH125" s="656"/>
      <c r="AI125" s="662"/>
      <c r="AJ125" s="658"/>
      <c r="AK125" s="658"/>
      <c r="AL125" s="664"/>
    </row>
    <row r="126" spans="1:38" ht="15.75" customHeight="1">
      <c r="A126" s="726">
        <v>414</v>
      </c>
      <c r="B126" s="729"/>
      <c r="C126" s="727">
        <v>399</v>
      </c>
      <c r="D126" s="729"/>
      <c r="E126" s="727">
        <v>402</v>
      </c>
      <c r="F126" s="729"/>
      <c r="G126" s="727">
        <v>363.51</v>
      </c>
      <c r="H126" s="718"/>
      <c r="I126" s="728">
        <v>200.601</v>
      </c>
      <c r="J126" s="718"/>
      <c r="K126" s="727">
        <v>430</v>
      </c>
      <c r="L126" s="718"/>
      <c r="M126" s="727">
        <v>363</v>
      </c>
      <c r="N126" s="743"/>
      <c r="O126" s="727">
        <v>308</v>
      </c>
      <c r="P126" s="718"/>
      <c r="Q126" s="727">
        <v>347</v>
      </c>
      <c r="R126" s="718"/>
      <c r="S126" s="727">
        <v>353.26900000000001</v>
      </c>
      <c r="T126" s="718"/>
      <c r="U126" s="728">
        <v>269.791</v>
      </c>
      <c r="V126" s="718"/>
      <c r="W126" s="728">
        <v>263.17500000000001</v>
      </c>
      <c r="X126" s="729"/>
      <c r="Y126" s="727">
        <v>392</v>
      </c>
      <c r="Z126" s="729"/>
      <c r="AA126" s="727">
        <v>438</v>
      </c>
      <c r="AB126" s="729"/>
      <c r="AC126" s="727">
        <v>369.97699999999998</v>
      </c>
      <c r="AD126" s="743"/>
      <c r="AE126" s="727">
        <v>310</v>
      </c>
      <c r="AF126" s="729"/>
      <c r="AG126" s="720"/>
      <c r="AH126" s="656">
        <f>SUM(A126:AG126)</f>
        <v>5623.3230000000003</v>
      </c>
      <c r="AI126" s="662">
        <f>+AH126+AI118</f>
        <v>90588.910000000018</v>
      </c>
      <c r="AJ126" s="658">
        <f>COUNTA(A127:AF127)</f>
        <v>7</v>
      </c>
      <c r="AK126" s="658">
        <f>COUNTA(A125:AF125)</f>
        <v>3</v>
      </c>
      <c r="AL126" s="664"/>
    </row>
    <row r="127" spans="1:38" ht="15.75" customHeight="1" thickBot="1">
      <c r="A127" s="735"/>
      <c r="B127" s="732" t="s">
        <v>352</v>
      </c>
      <c r="C127" s="716"/>
      <c r="D127" s="732" t="s">
        <v>352</v>
      </c>
      <c r="E127" s="716"/>
      <c r="F127" s="732" t="s">
        <v>352</v>
      </c>
      <c r="G127" s="716"/>
      <c r="H127" s="721"/>
      <c r="I127" s="716"/>
      <c r="J127" s="722"/>
      <c r="K127" s="716"/>
      <c r="L127" s="721"/>
      <c r="M127" s="716"/>
      <c r="N127" s="744"/>
      <c r="O127" s="716"/>
      <c r="P127" s="721"/>
      <c r="Q127" s="716"/>
      <c r="R127" s="722"/>
      <c r="S127" s="716"/>
      <c r="T127" s="721"/>
      <c r="U127" s="716"/>
      <c r="V127" s="722"/>
      <c r="W127" s="716"/>
      <c r="X127" s="732" t="s">
        <v>385</v>
      </c>
      <c r="Y127" s="716"/>
      <c r="Z127" s="761" t="s">
        <v>385</v>
      </c>
      <c r="AA127" s="716"/>
      <c r="AB127" s="732" t="s">
        <v>385</v>
      </c>
      <c r="AC127" s="716"/>
      <c r="AD127" s="744"/>
      <c r="AE127" s="716"/>
      <c r="AF127" s="732" t="s">
        <v>385</v>
      </c>
      <c r="AG127" s="716"/>
      <c r="AH127" s="656"/>
      <c r="AI127" s="662"/>
      <c r="AJ127" s="658"/>
      <c r="AK127" s="658"/>
      <c r="AL127" s="664"/>
    </row>
    <row r="128" spans="1:38" s="635" customFormat="1">
      <c r="A128" s="737"/>
      <c r="B128" s="635" t="s">
        <v>562</v>
      </c>
      <c r="D128" s="635" t="s">
        <v>97</v>
      </c>
      <c r="F128" s="635" t="s">
        <v>563</v>
      </c>
      <c r="H128" s="635" t="s">
        <v>206</v>
      </c>
      <c r="I128" s="745" t="s">
        <v>564</v>
      </c>
      <c r="J128" s="635" t="s">
        <v>203</v>
      </c>
      <c r="L128" s="635" t="s">
        <v>565</v>
      </c>
      <c r="N128" s="635" t="s">
        <v>566</v>
      </c>
      <c r="P128" s="635" t="s">
        <v>567</v>
      </c>
      <c r="R128" s="635" t="s">
        <v>568</v>
      </c>
      <c r="T128" s="635" t="s">
        <v>207</v>
      </c>
      <c r="U128" s="733" t="s">
        <v>569</v>
      </c>
      <c r="V128" s="635" t="s">
        <v>457</v>
      </c>
      <c r="W128" s="733" t="s">
        <v>272</v>
      </c>
      <c r="X128" s="635" t="s">
        <v>459</v>
      </c>
      <c r="Z128" s="635" t="s">
        <v>460</v>
      </c>
      <c r="AB128" s="635" t="s">
        <v>570</v>
      </c>
      <c r="AD128" s="635" t="s">
        <v>462</v>
      </c>
      <c r="AF128" s="635" t="s">
        <v>571</v>
      </c>
      <c r="AH128" s="656"/>
      <c r="AI128" s="662"/>
      <c r="AJ128" s="658"/>
      <c r="AK128" s="658"/>
      <c r="AL128" s="664"/>
    </row>
    <row r="129" spans="1:38" s="635" customFormat="1">
      <c r="A129" s="737"/>
      <c r="B129" s="635" t="s">
        <v>69</v>
      </c>
      <c r="D129" s="635" t="s">
        <v>64</v>
      </c>
      <c r="F129" s="635" t="s">
        <v>433</v>
      </c>
      <c r="H129" s="740" t="s">
        <v>572</v>
      </c>
      <c r="I129" s="745" t="s">
        <v>450</v>
      </c>
      <c r="J129" s="635" t="s">
        <v>572</v>
      </c>
      <c r="L129" s="635" t="s">
        <v>69</v>
      </c>
      <c r="N129" s="635" t="s">
        <v>54</v>
      </c>
      <c r="P129" s="635" t="s">
        <v>67</v>
      </c>
      <c r="R129" s="635" t="s">
        <v>54</v>
      </c>
      <c r="T129" s="635" t="s">
        <v>448</v>
      </c>
      <c r="U129" s="733" t="s">
        <v>283</v>
      </c>
      <c r="V129" s="740" t="s">
        <v>573</v>
      </c>
      <c r="W129" s="733" t="s">
        <v>283</v>
      </c>
      <c r="X129" s="635" t="s">
        <v>546</v>
      </c>
      <c r="Z129" s="635" t="s">
        <v>69</v>
      </c>
      <c r="AB129" s="635" t="s">
        <v>433</v>
      </c>
      <c r="AD129" s="635" t="s">
        <v>439</v>
      </c>
      <c r="AF129" s="635" t="s">
        <v>64</v>
      </c>
      <c r="AH129" s="656"/>
      <c r="AI129" s="662"/>
      <c r="AJ129" s="658"/>
      <c r="AK129" s="658"/>
      <c r="AL129" s="664"/>
    </row>
    <row r="130" spans="1:38">
      <c r="A130" s="646"/>
      <c r="H130" s="1093"/>
      <c r="I130" s="1093"/>
      <c r="J130" s="1093"/>
      <c r="T130" s="1093"/>
      <c r="U130" s="1093"/>
      <c r="V130" s="1093"/>
      <c r="W130" s="760"/>
      <c r="X130" s="760"/>
      <c r="Y130" s="760"/>
      <c r="AH130" s="656"/>
      <c r="AI130" s="662"/>
      <c r="AJ130" s="658"/>
      <c r="AK130" s="658"/>
      <c r="AL130" s="664"/>
    </row>
    <row r="131" spans="1:38">
      <c r="A131" s="646"/>
      <c r="B131" s="633">
        <v>240</v>
      </c>
      <c r="D131" s="633">
        <v>241</v>
      </c>
      <c r="F131" s="633">
        <v>242</v>
      </c>
      <c r="H131" s="633">
        <v>243</v>
      </c>
      <c r="J131" s="633">
        <v>244</v>
      </c>
      <c r="L131" s="633">
        <v>245</v>
      </c>
      <c r="N131" s="633">
        <v>246</v>
      </c>
      <c r="P131" s="633">
        <v>247</v>
      </c>
      <c r="R131" s="633">
        <v>248</v>
      </c>
      <c r="T131" s="633">
        <v>249</v>
      </c>
      <c r="V131" s="633">
        <v>250</v>
      </c>
      <c r="X131" s="633">
        <v>251</v>
      </c>
      <c r="Z131" s="633">
        <v>252</v>
      </c>
      <c r="AB131" s="633">
        <v>253</v>
      </c>
      <c r="AD131" s="633">
        <v>254</v>
      </c>
      <c r="AF131" s="633">
        <v>255</v>
      </c>
      <c r="AH131" s="656"/>
      <c r="AI131" s="662"/>
      <c r="AJ131" s="658"/>
      <c r="AK131" s="658"/>
      <c r="AL131" s="664"/>
    </row>
    <row r="132" spans="1:38" ht="15.75" customHeight="1">
      <c r="A132" s="715"/>
      <c r="B132" s="716"/>
      <c r="C132" s="716"/>
      <c r="D132" s="716"/>
      <c r="E132" s="716"/>
      <c r="F132" s="716"/>
      <c r="G132" s="716"/>
      <c r="H132" s="716"/>
      <c r="I132" s="716"/>
      <c r="J132" s="716"/>
      <c r="K132" s="716"/>
      <c r="L132" s="716"/>
      <c r="M132" s="716"/>
      <c r="N132" s="716"/>
      <c r="O132" s="716"/>
      <c r="P132" s="716"/>
      <c r="Q132" s="716"/>
      <c r="R132" s="716"/>
      <c r="S132" s="716"/>
      <c r="T132" s="716"/>
      <c r="U132" s="716"/>
      <c r="V132" s="716"/>
      <c r="W132" s="716"/>
      <c r="X132" s="716"/>
      <c r="Y132" s="716"/>
      <c r="Z132" s="716"/>
      <c r="AA132" s="716"/>
      <c r="AB132" s="716"/>
      <c r="AC132" s="716"/>
      <c r="AD132" s="716"/>
      <c r="AE132" s="716"/>
      <c r="AF132" s="716"/>
      <c r="AG132" s="716"/>
      <c r="AH132" s="656"/>
      <c r="AI132" s="662"/>
      <c r="AJ132" s="658"/>
      <c r="AK132" s="658"/>
      <c r="AL132" s="664"/>
    </row>
    <row r="133" spans="1:38" ht="15.75" customHeight="1">
      <c r="A133" s="715"/>
      <c r="B133" s="716"/>
      <c r="C133" s="716"/>
      <c r="D133" s="716"/>
      <c r="E133" s="716"/>
      <c r="F133" s="716"/>
      <c r="G133" s="716"/>
      <c r="H133" s="716"/>
      <c r="I133" s="716"/>
      <c r="J133" s="716"/>
      <c r="K133" s="716"/>
      <c r="L133" s="716"/>
      <c r="M133" s="716"/>
      <c r="N133" s="716"/>
      <c r="O133" s="716"/>
      <c r="P133" s="716"/>
      <c r="Q133" s="716"/>
      <c r="R133" s="716"/>
      <c r="S133" s="716"/>
      <c r="T133" s="716"/>
      <c r="U133" s="716"/>
      <c r="V133" s="716"/>
      <c r="W133" s="716"/>
      <c r="X133" s="716"/>
      <c r="Y133" s="716"/>
      <c r="Z133" s="716"/>
      <c r="AA133" s="716"/>
      <c r="AB133" s="716"/>
      <c r="AC133" s="716"/>
      <c r="AD133" s="716"/>
      <c r="AE133" s="716"/>
      <c r="AF133" s="716"/>
      <c r="AG133" s="716"/>
      <c r="AH133" s="656"/>
      <c r="AI133" s="662"/>
      <c r="AJ133" s="658"/>
      <c r="AK133" s="658"/>
      <c r="AL133" s="664"/>
    </row>
    <row r="134" spans="1:38" ht="15.75" customHeight="1">
      <c r="A134" s="726">
        <v>388.61099999999999</v>
      </c>
      <c r="B134" s="718"/>
      <c r="C134" s="728">
        <v>203.30600000000001</v>
      </c>
      <c r="D134" s="718"/>
      <c r="E134" s="727">
        <v>397</v>
      </c>
      <c r="F134" s="729"/>
      <c r="G134" s="727">
        <v>409</v>
      </c>
      <c r="H134" s="729"/>
      <c r="I134" s="727">
        <v>361</v>
      </c>
      <c r="J134" s="729"/>
      <c r="K134" s="727">
        <v>373</v>
      </c>
      <c r="L134" s="729"/>
      <c r="M134" s="727">
        <v>400</v>
      </c>
      <c r="N134" s="729"/>
      <c r="O134" s="727">
        <v>403</v>
      </c>
      <c r="P134" s="729"/>
      <c r="Q134" s="727">
        <v>376.54300000000001</v>
      </c>
      <c r="R134" s="718"/>
      <c r="S134" s="727">
        <v>383</v>
      </c>
      <c r="T134" s="718"/>
      <c r="U134" s="727">
        <v>374</v>
      </c>
      <c r="V134" s="718"/>
      <c r="W134" s="727">
        <v>403.154</v>
      </c>
      <c r="X134" s="718"/>
      <c r="Y134" s="727">
        <v>400</v>
      </c>
      <c r="Z134" s="718"/>
      <c r="AA134" s="727">
        <v>366.74799999999999</v>
      </c>
      <c r="AB134" s="718"/>
      <c r="AC134" s="727">
        <v>407</v>
      </c>
      <c r="AD134" s="718"/>
      <c r="AE134" s="727">
        <v>364.18200000000002</v>
      </c>
      <c r="AF134" s="718"/>
      <c r="AG134" s="720"/>
      <c r="AH134" s="656">
        <f>SUM(A134:AG134)</f>
        <v>6009.543999999999</v>
      </c>
      <c r="AI134" s="662">
        <f>+AH134+AI126</f>
        <v>96598.454000000012</v>
      </c>
      <c r="AJ134" s="658">
        <f>COUNTA(A135:AF135)</f>
        <v>6</v>
      </c>
      <c r="AK134" s="658">
        <f>COUNTA(A133:AF133)</f>
        <v>0</v>
      </c>
      <c r="AL134" s="664"/>
    </row>
    <row r="135" spans="1:38" ht="15.75" customHeight="1" thickBot="1">
      <c r="A135" s="735"/>
      <c r="B135" s="721"/>
      <c r="C135" s="716"/>
      <c r="D135" s="721"/>
      <c r="E135" s="716"/>
      <c r="F135" s="761" t="s">
        <v>385</v>
      </c>
      <c r="G135" s="716"/>
      <c r="H135" s="732" t="s">
        <v>385</v>
      </c>
      <c r="I135" s="716"/>
      <c r="J135" s="732" t="s">
        <v>385</v>
      </c>
      <c r="K135" s="716"/>
      <c r="L135" s="732" t="s">
        <v>385</v>
      </c>
      <c r="M135" s="716"/>
      <c r="N135" s="732" t="s">
        <v>385</v>
      </c>
      <c r="O135" s="716"/>
      <c r="P135" s="732" t="s">
        <v>385</v>
      </c>
      <c r="Q135" s="716"/>
      <c r="R135" s="722"/>
      <c r="S135" s="716"/>
      <c r="T135" s="721"/>
      <c r="U135" s="716"/>
      <c r="V135" s="722"/>
      <c r="W135" s="716"/>
      <c r="X135" s="721"/>
      <c r="Y135" s="716"/>
      <c r="Z135" s="722"/>
      <c r="AA135" s="716"/>
      <c r="AB135" s="721"/>
      <c r="AC135" s="716"/>
      <c r="AD135" s="722"/>
      <c r="AE135" s="716"/>
      <c r="AF135" s="722"/>
      <c r="AG135" s="716"/>
      <c r="AH135" s="656"/>
      <c r="AI135" s="662"/>
      <c r="AJ135" s="658"/>
      <c r="AK135" s="658"/>
      <c r="AL135" s="664"/>
    </row>
    <row r="136" spans="1:38" s="635" customFormat="1">
      <c r="A136" s="737"/>
      <c r="B136" s="635" t="s">
        <v>205</v>
      </c>
      <c r="C136" s="733" t="s">
        <v>574</v>
      </c>
      <c r="D136" s="635" t="s">
        <v>463</v>
      </c>
      <c r="F136" s="635" t="s">
        <v>575</v>
      </c>
      <c r="H136" s="635" t="s">
        <v>576</v>
      </c>
      <c r="J136" s="635" t="s">
        <v>577</v>
      </c>
      <c r="L136" s="635" t="s">
        <v>578</v>
      </c>
      <c r="N136" s="635" t="s">
        <v>579</v>
      </c>
      <c r="P136" s="635" t="s">
        <v>580</v>
      </c>
      <c r="R136" s="635" t="s">
        <v>208</v>
      </c>
      <c r="T136" s="635" t="s">
        <v>581</v>
      </c>
      <c r="V136" s="635" t="s">
        <v>582</v>
      </c>
      <c r="X136" s="635" t="s">
        <v>583</v>
      </c>
      <c r="Z136" s="635" t="s">
        <v>584</v>
      </c>
      <c r="AB136" s="635" t="s">
        <v>585</v>
      </c>
      <c r="AD136" s="635" t="s">
        <v>586</v>
      </c>
      <c r="AF136" s="635" t="s">
        <v>209</v>
      </c>
      <c r="AH136" s="656"/>
      <c r="AI136" s="662"/>
      <c r="AJ136" s="658"/>
      <c r="AK136" s="658"/>
      <c r="AL136" s="664"/>
    </row>
    <row r="137" spans="1:38" s="635" customFormat="1">
      <c r="A137" s="737"/>
      <c r="B137" s="740" t="s">
        <v>572</v>
      </c>
      <c r="C137" s="733" t="s">
        <v>450</v>
      </c>
      <c r="D137" s="635" t="s">
        <v>572</v>
      </c>
      <c r="F137" s="635" t="s">
        <v>69</v>
      </c>
      <c r="H137" s="635" t="s">
        <v>54</v>
      </c>
      <c r="J137" s="635" t="s">
        <v>54</v>
      </c>
      <c r="L137" s="635" t="s">
        <v>64</v>
      </c>
      <c r="N137" s="635" t="s">
        <v>64</v>
      </c>
      <c r="P137" s="635" t="s">
        <v>64</v>
      </c>
      <c r="R137" s="635" t="s">
        <v>536</v>
      </c>
      <c r="T137" s="635" t="s">
        <v>64</v>
      </c>
      <c r="V137" s="635" t="s">
        <v>69</v>
      </c>
      <c r="X137" s="635" t="s">
        <v>434</v>
      </c>
      <c r="Z137" s="635" t="s">
        <v>69</v>
      </c>
      <c r="AB137" s="635" t="s">
        <v>436</v>
      </c>
      <c r="AD137" s="635" t="s">
        <v>433</v>
      </c>
      <c r="AF137" s="635" t="s">
        <v>439</v>
      </c>
      <c r="AH137" s="656"/>
      <c r="AI137" s="662"/>
      <c r="AJ137" s="658"/>
      <c r="AK137" s="658"/>
      <c r="AL137" s="664"/>
    </row>
    <row r="138" spans="1:38">
      <c r="A138" s="646"/>
      <c r="B138" s="1093"/>
      <c r="C138" s="1093"/>
      <c r="D138" s="1093"/>
      <c r="AH138" s="656"/>
      <c r="AI138" s="662"/>
      <c r="AJ138" s="658"/>
      <c r="AK138" s="658"/>
      <c r="AL138" s="664"/>
    </row>
    <row r="139" spans="1:38">
      <c r="A139" s="646"/>
      <c r="B139" s="633">
        <v>256</v>
      </c>
      <c r="D139" s="633">
        <v>257</v>
      </c>
      <c r="F139" s="633">
        <v>258</v>
      </c>
      <c r="H139" s="633">
        <v>259</v>
      </c>
      <c r="J139" s="633">
        <v>260</v>
      </c>
      <c r="L139" s="633">
        <v>261</v>
      </c>
      <c r="N139" s="633">
        <v>262</v>
      </c>
      <c r="P139" s="633">
        <v>263</v>
      </c>
      <c r="R139" s="633">
        <v>264</v>
      </c>
      <c r="T139" s="633">
        <v>265</v>
      </c>
      <c r="V139" s="633">
        <v>266</v>
      </c>
      <c r="X139" s="633">
        <v>267</v>
      </c>
      <c r="Z139" s="633">
        <v>268</v>
      </c>
      <c r="AB139" s="633">
        <v>269</v>
      </c>
      <c r="AD139" s="633">
        <v>270</v>
      </c>
      <c r="AF139" s="633">
        <v>271</v>
      </c>
      <c r="AH139" s="656"/>
      <c r="AI139" s="662"/>
      <c r="AJ139" s="658"/>
      <c r="AK139" s="658"/>
      <c r="AL139" s="664"/>
    </row>
    <row r="140" spans="1:38" ht="15.75" customHeight="1">
      <c r="A140" s="715"/>
      <c r="B140" s="716"/>
      <c r="C140" s="716"/>
      <c r="D140" s="716"/>
      <c r="E140" s="716"/>
      <c r="F140" s="716"/>
      <c r="G140" s="716"/>
      <c r="H140" s="716"/>
      <c r="I140" s="716"/>
      <c r="J140" s="716"/>
      <c r="K140" s="716"/>
      <c r="L140" s="716"/>
      <c r="M140" s="716"/>
      <c r="N140" s="716"/>
      <c r="O140" s="716"/>
      <c r="P140" s="716"/>
      <c r="Q140" s="716"/>
      <c r="R140" s="716"/>
      <c r="S140" s="716"/>
      <c r="T140" s="716"/>
      <c r="U140" s="716"/>
      <c r="V140" s="716"/>
      <c r="W140" s="716"/>
      <c r="X140" s="716"/>
      <c r="Y140" s="716"/>
      <c r="Z140" s="716"/>
      <c r="AA140" s="716"/>
      <c r="AB140" s="716"/>
      <c r="AC140" s="716"/>
      <c r="AD140" s="716"/>
      <c r="AE140" s="716"/>
      <c r="AF140" s="716"/>
      <c r="AG140" s="716"/>
      <c r="AH140" s="656"/>
      <c r="AI140" s="662"/>
      <c r="AJ140" s="658"/>
      <c r="AK140" s="658"/>
      <c r="AL140" s="664"/>
    </row>
    <row r="141" spans="1:38" ht="15.75" customHeight="1">
      <c r="A141" s="715"/>
      <c r="B141" s="716"/>
      <c r="C141" s="716"/>
      <c r="D141" s="716"/>
      <c r="E141" s="716"/>
      <c r="F141" s="716"/>
      <c r="G141" s="716"/>
      <c r="H141" s="716"/>
      <c r="I141" s="716"/>
      <c r="J141" s="716"/>
      <c r="K141" s="716"/>
      <c r="L141" s="716"/>
      <c r="M141" s="716"/>
      <c r="N141" s="716"/>
      <c r="O141" s="716"/>
      <c r="P141" s="716"/>
      <c r="Q141" s="716"/>
      <c r="R141" s="716"/>
      <c r="S141" s="716"/>
      <c r="T141" s="716"/>
      <c r="U141" s="716"/>
      <c r="V141" s="716"/>
      <c r="W141" s="716"/>
      <c r="X141" s="716"/>
      <c r="Y141" s="716"/>
      <c r="Z141" s="716"/>
      <c r="AA141" s="716"/>
      <c r="AB141" s="716"/>
      <c r="AC141" s="716"/>
      <c r="AD141" s="716"/>
      <c r="AE141" s="716"/>
      <c r="AF141" s="716"/>
      <c r="AG141" s="716"/>
      <c r="AH141" s="656"/>
      <c r="AI141" s="662"/>
      <c r="AJ141" s="658"/>
      <c r="AK141" s="658"/>
      <c r="AL141" s="664"/>
    </row>
    <row r="142" spans="1:38" ht="15.75" customHeight="1">
      <c r="A142" s="726">
        <v>347</v>
      </c>
      <c r="B142" s="718"/>
      <c r="C142" s="727">
        <v>380.09399999999999</v>
      </c>
      <c r="D142" s="718"/>
      <c r="E142" s="727">
        <v>388</v>
      </c>
      <c r="F142" s="718"/>
      <c r="G142" s="727">
        <v>371</v>
      </c>
      <c r="H142" s="718"/>
      <c r="I142" s="727">
        <v>364</v>
      </c>
      <c r="J142" s="718"/>
      <c r="K142" s="727">
        <v>336</v>
      </c>
      <c r="L142" s="718"/>
      <c r="M142" s="727">
        <v>418</v>
      </c>
      <c r="N142" s="718"/>
      <c r="O142" s="727">
        <v>420.93</v>
      </c>
      <c r="P142" s="718"/>
      <c r="Q142" s="728">
        <v>217.86199999999999</v>
      </c>
      <c r="R142" s="718"/>
      <c r="S142" s="727">
        <v>373.79300000000001</v>
      </c>
      <c r="T142" s="718"/>
      <c r="U142" s="727">
        <v>336</v>
      </c>
      <c r="V142" s="718"/>
      <c r="W142" s="727">
        <v>355.56</v>
      </c>
      <c r="X142" s="718"/>
      <c r="Y142" s="727">
        <v>169</v>
      </c>
      <c r="Z142" s="718"/>
      <c r="AA142" s="728">
        <v>81</v>
      </c>
      <c r="AB142" s="718"/>
      <c r="AC142" s="727">
        <v>80.799000000000007</v>
      </c>
      <c r="AD142" s="718"/>
      <c r="AE142" s="727">
        <v>382</v>
      </c>
      <c r="AF142" s="718"/>
      <c r="AG142" s="720"/>
      <c r="AH142" s="656">
        <f>SUM(A142:AG142)</f>
        <v>5021.0380000000005</v>
      </c>
      <c r="AI142" s="662">
        <f>+AH142+AI134</f>
        <v>101619.49200000001</v>
      </c>
      <c r="AJ142" s="658">
        <f>COUNTA(A143:AF143)</f>
        <v>0</v>
      </c>
      <c r="AK142" s="658">
        <f>COUNTA(A141:AF141)</f>
        <v>0</v>
      </c>
      <c r="AL142" s="664"/>
    </row>
    <row r="143" spans="1:38" ht="15.75" customHeight="1" thickBot="1">
      <c r="A143" s="735"/>
      <c r="B143" s="721"/>
      <c r="C143" s="716"/>
      <c r="D143" s="721"/>
      <c r="E143" s="716"/>
      <c r="F143" s="722"/>
      <c r="G143" s="716"/>
      <c r="H143" s="721"/>
      <c r="I143" s="716"/>
      <c r="J143" s="722"/>
      <c r="K143" s="716"/>
      <c r="L143" s="721"/>
      <c r="M143" s="716"/>
      <c r="N143" s="722"/>
      <c r="O143" s="716"/>
      <c r="P143" s="721"/>
      <c r="Q143" s="716"/>
      <c r="R143" s="722"/>
      <c r="S143" s="716"/>
      <c r="T143" s="721"/>
      <c r="U143" s="716"/>
      <c r="V143" s="722"/>
      <c r="W143" s="716"/>
      <c r="X143" s="721"/>
      <c r="Y143" s="716"/>
      <c r="Z143" s="722"/>
      <c r="AA143" s="716"/>
      <c r="AB143" s="721"/>
      <c r="AC143" s="716"/>
      <c r="AD143" s="722"/>
      <c r="AE143" s="716"/>
      <c r="AF143" s="722"/>
      <c r="AG143" s="716"/>
      <c r="AH143" s="656"/>
      <c r="AI143" s="662"/>
      <c r="AJ143" s="658"/>
      <c r="AK143" s="658"/>
      <c r="AL143" s="664"/>
    </row>
    <row r="144" spans="1:38" s="635" customFormat="1">
      <c r="A144" s="737"/>
      <c r="B144" s="635" t="s">
        <v>587</v>
      </c>
      <c r="D144" s="635" t="s">
        <v>588</v>
      </c>
      <c r="F144" s="635" t="s">
        <v>589</v>
      </c>
      <c r="H144" s="635" t="s">
        <v>590</v>
      </c>
      <c r="J144" s="635" t="s">
        <v>591</v>
      </c>
      <c r="L144" s="635" t="s">
        <v>592</v>
      </c>
      <c r="N144" s="635" t="s">
        <v>593</v>
      </c>
      <c r="P144" s="635" t="s">
        <v>210</v>
      </c>
      <c r="Q144" s="1094" t="s">
        <v>481</v>
      </c>
      <c r="R144" s="635" t="s">
        <v>594</v>
      </c>
      <c r="T144" s="635" t="s">
        <v>595</v>
      </c>
      <c r="V144" s="635" t="s">
        <v>596</v>
      </c>
      <c r="X144" s="635" t="s">
        <v>211</v>
      </c>
      <c r="Z144" s="635" t="s">
        <v>597</v>
      </c>
      <c r="AA144" s="733" t="s">
        <v>598</v>
      </c>
      <c r="AB144" s="635" t="s">
        <v>599</v>
      </c>
      <c r="AD144" s="635" t="s">
        <v>600</v>
      </c>
      <c r="AF144" s="635" t="s">
        <v>601</v>
      </c>
      <c r="AH144" s="656"/>
      <c r="AI144" s="662"/>
      <c r="AJ144" s="658"/>
      <c r="AK144" s="658"/>
      <c r="AL144" s="664"/>
    </row>
    <row r="145" spans="1:38" s="635" customFormat="1">
      <c r="A145" s="737"/>
      <c r="B145" s="635" t="s">
        <v>69</v>
      </c>
      <c r="D145" s="635" t="s">
        <v>546</v>
      </c>
      <c r="F145" s="635" t="s">
        <v>54</v>
      </c>
      <c r="H145" s="635" t="s">
        <v>54</v>
      </c>
      <c r="J145" s="635" t="s">
        <v>54</v>
      </c>
      <c r="L145" s="635" t="s">
        <v>433</v>
      </c>
      <c r="N145" s="635" t="s">
        <v>69</v>
      </c>
      <c r="P145" s="740" t="s">
        <v>602</v>
      </c>
      <c r="Q145" s="1094"/>
      <c r="R145" s="635" t="s">
        <v>602</v>
      </c>
      <c r="T145" s="635" t="s">
        <v>545</v>
      </c>
      <c r="V145" s="635" t="s">
        <v>54</v>
      </c>
      <c r="X145" s="635" t="s">
        <v>470</v>
      </c>
      <c r="Z145" s="635" t="s">
        <v>603</v>
      </c>
      <c r="AA145" s="733" t="s">
        <v>283</v>
      </c>
      <c r="AB145" s="635" t="s">
        <v>603</v>
      </c>
      <c r="AD145" s="635" t="s">
        <v>470</v>
      </c>
      <c r="AF145" s="635" t="s">
        <v>433</v>
      </c>
      <c r="AH145" s="656"/>
      <c r="AI145" s="662"/>
      <c r="AJ145" s="658"/>
      <c r="AK145" s="658"/>
      <c r="AL145" s="664"/>
    </row>
    <row r="146" spans="1:38">
      <c r="A146" s="646"/>
      <c r="Z146" s="1093"/>
      <c r="AA146" s="1093"/>
      <c r="AB146" s="1093"/>
      <c r="AH146" s="656"/>
      <c r="AI146" s="662"/>
      <c r="AJ146" s="658"/>
      <c r="AK146" s="658"/>
      <c r="AL146" s="664"/>
    </row>
    <row r="147" spans="1:38">
      <c r="A147" s="646"/>
      <c r="B147" s="633">
        <v>272</v>
      </c>
      <c r="D147" s="633">
        <v>273</v>
      </c>
      <c r="F147" s="633">
        <v>274</v>
      </c>
      <c r="H147" s="633">
        <v>275</v>
      </c>
      <c r="J147" s="633">
        <v>276</v>
      </c>
      <c r="L147" s="633">
        <v>277</v>
      </c>
      <c r="N147" s="633">
        <v>278</v>
      </c>
      <c r="P147" s="633">
        <v>279</v>
      </c>
      <c r="R147" s="633">
        <v>280</v>
      </c>
      <c r="T147" s="633">
        <v>281</v>
      </c>
      <c r="V147" s="633">
        <v>282</v>
      </c>
      <c r="X147" s="633">
        <v>283</v>
      </c>
      <c r="Z147" s="633">
        <v>284</v>
      </c>
      <c r="AB147" s="633">
        <v>285</v>
      </c>
      <c r="AD147" s="633">
        <v>286</v>
      </c>
      <c r="AF147" s="633">
        <v>287</v>
      </c>
      <c r="AH147" s="656"/>
      <c r="AI147" s="662"/>
      <c r="AJ147" s="658"/>
      <c r="AK147" s="658"/>
      <c r="AL147" s="664"/>
    </row>
    <row r="148" spans="1:38" ht="15.75" customHeight="1">
      <c r="A148" s="715"/>
      <c r="B148" s="716"/>
      <c r="C148" s="716"/>
      <c r="D148" s="716"/>
      <c r="E148" s="716"/>
      <c r="F148" s="716"/>
      <c r="G148" s="716"/>
      <c r="H148" s="716"/>
      <c r="I148" s="716"/>
      <c r="J148" s="716"/>
      <c r="K148" s="716"/>
      <c r="L148" s="716"/>
      <c r="M148" s="716"/>
      <c r="N148" s="716"/>
      <c r="O148" s="716"/>
      <c r="P148" s="716"/>
      <c r="Q148" s="716"/>
      <c r="R148" s="716"/>
      <c r="S148" s="716"/>
      <c r="T148" s="716"/>
      <c r="U148" s="716"/>
      <c r="V148" s="716"/>
      <c r="W148" s="716"/>
      <c r="X148" s="716"/>
      <c r="Y148" s="716"/>
      <c r="Z148" s="716"/>
      <c r="AA148" s="716"/>
      <c r="AB148" s="716"/>
      <c r="AC148" s="716"/>
      <c r="AD148" s="716"/>
      <c r="AE148" s="716"/>
      <c r="AF148" s="716"/>
      <c r="AG148" s="716"/>
      <c r="AH148" s="656"/>
      <c r="AI148" s="662"/>
      <c r="AJ148" s="658"/>
      <c r="AK148" s="658"/>
      <c r="AL148" s="664"/>
    </row>
    <row r="149" spans="1:38" ht="15.75" customHeight="1">
      <c r="A149" s="715"/>
      <c r="B149" s="716"/>
      <c r="C149" s="716"/>
      <c r="D149" s="716"/>
      <c r="E149" s="716"/>
      <c r="F149" s="716"/>
      <c r="G149" s="716"/>
      <c r="H149" s="716"/>
      <c r="I149" s="716"/>
      <c r="J149" s="716"/>
      <c r="K149" s="716"/>
      <c r="L149" s="716"/>
      <c r="M149" s="716"/>
      <c r="N149" s="716"/>
      <c r="O149" s="716"/>
      <c r="P149" s="716"/>
      <c r="Q149" s="716"/>
      <c r="R149" s="716"/>
      <c r="S149" s="716"/>
      <c r="T149" s="716"/>
      <c r="U149" s="716"/>
      <c r="V149" s="716"/>
      <c r="W149" s="716"/>
      <c r="X149" s="716"/>
      <c r="Y149" s="716"/>
      <c r="Z149" s="716"/>
      <c r="AA149" s="716"/>
      <c r="AB149" s="716"/>
      <c r="AC149" s="716"/>
      <c r="AD149" s="716"/>
      <c r="AE149" s="716"/>
      <c r="AF149" s="716"/>
      <c r="AG149" s="716"/>
      <c r="AH149" s="656"/>
      <c r="AI149" s="662"/>
      <c r="AJ149" s="658"/>
      <c r="AK149" s="658"/>
      <c r="AL149" s="664"/>
    </row>
    <row r="150" spans="1:38" ht="15.75" customHeight="1">
      <c r="A150" s="726">
        <v>420</v>
      </c>
      <c r="B150" s="718"/>
      <c r="C150" s="727">
        <v>404</v>
      </c>
      <c r="D150" s="718"/>
      <c r="E150" s="727">
        <v>433</v>
      </c>
      <c r="F150" s="718"/>
      <c r="G150" s="727">
        <v>389</v>
      </c>
      <c r="H150" s="718"/>
      <c r="I150" s="727">
        <v>430</v>
      </c>
      <c r="J150" s="743"/>
      <c r="K150" s="727">
        <v>357</v>
      </c>
      <c r="L150" s="729"/>
      <c r="M150" s="727">
        <v>369</v>
      </c>
      <c r="N150" s="729"/>
      <c r="O150" s="727">
        <v>294</v>
      </c>
      <c r="P150" s="729"/>
      <c r="Q150" s="727">
        <v>377.32799999999997</v>
      </c>
      <c r="R150" s="718"/>
      <c r="S150" s="728">
        <v>219.542</v>
      </c>
      <c r="T150" s="718"/>
      <c r="U150" s="727">
        <v>390</v>
      </c>
      <c r="V150" s="718"/>
      <c r="W150" s="727">
        <v>408.74900000000002</v>
      </c>
      <c r="X150" s="718"/>
      <c r="Y150" s="727">
        <v>413</v>
      </c>
      <c r="Z150" s="718"/>
      <c r="AA150" s="727">
        <v>396</v>
      </c>
      <c r="AB150" s="718"/>
      <c r="AC150" s="727">
        <v>355</v>
      </c>
      <c r="AD150" s="718"/>
      <c r="AE150" s="727">
        <v>416.15800000000002</v>
      </c>
      <c r="AF150" s="718"/>
      <c r="AG150" s="720"/>
      <c r="AH150" s="656">
        <f>SUM(A150:AG150)</f>
        <v>6071.777</v>
      </c>
      <c r="AI150" s="662">
        <f>+AH150+AI142</f>
        <v>107691.26900000001</v>
      </c>
      <c r="AJ150" s="658">
        <f>COUNTA(A151:AF151)</f>
        <v>3</v>
      </c>
      <c r="AK150" s="658">
        <f>COUNTA(A149:AF149)</f>
        <v>0</v>
      </c>
      <c r="AL150" s="664"/>
    </row>
    <row r="151" spans="1:38" ht="15.75" customHeight="1" thickBot="1">
      <c r="A151" s="735"/>
      <c r="B151" s="721"/>
      <c r="C151" s="716"/>
      <c r="D151" s="721"/>
      <c r="E151" s="716"/>
      <c r="F151" s="722"/>
      <c r="G151" s="716"/>
      <c r="H151" s="721"/>
      <c r="I151" s="716"/>
      <c r="J151" s="793"/>
      <c r="K151" s="716"/>
      <c r="L151" s="732" t="s">
        <v>385</v>
      </c>
      <c r="M151" s="716"/>
      <c r="N151" s="732" t="s">
        <v>385</v>
      </c>
      <c r="O151" s="716"/>
      <c r="P151" s="732" t="s">
        <v>385</v>
      </c>
      <c r="Q151" s="716"/>
      <c r="R151" s="722"/>
      <c r="S151" s="716"/>
      <c r="T151" s="721"/>
      <c r="U151" s="716"/>
      <c r="V151" s="722"/>
      <c r="W151" s="716"/>
      <c r="X151" s="721"/>
      <c r="Y151" s="716"/>
      <c r="Z151" s="722"/>
      <c r="AA151" s="716"/>
      <c r="AB151" s="721"/>
      <c r="AC151" s="716"/>
      <c r="AD151" s="722"/>
      <c r="AE151" s="716"/>
      <c r="AF151" s="722"/>
      <c r="AG151" s="716"/>
      <c r="AH151" s="656"/>
      <c r="AI151" s="662"/>
      <c r="AJ151" s="658"/>
      <c r="AK151" s="658"/>
      <c r="AL151" s="664"/>
    </row>
    <row r="152" spans="1:38" s="635" customFormat="1">
      <c r="A152" s="737"/>
      <c r="B152" s="635" t="s">
        <v>604</v>
      </c>
      <c r="D152" s="635" t="s">
        <v>605</v>
      </c>
      <c r="F152" s="635" t="s">
        <v>606</v>
      </c>
      <c r="H152" s="635" t="s">
        <v>607</v>
      </c>
      <c r="J152" s="635" t="s">
        <v>608</v>
      </c>
      <c r="L152" s="635" t="s">
        <v>212</v>
      </c>
      <c r="N152" s="635" t="s">
        <v>609</v>
      </c>
      <c r="P152" s="635" t="s">
        <v>610</v>
      </c>
      <c r="R152" s="635" t="s">
        <v>611</v>
      </c>
      <c r="S152" s="733" t="s">
        <v>612</v>
      </c>
      <c r="T152" s="635" t="s">
        <v>213</v>
      </c>
      <c r="V152" s="635" t="s">
        <v>613</v>
      </c>
      <c r="X152" s="635" t="s">
        <v>614</v>
      </c>
      <c r="Z152" s="635" t="s">
        <v>615</v>
      </c>
      <c r="AB152" s="635" t="s">
        <v>616</v>
      </c>
      <c r="AD152" s="635" t="s">
        <v>617</v>
      </c>
      <c r="AF152" s="635" t="s">
        <v>214</v>
      </c>
      <c r="AH152" s="656"/>
      <c r="AI152" s="662"/>
      <c r="AJ152" s="658"/>
      <c r="AK152" s="658"/>
      <c r="AL152" s="664"/>
    </row>
    <row r="153" spans="1:38" s="635" customFormat="1">
      <c r="A153" s="737"/>
      <c r="B153" s="635" t="s">
        <v>54</v>
      </c>
      <c r="D153" s="635" t="s">
        <v>69</v>
      </c>
      <c r="F153" s="635" t="s">
        <v>69</v>
      </c>
      <c r="H153" s="635" t="s">
        <v>69</v>
      </c>
      <c r="J153" s="635" t="s">
        <v>69</v>
      </c>
      <c r="L153" s="635" t="s">
        <v>64</v>
      </c>
      <c r="N153" s="635" t="s">
        <v>54</v>
      </c>
      <c r="P153" s="635" t="s">
        <v>54</v>
      </c>
      <c r="R153" s="742" t="s">
        <v>618</v>
      </c>
      <c r="S153" s="733" t="s">
        <v>450</v>
      </c>
      <c r="T153" s="742" t="s">
        <v>573</v>
      </c>
      <c r="V153" s="635" t="s">
        <v>54</v>
      </c>
      <c r="X153" s="635" t="s">
        <v>619</v>
      </c>
      <c r="Z153" s="635" t="s">
        <v>433</v>
      </c>
      <c r="AB153" s="635" t="s">
        <v>64</v>
      </c>
      <c r="AD153" s="635" t="s">
        <v>64</v>
      </c>
      <c r="AF153" s="635" t="s">
        <v>453</v>
      </c>
      <c r="AH153" s="656"/>
      <c r="AI153" s="662"/>
      <c r="AJ153" s="658"/>
      <c r="AK153" s="658"/>
      <c r="AL153" s="664"/>
    </row>
    <row r="154" spans="1:38">
      <c r="A154" s="646"/>
      <c r="R154" s="1093"/>
      <c r="S154" s="1093"/>
      <c r="T154" s="1093"/>
      <c r="AH154" s="656"/>
      <c r="AI154" s="662"/>
      <c r="AJ154" s="658"/>
      <c r="AK154" s="658"/>
      <c r="AL154" s="664"/>
    </row>
    <row r="155" spans="1:38">
      <c r="A155" s="646"/>
      <c r="B155" s="633">
        <v>288</v>
      </c>
      <c r="D155" s="633">
        <v>289</v>
      </c>
      <c r="F155" s="633">
        <v>290</v>
      </c>
      <c r="H155" s="633">
        <v>291</v>
      </c>
      <c r="J155" s="633">
        <v>292</v>
      </c>
      <c r="L155" s="633">
        <v>293</v>
      </c>
      <c r="N155" s="633">
        <v>294</v>
      </c>
      <c r="P155" s="633">
        <v>295</v>
      </c>
      <c r="R155" s="633">
        <v>296</v>
      </c>
      <c r="T155" s="633">
        <v>297</v>
      </c>
      <c r="V155" s="633">
        <v>298</v>
      </c>
      <c r="X155" s="633">
        <v>299</v>
      </c>
      <c r="Z155" s="633">
        <v>300</v>
      </c>
      <c r="AB155" s="633">
        <v>301</v>
      </c>
      <c r="AD155" s="633">
        <v>302</v>
      </c>
      <c r="AF155" s="633">
        <v>303</v>
      </c>
      <c r="AH155" s="656"/>
      <c r="AI155" s="662"/>
      <c r="AJ155" s="658"/>
      <c r="AK155" s="658"/>
      <c r="AL155" s="664"/>
    </row>
    <row r="156" spans="1:38" ht="15.75" customHeight="1">
      <c r="A156" s="715"/>
      <c r="B156" s="716"/>
      <c r="C156" s="716"/>
      <c r="D156" s="716"/>
      <c r="E156" s="716"/>
      <c r="F156" s="716"/>
      <c r="G156" s="716"/>
      <c r="H156" s="716"/>
      <c r="I156" s="716"/>
      <c r="J156" s="716"/>
      <c r="K156" s="716"/>
      <c r="L156" s="716"/>
      <c r="M156" s="716"/>
      <c r="N156" s="716"/>
      <c r="O156" s="716"/>
      <c r="P156" s="716"/>
      <c r="Q156" s="716"/>
      <c r="R156" s="716"/>
      <c r="S156" s="716"/>
      <c r="T156" s="716"/>
      <c r="U156" s="716"/>
      <c r="V156" s="716"/>
      <c r="W156" s="716"/>
      <c r="X156" s="716"/>
      <c r="Y156" s="716"/>
      <c r="Z156" s="716"/>
      <c r="AA156" s="716"/>
      <c r="AB156" s="716"/>
      <c r="AC156" s="716"/>
      <c r="AD156" s="716"/>
      <c r="AE156" s="716"/>
      <c r="AF156" s="716"/>
      <c r="AG156" s="716"/>
      <c r="AH156" s="656"/>
      <c r="AI156" s="662"/>
      <c r="AJ156" s="658"/>
      <c r="AK156" s="658"/>
      <c r="AL156" s="664"/>
    </row>
    <row r="157" spans="1:38" ht="15.75" customHeight="1">
      <c r="A157" s="715"/>
      <c r="B157" s="716"/>
      <c r="C157" s="716"/>
      <c r="D157" s="716"/>
      <c r="E157" s="716"/>
      <c r="F157" s="716"/>
      <c r="G157" s="716"/>
      <c r="H157" s="716"/>
      <c r="I157" s="716"/>
      <c r="J157" s="716"/>
      <c r="K157" s="716"/>
      <c r="L157" s="716"/>
      <c r="M157" s="716"/>
      <c r="N157" s="716"/>
      <c r="O157" s="716"/>
      <c r="P157" s="716"/>
      <c r="Q157" s="716"/>
      <c r="R157" s="716"/>
      <c r="S157" s="716"/>
      <c r="T157" s="716"/>
      <c r="U157" s="716"/>
      <c r="V157" s="716"/>
      <c r="W157" s="716"/>
      <c r="X157" s="716"/>
      <c r="Y157" s="716"/>
      <c r="Z157" s="716"/>
      <c r="AA157" s="716"/>
      <c r="AB157" s="716"/>
      <c r="AC157" s="716"/>
      <c r="AD157" s="716"/>
      <c r="AE157" s="716"/>
      <c r="AF157" s="716"/>
      <c r="AG157" s="716"/>
      <c r="AH157" s="656"/>
      <c r="AI157" s="662"/>
      <c r="AJ157" s="658"/>
      <c r="AK157" s="658"/>
      <c r="AL157" s="664"/>
    </row>
    <row r="158" spans="1:38" ht="15.75" customHeight="1">
      <c r="A158" s="726">
        <v>386</v>
      </c>
      <c r="B158" s="718"/>
      <c r="C158" s="727">
        <v>417.90600000000001</v>
      </c>
      <c r="D158" s="718"/>
      <c r="E158" s="727">
        <v>407</v>
      </c>
      <c r="F158" s="718"/>
      <c r="G158" s="727">
        <v>405</v>
      </c>
      <c r="H158" s="718"/>
      <c r="I158" s="727">
        <v>404.00200000000001</v>
      </c>
      <c r="J158" s="718"/>
      <c r="K158" s="727">
        <v>409.99799999999999</v>
      </c>
      <c r="L158" s="718"/>
      <c r="M158" s="727">
        <v>340.34500000000003</v>
      </c>
      <c r="N158" s="718"/>
      <c r="O158" s="728">
        <v>246.238</v>
      </c>
      <c r="P158" s="718"/>
      <c r="Q158" s="727">
        <v>383.09399999999999</v>
      </c>
      <c r="R158" s="718"/>
      <c r="S158" s="728">
        <v>220.922</v>
      </c>
      <c r="T158" s="718"/>
      <c r="U158" s="727">
        <v>382.48099999999999</v>
      </c>
      <c r="V158" s="718"/>
      <c r="W158" s="728">
        <v>251.09700000000001</v>
      </c>
      <c r="X158" s="718"/>
      <c r="Y158" s="727">
        <v>405.55900000000003</v>
      </c>
      <c r="Z158" s="718"/>
      <c r="AA158" s="727">
        <v>394</v>
      </c>
      <c r="AB158" s="718"/>
      <c r="AC158" s="727">
        <v>341</v>
      </c>
      <c r="AD158" s="718"/>
      <c r="AE158" s="727">
        <v>345</v>
      </c>
      <c r="AF158" s="718"/>
      <c r="AG158" s="720"/>
      <c r="AH158" s="656">
        <f>SUM(A158:AG158)</f>
        <v>5739.6419999999998</v>
      </c>
      <c r="AI158" s="662">
        <f>+AH158+AI150</f>
        <v>113430.91100000002</v>
      </c>
      <c r="AJ158" s="658">
        <f>COUNTA(A159:AF159)</f>
        <v>0</v>
      </c>
      <c r="AK158" s="658">
        <f>COUNTA(A157:AF157)</f>
        <v>0</v>
      </c>
      <c r="AL158" s="664"/>
    </row>
    <row r="159" spans="1:38" ht="15.75" customHeight="1" thickBot="1">
      <c r="A159" s="735"/>
      <c r="B159" s="721"/>
      <c r="C159" s="731"/>
      <c r="D159" s="721"/>
      <c r="E159" s="731"/>
      <c r="F159" s="722"/>
      <c r="G159" s="731"/>
      <c r="H159" s="721"/>
      <c r="I159" s="731"/>
      <c r="J159" s="722"/>
      <c r="K159" s="731"/>
      <c r="L159" s="721"/>
      <c r="M159" s="731"/>
      <c r="N159" s="722"/>
      <c r="O159" s="731"/>
      <c r="P159" s="721"/>
      <c r="Q159" s="731"/>
      <c r="R159" s="722"/>
      <c r="S159" s="731"/>
      <c r="T159" s="721"/>
      <c r="U159" s="731"/>
      <c r="V159" s="722"/>
      <c r="W159" s="731"/>
      <c r="X159" s="721"/>
      <c r="Y159" s="731"/>
      <c r="Z159" s="722"/>
      <c r="AA159" s="731"/>
      <c r="AB159" s="721"/>
      <c r="AC159" s="731"/>
      <c r="AD159" s="722"/>
      <c r="AE159" s="731"/>
      <c r="AF159" s="722"/>
      <c r="AG159" s="716"/>
      <c r="AH159" s="656"/>
      <c r="AI159" s="662"/>
      <c r="AJ159" s="658"/>
      <c r="AK159" s="658"/>
      <c r="AL159" s="664"/>
    </row>
    <row r="160" spans="1:38" s="635" customFormat="1">
      <c r="A160" s="737"/>
      <c r="B160" s="635" t="s">
        <v>620</v>
      </c>
      <c r="D160" s="635" t="s">
        <v>621</v>
      </c>
      <c r="F160" s="635" t="s">
        <v>622</v>
      </c>
      <c r="H160" s="635" t="s">
        <v>623</v>
      </c>
      <c r="J160" s="635" t="s">
        <v>624</v>
      </c>
      <c r="L160" s="635" t="s">
        <v>625</v>
      </c>
      <c r="N160" s="635" t="s">
        <v>215</v>
      </c>
      <c r="O160" s="1091" t="s">
        <v>480</v>
      </c>
      <c r="P160" s="635" t="s">
        <v>626</v>
      </c>
      <c r="R160" s="635" t="s">
        <v>627</v>
      </c>
      <c r="S160" s="733" t="s">
        <v>272</v>
      </c>
      <c r="T160" s="635" t="s">
        <v>628</v>
      </c>
      <c r="V160" s="635" t="s">
        <v>216</v>
      </c>
      <c r="W160" s="733" t="s">
        <v>569</v>
      </c>
      <c r="X160" s="635" t="s">
        <v>629</v>
      </c>
      <c r="Z160" s="635" t="s">
        <v>630</v>
      </c>
      <c r="AB160" s="635" t="s">
        <v>631</v>
      </c>
      <c r="AD160" s="635" t="s">
        <v>632</v>
      </c>
      <c r="AF160" s="635" t="s">
        <v>633</v>
      </c>
      <c r="AH160" s="656"/>
      <c r="AI160" s="662"/>
      <c r="AJ160" s="658"/>
      <c r="AK160" s="658"/>
      <c r="AL160" s="664"/>
    </row>
    <row r="161" spans="1:38" s="635" customFormat="1">
      <c r="A161" s="737"/>
      <c r="B161" s="635" t="s">
        <v>433</v>
      </c>
      <c r="D161" s="635" t="s">
        <v>634</v>
      </c>
      <c r="F161" s="635" t="s">
        <v>64</v>
      </c>
      <c r="H161" s="635" t="s">
        <v>64</v>
      </c>
      <c r="J161" s="635" t="s">
        <v>64</v>
      </c>
      <c r="L161" s="635" t="s">
        <v>69</v>
      </c>
      <c r="N161" s="635" t="s">
        <v>469</v>
      </c>
      <c r="O161" s="1092"/>
      <c r="P161" s="635" t="s">
        <v>545</v>
      </c>
      <c r="R161" s="635" t="s">
        <v>635</v>
      </c>
      <c r="T161" s="635" t="s">
        <v>618</v>
      </c>
      <c r="V161" s="635" t="s">
        <v>534</v>
      </c>
      <c r="X161" s="635" t="s">
        <v>572</v>
      </c>
      <c r="Z161" s="635" t="s">
        <v>545</v>
      </c>
      <c r="AB161" s="635" t="s">
        <v>64</v>
      </c>
      <c r="AD161" s="635" t="s">
        <v>64</v>
      </c>
      <c r="AF161" s="635" t="s">
        <v>64</v>
      </c>
      <c r="AH161" s="656"/>
      <c r="AI161" s="662"/>
      <c r="AJ161" s="658"/>
      <c r="AK161" s="658"/>
      <c r="AL161" s="664"/>
    </row>
    <row r="162" spans="1:38">
      <c r="A162" s="646"/>
      <c r="AH162" s="656"/>
      <c r="AI162" s="662"/>
      <c r="AJ162" s="658"/>
      <c r="AK162" s="658"/>
      <c r="AL162" s="664"/>
    </row>
    <row r="163" spans="1:38">
      <c r="A163" s="646"/>
      <c r="B163" s="633">
        <v>304</v>
      </c>
      <c r="D163" s="633">
        <v>305</v>
      </c>
      <c r="F163" s="633">
        <v>306</v>
      </c>
      <c r="H163" s="633">
        <v>307</v>
      </c>
      <c r="J163" s="633">
        <v>308</v>
      </c>
      <c r="L163" s="633">
        <v>309</v>
      </c>
      <c r="N163" s="633">
        <v>310</v>
      </c>
      <c r="P163" s="633">
        <v>311</v>
      </c>
      <c r="R163" s="633">
        <v>312</v>
      </c>
      <c r="T163" s="633">
        <v>313</v>
      </c>
      <c r="V163" s="633">
        <v>314</v>
      </c>
      <c r="X163" s="633">
        <v>315</v>
      </c>
      <c r="Z163" s="633">
        <v>316</v>
      </c>
      <c r="AB163" s="633">
        <v>317</v>
      </c>
      <c r="AD163" s="633">
        <v>318</v>
      </c>
      <c r="AF163" s="633">
        <v>319</v>
      </c>
      <c r="AH163" s="656"/>
      <c r="AI163" s="662"/>
      <c r="AJ163" s="658"/>
      <c r="AK163" s="658"/>
      <c r="AL163" s="664"/>
    </row>
    <row r="164" spans="1:38" ht="15.75" customHeight="1">
      <c r="A164" s="715"/>
      <c r="B164" s="716"/>
      <c r="C164" s="716"/>
      <c r="D164" s="716"/>
      <c r="E164" s="716"/>
      <c r="F164" s="716"/>
      <c r="G164" s="716"/>
      <c r="H164" s="716"/>
      <c r="I164" s="716"/>
      <c r="J164" s="716"/>
      <c r="K164" s="716"/>
      <c r="L164" s="716"/>
      <c r="M164" s="716"/>
      <c r="N164" s="716"/>
      <c r="O164" s="716"/>
      <c r="P164" s="716"/>
      <c r="Q164" s="716"/>
      <c r="R164" s="716"/>
      <c r="S164" s="716"/>
      <c r="T164" s="716"/>
      <c r="U164" s="716"/>
      <c r="V164" s="716"/>
      <c r="W164" s="716"/>
      <c r="X164" s="716"/>
      <c r="Y164" s="716"/>
      <c r="Z164" s="716"/>
      <c r="AA164" s="716"/>
      <c r="AB164" s="716"/>
      <c r="AC164" s="716"/>
      <c r="AD164" s="716"/>
      <c r="AE164" s="716"/>
      <c r="AF164" s="716"/>
      <c r="AG164" s="716"/>
      <c r="AH164" s="656"/>
      <c r="AI164" s="662"/>
      <c r="AJ164" s="658"/>
      <c r="AK164" s="658"/>
      <c r="AL164" s="664"/>
    </row>
    <row r="165" spans="1:38" ht="15.75" customHeight="1">
      <c r="A165" s="715"/>
      <c r="B165" s="716"/>
      <c r="C165" s="716"/>
      <c r="D165" s="716"/>
      <c r="E165" s="716"/>
      <c r="F165" s="716"/>
      <c r="G165" s="716"/>
      <c r="H165" s="716"/>
      <c r="I165" s="716"/>
      <c r="J165" s="716"/>
      <c r="K165" s="716"/>
      <c r="L165" s="716"/>
      <c r="M165" s="716"/>
      <c r="N165" s="716"/>
      <c r="O165" s="716"/>
      <c r="P165" s="716"/>
      <c r="Q165" s="716"/>
      <c r="R165" s="716"/>
      <c r="S165" s="716"/>
      <c r="T165" s="716"/>
      <c r="U165" s="716"/>
      <c r="V165" s="716"/>
      <c r="W165" s="716"/>
      <c r="X165" s="716"/>
      <c r="Y165" s="716"/>
      <c r="Z165" s="716"/>
      <c r="AA165" s="716"/>
      <c r="AB165" s="716"/>
      <c r="AC165" s="716"/>
      <c r="AD165" s="716"/>
      <c r="AE165" s="716"/>
      <c r="AF165" s="716"/>
      <c r="AG165" s="716"/>
      <c r="AH165" s="656"/>
      <c r="AI165" s="662"/>
      <c r="AJ165" s="658"/>
      <c r="AK165" s="658"/>
      <c r="AL165" s="664"/>
    </row>
    <row r="166" spans="1:38" ht="15.75" customHeight="1">
      <c r="A166" s="726">
        <v>419.43099999999998</v>
      </c>
      <c r="B166" s="718"/>
      <c r="C166" s="728">
        <v>247.386</v>
      </c>
      <c r="D166" s="718"/>
      <c r="E166" s="728">
        <v>240.46700000000001</v>
      </c>
      <c r="F166" s="718"/>
      <c r="G166" s="727">
        <v>400.06900000000002</v>
      </c>
      <c r="H166" s="718"/>
      <c r="I166" s="727">
        <v>342.10199999999998</v>
      </c>
      <c r="J166" s="718"/>
      <c r="K166" s="728">
        <v>228.107</v>
      </c>
      <c r="L166" s="718"/>
      <c r="M166" s="727">
        <v>379</v>
      </c>
      <c r="N166" s="718"/>
      <c r="O166" s="727">
        <v>407</v>
      </c>
      <c r="P166" s="718"/>
      <c r="Q166" s="727">
        <v>433</v>
      </c>
      <c r="R166" s="718"/>
      <c r="S166" s="727">
        <v>375</v>
      </c>
      <c r="T166" s="718"/>
      <c r="U166" s="727">
        <v>409</v>
      </c>
      <c r="V166" s="718"/>
      <c r="W166" s="727">
        <v>383</v>
      </c>
      <c r="X166" s="718"/>
      <c r="Y166" s="727">
        <v>383</v>
      </c>
      <c r="Z166" s="718"/>
      <c r="AA166" s="727">
        <v>400.55799999999999</v>
      </c>
      <c r="AB166" s="718"/>
      <c r="AC166" s="727">
        <v>417.97899999999998</v>
      </c>
      <c r="AD166" s="718"/>
      <c r="AE166" s="727">
        <v>366</v>
      </c>
      <c r="AF166" s="718"/>
      <c r="AG166" s="720"/>
      <c r="AH166" s="656">
        <f>SUM(A166:AG166)</f>
        <v>5831.0990000000002</v>
      </c>
      <c r="AI166" s="662">
        <f>+AH166+AI158</f>
        <v>119262.01000000002</v>
      </c>
      <c r="AJ166" s="658">
        <f>COUNTA(A167:AF167)</f>
        <v>0</v>
      </c>
      <c r="AK166" s="658">
        <f>COUNTA(A165:AF165)</f>
        <v>0</v>
      </c>
      <c r="AL166" s="664"/>
    </row>
    <row r="167" spans="1:38" ht="15.75" customHeight="1" thickBot="1">
      <c r="A167" s="735"/>
      <c r="B167" s="721"/>
      <c r="C167" s="731"/>
      <c r="D167" s="721"/>
      <c r="E167" s="731"/>
      <c r="F167" s="722"/>
      <c r="G167" s="731"/>
      <c r="H167" s="721"/>
      <c r="I167" s="731"/>
      <c r="J167" s="722"/>
      <c r="K167" s="731"/>
      <c r="L167" s="721"/>
      <c r="M167" s="731"/>
      <c r="N167" s="722"/>
      <c r="O167" s="731"/>
      <c r="P167" s="721"/>
      <c r="Q167" s="731"/>
      <c r="R167" s="722"/>
      <c r="S167" s="731"/>
      <c r="T167" s="721"/>
      <c r="U167" s="731"/>
      <c r="V167" s="722"/>
      <c r="W167" s="731"/>
      <c r="X167" s="721"/>
      <c r="Y167" s="731"/>
      <c r="Z167" s="722"/>
      <c r="AA167" s="731"/>
      <c r="AB167" s="721"/>
      <c r="AC167" s="731"/>
      <c r="AD167" s="722"/>
      <c r="AE167" s="731"/>
      <c r="AF167" s="722"/>
      <c r="AG167" s="716"/>
      <c r="AH167" s="656"/>
      <c r="AI167" s="662"/>
      <c r="AJ167" s="658"/>
      <c r="AK167" s="658"/>
      <c r="AL167" s="664"/>
    </row>
    <row r="168" spans="1:38" s="635" customFormat="1">
      <c r="A168" s="737"/>
      <c r="B168" s="635" t="s">
        <v>217</v>
      </c>
      <c r="C168" s="1094" t="s">
        <v>481</v>
      </c>
      <c r="D168" s="635" t="s">
        <v>636</v>
      </c>
      <c r="E168" s="733" t="s">
        <v>272</v>
      </c>
      <c r="F168" s="635" t="s">
        <v>637</v>
      </c>
      <c r="H168" s="635" t="s">
        <v>638</v>
      </c>
      <c r="J168" s="635" t="s">
        <v>218</v>
      </c>
      <c r="K168" s="733" t="s">
        <v>272</v>
      </c>
      <c r="L168" s="635" t="s">
        <v>639</v>
      </c>
      <c r="N168" s="635" t="s">
        <v>640</v>
      </c>
      <c r="P168" s="635" t="s">
        <v>641</v>
      </c>
      <c r="R168" s="635" t="s">
        <v>642</v>
      </c>
      <c r="T168" s="635" t="s">
        <v>643</v>
      </c>
      <c r="V168" s="635" t="s">
        <v>644</v>
      </c>
      <c r="X168" s="635" t="s">
        <v>219</v>
      </c>
      <c r="Z168" s="635" t="s">
        <v>645</v>
      </c>
      <c r="AB168" s="635" t="s">
        <v>646</v>
      </c>
      <c r="AD168" s="635" t="s">
        <v>647</v>
      </c>
      <c r="AF168" s="635" t="s">
        <v>648</v>
      </c>
      <c r="AH168" s="656"/>
      <c r="AI168" s="662"/>
      <c r="AJ168" s="658"/>
      <c r="AK168" s="658"/>
      <c r="AL168" s="664"/>
    </row>
    <row r="169" spans="1:38" s="635" customFormat="1">
      <c r="A169" s="737"/>
      <c r="B169" s="740" t="s">
        <v>452</v>
      </c>
      <c r="C169" s="1094"/>
      <c r="D169" s="635" t="s">
        <v>452</v>
      </c>
      <c r="F169" s="635" t="s">
        <v>634</v>
      </c>
      <c r="H169" s="635" t="s">
        <v>439</v>
      </c>
      <c r="J169" s="635" t="s">
        <v>573</v>
      </c>
      <c r="L169" s="635" t="s">
        <v>437</v>
      </c>
      <c r="N169" s="635" t="s">
        <v>69</v>
      </c>
      <c r="P169" s="635" t="s">
        <v>433</v>
      </c>
      <c r="R169" s="635" t="s">
        <v>64</v>
      </c>
      <c r="T169" s="635" t="s">
        <v>64</v>
      </c>
      <c r="V169" s="635" t="s">
        <v>64</v>
      </c>
      <c r="X169" s="635" t="s">
        <v>54</v>
      </c>
      <c r="Z169" s="635" t="s">
        <v>433</v>
      </c>
      <c r="AB169" s="635" t="s">
        <v>634</v>
      </c>
      <c r="AD169" s="635" t="s">
        <v>425</v>
      </c>
      <c r="AF169" s="635" t="s">
        <v>54</v>
      </c>
      <c r="AH169" s="656"/>
      <c r="AI169" s="662"/>
      <c r="AJ169" s="658"/>
      <c r="AK169" s="658"/>
      <c r="AL169" s="664"/>
    </row>
    <row r="170" spans="1:38">
      <c r="A170" s="646"/>
      <c r="AH170" s="656"/>
      <c r="AI170" s="662"/>
      <c r="AJ170" s="658"/>
      <c r="AK170" s="658"/>
      <c r="AL170" s="664"/>
    </row>
    <row r="171" spans="1:38">
      <c r="A171" s="646"/>
      <c r="B171" s="633">
        <v>320</v>
      </c>
      <c r="D171" s="633">
        <v>321</v>
      </c>
      <c r="F171" s="633">
        <v>322</v>
      </c>
      <c r="H171" s="633">
        <v>323</v>
      </c>
      <c r="J171" s="633">
        <v>324</v>
      </c>
      <c r="L171" s="633">
        <v>325</v>
      </c>
      <c r="N171" s="633">
        <v>326</v>
      </c>
      <c r="P171" s="633">
        <v>327</v>
      </c>
      <c r="R171" s="633">
        <v>328</v>
      </c>
      <c r="T171" s="633">
        <v>329</v>
      </c>
      <c r="V171" s="633">
        <v>330</v>
      </c>
      <c r="X171" s="633">
        <v>331</v>
      </c>
      <c r="Z171" s="633">
        <v>332</v>
      </c>
      <c r="AB171" s="633">
        <v>333</v>
      </c>
      <c r="AD171" s="633">
        <v>334</v>
      </c>
      <c r="AF171" s="633">
        <v>335</v>
      </c>
      <c r="AH171" s="656"/>
      <c r="AI171" s="662"/>
      <c r="AJ171" s="658"/>
      <c r="AK171" s="658"/>
      <c r="AL171" s="664"/>
    </row>
    <row r="172" spans="1:38" ht="15.75" customHeight="1">
      <c r="A172" s="715"/>
      <c r="B172" s="716"/>
      <c r="C172" s="716"/>
      <c r="D172" s="716"/>
      <c r="E172" s="716"/>
      <c r="F172" s="716"/>
      <c r="G172" s="716"/>
      <c r="H172" s="716"/>
      <c r="I172" s="716"/>
      <c r="J172" s="716"/>
      <c r="K172" s="716"/>
      <c r="L172" s="716"/>
      <c r="M172" s="716"/>
      <c r="N172" s="716"/>
      <c r="O172" s="716"/>
      <c r="P172" s="716"/>
      <c r="Q172" s="716"/>
      <c r="R172" s="716"/>
      <c r="S172" s="716"/>
      <c r="T172" s="716"/>
      <c r="U172" s="716"/>
      <c r="V172" s="716"/>
      <c r="W172" s="716"/>
      <c r="X172" s="716"/>
      <c r="Y172" s="716"/>
      <c r="Z172" s="716"/>
      <c r="AA172" s="716"/>
      <c r="AB172" s="716"/>
      <c r="AC172" s="716"/>
      <c r="AD172" s="716"/>
      <c r="AE172" s="716"/>
      <c r="AF172" s="716"/>
      <c r="AG172" s="716"/>
      <c r="AH172" s="656"/>
      <c r="AI172" s="662"/>
      <c r="AJ172" s="658"/>
      <c r="AK172" s="658"/>
      <c r="AL172" s="664"/>
    </row>
    <row r="173" spans="1:38" ht="15.75" customHeight="1">
      <c r="A173" s="715"/>
      <c r="B173" s="716"/>
      <c r="C173" s="716"/>
      <c r="D173" s="716"/>
      <c r="E173" s="716"/>
      <c r="F173" s="716"/>
      <c r="G173" s="716"/>
      <c r="H173" s="716"/>
      <c r="I173" s="716"/>
      <c r="J173" s="716"/>
      <c r="K173" s="716"/>
      <c r="L173" s="716"/>
      <c r="M173" s="716"/>
      <c r="N173" s="716"/>
      <c r="O173" s="716"/>
      <c r="P173" s="716"/>
      <c r="Q173" s="716"/>
      <c r="R173" s="716"/>
      <c r="S173" s="716"/>
      <c r="T173" s="716"/>
      <c r="U173" s="716"/>
      <c r="V173" s="716"/>
      <c r="W173" s="716"/>
      <c r="X173" s="716"/>
      <c r="Y173" s="716"/>
      <c r="Z173" s="716"/>
      <c r="AA173" s="716"/>
      <c r="AB173" s="716"/>
      <c r="AC173" s="716"/>
      <c r="AD173" s="716"/>
      <c r="AE173" s="716"/>
      <c r="AF173" s="716"/>
      <c r="AG173" s="716"/>
      <c r="AH173" s="656"/>
      <c r="AI173" s="662"/>
      <c r="AJ173" s="658"/>
      <c r="AK173" s="658"/>
      <c r="AL173" s="664"/>
    </row>
    <row r="174" spans="1:38" ht="15.75" customHeight="1">
      <c r="A174" s="726">
        <v>394</v>
      </c>
      <c r="B174" s="718"/>
      <c r="C174" s="727">
        <v>391</v>
      </c>
      <c r="D174" s="718"/>
      <c r="E174" s="727">
        <v>385.77300000000002</v>
      </c>
      <c r="F174" s="718"/>
      <c r="G174" s="727">
        <v>380</v>
      </c>
      <c r="H174" s="718"/>
      <c r="I174" s="727">
        <v>403</v>
      </c>
      <c r="J174" s="718"/>
      <c r="K174" s="727">
        <v>375</v>
      </c>
      <c r="L174" s="718"/>
      <c r="M174" s="727">
        <v>413</v>
      </c>
      <c r="N174" s="718"/>
      <c r="O174" s="727">
        <v>418</v>
      </c>
      <c r="P174" s="718"/>
      <c r="Q174" s="727">
        <v>410</v>
      </c>
      <c r="R174" s="718"/>
      <c r="S174" s="727">
        <v>411</v>
      </c>
      <c r="T174" s="718"/>
      <c r="U174" s="727">
        <v>413</v>
      </c>
      <c r="V174" s="718"/>
      <c r="W174" s="727">
        <v>379</v>
      </c>
      <c r="X174" s="718"/>
      <c r="Y174" s="727">
        <v>401.33199999999999</v>
      </c>
      <c r="Z174" s="718"/>
      <c r="AA174" s="727">
        <v>395</v>
      </c>
      <c r="AB174" s="718"/>
      <c r="AC174" s="727">
        <v>318.988</v>
      </c>
      <c r="AD174" s="718"/>
      <c r="AE174" s="728">
        <v>226.50800000000001</v>
      </c>
      <c r="AF174" s="718"/>
      <c r="AG174" s="720"/>
      <c r="AH174" s="656">
        <f>SUM(A174:AG174)</f>
        <v>6114.6010000000006</v>
      </c>
      <c r="AI174" s="662">
        <f>+AH174+AI166</f>
        <v>125376.61100000002</v>
      </c>
      <c r="AJ174" s="658">
        <f>COUNTA(A175:AF175)</f>
        <v>0</v>
      </c>
      <c r="AK174" s="658">
        <f>COUNTA(A173:AF173)</f>
        <v>0</v>
      </c>
      <c r="AL174" s="664"/>
    </row>
    <row r="175" spans="1:38" ht="15.75" customHeight="1" thickBot="1">
      <c r="A175" s="730"/>
      <c r="B175" s="721"/>
      <c r="C175" s="731"/>
      <c r="D175" s="721"/>
      <c r="E175" s="731"/>
      <c r="F175" s="722"/>
      <c r="G175" s="731"/>
      <c r="H175" s="721"/>
      <c r="I175" s="731"/>
      <c r="J175" s="722"/>
      <c r="K175" s="731"/>
      <c r="L175" s="721"/>
      <c r="M175" s="731"/>
      <c r="N175" s="722"/>
      <c r="O175" s="731"/>
      <c r="P175" s="721"/>
      <c r="Q175" s="731"/>
      <c r="R175" s="722"/>
      <c r="S175" s="731"/>
      <c r="T175" s="721"/>
      <c r="U175" s="731"/>
      <c r="V175" s="722"/>
      <c r="W175" s="731"/>
      <c r="X175" s="721"/>
      <c r="Y175" s="731"/>
      <c r="Z175" s="722"/>
      <c r="AA175" s="731"/>
      <c r="AB175" s="721"/>
      <c r="AC175" s="731"/>
      <c r="AD175" s="722"/>
      <c r="AE175" s="731"/>
      <c r="AF175" s="722"/>
      <c r="AG175" s="716"/>
      <c r="AH175" s="656"/>
      <c r="AI175" s="662"/>
      <c r="AJ175" s="658"/>
      <c r="AK175" s="658"/>
      <c r="AL175" s="664"/>
    </row>
    <row r="176" spans="1:38" s="635" customFormat="1">
      <c r="A176" s="737"/>
      <c r="B176" s="635" t="s">
        <v>649</v>
      </c>
      <c r="D176" s="635" t="s">
        <v>650</v>
      </c>
      <c r="F176" s="635" t="s">
        <v>220</v>
      </c>
      <c r="H176" s="635" t="s">
        <v>651</v>
      </c>
      <c r="J176" s="635" t="s">
        <v>652</v>
      </c>
      <c r="L176" s="635" t="s">
        <v>653</v>
      </c>
      <c r="N176" s="635" t="s">
        <v>654</v>
      </c>
      <c r="P176" s="635" t="s">
        <v>655</v>
      </c>
      <c r="R176" s="635" t="s">
        <v>656</v>
      </c>
      <c r="T176" s="635" t="s">
        <v>221</v>
      </c>
      <c r="V176" s="635" t="s">
        <v>657</v>
      </c>
      <c r="X176" s="635" t="s">
        <v>658</v>
      </c>
      <c r="Z176" s="635" t="s">
        <v>659</v>
      </c>
      <c r="AB176" s="635" t="s">
        <v>660</v>
      </c>
      <c r="AD176" s="635" t="s">
        <v>222</v>
      </c>
      <c r="AE176" s="733" t="s">
        <v>661</v>
      </c>
      <c r="AF176" s="635" t="s">
        <v>662</v>
      </c>
      <c r="AH176" s="656"/>
      <c r="AI176" s="662"/>
      <c r="AJ176" s="658"/>
      <c r="AK176" s="658"/>
      <c r="AL176" s="664"/>
    </row>
    <row r="177" spans="1:38" s="635" customFormat="1">
      <c r="A177" s="737"/>
      <c r="B177" s="635" t="s">
        <v>69</v>
      </c>
      <c r="D177" s="635" t="s">
        <v>54</v>
      </c>
      <c r="F177" s="635" t="s">
        <v>561</v>
      </c>
      <c r="H177" s="635" t="s">
        <v>69</v>
      </c>
      <c r="J177" s="635" t="s">
        <v>54</v>
      </c>
      <c r="L177" s="635" t="s">
        <v>69</v>
      </c>
      <c r="N177" s="635" t="s">
        <v>69</v>
      </c>
      <c r="P177" s="635" t="s">
        <v>64</v>
      </c>
      <c r="R177" s="635" t="s">
        <v>69</v>
      </c>
      <c r="T177" s="635" t="s">
        <v>433</v>
      </c>
      <c r="V177" s="635" t="s">
        <v>54</v>
      </c>
      <c r="X177" s="635" t="s">
        <v>433</v>
      </c>
      <c r="Z177" s="635" t="s">
        <v>561</v>
      </c>
      <c r="AB177" s="635" t="s">
        <v>69</v>
      </c>
      <c r="AD177" s="635" t="s">
        <v>425</v>
      </c>
      <c r="AF177" s="635" t="s">
        <v>453</v>
      </c>
      <c r="AH177" s="656"/>
      <c r="AI177" s="662"/>
      <c r="AJ177" s="658"/>
      <c r="AK177" s="658"/>
      <c r="AL177" s="664"/>
    </row>
    <row r="178" spans="1:38">
      <c r="A178" s="678"/>
      <c r="B178" s="679"/>
      <c r="C178" s="679"/>
      <c r="D178" s="679"/>
      <c r="E178" s="679"/>
      <c r="F178" s="679"/>
      <c r="G178" s="679"/>
      <c r="H178" s="679"/>
      <c r="I178" s="679"/>
      <c r="J178" s="679"/>
      <c r="K178" s="679"/>
      <c r="L178" s="679"/>
      <c r="M178" s="679"/>
      <c r="N178" s="679"/>
      <c r="O178" s="679"/>
      <c r="P178" s="679"/>
      <c r="Q178" s="679"/>
      <c r="R178" s="679"/>
      <c r="S178" s="679"/>
      <c r="T178" s="679"/>
      <c r="U178" s="679"/>
      <c r="V178" s="679"/>
      <c r="W178" s="679"/>
      <c r="X178" s="679"/>
      <c r="Y178" s="679"/>
      <c r="Z178" s="679"/>
      <c r="AA178" s="679"/>
      <c r="AB178" s="679"/>
      <c r="AC178" s="679"/>
      <c r="AD178" s="679"/>
      <c r="AE178" s="679"/>
      <c r="AF178" s="679"/>
      <c r="AG178" s="679"/>
      <c r="AH178" s="681"/>
      <c r="AI178" s="682"/>
      <c r="AJ178" s="683"/>
      <c r="AK178" s="683"/>
      <c r="AL178" s="684"/>
    </row>
    <row r="179" spans="1:38">
      <c r="A179" s="646"/>
      <c r="B179" s="633">
        <v>336</v>
      </c>
      <c r="D179" s="633">
        <v>337</v>
      </c>
      <c r="F179" s="633">
        <v>338</v>
      </c>
      <c r="H179" s="633">
        <v>339</v>
      </c>
      <c r="J179" s="633">
        <v>340</v>
      </c>
      <c r="L179" s="633">
        <v>341</v>
      </c>
      <c r="N179" s="633">
        <v>342</v>
      </c>
      <c r="P179" s="633">
        <v>343</v>
      </c>
      <c r="R179" s="633">
        <v>344</v>
      </c>
      <c r="T179" s="633">
        <v>345</v>
      </c>
      <c r="V179" s="633">
        <v>346</v>
      </c>
      <c r="X179" s="633">
        <v>347</v>
      </c>
      <c r="Z179" s="633">
        <v>348</v>
      </c>
      <c r="AB179" s="633">
        <v>349</v>
      </c>
      <c r="AD179" s="633">
        <v>350</v>
      </c>
      <c r="AF179" s="633">
        <v>351</v>
      </c>
      <c r="AH179" s="656"/>
      <c r="AI179" s="662"/>
      <c r="AJ179" s="658"/>
      <c r="AK179" s="658"/>
      <c r="AL179" s="664"/>
    </row>
    <row r="180" spans="1:38" ht="15.75" customHeight="1">
      <c r="A180" s="715"/>
      <c r="B180" s="716"/>
      <c r="C180" s="716"/>
      <c r="D180" s="716"/>
      <c r="E180" s="716"/>
      <c r="F180" s="716"/>
      <c r="G180" s="716"/>
      <c r="H180" s="716"/>
      <c r="I180" s="716"/>
      <c r="J180" s="716"/>
      <c r="K180" s="716"/>
      <c r="L180" s="716"/>
      <c r="M180" s="716"/>
      <c r="N180" s="716"/>
      <c r="O180" s="716"/>
      <c r="P180" s="716"/>
      <c r="Q180" s="716"/>
      <c r="R180" s="716"/>
      <c r="S180" s="716"/>
      <c r="T180" s="716"/>
      <c r="U180" s="716"/>
      <c r="V180" s="716"/>
      <c r="W180" s="716"/>
      <c r="X180" s="716"/>
      <c r="Y180" s="716"/>
      <c r="Z180" s="716"/>
      <c r="AA180" s="716"/>
      <c r="AB180" s="716"/>
      <c r="AC180" s="716"/>
      <c r="AD180" s="716"/>
      <c r="AE180" s="716"/>
      <c r="AF180" s="716"/>
      <c r="AG180" s="716"/>
      <c r="AH180" s="656"/>
      <c r="AI180" s="662"/>
      <c r="AJ180" s="658"/>
      <c r="AK180" s="658"/>
      <c r="AL180" s="664"/>
    </row>
    <row r="181" spans="1:38" ht="15.75" customHeight="1">
      <c r="A181" s="715"/>
      <c r="B181" s="716"/>
      <c r="C181" s="716"/>
      <c r="D181" s="716"/>
      <c r="E181" s="716"/>
      <c r="F181" s="716"/>
      <c r="G181" s="716"/>
      <c r="H181" s="716"/>
      <c r="I181" s="716"/>
      <c r="J181" s="716"/>
      <c r="K181" s="716"/>
      <c r="L181" s="716"/>
      <c r="M181" s="716"/>
      <c r="N181" s="716"/>
      <c r="O181" s="716"/>
      <c r="P181" s="716"/>
      <c r="Q181" s="716"/>
      <c r="R181" s="716"/>
      <c r="S181" s="716"/>
      <c r="T181" s="716"/>
      <c r="U181" s="716"/>
      <c r="V181" s="716"/>
      <c r="W181" s="716"/>
      <c r="X181" s="716"/>
      <c r="Y181" s="716"/>
      <c r="Z181" s="716"/>
      <c r="AA181" s="716"/>
      <c r="AB181" s="716"/>
      <c r="AC181" s="716"/>
      <c r="AD181" s="716"/>
      <c r="AE181" s="716"/>
      <c r="AF181" s="716"/>
      <c r="AG181" s="716"/>
      <c r="AH181" s="656"/>
      <c r="AI181" s="662"/>
      <c r="AJ181" s="658"/>
      <c r="AK181" s="658"/>
      <c r="AL181" s="664"/>
    </row>
    <row r="182" spans="1:38" ht="15.75" customHeight="1">
      <c r="A182" s="726">
        <v>376</v>
      </c>
      <c r="B182" s="718"/>
      <c r="C182" s="727">
        <v>382.57299999999998</v>
      </c>
      <c r="D182" s="718"/>
      <c r="E182" s="727">
        <v>402</v>
      </c>
      <c r="F182" s="718"/>
      <c r="G182" s="727">
        <v>338</v>
      </c>
      <c r="H182" s="718"/>
      <c r="I182" s="727">
        <v>337</v>
      </c>
      <c r="J182" s="718"/>
      <c r="K182" s="727">
        <v>383</v>
      </c>
      <c r="L182" s="718"/>
      <c r="M182" s="727">
        <v>384</v>
      </c>
      <c r="N182" s="718"/>
      <c r="O182" s="727">
        <v>388</v>
      </c>
      <c r="P182" s="718"/>
      <c r="Q182" s="727">
        <v>389.649</v>
      </c>
      <c r="R182" s="718"/>
      <c r="S182" s="727">
        <v>409</v>
      </c>
      <c r="T182" s="718"/>
      <c r="U182" s="727">
        <v>382.024</v>
      </c>
      <c r="V182" s="718"/>
      <c r="W182" s="727">
        <v>379</v>
      </c>
      <c r="X182" s="718"/>
      <c r="Y182" s="727">
        <v>272</v>
      </c>
      <c r="Z182" s="718"/>
      <c r="AA182" s="727">
        <v>327</v>
      </c>
      <c r="AB182" s="718"/>
      <c r="AC182" s="727">
        <v>295</v>
      </c>
      <c r="AD182" s="718"/>
      <c r="AE182" s="727">
        <v>390</v>
      </c>
      <c r="AF182" s="718"/>
      <c r="AG182" s="720"/>
      <c r="AH182" s="656">
        <f>SUM(A182:AG182)</f>
        <v>5834.2460000000001</v>
      </c>
      <c r="AI182" s="662">
        <f>+AH182+AI174</f>
        <v>131210.85700000002</v>
      </c>
      <c r="AJ182" s="658">
        <f>COUNTA(A183:AF183)</f>
        <v>0</v>
      </c>
      <c r="AK182" s="658">
        <f>COUNTA(A181:AF181)</f>
        <v>0</v>
      </c>
      <c r="AL182" s="664"/>
    </row>
    <row r="183" spans="1:38" ht="15.75" customHeight="1" thickBot="1">
      <c r="A183" s="730"/>
      <c r="B183" s="721"/>
      <c r="C183" s="731"/>
      <c r="D183" s="721"/>
      <c r="E183" s="731"/>
      <c r="F183" s="722"/>
      <c r="G183" s="731"/>
      <c r="H183" s="721"/>
      <c r="I183" s="731"/>
      <c r="J183" s="722"/>
      <c r="K183" s="731"/>
      <c r="L183" s="721"/>
      <c r="M183" s="731"/>
      <c r="N183" s="722"/>
      <c r="O183" s="731"/>
      <c r="P183" s="721"/>
      <c r="Q183" s="731"/>
      <c r="R183" s="722"/>
      <c r="S183" s="731"/>
      <c r="T183" s="721"/>
      <c r="U183" s="731"/>
      <c r="V183" s="722"/>
      <c r="W183" s="731"/>
      <c r="X183" s="721"/>
      <c r="Y183" s="731"/>
      <c r="Z183" s="722"/>
      <c r="AA183" s="731"/>
      <c r="AB183" s="721"/>
      <c r="AC183" s="731"/>
      <c r="AD183" s="722"/>
      <c r="AE183" s="731"/>
      <c r="AF183" s="722"/>
      <c r="AG183" s="716"/>
      <c r="AH183" s="656"/>
      <c r="AI183" s="662"/>
      <c r="AJ183" s="658"/>
      <c r="AK183" s="658"/>
      <c r="AL183" s="664"/>
    </row>
    <row r="184" spans="1:38" s="635" customFormat="1">
      <c r="A184" s="737"/>
      <c r="B184" s="635" t="s">
        <v>663</v>
      </c>
      <c r="D184" s="635" t="s">
        <v>664</v>
      </c>
      <c r="F184" s="635" t="s">
        <v>665</v>
      </c>
      <c r="H184" s="635" t="s">
        <v>666</v>
      </c>
      <c r="J184" s="635" t="s">
        <v>667</v>
      </c>
      <c r="L184" s="635" t="s">
        <v>223</v>
      </c>
      <c r="N184" s="635" t="s">
        <v>668</v>
      </c>
      <c r="P184" s="635" t="s">
        <v>669</v>
      </c>
      <c r="R184" s="635" t="s">
        <v>670</v>
      </c>
      <c r="T184" s="635" t="s">
        <v>671</v>
      </c>
      <c r="V184" s="635" t="s">
        <v>224</v>
      </c>
      <c r="X184" s="635" t="s">
        <v>672</v>
      </c>
      <c r="Z184" s="635" t="s">
        <v>673</v>
      </c>
      <c r="AB184" s="635" t="s">
        <v>674</v>
      </c>
      <c r="AD184" s="635" t="s">
        <v>675</v>
      </c>
      <c r="AF184" s="635" t="s">
        <v>676</v>
      </c>
      <c r="AH184" s="656"/>
      <c r="AI184" s="662"/>
      <c r="AJ184" s="658"/>
      <c r="AK184" s="658"/>
      <c r="AL184" s="664"/>
    </row>
    <row r="185" spans="1:38" s="635" customFormat="1">
      <c r="A185" s="737"/>
      <c r="B185" s="635" t="s">
        <v>64</v>
      </c>
      <c r="D185" s="635" t="s">
        <v>634</v>
      </c>
      <c r="F185" s="635" t="s">
        <v>69</v>
      </c>
      <c r="H185" s="635" t="s">
        <v>67</v>
      </c>
      <c r="J185" s="635" t="s">
        <v>54</v>
      </c>
      <c r="L185" s="635" t="s">
        <v>64</v>
      </c>
      <c r="N185" s="635" t="s">
        <v>69</v>
      </c>
      <c r="P185" s="635" t="s">
        <v>69</v>
      </c>
      <c r="R185" s="635" t="s">
        <v>467</v>
      </c>
      <c r="T185" s="635" t="s">
        <v>64</v>
      </c>
      <c r="V185" s="635" t="s">
        <v>451</v>
      </c>
      <c r="X185" s="635" t="s">
        <v>64</v>
      </c>
      <c r="Z185" s="635" t="s">
        <v>54</v>
      </c>
      <c r="AB185" s="635" t="s">
        <v>67</v>
      </c>
      <c r="AD185" s="635" t="s">
        <v>64</v>
      </c>
      <c r="AF185" s="635" t="s">
        <v>433</v>
      </c>
      <c r="AH185" s="656"/>
      <c r="AI185" s="662"/>
      <c r="AJ185" s="658"/>
      <c r="AK185" s="658"/>
      <c r="AL185" s="664"/>
    </row>
    <row r="186" spans="1:38">
      <c r="A186" s="646"/>
      <c r="AH186" s="656"/>
      <c r="AI186" s="662"/>
      <c r="AJ186" s="658"/>
      <c r="AK186" s="658"/>
      <c r="AL186" s="664"/>
    </row>
    <row r="187" spans="1:38">
      <c r="A187" s="646"/>
      <c r="B187" s="633">
        <v>352</v>
      </c>
      <c r="D187" s="633">
        <v>353</v>
      </c>
      <c r="F187" s="633">
        <v>354</v>
      </c>
      <c r="H187" s="633">
        <v>355</v>
      </c>
      <c r="J187" s="633">
        <v>356</v>
      </c>
      <c r="L187" s="633">
        <v>357</v>
      </c>
      <c r="N187" s="633">
        <v>358</v>
      </c>
      <c r="P187" s="633">
        <v>359</v>
      </c>
      <c r="R187" s="633">
        <v>360</v>
      </c>
      <c r="T187" s="633">
        <v>361</v>
      </c>
      <c r="V187" s="633">
        <v>362</v>
      </c>
      <c r="X187" s="633">
        <v>363</v>
      </c>
      <c r="Z187" s="633">
        <v>364</v>
      </c>
      <c r="AB187" s="633">
        <v>365</v>
      </c>
      <c r="AD187" s="633">
        <v>366</v>
      </c>
      <c r="AF187" s="633">
        <v>367</v>
      </c>
      <c r="AH187" s="656"/>
      <c r="AI187" s="662"/>
      <c r="AJ187" s="658"/>
      <c r="AK187" s="658"/>
      <c r="AL187" s="664"/>
    </row>
    <row r="188" spans="1:38" ht="15.75" customHeight="1">
      <c r="A188" s="715"/>
      <c r="B188" s="716"/>
      <c r="C188" s="716"/>
      <c r="D188" s="716"/>
      <c r="E188" s="716"/>
      <c r="F188" s="716"/>
      <c r="G188" s="716"/>
      <c r="H188" s="716"/>
      <c r="I188" s="716"/>
      <c r="J188" s="716"/>
      <c r="K188" s="716"/>
      <c r="L188" s="716"/>
      <c r="M188" s="716"/>
      <c r="N188" s="716"/>
      <c r="O188" s="716"/>
      <c r="P188" s="716"/>
      <c r="Q188" s="716"/>
      <c r="R188" s="716"/>
      <c r="S188" s="716"/>
      <c r="T188" s="716"/>
      <c r="U188" s="716"/>
      <c r="V188" s="716"/>
      <c r="W188" s="716"/>
      <c r="X188" s="716"/>
      <c r="Y188" s="716"/>
      <c r="Z188" s="716"/>
      <c r="AA188" s="716"/>
      <c r="AB188" s="716"/>
      <c r="AC188" s="716"/>
      <c r="AD188" s="716"/>
      <c r="AE188" s="716"/>
      <c r="AF188" s="716"/>
      <c r="AG188" s="716"/>
      <c r="AH188" s="656"/>
      <c r="AI188" s="662"/>
      <c r="AJ188" s="658"/>
      <c r="AK188" s="658"/>
      <c r="AL188" s="664"/>
    </row>
    <row r="189" spans="1:38" ht="15.75" customHeight="1">
      <c r="A189" s="715"/>
      <c r="B189" s="716"/>
      <c r="C189" s="716"/>
      <c r="D189" s="716"/>
      <c r="E189" s="716"/>
      <c r="F189" s="716"/>
      <c r="G189" s="716"/>
      <c r="H189" s="716"/>
      <c r="I189" s="716"/>
      <c r="J189" s="716"/>
      <c r="K189" s="716"/>
      <c r="L189" s="716"/>
      <c r="M189" s="716"/>
      <c r="N189" s="716"/>
      <c r="O189" s="716"/>
      <c r="P189" s="716"/>
      <c r="Q189" s="716"/>
      <c r="R189" s="716"/>
      <c r="S189" s="716"/>
      <c r="T189" s="716"/>
      <c r="U189" s="716"/>
      <c r="V189" s="716"/>
      <c r="W189" s="716"/>
      <c r="X189" s="716"/>
      <c r="Y189" s="716"/>
      <c r="Z189" s="716"/>
      <c r="AA189" s="716"/>
      <c r="AB189" s="716"/>
      <c r="AC189" s="716"/>
      <c r="AD189" s="716"/>
      <c r="AE189" s="716"/>
      <c r="AF189" s="716"/>
      <c r="AG189" s="716"/>
      <c r="AH189" s="656"/>
      <c r="AI189" s="662"/>
      <c r="AJ189" s="658"/>
      <c r="AK189" s="658"/>
      <c r="AL189" s="664"/>
    </row>
    <row r="190" spans="1:38" ht="15.75" customHeight="1">
      <c r="A190" s="726">
        <v>412</v>
      </c>
      <c r="B190" s="718"/>
      <c r="C190" s="727">
        <v>356</v>
      </c>
      <c r="D190" s="718"/>
      <c r="E190" s="727">
        <v>336.41300000000001</v>
      </c>
      <c r="F190" s="718"/>
      <c r="G190" s="728">
        <v>223.24</v>
      </c>
      <c r="H190" s="718"/>
      <c r="I190" s="727">
        <v>378</v>
      </c>
      <c r="J190" s="718"/>
      <c r="K190" s="727">
        <v>416.35899999999998</v>
      </c>
      <c r="L190" s="718"/>
      <c r="M190" s="727">
        <v>403</v>
      </c>
      <c r="N190" s="718"/>
      <c r="O190" s="727">
        <v>413.90499999999997</v>
      </c>
      <c r="P190" s="718"/>
      <c r="Q190" s="727">
        <v>340.96100000000001</v>
      </c>
      <c r="R190" s="718"/>
      <c r="S190" s="727">
        <v>346</v>
      </c>
      <c r="T190" s="718"/>
      <c r="U190" s="727">
        <v>383</v>
      </c>
      <c r="V190" s="718"/>
      <c r="W190" s="727">
        <v>434</v>
      </c>
      <c r="X190" s="718"/>
      <c r="Y190" s="727">
        <v>400</v>
      </c>
      <c r="Z190" s="718"/>
      <c r="AA190" s="727">
        <v>407</v>
      </c>
      <c r="AB190" s="718"/>
      <c r="AC190" s="727">
        <v>425.59699999999998</v>
      </c>
      <c r="AD190" s="718"/>
      <c r="AE190" s="727">
        <v>381</v>
      </c>
      <c r="AF190" s="718"/>
      <c r="AG190" s="720"/>
      <c r="AH190" s="656">
        <f>SUM(A190:AG190)</f>
        <v>6056.4750000000004</v>
      </c>
      <c r="AI190" s="662">
        <f>+AH190+AI182</f>
        <v>137267.33200000002</v>
      </c>
      <c r="AJ190" s="658">
        <f>COUNTA(A191:AF191)</f>
        <v>0</v>
      </c>
      <c r="AK190" s="658">
        <f>COUNTA(A189:AF189)</f>
        <v>0</v>
      </c>
      <c r="AL190" s="664"/>
    </row>
    <row r="191" spans="1:38" ht="15.75" customHeight="1" thickBot="1">
      <c r="A191" s="730"/>
      <c r="B191" s="721"/>
      <c r="C191" s="731"/>
      <c r="D191" s="721"/>
      <c r="E191" s="731"/>
      <c r="F191" s="722"/>
      <c r="G191" s="731"/>
      <c r="H191" s="721"/>
      <c r="I191" s="731"/>
      <c r="J191" s="722"/>
      <c r="K191" s="731"/>
      <c r="L191" s="721"/>
      <c r="M191" s="731"/>
      <c r="N191" s="722"/>
      <c r="O191" s="731"/>
      <c r="P191" s="721"/>
      <c r="Q191" s="731"/>
      <c r="R191" s="722"/>
      <c r="S191" s="731"/>
      <c r="T191" s="721"/>
      <c r="U191" s="731"/>
      <c r="V191" s="722"/>
      <c r="W191" s="731"/>
      <c r="X191" s="721"/>
      <c r="Y191" s="731"/>
      <c r="Z191" s="722"/>
      <c r="AA191" s="731"/>
      <c r="AB191" s="721"/>
      <c r="AC191" s="731"/>
      <c r="AD191" s="722"/>
      <c r="AE191" s="731"/>
      <c r="AF191" s="722"/>
      <c r="AG191" s="716"/>
      <c r="AH191" s="656"/>
      <c r="AI191" s="662"/>
      <c r="AJ191" s="658"/>
      <c r="AK191" s="658"/>
      <c r="AL191" s="664"/>
    </row>
    <row r="192" spans="1:38" s="635" customFormat="1">
      <c r="A192" s="737"/>
      <c r="B192" s="635" t="s">
        <v>677</v>
      </c>
      <c r="D192" s="635" t="s">
        <v>678</v>
      </c>
      <c r="F192" s="635" t="s">
        <v>679</v>
      </c>
      <c r="G192" s="733" t="s">
        <v>661</v>
      </c>
      <c r="H192" s="635" t="s">
        <v>225</v>
      </c>
      <c r="J192" s="635" t="s">
        <v>680</v>
      </c>
      <c r="L192" s="635" t="s">
        <v>681</v>
      </c>
      <c r="N192" s="635" t="s">
        <v>682</v>
      </c>
      <c r="P192" s="635" t="s">
        <v>683</v>
      </c>
      <c r="R192" s="635" t="s">
        <v>226</v>
      </c>
      <c r="T192" s="635" t="s">
        <v>684</v>
      </c>
      <c r="V192" s="635" t="s">
        <v>685</v>
      </c>
      <c r="X192" s="635" t="s">
        <v>686</v>
      </c>
      <c r="Z192" s="635" t="s">
        <v>687</v>
      </c>
      <c r="AB192" s="635" t="s">
        <v>688</v>
      </c>
      <c r="AD192" s="635" t="s">
        <v>689</v>
      </c>
      <c r="AF192" s="635" t="s">
        <v>136</v>
      </c>
      <c r="AH192" s="656"/>
      <c r="AI192" s="662"/>
      <c r="AJ192" s="658"/>
      <c r="AK192" s="658"/>
      <c r="AL192" s="664"/>
    </row>
    <row r="193" spans="1:38" s="635" customFormat="1">
      <c r="A193" s="737"/>
      <c r="B193" s="635" t="s">
        <v>69</v>
      </c>
      <c r="D193" s="635" t="s">
        <v>54</v>
      </c>
      <c r="F193" s="635" t="s">
        <v>561</v>
      </c>
      <c r="H193" s="635" t="s">
        <v>561</v>
      </c>
      <c r="J193" s="635" t="s">
        <v>64</v>
      </c>
      <c r="L193" s="635" t="s">
        <v>561</v>
      </c>
      <c r="N193" s="635" t="s">
        <v>433</v>
      </c>
      <c r="P193" s="635" t="s">
        <v>453</v>
      </c>
      <c r="R193" s="635" t="s">
        <v>439</v>
      </c>
      <c r="T193" s="635" t="s">
        <v>54</v>
      </c>
      <c r="V193" s="635" t="s">
        <v>69</v>
      </c>
      <c r="X193" s="635" t="s">
        <v>69</v>
      </c>
      <c r="Z193" s="635" t="s">
        <v>69</v>
      </c>
      <c r="AB193" s="635" t="s">
        <v>433</v>
      </c>
      <c r="AD193" s="635" t="s">
        <v>634</v>
      </c>
      <c r="AF193" s="635" t="s">
        <v>64</v>
      </c>
      <c r="AH193" s="656"/>
      <c r="AI193" s="662"/>
      <c r="AJ193" s="658"/>
      <c r="AK193" s="658"/>
      <c r="AL193" s="664"/>
    </row>
    <row r="194" spans="1:38">
      <c r="A194" s="646"/>
      <c r="AH194" s="656"/>
      <c r="AI194" s="662"/>
      <c r="AJ194" s="658"/>
      <c r="AK194" s="658"/>
      <c r="AL194" s="664"/>
    </row>
    <row r="195" spans="1:38">
      <c r="A195" s="646"/>
      <c r="B195" s="633">
        <v>368</v>
      </c>
      <c r="D195" s="633">
        <v>369</v>
      </c>
      <c r="F195" s="633">
        <v>370</v>
      </c>
      <c r="H195" s="633">
        <v>371</v>
      </c>
      <c r="J195" s="633">
        <v>372</v>
      </c>
      <c r="L195" s="633">
        <v>373</v>
      </c>
      <c r="N195" s="633">
        <v>374</v>
      </c>
      <c r="P195" s="633">
        <v>375</v>
      </c>
      <c r="R195" s="633">
        <v>376</v>
      </c>
      <c r="T195" s="633">
        <v>377</v>
      </c>
      <c r="V195" s="633">
        <v>378</v>
      </c>
      <c r="X195" s="633">
        <v>379</v>
      </c>
      <c r="Z195" s="633">
        <v>380</v>
      </c>
      <c r="AB195" s="633">
        <v>381</v>
      </c>
      <c r="AD195" s="633">
        <v>382</v>
      </c>
      <c r="AF195" s="633">
        <v>383</v>
      </c>
      <c r="AH195" s="656"/>
      <c r="AI195" s="662"/>
      <c r="AJ195" s="658"/>
      <c r="AK195" s="658"/>
      <c r="AL195" s="664"/>
    </row>
    <row r="196" spans="1:38" ht="15.75" customHeight="1">
      <c r="A196" s="715"/>
      <c r="B196" s="716"/>
      <c r="C196" s="716"/>
      <c r="D196" s="716"/>
      <c r="E196" s="716"/>
      <c r="F196" s="716"/>
      <c r="G196" s="716"/>
      <c r="H196" s="716"/>
      <c r="I196" s="716"/>
      <c r="J196" s="716"/>
      <c r="K196" s="716"/>
      <c r="L196" s="716"/>
      <c r="M196" s="716"/>
      <c r="N196" s="716"/>
      <c r="O196" s="716"/>
      <c r="P196" s="716"/>
      <c r="Q196" s="716"/>
      <c r="R196" s="716"/>
      <c r="S196" s="716"/>
      <c r="T196" s="716"/>
      <c r="U196" s="716"/>
      <c r="V196" s="716"/>
      <c r="W196" s="716"/>
      <c r="X196" s="716"/>
      <c r="Y196" s="716"/>
      <c r="Z196" s="716"/>
      <c r="AA196" s="716"/>
      <c r="AB196" s="716"/>
      <c r="AC196" s="716"/>
      <c r="AD196" s="716"/>
      <c r="AE196" s="716"/>
      <c r="AF196" s="716"/>
      <c r="AG196" s="716"/>
      <c r="AH196" s="656"/>
      <c r="AI196" s="662"/>
      <c r="AJ196" s="658"/>
      <c r="AK196" s="658"/>
      <c r="AL196" s="664"/>
    </row>
    <row r="197" spans="1:38" ht="15.75" customHeight="1">
      <c r="A197" s="715"/>
      <c r="B197" s="716"/>
      <c r="C197" s="716"/>
      <c r="D197" s="716"/>
      <c r="E197" s="716"/>
      <c r="F197" s="716"/>
      <c r="G197" s="716"/>
      <c r="H197" s="716"/>
      <c r="I197" s="716"/>
      <c r="J197" s="716"/>
      <c r="K197" s="716"/>
      <c r="L197" s="716"/>
      <c r="M197" s="716"/>
      <c r="N197" s="716"/>
      <c r="O197" s="716"/>
      <c r="P197" s="716"/>
      <c r="Q197" s="716"/>
      <c r="R197" s="716"/>
      <c r="S197" s="716"/>
      <c r="T197" s="716"/>
      <c r="U197" s="716"/>
      <c r="V197" s="716"/>
      <c r="W197" s="716"/>
      <c r="X197" s="716"/>
      <c r="Y197" s="716"/>
      <c r="Z197" s="716"/>
      <c r="AA197" s="716"/>
      <c r="AB197" s="716"/>
      <c r="AC197" s="716"/>
      <c r="AD197" s="716"/>
      <c r="AE197" s="716"/>
      <c r="AF197" s="716"/>
      <c r="AG197" s="716"/>
      <c r="AH197" s="656"/>
      <c r="AI197" s="662"/>
      <c r="AJ197" s="658"/>
      <c r="AK197" s="658"/>
      <c r="AL197" s="664"/>
    </row>
    <row r="198" spans="1:38" ht="15.75" customHeight="1">
      <c r="A198" s="726">
        <v>357</v>
      </c>
      <c r="B198" s="718"/>
      <c r="C198" s="727">
        <v>367</v>
      </c>
      <c r="D198" s="718"/>
      <c r="E198" s="727">
        <v>276</v>
      </c>
      <c r="F198" s="718"/>
      <c r="G198" s="727">
        <v>332</v>
      </c>
      <c r="H198" s="718"/>
      <c r="I198" s="727">
        <v>320</v>
      </c>
      <c r="J198" s="718"/>
      <c r="K198" s="727">
        <v>367</v>
      </c>
      <c r="L198" s="718"/>
      <c r="M198" s="727">
        <v>416.11099999999999</v>
      </c>
      <c r="N198" s="718"/>
      <c r="O198" s="727">
        <v>350.47199999999998</v>
      </c>
      <c r="P198" s="718"/>
      <c r="Q198" s="728">
        <v>199.19399999999999</v>
      </c>
      <c r="R198" s="718"/>
      <c r="S198" s="727">
        <v>433</v>
      </c>
      <c r="T198" s="718"/>
      <c r="U198" s="727">
        <v>341</v>
      </c>
      <c r="V198" s="718"/>
      <c r="W198" s="727">
        <v>331.66199999999998</v>
      </c>
      <c r="X198" s="718"/>
      <c r="Y198" s="728">
        <v>245.35599999999999</v>
      </c>
      <c r="Z198" s="718"/>
      <c r="AA198" s="727">
        <v>243</v>
      </c>
      <c r="AB198" s="718"/>
      <c r="AC198" s="727">
        <v>240.23</v>
      </c>
      <c r="AD198" s="718"/>
      <c r="AE198" s="728">
        <v>212.64</v>
      </c>
      <c r="AF198" s="718"/>
      <c r="AG198" s="720"/>
      <c r="AH198" s="656">
        <f>SUM(A198:AG198)</f>
        <v>5031.6649999999991</v>
      </c>
      <c r="AI198" s="662">
        <f>+AH198+AI190</f>
        <v>142298.99700000003</v>
      </c>
      <c r="AJ198" s="658">
        <f>COUNTA(A199:AF199)</f>
        <v>0</v>
      </c>
      <c r="AK198" s="658">
        <f>COUNTA(A197:AF197)</f>
        <v>0</v>
      </c>
      <c r="AL198" s="664"/>
    </row>
    <row r="199" spans="1:38" ht="15.75" customHeight="1" thickBot="1">
      <c r="A199" s="730"/>
      <c r="B199" s="721"/>
      <c r="C199" s="731"/>
      <c r="D199" s="721"/>
      <c r="E199" s="731"/>
      <c r="F199" s="722"/>
      <c r="G199" s="731"/>
      <c r="H199" s="721"/>
      <c r="I199" s="731"/>
      <c r="J199" s="722"/>
      <c r="K199" s="731"/>
      <c r="L199" s="721"/>
      <c r="M199" s="731"/>
      <c r="N199" s="722"/>
      <c r="O199" s="731"/>
      <c r="P199" s="721"/>
      <c r="Q199" s="731"/>
      <c r="R199" s="722"/>
      <c r="S199" s="731"/>
      <c r="T199" s="721"/>
      <c r="U199" s="731"/>
      <c r="V199" s="722"/>
      <c r="W199" s="731"/>
      <c r="X199" s="721"/>
      <c r="Y199" s="731"/>
      <c r="Z199" s="722"/>
      <c r="AA199" s="731"/>
      <c r="AB199" s="721"/>
      <c r="AC199" s="731"/>
      <c r="AD199" s="722"/>
      <c r="AE199" s="731"/>
      <c r="AF199" s="722"/>
      <c r="AG199" s="716"/>
      <c r="AH199" s="656"/>
      <c r="AI199" s="662"/>
      <c r="AJ199" s="658"/>
      <c r="AK199" s="658"/>
      <c r="AL199" s="664"/>
    </row>
    <row r="200" spans="1:38" s="635" customFormat="1">
      <c r="A200" s="737"/>
      <c r="B200" s="635" t="s">
        <v>690</v>
      </c>
      <c r="D200" s="635" t="s">
        <v>691</v>
      </c>
      <c r="F200" s="635" t="s">
        <v>692</v>
      </c>
      <c r="H200" s="635" t="s">
        <v>693</v>
      </c>
      <c r="J200" s="635" t="s">
        <v>694</v>
      </c>
      <c r="L200" s="635" t="s">
        <v>695</v>
      </c>
      <c r="N200" s="635" t="s">
        <v>696</v>
      </c>
      <c r="P200" s="635" t="s">
        <v>227</v>
      </c>
      <c r="Q200" s="733" t="s">
        <v>564</v>
      </c>
      <c r="R200" s="635" t="s">
        <v>697</v>
      </c>
      <c r="T200" s="635" t="s">
        <v>698</v>
      </c>
      <c r="V200" s="635" t="s">
        <v>699</v>
      </c>
      <c r="X200" s="635" t="s">
        <v>700</v>
      </c>
      <c r="Y200" s="733" t="s">
        <v>701</v>
      </c>
      <c r="Z200" s="635" t="s">
        <v>702</v>
      </c>
      <c r="AB200" s="635" t="s">
        <v>703</v>
      </c>
      <c r="AD200" s="635" t="s">
        <v>228</v>
      </c>
      <c r="AE200" s="1091" t="s">
        <v>480</v>
      </c>
      <c r="AF200" s="635" t="s">
        <v>704</v>
      </c>
      <c r="AH200" s="656"/>
      <c r="AI200" s="662"/>
      <c r="AJ200" s="658"/>
      <c r="AK200" s="658"/>
      <c r="AL200" s="664"/>
    </row>
    <row r="201" spans="1:38" s="635" customFormat="1">
      <c r="A201" s="737"/>
      <c r="B201" s="635" t="s">
        <v>54</v>
      </c>
      <c r="D201" s="635" t="s">
        <v>54</v>
      </c>
      <c r="F201" s="635" t="s">
        <v>54</v>
      </c>
      <c r="H201" s="635" t="s">
        <v>67</v>
      </c>
      <c r="J201" s="635" t="s">
        <v>54</v>
      </c>
      <c r="L201" s="635" t="s">
        <v>69</v>
      </c>
      <c r="N201" s="635" t="s">
        <v>425</v>
      </c>
      <c r="P201" s="635" t="s">
        <v>705</v>
      </c>
      <c r="R201" s="635" t="s">
        <v>572</v>
      </c>
      <c r="T201" s="635" t="s">
        <v>69</v>
      </c>
      <c r="V201" s="635" t="s">
        <v>54</v>
      </c>
      <c r="X201" s="635" t="s">
        <v>634</v>
      </c>
      <c r="Z201" s="635" t="s">
        <v>438</v>
      </c>
      <c r="AB201" s="635" t="s">
        <v>64</v>
      </c>
      <c r="AD201" s="635" t="s">
        <v>434</v>
      </c>
      <c r="AE201" s="1092"/>
      <c r="AF201" s="635" t="s">
        <v>439</v>
      </c>
      <c r="AH201" s="656"/>
      <c r="AI201" s="662"/>
      <c r="AJ201" s="658"/>
      <c r="AK201" s="658"/>
      <c r="AL201" s="664"/>
    </row>
    <row r="202" spans="1:38">
      <c r="A202" s="646"/>
      <c r="AH202" s="656"/>
      <c r="AI202" s="662"/>
      <c r="AJ202" s="658"/>
      <c r="AK202" s="658"/>
      <c r="AL202" s="664"/>
    </row>
    <row r="203" spans="1:38">
      <c r="A203" s="646"/>
      <c r="B203" s="633">
        <v>384</v>
      </c>
      <c r="D203" s="633">
        <v>385</v>
      </c>
      <c r="F203" s="633">
        <v>386</v>
      </c>
      <c r="H203" s="633">
        <v>387</v>
      </c>
      <c r="J203" s="633">
        <v>388</v>
      </c>
      <c r="L203" s="633">
        <v>389</v>
      </c>
      <c r="N203" s="633">
        <v>390</v>
      </c>
      <c r="P203" s="633">
        <v>391</v>
      </c>
      <c r="R203" s="633">
        <v>392</v>
      </c>
      <c r="T203" s="633">
        <v>393</v>
      </c>
      <c r="V203" s="633">
        <v>394</v>
      </c>
      <c r="X203" s="633">
        <v>395</v>
      </c>
      <c r="Z203" s="633">
        <v>396</v>
      </c>
      <c r="AB203" s="633">
        <v>397</v>
      </c>
      <c r="AD203" s="633">
        <v>398</v>
      </c>
      <c r="AF203" s="633">
        <v>399</v>
      </c>
      <c r="AH203" s="656"/>
      <c r="AI203" s="662"/>
      <c r="AJ203" s="658"/>
      <c r="AK203" s="658"/>
      <c r="AL203" s="664"/>
    </row>
    <row r="204" spans="1:38" ht="15.75" customHeight="1">
      <c r="A204" s="715"/>
      <c r="B204" s="716"/>
      <c r="C204" s="716"/>
      <c r="D204" s="716"/>
      <c r="E204" s="716"/>
      <c r="F204" s="716"/>
      <c r="G204" s="716"/>
      <c r="H204" s="716"/>
      <c r="I204" s="716"/>
      <c r="J204" s="716"/>
      <c r="K204" s="716"/>
      <c r="L204" s="716"/>
      <c r="M204" s="716"/>
      <c r="N204" s="716"/>
      <c r="O204" s="716"/>
      <c r="P204" s="716"/>
      <c r="Q204" s="716"/>
      <c r="R204" s="716"/>
      <c r="S204" s="716"/>
      <c r="T204" s="716"/>
      <c r="U204" s="716"/>
      <c r="V204" s="716"/>
      <c r="W204" s="716"/>
      <c r="X204" s="716"/>
      <c r="Y204" s="716"/>
      <c r="Z204" s="716"/>
      <c r="AA204" s="716"/>
      <c r="AB204" s="716"/>
      <c r="AC204" s="716"/>
      <c r="AD204" s="716"/>
      <c r="AE204" s="716"/>
      <c r="AF204" s="716"/>
      <c r="AG204" s="716"/>
      <c r="AH204" s="656"/>
      <c r="AI204" s="662"/>
      <c r="AJ204" s="658"/>
      <c r="AK204" s="658"/>
      <c r="AL204" s="664"/>
    </row>
    <row r="205" spans="1:38" ht="15.75" customHeight="1">
      <c r="A205" s="715"/>
      <c r="B205" s="716"/>
      <c r="C205" s="716"/>
      <c r="D205" s="716"/>
      <c r="E205" s="716"/>
      <c r="F205" s="716"/>
      <c r="G205" s="716"/>
      <c r="H205" s="716"/>
      <c r="I205" s="716"/>
      <c r="J205" s="716"/>
      <c r="K205" s="716"/>
      <c r="L205" s="716"/>
      <c r="M205" s="716"/>
      <c r="N205" s="716"/>
      <c r="O205" s="716"/>
      <c r="P205" s="716"/>
      <c r="Q205" s="716"/>
      <c r="R205" s="716"/>
      <c r="S205" s="716"/>
      <c r="T205" s="716"/>
      <c r="U205" s="716"/>
      <c r="V205" s="716"/>
      <c r="W205" s="716"/>
      <c r="X205" s="716"/>
      <c r="Y205" s="716"/>
      <c r="Z205" s="716"/>
      <c r="AA205" s="716"/>
      <c r="AB205" s="716"/>
      <c r="AC205" s="716"/>
      <c r="AD205" s="716"/>
      <c r="AE205" s="716"/>
      <c r="AF205" s="716"/>
      <c r="AG205" s="716"/>
      <c r="AH205" s="656"/>
      <c r="AI205" s="662"/>
      <c r="AJ205" s="658"/>
      <c r="AK205" s="658"/>
      <c r="AL205" s="664"/>
    </row>
    <row r="206" spans="1:38" ht="15.75" customHeight="1">
      <c r="A206" s="726">
        <v>329</v>
      </c>
      <c r="B206" s="718"/>
      <c r="C206" s="727">
        <v>432.99</v>
      </c>
      <c r="D206" s="718"/>
      <c r="E206" s="727">
        <v>431.32400000000001</v>
      </c>
      <c r="F206" s="718"/>
      <c r="G206" s="727">
        <v>343.22399999999999</v>
      </c>
      <c r="H206" s="718"/>
      <c r="I206" s="727">
        <v>322</v>
      </c>
      <c r="J206" s="718"/>
      <c r="K206" s="727">
        <v>360</v>
      </c>
      <c r="L206" s="718"/>
      <c r="M206" s="727">
        <v>375.37</v>
      </c>
      <c r="N206" s="718"/>
      <c r="O206" s="728">
        <v>249.27</v>
      </c>
      <c r="P206" s="718"/>
      <c r="Q206" s="727">
        <v>410</v>
      </c>
      <c r="R206" s="718"/>
      <c r="S206" s="727">
        <v>401.89600000000002</v>
      </c>
      <c r="T206" s="718"/>
      <c r="U206" s="727">
        <v>353</v>
      </c>
      <c r="V206" s="718"/>
      <c r="W206" s="727">
        <v>337</v>
      </c>
      <c r="X206" s="718"/>
      <c r="Y206" s="727">
        <v>255</v>
      </c>
      <c r="Z206" s="718"/>
      <c r="AA206" s="727">
        <v>340.04300000000001</v>
      </c>
      <c r="AB206" s="718"/>
      <c r="AC206" s="727">
        <v>185.84899999999999</v>
      </c>
      <c r="AD206" s="718"/>
      <c r="AE206" s="728">
        <v>113.34</v>
      </c>
      <c r="AF206" s="718"/>
      <c r="AG206" s="720"/>
      <c r="AH206" s="656">
        <f>SUM(A206:AG206)</f>
        <v>5239.3060000000005</v>
      </c>
      <c r="AI206" s="662">
        <f>+AH206+AI198</f>
        <v>147538.30300000004</v>
      </c>
      <c r="AJ206" s="658">
        <f>COUNTA(A207:AF207)</f>
        <v>0</v>
      </c>
      <c r="AK206" s="658">
        <f>COUNTA(A205:AF205)</f>
        <v>0</v>
      </c>
      <c r="AL206" s="664"/>
    </row>
    <row r="207" spans="1:38" ht="15.75" customHeight="1" thickBot="1">
      <c r="A207" s="730"/>
      <c r="B207" s="721"/>
      <c r="C207" s="731"/>
      <c r="D207" s="721"/>
      <c r="E207" s="731"/>
      <c r="F207" s="722"/>
      <c r="G207" s="731"/>
      <c r="H207" s="721"/>
      <c r="I207" s="731"/>
      <c r="J207" s="722"/>
      <c r="K207" s="731"/>
      <c r="L207" s="721"/>
      <c r="M207" s="731"/>
      <c r="N207" s="722"/>
      <c r="O207" s="731"/>
      <c r="P207" s="721"/>
      <c r="Q207" s="731"/>
      <c r="R207" s="722"/>
      <c r="S207" s="731"/>
      <c r="T207" s="721"/>
      <c r="U207" s="731"/>
      <c r="V207" s="722"/>
      <c r="W207" s="731"/>
      <c r="X207" s="721"/>
      <c r="Y207" s="731"/>
      <c r="Z207" s="722"/>
      <c r="AA207" s="731"/>
      <c r="AB207" s="721"/>
      <c r="AC207" s="731"/>
      <c r="AD207" s="722"/>
      <c r="AE207" s="731"/>
      <c r="AF207" s="722"/>
      <c r="AG207" s="716"/>
      <c r="AH207" s="656"/>
      <c r="AI207" s="662"/>
      <c r="AJ207" s="658"/>
      <c r="AK207" s="658"/>
      <c r="AL207" s="664"/>
    </row>
    <row r="208" spans="1:38" s="635" customFormat="1">
      <c r="A208" s="737"/>
      <c r="B208" s="635" t="s">
        <v>706</v>
      </c>
      <c r="D208" s="635" t="s">
        <v>707</v>
      </c>
      <c r="F208" s="635" t="s">
        <v>708</v>
      </c>
      <c r="H208" s="635" t="s">
        <v>137</v>
      </c>
      <c r="J208" s="635" t="s">
        <v>709</v>
      </c>
      <c r="L208" s="635" t="s">
        <v>710</v>
      </c>
      <c r="N208" s="635" t="s">
        <v>229</v>
      </c>
      <c r="O208" s="1091" t="s">
        <v>480</v>
      </c>
      <c r="P208" s="635" t="s">
        <v>711</v>
      </c>
      <c r="R208" s="635" t="s">
        <v>712</v>
      </c>
      <c r="T208" s="635" t="s">
        <v>713</v>
      </c>
      <c r="V208" s="635" t="s">
        <v>714</v>
      </c>
      <c r="X208" s="635" t="s">
        <v>715</v>
      </c>
      <c r="Z208" s="635" t="s">
        <v>716</v>
      </c>
      <c r="AB208" s="635" t="s">
        <v>717</v>
      </c>
      <c r="AD208" s="635" t="s">
        <v>230</v>
      </c>
      <c r="AE208" s="733" t="s">
        <v>574</v>
      </c>
      <c r="AF208" s="635" t="s">
        <v>718</v>
      </c>
      <c r="AH208" s="656"/>
      <c r="AI208" s="662"/>
      <c r="AJ208" s="658"/>
      <c r="AK208" s="658"/>
      <c r="AL208" s="664"/>
    </row>
    <row r="209" spans="1:39" s="635" customFormat="1" ht="16.5" thickBot="1">
      <c r="A209" s="737"/>
      <c r="B209" s="635" t="s">
        <v>69</v>
      </c>
      <c r="D209" s="635" t="s">
        <v>61</v>
      </c>
      <c r="F209" s="635" t="s">
        <v>69</v>
      </c>
      <c r="H209" s="635" t="s">
        <v>439</v>
      </c>
      <c r="J209" s="635" t="s">
        <v>69</v>
      </c>
      <c r="L209" s="635" t="s">
        <v>54</v>
      </c>
      <c r="N209" s="635" t="s">
        <v>545</v>
      </c>
      <c r="O209" s="1092"/>
      <c r="P209" s="742" t="s">
        <v>434</v>
      </c>
      <c r="R209" s="635" t="s">
        <v>433</v>
      </c>
      <c r="T209" s="635" t="s">
        <v>561</v>
      </c>
      <c r="V209" s="635" t="s">
        <v>54</v>
      </c>
      <c r="X209" s="635" t="s">
        <v>54</v>
      </c>
      <c r="Z209" s="635" t="s">
        <v>54</v>
      </c>
      <c r="AB209" s="635" t="s">
        <v>452</v>
      </c>
      <c r="AD209" s="635" t="s">
        <v>705</v>
      </c>
      <c r="AF209" s="635" t="s">
        <v>719</v>
      </c>
      <c r="AH209" s="746"/>
      <c r="AI209" s="747"/>
      <c r="AJ209" s="748"/>
      <c r="AK209" s="748"/>
      <c r="AL209" s="749"/>
    </row>
    <row r="210" spans="1:39" ht="21">
      <c r="A210" s="646"/>
      <c r="AF210" s="750"/>
      <c r="AG210" s="751" t="s">
        <v>720</v>
      </c>
      <c r="AH210" s="752">
        <f>SUM(AH12:AH209)/1000</f>
        <v>147.53830300000004</v>
      </c>
      <c r="AI210" s="752">
        <f>AI206/1000</f>
        <v>147.53830300000004</v>
      </c>
      <c r="AJ210" s="752">
        <f>SUM(AJ12:AJ209)</f>
        <v>74</v>
      </c>
      <c r="AK210" s="752">
        <f>SUM(AK12:AK209)</f>
        <v>28</v>
      </c>
      <c r="AL210" s="753">
        <f>ROUNDUP(SUM(AL12:AL209),3)</f>
        <v>0</v>
      </c>
      <c r="AM210" s="753">
        <f>ROUNDUP(SUM(AM12:AM209),3)</f>
        <v>8</v>
      </c>
    </row>
    <row r="211" spans="1:39">
      <c r="A211" s="646"/>
      <c r="AL211" s="636"/>
    </row>
    <row r="212" spans="1:39">
      <c r="A212" s="646"/>
      <c r="AL212" s="636"/>
    </row>
    <row r="213" spans="1:39">
      <c r="A213" s="646">
        <v>62.66</v>
      </c>
      <c r="AL213" s="636"/>
    </row>
    <row r="214" spans="1:39" ht="16.5" thickBot="1">
      <c r="A214" s="646"/>
      <c r="B214" s="710" t="s">
        <v>721</v>
      </c>
      <c r="AL214" s="636"/>
    </row>
    <row r="215" spans="1:39" ht="16.5" thickBot="1">
      <c r="A215" s="709"/>
      <c r="B215" s="703"/>
      <c r="C215" s="703"/>
      <c r="D215" s="703"/>
      <c r="E215" s="703"/>
      <c r="F215" s="703"/>
      <c r="G215" s="703"/>
      <c r="H215" s="703"/>
      <c r="I215" s="703"/>
      <c r="J215" s="703"/>
      <c r="K215" s="703"/>
      <c r="L215" s="703"/>
      <c r="M215" s="703"/>
      <c r="N215" s="703"/>
      <c r="O215" s="703"/>
      <c r="P215" s="703"/>
      <c r="Q215" s="703"/>
      <c r="R215" s="703"/>
      <c r="S215" s="703"/>
      <c r="T215" s="703"/>
      <c r="U215" s="703"/>
      <c r="V215" s="703"/>
      <c r="W215" s="703"/>
      <c r="X215" s="703"/>
      <c r="Y215" s="703"/>
      <c r="Z215" s="703"/>
      <c r="AA215" s="703"/>
      <c r="AB215" s="703"/>
      <c r="AC215" s="703"/>
      <c r="AD215" s="703"/>
      <c r="AE215" s="703"/>
      <c r="AF215" s="703"/>
      <c r="AG215" s="703"/>
      <c r="AH215" s="710"/>
      <c r="AI215" s="703"/>
      <c r="AJ215" s="710"/>
      <c r="AK215" s="710"/>
      <c r="AL215" s="711"/>
    </row>
  </sheetData>
  <mergeCells count="50">
    <mergeCell ref="A5:C5"/>
    <mergeCell ref="E5:F5"/>
    <mergeCell ref="L5:X5"/>
    <mergeCell ref="AC5:AE5"/>
    <mergeCell ref="AJ1:AL1"/>
    <mergeCell ref="A3:F3"/>
    <mergeCell ref="N3:Q3"/>
    <mergeCell ref="A4:C4"/>
    <mergeCell ref="E4:F4"/>
    <mergeCell ref="L4:X4"/>
    <mergeCell ref="AB4:AD4"/>
    <mergeCell ref="AG4:AI4"/>
    <mergeCell ref="A1:AI1"/>
    <mergeCell ref="A7:C7"/>
    <mergeCell ref="E7:F7"/>
    <mergeCell ref="AC7:AE7"/>
    <mergeCell ref="A6:C6"/>
    <mergeCell ref="E6:F6"/>
    <mergeCell ref="L6:X6"/>
    <mergeCell ref="AC6:AE6"/>
    <mergeCell ref="A8:C8"/>
    <mergeCell ref="E8:F8"/>
    <mergeCell ref="AC8:AE8"/>
    <mergeCell ref="A9:C9"/>
    <mergeCell ref="E9:F9"/>
    <mergeCell ref="A14:B15"/>
    <mergeCell ref="A16:B16"/>
    <mergeCell ref="Y16:Y17"/>
    <mergeCell ref="H130:J130"/>
    <mergeCell ref="T130:V130"/>
    <mergeCell ref="W72:W73"/>
    <mergeCell ref="R90:T90"/>
    <mergeCell ref="D98:F98"/>
    <mergeCell ref="L98:N98"/>
    <mergeCell ref="X106:Z106"/>
    <mergeCell ref="Z114:AB114"/>
    <mergeCell ref="AC16:AC17"/>
    <mergeCell ref="A17:B17"/>
    <mergeCell ref="Z18:AA18"/>
    <mergeCell ref="AB18:AD18"/>
    <mergeCell ref="H26:J26"/>
    <mergeCell ref="AA16:AA17"/>
    <mergeCell ref="AE200:AE201"/>
    <mergeCell ref="O208:O209"/>
    <mergeCell ref="B138:D138"/>
    <mergeCell ref="Q144:Q145"/>
    <mergeCell ref="Z146:AB146"/>
    <mergeCell ref="R154:T154"/>
    <mergeCell ref="O160:O161"/>
    <mergeCell ref="C168:C169"/>
  </mergeCells>
  <pageMargins left="0.31496062992125984" right="0.31496062992125984" top="0.35433070866141736" bottom="0.39370078740157483" header="0.31496062992125984" footer="0.31496062992125984"/>
  <pageSetup paperSize="9" scale="47" fitToHeight="0" orientation="landscape" horizontalDpi="360" verticalDpi="360" r:id="rId1"/>
  <headerFooter>
    <oddFooter>Page &amp;P of &amp;N</oddFooter>
  </headerFooter>
  <rowBreaks count="3" manualBreakCount="3">
    <brk id="66" max="37" man="1"/>
    <brk id="122" max="37" man="1"/>
    <brk id="178" max="37"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7" tint="-0.499984740745262"/>
  </sheetPr>
  <dimension ref="A1:J26"/>
  <sheetViews>
    <sheetView workbookViewId="0">
      <selection activeCell="E12" sqref="E12"/>
    </sheetView>
  </sheetViews>
  <sheetFormatPr defaultColWidth="14.42578125" defaultRowHeight="15" customHeight="1"/>
  <cols>
    <col min="1" max="1" width="8.5703125" style="340" customWidth="1"/>
    <col min="2" max="2" width="11.28515625" style="340" customWidth="1"/>
    <col min="3" max="3" width="21.140625" style="340" customWidth="1"/>
    <col min="4" max="4" width="11.140625" style="340" customWidth="1"/>
    <col min="5" max="5" width="10.85546875" style="340" customWidth="1"/>
    <col min="6" max="6" width="13.42578125" style="340" bestFit="1" customWidth="1"/>
    <col min="7" max="7" width="15.42578125" style="340" customWidth="1"/>
    <col min="8" max="8" width="18.7109375" style="340" bestFit="1" customWidth="1"/>
    <col min="9" max="9" width="14" style="340" bestFit="1" customWidth="1"/>
    <col min="10" max="10" width="14.42578125" style="360"/>
    <col min="11" max="16384" width="14.42578125" style="340"/>
  </cols>
  <sheetData>
    <row r="1" spans="1:10" ht="12">
      <c r="A1" s="339" t="s">
        <v>103</v>
      </c>
      <c r="E1" s="341"/>
      <c r="J1" s="340"/>
    </row>
    <row r="2" spans="1:10" ht="12">
      <c r="A2" s="339" t="s">
        <v>106</v>
      </c>
      <c r="E2" s="341"/>
      <c r="J2" s="340"/>
    </row>
    <row r="3" spans="1:10" ht="12">
      <c r="A3" s="339" t="s">
        <v>722</v>
      </c>
      <c r="E3" s="341"/>
      <c r="J3" s="340"/>
    </row>
    <row r="4" spans="1:10" ht="15.75" customHeight="1" thickBot="1">
      <c r="I4" s="359"/>
    </row>
    <row r="5" spans="1:10" ht="15.75" customHeight="1">
      <c r="A5" s="1108" t="s">
        <v>723</v>
      </c>
      <c r="B5" s="1109"/>
      <c r="C5" s="1109"/>
      <c r="D5" s="1109"/>
      <c r="E5" s="1109"/>
      <c r="F5" s="1109"/>
      <c r="G5" s="1109"/>
      <c r="H5" s="1109"/>
      <c r="I5" s="1109"/>
      <c r="J5" s="1110"/>
    </row>
    <row r="6" spans="1:10" ht="15.75" customHeight="1">
      <c r="A6" s="1113" t="s">
        <v>724</v>
      </c>
      <c r="B6" s="1107" t="s">
        <v>725</v>
      </c>
      <c r="C6" s="1107" t="s">
        <v>46</v>
      </c>
      <c r="D6" s="1107" t="s">
        <v>726</v>
      </c>
      <c r="E6" s="1107" t="s">
        <v>727</v>
      </c>
      <c r="F6" s="1107" t="s">
        <v>728</v>
      </c>
      <c r="G6" s="1107" t="s">
        <v>729</v>
      </c>
      <c r="H6" s="1107" t="s">
        <v>730</v>
      </c>
      <c r="I6" s="1107" t="s">
        <v>731</v>
      </c>
      <c r="J6" s="1112" t="s">
        <v>732</v>
      </c>
    </row>
    <row r="7" spans="1:10" ht="15.75" customHeight="1">
      <c r="A7" s="1113"/>
      <c r="B7" s="1107"/>
      <c r="C7" s="1107"/>
      <c r="D7" s="1107"/>
      <c r="E7" s="1107"/>
      <c r="F7" s="1107"/>
      <c r="G7" s="1107"/>
      <c r="H7" s="1107"/>
      <c r="I7" s="1107"/>
      <c r="J7" s="1112"/>
    </row>
    <row r="8" spans="1:10" ht="15.75" customHeight="1">
      <c r="A8" s="1111" t="s">
        <v>733</v>
      </c>
      <c r="B8" s="1107" t="s">
        <v>734</v>
      </c>
      <c r="C8" s="323" t="s">
        <v>735</v>
      </c>
      <c r="D8" s="324" t="s">
        <v>736</v>
      </c>
      <c r="E8" s="325">
        <v>22.071999999999999</v>
      </c>
      <c r="F8" s="326">
        <v>60</v>
      </c>
      <c r="G8" s="327">
        <v>22.071999999999999</v>
      </c>
      <c r="H8" s="324">
        <v>59</v>
      </c>
      <c r="I8" s="324">
        <v>39</v>
      </c>
      <c r="J8" s="361">
        <f t="shared" ref="J8:J18" si="0">F8-I8</f>
        <v>21</v>
      </c>
    </row>
    <row r="9" spans="1:10" ht="15.75" customHeight="1">
      <c r="A9" s="1111"/>
      <c r="B9" s="1107"/>
      <c r="C9" s="1107" t="s">
        <v>55</v>
      </c>
      <c r="D9" s="324" t="s">
        <v>737</v>
      </c>
      <c r="E9" s="325">
        <v>4.048</v>
      </c>
      <c r="F9" s="326">
        <v>10</v>
      </c>
      <c r="G9" s="324">
        <v>4.048</v>
      </c>
      <c r="H9" s="324">
        <v>10</v>
      </c>
      <c r="I9" s="324">
        <v>10</v>
      </c>
      <c r="J9" s="361">
        <f t="shared" si="0"/>
        <v>0</v>
      </c>
    </row>
    <row r="10" spans="1:10" ht="15.75" customHeight="1">
      <c r="A10" s="1111"/>
      <c r="B10" s="1107"/>
      <c r="C10" s="1107"/>
      <c r="D10" s="324" t="s">
        <v>55</v>
      </c>
      <c r="E10" s="325">
        <v>41.98</v>
      </c>
      <c r="F10" s="326">
        <v>110</v>
      </c>
      <c r="G10" s="324">
        <v>41.98</v>
      </c>
      <c r="H10" s="324">
        <v>110</v>
      </c>
      <c r="I10" s="324">
        <v>106</v>
      </c>
      <c r="J10" s="361">
        <f t="shared" si="0"/>
        <v>4</v>
      </c>
    </row>
    <row r="11" spans="1:10" ht="15.75" customHeight="1">
      <c r="A11" s="1111"/>
      <c r="B11" s="1107"/>
      <c r="C11" s="1107"/>
      <c r="D11" s="324" t="s">
        <v>738</v>
      </c>
      <c r="E11" s="325">
        <v>10.358000000000001</v>
      </c>
      <c r="F11" s="326">
        <v>27</v>
      </c>
      <c r="G11" s="327">
        <v>10.358000000000001</v>
      </c>
      <c r="H11" s="324">
        <v>27</v>
      </c>
      <c r="I11" s="324">
        <v>27</v>
      </c>
      <c r="J11" s="361">
        <f t="shared" si="0"/>
        <v>0</v>
      </c>
    </row>
    <row r="12" spans="1:10" ht="15.75" customHeight="1">
      <c r="A12" s="1111"/>
      <c r="B12" s="1107"/>
      <c r="C12" s="1107"/>
      <c r="D12" s="324" t="s">
        <v>739</v>
      </c>
      <c r="E12" s="325">
        <v>4.3899999999999997</v>
      </c>
      <c r="F12" s="326">
        <v>11</v>
      </c>
      <c r="G12" s="324">
        <v>4.3899999999999997</v>
      </c>
      <c r="H12" s="324">
        <v>11</v>
      </c>
      <c r="I12" s="324">
        <v>11</v>
      </c>
      <c r="J12" s="361">
        <f t="shared" si="0"/>
        <v>0</v>
      </c>
    </row>
    <row r="13" spans="1:10" ht="15.75" customHeight="1">
      <c r="A13" s="1111"/>
      <c r="B13" s="1107"/>
      <c r="C13" s="1107" t="s">
        <v>740</v>
      </c>
      <c r="D13" s="324" t="s">
        <v>741</v>
      </c>
      <c r="E13" s="325">
        <v>5.6639999999999997</v>
      </c>
      <c r="F13" s="326">
        <v>15</v>
      </c>
      <c r="G13" s="324">
        <v>5.66</v>
      </c>
      <c r="H13" s="324">
        <v>15</v>
      </c>
      <c r="I13" s="324">
        <v>15</v>
      </c>
      <c r="J13" s="361">
        <f t="shared" si="0"/>
        <v>0</v>
      </c>
    </row>
    <row r="14" spans="1:10" ht="15.75" customHeight="1">
      <c r="A14" s="1111"/>
      <c r="B14" s="1107"/>
      <c r="C14" s="1107"/>
      <c r="D14" s="324" t="s">
        <v>742</v>
      </c>
      <c r="E14" s="325">
        <v>25.550999999999998</v>
      </c>
      <c r="F14" s="326">
        <v>72</v>
      </c>
      <c r="G14" s="324">
        <v>25.55</v>
      </c>
      <c r="H14" s="324">
        <v>71</v>
      </c>
      <c r="I14" s="324">
        <v>70</v>
      </c>
      <c r="J14" s="361">
        <f t="shared" si="0"/>
        <v>2</v>
      </c>
    </row>
    <row r="15" spans="1:10" ht="15.75" customHeight="1">
      <c r="A15" s="1111"/>
      <c r="B15" s="1107"/>
      <c r="C15" s="323" t="s">
        <v>743</v>
      </c>
      <c r="D15" s="324" t="s">
        <v>744</v>
      </c>
      <c r="E15" s="325">
        <v>2.8039999999999998</v>
      </c>
      <c r="F15" s="326">
        <v>8</v>
      </c>
      <c r="G15" s="324">
        <v>2.8039999999999998</v>
      </c>
      <c r="H15" s="324">
        <v>6</v>
      </c>
      <c r="I15" s="324">
        <v>8</v>
      </c>
      <c r="J15" s="361">
        <f t="shared" si="0"/>
        <v>0</v>
      </c>
    </row>
    <row r="16" spans="1:10" ht="15.75" customHeight="1">
      <c r="A16" s="1111"/>
      <c r="B16" s="1107" t="s">
        <v>745</v>
      </c>
      <c r="C16" s="1107" t="s">
        <v>746</v>
      </c>
      <c r="D16" s="324" t="s">
        <v>747</v>
      </c>
      <c r="E16" s="325">
        <v>5.101</v>
      </c>
      <c r="F16" s="326">
        <v>13</v>
      </c>
      <c r="G16" s="324">
        <v>5.101</v>
      </c>
      <c r="H16" s="324">
        <v>13</v>
      </c>
      <c r="I16" s="324">
        <v>13</v>
      </c>
      <c r="J16" s="361">
        <f t="shared" si="0"/>
        <v>0</v>
      </c>
    </row>
    <row r="17" spans="1:10" ht="15.75" customHeight="1">
      <c r="A17" s="1111"/>
      <c r="B17" s="1107"/>
      <c r="C17" s="1107"/>
      <c r="D17" s="324" t="s">
        <v>748</v>
      </c>
      <c r="E17" s="325">
        <v>12.832000000000001</v>
      </c>
      <c r="F17" s="326">
        <v>35</v>
      </c>
      <c r="G17" s="324">
        <v>12.832000000000001</v>
      </c>
      <c r="H17" s="324">
        <v>35</v>
      </c>
      <c r="I17" s="324">
        <v>35</v>
      </c>
      <c r="J17" s="361">
        <f t="shared" si="0"/>
        <v>0</v>
      </c>
    </row>
    <row r="18" spans="1:10" ht="15.75" customHeight="1">
      <c r="A18" s="1111"/>
      <c r="B18" s="1107"/>
      <c r="C18" s="323" t="s">
        <v>749</v>
      </c>
      <c r="D18" s="324" t="s">
        <v>750</v>
      </c>
      <c r="E18" s="325">
        <v>12.760999999999999</v>
      </c>
      <c r="F18" s="326">
        <v>38</v>
      </c>
      <c r="G18" s="324">
        <v>12.76</v>
      </c>
      <c r="H18" s="324">
        <v>38</v>
      </c>
      <c r="I18" s="324">
        <v>37</v>
      </c>
      <c r="J18" s="361">
        <f t="shared" si="0"/>
        <v>1</v>
      </c>
    </row>
    <row r="19" spans="1:10" ht="15.75" customHeight="1">
      <c r="A19" s="1111"/>
      <c r="B19" s="328" t="s">
        <v>724</v>
      </c>
      <c r="C19" s="328" t="s">
        <v>37</v>
      </c>
      <c r="D19" s="329"/>
      <c r="E19" s="330">
        <f>SUM(E8:E18)</f>
        <v>147.56100000000001</v>
      </c>
      <c r="F19" s="330">
        <f t="shared" ref="F19:J19" si="1">SUM(F8:F18)</f>
        <v>399</v>
      </c>
      <c r="G19" s="330">
        <f t="shared" si="1"/>
        <v>147.55499999999998</v>
      </c>
      <c r="H19" s="330">
        <f t="shared" si="1"/>
        <v>395</v>
      </c>
      <c r="I19" s="330">
        <f t="shared" si="1"/>
        <v>371</v>
      </c>
      <c r="J19" s="330">
        <f t="shared" si="1"/>
        <v>28</v>
      </c>
    </row>
    <row r="20" spans="1:10" ht="15.75" customHeight="1">
      <c r="A20" s="1111" t="s">
        <v>751</v>
      </c>
      <c r="B20" s="1107" t="s">
        <v>734</v>
      </c>
      <c r="C20" s="323" t="s">
        <v>735</v>
      </c>
      <c r="D20" s="331" t="s">
        <v>736</v>
      </c>
      <c r="E20" s="325">
        <v>21.373999999999999</v>
      </c>
      <c r="F20" s="326">
        <v>57</v>
      </c>
      <c r="G20" s="324">
        <v>21.37</v>
      </c>
      <c r="H20" s="324">
        <v>57</v>
      </c>
      <c r="I20" s="324">
        <v>38</v>
      </c>
      <c r="J20" s="361">
        <f>F20-I20</f>
        <v>19</v>
      </c>
    </row>
    <row r="21" spans="1:10" ht="15.75" customHeight="1">
      <c r="A21" s="1111"/>
      <c r="B21" s="1107"/>
      <c r="C21" s="1107" t="s">
        <v>55</v>
      </c>
      <c r="D21" s="331" t="s">
        <v>737</v>
      </c>
      <c r="E21" s="325">
        <v>15.976000000000001</v>
      </c>
      <c r="F21" s="326">
        <v>40</v>
      </c>
      <c r="G21" s="324">
        <v>15.98</v>
      </c>
      <c r="H21" s="324">
        <v>40</v>
      </c>
      <c r="I21" s="324">
        <v>40</v>
      </c>
      <c r="J21" s="361">
        <f>F21-I21</f>
        <v>0</v>
      </c>
    </row>
    <row r="22" spans="1:10" ht="15.75" customHeight="1">
      <c r="A22" s="1111"/>
      <c r="B22" s="1107"/>
      <c r="C22" s="1107"/>
      <c r="D22" s="331" t="s">
        <v>55</v>
      </c>
      <c r="E22" s="325">
        <v>9.17</v>
      </c>
      <c r="F22" s="326">
        <v>24</v>
      </c>
      <c r="G22" s="324">
        <v>9.17</v>
      </c>
      <c r="H22" s="324">
        <v>24</v>
      </c>
      <c r="I22" s="324">
        <v>24</v>
      </c>
      <c r="J22" s="361">
        <f>F22-I22</f>
        <v>0</v>
      </c>
    </row>
    <row r="23" spans="1:10" ht="15.75" customHeight="1">
      <c r="A23" s="1111"/>
      <c r="B23" s="1107"/>
      <c r="C23" s="1107"/>
      <c r="D23" s="331" t="s">
        <v>739</v>
      </c>
      <c r="E23" s="325">
        <v>18.286999999999999</v>
      </c>
      <c r="F23" s="326">
        <v>48</v>
      </c>
      <c r="G23" s="324">
        <v>18.28</v>
      </c>
      <c r="H23" s="324">
        <v>48</v>
      </c>
      <c r="I23" s="324">
        <v>48</v>
      </c>
      <c r="J23" s="361">
        <f>F23-I23</f>
        <v>0</v>
      </c>
    </row>
    <row r="24" spans="1:10" ht="15.75" customHeight="1">
      <c r="A24" s="1111"/>
      <c r="B24" s="1107"/>
      <c r="C24" s="323" t="s">
        <v>740</v>
      </c>
      <c r="D24" s="331" t="s">
        <v>740</v>
      </c>
      <c r="E24" s="325">
        <v>17.981000000000002</v>
      </c>
      <c r="F24" s="326">
        <v>51</v>
      </c>
      <c r="G24" s="324">
        <v>17.98</v>
      </c>
      <c r="H24" s="324">
        <v>51</v>
      </c>
      <c r="I24" s="324">
        <v>49</v>
      </c>
      <c r="J24" s="361">
        <f>F24-I24</f>
        <v>2</v>
      </c>
    </row>
    <row r="25" spans="1:10" ht="15.75" customHeight="1">
      <c r="A25" s="1111"/>
      <c r="B25" s="332" t="s">
        <v>724</v>
      </c>
      <c r="C25" s="328" t="s">
        <v>37</v>
      </c>
      <c r="D25" s="329"/>
      <c r="E25" s="328">
        <v>82.8</v>
      </c>
      <c r="F25" s="328">
        <v>220</v>
      </c>
      <c r="G25" s="328">
        <v>82.8</v>
      </c>
      <c r="H25" s="328">
        <f>SUM(H20:H24)</f>
        <v>220</v>
      </c>
      <c r="I25" s="328">
        <f>SUM(I20:I24)</f>
        <v>199</v>
      </c>
      <c r="J25" s="333">
        <f>SUM(J20:J24)</f>
        <v>21</v>
      </c>
    </row>
    <row r="26" spans="1:10" ht="15.75" customHeight="1" thickBot="1">
      <c r="A26" s="334" t="s">
        <v>752</v>
      </c>
      <c r="B26" s="335" t="s">
        <v>724</v>
      </c>
      <c r="C26" s="336" t="s">
        <v>724</v>
      </c>
      <c r="D26" s="336"/>
      <c r="E26" s="337">
        <f t="shared" ref="E26:J26" si="2">SUM(E19+E25)</f>
        <v>230.36099999999999</v>
      </c>
      <c r="F26" s="337">
        <f t="shared" si="2"/>
        <v>619</v>
      </c>
      <c r="G26" s="337">
        <f t="shared" si="2"/>
        <v>230.35499999999996</v>
      </c>
      <c r="H26" s="337">
        <f t="shared" si="2"/>
        <v>615</v>
      </c>
      <c r="I26" s="337">
        <f t="shared" si="2"/>
        <v>570</v>
      </c>
      <c r="J26" s="338">
        <f t="shared" si="2"/>
        <v>49</v>
      </c>
    </row>
  </sheetData>
  <mergeCells count="20">
    <mergeCell ref="C6:C7"/>
    <mergeCell ref="D6:D7"/>
    <mergeCell ref="E6:E7"/>
    <mergeCell ref="F6:F7"/>
    <mergeCell ref="G6:G7"/>
    <mergeCell ref="H6:H7"/>
    <mergeCell ref="I6:I7"/>
    <mergeCell ref="A5:J5"/>
    <mergeCell ref="A20:A25"/>
    <mergeCell ref="B20:B24"/>
    <mergeCell ref="C21:C23"/>
    <mergeCell ref="J6:J7"/>
    <mergeCell ref="A8:A19"/>
    <mergeCell ref="B8:B15"/>
    <mergeCell ref="C9:C12"/>
    <mergeCell ref="C13:C14"/>
    <mergeCell ref="B16:B18"/>
    <mergeCell ref="C16:C17"/>
    <mergeCell ref="A6:A7"/>
    <mergeCell ref="B6:B7"/>
  </mergeCells>
  <pageMargins left="0.7" right="0.7" top="0.75" bottom="0.75" header="0" footer="0"/>
  <pageSetup scale="72"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5" tint="-0.499984740745262"/>
    <pageSetUpPr fitToPage="1"/>
  </sheetPr>
  <dimension ref="A1:R43"/>
  <sheetViews>
    <sheetView zoomScaleNormal="100" zoomScaleSheetLayoutView="110" workbookViewId="0">
      <selection sqref="A1:H3"/>
    </sheetView>
  </sheetViews>
  <sheetFormatPr defaultColWidth="14.42578125" defaultRowHeight="15" customHeight="1"/>
  <cols>
    <col min="1" max="1" width="8.85546875" style="340" customWidth="1"/>
    <col min="2" max="2" width="9.140625" style="340" customWidth="1"/>
    <col min="3" max="3" width="11.5703125" style="340" customWidth="1"/>
    <col min="4" max="4" width="14" style="340" customWidth="1"/>
    <col min="5" max="5" width="13.85546875" style="340" customWidth="1"/>
    <col min="6" max="6" width="14.85546875" style="340" hidden="1" customWidth="1"/>
    <col min="7" max="7" width="13.28515625" style="340" customWidth="1"/>
    <col min="8" max="8" width="19.5703125" style="340" hidden="1" customWidth="1"/>
    <col min="9" max="9" width="4.42578125" style="340" customWidth="1"/>
    <col min="10" max="10" width="6.5703125" style="340" customWidth="1"/>
    <col min="11" max="11" width="12.140625" style="340" customWidth="1"/>
    <col min="12" max="12" width="11.5703125" style="340" customWidth="1"/>
    <col min="13" max="13" width="11.42578125" style="340" customWidth="1"/>
    <col min="14" max="14" width="20" style="340" customWidth="1"/>
    <col min="15" max="15" width="0.140625" style="340" hidden="1" customWidth="1"/>
    <col min="16" max="16" width="3.7109375" style="340" hidden="1" customWidth="1"/>
    <col min="17" max="17" width="11.5703125" style="340" customWidth="1"/>
    <col min="18" max="18" width="12.42578125" style="340" customWidth="1"/>
    <col min="19" max="26" width="9.140625" style="340" customWidth="1"/>
    <col min="27" max="16384" width="14.42578125" style="340"/>
  </cols>
  <sheetData>
    <row r="1" spans="1:18" ht="12">
      <c r="A1" s="1114" t="s">
        <v>38</v>
      </c>
      <c r="B1" s="1115"/>
      <c r="C1" s="1115"/>
      <c r="D1" s="1115"/>
      <c r="E1" s="1115"/>
      <c r="F1" s="1115"/>
      <c r="G1" s="1115"/>
      <c r="H1" s="1116"/>
      <c r="I1" s="372"/>
      <c r="J1" s="1129" t="s">
        <v>38</v>
      </c>
      <c r="K1" s="1130"/>
      <c r="L1" s="1130"/>
      <c r="M1" s="1130"/>
      <c r="N1" s="1130"/>
      <c r="O1" s="1130"/>
      <c r="P1" s="1130"/>
      <c r="Q1" s="1131"/>
      <c r="R1" s="373"/>
    </row>
    <row r="2" spans="1:18" ht="12">
      <c r="A2" s="1117" t="s">
        <v>753</v>
      </c>
      <c r="B2" s="1118"/>
      <c r="C2" s="1118"/>
      <c r="D2" s="1118"/>
      <c r="E2" s="1118"/>
      <c r="F2" s="1118"/>
      <c r="G2" s="1118"/>
      <c r="H2" s="1119"/>
      <c r="I2" s="373"/>
      <c r="J2" s="1129" t="s">
        <v>754</v>
      </c>
      <c r="K2" s="1130"/>
      <c r="L2" s="1130"/>
      <c r="M2" s="1130"/>
      <c r="N2" s="1130"/>
      <c r="O2" s="1130"/>
      <c r="P2" s="1130"/>
      <c r="Q2" s="1131"/>
      <c r="R2" s="373"/>
    </row>
    <row r="3" spans="1:18" ht="12">
      <c r="A3" s="1117" t="s">
        <v>755</v>
      </c>
      <c r="B3" s="1118"/>
      <c r="C3" s="1118"/>
      <c r="D3" s="1118"/>
      <c r="E3" s="1118"/>
      <c r="F3" s="1118"/>
      <c r="G3" s="1118"/>
      <c r="H3" s="1119"/>
      <c r="I3" s="373"/>
      <c r="J3" s="1129" t="s">
        <v>755</v>
      </c>
      <c r="K3" s="1130"/>
      <c r="L3" s="1130"/>
      <c r="M3" s="1130"/>
      <c r="N3" s="1130"/>
      <c r="O3" s="1130"/>
      <c r="P3" s="1130"/>
      <c r="Q3" s="1131"/>
      <c r="R3" s="373"/>
    </row>
    <row r="4" spans="1:18" ht="13.5" customHeight="1">
      <c r="A4" s="1166" t="s">
        <v>756</v>
      </c>
      <c r="B4" s="1126" t="s">
        <v>757</v>
      </c>
      <c r="C4" s="1127"/>
      <c r="D4" s="1122" t="s">
        <v>758</v>
      </c>
      <c r="E4" s="1122" t="s">
        <v>759</v>
      </c>
      <c r="F4" s="1122" t="s">
        <v>760</v>
      </c>
      <c r="G4" s="1122" t="s">
        <v>761</v>
      </c>
      <c r="H4" s="1124" t="s">
        <v>21</v>
      </c>
      <c r="I4" s="373"/>
      <c r="J4" s="1120" t="s">
        <v>756</v>
      </c>
      <c r="K4" s="1120" t="s">
        <v>757</v>
      </c>
      <c r="L4" s="1121"/>
      <c r="M4" s="1120" t="s">
        <v>758</v>
      </c>
      <c r="N4" s="1120" t="s">
        <v>759</v>
      </c>
      <c r="O4" s="1120" t="s">
        <v>762</v>
      </c>
      <c r="P4" s="1120" t="s">
        <v>763</v>
      </c>
      <c r="Q4" s="1120" t="s">
        <v>761</v>
      </c>
      <c r="R4" s="373"/>
    </row>
    <row r="5" spans="1:18" ht="24">
      <c r="A5" s="1167"/>
      <c r="B5" s="375" t="s">
        <v>764</v>
      </c>
      <c r="C5" s="375" t="s">
        <v>765</v>
      </c>
      <c r="D5" s="1128"/>
      <c r="E5" s="1123"/>
      <c r="F5" s="1123"/>
      <c r="G5" s="1123"/>
      <c r="H5" s="1125"/>
      <c r="I5" s="373"/>
      <c r="J5" s="1121"/>
      <c r="K5" s="374" t="s">
        <v>764</v>
      </c>
      <c r="L5" s="374" t="s">
        <v>765</v>
      </c>
      <c r="M5" s="1121"/>
      <c r="N5" s="1121"/>
      <c r="O5" s="1121"/>
      <c r="P5" s="1121"/>
      <c r="Q5" s="1121"/>
      <c r="R5" s="373"/>
    </row>
    <row r="6" spans="1:18" ht="12">
      <c r="A6" s="376">
        <v>1</v>
      </c>
      <c r="B6" s="376" t="s">
        <v>154</v>
      </c>
      <c r="C6" s="376" t="s">
        <v>128</v>
      </c>
      <c r="D6" s="376">
        <v>26.427</v>
      </c>
      <c r="E6" s="376" t="s">
        <v>766</v>
      </c>
      <c r="F6" s="376" t="s">
        <v>767</v>
      </c>
      <c r="G6" s="376" t="s">
        <v>768</v>
      </c>
      <c r="H6" s="376"/>
      <c r="I6" s="373"/>
      <c r="J6" s="377">
        <v>1</v>
      </c>
      <c r="K6" s="377" t="s">
        <v>154</v>
      </c>
      <c r="L6" s="377" t="s">
        <v>303</v>
      </c>
      <c r="M6" s="378">
        <v>6.3120000000000003</v>
      </c>
      <c r="N6" s="377" t="s">
        <v>769</v>
      </c>
      <c r="O6" s="377" t="s">
        <v>770</v>
      </c>
      <c r="P6" s="377"/>
      <c r="Q6" s="377" t="s">
        <v>768</v>
      </c>
      <c r="R6" s="373"/>
    </row>
    <row r="7" spans="1:18" ht="12">
      <c r="A7" s="376">
        <v>2</v>
      </c>
      <c r="B7" s="376" t="s">
        <v>128</v>
      </c>
      <c r="C7" s="376" t="s">
        <v>185</v>
      </c>
      <c r="D7" s="376">
        <f>16.986</f>
        <v>16.986000000000001</v>
      </c>
      <c r="E7" s="376" t="s">
        <v>771</v>
      </c>
      <c r="F7" s="376" t="s">
        <v>772</v>
      </c>
      <c r="G7" s="376" t="s">
        <v>768</v>
      </c>
      <c r="H7" s="376"/>
      <c r="I7" s="373"/>
      <c r="J7" s="377">
        <v>2</v>
      </c>
      <c r="K7" s="377" t="s">
        <v>128</v>
      </c>
      <c r="L7" s="377" t="s">
        <v>184</v>
      </c>
      <c r="M7" s="378">
        <v>22.093</v>
      </c>
      <c r="N7" s="377" t="s">
        <v>773</v>
      </c>
      <c r="O7" s="377" t="s">
        <v>770</v>
      </c>
      <c r="P7" s="377"/>
      <c r="Q7" s="377" t="s">
        <v>768</v>
      </c>
      <c r="R7" s="373"/>
    </row>
    <row r="8" spans="1:18" ht="12">
      <c r="A8" s="376">
        <v>3</v>
      </c>
      <c r="B8" s="376" t="s">
        <v>185</v>
      </c>
      <c r="C8" s="376" t="s">
        <v>186</v>
      </c>
      <c r="D8" s="376">
        <v>5.64</v>
      </c>
      <c r="E8" s="376" t="s">
        <v>774</v>
      </c>
      <c r="F8" s="376" t="s">
        <v>775</v>
      </c>
      <c r="G8" s="376" t="s">
        <v>768</v>
      </c>
      <c r="H8" s="376"/>
      <c r="I8" s="373"/>
      <c r="J8" s="377">
        <v>3</v>
      </c>
      <c r="K8" s="377" t="s">
        <v>184</v>
      </c>
      <c r="L8" s="377" t="s">
        <v>190</v>
      </c>
      <c r="M8" s="378">
        <v>8.6989999999999998</v>
      </c>
      <c r="N8" s="377" t="s">
        <v>773</v>
      </c>
      <c r="O8" s="377" t="s">
        <v>770</v>
      </c>
      <c r="P8" s="377"/>
      <c r="Q8" s="377" t="s">
        <v>768</v>
      </c>
      <c r="R8" s="373"/>
    </row>
    <row r="9" spans="1:18" ht="12">
      <c r="A9" s="376">
        <v>4</v>
      </c>
      <c r="B9" s="376" t="s">
        <v>186</v>
      </c>
      <c r="C9" s="376" t="s">
        <v>189</v>
      </c>
      <c r="D9" s="376">
        <v>2.21</v>
      </c>
      <c r="E9" s="376" t="s">
        <v>776</v>
      </c>
      <c r="F9" s="376" t="s">
        <v>777</v>
      </c>
      <c r="G9" s="376" t="s">
        <v>768</v>
      </c>
      <c r="H9" s="376"/>
      <c r="I9" s="373"/>
      <c r="J9" s="377">
        <v>4</v>
      </c>
      <c r="K9" s="377" t="s">
        <v>415</v>
      </c>
      <c r="L9" s="377" t="s">
        <v>203</v>
      </c>
      <c r="M9" s="378">
        <v>28.734999999999999</v>
      </c>
      <c r="N9" s="377" t="s">
        <v>769</v>
      </c>
      <c r="O9" s="377" t="s">
        <v>769</v>
      </c>
      <c r="P9" s="377"/>
      <c r="Q9" s="377" t="s">
        <v>768</v>
      </c>
      <c r="R9" s="373"/>
    </row>
    <row r="10" spans="1:18" ht="12">
      <c r="A10" s="376">
        <v>5</v>
      </c>
      <c r="B10" s="376" t="s">
        <v>189</v>
      </c>
      <c r="C10" s="376" t="s">
        <v>190</v>
      </c>
      <c r="D10" s="376">
        <v>2.0099999999999998</v>
      </c>
      <c r="E10" s="376" t="s">
        <v>776</v>
      </c>
      <c r="F10" s="376" t="s">
        <v>777</v>
      </c>
      <c r="G10" s="376" t="s">
        <v>768</v>
      </c>
      <c r="H10" s="376"/>
      <c r="I10" s="373"/>
      <c r="J10" s="377">
        <v>5</v>
      </c>
      <c r="K10" s="377" t="s">
        <v>203</v>
      </c>
      <c r="L10" s="377" t="s">
        <v>679</v>
      </c>
      <c r="M10" s="378">
        <v>45.55</v>
      </c>
      <c r="N10" s="377" t="s">
        <v>778</v>
      </c>
      <c r="O10" s="377" t="s">
        <v>779</v>
      </c>
      <c r="P10" s="377" t="s">
        <v>780</v>
      </c>
      <c r="Q10" s="377" t="s">
        <v>768</v>
      </c>
      <c r="R10" s="373"/>
    </row>
    <row r="11" spans="1:18" ht="12">
      <c r="A11" s="376">
        <v>6</v>
      </c>
      <c r="B11" s="376" t="s">
        <v>190</v>
      </c>
      <c r="C11" s="376" t="s">
        <v>421</v>
      </c>
      <c r="D11" s="376">
        <v>5.4119999999999999</v>
      </c>
      <c r="E11" s="376" t="s">
        <v>776</v>
      </c>
      <c r="F11" s="376" t="s">
        <v>777</v>
      </c>
      <c r="G11" s="376" t="s">
        <v>768</v>
      </c>
      <c r="H11" s="376"/>
      <c r="I11" s="373"/>
      <c r="J11" s="377">
        <v>6</v>
      </c>
      <c r="K11" s="377" t="s">
        <v>679</v>
      </c>
      <c r="L11" s="377" t="s">
        <v>781</v>
      </c>
      <c r="M11" s="378">
        <v>15.282999999999999</v>
      </c>
      <c r="N11" s="377" t="s">
        <v>782</v>
      </c>
      <c r="O11" s="377" t="s">
        <v>783</v>
      </c>
      <c r="P11" s="377"/>
      <c r="Q11" s="377" t="s">
        <v>768</v>
      </c>
      <c r="R11" s="373"/>
    </row>
    <row r="12" spans="1:18" ht="36">
      <c r="A12" s="376">
        <v>7</v>
      </c>
      <c r="B12" s="376" t="s">
        <v>421</v>
      </c>
      <c r="C12" s="376" t="s">
        <v>784</v>
      </c>
      <c r="D12" s="376">
        <v>17.582000000000001</v>
      </c>
      <c r="E12" s="379" t="s">
        <v>785</v>
      </c>
      <c r="F12" s="376" t="s">
        <v>786</v>
      </c>
      <c r="G12" s="376" t="s">
        <v>768</v>
      </c>
      <c r="H12" s="376"/>
      <c r="I12" s="373"/>
      <c r="J12" s="377">
        <v>7</v>
      </c>
      <c r="K12" s="377" t="s">
        <v>190</v>
      </c>
      <c r="L12" s="377" t="s">
        <v>415</v>
      </c>
      <c r="M12" s="378">
        <v>0.72099999999999997</v>
      </c>
      <c r="N12" s="377" t="s">
        <v>773</v>
      </c>
      <c r="O12" s="377"/>
      <c r="P12" s="377"/>
      <c r="Q12" s="377" t="s">
        <v>768</v>
      </c>
      <c r="R12" s="373"/>
    </row>
    <row r="13" spans="1:18" ht="12">
      <c r="A13" s="380">
        <v>8</v>
      </c>
      <c r="B13" s="982" t="s">
        <v>781</v>
      </c>
      <c r="C13" s="983" t="s">
        <v>120</v>
      </c>
      <c r="D13" s="863">
        <v>6.5279999999999996</v>
      </c>
      <c r="E13" s="381" t="s">
        <v>787</v>
      </c>
      <c r="F13" s="381" t="s">
        <v>788</v>
      </c>
      <c r="G13" s="376" t="s">
        <v>768</v>
      </c>
      <c r="H13" s="382"/>
      <c r="I13" s="373"/>
      <c r="J13" s="377">
        <v>8</v>
      </c>
      <c r="K13" s="377" t="s">
        <v>789</v>
      </c>
      <c r="L13" s="377" t="s">
        <v>790</v>
      </c>
      <c r="M13" s="378">
        <v>13.34</v>
      </c>
      <c r="N13" s="377" t="s">
        <v>791</v>
      </c>
      <c r="O13" s="383">
        <v>45860</v>
      </c>
      <c r="P13" s="377"/>
      <c r="Q13" s="377" t="s">
        <v>768</v>
      </c>
      <c r="R13" s="373"/>
    </row>
    <row r="14" spans="1:18" ht="12">
      <c r="A14" s="382"/>
      <c r="B14" s="384"/>
      <c r="C14" s="385"/>
      <c r="D14" s="386"/>
      <c r="E14" s="387"/>
      <c r="F14" s="387"/>
      <c r="G14" s="382"/>
      <c r="H14" s="382"/>
      <c r="I14" s="373"/>
      <c r="J14" s="377">
        <v>9</v>
      </c>
      <c r="K14" s="377" t="s">
        <v>784</v>
      </c>
      <c r="L14" s="377" t="s">
        <v>120</v>
      </c>
      <c r="M14" s="378">
        <v>6.8529999999999998</v>
      </c>
      <c r="N14" s="377" t="s">
        <v>792</v>
      </c>
      <c r="O14" s="383"/>
      <c r="P14" s="377"/>
      <c r="Q14" s="377" t="s">
        <v>768</v>
      </c>
      <c r="R14" s="373"/>
    </row>
    <row r="15" spans="1:18" ht="12">
      <c r="A15" s="382"/>
      <c r="B15" s="384"/>
      <c r="C15" s="385"/>
      <c r="D15" s="386"/>
      <c r="E15" s="387"/>
      <c r="F15" s="387"/>
      <c r="G15" s="382"/>
      <c r="H15" s="382"/>
      <c r="I15" s="373"/>
      <c r="J15" s="388"/>
      <c r="K15" s="388"/>
      <c r="L15" s="388"/>
      <c r="M15" s="388"/>
      <c r="N15" s="388"/>
      <c r="O15" s="388"/>
      <c r="P15" s="388"/>
      <c r="Q15" s="388"/>
      <c r="R15" s="373"/>
    </row>
    <row r="16" spans="1:18" ht="12.75" thickBot="1">
      <c r="A16" s="1163" t="s">
        <v>793</v>
      </c>
      <c r="B16" s="1164"/>
      <c r="C16" s="1165"/>
      <c r="D16" s="984">
        <f>SUBTOTAL(9,D6:D13)</f>
        <v>82.795000000000002</v>
      </c>
      <c r="E16" s="389"/>
      <c r="F16" s="390"/>
      <c r="G16" s="389"/>
      <c r="H16" s="391"/>
      <c r="I16" s="373"/>
      <c r="J16" s="1171" t="s">
        <v>793</v>
      </c>
      <c r="K16" s="1121"/>
      <c r="L16" s="1121"/>
      <c r="M16" s="392">
        <f>SUM(M6:M14)</f>
        <v>147.58600000000001</v>
      </c>
      <c r="N16" s="377"/>
      <c r="O16" s="377"/>
      <c r="P16" s="377"/>
      <c r="Q16" s="377"/>
      <c r="R16" s="373"/>
    </row>
    <row r="17" spans="1:18" ht="12">
      <c r="A17" s="393"/>
      <c r="B17" s="394"/>
      <c r="C17" s="394"/>
      <c r="D17" s="395"/>
      <c r="E17" s="373"/>
      <c r="F17" s="396"/>
      <c r="G17" s="373"/>
      <c r="H17" s="397"/>
      <c r="I17" s="373"/>
      <c r="J17" s="1129"/>
      <c r="K17" s="1130"/>
      <c r="L17" s="1130"/>
      <c r="M17" s="1130"/>
      <c r="N17" s="1130"/>
      <c r="O17" s="1130"/>
      <c r="P17" s="1130"/>
      <c r="Q17" s="1131"/>
      <c r="R17" s="373"/>
    </row>
    <row r="18" spans="1:18" ht="12.75" thickBot="1">
      <c r="A18" s="1168"/>
      <c r="B18" s="1169"/>
      <c r="C18" s="1169"/>
      <c r="D18" s="1169"/>
      <c r="E18" s="1169"/>
      <c r="F18" s="1169"/>
      <c r="G18" s="1169"/>
      <c r="H18" s="1169"/>
      <c r="I18" s="1169"/>
      <c r="J18" s="1169"/>
      <c r="K18" s="1169"/>
      <c r="L18" s="1169"/>
      <c r="M18" s="1169"/>
      <c r="N18" s="1169"/>
      <c r="O18" s="1169"/>
      <c r="P18" s="1169"/>
      <c r="Q18" s="1170"/>
      <c r="R18" s="373"/>
    </row>
    <row r="19" spans="1:18" ht="12">
      <c r="A19" s="1148" t="s">
        <v>753</v>
      </c>
      <c r="B19" s="1149"/>
      <c r="C19" s="1149"/>
      <c r="D19" s="1149"/>
      <c r="E19" s="1149"/>
      <c r="F19" s="1149"/>
      <c r="G19" s="1149"/>
      <c r="H19" s="1150"/>
      <c r="I19" s="398"/>
      <c r="J19" s="1154" t="s">
        <v>754</v>
      </c>
      <c r="K19" s="1155"/>
      <c r="L19" s="1155"/>
      <c r="M19" s="1155"/>
      <c r="N19" s="1155"/>
      <c r="O19" s="1155"/>
      <c r="P19" s="1155"/>
      <c r="Q19" s="1156"/>
      <c r="R19" s="373"/>
    </row>
    <row r="20" spans="1:18" ht="12">
      <c r="A20" s="1151" t="s">
        <v>794</v>
      </c>
      <c r="B20" s="1144"/>
      <c r="C20" s="1144"/>
      <c r="D20" s="1144"/>
      <c r="E20" s="1144"/>
      <c r="F20" s="1144"/>
      <c r="G20" s="1127"/>
      <c r="H20" s="399"/>
      <c r="I20" s="400"/>
      <c r="J20" s="1157" t="s">
        <v>795</v>
      </c>
      <c r="K20" s="1158"/>
      <c r="L20" s="1158"/>
      <c r="M20" s="1158"/>
      <c r="N20" s="1158"/>
      <c r="O20" s="1158"/>
      <c r="P20" s="1158"/>
      <c r="Q20" s="1159"/>
      <c r="R20" s="373"/>
    </row>
    <row r="21" spans="1:18" ht="30" customHeight="1">
      <c r="A21" s="1160" t="s">
        <v>756</v>
      </c>
      <c r="B21" s="1162" t="s">
        <v>757</v>
      </c>
      <c r="C21" s="1127"/>
      <c r="D21" s="1146" t="s">
        <v>758</v>
      </c>
      <c r="E21" s="1122" t="s">
        <v>759</v>
      </c>
      <c r="F21" s="1146" t="s">
        <v>796</v>
      </c>
      <c r="G21" s="1146" t="s">
        <v>114</v>
      </c>
      <c r="H21" s="1153" t="s">
        <v>21</v>
      </c>
      <c r="I21" s="400"/>
      <c r="J21" s="1152" t="s">
        <v>756</v>
      </c>
      <c r="K21" s="1136" t="s">
        <v>757</v>
      </c>
      <c r="L21" s="1137"/>
      <c r="M21" s="1135" t="s">
        <v>758</v>
      </c>
      <c r="N21" s="1138" t="s">
        <v>759</v>
      </c>
      <c r="O21" s="1135" t="s">
        <v>762</v>
      </c>
      <c r="P21" s="1135" t="s">
        <v>763</v>
      </c>
      <c r="Q21" s="1133" t="s">
        <v>796</v>
      </c>
      <c r="R21" s="373"/>
    </row>
    <row r="22" spans="1:18" ht="27.6" customHeight="1">
      <c r="A22" s="1161"/>
      <c r="B22" s="401" t="s">
        <v>764</v>
      </c>
      <c r="C22" s="401" t="s">
        <v>765</v>
      </c>
      <c r="D22" s="1123"/>
      <c r="E22" s="1123"/>
      <c r="F22" s="1123"/>
      <c r="G22" s="1123"/>
      <c r="H22" s="1125"/>
      <c r="I22" s="400"/>
      <c r="J22" s="1137"/>
      <c r="K22" s="402" t="s">
        <v>764</v>
      </c>
      <c r="L22" s="402" t="s">
        <v>765</v>
      </c>
      <c r="M22" s="1123"/>
      <c r="N22" s="1123"/>
      <c r="O22" s="1123"/>
      <c r="P22" s="1123"/>
      <c r="Q22" s="1134"/>
      <c r="R22" s="373"/>
    </row>
    <row r="23" spans="1:18" ht="15.75" customHeight="1">
      <c r="A23" s="403">
        <v>1</v>
      </c>
      <c r="B23" s="404" t="s">
        <v>154</v>
      </c>
      <c r="C23" s="401" t="s">
        <v>128</v>
      </c>
      <c r="D23" s="401">
        <v>26.427</v>
      </c>
      <c r="E23" s="404" t="s">
        <v>797</v>
      </c>
      <c r="F23" s="404" t="s">
        <v>798</v>
      </c>
      <c r="G23" s="401" t="s">
        <v>768</v>
      </c>
      <c r="H23" s="405"/>
      <c r="I23" s="400"/>
      <c r="J23" s="406">
        <v>1</v>
      </c>
      <c r="K23" s="407" t="s">
        <v>154</v>
      </c>
      <c r="L23" s="408" t="s">
        <v>303</v>
      </c>
      <c r="M23" s="409">
        <v>6.3120000000000003</v>
      </c>
      <c r="N23" s="381" t="s">
        <v>770</v>
      </c>
      <c r="O23" s="381" t="s">
        <v>770</v>
      </c>
      <c r="P23" s="381"/>
      <c r="Q23" s="410" t="s">
        <v>768</v>
      </c>
      <c r="R23" s="373"/>
    </row>
    <row r="24" spans="1:18" ht="31.5" customHeight="1">
      <c r="A24" s="403">
        <v>2</v>
      </c>
      <c r="B24" s="404" t="s">
        <v>128</v>
      </c>
      <c r="C24" s="401" t="s">
        <v>363</v>
      </c>
      <c r="D24" s="401">
        <v>9.1449999999999996</v>
      </c>
      <c r="E24" s="404" t="s">
        <v>799</v>
      </c>
      <c r="F24" s="404" t="s">
        <v>798</v>
      </c>
      <c r="G24" s="401" t="s">
        <v>768</v>
      </c>
      <c r="H24" s="411"/>
      <c r="I24" s="400"/>
      <c r="J24" s="406">
        <v>2</v>
      </c>
      <c r="K24" s="407" t="s">
        <v>128</v>
      </c>
      <c r="L24" s="408" t="s">
        <v>184</v>
      </c>
      <c r="M24" s="409">
        <v>22.093</v>
      </c>
      <c r="N24" s="381" t="s">
        <v>800</v>
      </c>
      <c r="O24" s="381" t="s">
        <v>769</v>
      </c>
      <c r="P24" s="381"/>
      <c r="Q24" s="410" t="s">
        <v>768</v>
      </c>
      <c r="R24" s="373"/>
    </row>
    <row r="25" spans="1:18" ht="15.75" customHeight="1">
      <c r="A25" s="412">
        <v>3</v>
      </c>
      <c r="B25" s="413" t="s">
        <v>363</v>
      </c>
      <c r="C25" s="408" t="s">
        <v>183</v>
      </c>
      <c r="D25" s="401">
        <v>5.05253</v>
      </c>
      <c r="E25" s="381" t="s">
        <v>801</v>
      </c>
      <c r="F25" s="381" t="s">
        <v>802</v>
      </c>
      <c r="G25" s="381" t="s">
        <v>768</v>
      </c>
      <c r="H25" s="414"/>
      <c r="I25" s="400"/>
      <c r="J25" s="406">
        <v>3</v>
      </c>
      <c r="K25" s="408" t="s">
        <v>184</v>
      </c>
      <c r="L25" s="415" t="s">
        <v>190</v>
      </c>
      <c r="M25" s="409">
        <v>8.6989999999999998</v>
      </c>
      <c r="N25" s="381" t="s">
        <v>803</v>
      </c>
      <c r="O25" s="381" t="s">
        <v>772</v>
      </c>
      <c r="P25" s="381"/>
      <c r="Q25" s="410" t="s">
        <v>768</v>
      </c>
      <c r="R25" s="373"/>
    </row>
    <row r="26" spans="1:18" ht="15.75" customHeight="1">
      <c r="A26" s="416">
        <v>4</v>
      </c>
      <c r="B26" s="417" t="s">
        <v>183</v>
      </c>
      <c r="C26" s="418" t="s">
        <v>185</v>
      </c>
      <c r="D26" s="401">
        <v>2.7890000000000001</v>
      </c>
      <c r="E26" s="419" t="s">
        <v>777</v>
      </c>
      <c r="F26" s="419" t="s">
        <v>804</v>
      </c>
      <c r="G26" s="419" t="s">
        <v>768</v>
      </c>
      <c r="H26" s="420"/>
      <c r="I26" s="400"/>
      <c r="J26" s="406">
        <v>4</v>
      </c>
      <c r="K26" s="407" t="s">
        <v>415</v>
      </c>
      <c r="L26" s="407" t="s">
        <v>203</v>
      </c>
      <c r="M26" s="409">
        <v>28.734999999999999</v>
      </c>
      <c r="N26" s="381" t="s">
        <v>769</v>
      </c>
      <c r="O26" s="381" t="s">
        <v>769</v>
      </c>
      <c r="P26" s="381"/>
      <c r="Q26" s="410" t="s">
        <v>768</v>
      </c>
      <c r="R26" s="373"/>
    </row>
    <row r="27" spans="1:18" ht="15.75" customHeight="1">
      <c r="A27" s="421">
        <v>5</v>
      </c>
      <c r="B27" s="422" t="s">
        <v>185</v>
      </c>
      <c r="C27" s="423" t="s">
        <v>186</v>
      </c>
      <c r="D27" s="401">
        <v>5.64</v>
      </c>
      <c r="E27" s="424" t="s">
        <v>774</v>
      </c>
      <c r="F27" s="424" t="s">
        <v>805</v>
      </c>
      <c r="G27" s="424" t="s">
        <v>768</v>
      </c>
      <c r="H27" s="425"/>
      <c r="I27" s="400"/>
      <c r="J27" s="406">
        <v>5</v>
      </c>
      <c r="K27" s="408" t="s">
        <v>217</v>
      </c>
      <c r="L27" s="415" t="s">
        <v>679</v>
      </c>
      <c r="M27" s="1132">
        <v>45.55</v>
      </c>
      <c r="N27" s="381" t="s">
        <v>806</v>
      </c>
      <c r="O27" s="381"/>
      <c r="P27" s="381"/>
      <c r="Q27" s="426" t="s">
        <v>768</v>
      </c>
      <c r="R27" s="373"/>
    </row>
    <row r="28" spans="1:18" ht="15.75" customHeight="1">
      <c r="A28" s="421">
        <v>6</v>
      </c>
      <c r="B28" s="423" t="s">
        <v>186</v>
      </c>
      <c r="C28" s="427" t="s">
        <v>189</v>
      </c>
      <c r="D28" s="401">
        <v>2.21</v>
      </c>
      <c r="E28" s="424" t="s">
        <v>776</v>
      </c>
      <c r="F28" s="424" t="s">
        <v>777</v>
      </c>
      <c r="G28" s="424" t="s">
        <v>768</v>
      </c>
      <c r="H28" s="425"/>
      <c r="I28" s="400"/>
      <c r="J28" s="406">
        <v>6</v>
      </c>
      <c r="K28" s="408" t="s">
        <v>203</v>
      </c>
      <c r="L28" s="415" t="s">
        <v>217</v>
      </c>
      <c r="M28" s="1123"/>
      <c r="N28" s="381" t="s">
        <v>807</v>
      </c>
      <c r="O28" s="381"/>
      <c r="P28" s="381"/>
      <c r="Q28" s="428" t="s">
        <v>768</v>
      </c>
      <c r="R28" s="373"/>
    </row>
    <row r="29" spans="1:18" ht="15.75" customHeight="1">
      <c r="A29" s="421">
        <v>7</v>
      </c>
      <c r="B29" s="422" t="s">
        <v>190</v>
      </c>
      <c r="C29" s="422" t="s">
        <v>421</v>
      </c>
      <c r="D29" s="401">
        <v>5.41</v>
      </c>
      <c r="E29" s="424" t="s">
        <v>776</v>
      </c>
      <c r="F29" s="424" t="s">
        <v>777</v>
      </c>
      <c r="G29" s="424" t="s">
        <v>768</v>
      </c>
      <c r="H29" s="425"/>
      <c r="I29" s="400"/>
      <c r="J29" s="406">
        <v>7</v>
      </c>
      <c r="K29" s="380" t="s">
        <v>679</v>
      </c>
      <c r="L29" s="380" t="s">
        <v>717</v>
      </c>
      <c r="M29" s="380">
        <v>15.286</v>
      </c>
      <c r="N29" s="380" t="s">
        <v>791</v>
      </c>
      <c r="O29" s="380" t="s">
        <v>808</v>
      </c>
      <c r="P29" s="380"/>
      <c r="Q29" s="428" t="s">
        <v>768</v>
      </c>
      <c r="R29" s="373"/>
    </row>
    <row r="30" spans="1:18" ht="15.75" customHeight="1">
      <c r="A30" s="421">
        <v>8</v>
      </c>
      <c r="B30" s="423" t="s">
        <v>189</v>
      </c>
      <c r="C30" s="427" t="s">
        <v>190</v>
      </c>
      <c r="D30" s="401">
        <v>2.0099999999999998</v>
      </c>
      <c r="E30" s="424" t="s">
        <v>776</v>
      </c>
      <c r="F30" s="424" t="s">
        <v>777</v>
      </c>
      <c r="G30" s="424" t="s">
        <v>768</v>
      </c>
      <c r="H30" s="429"/>
      <c r="I30" s="400"/>
      <c r="J30" s="406">
        <v>8</v>
      </c>
      <c r="K30" s="380" t="s">
        <v>789</v>
      </c>
      <c r="L30" s="380" t="s">
        <v>790</v>
      </c>
      <c r="M30" s="380">
        <v>13.34</v>
      </c>
      <c r="N30" s="380" t="s">
        <v>809</v>
      </c>
      <c r="O30" s="380"/>
      <c r="P30" s="380"/>
      <c r="Q30" s="428" t="s">
        <v>768</v>
      </c>
      <c r="R30" s="373"/>
    </row>
    <row r="31" spans="1:18" ht="15.75" customHeight="1">
      <c r="A31" s="421">
        <v>9</v>
      </c>
      <c r="B31" s="423" t="s">
        <v>192</v>
      </c>
      <c r="C31" s="427" t="s">
        <v>781</v>
      </c>
      <c r="D31" s="430">
        <v>15.6</v>
      </c>
      <c r="E31" s="424" t="s">
        <v>810</v>
      </c>
      <c r="F31" s="424" t="s">
        <v>811</v>
      </c>
      <c r="G31" s="424" t="s">
        <v>768</v>
      </c>
      <c r="H31" s="431"/>
      <c r="I31" s="400"/>
      <c r="J31" s="406">
        <v>9</v>
      </c>
      <c r="K31" s="380" t="s">
        <v>812</v>
      </c>
      <c r="L31" s="380" t="s">
        <v>813</v>
      </c>
      <c r="M31" s="380">
        <v>0.72</v>
      </c>
      <c r="N31" s="380" t="s">
        <v>809</v>
      </c>
      <c r="O31" s="380"/>
      <c r="P31" s="380"/>
      <c r="Q31" s="428" t="s">
        <v>768</v>
      </c>
      <c r="R31" s="373"/>
    </row>
    <row r="32" spans="1:18" ht="35.25" customHeight="1">
      <c r="A32" s="421">
        <v>10</v>
      </c>
      <c r="B32" s="423" t="s">
        <v>421</v>
      </c>
      <c r="C32" s="427" t="s">
        <v>192</v>
      </c>
      <c r="D32" s="430">
        <v>1.98</v>
      </c>
      <c r="E32" s="424" t="s">
        <v>814</v>
      </c>
      <c r="F32" s="424" t="s">
        <v>815</v>
      </c>
      <c r="G32" s="424" t="s">
        <v>768</v>
      </c>
      <c r="H32" s="431"/>
      <c r="I32" s="400"/>
      <c r="J32" s="432">
        <v>10</v>
      </c>
      <c r="K32" s="433" t="s">
        <v>781</v>
      </c>
      <c r="L32" s="433" t="s">
        <v>120</v>
      </c>
      <c r="M32" s="433">
        <v>6.85</v>
      </c>
      <c r="N32" s="433" t="s">
        <v>816</v>
      </c>
      <c r="O32" s="433"/>
      <c r="P32" s="433"/>
      <c r="Q32" s="434" t="s">
        <v>817</v>
      </c>
      <c r="R32" s="373"/>
    </row>
    <row r="33" spans="1:18" ht="36.75" customHeight="1">
      <c r="A33" s="435">
        <v>11</v>
      </c>
      <c r="B33" s="436" t="s">
        <v>781</v>
      </c>
      <c r="C33" s="437" t="s">
        <v>120</v>
      </c>
      <c r="D33" s="438">
        <v>6.5279999999999996</v>
      </c>
      <c r="E33" s="439" t="s">
        <v>818</v>
      </c>
      <c r="F33" s="439"/>
      <c r="G33" s="440" t="s">
        <v>817</v>
      </c>
      <c r="H33" s="429"/>
      <c r="I33" s="441"/>
      <c r="J33" s="406"/>
      <c r="K33" s="442"/>
      <c r="L33" s="407"/>
      <c r="M33" s="409"/>
      <c r="N33" s="381"/>
      <c r="O33" s="381"/>
      <c r="P33" s="381"/>
      <c r="Q33" s="426"/>
      <c r="R33" s="985"/>
    </row>
    <row r="34" spans="1:18" ht="15.75" customHeight="1" thickBot="1">
      <c r="A34" s="1139" t="s">
        <v>793</v>
      </c>
      <c r="B34" s="1140"/>
      <c r="C34" s="1141"/>
      <c r="D34" s="443">
        <f>SUM(D23:D32)</f>
        <v>76.263530000000003</v>
      </c>
      <c r="E34" s="444"/>
      <c r="F34" s="444"/>
      <c r="G34" s="444"/>
      <c r="H34" s="445"/>
      <c r="I34" s="446"/>
      <c r="J34" s="1142" t="s">
        <v>793</v>
      </c>
      <c r="K34" s="1140"/>
      <c r="L34" s="1141"/>
      <c r="M34" s="447">
        <f>SUM(M23:M31)</f>
        <v>140.73499999999999</v>
      </c>
      <c r="N34" s="448"/>
      <c r="O34" s="448"/>
      <c r="P34" s="448"/>
      <c r="Q34" s="449"/>
      <c r="R34" s="373"/>
    </row>
    <row r="35" spans="1:18" ht="15.75" customHeight="1">
      <c r="A35" s="362"/>
      <c r="B35" s="362"/>
      <c r="C35" s="362"/>
      <c r="D35" s="362"/>
      <c r="E35" s="362"/>
      <c r="F35" s="362"/>
      <c r="G35" s="362"/>
      <c r="H35" s="362"/>
      <c r="I35" s="373"/>
      <c r="J35" s="373"/>
      <c r="K35" s="373"/>
      <c r="L35" s="373"/>
      <c r="M35" s="373"/>
      <c r="N35" s="373"/>
      <c r="O35" s="373"/>
      <c r="P35" s="373"/>
      <c r="Q35" s="373"/>
      <c r="R35" s="373"/>
    </row>
    <row r="36" spans="1:18" ht="15.75" hidden="1" customHeight="1">
      <c r="A36" s="1143" t="s">
        <v>753</v>
      </c>
      <c r="B36" s="1144"/>
      <c r="C36" s="1144"/>
      <c r="D36" s="1144"/>
      <c r="E36" s="1144"/>
      <c r="F36" s="1144"/>
      <c r="G36" s="1144"/>
      <c r="H36" s="1144"/>
      <c r="I36" s="373"/>
      <c r="J36" s="373"/>
      <c r="K36" s="373"/>
      <c r="L36" s="373"/>
      <c r="M36" s="373"/>
      <c r="N36" s="373"/>
      <c r="O36" s="373"/>
      <c r="P36" s="373"/>
      <c r="Q36" s="373"/>
      <c r="R36" s="986"/>
    </row>
    <row r="37" spans="1:18" ht="15.75" hidden="1" customHeight="1">
      <c r="A37" s="1145" t="s">
        <v>819</v>
      </c>
      <c r="B37" s="1144"/>
      <c r="C37" s="1144"/>
      <c r="D37" s="1144"/>
      <c r="E37" s="1144"/>
      <c r="F37" s="1144"/>
      <c r="G37" s="1144"/>
      <c r="H37" s="1144"/>
      <c r="I37" s="373"/>
      <c r="J37" s="373"/>
      <c r="K37" s="373"/>
      <c r="L37" s="373"/>
      <c r="M37" s="373"/>
      <c r="N37" s="373"/>
      <c r="O37" s="373"/>
      <c r="P37" s="373"/>
      <c r="Q37" s="373"/>
      <c r="R37" s="986"/>
    </row>
    <row r="38" spans="1:18" ht="15.75" hidden="1" customHeight="1">
      <c r="A38" s="1122" t="s">
        <v>756</v>
      </c>
      <c r="B38" s="1126" t="s">
        <v>757</v>
      </c>
      <c r="C38" s="1127"/>
      <c r="D38" s="1122" t="s">
        <v>759</v>
      </c>
      <c r="E38" s="375"/>
      <c r="F38" s="375"/>
      <c r="G38" s="1146" t="s">
        <v>820</v>
      </c>
      <c r="H38" s="1147" t="s">
        <v>21</v>
      </c>
      <c r="I38" s="373"/>
      <c r="J38" s="373"/>
      <c r="K38" s="373"/>
      <c r="L38" s="373"/>
      <c r="M38" s="373"/>
      <c r="N38" s="373"/>
      <c r="O38" s="373"/>
      <c r="P38" s="373"/>
      <c r="Q38" s="373"/>
      <c r="R38" s="986"/>
    </row>
    <row r="39" spans="1:18" ht="15.75" hidden="1" customHeight="1">
      <c r="A39" s="1123"/>
      <c r="B39" s="375" t="s">
        <v>764</v>
      </c>
      <c r="C39" s="375" t="s">
        <v>765</v>
      </c>
      <c r="D39" s="1123"/>
      <c r="E39" s="375"/>
      <c r="F39" s="401" t="s">
        <v>796</v>
      </c>
      <c r="G39" s="1123"/>
      <c r="H39" s="1123"/>
      <c r="I39" s="373"/>
      <c r="J39" s="373"/>
      <c r="K39" s="373"/>
      <c r="L39" s="373"/>
      <c r="M39" s="373"/>
      <c r="N39" s="373"/>
      <c r="O39" s="373"/>
      <c r="P39" s="373"/>
      <c r="Q39" s="373"/>
      <c r="R39" s="986"/>
    </row>
    <row r="40" spans="1:18" ht="15.75" hidden="1" customHeight="1">
      <c r="A40" s="382">
        <v>1</v>
      </c>
      <c r="B40" s="382" t="s">
        <v>363</v>
      </c>
      <c r="C40" s="382" t="s">
        <v>421</v>
      </c>
      <c r="D40" s="382" t="s">
        <v>770</v>
      </c>
      <c r="E40" s="382"/>
      <c r="F40" s="382"/>
      <c r="G40" s="382">
        <v>53</v>
      </c>
      <c r="H40" s="450"/>
      <c r="I40" s="373"/>
      <c r="J40" s="373"/>
      <c r="K40" s="373"/>
      <c r="L40" s="373"/>
      <c r="M40" s="373"/>
      <c r="N40" s="373"/>
      <c r="O40" s="373"/>
      <c r="P40" s="373"/>
      <c r="Q40" s="373"/>
      <c r="R40" s="986"/>
    </row>
    <row r="41" spans="1:18" ht="15.75" hidden="1" customHeight="1">
      <c r="A41" s="382">
        <v>2</v>
      </c>
      <c r="B41" s="382" t="s">
        <v>128</v>
      </c>
      <c r="C41" s="382" t="s">
        <v>173</v>
      </c>
      <c r="D41" s="382" t="s">
        <v>780</v>
      </c>
      <c r="E41" s="382"/>
      <c r="F41" s="382"/>
      <c r="G41" s="382">
        <v>16</v>
      </c>
      <c r="H41" s="450"/>
      <c r="I41" s="373"/>
      <c r="J41" s="373"/>
      <c r="K41" s="373"/>
      <c r="L41" s="373"/>
      <c r="M41" s="373"/>
      <c r="N41" s="373"/>
      <c r="O41" s="373"/>
      <c r="P41" s="373"/>
      <c r="Q41" s="373"/>
      <c r="R41" s="986"/>
    </row>
    <row r="42" spans="1:18" ht="15.75" hidden="1" customHeight="1">
      <c r="A42" s="382">
        <v>3</v>
      </c>
      <c r="B42" s="382" t="s">
        <v>154</v>
      </c>
      <c r="C42" s="382" t="s">
        <v>319</v>
      </c>
      <c r="D42" s="382" t="s">
        <v>806</v>
      </c>
      <c r="E42" s="382"/>
      <c r="F42" s="382"/>
      <c r="G42" s="382">
        <v>38</v>
      </c>
      <c r="H42" s="450"/>
      <c r="I42" s="373"/>
      <c r="J42" s="373"/>
      <c r="K42" s="373"/>
      <c r="L42" s="373"/>
      <c r="M42" s="373"/>
      <c r="N42" s="373"/>
      <c r="O42" s="373"/>
      <c r="P42" s="373"/>
      <c r="Q42" s="373"/>
      <c r="R42" s="986"/>
    </row>
    <row r="43" spans="1:18" ht="15.75" hidden="1" customHeight="1">
      <c r="A43" s="380">
        <v>4</v>
      </c>
      <c r="B43" s="380" t="s">
        <v>319</v>
      </c>
      <c r="C43" s="380" t="s">
        <v>128</v>
      </c>
      <c r="D43" s="380" t="s">
        <v>821</v>
      </c>
      <c r="E43" s="380"/>
      <c r="F43" s="380"/>
      <c r="G43" s="380">
        <v>29</v>
      </c>
      <c r="H43" s="450"/>
      <c r="I43" s="373"/>
      <c r="J43" s="373"/>
      <c r="K43" s="373"/>
      <c r="L43" s="373"/>
      <c r="M43" s="373"/>
      <c r="N43" s="373"/>
      <c r="O43" s="373"/>
      <c r="P43" s="373"/>
      <c r="Q43" s="373"/>
      <c r="R43" s="986"/>
    </row>
  </sheetData>
  <mergeCells count="52">
    <mergeCell ref="A16:C16"/>
    <mergeCell ref="E4:E5"/>
    <mergeCell ref="F4:F5"/>
    <mergeCell ref="A4:A5"/>
    <mergeCell ref="A18:Q18"/>
    <mergeCell ref="J16:L16"/>
    <mergeCell ref="M4:M5"/>
    <mergeCell ref="N4:N5"/>
    <mergeCell ref="A19:H19"/>
    <mergeCell ref="A20:G20"/>
    <mergeCell ref="J21:J22"/>
    <mergeCell ref="G21:G22"/>
    <mergeCell ref="H21:H22"/>
    <mergeCell ref="J19:Q19"/>
    <mergeCell ref="J20:Q20"/>
    <mergeCell ref="A21:A22"/>
    <mergeCell ref="B21:C21"/>
    <mergeCell ref="D21:D22"/>
    <mergeCell ref="E21:E22"/>
    <mergeCell ref="F21:F22"/>
    <mergeCell ref="B38:C38"/>
    <mergeCell ref="D38:D39"/>
    <mergeCell ref="A34:C34"/>
    <mergeCell ref="J34:L34"/>
    <mergeCell ref="A36:H36"/>
    <mergeCell ref="A37:H37"/>
    <mergeCell ref="A38:A39"/>
    <mergeCell ref="G38:G39"/>
    <mergeCell ref="H38:H39"/>
    <mergeCell ref="M27:M28"/>
    <mergeCell ref="O4:O5"/>
    <mergeCell ref="P4:P5"/>
    <mergeCell ref="Q4:Q5"/>
    <mergeCell ref="Q21:Q22"/>
    <mergeCell ref="O21:O22"/>
    <mergeCell ref="P21:P22"/>
    <mergeCell ref="J17:Q17"/>
    <mergeCell ref="K21:L21"/>
    <mergeCell ref="M21:M22"/>
    <mergeCell ref="N21:N22"/>
    <mergeCell ref="A1:H1"/>
    <mergeCell ref="A2:H2"/>
    <mergeCell ref="A3:H3"/>
    <mergeCell ref="J4:J5"/>
    <mergeCell ref="K4:L4"/>
    <mergeCell ref="G4:G5"/>
    <mergeCell ref="H4:H5"/>
    <mergeCell ref="B4:C4"/>
    <mergeCell ref="D4:D5"/>
    <mergeCell ref="J1:Q1"/>
    <mergeCell ref="J2:Q2"/>
    <mergeCell ref="J3:Q3"/>
  </mergeCells>
  <pageMargins left="0.70866141732283472" right="0.70866141732283472" top="0.74803149606299213" bottom="0.15748031496062992" header="0" footer="0"/>
  <pageSetup paperSize="9" scale="81" fitToHeight="0" orientation="landscape" r:id="rId1"/>
  <rowBreaks count="1" manualBreakCount="1">
    <brk id="34" max="17"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rgb="FFFFC000"/>
    <pageSetUpPr fitToPage="1"/>
  </sheetPr>
  <dimension ref="A1:W94"/>
  <sheetViews>
    <sheetView workbookViewId="0">
      <pane ySplit="4" topLeftCell="A88" activePane="bottomLeft" state="frozen"/>
      <selection pane="bottomLeft" activeCell="F99" sqref="F99"/>
    </sheetView>
  </sheetViews>
  <sheetFormatPr defaultColWidth="14.42578125" defaultRowHeight="15" customHeight="1"/>
  <cols>
    <col min="1" max="1" width="8.140625" style="864" customWidth="1"/>
    <col min="2" max="2" width="9.42578125" style="864" customWidth="1"/>
    <col min="3" max="6" width="12.42578125" style="864" customWidth="1"/>
    <col min="7" max="7" width="17.5703125" style="1018" customWidth="1"/>
    <col min="8" max="8" width="12" style="864" customWidth="1"/>
    <col min="9" max="9" width="18.7109375" style="864" customWidth="1"/>
    <col min="10" max="10" width="11.85546875" style="864" customWidth="1"/>
    <col min="11" max="12" width="9.140625" style="864" hidden="1" customWidth="1"/>
    <col min="13" max="14" width="12" style="864" hidden="1" customWidth="1"/>
    <col min="15" max="22" width="9.140625" style="864" hidden="1" customWidth="1"/>
    <col min="23" max="25" width="9.140625" style="864" customWidth="1"/>
    <col min="26" max="16384" width="14.42578125" style="864"/>
  </cols>
  <sheetData>
    <row r="1" spans="1:21" ht="12">
      <c r="A1" s="1175" t="s">
        <v>38</v>
      </c>
      <c r="B1" s="1176"/>
      <c r="C1" s="1176"/>
      <c r="D1" s="1176"/>
      <c r="E1" s="1176"/>
      <c r="F1" s="1176"/>
      <c r="G1" s="1176"/>
      <c r="H1" s="1176"/>
      <c r="I1" s="1176"/>
      <c r="J1" s="1177"/>
      <c r="K1" s="893"/>
      <c r="L1" s="893" t="s">
        <v>367</v>
      </c>
      <c r="M1" s="893" t="s">
        <v>822</v>
      </c>
      <c r="N1" s="893"/>
      <c r="O1" s="893" t="s">
        <v>823</v>
      </c>
      <c r="P1" s="893" t="s">
        <v>414</v>
      </c>
      <c r="Q1" s="893" t="s">
        <v>352</v>
      </c>
      <c r="R1" s="893"/>
      <c r="S1" s="893"/>
      <c r="T1" s="893"/>
      <c r="U1" s="893"/>
    </row>
    <row r="2" spans="1:21" ht="12">
      <c r="A2" s="1175" t="s">
        <v>824</v>
      </c>
      <c r="B2" s="1176"/>
      <c r="C2" s="1176"/>
      <c r="D2" s="1176"/>
      <c r="E2" s="1176"/>
      <c r="F2" s="1176"/>
      <c r="G2" s="1176"/>
      <c r="H2" s="1176"/>
      <c r="I2" s="1176"/>
      <c r="J2" s="1177"/>
      <c r="K2" s="893"/>
      <c r="L2" s="893">
        <v>3</v>
      </c>
      <c r="M2" s="893"/>
      <c r="N2" s="893"/>
      <c r="O2" s="893"/>
      <c r="P2" s="893">
        <v>1</v>
      </c>
      <c r="Q2" s="893">
        <v>9</v>
      </c>
      <c r="R2" s="893"/>
      <c r="S2" s="893"/>
      <c r="T2" s="893"/>
      <c r="U2" s="893"/>
    </row>
    <row r="3" spans="1:21" ht="12">
      <c r="A3" s="1175" t="s">
        <v>825</v>
      </c>
      <c r="B3" s="1176"/>
      <c r="C3" s="1176"/>
      <c r="D3" s="1176"/>
      <c r="E3" s="1176"/>
      <c r="F3" s="1176"/>
      <c r="G3" s="1176"/>
      <c r="H3" s="1176"/>
      <c r="I3" s="1176"/>
      <c r="J3" s="1177"/>
      <c r="K3" s="893"/>
      <c r="L3" s="893"/>
      <c r="M3" s="893"/>
      <c r="N3" s="893"/>
      <c r="O3" s="893"/>
      <c r="P3" s="893"/>
      <c r="Q3" s="893"/>
      <c r="R3" s="893"/>
      <c r="S3" s="893"/>
      <c r="T3" s="893"/>
      <c r="U3" s="893"/>
    </row>
    <row r="4" spans="1:21" ht="30" customHeight="1">
      <c r="A4" s="867" t="s">
        <v>826</v>
      </c>
      <c r="B4" s="867" t="s">
        <v>827</v>
      </c>
      <c r="C4" s="867" t="s">
        <v>828</v>
      </c>
      <c r="D4" s="867" t="s">
        <v>45</v>
      </c>
      <c r="E4" s="867" t="s">
        <v>829</v>
      </c>
      <c r="F4" s="867" t="s">
        <v>830</v>
      </c>
      <c r="G4" s="1017" t="s">
        <v>831</v>
      </c>
      <c r="H4" s="867" t="s">
        <v>21</v>
      </c>
      <c r="I4" s="867" t="s">
        <v>48</v>
      </c>
      <c r="J4" s="867" t="s">
        <v>47</v>
      </c>
      <c r="K4" s="893"/>
      <c r="L4" s="893"/>
      <c r="M4" s="893"/>
      <c r="N4" s="893"/>
      <c r="O4" s="893"/>
      <c r="P4" s="893"/>
      <c r="Q4" s="893"/>
      <c r="R4" s="893"/>
      <c r="S4" s="893"/>
      <c r="T4" s="893"/>
      <c r="U4" s="893"/>
    </row>
    <row r="5" spans="1:21" ht="14.25" customHeight="1">
      <c r="A5" s="894">
        <v>1</v>
      </c>
      <c r="B5" s="19">
        <v>1</v>
      </c>
      <c r="C5" s="895" t="s">
        <v>520</v>
      </c>
      <c r="D5" s="19" t="s">
        <v>311</v>
      </c>
      <c r="E5" s="19" t="s">
        <v>367</v>
      </c>
      <c r="F5" s="1373" t="s">
        <v>832</v>
      </c>
      <c r="G5" s="1374" t="s">
        <v>833</v>
      </c>
      <c r="H5" s="905" t="s">
        <v>834</v>
      </c>
      <c r="I5" s="19" t="s">
        <v>835</v>
      </c>
      <c r="J5" s="19" t="s">
        <v>55</v>
      </c>
      <c r="K5" s="893"/>
      <c r="L5" s="893"/>
      <c r="M5" s="893"/>
      <c r="N5" s="893"/>
      <c r="O5" s="893"/>
      <c r="P5" s="893"/>
      <c r="Q5" s="893"/>
      <c r="R5" s="893"/>
      <c r="S5" s="893"/>
      <c r="T5" s="893"/>
      <c r="U5" s="893"/>
    </row>
    <row r="6" spans="1:21" ht="14.25" customHeight="1">
      <c r="A6" s="894">
        <v>2</v>
      </c>
      <c r="B6" s="19">
        <v>2</v>
      </c>
      <c r="C6" s="895" t="s">
        <v>399</v>
      </c>
      <c r="D6" s="19" t="s">
        <v>282</v>
      </c>
      <c r="E6" s="19" t="s">
        <v>367</v>
      </c>
      <c r="F6" s="1373" t="s">
        <v>833</v>
      </c>
      <c r="G6" s="1374" t="s">
        <v>836</v>
      </c>
      <c r="H6" s="905" t="s">
        <v>834</v>
      </c>
      <c r="I6" s="19" t="s">
        <v>835</v>
      </c>
      <c r="J6" s="19" t="s">
        <v>55</v>
      </c>
      <c r="K6" s="1172" t="s">
        <v>41</v>
      </c>
      <c r="L6" s="1172" t="s">
        <v>837</v>
      </c>
      <c r="M6" s="1172" t="s">
        <v>838</v>
      </c>
      <c r="N6" s="1173" t="s">
        <v>839</v>
      </c>
      <c r="O6" s="1172" t="s">
        <v>840</v>
      </c>
      <c r="P6" s="1172"/>
      <c r="Q6" s="1172"/>
      <c r="R6" s="1172"/>
      <c r="S6" s="1172"/>
      <c r="T6" s="1172"/>
      <c r="U6" s="893"/>
    </row>
    <row r="7" spans="1:21" ht="14.25" customHeight="1">
      <c r="A7" s="894">
        <v>3</v>
      </c>
      <c r="B7" s="19">
        <v>3</v>
      </c>
      <c r="C7" s="895" t="s">
        <v>400</v>
      </c>
      <c r="D7" s="19" t="s">
        <v>282</v>
      </c>
      <c r="E7" s="19" t="s">
        <v>367</v>
      </c>
      <c r="F7" s="1373" t="s">
        <v>841</v>
      </c>
      <c r="G7" s="1374" t="s">
        <v>842</v>
      </c>
      <c r="H7" s="905" t="s">
        <v>834</v>
      </c>
      <c r="I7" s="19" t="s">
        <v>835</v>
      </c>
      <c r="J7" s="19" t="s">
        <v>55</v>
      </c>
      <c r="K7" s="1172"/>
      <c r="L7" s="1172"/>
      <c r="M7" s="1172"/>
      <c r="N7" s="1174"/>
      <c r="O7" s="896" t="s">
        <v>367</v>
      </c>
      <c r="P7" s="896" t="s">
        <v>822</v>
      </c>
      <c r="Q7" s="896" t="s">
        <v>823</v>
      </c>
      <c r="R7" s="896" t="s">
        <v>414</v>
      </c>
      <c r="S7" s="896" t="s">
        <v>352</v>
      </c>
      <c r="T7" s="896" t="s">
        <v>37</v>
      </c>
      <c r="U7" s="893"/>
    </row>
    <row r="8" spans="1:21" ht="14.25" customHeight="1">
      <c r="A8" s="897">
        <v>45778</v>
      </c>
      <c r="B8" s="898"/>
      <c r="C8" s="899"/>
      <c r="D8" s="898"/>
      <c r="E8" s="898"/>
      <c r="F8" s="1375"/>
      <c r="G8" s="1375"/>
      <c r="H8" s="900"/>
      <c r="I8" s="900"/>
      <c r="J8" s="900"/>
      <c r="K8" s="896">
        <v>1</v>
      </c>
      <c r="L8" s="896" t="s">
        <v>843</v>
      </c>
      <c r="M8" s="901" t="s">
        <v>844</v>
      </c>
      <c r="N8" s="901">
        <v>4</v>
      </c>
      <c r="O8" s="182">
        <v>13</v>
      </c>
      <c r="P8" s="182">
        <v>1</v>
      </c>
      <c r="Q8" s="182">
        <v>4</v>
      </c>
      <c r="R8" s="182">
        <v>2</v>
      </c>
      <c r="S8" s="182"/>
      <c r="T8" s="896">
        <f>SUM(O8:S8)</f>
        <v>20</v>
      </c>
      <c r="U8" s="893">
        <v>8</v>
      </c>
    </row>
    <row r="9" spans="1:21" ht="14.25" customHeight="1">
      <c r="A9" s="894">
        <v>4</v>
      </c>
      <c r="B9" s="19">
        <v>1</v>
      </c>
      <c r="C9" s="895" t="s">
        <v>519</v>
      </c>
      <c r="D9" s="19" t="s">
        <v>280</v>
      </c>
      <c r="E9" s="19" t="s">
        <v>367</v>
      </c>
      <c r="F9" s="1373" t="s">
        <v>845</v>
      </c>
      <c r="G9" s="1374" t="s">
        <v>772</v>
      </c>
      <c r="H9" s="905" t="s">
        <v>834</v>
      </c>
      <c r="I9" s="19" t="s">
        <v>846</v>
      </c>
      <c r="J9" s="19" t="s">
        <v>739</v>
      </c>
      <c r="K9" s="896">
        <v>2</v>
      </c>
      <c r="L9" s="896" t="s">
        <v>843</v>
      </c>
      <c r="M9" s="901" t="s">
        <v>847</v>
      </c>
      <c r="N9" s="901">
        <v>4</v>
      </c>
      <c r="O9" s="182">
        <v>11</v>
      </c>
      <c r="P9" s="182"/>
      <c r="Q9" s="182">
        <v>9</v>
      </c>
      <c r="R9" s="182"/>
      <c r="S9" s="182">
        <v>1</v>
      </c>
      <c r="T9" s="896">
        <f t="shared" ref="T9:T15" si="0">SUM(O9:S9)</f>
        <v>21</v>
      </c>
      <c r="U9" s="893">
        <v>4</v>
      </c>
    </row>
    <row r="10" spans="1:21" ht="14.25" customHeight="1">
      <c r="A10" s="894">
        <v>5</v>
      </c>
      <c r="B10" s="19">
        <v>2</v>
      </c>
      <c r="C10" s="895" t="s">
        <v>516</v>
      </c>
      <c r="D10" s="19" t="s">
        <v>298</v>
      </c>
      <c r="E10" s="19" t="s">
        <v>367</v>
      </c>
      <c r="F10" s="1373" t="s">
        <v>848</v>
      </c>
      <c r="G10" s="1374" t="s">
        <v>849</v>
      </c>
      <c r="H10" s="905" t="s">
        <v>834</v>
      </c>
      <c r="I10" s="19" t="s">
        <v>850</v>
      </c>
      <c r="J10" s="19" t="s">
        <v>739</v>
      </c>
      <c r="K10" s="896">
        <v>3</v>
      </c>
      <c r="L10" s="896" t="s">
        <v>851</v>
      </c>
      <c r="M10" s="901" t="s">
        <v>844</v>
      </c>
      <c r="N10" s="901">
        <v>4</v>
      </c>
      <c r="O10" s="182"/>
      <c r="P10" s="182">
        <v>1</v>
      </c>
      <c r="Q10" s="182"/>
      <c r="R10" s="182"/>
      <c r="S10" s="182">
        <v>3</v>
      </c>
      <c r="T10" s="896">
        <f t="shared" si="0"/>
        <v>4</v>
      </c>
      <c r="U10" s="893"/>
    </row>
    <row r="11" spans="1:21" ht="14.25" customHeight="1">
      <c r="A11" s="894">
        <v>6</v>
      </c>
      <c r="B11" s="19">
        <v>3</v>
      </c>
      <c r="C11" s="895" t="s">
        <v>518</v>
      </c>
      <c r="D11" s="19" t="s">
        <v>276</v>
      </c>
      <c r="E11" s="19" t="s">
        <v>366</v>
      </c>
      <c r="F11" s="1373" t="s">
        <v>852</v>
      </c>
      <c r="G11" s="1374" t="s">
        <v>853</v>
      </c>
      <c r="H11" s="905" t="s">
        <v>834</v>
      </c>
      <c r="I11" s="19" t="s">
        <v>850</v>
      </c>
      <c r="J11" s="19" t="s">
        <v>739</v>
      </c>
      <c r="K11" s="896">
        <v>4</v>
      </c>
      <c r="L11" s="896" t="s">
        <v>854</v>
      </c>
      <c r="M11" s="901" t="s">
        <v>844</v>
      </c>
      <c r="N11" s="901">
        <v>4</v>
      </c>
      <c r="O11" s="182"/>
      <c r="P11" s="182"/>
      <c r="Q11" s="182"/>
      <c r="R11" s="182"/>
      <c r="S11" s="182">
        <v>4</v>
      </c>
      <c r="T11" s="896">
        <f t="shared" si="0"/>
        <v>4</v>
      </c>
      <c r="U11" s="893"/>
    </row>
    <row r="12" spans="1:21" ht="14.25" customHeight="1">
      <c r="A12" s="894">
        <v>7</v>
      </c>
      <c r="B12" s="19">
        <v>4</v>
      </c>
      <c r="C12" s="895" t="s">
        <v>515</v>
      </c>
      <c r="D12" s="19" t="s">
        <v>280</v>
      </c>
      <c r="E12" s="19" t="s">
        <v>366</v>
      </c>
      <c r="F12" s="1373" t="s">
        <v>849</v>
      </c>
      <c r="G12" s="1374" t="s">
        <v>855</v>
      </c>
      <c r="H12" s="905" t="s">
        <v>856</v>
      </c>
      <c r="I12" s="19" t="s">
        <v>850</v>
      </c>
      <c r="J12" s="19" t="s">
        <v>739</v>
      </c>
      <c r="K12" s="896">
        <v>5</v>
      </c>
      <c r="L12" s="896" t="s">
        <v>854</v>
      </c>
      <c r="M12" s="901" t="s">
        <v>847</v>
      </c>
      <c r="N12" s="901">
        <v>4</v>
      </c>
      <c r="O12" s="865">
        <v>1</v>
      </c>
      <c r="P12" s="865"/>
      <c r="Q12" s="865"/>
      <c r="R12" s="865"/>
      <c r="S12" s="865"/>
      <c r="T12" s="896">
        <f t="shared" si="0"/>
        <v>1</v>
      </c>
      <c r="U12" s="893"/>
    </row>
    <row r="13" spans="1:21" ht="14.25" customHeight="1">
      <c r="A13" s="894">
        <v>8</v>
      </c>
      <c r="B13" s="19">
        <v>5</v>
      </c>
      <c r="C13" s="895" t="s">
        <v>517</v>
      </c>
      <c r="D13" s="19" t="s">
        <v>282</v>
      </c>
      <c r="E13" s="19" t="s">
        <v>367</v>
      </c>
      <c r="F13" s="1373" t="s">
        <v>849</v>
      </c>
      <c r="G13" s="1374" t="s">
        <v>857</v>
      </c>
      <c r="H13" s="905" t="s">
        <v>834</v>
      </c>
      <c r="I13" s="19" t="s">
        <v>850</v>
      </c>
      <c r="J13" s="19" t="s">
        <v>739</v>
      </c>
      <c r="K13" s="896">
        <v>6</v>
      </c>
      <c r="L13" s="896" t="s">
        <v>858</v>
      </c>
      <c r="M13" s="901" t="s">
        <v>844</v>
      </c>
      <c r="N13" s="901">
        <v>5</v>
      </c>
      <c r="O13" s="182">
        <v>2</v>
      </c>
      <c r="P13" s="182">
        <v>1</v>
      </c>
      <c r="Q13" s="182"/>
      <c r="R13" s="182">
        <v>1</v>
      </c>
      <c r="S13" s="182">
        <v>3</v>
      </c>
      <c r="T13" s="896">
        <f t="shared" si="0"/>
        <v>7</v>
      </c>
      <c r="U13" s="893"/>
    </row>
    <row r="14" spans="1:21" ht="14.25" customHeight="1">
      <c r="A14" s="894">
        <v>9</v>
      </c>
      <c r="B14" s="19">
        <v>6</v>
      </c>
      <c r="C14" s="895" t="s">
        <v>514</v>
      </c>
      <c r="D14" s="19" t="s">
        <v>282</v>
      </c>
      <c r="E14" s="19" t="s">
        <v>367</v>
      </c>
      <c r="F14" s="1373" t="s">
        <v>859</v>
      </c>
      <c r="G14" s="1374" t="s">
        <v>860</v>
      </c>
      <c r="H14" s="905" t="s">
        <v>856</v>
      </c>
      <c r="I14" s="19" t="s">
        <v>861</v>
      </c>
      <c r="J14" s="19" t="s">
        <v>739</v>
      </c>
      <c r="K14" s="896">
        <v>7</v>
      </c>
      <c r="L14" s="896" t="s">
        <v>858</v>
      </c>
      <c r="M14" s="901" t="s">
        <v>847</v>
      </c>
      <c r="N14" s="901">
        <v>5</v>
      </c>
      <c r="O14" s="182">
        <v>3</v>
      </c>
      <c r="P14" s="182"/>
      <c r="Q14" s="182"/>
      <c r="R14" s="182">
        <v>1</v>
      </c>
      <c r="S14" s="182">
        <v>9</v>
      </c>
      <c r="T14" s="896">
        <f t="shared" si="0"/>
        <v>13</v>
      </c>
      <c r="U14" s="893"/>
    </row>
    <row r="15" spans="1:21" ht="14.25" customHeight="1">
      <c r="A15" s="894">
        <v>10</v>
      </c>
      <c r="B15" s="19">
        <v>7</v>
      </c>
      <c r="C15" s="895" t="s">
        <v>513</v>
      </c>
      <c r="D15" s="19" t="s">
        <v>276</v>
      </c>
      <c r="E15" s="19" t="s">
        <v>366</v>
      </c>
      <c r="F15" s="1373" t="s">
        <v>859</v>
      </c>
      <c r="G15" s="1374" t="s">
        <v>860</v>
      </c>
      <c r="H15" s="905" t="s">
        <v>856</v>
      </c>
      <c r="I15" s="19" t="s">
        <v>861</v>
      </c>
      <c r="J15" s="19" t="s">
        <v>739</v>
      </c>
      <c r="K15" s="896">
        <v>8</v>
      </c>
      <c r="L15" s="896" t="s">
        <v>862</v>
      </c>
      <c r="M15" s="901" t="s">
        <v>847</v>
      </c>
      <c r="N15" s="901">
        <v>5</v>
      </c>
      <c r="O15" s="182"/>
      <c r="P15" s="182"/>
      <c r="Q15" s="182"/>
      <c r="R15" s="182"/>
      <c r="S15" s="182">
        <v>1</v>
      </c>
      <c r="T15" s="896">
        <f t="shared" si="0"/>
        <v>1</v>
      </c>
      <c r="U15" s="893"/>
    </row>
    <row r="16" spans="1:21" ht="14.25" customHeight="1">
      <c r="A16" s="894">
        <v>11</v>
      </c>
      <c r="B16" s="19">
        <v>8</v>
      </c>
      <c r="C16" s="895" t="s">
        <v>512</v>
      </c>
      <c r="D16" s="19" t="s">
        <v>282</v>
      </c>
      <c r="E16" s="19" t="s">
        <v>366</v>
      </c>
      <c r="F16" s="1373" t="s">
        <v>860</v>
      </c>
      <c r="G16" s="1374" t="s">
        <v>863</v>
      </c>
      <c r="H16" s="905" t="s">
        <v>834</v>
      </c>
      <c r="I16" s="19" t="s">
        <v>861</v>
      </c>
      <c r="J16" s="19" t="s">
        <v>739</v>
      </c>
      <c r="K16" s="1172" t="s">
        <v>37</v>
      </c>
      <c r="L16" s="1172"/>
      <c r="M16" s="1172"/>
      <c r="N16" s="182"/>
      <c r="O16" s="896">
        <f>SUM(O8:O15)</f>
        <v>30</v>
      </c>
      <c r="P16" s="896">
        <f t="shared" ref="P16:T16" si="1">SUM(P8:P15)</f>
        <v>3</v>
      </c>
      <c r="Q16" s="896">
        <f t="shared" si="1"/>
        <v>13</v>
      </c>
      <c r="R16" s="896">
        <f t="shared" si="1"/>
        <v>4</v>
      </c>
      <c r="S16" s="896">
        <f t="shared" si="1"/>
        <v>21</v>
      </c>
      <c r="T16" s="896">
        <f t="shared" si="1"/>
        <v>71</v>
      </c>
      <c r="U16" s="893"/>
    </row>
    <row r="17" spans="1:10" ht="14.25" customHeight="1">
      <c r="A17" s="894">
        <v>12</v>
      </c>
      <c r="B17" s="19">
        <v>9</v>
      </c>
      <c r="C17" s="902" t="s">
        <v>291</v>
      </c>
      <c r="D17" s="19" t="s">
        <v>282</v>
      </c>
      <c r="E17" s="19" t="s">
        <v>366</v>
      </c>
      <c r="F17" s="1373" t="s">
        <v>864</v>
      </c>
      <c r="G17" s="1374" t="s">
        <v>782</v>
      </c>
      <c r="H17" s="905" t="s">
        <v>856</v>
      </c>
      <c r="I17" s="19" t="s">
        <v>865</v>
      </c>
      <c r="J17" s="19" t="s">
        <v>736</v>
      </c>
    </row>
    <row r="18" spans="1:10" ht="14.25" customHeight="1">
      <c r="A18" s="894">
        <v>13</v>
      </c>
      <c r="B18" s="19">
        <v>10</v>
      </c>
      <c r="C18" s="902" t="s">
        <v>157</v>
      </c>
      <c r="D18" s="19" t="s">
        <v>280</v>
      </c>
      <c r="E18" s="19" t="s">
        <v>366</v>
      </c>
      <c r="F18" s="1373" t="s">
        <v>782</v>
      </c>
      <c r="G18" s="1374" t="s">
        <v>766</v>
      </c>
      <c r="H18" s="905" t="s">
        <v>856</v>
      </c>
      <c r="I18" s="19" t="s">
        <v>865</v>
      </c>
      <c r="J18" s="19" t="s">
        <v>736</v>
      </c>
    </row>
    <row r="19" spans="1:10" ht="14.25" customHeight="1">
      <c r="A19" s="894">
        <v>14</v>
      </c>
      <c r="B19" s="19">
        <v>11</v>
      </c>
      <c r="C19" s="902" t="s">
        <v>294</v>
      </c>
      <c r="D19" s="19" t="s">
        <v>282</v>
      </c>
      <c r="E19" s="19" t="s">
        <v>366</v>
      </c>
      <c r="F19" s="1373" t="s">
        <v>766</v>
      </c>
      <c r="G19" s="1374" t="s">
        <v>866</v>
      </c>
      <c r="H19" s="905" t="s">
        <v>856</v>
      </c>
      <c r="I19" s="19" t="s">
        <v>736</v>
      </c>
      <c r="J19" s="19" t="s">
        <v>736</v>
      </c>
    </row>
    <row r="20" spans="1:10" ht="14.25" customHeight="1">
      <c r="A20" s="897">
        <v>45809</v>
      </c>
      <c r="B20" s="898"/>
      <c r="C20" s="899"/>
      <c r="D20" s="898"/>
      <c r="E20" s="898"/>
      <c r="F20" s="1375"/>
      <c r="G20" s="1375"/>
      <c r="H20" s="900"/>
      <c r="I20" s="900"/>
      <c r="J20" s="900"/>
    </row>
    <row r="21" spans="1:10" ht="14.25" customHeight="1">
      <c r="A21" s="894">
        <v>15</v>
      </c>
      <c r="B21" s="19">
        <v>1</v>
      </c>
      <c r="C21" s="902" t="s">
        <v>508</v>
      </c>
      <c r="D21" s="19" t="s">
        <v>282</v>
      </c>
      <c r="E21" s="19" t="s">
        <v>367</v>
      </c>
      <c r="F21" s="1373" t="s">
        <v>867</v>
      </c>
      <c r="G21" s="1374" t="s">
        <v>868</v>
      </c>
      <c r="H21" s="905" t="s">
        <v>834</v>
      </c>
      <c r="I21" s="19" t="s">
        <v>869</v>
      </c>
      <c r="J21" s="19" t="s">
        <v>55</v>
      </c>
    </row>
    <row r="22" spans="1:10" ht="14.25" customHeight="1">
      <c r="A22" s="894">
        <v>16</v>
      </c>
      <c r="B22" s="19">
        <v>2</v>
      </c>
      <c r="C22" s="902" t="s">
        <v>507</v>
      </c>
      <c r="D22" s="19" t="s">
        <v>280</v>
      </c>
      <c r="E22" s="19" t="s">
        <v>414</v>
      </c>
      <c r="F22" s="1373" t="s">
        <v>867</v>
      </c>
      <c r="G22" s="1374" t="s">
        <v>870</v>
      </c>
      <c r="H22" s="905" t="s">
        <v>856</v>
      </c>
      <c r="I22" s="19" t="s">
        <v>871</v>
      </c>
      <c r="J22" s="19" t="s">
        <v>55</v>
      </c>
    </row>
    <row r="23" spans="1:10" ht="14.25" customHeight="1">
      <c r="A23" s="894">
        <v>17</v>
      </c>
      <c r="B23" s="19">
        <v>3</v>
      </c>
      <c r="C23" s="902" t="s">
        <v>378</v>
      </c>
      <c r="D23" s="19" t="s">
        <v>381</v>
      </c>
      <c r="E23" s="19" t="s">
        <v>367</v>
      </c>
      <c r="F23" s="1373" t="s">
        <v>872</v>
      </c>
      <c r="G23" s="1374" t="s">
        <v>873</v>
      </c>
      <c r="H23" s="905" t="s">
        <v>856</v>
      </c>
      <c r="I23" s="19" t="s">
        <v>869</v>
      </c>
      <c r="J23" s="19" t="s">
        <v>55</v>
      </c>
    </row>
    <row r="24" spans="1:10" ht="14.25" customHeight="1">
      <c r="A24" s="894">
        <v>18</v>
      </c>
      <c r="B24" s="19">
        <v>4</v>
      </c>
      <c r="C24" s="902" t="s">
        <v>379</v>
      </c>
      <c r="D24" s="19" t="s">
        <v>276</v>
      </c>
      <c r="E24" s="19" t="s">
        <v>367</v>
      </c>
      <c r="F24" s="1373" t="s">
        <v>870</v>
      </c>
      <c r="G24" s="1374" t="s">
        <v>786</v>
      </c>
      <c r="H24" s="905" t="s">
        <v>856</v>
      </c>
      <c r="I24" s="19" t="s">
        <v>869</v>
      </c>
      <c r="J24" s="19" t="s">
        <v>55</v>
      </c>
    </row>
    <row r="25" spans="1:10" ht="14.25" customHeight="1">
      <c r="A25" s="894">
        <v>19</v>
      </c>
      <c r="B25" s="19">
        <v>5</v>
      </c>
      <c r="C25" s="902" t="s">
        <v>178</v>
      </c>
      <c r="D25" s="19" t="s">
        <v>280</v>
      </c>
      <c r="E25" s="19" t="s">
        <v>367</v>
      </c>
      <c r="F25" s="1373" t="s">
        <v>873</v>
      </c>
      <c r="G25" s="1374" t="s">
        <v>783</v>
      </c>
      <c r="H25" s="905" t="s">
        <v>856</v>
      </c>
      <c r="I25" s="19" t="s">
        <v>869</v>
      </c>
      <c r="J25" s="19" t="s">
        <v>55</v>
      </c>
    </row>
    <row r="26" spans="1:10" ht="13.5" customHeight="1">
      <c r="A26" s="894">
        <v>20</v>
      </c>
      <c r="B26" s="19">
        <v>6</v>
      </c>
      <c r="C26" s="903" t="s">
        <v>380</v>
      </c>
      <c r="D26" s="19" t="s">
        <v>280</v>
      </c>
      <c r="E26" s="19" t="s">
        <v>367</v>
      </c>
      <c r="F26" s="1373" t="s">
        <v>783</v>
      </c>
      <c r="G26" s="1373" t="s">
        <v>874</v>
      </c>
      <c r="H26" s="905" t="s">
        <v>856</v>
      </c>
      <c r="I26" s="19" t="s">
        <v>869</v>
      </c>
      <c r="J26" s="19" t="s">
        <v>55</v>
      </c>
    </row>
    <row r="27" spans="1:10" ht="14.25" customHeight="1">
      <c r="A27" s="894">
        <v>21</v>
      </c>
      <c r="B27" s="19">
        <v>7</v>
      </c>
      <c r="C27" s="19" t="s">
        <v>455</v>
      </c>
      <c r="D27" s="19" t="s">
        <v>64</v>
      </c>
      <c r="E27" s="19" t="s">
        <v>875</v>
      </c>
      <c r="F27" s="1373" t="s">
        <v>876</v>
      </c>
      <c r="G27" s="1373" t="s">
        <v>877</v>
      </c>
      <c r="H27" s="905" t="s">
        <v>856</v>
      </c>
      <c r="I27" s="19" t="s">
        <v>878</v>
      </c>
      <c r="J27" s="19" t="s">
        <v>738</v>
      </c>
    </row>
    <row r="28" spans="1:10" ht="14.25" customHeight="1">
      <c r="A28" s="897">
        <v>45839</v>
      </c>
      <c r="B28" s="898"/>
      <c r="C28" s="899"/>
      <c r="D28" s="898"/>
      <c r="E28" s="898"/>
      <c r="F28" s="1375"/>
      <c r="G28" s="1375"/>
      <c r="H28" s="900"/>
      <c r="I28" s="900"/>
      <c r="J28" s="900"/>
    </row>
    <row r="29" spans="1:10" ht="14.25" customHeight="1">
      <c r="A29" s="894">
        <v>22</v>
      </c>
      <c r="B29" s="19">
        <v>1</v>
      </c>
      <c r="C29" s="903" t="s">
        <v>494</v>
      </c>
      <c r="D29" s="19" t="s">
        <v>282</v>
      </c>
      <c r="E29" s="19" t="s">
        <v>366</v>
      </c>
      <c r="F29" s="1373" t="s">
        <v>879</v>
      </c>
      <c r="G29" s="1373" t="s">
        <v>880</v>
      </c>
      <c r="H29" s="905" t="s">
        <v>856</v>
      </c>
      <c r="I29" s="19" t="s">
        <v>881</v>
      </c>
      <c r="J29" s="19" t="s">
        <v>55</v>
      </c>
    </row>
    <row r="30" spans="1:10" ht="15.75" customHeight="1">
      <c r="A30" s="894">
        <v>23</v>
      </c>
      <c r="B30" s="19">
        <v>2</v>
      </c>
      <c r="C30" s="20" t="s">
        <v>394</v>
      </c>
      <c r="D30" s="19" t="s">
        <v>280</v>
      </c>
      <c r="E30" s="19" t="s">
        <v>882</v>
      </c>
      <c r="F30" s="1373" t="s">
        <v>877</v>
      </c>
      <c r="G30" s="1373" t="s">
        <v>883</v>
      </c>
      <c r="H30" s="905" t="s">
        <v>856</v>
      </c>
      <c r="I30" s="19" t="s">
        <v>884</v>
      </c>
      <c r="J30" s="19" t="s">
        <v>55</v>
      </c>
    </row>
    <row r="31" spans="1:10" ht="15.75" customHeight="1">
      <c r="A31" s="894">
        <v>24</v>
      </c>
      <c r="B31" s="19">
        <v>3</v>
      </c>
      <c r="C31" s="903" t="s">
        <v>562</v>
      </c>
      <c r="D31" s="19" t="s">
        <v>69</v>
      </c>
      <c r="E31" s="19" t="s">
        <v>352</v>
      </c>
      <c r="F31" s="1373" t="s">
        <v>885</v>
      </c>
      <c r="G31" s="1373" t="s">
        <v>886</v>
      </c>
      <c r="H31" s="905" t="s">
        <v>856</v>
      </c>
      <c r="I31" s="19" t="s">
        <v>878</v>
      </c>
      <c r="J31" s="19" t="s">
        <v>738</v>
      </c>
    </row>
    <row r="32" spans="1:10" ht="15.75" customHeight="1">
      <c r="A32" s="894">
        <v>25</v>
      </c>
      <c r="B32" s="19">
        <v>4</v>
      </c>
      <c r="C32" s="903" t="s">
        <v>493</v>
      </c>
      <c r="D32" s="19" t="s">
        <v>282</v>
      </c>
      <c r="E32" s="19" t="s">
        <v>366</v>
      </c>
      <c r="F32" s="1373" t="s">
        <v>885</v>
      </c>
      <c r="G32" s="1373" t="s">
        <v>887</v>
      </c>
      <c r="H32" s="905" t="s">
        <v>856</v>
      </c>
      <c r="I32" s="19" t="s">
        <v>881</v>
      </c>
      <c r="J32" s="19" t="s">
        <v>55</v>
      </c>
    </row>
    <row r="33" spans="1:10" ht="15.75" customHeight="1">
      <c r="A33" s="894">
        <v>26</v>
      </c>
      <c r="B33" s="19">
        <v>5</v>
      </c>
      <c r="C33" s="904" t="s">
        <v>563</v>
      </c>
      <c r="D33" s="19" t="s">
        <v>433</v>
      </c>
      <c r="E33" s="19" t="s">
        <v>875</v>
      </c>
      <c r="F33" s="1373" t="s">
        <v>886</v>
      </c>
      <c r="G33" s="1373" t="s">
        <v>888</v>
      </c>
      <c r="H33" s="905" t="s">
        <v>856</v>
      </c>
      <c r="I33" s="19" t="s">
        <v>889</v>
      </c>
      <c r="J33" s="19" t="s">
        <v>738</v>
      </c>
    </row>
    <row r="34" spans="1:10" ht="15.75" customHeight="1">
      <c r="A34" s="894">
        <v>27</v>
      </c>
      <c r="B34" s="19">
        <v>6</v>
      </c>
      <c r="C34" s="904" t="s">
        <v>492</v>
      </c>
      <c r="D34" s="19" t="s">
        <v>276</v>
      </c>
      <c r="E34" s="19" t="s">
        <v>366</v>
      </c>
      <c r="F34" s="1373" t="s">
        <v>887</v>
      </c>
      <c r="G34" s="1373">
        <v>45851</v>
      </c>
      <c r="H34" s="905" t="s">
        <v>856</v>
      </c>
      <c r="I34" s="19" t="s">
        <v>890</v>
      </c>
      <c r="J34" s="19" t="s">
        <v>55</v>
      </c>
    </row>
    <row r="35" spans="1:10" ht="15.75" customHeight="1">
      <c r="A35" s="894">
        <v>28</v>
      </c>
      <c r="B35" s="19">
        <v>7</v>
      </c>
      <c r="C35" s="904" t="s">
        <v>100</v>
      </c>
      <c r="D35" s="19" t="s">
        <v>561</v>
      </c>
      <c r="E35" s="19" t="s">
        <v>875</v>
      </c>
      <c r="F35" s="1373" t="s">
        <v>891</v>
      </c>
      <c r="G35" s="1373">
        <v>45853</v>
      </c>
      <c r="H35" s="905" t="s">
        <v>856</v>
      </c>
      <c r="I35" s="19" t="s">
        <v>878</v>
      </c>
      <c r="J35" s="19" t="s">
        <v>738</v>
      </c>
    </row>
    <row r="36" spans="1:10" ht="15.75" customHeight="1">
      <c r="A36" s="894">
        <v>29</v>
      </c>
      <c r="B36" s="19">
        <v>8</v>
      </c>
      <c r="C36" s="904" t="s">
        <v>204</v>
      </c>
      <c r="D36" s="19" t="s">
        <v>69</v>
      </c>
      <c r="E36" s="19" t="s">
        <v>875</v>
      </c>
      <c r="F36" s="1373">
        <v>45854</v>
      </c>
      <c r="G36" s="1373" t="s">
        <v>892</v>
      </c>
      <c r="H36" s="905" t="s">
        <v>856</v>
      </c>
      <c r="I36" s="19" t="s">
        <v>878</v>
      </c>
      <c r="J36" s="19" t="s">
        <v>738</v>
      </c>
    </row>
    <row r="37" spans="1:10" ht="15.75" customHeight="1">
      <c r="A37" s="894">
        <v>30</v>
      </c>
      <c r="B37" s="19">
        <v>9</v>
      </c>
      <c r="C37" s="903" t="s">
        <v>500</v>
      </c>
      <c r="D37" s="19" t="s">
        <v>276</v>
      </c>
      <c r="E37" s="19" t="s">
        <v>875</v>
      </c>
      <c r="F37" s="1373" t="s">
        <v>893</v>
      </c>
      <c r="G37" s="1373" t="s">
        <v>894</v>
      </c>
      <c r="H37" s="905" t="s">
        <v>856</v>
      </c>
      <c r="I37" s="19" t="s">
        <v>895</v>
      </c>
      <c r="J37" s="19" t="s">
        <v>737</v>
      </c>
    </row>
    <row r="38" spans="1:10" ht="15.75" customHeight="1">
      <c r="A38" s="894">
        <v>31</v>
      </c>
      <c r="B38" s="19">
        <v>10</v>
      </c>
      <c r="C38" s="903" t="s">
        <v>445</v>
      </c>
      <c r="D38" s="19" t="s">
        <v>436</v>
      </c>
      <c r="E38" s="19" t="s">
        <v>875</v>
      </c>
      <c r="F38" s="1373" t="s">
        <v>896</v>
      </c>
      <c r="G38" s="1373" t="s">
        <v>897</v>
      </c>
      <c r="H38" s="905" t="s">
        <v>856</v>
      </c>
      <c r="I38" s="19" t="s">
        <v>878</v>
      </c>
      <c r="J38" s="19" t="s">
        <v>738</v>
      </c>
    </row>
    <row r="39" spans="1:10" ht="15.75" customHeight="1">
      <c r="A39" s="894">
        <v>32</v>
      </c>
      <c r="B39" s="19">
        <v>11</v>
      </c>
      <c r="C39" s="903" t="s">
        <v>559</v>
      </c>
      <c r="D39" s="19" t="s">
        <v>64</v>
      </c>
      <c r="E39" s="19" t="s">
        <v>875</v>
      </c>
      <c r="F39" s="1373">
        <v>45862</v>
      </c>
      <c r="G39" s="1373" t="s">
        <v>898</v>
      </c>
      <c r="H39" s="905" t="s">
        <v>856</v>
      </c>
      <c r="I39" s="19" t="s">
        <v>878</v>
      </c>
      <c r="J39" s="19" t="s">
        <v>738</v>
      </c>
    </row>
    <row r="40" spans="1:10" ht="14.25" customHeight="1">
      <c r="A40" s="897" t="s">
        <v>899</v>
      </c>
      <c r="B40" s="898"/>
      <c r="C40" s="899"/>
      <c r="D40" s="898"/>
      <c r="E40" s="898"/>
      <c r="F40" s="1375"/>
      <c r="G40" s="1375"/>
      <c r="H40" s="900"/>
      <c r="I40" s="900"/>
      <c r="J40" s="900"/>
    </row>
    <row r="41" spans="1:10" ht="14.25" customHeight="1">
      <c r="A41" s="894">
        <v>33</v>
      </c>
      <c r="B41" s="19">
        <v>1</v>
      </c>
      <c r="C41" s="903" t="s">
        <v>556</v>
      </c>
      <c r="D41" s="19" t="s">
        <v>54</v>
      </c>
      <c r="E41" s="19" t="s">
        <v>368</v>
      </c>
      <c r="F41" s="1373" t="s">
        <v>894</v>
      </c>
      <c r="G41" s="1373" t="s">
        <v>900</v>
      </c>
      <c r="H41" s="905" t="s">
        <v>856</v>
      </c>
      <c r="I41" s="19" t="s">
        <v>878</v>
      </c>
      <c r="J41" s="19" t="s">
        <v>738</v>
      </c>
    </row>
    <row r="42" spans="1:10" ht="14.25" customHeight="1">
      <c r="A42" s="894">
        <v>34</v>
      </c>
      <c r="B42" s="19">
        <v>2</v>
      </c>
      <c r="C42" s="904" t="s">
        <v>133</v>
      </c>
      <c r="D42" s="19" t="s">
        <v>54</v>
      </c>
      <c r="E42" s="19" t="s">
        <v>875</v>
      </c>
      <c r="F42" s="1373">
        <v>45864</v>
      </c>
      <c r="G42" s="1373" t="s">
        <v>901</v>
      </c>
      <c r="H42" s="905" t="s">
        <v>856</v>
      </c>
      <c r="I42" s="19" t="s">
        <v>56</v>
      </c>
      <c r="J42" s="19" t="s">
        <v>55</v>
      </c>
    </row>
    <row r="43" spans="1:10" ht="14.25" customHeight="1">
      <c r="A43" s="894">
        <v>35</v>
      </c>
      <c r="B43" s="19">
        <v>3</v>
      </c>
      <c r="C43" s="903" t="s">
        <v>97</v>
      </c>
      <c r="D43" s="19" t="s">
        <v>64</v>
      </c>
      <c r="E43" s="19" t="s">
        <v>875</v>
      </c>
      <c r="F43" s="1373">
        <v>45888</v>
      </c>
      <c r="G43" s="1373" t="s">
        <v>902</v>
      </c>
      <c r="H43" s="905" t="s">
        <v>856</v>
      </c>
      <c r="I43" s="19" t="s">
        <v>878</v>
      </c>
      <c r="J43" s="19" t="s">
        <v>738</v>
      </c>
    </row>
    <row r="44" spans="1:10" ht="14.25" customHeight="1">
      <c r="A44" s="897" t="s">
        <v>903</v>
      </c>
      <c r="B44" s="898"/>
      <c r="C44" s="899"/>
      <c r="D44" s="898"/>
      <c r="E44" s="898"/>
      <c r="F44" s="1375"/>
      <c r="G44" s="1375"/>
      <c r="H44" s="900"/>
      <c r="I44" s="900"/>
      <c r="J44" s="900"/>
    </row>
    <row r="45" spans="1:10" ht="15.75" customHeight="1">
      <c r="A45" s="19">
        <v>36</v>
      </c>
      <c r="B45" s="19">
        <v>1</v>
      </c>
      <c r="C45" s="903" t="s">
        <v>66</v>
      </c>
      <c r="D45" s="19" t="s">
        <v>67</v>
      </c>
      <c r="E45" s="19" t="s">
        <v>875</v>
      </c>
      <c r="F45" s="1373" t="s">
        <v>904</v>
      </c>
      <c r="G45" s="1373" t="s">
        <v>905</v>
      </c>
      <c r="H45" s="19" t="s">
        <v>856</v>
      </c>
      <c r="I45" s="19" t="s">
        <v>56</v>
      </c>
      <c r="J45" s="19" t="s">
        <v>55</v>
      </c>
    </row>
    <row r="46" spans="1:10" ht="15.75" customHeight="1">
      <c r="A46" s="19">
        <v>37</v>
      </c>
      <c r="B46" s="19">
        <v>2</v>
      </c>
      <c r="C46" s="903" t="s">
        <v>186</v>
      </c>
      <c r="D46" s="19" t="s">
        <v>281</v>
      </c>
      <c r="E46" s="19" t="s">
        <v>875</v>
      </c>
      <c r="F46" s="1373" t="s">
        <v>906</v>
      </c>
      <c r="G46" s="1373" t="s">
        <v>907</v>
      </c>
      <c r="H46" s="19" t="s">
        <v>856</v>
      </c>
      <c r="I46" s="19" t="s">
        <v>846</v>
      </c>
      <c r="J46" s="19" t="s">
        <v>739</v>
      </c>
    </row>
    <row r="47" spans="1:10" ht="15.75" customHeight="1">
      <c r="A47" s="19">
        <v>38</v>
      </c>
      <c r="B47" s="19">
        <v>3</v>
      </c>
      <c r="C47" s="903" t="s">
        <v>184</v>
      </c>
      <c r="D47" s="19" t="s">
        <v>279</v>
      </c>
      <c r="E47" s="19" t="s">
        <v>352</v>
      </c>
      <c r="F47" s="1373" t="s">
        <v>908</v>
      </c>
      <c r="G47" s="1373" t="s">
        <v>909</v>
      </c>
      <c r="H47" s="19" t="s">
        <v>856</v>
      </c>
      <c r="I47" s="987" t="s">
        <v>850</v>
      </c>
      <c r="J47" s="906" t="s">
        <v>739</v>
      </c>
    </row>
    <row r="48" spans="1:10" ht="14.25" customHeight="1">
      <c r="A48" s="897" t="s">
        <v>910</v>
      </c>
      <c r="B48" s="898"/>
      <c r="C48" s="899"/>
      <c r="D48" s="898"/>
      <c r="E48" s="898"/>
      <c r="F48" s="1375"/>
      <c r="G48" s="1375"/>
      <c r="H48" s="900"/>
      <c r="I48" s="900"/>
      <c r="J48" s="907"/>
    </row>
    <row r="49" spans="1:10" ht="15.75" customHeight="1">
      <c r="A49" s="906">
        <v>39</v>
      </c>
      <c r="B49" s="906">
        <v>1</v>
      </c>
      <c r="C49" s="908" t="s">
        <v>96</v>
      </c>
      <c r="D49" s="19" t="s">
        <v>64</v>
      </c>
      <c r="E49" s="906" t="s">
        <v>367</v>
      </c>
      <c r="F49" s="1376" t="s">
        <v>911</v>
      </c>
      <c r="G49" s="1376" t="s">
        <v>912</v>
      </c>
      <c r="H49" s="906" t="s">
        <v>856</v>
      </c>
      <c r="I49" s="906" t="s">
        <v>919</v>
      </c>
      <c r="J49" s="182" t="s">
        <v>741</v>
      </c>
    </row>
    <row r="50" spans="1:10" ht="15.75" customHeight="1">
      <c r="A50" s="182">
        <v>40</v>
      </c>
      <c r="B50" s="182">
        <v>2</v>
      </c>
      <c r="C50" s="909" t="s">
        <v>101</v>
      </c>
      <c r="D50" s="19" t="s">
        <v>69</v>
      </c>
      <c r="E50" s="182" t="s">
        <v>367</v>
      </c>
      <c r="F50" s="1377" t="s">
        <v>913</v>
      </c>
      <c r="G50" s="1377" t="s">
        <v>914</v>
      </c>
      <c r="H50" s="182" t="s">
        <v>856</v>
      </c>
      <c r="I50" s="182" t="s">
        <v>878</v>
      </c>
      <c r="J50" s="182" t="s">
        <v>738</v>
      </c>
    </row>
    <row r="51" spans="1:10" ht="12.95" customHeight="1">
      <c r="A51" s="182">
        <v>41</v>
      </c>
      <c r="B51" s="182"/>
      <c r="C51" s="909" t="s">
        <v>557</v>
      </c>
      <c r="D51" s="182"/>
      <c r="E51" s="182" t="s">
        <v>367</v>
      </c>
      <c r="F51" s="1377" t="s">
        <v>915</v>
      </c>
      <c r="G51" s="1377"/>
      <c r="H51" s="182"/>
      <c r="I51" s="182"/>
      <c r="J51" s="182"/>
    </row>
    <row r="52" spans="1:10" ht="15.75" customHeight="1">
      <c r="A52" s="897" t="s">
        <v>916</v>
      </c>
      <c r="B52" s="898"/>
      <c r="C52" s="899"/>
      <c r="D52" s="898"/>
      <c r="E52" s="898"/>
      <c r="F52" s="1375"/>
      <c r="G52" s="1375"/>
      <c r="H52" s="900"/>
      <c r="I52" s="900"/>
      <c r="J52" s="907"/>
    </row>
    <row r="53" spans="1:10" ht="15.75" customHeight="1">
      <c r="A53" s="182">
        <v>41</v>
      </c>
      <c r="B53" s="182">
        <v>1</v>
      </c>
      <c r="C53" s="909" t="s">
        <v>86</v>
      </c>
      <c r="D53" s="19" t="s">
        <v>69</v>
      </c>
      <c r="E53" s="182" t="s">
        <v>352</v>
      </c>
      <c r="F53" s="1377" t="s">
        <v>917</v>
      </c>
      <c r="G53" s="1377" t="s">
        <v>918</v>
      </c>
      <c r="H53" s="182" t="s">
        <v>856</v>
      </c>
      <c r="I53" s="182" t="s">
        <v>919</v>
      </c>
      <c r="J53" s="182" t="s">
        <v>741</v>
      </c>
    </row>
    <row r="54" spans="1:10" ht="15.75" customHeight="1">
      <c r="A54" s="182">
        <v>42</v>
      </c>
      <c r="B54" s="182">
        <v>2</v>
      </c>
      <c r="C54" s="909" t="s">
        <v>550</v>
      </c>
      <c r="D54" s="19" t="s">
        <v>64</v>
      </c>
      <c r="E54" s="182" t="s">
        <v>352</v>
      </c>
      <c r="F54" s="1377" t="s">
        <v>920</v>
      </c>
      <c r="G54" s="1377" t="s">
        <v>921</v>
      </c>
      <c r="H54" s="182" t="s">
        <v>856</v>
      </c>
      <c r="I54" s="182" t="s">
        <v>878</v>
      </c>
      <c r="J54" s="182" t="s">
        <v>738</v>
      </c>
    </row>
    <row r="55" spans="1:10" ht="15.75" customHeight="1">
      <c r="A55" s="182">
        <v>43</v>
      </c>
      <c r="B55" s="182">
        <v>3</v>
      </c>
      <c r="C55" s="909" t="s">
        <v>555</v>
      </c>
      <c r="D55" s="19" t="s">
        <v>54</v>
      </c>
      <c r="E55" s="182" t="s">
        <v>367</v>
      </c>
      <c r="F55" s="1377" t="s">
        <v>904</v>
      </c>
      <c r="G55" s="1377" t="s">
        <v>922</v>
      </c>
      <c r="H55" s="182" t="s">
        <v>856</v>
      </c>
      <c r="I55" s="182" t="s">
        <v>878</v>
      </c>
      <c r="J55" s="182" t="s">
        <v>738</v>
      </c>
    </row>
    <row r="56" spans="1:10" ht="15.75" customHeight="1">
      <c r="A56" s="182">
        <v>44</v>
      </c>
      <c r="B56" s="182">
        <v>4</v>
      </c>
      <c r="C56" s="909" t="s">
        <v>92</v>
      </c>
      <c r="D56" s="19" t="s">
        <v>54</v>
      </c>
      <c r="E56" s="182" t="s">
        <v>352</v>
      </c>
      <c r="F56" s="1377" t="s">
        <v>923</v>
      </c>
      <c r="G56" s="1377" t="s">
        <v>924</v>
      </c>
      <c r="H56" s="182" t="s">
        <v>856</v>
      </c>
      <c r="I56" s="182" t="s">
        <v>919</v>
      </c>
      <c r="J56" s="182" t="s">
        <v>741</v>
      </c>
    </row>
    <row r="57" spans="1:10" ht="15.75" customHeight="1">
      <c r="A57" s="182">
        <v>45</v>
      </c>
      <c r="B57" s="182">
        <v>5</v>
      </c>
      <c r="C57" s="909" t="s">
        <v>87</v>
      </c>
      <c r="D57" s="19" t="s">
        <v>69</v>
      </c>
      <c r="E57" s="182" t="s">
        <v>352</v>
      </c>
      <c r="F57" s="1377" t="s">
        <v>925</v>
      </c>
      <c r="G57" s="1377" t="s">
        <v>926</v>
      </c>
      <c r="H57" s="182" t="s">
        <v>856</v>
      </c>
      <c r="I57" s="182" t="s">
        <v>919</v>
      </c>
      <c r="J57" s="182" t="s">
        <v>741</v>
      </c>
    </row>
    <row r="58" spans="1:10" ht="15.75" customHeight="1">
      <c r="A58" s="910" t="s">
        <v>927</v>
      </c>
      <c r="B58" s="911"/>
      <c r="C58" s="912"/>
      <c r="D58" s="911"/>
      <c r="E58" s="911"/>
      <c r="F58" s="1378"/>
      <c r="G58" s="1378"/>
      <c r="H58" s="913"/>
      <c r="I58" s="913"/>
      <c r="J58" s="914"/>
    </row>
    <row r="59" spans="1:10" ht="15.75" customHeight="1">
      <c r="A59" s="182">
        <v>46</v>
      </c>
      <c r="B59" s="182">
        <v>1</v>
      </c>
      <c r="C59" s="909" t="s">
        <v>102</v>
      </c>
      <c r="D59" s="19" t="s">
        <v>64</v>
      </c>
      <c r="E59" s="182" t="s">
        <v>414</v>
      </c>
      <c r="F59" s="1377" t="s">
        <v>928</v>
      </c>
      <c r="G59" s="1377">
        <v>46068</v>
      </c>
      <c r="H59" s="182" t="s">
        <v>856</v>
      </c>
      <c r="I59" s="182" t="s">
        <v>878</v>
      </c>
      <c r="J59" s="182" t="s">
        <v>738</v>
      </c>
    </row>
    <row r="60" spans="1:10" ht="15.75" customHeight="1">
      <c r="A60" s="182">
        <v>47</v>
      </c>
      <c r="B60" s="182">
        <v>2</v>
      </c>
      <c r="C60" s="909" t="s">
        <v>91</v>
      </c>
      <c r="D60" s="19" t="s">
        <v>54</v>
      </c>
      <c r="E60" s="182" t="s">
        <v>882</v>
      </c>
      <c r="F60" s="1377">
        <v>46070</v>
      </c>
      <c r="G60" s="1377">
        <v>46078</v>
      </c>
      <c r="H60" s="182" t="s">
        <v>856</v>
      </c>
      <c r="I60" s="182" t="s">
        <v>919</v>
      </c>
      <c r="J60" s="182" t="s">
        <v>741</v>
      </c>
    </row>
    <row r="61" spans="1:10" ht="15.75" customHeight="1">
      <c r="A61" s="910" t="s">
        <v>929</v>
      </c>
      <c r="B61" s="911"/>
      <c r="C61" s="912"/>
      <c r="D61" s="911"/>
      <c r="E61" s="911"/>
      <c r="F61" s="1378"/>
      <c r="G61" s="1378"/>
      <c r="H61" s="913"/>
      <c r="I61" s="913"/>
      <c r="J61" s="914"/>
    </row>
    <row r="62" spans="1:10" ht="15.75" customHeight="1">
      <c r="A62" s="182">
        <v>48</v>
      </c>
      <c r="B62" s="182">
        <v>1</v>
      </c>
      <c r="C62" s="909" t="s">
        <v>446</v>
      </c>
      <c r="D62" s="19" t="s">
        <v>433</v>
      </c>
      <c r="E62" s="182" t="s">
        <v>414</v>
      </c>
      <c r="F62" s="1377">
        <v>46080</v>
      </c>
      <c r="G62" s="1377">
        <v>46088</v>
      </c>
      <c r="H62" s="182" t="s">
        <v>856</v>
      </c>
      <c r="I62" s="182" t="s">
        <v>878</v>
      </c>
      <c r="J62" s="182" t="s">
        <v>738</v>
      </c>
    </row>
    <row r="63" spans="1:10" ht="15.75" customHeight="1">
      <c r="A63" s="910" t="s">
        <v>930</v>
      </c>
      <c r="B63" s="911"/>
      <c r="C63" s="912"/>
      <c r="D63" s="911"/>
      <c r="E63" s="911"/>
      <c r="F63" s="1378"/>
      <c r="G63" s="1378"/>
      <c r="H63" s="913"/>
      <c r="I63" s="913"/>
      <c r="J63" s="914"/>
    </row>
    <row r="64" spans="1:10" ht="15.75" customHeight="1">
      <c r="A64" s="182">
        <v>49</v>
      </c>
      <c r="B64" s="182">
        <v>1</v>
      </c>
      <c r="C64" s="909" t="s">
        <v>447</v>
      </c>
      <c r="D64" s="19" t="s">
        <v>64</v>
      </c>
      <c r="E64" s="182" t="s">
        <v>367</v>
      </c>
      <c r="F64" s="1377">
        <v>46109</v>
      </c>
      <c r="G64" s="1377">
        <v>46123</v>
      </c>
      <c r="H64" s="182" t="s">
        <v>856</v>
      </c>
      <c r="I64" s="182" t="s">
        <v>878</v>
      </c>
      <c r="J64" s="182" t="s">
        <v>738</v>
      </c>
    </row>
    <row r="65" spans="1:10" ht="15.75" customHeight="1">
      <c r="A65" s="910" t="s">
        <v>931</v>
      </c>
      <c r="B65" s="911"/>
      <c r="C65" s="912"/>
      <c r="D65" s="911"/>
      <c r="E65" s="911"/>
      <c r="F65" s="1378"/>
      <c r="G65" s="1378"/>
      <c r="H65" s="913"/>
      <c r="I65" s="913"/>
      <c r="J65" s="914"/>
    </row>
    <row r="66" spans="1:10" ht="15.75" customHeight="1">
      <c r="A66" s="182">
        <v>50</v>
      </c>
      <c r="B66" s="182">
        <v>1</v>
      </c>
      <c r="C66" s="909" t="s">
        <v>90</v>
      </c>
      <c r="D66" s="19" t="s">
        <v>54</v>
      </c>
      <c r="E66" s="182" t="s">
        <v>882</v>
      </c>
      <c r="F66" s="1377">
        <v>46134</v>
      </c>
      <c r="G66" s="1377">
        <v>46145</v>
      </c>
      <c r="H66" s="182" t="s">
        <v>856</v>
      </c>
      <c r="I66" s="182" t="s">
        <v>919</v>
      </c>
      <c r="J66" s="182" t="s">
        <v>741</v>
      </c>
    </row>
    <row r="67" spans="1:10" ht="15.75" customHeight="1">
      <c r="A67" s="182">
        <v>51</v>
      </c>
      <c r="B67" s="182">
        <v>2</v>
      </c>
      <c r="C67" s="909" t="s">
        <v>558</v>
      </c>
      <c r="D67" s="19" t="s">
        <v>64</v>
      </c>
      <c r="E67" s="182" t="s">
        <v>367</v>
      </c>
      <c r="F67" s="1377">
        <v>46139</v>
      </c>
      <c r="G67" s="1377">
        <v>46146</v>
      </c>
      <c r="H67" s="182" t="s">
        <v>856</v>
      </c>
      <c r="I67" s="182" t="s">
        <v>919</v>
      </c>
      <c r="J67" s="182" t="s">
        <v>741</v>
      </c>
    </row>
    <row r="68" spans="1:10" ht="15.75" customHeight="1">
      <c r="A68" s="182">
        <v>52</v>
      </c>
      <c r="B68" s="182">
        <v>3</v>
      </c>
      <c r="C68" s="909" t="s">
        <v>88</v>
      </c>
      <c r="D68" s="19" t="s">
        <v>546</v>
      </c>
      <c r="E68" s="182" t="s">
        <v>882</v>
      </c>
      <c r="F68" s="1377">
        <v>46136</v>
      </c>
      <c r="G68" s="1377">
        <v>46147</v>
      </c>
      <c r="H68" s="182" t="s">
        <v>856</v>
      </c>
      <c r="I68" s="182" t="s">
        <v>919</v>
      </c>
      <c r="J68" s="182" t="s">
        <v>741</v>
      </c>
    </row>
    <row r="69" spans="1:10" ht="15" customHeight="1">
      <c r="A69" s="182">
        <v>53</v>
      </c>
      <c r="B69" s="915">
        <v>4</v>
      </c>
      <c r="C69" s="909" t="s">
        <v>89</v>
      </c>
      <c r="D69" s="19" t="s">
        <v>54</v>
      </c>
      <c r="E69" s="182" t="s">
        <v>882</v>
      </c>
      <c r="F69" s="1377">
        <v>46146</v>
      </c>
      <c r="G69" s="1377">
        <v>46152</v>
      </c>
      <c r="H69" s="182" t="s">
        <v>856</v>
      </c>
      <c r="I69" s="182" t="s">
        <v>919</v>
      </c>
      <c r="J69" s="182" t="s">
        <v>741</v>
      </c>
    </row>
    <row r="70" spans="1:10" ht="15" customHeight="1">
      <c r="A70" s="182">
        <v>54</v>
      </c>
      <c r="B70" s="915">
        <v>5</v>
      </c>
      <c r="C70" s="909" t="s">
        <v>93</v>
      </c>
      <c r="D70" s="19" t="s">
        <v>54</v>
      </c>
      <c r="E70" s="182" t="s">
        <v>368</v>
      </c>
      <c r="F70" s="1377">
        <v>45782</v>
      </c>
      <c r="G70" s="1377">
        <v>46153</v>
      </c>
      <c r="H70" s="182" t="s">
        <v>856</v>
      </c>
      <c r="I70" s="182" t="s">
        <v>919</v>
      </c>
      <c r="J70" s="182" t="s">
        <v>741</v>
      </c>
    </row>
    <row r="71" spans="1:10" ht="15" customHeight="1">
      <c r="A71" s="182">
        <v>55</v>
      </c>
      <c r="B71" s="915">
        <v>6</v>
      </c>
      <c r="C71" s="909" t="s">
        <v>557</v>
      </c>
      <c r="D71" s="19" t="s">
        <v>54</v>
      </c>
      <c r="E71" s="182" t="s">
        <v>368</v>
      </c>
      <c r="F71" s="1377">
        <v>45783</v>
      </c>
      <c r="G71" s="1377">
        <v>46157</v>
      </c>
      <c r="H71" s="182" t="s">
        <v>856</v>
      </c>
      <c r="I71" s="182" t="s">
        <v>878</v>
      </c>
      <c r="J71" s="182" t="s">
        <v>738</v>
      </c>
    </row>
    <row r="72" spans="1:10" ht="15" customHeight="1">
      <c r="A72" s="182">
        <v>56</v>
      </c>
      <c r="B72" s="916">
        <v>7</v>
      </c>
      <c r="C72" s="917" t="s">
        <v>576</v>
      </c>
      <c r="D72" s="906" t="s">
        <v>54</v>
      </c>
      <c r="E72" s="918" t="s">
        <v>882</v>
      </c>
      <c r="F72" s="1379">
        <v>45788</v>
      </c>
      <c r="G72" s="1379">
        <v>46158</v>
      </c>
      <c r="H72" s="918" t="s">
        <v>856</v>
      </c>
      <c r="I72" s="919" t="s">
        <v>932</v>
      </c>
      <c r="J72" s="919" t="s">
        <v>742</v>
      </c>
    </row>
    <row r="73" spans="1:10" ht="15" customHeight="1">
      <c r="A73" s="182">
        <v>57</v>
      </c>
      <c r="B73" s="915">
        <v>8</v>
      </c>
      <c r="C73" s="909" t="s">
        <v>579</v>
      </c>
      <c r="D73" s="182" t="s">
        <v>64</v>
      </c>
      <c r="E73" s="182" t="s">
        <v>882</v>
      </c>
      <c r="F73" s="1377">
        <v>45788</v>
      </c>
      <c r="G73" s="1377">
        <v>46161</v>
      </c>
      <c r="H73" s="182" t="s">
        <v>856</v>
      </c>
      <c r="I73" s="920" t="s">
        <v>932</v>
      </c>
      <c r="J73" s="920" t="s">
        <v>742</v>
      </c>
    </row>
    <row r="74" spans="1:10" ht="15" customHeight="1">
      <c r="A74" s="182">
        <v>58</v>
      </c>
      <c r="B74" s="915">
        <v>9</v>
      </c>
      <c r="C74" s="909" t="s">
        <v>560</v>
      </c>
      <c r="D74" s="182" t="s">
        <v>433</v>
      </c>
      <c r="E74" s="182" t="s">
        <v>368</v>
      </c>
      <c r="F74" s="1377">
        <v>45788</v>
      </c>
      <c r="G74" s="1377">
        <v>45797</v>
      </c>
      <c r="H74" s="182" t="s">
        <v>856</v>
      </c>
      <c r="I74" s="920" t="s">
        <v>878</v>
      </c>
      <c r="J74" s="920" t="s">
        <v>738</v>
      </c>
    </row>
    <row r="75" spans="1:10" ht="15" customHeight="1">
      <c r="A75" s="182">
        <v>59</v>
      </c>
      <c r="B75" s="915">
        <v>10</v>
      </c>
      <c r="C75" s="909" t="s">
        <v>577</v>
      </c>
      <c r="D75" s="182" t="s">
        <v>54</v>
      </c>
      <c r="E75" s="182" t="s">
        <v>882</v>
      </c>
      <c r="F75" s="1377">
        <f>G73</f>
        <v>46161</v>
      </c>
      <c r="G75" s="1377">
        <v>46163</v>
      </c>
      <c r="H75" s="182" t="s">
        <v>856</v>
      </c>
      <c r="I75" s="182" t="s">
        <v>932</v>
      </c>
      <c r="J75" s="182" t="s">
        <v>742</v>
      </c>
    </row>
    <row r="76" spans="1:10" ht="15" customHeight="1">
      <c r="A76" s="182">
        <v>60</v>
      </c>
      <c r="B76" s="915">
        <v>11</v>
      </c>
      <c r="C76" s="909" t="s">
        <v>83</v>
      </c>
      <c r="D76" s="182" t="s">
        <v>54</v>
      </c>
      <c r="E76" s="182" t="s">
        <v>882</v>
      </c>
      <c r="F76" s="1377">
        <v>46162</v>
      </c>
      <c r="G76" s="1377">
        <v>46165</v>
      </c>
      <c r="H76" s="182" t="s">
        <v>856</v>
      </c>
      <c r="I76" s="182" t="s">
        <v>919</v>
      </c>
      <c r="J76" s="182" t="s">
        <v>741</v>
      </c>
    </row>
    <row r="77" spans="1:10" ht="15" customHeight="1">
      <c r="A77" s="182">
        <v>61</v>
      </c>
      <c r="B77" s="915">
        <v>12</v>
      </c>
      <c r="C77" s="909" t="s">
        <v>578</v>
      </c>
      <c r="D77" s="182" t="s">
        <v>64</v>
      </c>
      <c r="E77" s="182" t="s">
        <v>882</v>
      </c>
      <c r="F77" s="1377">
        <v>46163</v>
      </c>
      <c r="G77" s="1377">
        <v>46167</v>
      </c>
      <c r="H77" s="182" t="s">
        <v>856</v>
      </c>
      <c r="I77" s="182" t="s">
        <v>932</v>
      </c>
      <c r="J77" s="182" t="s">
        <v>742</v>
      </c>
    </row>
    <row r="78" spans="1:10" ht="15" customHeight="1">
      <c r="A78" s="182">
        <v>62</v>
      </c>
      <c r="B78" s="915">
        <v>13</v>
      </c>
      <c r="C78" s="909" t="s">
        <v>580</v>
      </c>
      <c r="D78" s="182" t="s">
        <v>64</v>
      </c>
      <c r="E78" s="182" t="s">
        <v>882</v>
      </c>
      <c r="F78" s="1377">
        <v>46166</v>
      </c>
      <c r="G78" s="1377">
        <v>46171</v>
      </c>
      <c r="H78" s="182" t="s">
        <v>856</v>
      </c>
      <c r="I78" s="182" t="s">
        <v>932</v>
      </c>
      <c r="J78" s="182" t="s">
        <v>742</v>
      </c>
    </row>
    <row r="79" spans="1:10" ht="15" customHeight="1">
      <c r="A79" s="182">
        <v>63</v>
      </c>
      <c r="B79" s="915">
        <v>14</v>
      </c>
      <c r="C79" s="909" t="s">
        <v>610</v>
      </c>
      <c r="D79" s="182" t="s">
        <v>54</v>
      </c>
      <c r="E79" s="182" t="s">
        <v>882</v>
      </c>
      <c r="F79" s="1377">
        <v>46161</v>
      </c>
      <c r="G79" s="1377">
        <v>46172</v>
      </c>
      <c r="H79" s="182" t="s">
        <v>856</v>
      </c>
      <c r="I79" s="182" t="s">
        <v>933</v>
      </c>
      <c r="J79" s="182" t="s">
        <v>934</v>
      </c>
    </row>
    <row r="80" spans="1:10" ht="15" customHeight="1">
      <c r="A80" s="182">
        <v>64</v>
      </c>
      <c r="B80" s="915">
        <v>15</v>
      </c>
      <c r="C80" s="909" t="s">
        <v>570</v>
      </c>
      <c r="D80" s="182" t="s">
        <v>433</v>
      </c>
      <c r="E80" s="182" t="s">
        <v>882</v>
      </c>
      <c r="F80" s="1377">
        <v>46165</v>
      </c>
      <c r="G80" s="1377">
        <v>46172</v>
      </c>
      <c r="H80" s="182" t="s">
        <v>856</v>
      </c>
      <c r="I80" s="182" t="s">
        <v>932</v>
      </c>
      <c r="J80" s="182" t="s">
        <v>742</v>
      </c>
    </row>
    <row r="81" spans="1:23" ht="15.75" customHeight="1">
      <c r="A81" s="910" t="s">
        <v>935</v>
      </c>
      <c r="B81" s="911"/>
      <c r="C81" s="912"/>
      <c r="D81" s="911"/>
      <c r="E81" s="911"/>
      <c r="F81" s="1378"/>
      <c r="G81" s="1378"/>
      <c r="H81" s="913"/>
      <c r="I81" s="913"/>
      <c r="J81" s="914"/>
    </row>
    <row r="82" spans="1:23" ht="15" customHeight="1">
      <c r="A82" s="182">
        <v>65</v>
      </c>
      <c r="B82" s="909">
        <v>1</v>
      </c>
      <c r="C82" s="909" t="s">
        <v>575</v>
      </c>
      <c r="D82" s="182" t="s">
        <v>69</v>
      </c>
      <c r="E82" s="182" t="s">
        <v>882</v>
      </c>
      <c r="F82" s="1377">
        <v>46168</v>
      </c>
      <c r="G82" s="1377">
        <v>46174</v>
      </c>
      <c r="H82" s="182" t="s">
        <v>856</v>
      </c>
      <c r="I82" s="182" t="s">
        <v>932</v>
      </c>
      <c r="J82" s="182" t="s">
        <v>742</v>
      </c>
    </row>
    <row r="83" spans="1:23" ht="14.25" customHeight="1">
      <c r="A83" s="182">
        <v>66</v>
      </c>
      <c r="B83" s="909">
        <v>2</v>
      </c>
      <c r="C83" s="909" t="s">
        <v>94</v>
      </c>
      <c r="D83" s="182" t="s">
        <v>54</v>
      </c>
      <c r="E83" s="182" t="s">
        <v>368</v>
      </c>
      <c r="F83" s="1377">
        <v>46165</v>
      </c>
      <c r="G83" s="1377">
        <v>46180</v>
      </c>
      <c r="H83" s="182" t="s">
        <v>856</v>
      </c>
      <c r="I83" s="182" t="s">
        <v>919</v>
      </c>
      <c r="J83" s="182" t="s">
        <v>741</v>
      </c>
    </row>
    <row r="84" spans="1:23" ht="15" customHeight="1">
      <c r="A84" s="182">
        <v>67</v>
      </c>
      <c r="B84" s="909">
        <v>3</v>
      </c>
      <c r="C84" s="909" t="s">
        <v>609</v>
      </c>
      <c r="D84" s="182" t="s">
        <v>54</v>
      </c>
      <c r="E84" s="182" t="s">
        <v>882</v>
      </c>
      <c r="F84" s="1372">
        <v>46174</v>
      </c>
      <c r="G84" s="1372">
        <v>46180</v>
      </c>
      <c r="H84" s="182" t="s">
        <v>856</v>
      </c>
      <c r="I84" s="182" t="s">
        <v>933</v>
      </c>
      <c r="J84" s="182" t="s">
        <v>934</v>
      </c>
    </row>
    <row r="85" spans="1:23" ht="15" customHeight="1">
      <c r="A85" s="182">
        <v>68</v>
      </c>
      <c r="B85" s="909">
        <v>4</v>
      </c>
      <c r="C85" s="909" t="s">
        <v>571</v>
      </c>
      <c r="D85" s="182" t="s">
        <v>433</v>
      </c>
      <c r="E85" s="182" t="s">
        <v>882</v>
      </c>
      <c r="F85" s="1372">
        <v>46175</v>
      </c>
      <c r="G85" s="1372">
        <v>46182</v>
      </c>
      <c r="H85" s="182" t="s">
        <v>856</v>
      </c>
      <c r="I85" s="182" t="s">
        <v>932</v>
      </c>
      <c r="J85" s="182" t="s">
        <v>742</v>
      </c>
    </row>
    <row r="86" spans="1:23" ht="15" customHeight="1">
      <c r="A86" s="182">
        <v>69</v>
      </c>
      <c r="B86" s="909">
        <v>5</v>
      </c>
      <c r="C86" s="909" t="s">
        <v>459</v>
      </c>
      <c r="D86" s="182" t="s">
        <v>546</v>
      </c>
      <c r="E86" s="182" t="s">
        <v>882</v>
      </c>
      <c r="F86" s="1372">
        <v>46179</v>
      </c>
      <c r="G86" s="1372">
        <v>46187</v>
      </c>
      <c r="H86" s="182" t="s">
        <v>856</v>
      </c>
      <c r="I86" s="182" t="s">
        <v>932</v>
      </c>
      <c r="J86" s="182" t="s">
        <v>742</v>
      </c>
    </row>
    <row r="87" spans="1:23" ht="15" customHeight="1">
      <c r="A87" s="182">
        <v>70</v>
      </c>
      <c r="B87" s="909">
        <v>6</v>
      </c>
      <c r="C87" s="909" t="s">
        <v>212</v>
      </c>
      <c r="D87" s="182" t="s">
        <v>64</v>
      </c>
      <c r="E87" s="182" t="s">
        <v>882</v>
      </c>
      <c r="F87" s="1372">
        <v>46180</v>
      </c>
      <c r="G87" s="1372">
        <v>46187</v>
      </c>
      <c r="H87" s="182" t="s">
        <v>856</v>
      </c>
      <c r="I87" s="182" t="s">
        <v>933</v>
      </c>
      <c r="J87" s="182" t="s">
        <v>934</v>
      </c>
    </row>
    <row r="88" spans="1:23" ht="15" customHeight="1">
      <c r="A88" s="182">
        <v>71</v>
      </c>
      <c r="B88" s="909" t="s">
        <v>936</v>
      </c>
      <c r="C88" s="909" t="s">
        <v>549</v>
      </c>
      <c r="D88" s="182" t="str">
        <f>VLOOKUP(C88,'TS SP '!$C$10:$D$808,2,0)</f>
        <v>5DA+3</v>
      </c>
      <c r="E88" s="182" t="s">
        <v>882</v>
      </c>
      <c r="F88" s="1372">
        <v>46180</v>
      </c>
      <c r="G88" s="1372">
        <v>46190</v>
      </c>
      <c r="H88" s="182" t="s">
        <v>856</v>
      </c>
      <c r="I88" s="182" t="s">
        <v>937</v>
      </c>
      <c r="J88" s="182" t="s">
        <v>738</v>
      </c>
    </row>
    <row r="89" spans="1:23" ht="15" customHeight="1">
      <c r="A89" s="182">
        <v>72</v>
      </c>
      <c r="B89" s="909" t="s">
        <v>938</v>
      </c>
      <c r="C89" s="909" t="s">
        <v>460</v>
      </c>
      <c r="D89" s="182" t="str">
        <f>VLOOKUP(C89,'TS SP '!$C$10:$D$808,2,0)</f>
        <v>5DA+6</v>
      </c>
      <c r="E89" s="182" t="s">
        <v>882</v>
      </c>
      <c r="F89" s="1372">
        <v>46186</v>
      </c>
      <c r="G89" s="1372">
        <v>46191</v>
      </c>
      <c r="H89" s="182" t="s">
        <v>856</v>
      </c>
      <c r="I89" s="182" t="s">
        <v>932</v>
      </c>
      <c r="J89" s="182" t="s">
        <v>742</v>
      </c>
    </row>
    <row r="90" spans="1:23" ht="15" customHeight="1">
      <c r="A90" s="182">
        <v>73</v>
      </c>
      <c r="B90" s="909" t="s">
        <v>939</v>
      </c>
      <c r="C90" s="909" t="s">
        <v>198</v>
      </c>
      <c r="D90" s="182" t="str">
        <f>VLOOKUP(C90,'TS SP '!$C$10:$D$808,2,0)</f>
        <v>5DB2+6</v>
      </c>
      <c r="E90" s="182" t="s">
        <v>882</v>
      </c>
      <c r="F90" s="1372">
        <v>46191</v>
      </c>
      <c r="G90" s="1372">
        <v>46198</v>
      </c>
      <c r="H90" s="182" t="s">
        <v>856</v>
      </c>
      <c r="I90" s="182" t="s">
        <v>937</v>
      </c>
      <c r="J90" s="182" t="s">
        <v>738</v>
      </c>
    </row>
    <row r="91" spans="1:23" ht="15" customHeight="1">
      <c r="A91" s="182">
        <v>74</v>
      </c>
      <c r="B91" s="909" t="s">
        <v>1184</v>
      </c>
      <c r="C91" s="909" t="s">
        <v>95</v>
      </c>
      <c r="D91" s="182" t="str">
        <f>VLOOKUP(C91,'TS SP '!$C$10:$D$808,2,0)</f>
        <v>5DA+0</v>
      </c>
      <c r="E91" s="182" t="s">
        <v>368</v>
      </c>
      <c r="F91" s="1372">
        <v>46177</v>
      </c>
      <c r="G91" s="1372" t="s">
        <v>4188</v>
      </c>
      <c r="H91" s="182" t="s">
        <v>856</v>
      </c>
      <c r="I91" s="182" t="s">
        <v>919</v>
      </c>
      <c r="J91" s="182" t="s">
        <v>741</v>
      </c>
    </row>
    <row r="92" spans="1:23" ht="15" customHeight="1">
      <c r="A92" s="182">
        <v>75</v>
      </c>
      <c r="B92" s="909"/>
      <c r="C92" s="909" t="s">
        <v>462</v>
      </c>
      <c r="D92" s="182" t="str">
        <f>VLOOKUP(C92,'TS SP '!$C$10:$D$808,2,0)</f>
        <v>5DB2+0</v>
      </c>
      <c r="E92" s="182" t="s">
        <v>882</v>
      </c>
      <c r="F92" s="1372">
        <v>46172</v>
      </c>
      <c r="G92" s="1372"/>
      <c r="H92" s="182" t="s">
        <v>856</v>
      </c>
      <c r="I92" s="182" t="s">
        <v>932</v>
      </c>
      <c r="J92" s="182" t="s">
        <v>742</v>
      </c>
      <c r="W92" s="864" t="s">
        <v>940</v>
      </c>
    </row>
    <row r="93" spans="1:23" ht="15" customHeight="1">
      <c r="A93" s="182">
        <v>76</v>
      </c>
      <c r="B93" s="909"/>
      <c r="C93" s="909" t="s">
        <v>566</v>
      </c>
      <c r="D93" s="182" t="str">
        <f>VLOOKUP(C93,'TS SP '!$C$10:$D$808,2,0)</f>
        <v>5DA+0</v>
      </c>
      <c r="E93" s="182" t="s">
        <v>882</v>
      </c>
      <c r="F93" s="1372">
        <v>46192</v>
      </c>
      <c r="G93" s="1372"/>
      <c r="H93" s="182" t="s">
        <v>856</v>
      </c>
      <c r="I93" s="182" t="s">
        <v>889</v>
      </c>
      <c r="J93" s="182" t="s">
        <v>738</v>
      </c>
      <c r="W93" s="864" t="s">
        <v>941</v>
      </c>
    </row>
    <row r="94" spans="1:23" ht="15" customHeight="1">
      <c r="A94" s="182">
        <v>77</v>
      </c>
      <c r="B94" s="909"/>
      <c r="C94" s="909" t="s">
        <v>428</v>
      </c>
      <c r="D94" s="182" t="str">
        <f>VLOOKUP(C94,'TS SP '!$C$10:$D$808,2,0)</f>
        <v>5DA+6</v>
      </c>
      <c r="E94" s="182" t="s">
        <v>882</v>
      </c>
      <c r="F94" s="1372" t="s">
        <v>4194</v>
      </c>
      <c r="G94" s="1372"/>
      <c r="H94" s="182"/>
      <c r="I94" s="182"/>
      <c r="J94" s="182"/>
    </row>
  </sheetData>
  <sheetProtection formatColumns="0" selectLockedCells="1" selectUnlockedCells="1"/>
  <autoFilter ref="A4:Y92" xr:uid="{00000000-0009-0000-0000-00000B000000}"/>
  <mergeCells count="9">
    <mergeCell ref="O6:T6"/>
    <mergeCell ref="K6:K7"/>
    <mergeCell ref="K16:M16"/>
    <mergeCell ref="N6:N7"/>
    <mergeCell ref="A1:J1"/>
    <mergeCell ref="A2:J2"/>
    <mergeCell ref="A3:J3"/>
    <mergeCell ref="M6:M7"/>
    <mergeCell ref="L6:L7"/>
  </mergeCells>
  <conditionalFormatting sqref="B82:B94">
    <cfRule type="expression" dxfId="66" priority="1" stopIfTrue="1">
      <formula>AND(COUNTIF($C$5:$C$10, B82)+COUNTIF(#REF!, B82)&gt;1,NOT(ISBLANK(B82)))</formula>
    </cfRule>
    <cfRule type="expression" dxfId="65" priority="2" stopIfTrue="1">
      <formula>AND(COUNTIF(#REF!, B82)+COUNTIF(#REF!, B82)+COUNTIF(#REF!, B82)+COUNTIF($C$1:$C$10, B82)+COUNTIF(#REF!, B82)+COUNTIF(#REF!, B82)+COUNTIF(#REF!, B82)+COUNTIF(#REF!, B82)+COUNTIF(#REF!, B82)+COUNTIF(#REF!, B82)+COUNTIF(#REF!, B82)+COUNTIF($C$31:$C$35, B82)&gt;1,NOT(ISBLANK(B82)))</formula>
    </cfRule>
    <cfRule type="expression" dxfId="64" priority="3" stopIfTrue="1">
      <formula>AND(COUNTIF(#REF!, B82)+COUNTIF(#REF!, B82)+COUNTIF(#REF!, B82)+COUNTIF($C$1:$C$10, B82)+COUNTIF(#REF!, B82)+COUNTIF(#REF!, B82)+COUNTIF(#REF!, B82)+COUNTIF(#REF!, B82)+COUNTIF(#REF!, B82)+COUNTIF(#REF!, B82)+COUNTIF(#REF!, B82)+COUNTIF(#REF!, B82)+COUNTIF($C$31:$C$35, B82)&gt;1,NOT(ISBLANK(B82)))</formula>
    </cfRule>
  </conditionalFormatting>
  <conditionalFormatting sqref="C4:C25 C28 C31:C37">
    <cfRule type="expression" dxfId="63" priority="25" stopIfTrue="1">
      <formula>AND(COUNTIF(#REF!, C4)+COUNTIF(#REF!, C4)+COUNTIF(#REF!, C4)+COUNTIF($C$1:$C$10, C4)+COUNTIF(#REF!, C4)+COUNTIF(#REF!, C4)+COUNTIF(#REF!, C4)+COUNTIF(#REF!, C4)+COUNTIF(#REF!, C4)+COUNTIF(#REF!, C4)+COUNTIF(#REF!, C4)+COUNTIF(#REF!, C4)+COUNTIF($C$31:$C$35, C4)&gt;1,NOT(ISBLANK(C4)))</formula>
    </cfRule>
    <cfRule type="expression" dxfId="62" priority="27" stopIfTrue="1">
      <formula>AND(COUNTIF(#REF!, C4)+COUNTIF(#REF!, C4)+COUNTIF(#REF!, C4)+COUNTIF($C$1:$C$10, C4)+COUNTIF(#REF!, C4)+COUNTIF(#REF!, C4)+COUNTIF(#REF!, C4)+COUNTIF(#REF!, C4)+COUNTIF(#REF!, C4)+COUNTIF(#REF!, C4)+COUNTIF(#REF!, C4)+COUNTIF($C$31:$C$35, C4)&gt;1,NOT(ISBLANK(C4)))</formula>
    </cfRule>
  </conditionalFormatting>
  <conditionalFormatting sqref="C5:C25">
    <cfRule type="expression" dxfId="61" priority="26" stopIfTrue="1">
      <formula>AND(COUNTIF($C$5:$C$10, C5)+COUNTIF(#REF!, C5)&gt;1,NOT(ISBLANK(C5)))</formula>
    </cfRule>
  </conditionalFormatting>
  <conditionalFormatting sqref="C28">
    <cfRule type="expression" dxfId="60" priority="28" stopIfTrue="1">
      <formula>AND(COUNTIF($C$5:$C$10, C28)+COUNTIF(#REF!, C28)&gt;1,NOT(ISBLANK(C28)))</formula>
    </cfRule>
  </conditionalFormatting>
  <conditionalFormatting sqref="C40">
    <cfRule type="expression" dxfId="59" priority="19" stopIfTrue="1">
      <formula>AND(COUNTIF($C$5:$C$10, C40)+COUNTIF(#REF!, C40)&gt;1,NOT(ISBLANK(C40)))</formula>
    </cfRule>
    <cfRule type="expression" dxfId="58" priority="20" stopIfTrue="1">
      <formula>AND(COUNTIF(#REF!, C40)+COUNTIF(#REF!, C40)+COUNTIF(#REF!, C40)+COUNTIF($C$1:$C$10, C40)+COUNTIF(#REF!, C40)+COUNTIF(#REF!, C40)+COUNTIF(#REF!, C40)+COUNTIF(#REF!, C40)+COUNTIF(#REF!, C40)+COUNTIF(#REF!, C40)+COUNTIF(#REF!, C40)+COUNTIF($C$31:$C$35, C40)&gt;1,NOT(ISBLANK(C40)))</formula>
    </cfRule>
    <cfRule type="expression" dxfId="57" priority="21" stopIfTrue="1">
      <formula>AND(COUNTIF(#REF!, C40)+COUNTIF(#REF!, C40)+COUNTIF(#REF!, C40)+COUNTIF($C$1:$C$10, C40)+COUNTIF(#REF!, C40)+COUNTIF(#REF!, C40)+COUNTIF(#REF!, C40)+COUNTIF(#REF!, C40)+COUNTIF(#REF!, C40)+COUNTIF(#REF!, C40)+COUNTIF(#REF!, C40)+COUNTIF(#REF!, C40)+COUNTIF($C$31:$C$35, C40)&gt;1,NOT(ISBLANK(C40)))</formula>
    </cfRule>
  </conditionalFormatting>
  <conditionalFormatting sqref="C44">
    <cfRule type="expression" dxfId="56" priority="32" stopIfTrue="1">
      <formula>AND(COUNTIF($C$5:$C$10, C44)+COUNTIF(#REF!, C44)&gt;1,NOT(ISBLANK(C44)))</formula>
    </cfRule>
    <cfRule type="expression" dxfId="55" priority="33" stopIfTrue="1">
      <formula>AND(COUNTIF(#REF!, C44)+COUNTIF(#REF!, C44)+COUNTIF(#REF!, C44)+COUNTIF($C$1:$C$10, C44)+COUNTIF(#REF!, C44)+COUNTIF(#REF!, C44)+COUNTIF(#REF!, C44)+COUNTIF(#REF!, C44)+COUNTIF(#REF!, C44)+COUNTIF(#REF!, C44)+COUNTIF(#REF!, C44)+COUNTIF($C$31:$C$35, C44)&gt;1,NOT(ISBLANK(C44)))</formula>
    </cfRule>
    <cfRule type="expression" dxfId="54" priority="34" stopIfTrue="1">
      <formula>AND(COUNTIF(#REF!, C44)+COUNTIF(#REF!, C44)+COUNTIF(#REF!, C44)+COUNTIF($C$1:$C$10, C44)+COUNTIF(#REF!, C44)+COUNTIF(#REF!, C44)+COUNTIF(#REF!, C44)+COUNTIF(#REF!, C44)+COUNTIF(#REF!, C44)+COUNTIF(#REF!, C44)+COUNTIF(#REF!, C44)+COUNTIF(#REF!, C44)+COUNTIF($C$31:$C$35, C44)&gt;1,NOT(ISBLANK(C44)))</formula>
    </cfRule>
  </conditionalFormatting>
  <conditionalFormatting sqref="C48:C50">
    <cfRule type="expression" dxfId="53" priority="35" stopIfTrue="1">
      <formula>AND(COUNTIF($C$5:$C$10, C48)+COUNTIF(#REF!, C48)&gt;1,NOT(ISBLANK(C48)))</formula>
    </cfRule>
    <cfRule type="expression" dxfId="52" priority="36" stopIfTrue="1">
      <formula>AND(COUNTIF(#REF!, C48)+COUNTIF(#REF!, C48)+COUNTIF(#REF!, C48)+COUNTIF($C$1:$C$10, C48)+COUNTIF(#REF!, C48)+COUNTIF(#REF!, C48)+COUNTIF(#REF!, C48)+COUNTIF(#REF!, C48)+COUNTIF(#REF!, C48)+COUNTIF(#REF!, C48)+COUNTIF(#REF!, C48)+COUNTIF($C$31:$C$35, C48)&gt;1,NOT(ISBLANK(C48)))</formula>
    </cfRule>
    <cfRule type="expression" dxfId="51" priority="37" stopIfTrue="1">
      <formula>AND(COUNTIF(#REF!, C48)+COUNTIF(#REF!, C48)+COUNTIF(#REF!, C48)+COUNTIF($C$1:$C$10, C48)+COUNTIF(#REF!, C48)+COUNTIF(#REF!, C48)+COUNTIF(#REF!, C48)+COUNTIF(#REF!, C48)+COUNTIF(#REF!, C48)+COUNTIF(#REF!, C48)+COUNTIF(#REF!, C48)+COUNTIF(#REF!, C48)+COUNTIF($C$31:$C$35, C48)&gt;1,NOT(ISBLANK(C48)))</formula>
    </cfRule>
  </conditionalFormatting>
  <conditionalFormatting sqref="C52">
    <cfRule type="expression" dxfId="50" priority="22" stopIfTrue="1">
      <formula>AND(COUNTIF($C$5:$C$10, C52)+COUNTIF(#REF!, C52)&gt;1,NOT(ISBLANK(C52)))</formula>
    </cfRule>
    <cfRule type="expression" dxfId="49" priority="23" stopIfTrue="1">
      <formula>AND(COUNTIF(#REF!, C52)+COUNTIF(#REF!, C52)+COUNTIF(#REF!, C52)+COUNTIF($C$1:$C$10, C52)+COUNTIF(#REF!, C52)+COUNTIF(#REF!, C52)+COUNTIF(#REF!, C52)+COUNTIF(#REF!, C52)+COUNTIF(#REF!, C52)+COUNTIF(#REF!, C52)+COUNTIF(#REF!, C52)+COUNTIF($C$31:$C$35, C52)&gt;1,NOT(ISBLANK(C52)))</formula>
    </cfRule>
    <cfRule type="expression" dxfId="48" priority="24" stopIfTrue="1">
      <formula>AND(COUNTIF(#REF!, C52)+COUNTIF(#REF!, C52)+COUNTIF(#REF!, C52)+COUNTIF($C$1:$C$10, C52)+COUNTIF(#REF!, C52)+COUNTIF(#REF!, C52)+COUNTIF(#REF!, C52)+COUNTIF(#REF!, C52)+COUNTIF(#REF!, C52)+COUNTIF(#REF!, C52)+COUNTIF(#REF!, C52)+COUNTIF(#REF!, C52)+COUNTIF($C$31:$C$35, C52)&gt;1,NOT(ISBLANK(C52)))</formula>
    </cfRule>
  </conditionalFormatting>
  <conditionalFormatting sqref="C58">
    <cfRule type="expression" dxfId="47" priority="16" stopIfTrue="1">
      <formula>AND(COUNTIF($C$5:$C$10, C58)+COUNTIF(#REF!, C58)&gt;1,NOT(ISBLANK(C58)))</formula>
    </cfRule>
    <cfRule type="expression" dxfId="46" priority="17" stopIfTrue="1">
      <formula>AND(COUNTIF(#REF!, C58)+COUNTIF(#REF!, C58)+COUNTIF(#REF!, C58)+COUNTIF($C$1:$C$10, C58)+COUNTIF(#REF!, C58)+COUNTIF(#REF!, C58)+COUNTIF(#REF!, C58)+COUNTIF(#REF!, C58)+COUNTIF(#REF!, C58)+COUNTIF(#REF!, C58)+COUNTIF(#REF!, C58)+COUNTIF($C$31:$C$35, C58)&gt;1,NOT(ISBLANK(C58)))</formula>
    </cfRule>
    <cfRule type="expression" dxfId="45" priority="18" stopIfTrue="1">
      <formula>AND(COUNTIF(#REF!, C58)+COUNTIF(#REF!, C58)+COUNTIF(#REF!, C58)+COUNTIF($C$1:$C$10, C58)+COUNTIF(#REF!, C58)+COUNTIF(#REF!, C58)+COUNTIF(#REF!, C58)+COUNTIF(#REF!, C58)+COUNTIF(#REF!, C58)+COUNTIF(#REF!, C58)+COUNTIF(#REF!, C58)+COUNTIF(#REF!, C58)+COUNTIF($C$31:$C$35, C58)&gt;1,NOT(ISBLANK(C58)))</formula>
    </cfRule>
  </conditionalFormatting>
  <conditionalFormatting sqref="C61">
    <cfRule type="expression" dxfId="44" priority="13" stopIfTrue="1">
      <formula>AND(COUNTIF($C$5:$C$10, C61)+COUNTIF(#REF!, C61)&gt;1,NOT(ISBLANK(C61)))</formula>
    </cfRule>
    <cfRule type="expression" dxfId="43" priority="14" stopIfTrue="1">
      <formula>AND(COUNTIF(#REF!, C61)+COUNTIF(#REF!, C61)+COUNTIF(#REF!, C61)+COUNTIF($C$1:$C$10, C61)+COUNTIF(#REF!, C61)+COUNTIF(#REF!, C61)+COUNTIF(#REF!, C61)+COUNTIF(#REF!, C61)+COUNTIF(#REF!, C61)+COUNTIF(#REF!, C61)+COUNTIF(#REF!, C61)+COUNTIF($C$31:$C$35, C61)&gt;1,NOT(ISBLANK(C61)))</formula>
    </cfRule>
    <cfRule type="expression" dxfId="42" priority="15" stopIfTrue="1">
      <formula>AND(COUNTIF(#REF!, C61)+COUNTIF(#REF!, C61)+COUNTIF(#REF!, C61)+COUNTIF($C$1:$C$10, C61)+COUNTIF(#REF!, C61)+COUNTIF(#REF!, C61)+COUNTIF(#REF!, C61)+COUNTIF(#REF!, C61)+COUNTIF(#REF!, C61)+COUNTIF(#REF!, C61)+COUNTIF(#REF!, C61)+COUNTIF(#REF!, C61)+COUNTIF($C$31:$C$35, C61)&gt;1,NOT(ISBLANK(C61)))</formula>
    </cfRule>
  </conditionalFormatting>
  <conditionalFormatting sqref="C63">
    <cfRule type="expression" dxfId="41" priority="10" stopIfTrue="1">
      <formula>AND(COUNTIF($C$5:$C$10, C63)+COUNTIF(#REF!, C63)&gt;1,NOT(ISBLANK(C63)))</formula>
    </cfRule>
    <cfRule type="expression" dxfId="40" priority="11" stopIfTrue="1">
      <formula>AND(COUNTIF(#REF!, C63)+COUNTIF(#REF!, C63)+COUNTIF(#REF!, C63)+COUNTIF($C$1:$C$10, C63)+COUNTIF(#REF!, C63)+COUNTIF(#REF!, C63)+COUNTIF(#REF!, C63)+COUNTIF(#REF!, C63)+COUNTIF(#REF!, C63)+COUNTIF(#REF!, C63)+COUNTIF(#REF!, C63)+COUNTIF($C$31:$C$35, C63)&gt;1,NOT(ISBLANK(C63)))</formula>
    </cfRule>
    <cfRule type="expression" dxfId="39" priority="12" stopIfTrue="1">
      <formula>AND(COUNTIF(#REF!, C63)+COUNTIF(#REF!, C63)+COUNTIF(#REF!, C63)+COUNTIF($C$1:$C$10, C63)+COUNTIF(#REF!, C63)+COUNTIF(#REF!, C63)+COUNTIF(#REF!, C63)+COUNTIF(#REF!, C63)+COUNTIF(#REF!, C63)+COUNTIF(#REF!, C63)+COUNTIF(#REF!, C63)+COUNTIF(#REF!, C63)+COUNTIF($C$31:$C$35, C63)&gt;1,NOT(ISBLANK(C63)))</formula>
    </cfRule>
  </conditionalFormatting>
  <conditionalFormatting sqref="C65">
    <cfRule type="expression" dxfId="38" priority="7" stopIfTrue="1">
      <formula>AND(COUNTIF($C$5:$C$10, C65)+COUNTIF(#REF!, C65)&gt;1,NOT(ISBLANK(C65)))</formula>
    </cfRule>
    <cfRule type="expression" dxfId="37" priority="8" stopIfTrue="1">
      <formula>AND(COUNTIF(#REF!, C65)+COUNTIF(#REF!, C65)+COUNTIF(#REF!, C65)+COUNTIF($C$1:$C$10, C65)+COUNTIF(#REF!, C65)+COUNTIF(#REF!, C65)+COUNTIF(#REF!, C65)+COUNTIF(#REF!, C65)+COUNTIF(#REF!, C65)+COUNTIF(#REF!, C65)+COUNTIF(#REF!, C65)+COUNTIF($C$31:$C$35, C65)&gt;1,NOT(ISBLANK(C65)))</formula>
    </cfRule>
    <cfRule type="expression" dxfId="36" priority="9" stopIfTrue="1">
      <formula>AND(COUNTIF(#REF!, C65)+COUNTIF(#REF!, C65)+COUNTIF(#REF!, C65)+COUNTIF($C$1:$C$10, C65)+COUNTIF(#REF!, C65)+COUNTIF(#REF!, C65)+COUNTIF(#REF!, C65)+COUNTIF(#REF!, C65)+COUNTIF(#REF!, C65)+COUNTIF(#REF!, C65)+COUNTIF(#REF!, C65)+COUNTIF(#REF!, C65)+COUNTIF($C$31:$C$35, C65)&gt;1,NOT(ISBLANK(C65)))</formula>
    </cfRule>
  </conditionalFormatting>
  <conditionalFormatting sqref="C81:C82">
    <cfRule type="expression" dxfId="35" priority="4" stopIfTrue="1">
      <formula>AND(COUNTIF($C$5:$C$10, C81)+COUNTIF(#REF!, C81)&gt;1,NOT(ISBLANK(C81)))</formula>
    </cfRule>
    <cfRule type="expression" dxfId="34" priority="5" stopIfTrue="1">
      <formula>AND(COUNTIF(#REF!, C81)+COUNTIF(#REF!, C81)+COUNTIF(#REF!, C81)+COUNTIF($C$1:$C$10, C81)+COUNTIF(#REF!, C81)+COUNTIF(#REF!, C81)+COUNTIF(#REF!, C81)+COUNTIF(#REF!, C81)+COUNTIF(#REF!, C81)+COUNTIF(#REF!, C81)+COUNTIF(#REF!, C81)+COUNTIF($C$31:$C$35, C81)&gt;1,NOT(ISBLANK(C81)))</formula>
    </cfRule>
    <cfRule type="expression" dxfId="33" priority="6" stopIfTrue="1">
      <formula>AND(COUNTIF(#REF!, C81)+COUNTIF(#REF!, C81)+COUNTIF(#REF!, C81)+COUNTIF($C$1:$C$10, C81)+COUNTIF(#REF!, C81)+COUNTIF(#REF!, C81)+COUNTIF(#REF!, C81)+COUNTIF(#REF!, C81)+COUNTIF(#REF!, C81)+COUNTIF(#REF!, C81)+COUNTIF(#REF!, C81)+COUNTIF(#REF!, C81)+COUNTIF($C$31:$C$35, C81)&gt;1,NOT(ISBLANK(C81)))</formula>
    </cfRule>
  </conditionalFormatting>
  <pageMargins left="0.19" right="0.2" top="0.75" bottom="0.75" header="0" footer="0"/>
  <pageSetup paperSize="9" scale="67"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6445F-A499-44F4-80CF-FE031F176D11}">
  <sheetPr>
    <tabColor theme="1"/>
  </sheetPr>
  <dimension ref="A1:L73"/>
  <sheetViews>
    <sheetView topLeftCell="A16" workbookViewId="0">
      <selection activeCell="E26" sqref="E26"/>
    </sheetView>
  </sheetViews>
  <sheetFormatPr defaultRowHeight="15"/>
  <cols>
    <col min="3" max="3" width="16.28515625" customWidth="1"/>
    <col min="5" max="5" width="13.7109375" bestFit="1" customWidth="1"/>
    <col min="6" max="7" width="13.7109375" customWidth="1"/>
    <col min="8" max="8" width="23" bestFit="1" customWidth="1"/>
    <col min="9" max="9" width="19" bestFit="1" customWidth="1"/>
    <col min="10" max="10" width="21.140625" bestFit="1" customWidth="1"/>
    <col min="11" max="11" width="14.42578125" customWidth="1"/>
    <col min="12" max="12" width="18.42578125" bestFit="1" customWidth="1"/>
  </cols>
  <sheetData>
    <row r="1" spans="1:11">
      <c r="A1" s="1178" t="s">
        <v>4187</v>
      </c>
      <c r="B1" s="1178"/>
      <c r="C1" s="1178"/>
      <c r="D1" s="1178"/>
      <c r="E1" s="1178"/>
      <c r="F1" s="1178"/>
      <c r="G1" s="1178"/>
      <c r="H1" s="1178"/>
      <c r="I1" s="1178"/>
      <c r="J1" s="1178"/>
      <c r="K1" s="1178"/>
    </row>
    <row r="2" spans="1:11">
      <c r="A2" s="1178" t="s">
        <v>39</v>
      </c>
      <c r="B2" s="1178"/>
      <c r="C2" s="1178"/>
      <c r="D2" s="1178"/>
      <c r="E2" s="1178"/>
      <c r="F2" s="1178"/>
      <c r="G2" s="1178"/>
      <c r="H2" s="1178"/>
      <c r="I2" s="1178"/>
      <c r="J2" s="1178"/>
      <c r="K2" s="1178"/>
    </row>
    <row r="3" spans="1:11">
      <c r="A3" s="1178" t="s">
        <v>40</v>
      </c>
      <c r="B3" s="1178"/>
      <c r="C3" s="1178"/>
      <c r="D3" s="1178"/>
      <c r="E3" s="1178"/>
      <c r="F3" s="1178"/>
      <c r="G3" s="1178"/>
      <c r="H3" s="1178"/>
      <c r="I3" s="1178"/>
      <c r="J3" s="1178"/>
      <c r="K3" s="1178">
        <f>COUNTA(K5:K1048576)</f>
        <v>43</v>
      </c>
    </row>
    <row r="4" spans="1:11" ht="41.25" customHeight="1">
      <c r="A4" s="1014" t="s">
        <v>41</v>
      </c>
      <c r="B4" s="1014" t="s">
        <v>42</v>
      </c>
      <c r="C4" s="1015" t="s">
        <v>43</v>
      </c>
      <c r="D4" s="1014" t="s">
        <v>44</v>
      </c>
      <c r="E4" s="1014" t="s">
        <v>45</v>
      </c>
      <c r="F4" s="1014" t="s">
        <v>46</v>
      </c>
      <c r="G4" s="1014" t="s">
        <v>47</v>
      </c>
      <c r="H4" s="1014" t="s">
        <v>48</v>
      </c>
      <c r="I4" s="1014" t="s">
        <v>49</v>
      </c>
      <c r="J4" s="1014" t="s">
        <v>50</v>
      </c>
      <c r="K4" s="1014" t="s">
        <v>21</v>
      </c>
    </row>
    <row r="5" spans="1:11" s="210" customFormat="1">
      <c r="A5" s="581">
        <v>1</v>
      </c>
      <c r="B5" s="980" t="s">
        <v>51</v>
      </c>
      <c r="C5" s="980" t="s">
        <v>52</v>
      </c>
      <c r="D5" s="980" t="s">
        <v>53</v>
      </c>
      <c r="E5" s="581" t="str">
        <f>VLOOKUP(D5,[294]SP!$B$4:$I$402,2,0)</f>
        <v>5DA+0</v>
      </c>
      <c r="F5" s="581" t="str">
        <f>VLOOKUP(D5,[294]SP!$B$4:$I$402,6,0)</f>
        <v>Hisar</v>
      </c>
      <c r="G5" s="581" t="str">
        <f>VLOOKUP(D5,[294]SP!$B$4:$I$402,7,0)</f>
        <v>Hisar</v>
      </c>
      <c r="H5" s="581" t="str">
        <f>VLOOKUP(D5,[294]SP!$B$4:$I$402,8,0)</f>
        <v>Landhari sukh nambran</v>
      </c>
      <c r="I5" s="980" t="s">
        <v>57</v>
      </c>
      <c r="J5" s="980" t="s">
        <v>58</v>
      </c>
      <c r="K5" s="1016" t="s">
        <v>59</v>
      </c>
    </row>
    <row r="6" spans="1:11" s="210" customFormat="1" ht="15.75">
      <c r="A6" s="581">
        <v>2</v>
      </c>
      <c r="B6" s="980" t="s">
        <v>51</v>
      </c>
      <c r="C6" s="980" t="s">
        <v>52</v>
      </c>
      <c r="D6" s="980" t="s">
        <v>60</v>
      </c>
      <c r="E6" s="980" t="s">
        <v>61</v>
      </c>
      <c r="F6" s="595" t="s">
        <v>55</v>
      </c>
      <c r="G6" s="595" t="s">
        <v>55</v>
      </c>
      <c r="H6" s="980" t="s">
        <v>56</v>
      </c>
      <c r="I6" s="980" t="s">
        <v>57</v>
      </c>
      <c r="J6" s="980" t="s">
        <v>58</v>
      </c>
      <c r="K6" s="1016" t="s">
        <v>59</v>
      </c>
    </row>
    <row r="7" spans="1:11" s="210" customFormat="1">
      <c r="A7" s="581">
        <v>3</v>
      </c>
      <c r="B7" s="980" t="s">
        <v>51</v>
      </c>
      <c r="C7" s="980" t="s">
        <v>62</v>
      </c>
      <c r="D7" s="980" t="s">
        <v>63</v>
      </c>
      <c r="E7" s="980" t="s">
        <v>64</v>
      </c>
      <c r="F7" s="581" t="s">
        <v>55</v>
      </c>
      <c r="G7" s="581" t="s">
        <v>55</v>
      </c>
      <c r="H7" s="581" t="s">
        <v>56</v>
      </c>
      <c r="I7" s="980" t="s">
        <v>65</v>
      </c>
      <c r="J7" s="980" t="s">
        <v>58</v>
      </c>
      <c r="K7" s="1016" t="s">
        <v>59</v>
      </c>
    </row>
    <row r="8" spans="1:11" s="210" customFormat="1">
      <c r="A8" s="581">
        <v>4</v>
      </c>
      <c r="B8" s="980" t="s">
        <v>51</v>
      </c>
      <c r="C8" s="980" t="s">
        <v>62</v>
      </c>
      <c r="D8" s="980" t="s">
        <v>66</v>
      </c>
      <c r="E8" s="980" t="s">
        <v>67</v>
      </c>
      <c r="F8" s="581" t="s">
        <v>55</v>
      </c>
      <c r="G8" s="581" t="s">
        <v>55</v>
      </c>
      <c r="H8" s="581" t="s">
        <v>56</v>
      </c>
      <c r="I8" s="980" t="s">
        <v>65</v>
      </c>
      <c r="J8" s="980" t="s">
        <v>58</v>
      </c>
      <c r="K8" s="1016" t="s">
        <v>59</v>
      </c>
    </row>
    <row r="9" spans="1:11" s="210" customFormat="1">
      <c r="A9" s="581">
        <v>5</v>
      </c>
      <c r="B9" s="980" t="s">
        <v>51</v>
      </c>
      <c r="C9" s="980" t="s">
        <v>62</v>
      </c>
      <c r="D9" s="980" t="s">
        <v>68</v>
      </c>
      <c r="E9" s="980" t="s">
        <v>69</v>
      </c>
      <c r="F9" s="581" t="s">
        <v>55</v>
      </c>
      <c r="G9" s="581" t="s">
        <v>55</v>
      </c>
      <c r="H9" s="581" t="s">
        <v>56</v>
      </c>
      <c r="I9" s="980" t="s">
        <v>65</v>
      </c>
      <c r="J9" s="980" t="s">
        <v>58</v>
      </c>
      <c r="K9" s="1016" t="s">
        <v>59</v>
      </c>
    </row>
    <row r="10" spans="1:11" s="210" customFormat="1">
      <c r="A10" s="581">
        <v>6</v>
      </c>
      <c r="B10" s="980" t="s">
        <v>51</v>
      </c>
      <c r="C10" s="980" t="s">
        <v>70</v>
      </c>
      <c r="D10" s="980" t="s">
        <v>71</v>
      </c>
      <c r="E10" s="581" t="s">
        <v>64</v>
      </c>
      <c r="F10" s="581" t="s">
        <v>55</v>
      </c>
      <c r="G10" s="581" t="s">
        <v>55</v>
      </c>
      <c r="H10" s="581" t="s">
        <v>1910</v>
      </c>
      <c r="I10" s="980" t="s">
        <v>65</v>
      </c>
      <c r="J10" s="980"/>
      <c r="K10" s="1016" t="s">
        <v>72</v>
      </c>
    </row>
    <row r="11" spans="1:11" s="210" customFormat="1">
      <c r="A11" s="581">
        <v>7</v>
      </c>
      <c r="B11" s="980" t="s">
        <v>51</v>
      </c>
      <c r="C11" s="980" t="s">
        <v>70</v>
      </c>
      <c r="D11" s="980" t="s">
        <v>73</v>
      </c>
      <c r="E11" s="581" t="s">
        <v>64</v>
      </c>
      <c r="F11" s="581" t="s">
        <v>55</v>
      </c>
      <c r="G11" s="581" t="s">
        <v>55</v>
      </c>
      <c r="H11" s="581" t="s">
        <v>1910</v>
      </c>
      <c r="I11" s="980" t="s">
        <v>65</v>
      </c>
      <c r="J11" s="980"/>
      <c r="K11" s="1016" t="s">
        <v>72</v>
      </c>
    </row>
    <row r="12" spans="1:11" s="210" customFormat="1">
      <c r="A12" s="581">
        <v>8</v>
      </c>
      <c r="B12" s="980" t="s">
        <v>51</v>
      </c>
      <c r="C12" s="980" t="s">
        <v>74</v>
      </c>
      <c r="D12" s="980" t="s">
        <v>75</v>
      </c>
      <c r="E12" s="581" t="s">
        <v>470</v>
      </c>
      <c r="F12" s="581" t="s">
        <v>55</v>
      </c>
      <c r="G12" s="581" t="s">
        <v>55</v>
      </c>
      <c r="H12" s="581" t="s">
        <v>1910</v>
      </c>
      <c r="I12" s="980" t="s">
        <v>65</v>
      </c>
      <c r="J12" s="980" t="s">
        <v>58</v>
      </c>
      <c r="K12" s="1016" t="s">
        <v>59</v>
      </c>
    </row>
    <row r="13" spans="1:11" s="210" customFormat="1">
      <c r="A13" s="581">
        <v>9</v>
      </c>
      <c r="B13" s="980" t="s">
        <v>51</v>
      </c>
      <c r="C13" s="980" t="s">
        <v>74</v>
      </c>
      <c r="D13" s="980" t="s">
        <v>76</v>
      </c>
      <c r="E13" s="581" t="s">
        <v>69</v>
      </c>
      <c r="F13" s="581" t="s">
        <v>55</v>
      </c>
      <c r="G13" s="581" t="s">
        <v>55</v>
      </c>
      <c r="H13" s="581" t="s">
        <v>1910</v>
      </c>
      <c r="I13" s="980" t="s">
        <v>65</v>
      </c>
      <c r="J13" s="980" t="s">
        <v>58</v>
      </c>
      <c r="K13" s="1016" t="s">
        <v>59</v>
      </c>
    </row>
    <row r="14" spans="1:11" s="210" customFormat="1">
      <c r="A14" s="581">
        <v>10</v>
      </c>
      <c r="B14" s="980" t="s">
        <v>51</v>
      </c>
      <c r="C14" s="980" t="s">
        <v>77</v>
      </c>
      <c r="D14" s="980" t="s">
        <v>78</v>
      </c>
      <c r="E14" s="581" t="s">
        <v>69</v>
      </c>
      <c r="F14" s="581" t="s">
        <v>55</v>
      </c>
      <c r="G14" s="581" t="s">
        <v>55</v>
      </c>
      <c r="H14" s="581" t="s">
        <v>1910</v>
      </c>
      <c r="I14" s="980" t="s">
        <v>65</v>
      </c>
      <c r="J14" s="980" t="s">
        <v>58</v>
      </c>
      <c r="K14" s="1016" t="s">
        <v>59</v>
      </c>
    </row>
    <row r="15" spans="1:11" s="210" customFormat="1">
      <c r="A15" s="581">
        <v>11</v>
      </c>
      <c r="B15" s="980" t="s">
        <v>51</v>
      </c>
      <c r="C15" s="1019" t="s">
        <v>4189</v>
      </c>
      <c r="D15" s="1020" t="s">
        <v>517</v>
      </c>
      <c r="E15" s="581" t="s">
        <v>282</v>
      </c>
      <c r="F15" s="581" t="s">
        <v>55</v>
      </c>
      <c r="G15" s="581" t="s">
        <v>739</v>
      </c>
      <c r="H15" s="581" t="s">
        <v>850</v>
      </c>
      <c r="I15" s="980" t="s">
        <v>57</v>
      </c>
      <c r="J15" s="980" t="s">
        <v>58</v>
      </c>
      <c r="K15" s="1016" t="s">
        <v>59</v>
      </c>
    </row>
    <row r="16" spans="1:11" s="210" customFormat="1">
      <c r="A16" s="581">
        <v>12</v>
      </c>
      <c r="B16" s="980" t="s">
        <v>51</v>
      </c>
      <c r="C16" s="1019" t="s">
        <v>4189</v>
      </c>
      <c r="D16" s="1020" t="s">
        <v>516</v>
      </c>
      <c r="E16" s="581" t="s">
        <v>298</v>
      </c>
      <c r="F16" s="581" t="s">
        <v>55</v>
      </c>
      <c r="G16" s="581" t="s">
        <v>739</v>
      </c>
      <c r="H16" s="581" t="s">
        <v>850</v>
      </c>
      <c r="I16" s="980" t="s">
        <v>57</v>
      </c>
      <c r="J16" s="980" t="s">
        <v>58</v>
      </c>
      <c r="K16" s="1016" t="s">
        <v>59</v>
      </c>
    </row>
    <row r="17" spans="1:12" s="210" customFormat="1">
      <c r="A17" s="581">
        <v>13</v>
      </c>
      <c r="B17" s="980" t="s">
        <v>51</v>
      </c>
      <c r="C17" s="1019" t="s">
        <v>4189</v>
      </c>
      <c r="D17" s="1019" t="s">
        <v>427</v>
      </c>
      <c r="E17" s="581" t="s">
        <v>434</v>
      </c>
      <c r="F17" s="581" t="s">
        <v>55</v>
      </c>
      <c r="G17" s="581" t="s">
        <v>55</v>
      </c>
      <c r="H17" s="581" t="s">
        <v>1910</v>
      </c>
      <c r="I17" s="980" t="s">
        <v>65</v>
      </c>
      <c r="J17" s="980" t="s">
        <v>58</v>
      </c>
      <c r="K17" s="1016" t="s">
        <v>59</v>
      </c>
    </row>
    <row r="18" spans="1:12" s="210" customFormat="1">
      <c r="A18" s="581">
        <v>14</v>
      </c>
      <c r="B18" s="980" t="s">
        <v>51</v>
      </c>
      <c r="C18" s="1019" t="s">
        <v>4189</v>
      </c>
      <c r="D18" s="1020" t="s">
        <v>195</v>
      </c>
      <c r="E18" s="581" t="s">
        <v>544</v>
      </c>
      <c r="F18" s="581" t="s">
        <v>55</v>
      </c>
      <c r="G18" s="581" t="s">
        <v>55</v>
      </c>
      <c r="H18" s="581" t="s">
        <v>1910</v>
      </c>
      <c r="I18" s="980" t="s">
        <v>65</v>
      </c>
      <c r="J18" s="980" t="s">
        <v>58</v>
      </c>
      <c r="K18" s="1016" t="s">
        <v>59</v>
      </c>
    </row>
    <row r="19" spans="1:12" s="210" customFormat="1">
      <c r="A19" s="581">
        <v>15</v>
      </c>
      <c r="B19" s="980" t="s">
        <v>51</v>
      </c>
      <c r="C19" s="1019" t="s">
        <v>4189</v>
      </c>
      <c r="D19" s="1019" t="s">
        <v>429</v>
      </c>
      <c r="E19" s="581" t="s">
        <v>433</v>
      </c>
      <c r="F19" s="581" t="s">
        <v>55</v>
      </c>
      <c r="G19" s="581" t="s">
        <v>55</v>
      </c>
      <c r="H19" s="581" t="s">
        <v>1910</v>
      </c>
      <c r="I19" s="980" t="s">
        <v>65</v>
      </c>
      <c r="J19" s="980" t="s">
        <v>58</v>
      </c>
      <c r="K19" s="1016" t="s">
        <v>59</v>
      </c>
    </row>
    <row r="20" spans="1:12" s="210" customFormat="1">
      <c r="A20" s="581">
        <v>16</v>
      </c>
      <c r="B20" s="1021" t="s">
        <v>4192</v>
      </c>
      <c r="C20" s="1380" t="s">
        <v>4194</v>
      </c>
      <c r="D20" s="1022" t="s">
        <v>188</v>
      </c>
      <c r="E20" s="581" t="s">
        <v>398</v>
      </c>
      <c r="F20" s="581" t="s">
        <v>55</v>
      </c>
      <c r="G20" s="581" t="s">
        <v>739</v>
      </c>
      <c r="H20" s="581" t="s">
        <v>948</v>
      </c>
      <c r="I20" s="1021" t="s">
        <v>4190</v>
      </c>
      <c r="J20" s="1021" t="s">
        <v>4191</v>
      </c>
      <c r="K20" s="1016" t="s">
        <v>59</v>
      </c>
    </row>
    <row r="21" spans="1:12" s="210" customFormat="1">
      <c r="A21" s="581">
        <v>17</v>
      </c>
      <c r="B21" s="1021" t="s">
        <v>4192</v>
      </c>
      <c r="C21" s="1380" t="s">
        <v>4194</v>
      </c>
      <c r="D21" s="1022" t="s">
        <v>396</v>
      </c>
      <c r="E21" s="581" t="s">
        <v>298</v>
      </c>
      <c r="F21" s="581" t="s">
        <v>55</v>
      </c>
      <c r="G21" s="581" t="s">
        <v>739</v>
      </c>
      <c r="H21" s="581" t="s">
        <v>948</v>
      </c>
      <c r="I21" s="1021" t="s">
        <v>4190</v>
      </c>
      <c r="J21" s="1021" t="s">
        <v>4191</v>
      </c>
      <c r="K21" s="1016" t="s">
        <v>59</v>
      </c>
    </row>
    <row r="22" spans="1:12" s="210" customFormat="1">
      <c r="A22" s="581">
        <v>18</v>
      </c>
      <c r="B22" s="1021" t="s">
        <v>4192</v>
      </c>
      <c r="C22" s="1380" t="s">
        <v>4194</v>
      </c>
      <c r="D22" s="1021" t="s">
        <v>186</v>
      </c>
      <c r="E22" s="581" t="s">
        <v>412</v>
      </c>
      <c r="F22" s="581" t="s">
        <v>55</v>
      </c>
      <c r="G22" s="581" t="s">
        <v>739</v>
      </c>
      <c r="H22" s="581" t="s">
        <v>948</v>
      </c>
      <c r="I22" s="1021" t="s">
        <v>4190</v>
      </c>
      <c r="J22" s="1021" t="s">
        <v>4191</v>
      </c>
      <c r="K22" s="1016" t="s">
        <v>59</v>
      </c>
    </row>
    <row r="23" spans="1:12" s="210" customFormat="1">
      <c r="A23" s="581">
        <v>19</v>
      </c>
      <c r="B23" s="1021" t="s">
        <v>4192</v>
      </c>
      <c r="C23" s="1380" t="s">
        <v>4194</v>
      </c>
      <c r="D23" s="1021" t="s">
        <v>402</v>
      </c>
      <c r="E23" s="581" t="s">
        <v>280</v>
      </c>
      <c r="F23" s="581" t="s">
        <v>55</v>
      </c>
      <c r="G23" s="581" t="s">
        <v>739</v>
      </c>
      <c r="H23" s="581" t="s">
        <v>953</v>
      </c>
      <c r="I23" s="1021" t="s">
        <v>4190</v>
      </c>
      <c r="J23" s="1021" t="s">
        <v>4191</v>
      </c>
      <c r="K23" s="1016" t="s">
        <v>59</v>
      </c>
    </row>
    <row r="24" spans="1:12" s="210" customFormat="1">
      <c r="A24" s="581">
        <v>20</v>
      </c>
      <c r="B24" s="1021" t="s">
        <v>4192</v>
      </c>
      <c r="C24" s="1380" t="s">
        <v>4194</v>
      </c>
      <c r="D24" s="1021" t="s">
        <v>403</v>
      </c>
      <c r="E24" s="581" t="s">
        <v>280</v>
      </c>
      <c r="F24" s="581" t="s">
        <v>55</v>
      </c>
      <c r="G24" s="581" t="s">
        <v>739</v>
      </c>
      <c r="H24" s="581" t="s">
        <v>953</v>
      </c>
      <c r="I24" s="1021" t="s">
        <v>4190</v>
      </c>
      <c r="J24" s="1021" t="s">
        <v>4191</v>
      </c>
      <c r="K24" s="1016" t="s">
        <v>59</v>
      </c>
    </row>
    <row r="25" spans="1:12" s="210" customFormat="1">
      <c r="A25" s="581">
        <v>21</v>
      </c>
      <c r="B25" s="1021" t="s">
        <v>4192</v>
      </c>
      <c r="C25" s="1380" t="s">
        <v>4194</v>
      </c>
      <c r="D25" s="1021" t="s">
        <v>406</v>
      </c>
      <c r="E25" s="581" t="s">
        <v>282</v>
      </c>
      <c r="F25" s="581" t="s">
        <v>55</v>
      </c>
      <c r="G25" s="581" t="s">
        <v>739</v>
      </c>
      <c r="H25" s="581" t="s">
        <v>953</v>
      </c>
      <c r="I25" s="1021" t="s">
        <v>4190</v>
      </c>
      <c r="J25" s="1021" t="s">
        <v>4191</v>
      </c>
      <c r="K25" s="1016" t="s">
        <v>59</v>
      </c>
    </row>
    <row r="26" spans="1:12" s="210" customFormat="1">
      <c r="A26" s="581">
        <v>22</v>
      </c>
      <c r="B26" s="980" t="s">
        <v>51</v>
      </c>
      <c r="C26" s="1380" t="s">
        <v>4194</v>
      </c>
      <c r="D26" s="1021" t="s">
        <v>455</v>
      </c>
      <c r="E26" s="581" t="s">
        <v>64</v>
      </c>
      <c r="F26" s="581" t="s">
        <v>55</v>
      </c>
      <c r="G26" s="581" t="s">
        <v>738</v>
      </c>
      <c r="H26" s="581" t="s">
        <v>878</v>
      </c>
      <c r="I26" s="1021" t="s">
        <v>98</v>
      </c>
      <c r="J26" s="980"/>
      <c r="K26" s="1016" t="s">
        <v>59</v>
      </c>
      <c r="L26" s="210" t="s">
        <v>4193</v>
      </c>
    </row>
    <row r="27" spans="1:12" s="210" customFormat="1">
      <c r="A27" s="581">
        <v>23</v>
      </c>
      <c r="B27" s="980" t="s">
        <v>51</v>
      </c>
      <c r="C27" s="1380" t="s">
        <v>4194</v>
      </c>
      <c r="D27" s="1021" t="s">
        <v>557</v>
      </c>
      <c r="E27" s="581" t="s">
        <v>54</v>
      </c>
      <c r="F27" s="581" t="s">
        <v>55</v>
      </c>
      <c r="G27" s="581" t="s">
        <v>738</v>
      </c>
      <c r="H27" s="581" t="s">
        <v>878</v>
      </c>
      <c r="I27" s="1021" t="s">
        <v>98</v>
      </c>
      <c r="J27" s="980"/>
      <c r="K27" s="1016" t="s">
        <v>59</v>
      </c>
      <c r="L27" s="210" t="s">
        <v>4193</v>
      </c>
    </row>
    <row r="28" spans="1:12" s="210" customFormat="1">
      <c r="A28" s="581">
        <v>24</v>
      </c>
      <c r="B28" s="980" t="s">
        <v>51</v>
      </c>
      <c r="C28" s="1380" t="s">
        <v>4194</v>
      </c>
      <c r="D28" s="1021" t="s">
        <v>204</v>
      </c>
      <c r="E28" s="581" t="s">
        <v>69</v>
      </c>
      <c r="F28" s="581" t="s">
        <v>55</v>
      </c>
      <c r="G28" s="581" t="s">
        <v>738</v>
      </c>
      <c r="H28" s="581" t="s">
        <v>878</v>
      </c>
      <c r="I28" s="1021" t="s">
        <v>98</v>
      </c>
      <c r="J28" s="980"/>
      <c r="K28" s="1016" t="s">
        <v>59</v>
      </c>
      <c r="L28" s="210" t="s">
        <v>4193</v>
      </c>
    </row>
    <row r="29" spans="1:12" s="210" customFormat="1">
      <c r="A29" s="581">
        <v>25</v>
      </c>
      <c r="B29" s="980" t="s">
        <v>51</v>
      </c>
      <c r="C29" s="581"/>
      <c r="D29" s="849" t="s">
        <v>79</v>
      </c>
      <c r="E29" s="581" t="s">
        <v>425</v>
      </c>
      <c r="F29" s="581" t="s">
        <v>55</v>
      </c>
      <c r="G29" s="581" t="s">
        <v>55</v>
      </c>
      <c r="H29" s="581" t="s">
        <v>1910</v>
      </c>
      <c r="I29" s="980" t="s">
        <v>65</v>
      </c>
      <c r="J29" s="980" t="s">
        <v>58</v>
      </c>
      <c r="K29" s="1016" t="s">
        <v>59</v>
      </c>
    </row>
    <row r="30" spans="1:12" s="210" customFormat="1">
      <c r="A30" s="581">
        <v>26</v>
      </c>
      <c r="B30" s="980" t="s">
        <v>51</v>
      </c>
      <c r="C30" s="581"/>
      <c r="D30" s="849" t="s">
        <v>80</v>
      </c>
      <c r="E30" s="581" t="s">
        <v>536</v>
      </c>
      <c r="F30" s="581" t="s">
        <v>55</v>
      </c>
      <c r="G30" s="581" t="s">
        <v>55</v>
      </c>
      <c r="H30" s="581" t="s">
        <v>1910</v>
      </c>
      <c r="I30" s="980" t="s">
        <v>65</v>
      </c>
      <c r="J30" s="980" t="s">
        <v>58</v>
      </c>
      <c r="K30" s="1016" t="s">
        <v>59</v>
      </c>
    </row>
    <row r="31" spans="1:12" s="210" customFormat="1">
      <c r="A31" s="581">
        <v>27</v>
      </c>
      <c r="B31" s="980" t="s">
        <v>51</v>
      </c>
      <c r="C31" s="581"/>
      <c r="D31" s="849" t="s">
        <v>81</v>
      </c>
      <c r="E31" s="581" t="s">
        <v>54</v>
      </c>
      <c r="F31" s="581" t="s">
        <v>55</v>
      </c>
      <c r="G31" s="581" t="s">
        <v>55</v>
      </c>
      <c r="H31" s="581" t="s">
        <v>1910</v>
      </c>
      <c r="I31" s="980" t="s">
        <v>65</v>
      </c>
      <c r="J31" s="980" t="s">
        <v>58</v>
      </c>
      <c r="K31" s="1016" t="s">
        <v>59</v>
      </c>
    </row>
    <row r="32" spans="1:12" s="210" customFormat="1">
      <c r="A32" s="581">
        <v>28</v>
      </c>
      <c r="B32" s="980" t="s">
        <v>51</v>
      </c>
      <c r="C32" s="581"/>
      <c r="D32" s="849" t="s">
        <v>82</v>
      </c>
      <c r="E32" s="581" t="s">
        <v>545</v>
      </c>
      <c r="F32" s="581" t="s">
        <v>55</v>
      </c>
      <c r="G32" s="581" t="s">
        <v>55</v>
      </c>
      <c r="H32" s="581" t="s">
        <v>1910</v>
      </c>
      <c r="I32" s="980" t="s">
        <v>65</v>
      </c>
      <c r="J32" s="980" t="s">
        <v>58</v>
      </c>
      <c r="K32" s="1016" t="s">
        <v>59</v>
      </c>
    </row>
    <row r="33" spans="1:11" s="210" customFormat="1">
      <c r="A33" s="581">
        <v>29</v>
      </c>
      <c r="B33" s="980" t="s">
        <v>51</v>
      </c>
      <c r="C33" s="581"/>
      <c r="D33" s="849" t="s">
        <v>83</v>
      </c>
      <c r="E33" s="581" t="s">
        <v>54</v>
      </c>
      <c r="F33" s="581" t="s">
        <v>740</v>
      </c>
      <c r="G33" s="581" t="s">
        <v>741</v>
      </c>
      <c r="H33" s="581" t="s">
        <v>919</v>
      </c>
      <c r="I33" s="980" t="s">
        <v>84</v>
      </c>
      <c r="J33" s="980" t="s">
        <v>85</v>
      </c>
      <c r="K33" s="1016" t="s">
        <v>59</v>
      </c>
    </row>
    <row r="34" spans="1:11" s="210" customFormat="1">
      <c r="A34" s="581">
        <v>30</v>
      </c>
      <c r="B34" s="980" t="s">
        <v>51</v>
      </c>
      <c r="C34" s="581"/>
      <c r="D34" s="849" t="s">
        <v>86</v>
      </c>
      <c r="E34" s="581" t="s">
        <v>69</v>
      </c>
      <c r="F34" s="581" t="s">
        <v>740</v>
      </c>
      <c r="G34" s="581" t="s">
        <v>741</v>
      </c>
      <c r="H34" s="581" t="s">
        <v>919</v>
      </c>
      <c r="I34" s="980" t="s">
        <v>84</v>
      </c>
      <c r="J34" s="980" t="s">
        <v>85</v>
      </c>
      <c r="K34" s="1016" t="s">
        <v>59</v>
      </c>
    </row>
    <row r="35" spans="1:11" s="210" customFormat="1">
      <c r="A35" s="581">
        <v>31</v>
      </c>
      <c r="B35" s="980" t="s">
        <v>51</v>
      </c>
      <c r="C35" s="581"/>
      <c r="D35" s="849" t="s">
        <v>87</v>
      </c>
      <c r="E35" s="581" t="s">
        <v>69</v>
      </c>
      <c r="F35" s="581" t="s">
        <v>740</v>
      </c>
      <c r="G35" s="581" t="s">
        <v>741</v>
      </c>
      <c r="H35" s="581" t="s">
        <v>919</v>
      </c>
      <c r="I35" s="980" t="s">
        <v>84</v>
      </c>
      <c r="J35" s="980" t="s">
        <v>85</v>
      </c>
      <c r="K35" s="1016" t="s">
        <v>59</v>
      </c>
    </row>
    <row r="36" spans="1:11">
      <c r="A36" s="581">
        <v>32</v>
      </c>
      <c r="B36" s="980" t="s">
        <v>51</v>
      </c>
      <c r="C36" s="321"/>
      <c r="D36" s="849" t="s">
        <v>88</v>
      </c>
      <c r="E36" s="581" t="s">
        <v>546</v>
      </c>
      <c r="F36" s="581" t="s">
        <v>740</v>
      </c>
      <c r="G36" s="581" t="s">
        <v>741</v>
      </c>
      <c r="H36" s="581" t="s">
        <v>919</v>
      </c>
      <c r="I36" s="980" t="s">
        <v>84</v>
      </c>
      <c r="J36" s="980" t="s">
        <v>85</v>
      </c>
      <c r="K36" s="1016" t="s">
        <v>59</v>
      </c>
    </row>
    <row r="37" spans="1:11">
      <c r="A37" s="581">
        <v>33</v>
      </c>
      <c r="B37" s="980" t="s">
        <v>51</v>
      </c>
      <c r="C37" s="321"/>
      <c r="D37" s="849" t="s">
        <v>89</v>
      </c>
      <c r="E37" s="581" t="s">
        <v>54</v>
      </c>
      <c r="F37" s="581" t="s">
        <v>740</v>
      </c>
      <c r="G37" s="581" t="s">
        <v>741</v>
      </c>
      <c r="H37" s="581" t="s">
        <v>919</v>
      </c>
      <c r="I37" s="980" t="s">
        <v>84</v>
      </c>
      <c r="J37" s="980" t="s">
        <v>85</v>
      </c>
      <c r="K37" s="1016" t="s">
        <v>59</v>
      </c>
    </row>
    <row r="38" spans="1:11">
      <c r="A38" s="581">
        <v>34</v>
      </c>
      <c r="B38" s="980" t="s">
        <v>51</v>
      </c>
      <c r="C38" s="321"/>
      <c r="D38" s="849" t="s">
        <v>90</v>
      </c>
      <c r="E38" s="581" t="s">
        <v>54</v>
      </c>
      <c r="F38" s="581" t="s">
        <v>740</v>
      </c>
      <c r="G38" s="581" t="s">
        <v>741</v>
      </c>
      <c r="H38" s="581" t="s">
        <v>919</v>
      </c>
      <c r="I38" s="980" t="s">
        <v>84</v>
      </c>
      <c r="J38" s="980" t="s">
        <v>85</v>
      </c>
      <c r="K38" s="1016" t="s">
        <v>59</v>
      </c>
    </row>
    <row r="39" spans="1:11">
      <c r="A39" s="581">
        <v>35</v>
      </c>
      <c r="B39" s="980" t="s">
        <v>51</v>
      </c>
      <c r="C39" s="321"/>
      <c r="D39" s="849" t="s">
        <v>91</v>
      </c>
      <c r="E39" s="581" t="s">
        <v>54</v>
      </c>
      <c r="F39" s="581" t="s">
        <v>740</v>
      </c>
      <c r="G39" s="581" t="s">
        <v>741</v>
      </c>
      <c r="H39" s="581" t="s">
        <v>919</v>
      </c>
      <c r="I39" s="980" t="s">
        <v>84</v>
      </c>
      <c r="J39" s="980" t="s">
        <v>85</v>
      </c>
      <c r="K39" s="1016" t="s">
        <v>59</v>
      </c>
    </row>
    <row r="40" spans="1:11">
      <c r="A40" s="581">
        <v>36</v>
      </c>
      <c r="B40" s="980" t="s">
        <v>51</v>
      </c>
      <c r="C40" s="321"/>
      <c r="D40" s="849" t="s">
        <v>92</v>
      </c>
      <c r="E40" s="581" t="s">
        <v>54</v>
      </c>
      <c r="F40" s="581" t="s">
        <v>740</v>
      </c>
      <c r="G40" s="581" t="s">
        <v>741</v>
      </c>
      <c r="H40" s="581" t="s">
        <v>919</v>
      </c>
      <c r="I40" s="980" t="s">
        <v>84</v>
      </c>
      <c r="J40" s="980" t="s">
        <v>85</v>
      </c>
      <c r="K40" s="1016" t="s">
        <v>59</v>
      </c>
    </row>
    <row r="41" spans="1:11">
      <c r="A41" s="581">
        <v>37</v>
      </c>
      <c r="B41" s="980" t="s">
        <v>51</v>
      </c>
      <c r="C41" s="321"/>
      <c r="D41" s="849" t="s">
        <v>93</v>
      </c>
      <c r="E41" s="581" t="s">
        <v>54</v>
      </c>
      <c r="F41" s="581" t="s">
        <v>740</v>
      </c>
      <c r="G41" s="581" t="s">
        <v>741</v>
      </c>
      <c r="H41" s="581" t="s">
        <v>919</v>
      </c>
      <c r="I41" s="980" t="s">
        <v>84</v>
      </c>
      <c r="J41" s="980" t="s">
        <v>85</v>
      </c>
      <c r="K41" s="1016" t="s">
        <v>59</v>
      </c>
    </row>
    <row r="42" spans="1:11">
      <c r="A42" s="581">
        <v>38</v>
      </c>
      <c r="B42" s="980" t="s">
        <v>51</v>
      </c>
      <c r="C42" s="321"/>
      <c r="D42" s="849" t="s">
        <v>94</v>
      </c>
      <c r="E42" s="581" t="s">
        <v>54</v>
      </c>
      <c r="F42" s="581" t="s">
        <v>740</v>
      </c>
      <c r="G42" s="581" t="s">
        <v>741</v>
      </c>
      <c r="H42" s="581" t="s">
        <v>919</v>
      </c>
      <c r="I42" s="980" t="s">
        <v>84</v>
      </c>
      <c r="J42" s="980" t="s">
        <v>85</v>
      </c>
      <c r="K42" s="1016" t="s">
        <v>59</v>
      </c>
    </row>
    <row r="43" spans="1:11">
      <c r="A43" s="581">
        <v>39</v>
      </c>
      <c r="B43" s="980" t="s">
        <v>51</v>
      </c>
      <c r="C43" s="321"/>
      <c r="D43" s="849" t="s">
        <v>95</v>
      </c>
      <c r="E43" s="581" t="s">
        <v>54</v>
      </c>
      <c r="F43" s="581" t="s">
        <v>740</v>
      </c>
      <c r="G43" s="581" t="s">
        <v>741</v>
      </c>
      <c r="H43" s="581" t="s">
        <v>919</v>
      </c>
      <c r="I43" s="980" t="s">
        <v>84</v>
      </c>
      <c r="J43" s="980" t="s">
        <v>85</v>
      </c>
      <c r="K43" s="1016" t="s">
        <v>59</v>
      </c>
    </row>
    <row r="44" spans="1:11">
      <c r="A44" s="581">
        <v>40</v>
      </c>
      <c r="B44" s="980" t="s">
        <v>51</v>
      </c>
      <c r="C44" s="321"/>
      <c r="D44" s="849" t="s">
        <v>96</v>
      </c>
      <c r="E44" s="581" t="s">
        <v>64</v>
      </c>
      <c r="F44" s="581" t="s">
        <v>740</v>
      </c>
      <c r="G44" s="581" t="s">
        <v>741</v>
      </c>
      <c r="H44" s="581" t="s">
        <v>919</v>
      </c>
      <c r="I44" s="980" t="s">
        <v>84</v>
      </c>
      <c r="J44" s="980" t="s">
        <v>85</v>
      </c>
      <c r="K44" s="1016" t="s">
        <v>59</v>
      </c>
    </row>
    <row r="45" spans="1:11">
      <c r="A45" s="581">
        <v>41</v>
      </c>
      <c r="B45" s="980" t="s">
        <v>51</v>
      </c>
      <c r="C45" s="321"/>
      <c r="D45" s="849" t="s">
        <v>97</v>
      </c>
      <c r="E45" s="581" t="s">
        <v>64</v>
      </c>
      <c r="F45" s="581" t="s">
        <v>55</v>
      </c>
      <c r="G45" s="581" t="s">
        <v>738</v>
      </c>
      <c r="H45" s="581" t="s">
        <v>878</v>
      </c>
      <c r="I45" s="981" t="s">
        <v>98</v>
      </c>
      <c r="J45" s="980" t="s">
        <v>99</v>
      </c>
      <c r="K45" s="1016" t="s">
        <v>59</v>
      </c>
    </row>
    <row r="46" spans="1:11">
      <c r="A46" s="581">
        <v>42</v>
      </c>
      <c r="B46" s="980" t="s">
        <v>51</v>
      </c>
      <c r="C46" s="321"/>
      <c r="D46" s="849" t="s">
        <v>101</v>
      </c>
      <c r="E46" s="581" t="s">
        <v>69</v>
      </c>
      <c r="F46" s="581" t="s">
        <v>55</v>
      </c>
      <c r="G46" s="581" t="s">
        <v>738</v>
      </c>
      <c r="H46" s="581" t="s">
        <v>878</v>
      </c>
      <c r="I46" s="981" t="s">
        <v>98</v>
      </c>
      <c r="J46" s="980" t="s">
        <v>99</v>
      </c>
      <c r="K46" s="1016" t="s">
        <v>59</v>
      </c>
    </row>
    <row r="47" spans="1:11">
      <c r="A47" s="581">
        <v>43</v>
      </c>
      <c r="B47" s="980" t="s">
        <v>51</v>
      </c>
      <c r="C47" s="321"/>
      <c r="D47" s="849" t="s">
        <v>102</v>
      </c>
      <c r="E47" s="581" t="s">
        <v>64</v>
      </c>
      <c r="F47" s="581" t="s">
        <v>55</v>
      </c>
      <c r="G47" s="581" t="s">
        <v>738</v>
      </c>
      <c r="H47" s="581" t="s">
        <v>878</v>
      </c>
      <c r="I47" s="981" t="s">
        <v>98</v>
      </c>
      <c r="J47" s="980" t="s">
        <v>99</v>
      </c>
      <c r="K47" s="1016" t="s">
        <v>59</v>
      </c>
    </row>
    <row r="48" spans="1:11">
      <c r="A48" s="321"/>
      <c r="B48" s="321"/>
      <c r="C48" s="321"/>
      <c r="D48" s="321"/>
      <c r="E48" s="321"/>
      <c r="F48" s="321"/>
      <c r="G48" s="321"/>
      <c r="H48" s="321"/>
      <c r="I48" s="321"/>
      <c r="J48" s="321"/>
      <c r="K48" s="807"/>
    </row>
    <row r="49" spans="1:11">
      <c r="A49" s="321"/>
      <c r="B49" s="321"/>
      <c r="C49" s="321"/>
      <c r="D49" s="321"/>
      <c r="E49" s="321"/>
      <c r="F49" s="321"/>
      <c r="G49" s="321"/>
      <c r="H49" s="321"/>
      <c r="I49" s="321"/>
      <c r="J49" s="321"/>
      <c r="K49" s="807"/>
    </row>
    <row r="50" spans="1:11">
      <c r="A50" s="321"/>
      <c r="B50" s="321"/>
      <c r="C50" s="321"/>
      <c r="D50" s="321"/>
      <c r="E50" s="321"/>
      <c r="F50" s="321"/>
      <c r="G50" s="321"/>
      <c r="H50" s="321"/>
      <c r="I50" s="321"/>
      <c r="J50" s="321"/>
      <c r="K50" s="807"/>
    </row>
    <row r="51" spans="1:11">
      <c r="A51" s="321"/>
      <c r="B51" s="321"/>
      <c r="C51" s="321"/>
      <c r="D51" s="321"/>
      <c r="E51" s="321"/>
      <c r="F51" s="321"/>
      <c r="G51" s="321"/>
      <c r="H51" s="321"/>
      <c r="I51" s="321"/>
      <c r="J51" s="321"/>
      <c r="K51" s="807"/>
    </row>
    <row r="52" spans="1:11">
      <c r="A52" s="321"/>
      <c r="B52" s="321"/>
      <c r="C52" s="321"/>
      <c r="D52" s="321"/>
      <c r="E52" s="321"/>
      <c r="F52" s="321"/>
      <c r="G52" s="321"/>
      <c r="H52" s="321"/>
      <c r="I52" s="321"/>
      <c r="J52" s="321"/>
      <c r="K52" s="807"/>
    </row>
    <row r="53" spans="1:11">
      <c r="A53" s="321"/>
      <c r="B53" s="321"/>
      <c r="C53" s="321"/>
      <c r="D53" s="321"/>
      <c r="E53" s="321"/>
      <c r="F53" s="321"/>
      <c r="G53" s="321"/>
      <c r="H53" s="321"/>
      <c r="I53" s="321"/>
      <c r="J53" s="321"/>
      <c r="K53" s="807"/>
    </row>
    <row r="54" spans="1:11">
      <c r="A54" s="321"/>
      <c r="B54" s="321"/>
      <c r="C54" s="321"/>
      <c r="D54" s="321"/>
      <c r="E54" s="321"/>
      <c r="F54" s="321"/>
      <c r="G54" s="321"/>
      <c r="H54" s="321"/>
      <c r="I54" s="321"/>
      <c r="J54" s="321"/>
      <c r="K54" s="807"/>
    </row>
    <row r="55" spans="1:11">
      <c r="A55" s="321"/>
      <c r="B55" s="321"/>
      <c r="C55" s="321"/>
      <c r="D55" s="321"/>
      <c r="E55" s="321"/>
      <c r="F55" s="321"/>
      <c r="G55" s="321"/>
      <c r="H55" s="321"/>
      <c r="I55" s="321"/>
      <c r="J55" s="321"/>
      <c r="K55" s="807"/>
    </row>
    <row r="56" spans="1:11">
      <c r="A56" s="321"/>
      <c r="B56" s="321"/>
      <c r="C56" s="321"/>
      <c r="D56" s="321"/>
      <c r="E56" s="321"/>
      <c r="F56" s="321"/>
      <c r="G56" s="321"/>
      <c r="H56" s="321"/>
      <c r="I56" s="321"/>
      <c r="J56" s="321"/>
      <c r="K56" s="807"/>
    </row>
    <row r="57" spans="1:11">
      <c r="A57" s="321"/>
      <c r="B57" s="321"/>
      <c r="C57" s="321"/>
      <c r="D57" s="321"/>
      <c r="E57" s="321"/>
      <c r="F57" s="321"/>
      <c r="G57" s="321"/>
      <c r="H57" s="321"/>
      <c r="I57" s="321"/>
      <c r="J57" s="321"/>
      <c r="K57" s="807"/>
    </row>
    <row r="58" spans="1:11">
      <c r="A58" s="321"/>
      <c r="B58" s="321"/>
      <c r="C58" s="321"/>
      <c r="D58" s="321"/>
      <c r="E58" s="321"/>
      <c r="F58" s="321"/>
      <c r="G58" s="321"/>
      <c r="H58" s="321"/>
      <c r="I58" s="321"/>
      <c r="J58" s="321"/>
      <c r="K58" s="807"/>
    </row>
    <row r="59" spans="1:11">
      <c r="A59" s="321"/>
      <c r="B59" s="321"/>
      <c r="C59" s="321"/>
      <c r="D59" s="321"/>
      <c r="E59" s="321"/>
      <c r="F59" s="321"/>
      <c r="G59" s="321"/>
      <c r="H59" s="321"/>
      <c r="I59" s="321"/>
      <c r="J59" s="321"/>
      <c r="K59" s="807"/>
    </row>
    <row r="60" spans="1:11">
      <c r="A60" s="321"/>
      <c r="B60" s="321"/>
      <c r="C60" s="321"/>
      <c r="D60" s="321"/>
      <c r="E60" s="321"/>
      <c r="F60" s="321"/>
      <c r="G60" s="321"/>
      <c r="H60" s="321"/>
      <c r="I60" s="321"/>
      <c r="J60" s="321"/>
      <c r="K60" s="807"/>
    </row>
    <row r="61" spans="1:11">
      <c r="A61" s="321"/>
      <c r="B61" s="321"/>
      <c r="C61" s="321"/>
      <c r="D61" s="321"/>
      <c r="E61" s="321"/>
      <c r="F61" s="321"/>
      <c r="G61" s="321"/>
      <c r="H61" s="321"/>
      <c r="I61" s="321"/>
      <c r="J61" s="321"/>
      <c r="K61" s="807"/>
    </row>
    <row r="62" spans="1:11">
      <c r="A62" s="321"/>
      <c r="B62" s="321"/>
      <c r="C62" s="321"/>
      <c r="D62" s="321"/>
      <c r="E62" s="321"/>
      <c r="F62" s="321"/>
      <c r="G62" s="321"/>
      <c r="H62" s="321"/>
      <c r="I62" s="321"/>
      <c r="J62" s="321"/>
      <c r="K62" s="807"/>
    </row>
    <row r="63" spans="1:11">
      <c r="A63" s="321"/>
      <c r="B63" s="321"/>
      <c r="C63" s="321"/>
      <c r="D63" s="321"/>
      <c r="E63" s="321"/>
      <c r="F63" s="321"/>
      <c r="G63" s="321"/>
      <c r="H63" s="321"/>
      <c r="I63" s="321"/>
      <c r="J63" s="321"/>
      <c r="K63" s="807"/>
    </row>
    <row r="64" spans="1:11">
      <c r="A64" s="321"/>
      <c r="B64" s="321"/>
      <c r="C64" s="321"/>
      <c r="D64" s="321"/>
      <c r="E64" s="321"/>
      <c r="F64" s="321"/>
      <c r="G64" s="321"/>
      <c r="H64" s="321"/>
      <c r="I64" s="321"/>
      <c r="J64" s="321"/>
      <c r="K64" s="807"/>
    </row>
    <row r="65" spans="1:11">
      <c r="A65" s="321"/>
      <c r="B65" s="321"/>
      <c r="C65" s="321"/>
      <c r="D65" s="321"/>
      <c r="E65" s="321"/>
      <c r="F65" s="321"/>
      <c r="G65" s="321"/>
      <c r="H65" s="321"/>
      <c r="I65" s="321"/>
      <c r="J65" s="321"/>
      <c r="K65" s="807"/>
    </row>
    <row r="66" spans="1:11">
      <c r="A66" s="321"/>
      <c r="B66" s="321"/>
      <c r="C66" s="321"/>
      <c r="D66" s="321"/>
      <c r="E66" s="321"/>
      <c r="F66" s="321"/>
      <c r="G66" s="321"/>
      <c r="H66" s="321"/>
      <c r="I66" s="321"/>
      <c r="J66" s="321"/>
      <c r="K66" s="807"/>
    </row>
    <row r="67" spans="1:11">
      <c r="A67" s="321"/>
      <c r="B67" s="321"/>
      <c r="C67" s="321"/>
      <c r="D67" s="321"/>
      <c r="E67" s="321"/>
      <c r="F67" s="321"/>
      <c r="G67" s="321"/>
      <c r="H67" s="321"/>
      <c r="I67" s="321"/>
      <c r="J67" s="321"/>
      <c r="K67" s="807"/>
    </row>
    <row r="68" spans="1:11">
      <c r="A68" s="321"/>
      <c r="B68" s="321"/>
      <c r="C68" s="321"/>
      <c r="D68" s="321"/>
      <c r="E68" s="321"/>
      <c r="F68" s="321"/>
      <c r="G68" s="321"/>
      <c r="H68" s="321"/>
      <c r="I68" s="321"/>
      <c r="J68" s="321"/>
      <c r="K68" s="807"/>
    </row>
    <row r="69" spans="1:11">
      <c r="A69" s="321"/>
      <c r="B69" s="321"/>
      <c r="C69" s="321"/>
      <c r="D69" s="321"/>
      <c r="E69" s="321"/>
      <c r="F69" s="321"/>
      <c r="G69" s="321"/>
      <c r="H69" s="321"/>
      <c r="I69" s="321"/>
      <c r="J69" s="321"/>
      <c r="K69" s="807"/>
    </row>
    <row r="70" spans="1:11">
      <c r="A70" s="321"/>
      <c r="B70" s="321"/>
      <c r="C70" s="321"/>
      <c r="D70" s="321"/>
      <c r="E70" s="321"/>
      <c r="F70" s="321"/>
      <c r="G70" s="321"/>
      <c r="H70" s="321"/>
      <c r="I70" s="321"/>
      <c r="J70" s="321"/>
      <c r="K70" s="807"/>
    </row>
    <row r="71" spans="1:11">
      <c r="A71" s="321"/>
      <c r="B71" s="321"/>
      <c r="C71" s="321"/>
      <c r="D71" s="321"/>
      <c r="E71" s="321"/>
      <c r="F71" s="321"/>
      <c r="G71" s="321"/>
      <c r="H71" s="321"/>
      <c r="I71" s="321"/>
      <c r="J71" s="321"/>
      <c r="K71" s="807"/>
    </row>
    <row r="72" spans="1:11">
      <c r="A72" s="321"/>
      <c r="B72" s="321"/>
      <c r="C72" s="321"/>
      <c r="D72" s="321"/>
      <c r="E72" s="321"/>
      <c r="F72" s="321"/>
      <c r="G72" s="321"/>
      <c r="H72" s="321"/>
      <c r="I72" s="321"/>
      <c r="J72" s="321"/>
      <c r="K72" s="807"/>
    </row>
    <row r="73" spans="1:11">
      <c r="A73" s="321"/>
      <c r="B73" s="321"/>
      <c r="C73" s="321"/>
      <c r="D73" s="321"/>
      <c r="E73" s="321"/>
      <c r="F73" s="321"/>
      <c r="G73" s="321"/>
      <c r="H73" s="321"/>
      <c r="I73" s="321"/>
      <c r="J73" s="321"/>
      <c r="K73" s="321"/>
    </row>
  </sheetData>
  <autoFilter ref="A4:J47" xr:uid="{8B46445F-A499-44F4-80CF-FE031F176D11}"/>
  <mergeCells count="3">
    <mergeCell ref="A1:K1"/>
    <mergeCell ref="A2:K2"/>
    <mergeCell ref="A3:K3"/>
  </mergeCells>
  <conditionalFormatting sqref="B1:B1048576">
    <cfRule type="containsText" dxfId="32" priority="1" operator="containsText" text="SF LINE">
      <formula>NOT(ISERROR(SEARCH("SF LINE",B1)))</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tabColor rgb="FFFFC000"/>
    <pageSetUpPr fitToPage="1"/>
  </sheetPr>
  <dimension ref="A1:J43"/>
  <sheetViews>
    <sheetView workbookViewId="0">
      <selection activeCell="F13" sqref="F13"/>
    </sheetView>
  </sheetViews>
  <sheetFormatPr defaultColWidth="14.42578125" defaultRowHeight="15" customHeight="1"/>
  <cols>
    <col min="1" max="1" width="11" style="864" customWidth="1"/>
    <col min="2" max="2" width="8.140625" style="864" customWidth="1"/>
    <col min="3" max="3" width="9.42578125" style="864" customWidth="1"/>
    <col min="4" max="4" width="10.85546875" style="864" customWidth="1"/>
    <col min="5" max="5" width="12.140625" style="864" customWidth="1"/>
    <col min="6" max="6" width="12.42578125" style="864" customWidth="1"/>
    <col min="7" max="7" width="13.85546875" style="864" customWidth="1"/>
    <col min="8" max="8" width="12.42578125" style="864" customWidth="1"/>
    <col min="9" max="9" width="13.42578125" style="864" customWidth="1"/>
    <col min="10" max="10" width="10.28515625" style="864" bestFit="1" customWidth="1"/>
    <col min="11" max="18" width="9.140625" style="864" customWidth="1"/>
    <col min="19" max="16384" width="14.42578125" style="864"/>
  </cols>
  <sheetData>
    <row r="1" spans="1:10" ht="12">
      <c r="A1" s="1179" t="s">
        <v>38</v>
      </c>
      <c r="B1" s="1180"/>
      <c r="C1" s="1180"/>
      <c r="D1" s="1180"/>
      <c r="E1" s="1180"/>
      <c r="F1" s="1180"/>
      <c r="G1" s="1180"/>
      <c r="H1" s="1180"/>
      <c r="I1" s="1180"/>
      <c r="J1" s="1180"/>
    </row>
    <row r="2" spans="1:10" ht="12">
      <c r="A2" s="1179" t="s">
        <v>942</v>
      </c>
      <c r="B2" s="1180"/>
      <c r="C2" s="1180"/>
      <c r="D2" s="1180"/>
      <c r="E2" s="1180"/>
      <c r="F2" s="1180"/>
      <c r="G2" s="1180"/>
      <c r="H2" s="1180"/>
      <c r="I2" s="1180"/>
      <c r="J2" s="1180"/>
    </row>
    <row r="3" spans="1:10" ht="12">
      <c r="A3" s="1181" t="s">
        <v>943</v>
      </c>
      <c r="B3" s="1180"/>
      <c r="C3" s="1180"/>
      <c r="D3" s="1180"/>
      <c r="E3" s="1180"/>
      <c r="F3" s="1180"/>
      <c r="G3" s="1180"/>
      <c r="H3" s="1180"/>
      <c r="I3" s="1180"/>
      <c r="J3" s="1180"/>
    </row>
    <row r="4" spans="1:10" ht="12">
      <c r="A4" s="946"/>
      <c r="B4" s="946"/>
      <c r="C4" s="946"/>
      <c r="D4" s="946"/>
      <c r="E4" s="946"/>
      <c r="F4" s="946"/>
      <c r="G4" s="946"/>
      <c r="H4" s="946"/>
      <c r="I4" s="182"/>
      <c r="J4" s="182"/>
    </row>
    <row r="5" spans="1:10" ht="24">
      <c r="A5" s="947" t="s">
        <v>826</v>
      </c>
      <c r="B5" s="947" t="s">
        <v>827</v>
      </c>
      <c r="C5" s="948" t="s">
        <v>828</v>
      </c>
      <c r="D5" s="947" t="s">
        <v>45</v>
      </c>
      <c r="E5" s="947" t="s">
        <v>829</v>
      </c>
      <c r="F5" s="949" t="s">
        <v>830</v>
      </c>
      <c r="G5" s="949" t="s">
        <v>831</v>
      </c>
      <c r="H5" s="949" t="s">
        <v>21</v>
      </c>
      <c r="I5" s="949" t="s">
        <v>944</v>
      </c>
      <c r="J5" s="949" t="s">
        <v>47</v>
      </c>
    </row>
    <row r="6" spans="1:10" ht="14.25" customHeight="1">
      <c r="A6" s="182">
        <v>1</v>
      </c>
      <c r="B6" s="182">
        <v>1</v>
      </c>
      <c r="C6" s="182" t="s">
        <v>392</v>
      </c>
      <c r="D6" s="182" t="s">
        <v>397</v>
      </c>
      <c r="E6" s="182" t="s">
        <v>367</v>
      </c>
      <c r="F6" s="950" t="s">
        <v>945</v>
      </c>
      <c r="G6" s="951" t="s">
        <v>776</v>
      </c>
      <c r="H6" s="952" t="s">
        <v>856</v>
      </c>
      <c r="I6" s="182" t="s">
        <v>846</v>
      </c>
      <c r="J6" s="182" t="s">
        <v>739</v>
      </c>
    </row>
    <row r="7" spans="1:10" ht="14.25" customHeight="1">
      <c r="A7" s="953">
        <v>45748</v>
      </c>
      <c r="B7" s="954"/>
      <c r="C7" s="955"/>
      <c r="D7" s="954"/>
      <c r="E7" s="954"/>
      <c r="F7" s="954"/>
      <c r="G7" s="954"/>
      <c r="H7" s="954"/>
      <c r="I7" s="954"/>
      <c r="J7" s="954"/>
    </row>
    <row r="8" spans="1:10" ht="14.25" customHeight="1">
      <c r="A8" s="182">
        <v>2</v>
      </c>
      <c r="B8" s="182">
        <v>1</v>
      </c>
      <c r="C8" s="182" t="s">
        <v>393</v>
      </c>
      <c r="D8" s="182" t="s">
        <v>280</v>
      </c>
      <c r="E8" s="182" t="s">
        <v>367</v>
      </c>
      <c r="F8" s="950" t="s">
        <v>946</v>
      </c>
      <c r="G8" s="951" t="s">
        <v>947</v>
      </c>
      <c r="H8" s="952" t="s">
        <v>856</v>
      </c>
      <c r="I8" s="182" t="s">
        <v>948</v>
      </c>
      <c r="J8" s="182" t="s">
        <v>739</v>
      </c>
    </row>
    <row r="9" spans="1:10" ht="14.25" customHeight="1">
      <c r="A9" s="182">
        <v>3</v>
      </c>
      <c r="B9" s="182">
        <v>2</v>
      </c>
      <c r="C9" s="182" t="s">
        <v>389</v>
      </c>
      <c r="D9" s="182" t="s">
        <v>280</v>
      </c>
      <c r="E9" s="182" t="s">
        <v>367</v>
      </c>
      <c r="F9" s="950" t="s">
        <v>949</v>
      </c>
      <c r="G9" s="951" t="s">
        <v>805</v>
      </c>
      <c r="H9" s="952" t="s">
        <v>856</v>
      </c>
      <c r="I9" s="182" t="s">
        <v>950</v>
      </c>
      <c r="J9" s="182" t="s">
        <v>739</v>
      </c>
    </row>
    <row r="10" spans="1:10" ht="14.25" customHeight="1">
      <c r="A10" s="182">
        <v>4</v>
      </c>
      <c r="B10" s="182">
        <v>3</v>
      </c>
      <c r="C10" s="182" t="s">
        <v>388</v>
      </c>
      <c r="D10" s="182" t="s">
        <v>280</v>
      </c>
      <c r="E10" s="182" t="s">
        <v>367</v>
      </c>
      <c r="F10" s="950" t="s">
        <v>951</v>
      </c>
      <c r="G10" s="951" t="s">
        <v>804</v>
      </c>
      <c r="H10" s="952" t="s">
        <v>856</v>
      </c>
      <c r="I10" s="182" t="s">
        <v>950</v>
      </c>
      <c r="J10" s="182" t="s">
        <v>739</v>
      </c>
    </row>
    <row r="11" spans="1:10" ht="14.25" customHeight="1">
      <c r="A11" s="182">
        <v>5</v>
      </c>
      <c r="B11" s="182">
        <v>4</v>
      </c>
      <c r="C11" s="182" t="s">
        <v>395</v>
      </c>
      <c r="D11" s="182" t="s">
        <v>276</v>
      </c>
      <c r="E11" s="182" t="s">
        <v>367</v>
      </c>
      <c r="F11" s="950" t="s">
        <v>805</v>
      </c>
      <c r="G11" s="951" t="s">
        <v>801</v>
      </c>
      <c r="H11" s="952" t="s">
        <v>856</v>
      </c>
      <c r="I11" s="182" t="s">
        <v>948</v>
      </c>
      <c r="J11" s="182" t="s">
        <v>739</v>
      </c>
    </row>
    <row r="12" spans="1:10" ht="14.25" customHeight="1">
      <c r="A12" s="182">
        <v>6</v>
      </c>
      <c r="B12" s="182">
        <v>5</v>
      </c>
      <c r="C12" s="182" t="s">
        <v>400</v>
      </c>
      <c r="D12" s="182" t="s">
        <v>311</v>
      </c>
      <c r="E12" s="182" t="s">
        <v>367</v>
      </c>
      <c r="F12" s="950" t="s">
        <v>952</v>
      </c>
      <c r="G12" s="951" t="s">
        <v>801</v>
      </c>
      <c r="H12" s="952" t="s">
        <v>856</v>
      </c>
      <c r="I12" s="182" t="s">
        <v>953</v>
      </c>
      <c r="J12" s="182" t="s">
        <v>739</v>
      </c>
    </row>
    <row r="13" spans="1:10" ht="14.25" customHeight="1">
      <c r="A13" s="182">
        <v>7</v>
      </c>
      <c r="B13" s="182">
        <v>6</v>
      </c>
      <c r="C13" s="182" t="s">
        <v>387</v>
      </c>
      <c r="D13" s="182" t="s">
        <v>381</v>
      </c>
      <c r="E13" s="182" t="s">
        <v>367</v>
      </c>
      <c r="F13" s="950" t="s">
        <v>801</v>
      </c>
      <c r="G13" s="951" t="s">
        <v>954</v>
      </c>
      <c r="H13" s="952" t="s">
        <v>856</v>
      </c>
      <c r="I13" s="182" t="s">
        <v>950</v>
      </c>
      <c r="J13" s="182" t="s">
        <v>739</v>
      </c>
    </row>
    <row r="14" spans="1:10" ht="14.25" customHeight="1">
      <c r="A14" s="182">
        <v>8</v>
      </c>
      <c r="B14" s="182">
        <v>7</v>
      </c>
      <c r="C14" s="182" t="s">
        <v>386</v>
      </c>
      <c r="D14" s="182" t="s">
        <v>276</v>
      </c>
      <c r="E14" s="182" t="s">
        <v>367</v>
      </c>
      <c r="F14" s="950" t="s">
        <v>954</v>
      </c>
      <c r="G14" s="951" t="s">
        <v>955</v>
      </c>
      <c r="H14" s="952" t="s">
        <v>856</v>
      </c>
      <c r="I14" s="182" t="s">
        <v>950</v>
      </c>
      <c r="J14" s="182" t="s">
        <v>739</v>
      </c>
    </row>
    <row r="15" spans="1:10" ht="14.25" customHeight="1">
      <c r="A15" s="182">
        <v>9</v>
      </c>
      <c r="B15" s="182">
        <v>8</v>
      </c>
      <c r="C15" s="182" t="s">
        <v>402</v>
      </c>
      <c r="D15" s="182" t="s">
        <v>280</v>
      </c>
      <c r="E15" s="182" t="s">
        <v>367</v>
      </c>
      <c r="F15" s="950" t="s">
        <v>954</v>
      </c>
      <c r="G15" s="951" t="s">
        <v>956</v>
      </c>
      <c r="H15" s="952" t="s">
        <v>856</v>
      </c>
      <c r="I15" s="182" t="s">
        <v>953</v>
      </c>
      <c r="J15" s="182" t="s">
        <v>739</v>
      </c>
    </row>
    <row r="16" spans="1:10" ht="14.25" customHeight="1">
      <c r="A16" s="182">
        <v>10</v>
      </c>
      <c r="B16" s="182">
        <v>9</v>
      </c>
      <c r="C16" s="182" t="s">
        <v>53</v>
      </c>
      <c r="D16" s="182" t="s">
        <v>280</v>
      </c>
      <c r="E16" s="182" t="s">
        <v>414</v>
      </c>
      <c r="F16" s="950" t="s">
        <v>956</v>
      </c>
      <c r="G16" s="951" t="s">
        <v>841</v>
      </c>
      <c r="H16" s="952" t="s">
        <v>856</v>
      </c>
      <c r="I16" s="182" t="s">
        <v>957</v>
      </c>
      <c r="J16" s="182" t="s">
        <v>739</v>
      </c>
    </row>
    <row r="17" spans="1:10" ht="14.25" customHeight="1">
      <c r="A17" s="182">
        <v>11</v>
      </c>
      <c r="B17" s="182">
        <v>10</v>
      </c>
      <c r="C17" s="182" t="s">
        <v>403</v>
      </c>
      <c r="D17" s="182" t="s">
        <v>280</v>
      </c>
      <c r="E17" s="182" t="s">
        <v>367</v>
      </c>
      <c r="F17" s="950" t="s">
        <v>958</v>
      </c>
      <c r="G17" s="951" t="s">
        <v>959</v>
      </c>
      <c r="H17" s="952" t="s">
        <v>856</v>
      </c>
      <c r="I17" s="182" t="s">
        <v>953</v>
      </c>
      <c r="J17" s="182" t="s">
        <v>739</v>
      </c>
    </row>
    <row r="18" spans="1:10" ht="14.25" customHeight="1">
      <c r="A18" s="182">
        <v>12</v>
      </c>
      <c r="B18" s="182">
        <v>11</v>
      </c>
      <c r="C18" s="182" t="s">
        <v>390</v>
      </c>
      <c r="D18" s="182" t="s">
        <v>280</v>
      </c>
      <c r="E18" s="182" t="s">
        <v>366</v>
      </c>
      <c r="F18" s="950" t="s">
        <v>960</v>
      </c>
      <c r="G18" s="951" t="s">
        <v>845</v>
      </c>
      <c r="H18" s="952" t="s">
        <v>856</v>
      </c>
      <c r="I18" s="182" t="s">
        <v>846</v>
      </c>
      <c r="J18" s="182" t="s">
        <v>739</v>
      </c>
    </row>
    <row r="19" spans="1:10" ht="14.25" customHeight="1">
      <c r="A19" s="953">
        <v>45778</v>
      </c>
      <c r="B19" s="954"/>
      <c r="C19" s="955"/>
      <c r="D19" s="954"/>
      <c r="E19" s="954"/>
      <c r="F19" s="956"/>
      <c r="G19" s="907"/>
      <c r="H19" s="907"/>
      <c r="I19" s="907"/>
      <c r="J19" s="907"/>
    </row>
    <row r="20" spans="1:10" ht="14.25" customHeight="1">
      <c r="A20" s="182">
        <v>13</v>
      </c>
      <c r="B20" s="182">
        <v>1</v>
      </c>
      <c r="C20" s="182" t="s">
        <v>391</v>
      </c>
      <c r="D20" s="182" t="s">
        <v>397</v>
      </c>
      <c r="E20" s="182" t="s">
        <v>366</v>
      </c>
      <c r="F20" s="950" t="s">
        <v>864</v>
      </c>
      <c r="G20" s="951" t="s">
        <v>770</v>
      </c>
      <c r="H20" s="182" t="s">
        <v>834</v>
      </c>
      <c r="I20" s="182" t="s">
        <v>846</v>
      </c>
      <c r="J20" s="182" t="s">
        <v>739</v>
      </c>
    </row>
    <row r="21" spans="1:10" ht="14.25" customHeight="1">
      <c r="A21" s="182">
        <v>14</v>
      </c>
      <c r="B21" s="182">
        <v>2</v>
      </c>
      <c r="C21" s="182" t="s">
        <v>379</v>
      </c>
      <c r="D21" s="182" t="s">
        <v>280</v>
      </c>
      <c r="E21" s="182" t="s">
        <v>367</v>
      </c>
      <c r="F21" s="950" t="s">
        <v>961</v>
      </c>
      <c r="G21" s="951" t="s">
        <v>766</v>
      </c>
      <c r="H21" s="182" t="s">
        <v>834</v>
      </c>
      <c r="I21" s="182" t="s">
        <v>962</v>
      </c>
      <c r="J21" s="182" t="s">
        <v>739</v>
      </c>
    </row>
    <row r="22" spans="1:10" ht="14.25" customHeight="1">
      <c r="A22" s="182">
        <v>15</v>
      </c>
      <c r="B22" s="182">
        <v>3</v>
      </c>
      <c r="C22" s="182" t="s">
        <v>406</v>
      </c>
      <c r="D22" s="182" t="s">
        <v>282</v>
      </c>
      <c r="E22" s="182" t="s">
        <v>367</v>
      </c>
      <c r="F22" s="950" t="s">
        <v>963</v>
      </c>
      <c r="G22" s="951" t="s">
        <v>964</v>
      </c>
      <c r="H22" s="182" t="s">
        <v>834</v>
      </c>
      <c r="I22" s="182" t="s">
        <v>953</v>
      </c>
      <c r="J22" s="182" t="s">
        <v>739</v>
      </c>
    </row>
    <row r="23" spans="1:10" ht="14.25" customHeight="1">
      <c r="A23" s="953">
        <v>45809</v>
      </c>
      <c r="B23" s="954"/>
      <c r="C23" s="955"/>
      <c r="D23" s="954"/>
      <c r="E23" s="954"/>
      <c r="F23" s="956"/>
      <c r="G23" s="907"/>
      <c r="H23" s="907"/>
      <c r="I23" s="907"/>
      <c r="J23" s="907"/>
    </row>
    <row r="24" spans="1:10" ht="15.75" customHeight="1">
      <c r="A24" s="182">
        <v>16</v>
      </c>
      <c r="B24" s="182">
        <v>1</v>
      </c>
      <c r="C24" s="909" t="s">
        <v>370</v>
      </c>
      <c r="D24" s="182" t="s">
        <v>381</v>
      </c>
      <c r="E24" s="182" t="s">
        <v>366</v>
      </c>
      <c r="F24" s="182" t="s">
        <v>879</v>
      </c>
      <c r="G24" s="182" t="s">
        <v>877</v>
      </c>
      <c r="H24" s="182" t="s">
        <v>834</v>
      </c>
      <c r="I24" s="182" t="s">
        <v>884</v>
      </c>
      <c r="J24" s="182" t="s">
        <v>55</v>
      </c>
    </row>
    <row r="25" spans="1:10" ht="14.25" customHeight="1">
      <c r="A25" s="953" t="s">
        <v>903</v>
      </c>
      <c r="B25" s="954"/>
      <c r="C25" s="955"/>
      <c r="D25" s="954"/>
      <c r="E25" s="954"/>
      <c r="F25" s="954"/>
      <c r="G25" s="907"/>
      <c r="H25" s="907"/>
      <c r="I25" s="907"/>
      <c r="J25" s="907"/>
    </row>
    <row r="26" spans="1:10" ht="15.75" customHeight="1">
      <c r="A26" s="182">
        <v>17</v>
      </c>
      <c r="B26" s="182">
        <v>1</v>
      </c>
      <c r="C26" s="909" t="s">
        <v>182</v>
      </c>
      <c r="D26" s="182" t="s">
        <v>279</v>
      </c>
      <c r="E26" s="182" t="s">
        <v>352</v>
      </c>
      <c r="F26" s="182" t="s">
        <v>906</v>
      </c>
      <c r="G26" s="182" t="s">
        <v>965</v>
      </c>
      <c r="H26" s="182" t="s">
        <v>856</v>
      </c>
      <c r="I26" s="182" t="s">
        <v>948</v>
      </c>
      <c r="J26" s="182" t="s">
        <v>739</v>
      </c>
    </row>
    <row r="27" spans="1:10" ht="15.75" customHeight="1">
      <c r="A27" s="182">
        <v>18</v>
      </c>
      <c r="B27" s="182">
        <v>2</v>
      </c>
      <c r="C27" s="909" t="s">
        <v>126</v>
      </c>
      <c r="D27" s="182" t="s">
        <v>279</v>
      </c>
      <c r="E27" s="182" t="s">
        <v>352</v>
      </c>
      <c r="F27" s="182" t="s">
        <v>966</v>
      </c>
      <c r="G27" s="182" t="s">
        <v>967</v>
      </c>
      <c r="H27" s="182" t="s">
        <v>856</v>
      </c>
      <c r="I27" s="182" t="s">
        <v>948</v>
      </c>
      <c r="J27" s="182" t="s">
        <v>739</v>
      </c>
    </row>
    <row r="28" spans="1:10" ht="15.75" customHeight="1">
      <c r="A28" s="182">
        <v>19</v>
      </c>
      <c r="B28" s="182">
        <v>3</v>
      </c>
      <c r="C28" s="909" t="s">
        <v>180</v>
      </c>
      <c r="D28" s="182" t="s">
        <v>281</v>
      </c>
      <c r="E28" s="182" t="s">
        <v>352</v>
      </c>
      <c r="F28" s="182" t="s">
        <v>968</v>
      </c>
      <c r="G28" s="182" t="s">
        <v>969</v>
      </c>
      <c r="H28" s="182" t="s">
        <v>856</v>
      </c>
      <c r="I28" s="182" t="s">
        <v>846</v>
      </c>
      <c r="J28" s="182" t="s">
        <v>739</v>
      </c>
    </row>
    <row r="29" spans="1:10" ht="15.75" customHeight="1">
      <c r="A29" s="182">
        <v>20</v>
      </c>
      <c r="B29" s="182">
        <v>4</v>
      </c>
      <c r="C29" s="909" t="s">
        <v>185</v>
      </c>
      <c r="D29" s="182" t="s">
        <v>297</v>
      </c>
      <c r="E29" s="182" t="s">
        <v>970</v>
      </c>
      <c r="F29" s="182" t="s">
        <v>907</v>
      </c>
      <c r="G29" s="182" t="s">
        <v>909</v>
      </c>
      <c r="H29" s="182" t="s">
        <v>856</v>
      </c>
      <c r="I29" s="182" t="s">
        <v>950</v>
      </c>
      <c r="J29" s="182" t="s">
        <v>739</v>
      </c>
    </row>
    <row r="30" spans="1:10" ht="14.25" customHeight="1">
      <c r="A30" s="953">
        <v>45931</v>
      </c>
      <c r="B30" s="954"/>
      <c r="C30" s="955"/>
      <c r="D30" s="954"/>
      <c r="E30" s="954"/>
      <c r="F30" s="956"/>
      <c r="G30" s="907"/>
      <c r="H30" s="907"/>
      <c r="I30" s="907"/>
      <c r="J30" s="907"/>
    </row>
    <row r="31" spans="1:10" ht="15.75" customHeight="1">
      <c r="A31" s="182">
        <v>21</v>
      </c>
      <c r="B31" s="182">
        <v>1</v>
      </c>
      <c r="C31" s="909" t="s">
        <v>179</v>
      </c>
      <c r="D31" s="182" t="s">
        <v>350</v>
      </c>
      <c r="E31" s="182" t="s">
        <v>368</v>
      </c>
      <c r="F31" s="182" t="s">
        <v>971</v>
      </c>
      <c r="G31" s="182" t="s">
        <v>972</v>
      </c>
      <c r="H31" s="182" t="s">
        <v>856</v>
      </c>
      <c r="I31" s="182" t="s">
        <v>884</v>
      </c>
      <c r="J31" s="182" t="s">
        <v>55</v>
      </c>
    </row>
    <row r="32" spans="1:10" ht="15.75" customHeight="1">
      <c r="A32" s="182">
        <v>22</v>
      </c>
      <c r="B32" s="182">
        <v>2</v>
      </c>
      <c r="C32" s="909" t="s">
        <v>188</v>
      </c>
      <c r="D32" s="182" t="s">
        <v>398</v>
      </c>
      <c r="E32" s="182" t="s">
        <v>875</v>
      </c>
      <c r="F32" s="182" t="s">
        <v>973</v>
      </c>
      <c r="G32" s="182" t="s">
        <v>974</v>
      </c>
      <c r="H32" s="182" t="s">
        <v>856</v>
      </c>
      <c r="I32" s="182" t="s">
        <v>948</v>
      </c>
      <c r="J32" s="182" t="s">
        <v>739</v>
      </c>
    </row>
    <row r="33" spans="1:10" ht="15.75" customHeight="1">
      <c r="A33" s="182">
        <v>23</v>
      </c>
      <c r="B33" s="182">
        <v>3</v>
      </c>
      <c r="C33" s="909" t="s">
        <v>363</v>
      </c>
      <c r="D33" s="182" t="s">
        <v>297</v>
      </c>
      <c r="E33" s="182" t="s">
        <v>352</v>
      </c>
      <c r="F33" s="182" t="s">
        <v>975</v>
      </c>
      <c r="G33" s="182" t="s">
        <v>976</v>
      </c>
      <c r="H33" s="182" t="s">
        <v>856</v>
      </c>
      <c r="I33" s="182" t="s">
        <v>884</v>
      </c>
      <c r="J33" s="182" t="s">
        <v>55</v>
      </c>
    </row>
    <row r="34" spans="1:10" ht="14.25" customHeight="1">
      <c r="A34" s="953">
        <v>45778</v>
      </c>
      <c r="B34" s="954"/>
      <c r="C34" s="955"/>
      <c r="D34" s="954"/>
      <c r="E34" s="954"/>
      <c r="F34" s="956"/>
      <c r="G34" s="907"/>
      <c r="H34" s="907"/>
      <c r="I34" s="907"/>
      <c r="J34" s="907"/>
    </row>
    <row r="35" spans="1:10" ht="15.75" customHeight="1">
      <c r="A35" s="182">
        <v>24</v>
      </c>
      <c r="B35" s="182">
        <v>1</v>
      </c>
      <c r="C35" s="909" t="s">
        <v>186</v>
      </c>
      <c r="D35" s="182" t="s">
        <v>412</v>
      </c>
      <c r="E35" s="182" t="s">
        <v>970</v>
      </c>
      <c r="F35" s="182" t="s">
        <v>977</v>
      </c>
      <c r="G35" s="182" t="s">
        <v>978</v>
      </c>
      <c r="H35" s="182" t="s">
        <v>856</v>
      </c>
      <c r="I35" s="182" t="s">
        <v>948</v>
      </c>
      <c r="J35" s="182" t="s">
        <v>739</v>
      </c>
    </row>
    <row r="36" spans="1:10" ht="15.75" customHeight="1">
      <c r="A36" s="182">
        <v>25</v>
      </c>
      <c r="B36" s="182">
        <v>2</v>
      </c>
      <c r="C36" s="909" t="s">
        <v>396</v>
      </c>
      <c r="D36" s="182" t="s">
        <v>298</v>
      </c>
      <c r="E36" s="182" t="s">
        <v>352</v>
      </c>
      <c r="F36" s="182" t="str">
        <f>G35</f>
        <v>17.05.2026</v>
      </c>
      <c r="G36" s="182" t="s">
        <v>979</v>
      </c>
      <c r="H36" s="182" t="s">
        <v>856</v>
      </c>
      <c r="I36" s="182" t="s">
        <v>948</v>
      </c>
      <c r="J36" s="182" t="s">
        <v>739</v>
      </c>
    </row>
    <row r="37" spans="1:10" ht="14.25" customHeight="1">
      <c r="A37" s="953">
        <v>45809</v>
      </c>
      <c r="B37" s="954"/>
      <c r="C37" s="955"/>
      <c r="D37" s="954"/>
      <c r="E37" s="954"/>
      <c r="F37" s="956"/>
      <c r="G37" s="907"/>
      <c r="H37" s="907"/>
      <c r="I37" s="907"/>
      <c r="J37" s="907"/>
    </row>
    <row r="38" spans="1:10" ht="15.75" customHeight="1">
      <c r="A38" s="182">
        <v>26</v>
      </c>
      <c r="B38" s="182">
        <v>1</v>
      </c>
      <c r="C38" s="909" t="s">
        <v>446</v>
      </c>
      <c r="D38" s="182" t="s">
        <v>67</v>
      </c>
      <c r="E38" s="182" t="s">
        <v>352</v>
      </c>
      <c r="F38" s="182" t="s">
        <v>980</v>
      </c>
      <c r="G38" s="182" t="s">
        <v>981</v>
      </c>
      <c r="H38" s="182" t="s">
        <v>856</v>
      </c>
      <c r="I38" s="182" t="s">
        <v>982</v>
      </c>
      <c r="J38" s="182" t="s">
        <v>740</v>
      </c>
    </row>
    <row r="39" spans="1:10" ht="15" customHeight="1">
      <c r="A39" s="865"/>
      <c r="B39" s="865"/>
      <c r="C39" s="865"/>
      <c r="D39" s="865"/>
      <c r="E39" s="865"/>
      <c r="F39" s="865"/>
      <c r="G39" s="865"/>
      <c r="H39" s="865"/>
      <c r="I39" s="865"/>
      <c r="J39" s="865"/>
    </row>
    <row r="40" spans="1:10" ht="15" customHeight="1">
      <c r="A40" s="865"/>
      <c r="B40" s="865"/>
      <c r="C40" s="865"/>
      <c r="D40" s="865"/>
      <c r="E40" s="865"/>
      <c r="F40" s="865"/>
      <c r="G40" s="865"/>
      <c r="H40" s="865"/>
      <c r="I40" s="865"/>
      <c r="J40" s="865"/>
    </row>
    <row r="41" spans="1:10" ht="15" customHeight="1">
      <c r="A41" s="865"/>
      <c r="B41" s="865"/>
      <c r="C41" s="865"/>
      <c r="D41" s="865"/>
      <c r="E41" s="865"/>
      <c r="F41" s="865"/>
      <c r="G41" s="865"/>
      <c r="H41" s="865"/>
      <c r="I41" s="865"/>
      <c r="J41" s="865"/>
    </row>
    <row r="42" spans="1:10" ht="15" customHeight="1">
      <c r="A42" s="865"/>
      <c r="B42" s="865"/>
      <c r="C42" s="865"/>
      <c r="D42" s="865"/>
      <c r="E42" s="865"/>
      <c r="F42" s="865"/>
      <c r="G42" s="865"/>
      <c r="H42" s="865"/>
      <c r="I42" s="865"/>
      <c r="J42" s="865"/>
    </row>
    <row r="43" spans="1:10" ht="15" customHeight="1">
      <c r="A43" s="865"/>
      <c r="B43" s="865"/>
      <c r="C43" s="865"/>
      <c r="D43" s="865"/>
      <c r="E43" s="865"/>
      <c r="F43" s="865"/>
      <c r="G43" s="865"/>
      <c r="H43" s="865"/>
      <c r="I43" s="865"/>
      <c r="J43" s="865"/>
    </row>
  </sheetData>
  <autoFilter ref="A5:T33" xr:uid="{00000000-0001-0000-0A00-000000000000}"/>
  <mergeCells count="3">
    <mergeCell ref="A1:J1"/>
    <mergeCell ref="A2:J2"/>
    <mergeCell ref="A3:J3"/>
  </mergeCells>
  <conditionalFormatting sqref="C5 C7 C19 C23 C25:C1000">
    <cfRule type="expression" dxfId="31" priority="1566" stopIfTrue="1">
      <formula>AND(COUNTIF($C$25:$C$64867, C5)+COUNTIF(#REF!, C5)+COUNTIF(#REF!, C5)+COUNTIF($C$1:$C$11, C5)+COUNTIF(#REF!, C5)+COUNTIF(#REF!, C5)+COUNTIF(#REF!, C5)+COUNTIF(#REF!, C5)+COUNTIF(#REF!, C5)+COUNTIF(#REF!, C5)+COUNTIF(#REF!, C5)+COUNTIF(#REF!, C5)+COUNTIF(#REF!, C5)&gt;1,NOT(ISBLANK(C5)))</formula>
    </cfRule>
  </conditionalFormatting>
  <conditionalFormatting sqref="C7 C19 C23">
    <cfRule type="expression" dxfId="30" priority="6" stopIfTrue="1">
      <formula>AND(COUNTIF($C$6:$C$11, C7)+COUNTIF(#REF!, C7)&gt;1,NOT(ISBLANK(C7)))</formula>
    </cfRule>
  </conditionalFormatting>
  <conditionalFormatting sqref="C25">
    <cfRule type="expression" dxfId="29" priority="7" stopIfTrue="1">
      <formula>AND(COUNTIF($C$6:$C$11, C25)+COUNTIF(#REF!, C25)&gt;1,NOT(ISBLANK(C25)))</formula>
    </cfRule>
  </conditionalFormatting>
  <conditionalFormatting sqref="C25:C1000 C7 C19 C23 C5">
    <cfRule type="expression" dxfId="28" priority="1560" stopIfTrue="1">
      <formula>AND(COUNTIF($C$25:$C$64867, C5)+COUNTIF(#REF!, C5)+COUNTIF(#REF!, C5)+COUNTIF($C$1:$C$11, C5)+COUNTIF(#REF!, C5)+COUNTIF(#REF!, C5)+COUNTIF(#REF!, C5)+COUNTIF(#REF!, C5)+COUNTIF(#REF!, C5)+COUNTIF(#REF!, C5)+COUNTIF(#REF!, C5)+COUNTIF(#REF!, C5)&gt;1,NOT(ISBLANK(C5)))</formula>
    </cfRule>
  </conditionalFormatting>
  <conditionalFormatting sqref="C30">
    <cfRule type="expression" dxfId="27" priority="8" stopIfTrue="1">
      <formula>AND(COUNTIF($C$6:$C$11, C30)+COUNTIF(#REF!, C30)&gt;1,NOT(ISBLANK(C30)))</formula>
    </cfRule>
  </conditionalFormatting>
  <conditionalFormatting sqref="C34">
    <cfRule type="expression" dxfId="26" priority="2" stopIfTrue="1">
      <formula>AND(COUNTIF($C$6:$C$11, C34)+COUNTIF(#REF!, C34)&gt;1,NOT(ISBLANK(C34)))</formula>
    </cfRule>
  </conditionalFormatting>
  <conditionalFormatting sqref="C37">
    <cfRule type="expression" dxfId="25" priority="1" stopIfTrue="1">
      <formula>AND(COUNTIF($C$6:$C$11, C37)+COUNTIF(#REF!, C37)&gt;1,NOT(ISBLANK(C37)))</formula>
    </cfRule>
  </conditionalFormatting>
  <pageMargins left="0.19" right="0.2" top="0.75" bottom="0.75" header="0" footer="0"/>
  <pageSetup paperSize="9" scale="86"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ED8A1-03DB-4B16-9290-61F8DFB41461}">
  <sheetPr>
    <tabColor theme="9"/>
    <pageSetUpPr fitToPage="1"/>
  </sheetPr>
  <dimension ref="A1:N185"/>
  <sheetViews>
    <sheetView zoomScale="77" zoomScaleNormal="100" workbookViewId="0">
      <pane ySplit="3" topLeftCell="A4" activePane="bottomLeft" state="frozen"/>
      <selection pane="bottomLeft" activeCell="J19" sqref="J19"/>
    </sheetView>
  </sheetViews>
  <sheetFormatPr defaultRowHeight="15" outlineLevelRow="1"/>
  <cols>
    <col min="1" max="1" width="9.140625" style="490"/>
    <col min="2" max="2" width="59" style="490" bestFit="1" customWidth="1"/>
    <col min="3" max="3" width="5.7109375" style="512" bestFit="1" customWidth="1"/>
    <col min="4" max="4" width="7.28515625" style="490" bestFit="1" customWidth="1"/>
    <col min="5" max="5" width="8.42578125" style="490" customWidth="1"/>
    <col min="6" max="6" width="7.85546875" style="490" bestFit="1" customWidth="1"/>
    <col min="7" max="7" width="12.7109375" style="490" hidden="1" customWidth="1"/>
    <col min="8" max="8" width="9.140625" style="490"/>
    <col min="9" max="9" width="11.7109375" style="490" bestFit="1" customWidth="1"/>
    <col min="10" max="10" width="10.7109375" style="490" bestFit="1" customWidth="1"/>
    <col min="11" max="11" width="9.140625" style="490"/>
    <col min="12" max="12" width="20.7109375" style="490" bestFit="1" customWidth="1"/>
    <col min="13" max="13" width="41.5703125" style="490" bestFit="1" customWidth="1"/>
    <col min="14" max="16384" width="9.140625" style="490"/>
  </cols>
  <sheetData>
    <row r="1" spans="1:14" ht="21.75" thickBot="1">
      <c r="A1" s="1188" t="s">
        <v>983</v>
      </c>
      <c r="B1" s="1189"/>
      <c r="C1" s="1189"/>
      <c r="D1" s="1189"/>
      <c r="E1" s="1189"/>
      <c r="F1" s="1189"/>
      <c r="G1" s="1189"/>
      <c r="H1" s="1189"/>
      <c r="I1" s="1189"/>
      <c r="J1" s="1189"/>
      <c r="K1" s="1189"/>
      <c r="L1" s="1189"/>
      <c r="M1" s="1190"/>
    </row>
    <row r="2" spans="1:14" ht="18" customHeight="1">
      <c r="A2" s="1191" t="s">
        <v>984</v>
      </c>
      <c r="B2" s="1193" t="s">
        <v>36</v>
      </c>
      <c r="C2" s="1193" t="s">
        <v>985</v>
      </c>
      <c r="D2" s="1193" t="s">
        <v>986</v>
      </c>
      <c r="E2" s="1193"/>
      <c r="F2" s="1193" t="s">
        <v>987</v>
      </c>
      <c r="G2" s="1193" t="s">
        <v>988</v>
      </c>
      <c r="H2" s="1193" t="s">
        <v>989</v>
      </c>
      <c r="I2" s="1193"/>
      <c r="J2" s="850"/>
      <c r="K2" s="1193" t="s">
        <v>990</v>
      </c>
      <c r="L2" s="1193" t="s">
        <v>991</v>
      </c>
      <c r="M2" s="1195" t="s">
        <v>21</v>
      </c>
    </row>
    <row r="3" spans="1:14" ht="18" customHeight="1">
      <c r="A3" s="1192"/>
      <c r="B3" s="1194"/>
      <c r="C3" s="1194"/>
      <c r="D3" s="491" t="s">
        <v>109</v>
      </c>
      <c r="E3" s="491" t="s">
        <v>107</v>
      </c>
      <c r="F3" s="1194"/>
      <c r="G3" s="1194"/>
      <c r="H3" s="491" t="s">
        <v>109</v>
      </c>
      <c r="I3" s="491" t="s">
        <v>992</v>
      </c>
      <c r="J3" s="491" t="s">
        <v>993</v>
      </c>
      <c r="K3" s="1194"/>
      <c r="L3" s="1194"/>
      <c r="M3" s="1196"/>
    </row>
    <row r="4" spans="1:14">
      <c r="A4" s="798" t="s">
        <v>994</v>
      </c>
      <c r="B4" s="794" t="s">
        <v>995</v>
      </c>
      <c r="C4" s="492"/>
      <c r="D4" s="795"/>
      <c r="E4" s="795"/>
      <c r="F4" s="795"/>
      <c r="G4" s="795"/>
      <c r="H4" s="795"/>
      <c r="I4" s="795"/>
      <c r="J4" s="795"/>
      <c r="K4" s="795"/>
      <c r="L4" s="795"/>
      <c r="M4" s="493"/>
    </row>
    <row r="5" spans="1:14">
      <c r="A5" s="799">
        <v>1</v>
      </c>
      <c r="B5" s="513" t="s">
        <v>996</v>
      </c>
      <c r="C5" s="494" t="s">
        <v>997</v>
      </c>
      <c r="D5" s="495">
        <f>[294]T.Abstract!B54+[294]T.Abstract!D54</f>
        <v>220</v>
      </c>
      <c r="E5" s="496">
        <v>399</v>
      </c>
      <c r="F5" s="497">
        <f>D5+E5</f>
        <v>619</v>
      </c>
      <c r="G5" s="497">
        <f>210+387</f>
        <v>597</v>
      </c>
      <c r="H5" s="497">
        <f>SUM(H6:H7)</f>
        <v>191</v>
      </c>
      <c r="I5" s="497">
        <f t="shared" ref="I5:J5" si="0">SUM(I6:I7)</f>
        <v>284</v>
      </c>
      <c r="J5" s="497">
        <f t="shared" si="0"/>
        <v>56</v>
      </c>
      <c r="K5" s="498">
        <f>SUM(H5:J5)</f>
        <v>531</v>
      </c>
      <c r="L5" s="796">
        <f t="shared" ref="L5:L18" si="1">F5-K5</f>
        <v>88</v>
      </c>
      <c r="M5" s="594"/>
    </row>
    <row r="6" spans="1:14" ht="32.25" customHeight="1">
      <c r="A6" s="799"/>
      <c r="B6" s="587" t="s">
        <v>998</v>
      </c>
      <c r="C6" s="587" t="s">
        <v>997</v>
      </c>
      <c r="D6" s="588">
        <v>173</v>
      </c>
      <c r="E6" s="588">
        <v>152</v>
      </c>
      <c r="F6" s="589">
        <f>D6+E6</f>
        <v>325</v>
      </c>
      <c r="G6" s="590"/>
      <c r="H6" s="591">
        <v>155</v>
      </c>
      <c r="I6" s="591">
        <v>127</v>
      </c>
      <c r="J6" s="591"/>
      <c r="K6" s="591">
        <f>H6+I6+J6</f>
        <v>282</v>
      </c>
      <c r="L6" s="792">
        <f t="shared" si="1"/>
        <v>43</v>
      </c>
      <c r="M6" s="1182" t="s">
        <v>999</v>
      </c>
    </row>
    <row r="7" spans="1:14">
      <c r="A7" s="799"/>
      <c r="B7" s="587" t="s">
        <v>1000</v>
      </c>
      <c r="C7" s="587" t="s">
        <v>997</v>
      </c>
      <c r="D7" s="588">
        <v>47</v>
      </c>
      <c r="E7" s="588">
        <v>247</v>
      </c>
      <c r="F7" s="589">
        <f>D7+E7</f>
        <v>294</v>
      </c>
      <c r="G7" s="590"/>
      <c r="H7" s="591">
        <v>36</v>
      </c>
      <c r="I7" s="591">
        <v>157</v>
      </c>
      <c r="J7" s="591">
        <f>J47</f>
        <v>56</v>
      </c>
      <c r="K7" s="591">
        <f>H7+I7+J7</f>
        <v>249</v>
      </c>
      <c r="L7" s="792">
        <f t="shared" si="1"/>
        <v>45</v>
      </c>
      <c r="M7" s="1182"/>
    </row>
    <row r="8" spans="1:14">
      <c r="A8" s="799">
        <v>2</v>
      </c>
      <c r="B8" s="513" t="s">
        <v>1001</v>
      </c>
      <c r="C8" s="494" t="s">
        <v>1002</v>
      </c>
      <c r="D8" s="495">
        <v>220</v>
      </c>
      <c r="E8" s="496">
        <v>399</v>
      </c>
      <c r="F8" s="497">
        <f t="shared" ref="F8:F17" si="2">D8+E8</f>
        <v>619</v>
      </c>
      <c r="G8" s="497">
        <f>180+310</f>
        <v>490</v>
      </c>
      <c r="H8" s="497">
        <f>H96+H146</f>
        <v>176</v>
      </c>
      <c r="I8" s="497">
        <f>I96+I146</f>
        <v>246</v>
      </c>
      <c r="J8" s="497">
        <f>J96+J146</f>
        <v>61</v>
      </c>
      <c r="K8" s="498">
        <f>SUM(H8:J8)</f>
        <v>483</v>
      </c>
      <c r="L8" s="796">
        <f t="shared" si="1"/>
        <v>136</v>
      </c>
      <c r="M8" s="1182"/>
    </row>
    <row r="9" spans="1:14">
      <c r="A9" s="799"/>
      <c r="B9" s="587" t="s">
        <v>1003</v>
      </c>
      <c r="C9" s="587" t="s">
        <v>997</v>
      </c>
      <c r="D9" s="588">
        <v>173</v>
      </c>
      <c r="E9" s="592">
        <v>152</v>
      </c>
      <c r="F9" s="592">
        <v>325</v>
      </c>
      <c r="G9" s="590"/>
      <c r="H9" s="590">
        <f>H96</f>
        <v>148</v>
      </c>
      <c r="I9" s="590">
        <f>I96</f>
        <v>124</v>
      </c>
      <c r="J9" s="590">
        <f>J96</f>
        <v>0</v>
      </c>
      <c r="K9" s="593">
        <f>SUM(H9:J9)</f>
        <v>272</v>
      </c>
      <c r="L9" s="792">
        <f t="shared" si="1"/>
        <v>53</v>
      </c>
      <c r="M9" s="1182"/>
    </row>
    <row r="10" spans="1:14">
      <c r="A10" s="799"/>
      <c r="B10" s="587" t="s">
        <v>1004</v>
      </c>
      <c r="C10" s="587" t="s">
        <v>997</v>
      </c>
      <c r="D10" s="588">
        <v>47</v>
      </c>
      <c r="E10" s="588">
        <v>247</v>
      </c>
      <c r="F10" s="588">
        <v>294</v>
      </c>
      <c r="G10" s="590"/>
      <c r="H10" s="590">
        <f>H146</f>
        <v>28</v>
      </c>
      <c r="I10" s="590">
        <f>I146</f>
        <v>122</v>
      </c>
      <c r="J10" s="590">
        <f>J146</f>
        <v>61</v>
      </c>
      <c r="K10" s="593">
        <f>SUM(H10:J10)</f>
        <v>211</v>
      </c>
      <c r="L10" s="792">
        <f t="shared" si="1"/>
        <v>83</v>
      </c>
      <c r="M10" s="1182"/>
    </row>
    <row r="11" spans="1:14">
      <c r="A11" s="799">
        <v>3</v>
      </c>
      <c r="B11" s="513" t="s">
        <v>1005</v>
      </c>
      <c r="C11" s="494" t="s">
        <v>1006</v>
      </c>
      <c r="D11" s="495">
        <v>1908</v>
      </c>
      <c r="E11" s="496">
        <v>3495</v>
      </c>
      <c r="F11" s="497">
        <f t="shared" si="2"/>
        <v>5403</v>
      </c>
      <c r="G11" s="500">
        <f>1600+2200</f>
        <v>3800</v>
      </c>
      <c r="H11" s="500">
        <v>1908</v>
      </c>
      <c r="I11" s="500">
        <f>4657.124-1908</f>
        <v>2749.1239999999998</v>
      </c>
      <c r="J11" s="500">
        <v>744.74900000000002</v>
      </c>
      <c r="K11" s="498">
        <f>H11+I11+J11</f>
        <v>5401.8729999999996</v>
      </c>
      <c r="L11" s="796">
        <f t="shared" si="1"/>
        <v>1.1270000000004075</v>
      </c>
      <c r="M11" s="594"/>
      <c r="N11" s="499"/>
    </row>
    <row r="12" spans="1:14">
      <c r="A12" s="799">
        <v>4</v>
      </c>
      <c r="B12" s="513" t="s">
        <v>1007</v>
      </c>
      <c r="C12" s="494" t="s">
        <v>1008</v>
      </c>
      <c r="D12" s="501">
        <v>1</v>
      </c>
      <c r="E12" s="501">
        <v>1</v>
      </c>
      <c r="F12" s="502">
        <v>1</v>
      </c>
      <c r="G12" s="502">
        <v>0.7</v>
      </c>
      <c r="H12" s="502">
        <v>0.85</v>
      </c>
      <c r="I12" s="502">
        <v>0.85</v>
      </c>
      <c r="J12" s="502"/>
      <c r="K12" s="502">
        <v>0.85</v>
      </c>
      <c r="L12" s="797">
        <f t="shared" si="1"/>
        <v>0.15000000000000002</v>
      </c>
      <c r="M12" s="594"/>
    </row>
    <row r="13" spans="1:14">
      <c r="A13" s="799">
        <v>5</v>
      </c>
      <c r="B13" s="513" t="s">
        <v>1009</v>
      </c>
      <c r="C13" s="494" t="s">
        <v>1006</v>
      </c>
      <c r="D13" s="495">
        <v>80</v>
      </c>
      <c r="E13" s="503">
        <v>150</v>
      </c>
      <c r="F13" s="497">
        <f t="shared" si="2"/>
        <v>230</v>
      </c>
      <c r="G13" s="497">
        <f>56+105</f>
        <v>161</v>
      </c>
      <c r="H13" s="500">
        <v>56</v>
      </c>
      <c r="I13" s="500">
        <v>105</v>
      </c>
      <c r="J13" s="500"/>
      <c r="K13" s="498">
        <f t="shared" ref="K13:K18" si="3">SUM(H13:I13)</f>
        <v>161</v>
      </c>
      <c r="L13" s="796">
        <f t="shared" si="1"/>
        <v>69</v>
      </c>
      <c r="M13" s="504"/>
    </row>
    <row r="14" spans="1:14">
      <c r="A14" s="799">
        <v>6</v>
      </c>
      <c r="B14" s="513" t="s">
        <v>1010</v>
      </c>
      <c r="C14" s="492" t="s">
        <v>1008</v>
      </c>
      <c r="D14" s="501">
        <v>1</v>
      </c>
      <c r="E14" s="501">
        <v>1</v>
      </c>
      <c r="F14" s="502">
        <v>1</v>
      </c>
      <c r="G14" s="502">
        <v>0.7</v>
      </c>
      <c r="H14" s="502">
        <v>0.85</v>
      </c>
      <c r="I14" s="502">
        <v>0.85</v>
      </c>
      <c r="J14" s="502"/>
      <c r="K14" s="502">
        <v>0.85</v>
      </c>
      <c r="L14" s="797">
        <f t="shared" si="1"/>
        <v>0.15000000000000002</v>
      </c>
      <c r="M14" s="594"/>
    </row>
    <row r="15" spans="1:14">
      <c r="A15" s="799">
        <v>7</v>
      </c>
      <c r="B15" s="513" t="s">
        <v>1011</v>
      </c>
      <c r="C15" s="494" t="s">
        <v>1002</v>
      </c>
      <c r="D15" s="495">
        <v>1776</v>
      </c>
      <c r="E15" s="503">
        <v>3242</v>
      </c>
      <c r="F15" s="497">
        <f t="shared" si="2"/>
        <v>5018</v>
      </c>
      <c r="G15" s="500">
        <f>1240+2756</f>
        <v>3996</v>
      </c>
      <c r="H15" s="579">
        <v>600</v>
      </c>
      <c r="I15" s="500">
        <v>1300</v>
      </c>
      <c r="J15" s="500"/>
      <c r="K15" s="498">
        <f>SUM(H15:I15)</f>
        <v>1900</v>
      </c>
      <c r="L15" s="796">
        <f t="shared" si="1"/>
        <v>3118</v>
      </c>
      <c r="M15" s="1182" t="s">
        <v>1012</v>
      </c>
    </row>
    <row r="16" spans="1:14">
      <c r="A16" s="799">
        <v>8</v>
      </c>
      <c r="B16" s="513" t="s">
        <v>1013</v>
      </c>
      <c r="C16" s="494" t="s">
        <v>1002</v>
      </c>
      <c r="D16" s="495">
        <v>3648</v>
      </c>
      <c r="E16" s="503">
        <v>6624</v>
      </c>
      <c r="F16" s="497">
        <f t="shared" si="2"/>
        <v>10272</v>
      </c>
      <c r="G16" s="500">
        <f>2600+5400</f>
        <v>8000</v>
      </c>
      <c r="H16" s="579">
        <v>2400</v>
      </c>
      <c r="I16" s="500">
        <v>4500</v>
      </c>
      <c r="J16" s="500"/>
      <c r="K16" s="498">
        <f>SUM(H16:I16)</f>
        <v>6900</v>
      </c>
      <c r="L16" s="796">
        <f t="shared" si="1"/>
        <v>3372</v>
      </c>
      <c r="M16" s="1182"/>
    </row>
    <row r="17" spans="1:13">
      <c r="A17" s="799">
        <v>9</v>
      </c>
      <c r="B17" s="513" t="s">
        <v>1014</v>
      </c>
      <c r="C17" s="494" t="s">
        <v>1006</v>
      </c>
      <c r="D17" s="495">
        <v>83</v>
      </c>
      <c r="E17" s="505">
        <v>151.78</v>
      </c>
      <c r="F17" s="497">
        <f t="shared" si="2"/>
        <v>234.78</v>
      </c>
      <c r="G17" s="506">
        <f>42+(E17/2)</f>
        <v>117.89</v>
      </c>
      <c r="H17" s="506">
        <v>0</v>
      </c>
      <c r="I17" s="506">
        <v>0</v>
      </c>
      <c r="J17" s="506"/>
      <c r="K17" s="498">
        <f t="shared" si="3"/>
        <v>0</v>
      </c>
      <c r="L17" s="796">
        <f t="shared" si="1"/>
        <v>234.78</v>
      </c>
      <c r="M17" s="1183"/>
    </row>
    <row r="18" spans="1:13" ht="15.75" thickBot="1">
      <c r="A18" s="800">
        <v>10</v>
      </c>
      <c r="B18" s="607" t="s">
        <v>1015</v>
      </c>
      <c r="C18" s="507" t="s">
        <v>1008</v>
      </c>
      <c r="D18" s="508">
        <v>1</v>
      </c>
      <c r="E18" s="508">
        <v>1</v>
      </c>
      <c r="F18" s="509">
        <v>1</v>
      </c>
      <c r="G18" s="510">
        <f>50</f>
        <v>50</v>
      </c>
      <c r="H18" s="510">
        <v>0</v>
      </c>
      <c r="I18" s="510">
        <v>0</v>
      </c>
      <c r="J18" s="510"/>
      <c r="K18" s="511">
        <f t="shared" si="3"/>
        <v>0</v>
      </c>
      <c r="L18" s="801">
        <f t="shared" si="1"/>
        <v>1</v>
      </c>
      <c r="M18" s="1184"/>
    </row>
    <row r="19" spans="1:13">
      <c r="I19" s="499"/>
      <c r="J19" s="499"/>
    </row>
    <row r="20" spans="1:13" ht="15.75" thickBot="1">
      <c r="I20" s="515"/>
      <c r="J20" s="851"/>
    </row>
    <row r="21" spans="1:13">
      <c r="A21" s="516" t="s">
        <v>994</v>
      </c>
      <c r="B21" s="517" t="s">
        <v>995</v>
      </c>
      <c r="C21" s="518"/>
      <c r="D21" s="518"/>
      <c r="E21" s="519"/>
      <c r="F21" s="520"/>
      <c r="G21" s="521"/>
      <c r="H21" s="521"/>
      <c r="I21" s="521"/>
      <c r="J21" s="521"/>
      <c r="K21" s="522"/>
      <c r="L21" s="568"/>
      <c r="M21" s="604"/>
    </row>
    <row r="22" spans="1:13">
      <c r="A22" s="523" t="s">
        <v>1016</v>
      </c>
      <c r="B22" s="524" t="s">
        <v>1017</v>
      </c>
      <c r="C22" s="525" t="s">
        <v>1002</v>
      </c>
      <c r="D22" s="525"/>
      <c r="E22" s="526"/>
      <c r="F22" s="526"/>
      <c r="G22" s="526"/>
      <c r="H22" s="526"/>
      <c r="I22" s="526"/>
      <c r="J22" s="526"/>
      <c r="K22" s="526"/>
      <c r="L22" s="569"/>
      <c r="M22" s="493"/>
    </row>
    <row r="23" spans="1:13" outlineLevel="1">
      <c r="A23" s="527">
        <v>1</v>
      </c>
      <c r="B23" s="513" t="s">
        <v>1018</v>
      </c>
      <c r="C23" s="494" t="s">
        <v>997</v>
      </c>
      <c r="D23" s="494">
        <v>124</v>
      </c>
      <c r="E23" s="528">
        <v>111</v>
      </c>
      <c r="F23" s="529">
        <f>SUM(D23,E23)</f>
        <v>235</v>
      </c>
      <c r="G23" s="1185">
        <f>210+387</f>
        <v>597</v>
      </c>
      <c r="H23" s="862">
        <v>114</v>
      </c>
      <c r="I23" s="862">
        <f>88+8</f>
        <v>96</v>
      </c>
      <c r="J23" s="862"/>
      <c r="K23" s="530">
        <f t="shared" ref="K23:K45" si="4">SUM(H23:J23)</f>
        <v>210</v>
      </c>
      <c r="L23" s="767">
        <f>F23-K23</f>
        <v>25</v>
      </c>
      <c r="M23" s="493"/>
    </row>
    <row r="24" spans="1:13" outlineLevel="1">
      <c r="A24" s="527">
        <v>2</v>
      </c>
      <c r="B24" s="513" t="s">
        <v>1019</v>
      </c>
      <c r="C24" s="494" t="s">
        <v>997</v>
      </c>
      <c r="D24" s="494">
        <v>19</v>
      </c>
      <c r="E24" s="528">
        <v>17</v>
      </c>
      <c r="F24" s="529">
        <f t="shared" ref="F24:F46" si="5">SUM(D24,E24)</f>
        <v>36</v>
      </c>
      <c r="G24" s="1186"/>
      <c r="H24" s="862">
        <v>18</v>
      </c>
      <c r="I24" s="862">
        <v>17</v>
      </c>
      <c r="J24" s="862"/>
      <c r="K24" s="530">
        <f t="shared" si="4"/>
        <v>35</v>
      </c>
      <c r="L24" s="767">
        <f t="shared" ref="L24:L46" si="6">F24-K24</f>
        <v>1</v>
      </c>
      <c r="M24" s="493"/>
    </row>
    <row r="25" spans="1:13" outlineLevel="1">
      <c r="A25" s="527">
        <v>3</v>
      </c>
      <c r="B25" s="513" t="s">
        <v>1020</v>
      </c>
      <c r="C25" s="494" t="s">
        <v>997</v>
      </c>
      <c r="D25" s="494">
        <v>1</v>
      </c>
      <c r="E25" s="528">
        <v>0</v>
      </c>
      <c r="F25" s="529">
        <f t="shared" si="5"/>
        <v>1</v>
      </c>
      <c r="G25" s="1186"/>
      <c r="H25" s="862">
        <v>1</v>
      </c>
      <c r="I25" s="862"/>
      <c r="J25" s="862"/>
      <c r="K25" s="530">
        <f t="shared" si="4"/>
        <v>1</v>
      </c>
      <c r="L25" s="767">
        <f t="shared" si="6"/>
        <v>0</v>
      </c>
      <c r="M25" s="493"/>
    </row>
    <row r="26" spans="1:13" outlineLevel="1">
      <c r="A26" s="527">
        <v>5</v>
      </c>
      <c r="B26" s="513" t="s">
        <v>1021</v>
      </c>
      <c r="C26" s="494" t="s">
        <v>997</v>
      </c>
      <c r="D26" s="494">
        <v>18</v>
      </c>
      <c r="E26" s="528">
        <v>12</v>
      </c>
      <c r="F26" s="529">
        <f t="shared" si="5"/>
        <v>30</v>
      </c>
      <c r="G26" s="1186"/>
      <c r="H26" s="862">
        <v>17</v>
      </c>
      <c r="I26" s="862">
        <v>10</v>
      </c>
      <c r="J26" s="862"/>
      <c r="K26" s="530">
        <f t="shared" si="4"/>
        <v>27</v>
      </c>
      <c r="L26" s="767">
        <f t="shared" si="6"/>
        <v>3</v>
      </c>
      <c r="M26" s="493"/>
    </row>
    <row r="27" spans="1:13" outlineLevel="1">
      <c r="A27" s="527">
        <v>7</v>
      </c>
      <c r="B27" s="513" t="s">
        <v>1022</v>
      </c>
      <c r="C27" s="494" t="s">
        <v>997</v>
      </c>
      <c r="D27" s="494">
        <v>0</v>
      </c>
      <c r="E27" s="528">
        <v>0</v>
      </c>
      <c r="F27" s="529">
        <f t="shared" si="5"/>
        <v>0</v>
      </c>
      <c r="G27" s="1186"/>
      <c r="H27" s="529"/>
      <c r="I27" s="529"/>
      <c r="J27" s="529"/>
      <c r="K27" s="530">
        <f t="shared" si="4"/>
        <v>0</v>
      </c>
      <c r="L27" s="767">
        <f t="shared" si="6"/>
        <v>0</v>
      </c>
      <c r="M27" s="493"/>
    </row>
    <row r="28" spans="1:13" outlineLevel="1">
      <c r="A28" s="527">
        <v>8</v>
      </c>
      <c r="B28" s="513" t="s">
        <v>1023</v>
      </c>
      <c r="C28" s="494" t="s">
        <v>997</v>
      </c>
      <c r="D28" s="494">
        <v>3</v>
      </c>
      <c r="E28" s="528">
        <v>1</v>
      </c>
      <c r="F28" s="529">
        <f t="shared" si="5"/>
        <v>4</v>
      </c>
      <c r="G28" s="1186"/>
      <c r="H28" s="529">
        <v>4</v>
      </c>
      <c r="I28" s="529">
        <v>2</v>
      </c>
      <c r="J28" s="529"/>
      <c r="K28" s="530">
        <f t="shared" si="4"/>
        <v>6</v>
      </c>
      <c r="L28" s="767">
        <f t="shared" si="6"/>
        <v>-2</v>
      </c>
      <c r="M28" s="493"/>
    </row>
    <row r="29" spans="1:13" outlineLevel="1">
      <c r="A29" s="527">
        <v>9</v>
      </c>
      <c r="B29" s="513" t="s">
        <v>1024</v>
      </c>
      <c r="C29" s="494" t="s">
        <v>997</v>
      </c>
      <c r="D29" s="494">
        <v>8</v>
      </c>
      <c r="E29" s="528">
        <v>9</v>
      </c>
      <c r="F29" s="529">
        <f t="shared" si="5"/>
        <v>17</v>
      </c>
      <c r="G29" s="1186"/>
      <c r="H29" s="529">
        <v>2</v>
      </c>
      <c r="I29" s="529">
        <v>3</v>
      </c>
      <c r="J29" s="529"/>
      <c r="K29" s="530">
        <f t="shared" si="4"/>
        <v>5</v>
      </c>
      <c r="L29" s="767">
        <f t="shared" si="6"/>
        <v>12</v>
      </c>
      <c r="M29" s="493"/>
    </row>
    <row r="30" spans="1:13" outlineLevel="1">
      <c r="A30" s="527">
        <v>10</v>
      </c>
      <c r="B30" s="513" t="s">
        <v>1025</v>
      </c>
      <c r="C30" s="494" t="s">
        <v>997</v>
      </c>
      <c r="D30" s="494"/>
      <c r="E30" s="528">
        <v>2</v>
      </c>
      <c r="F30" s="529">
        <f t="shared" si="5"/>
        <v>2</v>
      </c>
      <c r="G30" s="1186"/>
      <c r="H30" s="529"/>
      <c r="I30" s="529"/>
      <c r="J30" s="529"/>
      <c r="K30" s="530">
        <f t="shared" si="4"/>
        <v>0</v>
      </c>
      <c r="L30" s="767">
        <f t="shared" si="6"/>
        <v>2</v>
      </c>
      <c r="M30" s="493"/>
    </row>
    <row r="31" spans="1:13" outlineLevel="1">
      <c r="A31" s="527">
        <v>11</v>
      </c>
      <c r="B31" s="513" t="s">
        <v>1026</v>
      </c>
      <c r="C31" s="494" t="s">
        <v>997</v>
      </c>
      <c r="D31" s="494"/>
      <c r="E31" s="528">
        <v>0</v>
      </c>
      <c r="F31" s="529">
        <f t="shared" si="5"/>
        <v>0</v>
      </c>
      <c r="G31" s="1186"/>
      <c r="H31" s="529"/>
      <c r="I31" s="529"/>
      <c r="J31" s="529"/>
      <c r="K31" s="530">
        <f t="shared" si="4"/>
        <v>0</v>
      </c>
      <c r="L31" s="767">
        <f t="shared" si="6"/>
        <v>0</v>
      </c>
      <c r="M31" s="493"/>
    </row>
    <row r="32" spans="1:13" outlineLevel="1">
      <c r="A32" s="527"/>
      <c r="B32" s="513"/>
      <c r="C32" s="532"/>
      <c r="D32" s="532"/>
      <c r="E32" s="528"/>
      <c r="F32" s="529"/>
      <c r="G32" s="1186"/>
      <c r="H32" s="529"/>
      <c r="I32" s="529"/>
      <c r="J32" s="529"/>
      <c r="K32" s="530">
        <f t="shared" si="4"/>
        <v>0</v>
      </c>
      <c r="L32" s="767"/>
      <c r="M32" s="493"/>
    </row>
    <row r="33" spans="1:13" outlineLevel="1">
      <c r="A33" s="527">
        <v>12</v>
      </c>
      <c r="B33" s="513" t="s">
        <v>1027</v>
      </c>
      <c r="C33" s="494" t="s">
        <v>997</v>
      </c>
      <c r="D33" s="494">
        <v>20</v>
      </c>
      <c r="E33" s="528">
        <v>158</v>
      </c>
      <c r="F33" s="529">
        <f t="shared" si="5"/>
        <v>178</v>
      </c>
      <c r="G33" s="1186"/>
      <c r="H33" s="529">
        <v>20</v>
      </c>
      <c r="I33" s="529">
        <f>88+50-28</f>
        <v>110</v>
      </c>
      <c r="J33" s="529">
        <f>12+28</f>
        <v>40</v>
      </c>
      <c r="K33" s="530">
        <f t="shared" si="4"/>
        <v>170</v>
      </c>
      <c r="L33" s="767">
        <f t="shared" si="6"/>
        <v>8</v>
      </c>
      <c r="M33" s="493">
        <f>E33-I33</f>
        <v>48</v>
      </c>
    </row>
    <row r="34" spans="1:13" outlineLevel="1">
      <c r="A34" s="527">
        <v>13</v>
      </c>
      <c r="B34" s="513" t="s">
        <v>1028</v>
      </c>
      <c r="C34" s="494" t="s">
        <v>997</v>
      </c>
      <c r="D34" s="494">
        <v>8</v>
      </c>
      <c r="E34" s="528">
        <v>32</v>
      </c>
      <c r="F34" s="529">
        <f t="shared" si="5"/>
        <v>40</v>
      </c>
      <c r="G34" s="1186"/>
      <c r="H34" s="529">
        <v>7</v>
      </c>
      <c r="I34" s="529">
        <v>23</v>
      </c>
      <c r="J34" s="529">
        <v>9</v>
      </c>
      <c r="K34" s="530">
        <f t="shared" si="4"/>
        <v>39</v>
      </c>
      <c r="L34" s="767">
        <f t="shared" si="6"/>
        <v>1</v>
      </c>
      <c r="M34" s="493"/>
    </row>
    <row r="35" spans="1:13" outlineLevel="1">
      <c r="A35" s="527">
        <v>14</v>
      </c>
      <c r="B35" s="513" t="s">
        <v>1029</v>
      </c>
      <c r="C35" s="494" t="s">
        <v>997</v>
      </c>
      <c r="D35" s="494">
        <v>0</v>
      </c>
      <c r="E35" s="528">
        <v>6</v>
      </c>
      <c r="F35" s="529">
        <f t="shared" si="5"/>
        <v>6</v>
      </c>
      <c r="G35" s="1186"/>
      <c r="I35" s="529"/>
      <c r="J35" s="529"/>
      <c r="K35" s="530">
        <f t="shared" si="4"/>
        <v>0</v>
      </c>
      <c r="L35" s="767">
        <f t="shared" si="6"/>
        <v>6</v>
      </c>
      <c r="M35" s="493"/>
    </row>
    <row r="36" spans="1:13" outlineLevel="1">
      <c r="A36" s="527">
        <v>16</v>
      </c>
      <c r="B36" s="513" t="s">
        <v>1030</v>
      </c>
      <c r="C36" s="494" t="s">
        <v>997</v>
      </c>
      <c r="D36" s="494">
        <v>6</v>
      </c>
      <c r="E36" s="528">
        <v>16</v>
      </c>
      <c r="F36" s="529">
        <f t="shared" si="5"/>
        <v>22</v>
      </c>
      <c r="G36" s="1186"/>
      <c r="H36" s="529">
        <v>5</v>
      </c>
      <c r="I36" s="529">
        <v>10</v>
      </c>
      <c r="J36" s="529">
        <v>5</v>
      </c>
      <c r="K36" s="530">
        <f t="shared" si="4"/>
        <v>20</v>
      </c>
      <c r="L36" s="767">
        <f t="shared" si="6"/>
        <v>2</v>
      </c>
      <c r="M36" s="493"/>
    </row>
    <row r="37" spans="1:13" outlineLevel="1">
      <c r="A37" s="527">
        <v>18</v>
      </c>
      <c r="B37" s="513" t="s">
        <v>1031</v>
      </c>
      <c r="C37" s="494" t="s">
        <v>997</v>
      </c>
      <c r="D37" s="494">
        <v>0</v>
      </c>
      <c r="E37" s="528">
        <v>3</v>
      </c>
      <c r="F37" s="529">
        <f t="shared" si="5"/>
        <v>3</v>
      </c>
      <c r="G37" s="1186"/>
      <c r="H37" s="529"/>
      <c r="I37" s="529"/>
      <c r="J37" s="529"/>
      <c r="K37" s="530">
        <f t="shared" si="4"/>
        <v>0</v>
      </c>
      <c r="L37" s="767">
        <f t="shared" si="6"/>
        <v>3</v>
      </c>
      <c r="M37" s="493"/>
    </row>
    <row r="38" spans="1:13" outlineLevel="1">
      <c r="A38" s="527">
        <v>19</v>
      </c>
      <c r="B38" s="513" t="s">
        <v>1032</v>
      </c>
      <c r="C38" s="494" t="s">
        <v>997</v>
      </c>
      <c r="D38" s="494">
        <v>7</v>
      </c>
      <c r="E38" s="528">
        <v>8</v>
      </c>
      <c r="F38" s="529">
        <f t="shared" si="5"/>
        <v>15</v>
      </c>
      <c r="G38" s="1186"/>
      <c r="H38" s="529">
        <v>1</v>
      </c>
      <c r="I38" s="529">
        <v>4</v>
      </c>
      <c r="J38" s="529">
        <v>2</v>
      </c>
      <c r="K38" s="530">
        <f t="shared" si="4"/>
        <v>7</v>
      </c>
      <c r="L38" s="767">
        <f t="shared" si="6"/>
        <v>8</v>
      </c>
      <c r="M38" s="493"/>
    </row>
    <row r="39" spans="1:13" outlineLevel="1">
      <c r="A39" s="527"/>
      <c r="B39" s="513" t="s">
        <v>1033</v>
      </c>
      <c r="C39" s="494" t="s">
        <v>997</v>
      </c>
      <c r="D39" s="494">
        <v>3</v>
      </c>
      <c r="E39" s="528">
        <v>2</v>
      </c>
      <c r="F39" s="529">
        <f t="shared" si="5"/>
        <v>5</v>
      </c>
      <c r="G39" s="1186"/>
      <c r="H39" s="529"/>
      <c r="I39" s="529"/>
      <c r="J39" s="529"/>
      <c r="K39" s="530">
        <f t="shared" si="4"/>
        <v>0</v>
      </c>
      <c r="L39" s="767">
        <f t="shared" si="6"/>
        <v>5</v>
      </c>
      <c r="M39" s="493"/>
    </row>
    <row r="40" spans="1:13" outlineLevel="1">
      <c r="A40" s="527">
        <v>20</v>
      </c>
      <c r="B40" s="513" t="s">
        <v>1034</v>
      </c>
      <c r="C40" s="494" t="s">
        <v>997</v>
      </c>
      <c r="D40" s="494">
        <v>3</v>
      </c>
      <c r="E40" s="528">
        <v>8</v>
      </c>
      <c r="F40" s="529">
        <f t="shared" si="5"/>
        <v>11</v>
      </c>
      <c r="G40" s="1186"/>
      <c r="H40" s="529">
        <v>3</v>
      </c>
      <c r="I40" s="529">
        <v>10</v>
      </c>
      <c r="J40" s="529"/>
      <c r="K40" s="530">
        <f t="shared" si="4"/>
        <v>13</v>
      </c>
      <c r="L40" s="767">
        <f t="shared" si="6"/>
        <v>-2</v>
      </c>
      <c r="M40" s="493"/>
    </row>
    <row r="41" spans="1:13" outlineLevel="1">
      <c r="A41" s="527">
        <v>21</v>
      </c>
      <c r="B41" s="513" t="s">
        <v>1035</v>
      </c>
      <c r="C41" s="494" t="s">
        <v>997</v>
      </c>
      <c r="D41" s="494">
        <v>0</v>
      </c>
      <c r="E41" s="528">
        <v>8</v>
      </c>
      <c r="F41" s="529">
        <f t="shared" si="5"/>
        <v>8</v>
      </c>
      <c r="G41" s="1186"/>
      <c r="H41" s="529"/>
      <c r="I41" s="529"/>
      <c r="J41" s="529"/>
      <c r="K41" s="530">
        <f t="shared" si="4"/>
        <v>0</v>
      </c>
      <c r="L41" s="767">
        <f t="shared" si="6"/>
        <v>8</v>
      </c>
      <c r="M41" s="493"/>
    </row>
    <row r="42" spans="1:13" outlineLevel="1">
      <c r="A42" s="527">
        <v>22</v>
      </c>
      <c r="B42" s="513" t="s">
        <v>1026</v>
      </c>
      <c r="C42" s="494" t="s">
        <v>997</v>
      </c>
      <c r="D42" s="494">
        <v>0</v>
      </c>
      <c r="E42" s="528">
        <v>2</v>
      </c>
      <c r="F42" s="529">
        <f t="shared" si="5"/>
        <v>2</v>
      </c>
      <c r="G42" s="1186"/>
      <c r="H42" s="529"/>
      <c r="I42" s="529"/>
      <c r="J42" s="529"/>
      <c r="K42" s="530">
        <f t="shared" si="4"/>
        <v>0</v>
      </c>
      <c r="L42" s="767">
        <f t="shared" si="6"/>
        <v>2</v>
      </c>
      <c r="M42" s="493"/>
    </row>
    <row r="43" spans="1:13" outlineLevel="1">
      <c r="A43" s="527">
        <v>23</v>
      </c>
      <c r="B43" s="513" t="s">
        <v>603</v>
      </c>
      <c r="C43" s="494" t="s">
        <v>997</v>
      </c>
      <c r="D43" s="494"/>
      <c r="E43" s="528">
        <v>2</v>
      </c>
      <c r="F43" s="529">
        <f t="shared" si="5"/>
        <v>2</v>
      </c>
      <c r="G43" s="1186"/>
      <c r="H43" s="529"/>
      <c r="I43" s="529"/>
      <c r="J43" s="529"/>
      <c r="K43" s="530">
        <f t="shared" si="4"/>
        <v>0</v>
      </c>
      <c r="L43" s="767">
        <f t="shared" si="6"/>
        <v>2</v>
      </c>
      <c r="M43" s="493"/>
    </row>
    <row r="44" spans="1:13" outlineLevel="1">
      <c r="A44" s="527"/>
      <c r="B44" s="513"/>
      <c r="C44" s="494"/>
      <c r="D44" s="494"/>
      <c r="E44" s="528"/>
      <c r="F44" s="529"/>
      <c r="G44" s="1186"/>
      <c r="H44" s="529"/>
      <c r="I44" s="529"/>
      <c r="J44" s="529"/>
      <c r="K44" s="530">
        <f t="shared" si="4"/>
        <v>0</v>
      </c>
      <c r="L44" s="767">
        <f t="shared" si="6"/>
        <v>0</v>
      </c>
      <c r="M44" s="493"/>
    </row>
    <row r="45" spans="1:13" outlineLevel="1">
      <c r="A45" s="527">
        <v>24</v>
      </c>
      <c r="B45" s="513" t="s">
        <v>1036</v>
      </c>
      <c r="C45" s="494" t="s">
        <v>997</v>
      </c>
      <c r="D45" s="494"/>
      <c r="E45" s="528">
        <v>1</v>
      </c>
      <c r="F45" s="529">
        <f t="shared" si="5"/>
        <v>1</v>
      </c>
      <c r="G45" s="1186"/>
      <c r="H45" s="529"/>
      <c r="I45" s="529"/>
      <c r="J45" s="529"/>
      <c r="K45" s="530">
        <f t="shared" si="4"/>
        <v>0</v>
      </c>
      <c r="L45" s="767">
        <f t="shared" si="6"/>
        <v>1</v>
      </c>
      <c r="M45" s="493"/>
    </row>
    <row r="46" spans="1:13" outlineLevel="1">
      <c r="A46" s="527">
        <v>25</v>
      </c>
      <c r="B46" s="513" t="s">
        <v>1037</v>
      </c>
      <c r="C46" s="494" t="s">
        <v>997</v>
      </c>
      <c r="D46" s="494"/>
      <c r="E46" s="528">
        <v>1</v>
      </c>
      <c r="F46" s="529">
        <f t="shared" si="5"/>
        <v>1</v>
      </c>
      <c r="G46" s="1187"/>
      <c r="H46" s="529"/>
      <c r="I46" s="529"/>
      <c r="J46" s="529"/>
      <c r="K46" s="530">
        <f t="shared" ref="K46" si="7">SUM(H46:I46)</f>
        <v>0</v>
      </c>
      <c r="L46" s="767">
        <f t="shared" si="6"/>
        <v>1</v>
      </c>
      <c r="M46" s="493"/>
    </row>
    <row r="47" spans="1:13" outlineLevel="1">
      <c r="A47" s="527"/>
      <c r="B47" s="513"/>
      <c r="C47" s="532"/>
      <c r="D47" s="533">
        <f>SUM(D23:D45)</f>
        <v>220</v>
      </c>
      <c r="E47" s="533">
        <f>SUM(E23:E46)</f>
        <v>399</v>
      </c>
      <c r="F47" s="533">
        <f>SUM(F23:F46)</f>
        <v>619</v>
      </c>
      <c r="G47" s="534"/>
      <c r="H47" s="535">
        <f t="shared" ref="H47:L47" si="8">SUM(H23:H46)</f>
        <v>192</v>
      </c>
      <c r="I47" s="535">
        <f t="shared" si="8"/>
        <v>285</v>
      </c>
      <c r="J47" s="535">
        <f t="shared" si="8"/>
        <v>56</v>
      </c>
      <c r="K47" s="533">
        <f t="shared" si="8"/>
        <v>533</v>
      </c>
      <c r="L47" s="533">
        <f t="shared" si="8"/>
        <v>86</v>
      </c>
      <c r="M47" s="605"/>
    </row>
    <row r="48" spans="1:13">
      <c r="A48" s="523" t="s">
        <v>1038</v>
      </c>
      <c r="B48" s="524" t="s">
        <v>1001</v>
      </c>
      <c r="C48" s="525"/>
      <c r="D48" s="525"/>
      <c r="E48" s="526"/>
      <c r="F48" s="526"/>
      <c r="G48" s="526"/>
      <c r="H48" s="526"/>
      <c r="I48" s="526"/>
      <c r="J48" s="526"/>
      <c r="K48" s="526"/>
      <c r="L48" s="571"/>
      <c r="M48" s="493"/>
    </row>
    <row r="49" spans="1:13" ht="15.75" outlineLevel="1">
      <c r="A49" s="536">
        <v>1</v>
      </c>
      <c r="B49" s="537" t="s">
        <v>843</v>
      </c>
      <c r="C49" s="538"/>
      <c r="D49" s="538"/>
      <c r="E49" s="538"/>
      <c r="F49" s="531"/>
      <c r="G49" s="531"/>
      <c r="H49" s="531"/>
      <c r="I49" s="531"/>
      <c r="J49" s="531"/>
      <c r="K49" s="531"/>
      <c r="L49" s="572"/>
      <c r="M49" s="493"/>
    </row>
    <row r="50" spans="1:13" outlineLevel="1">
      <c r="A50" s="539"/>
      <c r="B50" s="513" t="s">
        <v>1039</v>
      </c>
      <c r="C50" s="532" t="s">
        <v>1040</v>
      </c>
      <c r="D50" s="532">
        <f>D52+D54+D56+D55+D51</f>
        <v>124</v>
      </c>
      <c r="E50" s="532">
        <f>E52+E54+E56+E55+E51</f>
        <v>111</v>
      </c>
      <c r="F50" s="529">
        <f t="shared" ref="F50:F58" si="9">SUM(D50,E50)</f>
        <v>235</v>
      </c>
      <c r="G50" s="534"/>
      <c r="H50" s="534">
        <f>H54+H56+H55+H52+H51+H53</f>
        <v>114</v>
      </c>
      <c r="I50" s="534">
        <f>I54+I56+I55+I52+I51+I53</f>
        <v>96</v>
      </c>
      <c r="J50" s="534"/>
      <c r="K50" s="534">
        <f>H50+I50+J50</f>
        <v>210</v>
      </c>
      <c r="L50" s="570">
        <f>F50-K50</f>
        <v>25</v>
      </c>
      <c r="M50" s="768"/>
    </row>
    <row r="51" spans="1:13" outlineLevel="1">
      <c r="A51" s="539" t="s">
        <v>1041</v>
      </c>
      <c r="B51" s="513" t="s">
        <v>381</v>
      </c>
      <c r="C51" s="532" t="s">
        <v>1040</v>
      </c>
      <c r="D51" s="512">
        <v>3</v>
      </c>
      <c r="E51" s="528">
        <v>1</v>
      </c>
      <c r="F51" s="529">
        <f t="shared" si="9"/>
        <v>4</v>
      </c>
      <c r="G51" s="534"/>
      <c r="H51" s="534">
        <v>3</v>
      </c>
      <c r="I51" s="534">
        <v>1</v>
      </c>
      <c r="J51" s="534"/>
      <c r="K51" s="534">
        <f t="shared" ref="K51:K58" si="10">H51+I51+J51</f>
        <v>4</v>
      </c>
      <c r="L51" s="570">
        <f t="shared" ref="L51:L95" si="11">F51-K51</f>
        <v>0</v>
      </c>
      <c r="M51" s="493"/>
    </row>
    <row r="52" spans="1:13" outlineLevel="1">
      <c r="A52" s="539" t="s">
        <v>1042</v>
      </c>
      <c r="B52" s="513" t="s">
        <v>311</v>
      </c>
      <c r="C52" s="532" t="s">
        <v>1040</v>
      </c>
      <c r="D52" s="532">
        <v>8</v>
      </c>
      <c r="E52" s="528">
        <v>4</v>
      </c>
      <c r="F52" s="529">
        <f t="shared" si="9"/>
        <v>12</v>
      </c>
      <c r="G52" s="534"/>
      <c r="H52" s="534">
        <v>8</v>
      </c>
      <c r="I52" s="534">
        <v>4</v>
      </c>
      <c r="J52" s="534"/>
      <c r="K52" s="534">
        <f t="shared" si="10"/>
        <v>12</v>
      </c>
      <c r="L52" s="570">
        <f t="shared" si="11"/>
        <v>0</v>
      </c>
      <c r="M52" s="493"/>
    </row>
    <row r="53" spans="1:13" outlineLevel="1">
      <c r="A53" s="539"/>
      <c r="B53" s="513" t="s">
        <v>1043</v>
      </c>
      <c r="C53" s="532"/>
      <c r="D53" s="532"/>
      <c r="E53" s="528"/>
      <c r="F53" s="529"/>
      <c r="G53" s="534"/>
      <c r="H53" s="534">
        <f>73-H54</f>
        <v>47</v>
      </c>
      <c r="I53" s="534">
        <f>55-I54</f>
        <v>38</v>
      </c>
      <c r="J53" s="534"/>
      <c r="K53" s="534">
        <f t="shared" si="10"/>
        <v>85</v>
      </c>
      <c r="L53" s="570"/>
      <c r="M53" s="493"/>
    </row>
    <row r="54" spans="1:13" outlineLevel="1">
      <c r="A54" s="539" t="s">
        <v>1044</v>
      </c>
      <c r="B54" s="513" t="s">
        <v>1045</v>
      </c>
      <c r="C54" s="532" t="s">
        <v>1040</v>
      </c>
      <c r="D54" s="532">
        <v>82</v>
      </c>
      <c r="E54" s="528">
        <v>67</v>
      </c>
      <c r="F54" s="529">
        <f t="shared" si="9"/>
        <v>149</v>
      </c>
      <c r="G54" s="534"/>
      <c r="H54" s="534">
        <f>H58+H57</f>
        <v>26</v>
      </c>
      <c r="I54" s="534">
        <f>I58+I57</f>
        <v>17</v>
      </c>
      <c r="J54" s="534"/>
      <c r="K54" s="534">
        <f t="shared" si="10"/>
        <v>43</v>
      </c>
      <c r="L54" s="570">
        <f t="shared" si="11"/>
        <v>106</v>
      </c>
      <c r="M54" s="768"/>
    </row>
    <row r="55" spans="1:13" outlineLevel="1">
      <c r="A55" s="539" t="s">
        <v>1046</v>
      </c>
      <c r="B55" s="513" t="s">
        <v>397</v>
      </c>
      <c r="C55" s="532" t="s">
        <v>1040</v>
      </c>
      <c r="D55" s="532">
        <v>4</v>
      </c>
      <c r="E55" s="528">
        <v>1</v>
      </c>
      <c r="F55" s="529">
        <f t="shared" si="9"/>
        <v>5</v>
      </c>
      <c r="G55" s="534"/>
      <c r="H55" s="534">
        <v>4</v>
      </c>
      <c r="I55" s="534">
        <v>0</v>
      </c>
      <c r="J55" s="534"/>
      <c r="K55" s="534">
        <f t="shared" si="10"/>
        <v>4</v>
      </c>
      <c r="L55" s="570">
        <f t="shared" si="11"/>
        <v>1</v>
      </c>
      <c r="M55" s="493"/>
    </row>
    <row r="56" spans="1:13" outlineLevel="1">
      <c r="A56" s="539" t="s">
        <v>1047</v>
      </c>
      <c r="B56" s="513" t="s">
        <v>282</v>
      </c>
      <c r="C56" s="532" t="s">
        <v>1040</v>
      </c>
      <c r="D56" s="532">
        <v>27</v>
      </c>
      <c r="E56" s="528">
        <v>38</v>
      </c>
      <c r="F56" s="529">
        <f t="shared" si="9"/>
        <v>65</v>
      </c>
      <c r="G56" s="534"/>
      <c r="H56" s="534">
        <v>26</v>
      </c>
      <c r="I56" s="534">
        <v>36</v>
      </c>
      <c r="J56" s="534"/>
      <c r="K56" s="534">
        <f t="shared" si="10"/>
        <v>62</v>
      </c>
      <c r="L56" s="570">
        <f t="shared" si="11"/>
        <v>3</v>
      </c>
      <c r="M56" s="768"/>
    </row>
    <row r="57" spans="1:13" outlineLevel="1">
      <c r="A57" s="539" t="s">
        <v>1048</v>
      </c>
      <c r="B57" s="513" t="s">
        <v>276</v>
      </c>
      <c r="C57" s="532" t="s">
        <v>1040</v>
      </c>
      <c r="D57" s="532">
        <v>22</v>
      </c>
      <c r="E57" s="528">
        <v>15</v>
      </c>
      <c r="F57" s="529">
        <f t="shared" si="9"/>
        <v>37</v>
      </c>
      <c r="G57" s="534"/>
      <c r="H57" s="534">
        <v>18</v>
      </c>
      <c r="I57" s="534">
        <v>14</v>
      </c>
      <c r="J57" s="534"/>
      <c r="K57" s="534">
        <f t="shared" si="10"/>
        <v>32</v>
      </c>
      <c r="L57" s="570">
        <f t="shared" si="11"/>
        <v>5</v>
      </c>
      <c r="M57" s="768"/>
    </row>
    <row r="58" spans="1:13" outlineLevel="1">
      <c r="A58" s="539" t="s">
        <v>1049</v>
      </c>
      <c r="B58" s="513" t="s">
        <v>298</v>
      </c>
      <c r="C58" s="532" t="s">
        <v>1040</v>
      </c>
      <c r="D58" s="532">
        <v>8</v>
      </c>
      <c r="E58" s="528">
        <v>5</v>
      </c>
      <c r="F58" s="529">
        <f t="shared" si="9"/>
        <v>13</v>
      </c>
      <c r="G58" s="534"/>
      <c r="H58" s="534">
        <v>8</v>
      </c>
      <c r="I58" s="534">
        <v>3</v>
      </c>
      <c r="J58" s="534"/>
      <c r="K58" s="534">
        <f t="shared" si="10"/>
        <v>11</v>
      </c>
      <c r="L58" s="570">
        <f t="shared" si="11"/>
        <v>2</v>
      </c>
      <c r="M58" s="768"/>
    </row>
    <row r="59" spans="1:13" outlineLevel="1">
      <c r="A59" s="536"/>
      <c r="B59" s="537" t="s">
        <v>1050</v>
      </c>
      <c r="C59" s="538"/>
      <c r="D59" s="538"/>
      <c r="E59" s="538"/>
      <c r="F59" s="531"/>
      <c r="G59" s="531"/>
      <c r="H59" s="531"/>
      <c r="I59" s="531"/>
      <c r="J59" s="531"/>
      <c r="K59" s="531"/>
      <c r="L59" s="573"/>
      <c r="M59" s="493"/>
    </row>
    <row r="60" spans="1:13" outlineLevel="1">
      <c r="A60" s="539"/>
      <c r="B60" s="513" t="s">
        <v>1051</v>
      </c>
      <c r="C60" s="532" t="s">
        <v>1040</v>
      </c>
      <c r="D60" s="532">
        <v>20</v>
      </c>
      <c r="E60" s="532">
        <v>17</v>
      </c>
      <c r="F60" s="529">
        <f t="shared" ref="F60:F68" si="12">SUM(D60,E60)</f>
        <v>37</v>
      </c>
      <c r="G60" s="534"/>
      <c r="H60" s="534">
        <f>H64+H65+H63</f>
        <v>16</v>
      </c>
      <c r="I60" s="534">
        <f>I64+I65+I63</f>
        <v>16</v>
      </c>
      <c r="J60" s="534"/>
      <c r="K60" s="534">
        <f t="shared" ref="K60:K68" si="13">H60+I60+J60</f>
        <v>32</v>
      </c>
      <c r="L60" s="570">
        <f t="shared" si="11"/>
        <v>5</v>
      </c>
      <c r="M60" s="768"/>
    </row>
    <row r="61" spans="1:13" outlineLevel="1">
      <c r="A61" s="539" t="s">
        <v>1041</v>
      </c>
      <c r="B61" s="513" t="s">
        <v>1052</v>
      </c>
      <c r="C61" s="532" t="s">
        <v>1040</v>
      </c>
      <c r="D61" s="532">
        <v>0</v>
      </c>
      <c r="E61" s="532">
        <v>0</v>
      </c>
      <c r="F61" s="529">
        <f t="shared" si="12"/>
        <v>0</v>
      </c>
      <c r="G61" s="534"/>
      <c r="H61" s="534"/>
      <c r="I61" s="534"/>
      <c r="J61" s="534"/>
      <c r="K61" s="534">
        <f t="shared" si="13"/>
        <v>0</v>
      </c>
      <c r="L61" s="570">
        <f t="shared" si="11"/>
        <v>0</v>
      </c>
      <c r="M61" s="493"/>
    </row>
    <row r="62" spans="1:13" outlineLevel="1">
      <c r="A62" s="539" t="s">
        <v>1042</v>
      </c>
      <c r="B62" s="513" t="s">
        <v>1053</v>
      </c>
      <c r="C62" s="532" t="s">
        <v>1040</v>
      </c>
      <c r="D62" s="532">
        <v>0</v>
      </c>
      <c r="E62" s="532">
        <v>1</v>
      </c>
      <c r="F62" s="529">
        <f t="shared" si="12"/>
        <v>1</v>
      </c>
      <c r="G62" s="534"/>
      <c r="H62" s="534"/>
      <c r="I62" s="534"/>
      <c r="J62" s="534"/>
      <c r="K62" s="534">
        <f t="shared" si="13"/>
        <v>0</v>
      </c>
      <c r="L62" s="570">
        <f t="shared" si="11"/>
        <v>1</v>
      </c>
      <c r="M62" s="493"/>
    </row>
    <row r="63" spans="1:13" outlineLevel="1">
      <c r="A63" s="539" t="s">
        <v>1044</v>
      </c>
      <c r="B63" s="513" t="s">
        <v>1054</v>
      </c>
      <c r="C63" s="532" t="s">
        <v>1040</v>
      </c>
      <c r="D63" s="532">
        <v>16</v>
      </c>
      <c r="E63" s="532">
        <v>12</v>
      </c>
      <c r="F63" s="529">
        <f t="shared" si="12"/>
        <v>28</v>
      </c>
      <c r="G63" s="534"/>
      <c r="H63" s="534">
        <v>12</v>
      </c>
      <c r="I63" s="534">
        <v>11</v>
      </c>
      <c r="J63" s="534"/>
      <c r="K63" s="534">
        <f t="shared" si="13"/>
        <v>23</v>
      </c>
      <c r="L63" s="570">
        <f t="shared" si="11"/>
        <v>5</v>
      </c>
      <c r="M63" s="768"/>
    </row>
    <row r="64" spans="1:13" outlineLevel="1">
      <c r="A64" s="539"/>
      <c r="B64" s="513" t="s">
        <v>1055</v>
      </c>
      <c r="C64" s="532"/>
      <c r="D64" s="532"/>
      <c r="E64" s="532"/>
      <c r="F64" s="529"/>
      <c r="G64" s="534"/>
      <c r="H64" s="534"/>
      <c r="I64" s="534">
        <f>I67</f>
        <v>1</v>
      </c>
      <c r="J64" s="534"/>
      <c r="K64" s="534">
        <f t="shared" si="13"/>
        <v>1</v>
      </c>
      <c r="L64" s="570"/>
      <c r="M64" s="768"/>
    </row>
    <row r="65" spans="1:13" outlineLevel="1">
      <c r="A65" s="539" t="s">
        <v>1046</v>
      </c>
      <c r="B65" s="513" t="s">
        <v>1056</v>
      </c>
      <c r="C65" s="532" t="s">
        <v>1040</v>
      </c>
      <c r="D65" s="532">
        <v>4</v>
      </c>
      <c r="E65" s="532">
        <v>4</v>
      </c>
      <c r="F65" s="529">
        <f t="shared" si="12"/>
        <v>8</v>
      </c>
      <c r="G65" s="534"/>
      <c r="H65" s="534">
        <v>4</v>
      </c>
      <c r="I65" s="534">
        <v>4</v>
      </c>
      <c r="J65" s="534"/>
      <c r="K65" s="534">
        <f t="shared" si="13"/>
        <v>8</v>
      </c>
      <c r="L65" s="570">
        <f t="shared" si="11"/>
        <v>0</v>
      </c>
      <c r="M65" s="768"/>
    </row>
    <row r="66" spans="1:13" outlineLevel="1">
      <c r="A66" s="539" t="s">
        <v>1047</v>
      </c>
      <c r="B66" s="513" t="s">
        <v>1057</v>
      </c>
      <c r="C66" s="532" t="s">
        <v>1040</v>
      </c>
      <c r="D66" s="532">
        <v>0</v>
      </c>
      <c r="E66" s="532">
        <v>0</v>
      </c>
      <c r="F66" s="529">
        <f t="shared" si="12"/>
        <v>0</v>
      </c>
      <c r="G66" s="534"/>
      <c r="H66" s="534"/>
      <c r="I66" s="534"/>
      <c r="J66" s="534"/>
      <c r="K66" s="534">
        <f t="shared" si="13"/>
        <v>0</v>
      </c>
      <c r="L66" s="570">
        <f t="shared" si="11"/>
        <v>0</v>
      </c>
      <c r="M66" s="768"/>
    </row>
    <row r="67" spans="1:13" outlineLevel="1">
      <c r="A67" s="539" t="s">
        <v>1048</v>
      </c>
      <c r="B67" s="513" t="s">
        <v>1058</v>
      </c>
      <c r="C67" s="532" t="s">
        <v>1040</v>
      </c>
      <c r="D67" s="532">
        <v>0</v>
      </c>
      <c r="E67" s="532">
        <v>2</v>
      </c>
      <c r="F67" s="529">
        <f t="shared" si="12"/>
        <v>2</v>
      </c>
      <c r="G67" s="534"/>
      <c r="H67" s="534"/>
      <c r="I67" s="534">
        <v>1</v>
      </c>
      <c r="J67" s="534"/>
      <c r="K67" s="534">
        <f t="shared" si="13"/>
        <v>1</v>
      </c>
      <c r="L67" s="570">
        <f t="shared" si="11"/>
        <v>1</v>
      </c>
      <c r="M67" s="768"/>
    </row>
    <row r="68" spans="1:13" outlineLevel="1">
      <c r="A68" s="539" t="s">
        <v>1049</v>
      </c>
      <c r="B68" s="513" t="s">
        <v>1059</v>
      </c>
      <c r="C68" s="532" t="s">
        <v>1040</v>
      </c>
      <c r="D68" s="532">
        <v>1</v>
      </c>
      <c r="E68" s="532">
        <v>0</v>
      </c>
      <c r="F68" s="529">
        <f t="shared" si="12"/>
        <v>1</v>
      </c>
      <c r="G68" s="534"/>
      <c r="H68" s="534"/>
      <c r="I68" s="534"/>
      <c r="J68" s="534"/>
      <c r="K68" s="534">
        <f t="shared" si="13"/>
        <v>0</v>
      </c>
      <c r="L68" s="570">
        <f t="shared" si="11"/>
        <v>1</v>
      </c>
      <c r="M68" s="768"/>
    </row>
    <row r="69" spans="1:13" outlineLevel="1">
      <c r="A69" s="536"/>
      <c r="B69" s="537" t="s">
        <v>1060</v>
      </c>
      <c r="C69" s="538"/>
      <c r="D69" s="538"/>
      <c r="E69" s="538"/>
      <c r="F69" s="531"/>
      <c r="G69" s="531"/>
      <c r="H69" s="531"/>
      <c r="I69" s="531"/>
      <c r="J69" s="531"/>
      <c r="K69" s="531"/>
      <c r="L69" s="573"/>
      <c r="M69" s="493"/>
    </row>
    <row r="70" spans="1:13" outlineLevel="1">
      <c r="A70" s="539"/>
      <c r="B70" s="513" t="s">
        <v>1051</v>
      </c>
      <c r="C70" s="532" t="s">
        <v>1040</v>
      </c>
      <c r="D70" s="532">
        <v>18</v>
      </c>
      <c r="E70" s="532">
        <v>12</v>
      </c>
      <c r="F70" s="529">
        <f t="shared" ref="F70:F78" si="14">SUM(D70,E70)</f>
        <v>30</v>
      </c>
      <c r="G70" s="534"/>
      <c r="H70" s="534">
        <f>H74+H71+H72+H73+H75</f>
        <v>14</v>
      </c>
      <c r="I70" s="534">
        <f>I74+I71+I72+I73+I75</f>
        <v>9</v>
      </c>
      <c r="J70" s="534"/>
      <c r="K70" s="534">
        <f t="shared" ref="K70:K78" si="15">H70+I70+J70</f>
        <v>23</v>
      </c>
      <c r="L70" s="570">
        <f t="shared" si="11"/>
        <v>7</v>
      </c>
      <c r="M70" s="493"/>
    </row>
    <row r="71" spans="1:13" outlineLevel="1">
      <c r="A71" s="539" t="s">
        <v>1041</v>
      </c>
      <c r="B71" s="513" t="s">
        <v>1061</v>
      </c>
      <c r="C71" s="532" t="s">
        <v>1040</v>
      </c>
      <c r="D71" s="532"/>
      <c r="E71" s="532"/>
      <c r="F71" s="529">
        <f t="shared" si="14"/>
        <v>0</v>
      </c>
      <c r="G71" s="534"/>
      <c r="H71" s="534"/>
      <c r="I71" s="534"/>
      <c r="J71" s="534"/>
      <c r="K71" s="534">
        <f t="shared" si="15"/>
        <v>0</v>
      </c>
      <c r="L71" s="570">
        <f t="shared" si="11"/>
        <v>0</v>
      </c>
      <c r="M71" s="493"/>
    </row>
    <row r="72" spans="1:13" outlineLevel="1">
      <c r="A72" s="539" t="s">
        <v>1042</v>
      </c>
      <c r="B72" s="513" t="s">
        <v>1062</v>
      </c>
      <c r="C72" s="532" t="s">
        <v>1040</v>
      </c>
      <c r="D72" s="532">
        <v>1</v>
      </c>
      <c r="E72" s="532">
        <v>1</v>
      </c>
      <c r="F72" s="529">
        <f t="shared" si="14"/>
        <v>2</v>
      </c>
      <c r="G72" s="534"/>
      <c r="H72" s="534"/>
      <c r="I72" s="534"/>
      <c r="J72" s="534"/>
      <c r="K72" s="534">
        <f t="shared" si="15"/>
        <v>0</v>
      </c>
      <c r="L72" s="570">
        <f t="shared" si="11"/>
        <v>2</v>
      </c>
      <c r="M72" s="493"/>
    </row>
    <row r="73" spans="1:13" outlineLevel="1">
      <c r="A73" s="539" t="s">
        <v>1044</v>
      </c>
      <c r="B73" s="513" t="s">
        <v>1063</v>
      </c>
      <c r="C73" s="532" t="s">
        <v>1040</v>
      </c>
      <c r="D73" s="532">
        <v>13</v>
      </c>
      <c r="E73" s="532">
        <v>8</v>
      </c>
      <c r="F73" s="529">
        <f t="shared" si="14"/>
        <v>21</v>
      </c>
      <c r="G73" s="534"/>
      <c r="H73" s="534">
        <f>10-H74</f>
        <v>10</v>
      </c>
      <c r="I73" s="534">
        <f>7-I74</f>
        <v>3</v>
      </c>
      <c r="J73" s="534"/>
      <c r="K73" s="534">
        <f t="shared" si="15"/>
        <v>13</v>
      </c>
      <c r="L73" s="570">
        <f t="shared" si="11"/>
        <v>8</v>
      </c>
      <c r="M73" s="493"/>
    </row>
    <row r="74" spans="1:13" outlineLevel="1">
      <c r="A74" s="539"/>
      <c r="B74" s="513" t="s">
        <v>1064</v>
      </c>
      <c r="C74" s="532" t="s">
        <v>1040</v>
      </c>
      <c r="D74" s="532"/>
      <c r="E74" s="532"/>
      <c r="F74" s="529"/>
      <c r="G74" s="534"/>
      <c r="H74" s="534">
        <f>H77+H76+H78</f>
        <v>0</v>
      </c>
      <c r="I74" s="534">
        <f>I77+I76+I78</f>
        <v>4</v>
      </c>
      <c r="J74" s="534"/>
      <c r="K74" s="534">
        <f t="shared" si="15"/>
        <v>4</v>
      </c>
      <c r="L74" s="570"/>
      <c r="M74" s="493"/>
    </row>
    <row r="75" spans="1:13" outlineLevel="1">
      <c r="A75" s="539" t="s">
        <v>1046</v>
      </c>
      <c r="B75" s="513" t="s">
        <v>1065</v>
      </c>
      <c r="C75" s="532" t="s">
        <v>1040</v>
      </c>
      <c r="D75" s="532">
        <v>4</v>
      </c>
      <c r="E75" s="532">
        <v>3</v>
      </c>
      <c r="F75" s="529">
        <f t="shared" si="14"/>
        <v>7</v>
      </c>
      <c r="G75" s="534"/>
      <c r="H75" s="534">
        <v>4</v>
      </c>
      <c r="I75" s="534">
        <v>2</v>
      </c>
      <c r="J75" s="534"/>
      <c r="K75" s="534">
        <f t="shared" si="15"/>
        <v>6</v>
      </c>
      <c r="L75" s="570">
        <f t="shared" si="11"/>
        <v>1</v>
      </c>
      <c r="M75" s="493"/>
    </row>
    <row r="76" spans="1:13" outlineLevel="1">
      <c r="A76" s="539" t="s">
        <v>1047</v>
      </c>
      <c r="B76" s="513" t="s">
        <v>1066</v>
      </c>
      <c r="C76" s="532" t="s">
        <v>1040</v>
      </c>
      <c r="D76" s="532">
        <v>1</v>
      </c>
      <c r="E76" s="532">
        <v>3</v>
      </c>
      <c r="F76" s="529">
        <f t="shared" si="14"/>
        <v>4</v>
      </c>
      <c r="G76" s="534"/>
      <c r="H76" s="534"/>
      <c r="I76" s="534">
        <v>2</v>
      </c>
      <c r="J76" s="534"/>
      <c r="K76" s="534">
        <f t="shared" si="15"/>
        <v>2</v>
      </c>
      <c r="L76" s="570">
        <f t="shared" si="11"/>
        <v>2</v>
      </c>
      <c r="M76" s="493"/>
    </row>
    <row r="77" spans="1:13" outlineLevel="1">
      <c r="A77" s="539" t="s">
        <v>1048</v>
      </c>
      <c r="B77" s="513" t="s">
        <v>1067</v>
      </c>
      <c r="C77" s="532" t="s">
        <v>1040</v>
      </c>
      <c r="D77" s="532">
        <v>0</v>
      </c>
      <c r="E77" s="532">
        <v>2</v>
      </c>
      <c r="F77" s="529">
        <f t="shared" si="14"/>
        <v>2</v>
      </c>
      <c r="G77" s="534"/>
      <c r="H77" s="534"/>
      <c r="I77" s="534">
        <v>2</v>
      </c>
      <c r="J77" s="534"/>
      <c r="K77" s="534">
        <f t="shared" si="15"/>
        <v>2</v>
      </c>
      <c r="L77" s="570">
        <f t="shared" si="11"/>
        <v>0</v>
      </c>
      <c r="M77" s="493"/>
    </row>
    <row r="78" spans="1:13" outlineLevel="1">
      <c r="A78" s="539" t="s">
        <v>1049</v>
      </c>
      <c r="B78" s="513" t="s">
        <v>1068</v>
      </c>
      <c r="C78" s="532" t="s">
        <v>1040</v>
      </c>
      <c r="D78" s="532">
        <v>0</v>
      </c>
      <c r="E78" s="532">
        <v>0</v>
      </c>
      <c r="F78" s="529">
        <f t="shared" si="14"/>
        <v>0</v>
      </c>
      <c r="G78" s="534"/>
      <c r="H78" s="534"/>
      <c r="I78" s="534"/>
      <c r="J78" s="534"/>
      <c r="K78" s="534">
        <f t="shared" si="15"/>
        <v>0</v>
      </c>
      <c r="L78" s="570">
        <f t="shared" si="11"/>
        <v>0</v>
      </c>
      <c r="M78" s="493"/>
    </row>
    <row r="79" spans="1:13" outlineLevel="1">
      <c r="A79" s="536"/>
      <c r="B79" s="537" t="s">
        <v>1069</v>
      </c>
      <c r="C79" s="538"/>
      <c r="D79" s="538"/>
      <c r="E79" s="538"/>
      <c r="F79" s="531"/>
      <c r="G79" s="531"/>
      <c r="H79" s="531"/>
      <c r="I79" s="531"/>
      <c r="J79" s="531"/>
      <c r="K79" s="531"/>
      <c r="L79" s="573"/>
      <c r="M79" s="493"/>
    </row>
    <row r="80" spans="1:13" outlineLevel="1">
      <c r="A80" s="539" t="s">
        <v>1041</v>
      </c>
      <c r="B80" s="513" t="s">
        <v>1051</v>
      </c>
      <c r="C80" s="532" t="s">
        <v>1040</v>
      </c>
      <c r="D80" s="532">
        <v>3</v>
      </c>
      <c r="E80" s="528">
        <v>1</v>
      </c>
      <c r="F80" s="529">
        <f t="shared" ref="F80:F85" si="16">SUM(D80,E80)</f>
        <v>4</v>
      </c>
      <c r="G80" s="534"/>
      <c r="H80" s="534">
        <f>H82+H81+H83</f>
        <v>3</v>
      </c>
      <c r="I80" s="534">
        <f>I82+I81+I83</f>
        <v>0</v>
      </c>
      <c r="J80" s="534"/>
      <c r="K80" s="534">
        <f t="shared" ref="K80:K85" si="17">H80+I80+J80</f>
        <v>3</v>
      </c>
      <c r="L80" s="570">
        <f t="shared" si="11"/>
        <v>1</v>
      </c>
      <c r="M80" s="493"/>
    </row>
    <row r="81" spans="1:13" outlineLevel="1">
      <c r="A81" s="539" t="s">
        <v>1042</v>
      </c>
      <c r="B81" s="513" t="s">
        <v>337</v>
      </c>
      <c r="C81" s="532" t="s">
        <v>1040</v>
      </c>
      <c r="D81" s="532">
        <v>3</v>
      </c>
      <c r="E81" s="528">
        <v>1</v>
      </c>
      <c r="F81" s="529">
        <f t="shared" si="16"/>
        <v>4</v>
      </c>
      <c r="G81" s="534"/>
      <c r="H81" s="534">
        <v>3</v>
      </c>
      <c r="I81" s="534"/>
      <c r="J81" s="534"/>
      <c r="K81" s="534">
        <f t="shared" si="17"/>
        <v>3</v>
      </c>
      <c r="L81" s="570">
        <f t="shared" si="11"/>
        <v>1</v>
      </c>
      <c r="M81" s="493"/>
    </row>
    <row r="82" spans="1:13" outlineLevel="1">
      <c r="A82" s="539"/>
      <c r="B82" s="513" t="s">
        <v>1070</v>
      </c>
      <c r="C82" s="532" t="s">
        <v>1040</v>
      </c>
      <c r="D82" s="532"/>
      <c r="E82" s="528"/>
      <c r="F82" s="529"/>
      <c r="G82" s="534"/>
      <c r="H82" s="534">
        <f>H84+H85</f>
        <v>0</v>
      </c>
      <c r="I82" s="534">
        <f>I84+I85</f>
        <v>0</v>
      </c>
      <c r="J82" s="534"/>
      <c r="K82" s="534">
        <f t="shared" si="17"/>
        <v>0</v>
      </c>
      <c r="L82" s="570"/>
      <c r="M82" s="493"/>
    </row>
    <row r="83" spans="1:13" outlineLevel="1">
      <c r="A83" s="539" t="s">
        <v>1044</v>
      </c>
      <c r="B83" s="513" t="s">
        <v>1071</v>
      </c>
      <c r="C83" s="532" t="s">
        <v>1040</v>
      </c>
      <c r="D83" s="532"/>
      <c r="E83" s="528"/>
      <c r="F83" s="529">
        <f t="shared" si="16"/>
        <v>0</v>
      </c>
      <c r="G83" s="534"/>
      <c r="H83" s="534"/>
      <c r="I83" s="534"/>
      <c r="J83" s="534"/>
      <c r="K83" s="534">
        <f t="shared" si="17"/>
        <v>0</v>
      </c>
      <c r="L83" s="570">
        <f t="shared" si="11"/>
        <v>0</v>
      </c>
      <c r="M83" s="493"/>
    </row>
    <row r="84" spans="1:13" outlineLevel="1">
      <c r="A84" s="539" t="s">
        <v>1046</v>
      </c>
      <c r="B84" s="513" t="s">
        <v>1072</v>
      </c>
      <c r="C84" s="532" t="s">
        <v>1040</v>
      </c>
      <c r="D84" s="532"/>
      <c r="E84" s="528"/>
      <c r="F84" s="529">
        <f t="shared" si="16"/>
        <v>0</v>
      </c>
      <c r="G84" s="534"/>
      <c r="H84" s="534"/>
      <c r="I84" s="534"/>
      <c r="J84" s="534"/>
      <c r="K84" s="534">
        <f t="shared" si="17"/>
        <v>0</v>
      </c>
      <c r="L84" s="570">
        <f t="shared" si="11"/>
        <v>0</v>
      </c>
      <c r="M84" s="493"/>
    </row>
    <row r="85" spans="1:13" outlineLevel="1">
      <c r="A85" s="539" t="s">
        <v>1047</v>
      </c>
      <c r="B85" s="513" t="s">
        <v>487</v>
      </c>
      <c r="C85" s="532" t="s">
        <v>1040</v>
      </c>
      <c r="D85" s="532"/>
      <c r="E85" s="528">
        <v>1</v>
      </c>
      <c r="F85" s="529">
        <f t="shared" si="16"/>
        <v>1</v>
      </c>
      <c r="G85" s="534"/>
      <c r="H85" s="534"/>
      <c r="I85" s="534"/>
      <c r="J85" s="534"/>
      <c r="K85" s="534">
        <f t="shared" si="17"/>
        <v>0</v>
      </c>
      <c r="L85" s="570">
        <f t="shared" si="11"/>
        <v>1</v>
      </c>
      <c r="M85" s="493"/>
    </row>
    <row r="86" spans="1:13" outlineLevel="1">
      <c r="A86" s="536"/>
      <c r="B86" s="537" t="s">
        <v>1073</v>
      </c>
      <c r="C86" s="538"/>
      <c r="D86" s="538"/>
      <c r="E86" s="538"/>
      <c r="F86" s="531"/>
      <c r="G86" s="531"/>
      <c r="H86" s="531"/>
      <c r="I86" s="531"/>
      <c r="J86" s="531"/>
      <c r="K86" s="531"/>
      <c r="L86" s="573"/>
      <c r="M86" s="493"/>
    </row>
    <row r="87" spans="1:13" outlineLevel="1">
      <c r="A87" s="539"/>
      <c r="B87" s="513" t="s">
        <v>1051</v>
      </c>
      <c r="C87" s="532" t="s">
        <v>1040</v>
      </c>
      <c r="D87" s="532">
        <v>8</v>
      </c>
      <c r="E87" s="540">
        <v>11</v>
      </c>
      <c r="F87" s="529">
        <f t="shared" ref="F87:F95" si="18">SUM(D87,E87)</f>
        <v>19</v>
      </c>
      <c r="G87" s="534"/>
      <c r="H87" s="534">
        <f>H89+H88+H90</f>
        <v>1</v>
      </c>
      <c r="I87" s="534">
        <f>I89+I88+I90</f>
        <v>3</v>
      </c>
      <c r="J87" s="534"/>
      <c r="K87" s="534">
        <f t="shared" ref="K87:K95" si="19">H87+I87+J87</f>
        <v>4</v>
      </c>
      <c r="L87" s="570">
        <f t="shared" si="11"/>
        <v>15</v>
      </c>
      <c r="M87" s="493"/>
    </row>
    <row r="88" spans="1:13" outlineLevel="1">
      <c r="A88" s="539" t="s">
        <v>1041</v>
      </c>
      <c r="B88" s="513" t="s">
        <v>275</v>
      </c>
      <c r="C88" s="532" t="s">
        <v>1040</v>
      </c>
      <c r="D88" s="532">
        <v>7</v>
      </c>
      <c r="E88" s="540">
        <v>9</v>
      </c>
      <c r="F88" s="529">
        <f t="shared" si="18"/>
        <v>16</v>
      </c>
      <c r="G88" s="534"/>
      <c r="H88" s="534">
        <v>1</v>
      </c>
      <c r="I88" s="534">
        <v>1</v>
      </c>
      <c r="J88" s="534"/>
      <c r="K88" s="534">
        <f t="shared" si="19"/>
        <v>2</v>
      </c>
      <c r="L88" s="570">
        <f t="shared" si="11"/>
        <v>14</v>
      </c>
      <c r="M88" s="493"/>
    </row>
    <row r="89" spans="1:13" outlineLevel="1">
      <c r="A89" s="539"/>
      <c r="B89" s="513" t="s">
        <v>1074</v>
      </c>
      <c r="C89" s="532"/>
      <c r="D89" s="532"/>
      <c r="E89" s="540"/>
      <c r="F89" s="529"/>
      <c r="G89" s="534"/>
      <c r="H89" s="534">
        <f>H91+H92+H93+H94</f>
        <v>0</v>
      </c>
      <c r="I89" s="534">
        <f>I91+I92+I93+I94</f>
        <v>1</v>
      </c>
      <c r="J89" s="534"/>
      <c r="K89" s="534">
        <f t="shared" si="19"/>
        <v>1</v>
      </c>
      <c r="L89" s="570"/>
      <c r="M89" s="493"/>
    </row>
    <row r="90" spans="1:13" outlineLevel="1">
      <c r="A90" s="539" t="s">
        <v>1042</v>
      </c>
      <c r="B90" s="513" t="s">
        <v>278</v>
      </c>
      <c r="C90" s="532" t="s">
        <v>1040</v>
      </c>
      <c r="D90" s="532">
        <v>1</v>
      </c>
      <c r="E90" s="540">
        <v>2</v>
      </c>
      <c r="F90" s="529">
        <f t="shared" si="18"/>
        <v>3</v>
      </c>
      <c r="G90" s="534"/>
      <c r="H90" s="534"/>
      <c r="I90" s="534">
        <v>1</v>
      </c>
      <c r="J90" s="534"/>
      <c r="K90" s="534">
        <f t="shared" si="19"/>
        <v>1</v>
      </c>
      <c r="L90" s="570">
        <f t="shared" si="11"/>
        <v>2</v>
      </c>
      <c r="M90" s="493"/>
    </row>
    <row r="91" spans="1:13" outlineLevel="1">
      <c r="A91" s="539" t="s">
        <v>1044</v>
      </c>
      <c r="B91" s="513" t="s">
        <v>277</v>
      </c>
      <c r="C91" s="532" t="s">
        <v>1040</v>
      </c>
      <c r="D91" s="532">
        <v>4</v>
      </c>
      <c r="E91" s="540">
        <v>3</v>
      </c>
      <c r="F91" s="529">
        <f t="shared" si="18"/>
        <v>7</v>
      </c>
      <c r="G91" s="534"/>
      <c r="H91" s="534"/>
      <c r="I91" s="534">
        <v>1</v>
      </c>
      <c r="J91" s="534"/>
      <c r="K91" s="534">
        <f t="shared" si="19"/>
        <v>1</v>
      </c>
      <c r="L91" s="570">
        <f t="shared" si="11"/>
        <v>6</v>
      </c>
      <c r="M91" s="493"/>
    </row>
    <row r="92" spans="1:13" outlineLevel="1">
      <c r="A92" s="539" t="s">
        <v>1046</v>
      </c>
      <c r="B92" s="513" t="s">
        <v>382</v>
      </c>
      <c r="C92" s="532" t="s">
        <v>1040</v>
      </c>
      <c r="D92" s="532">
        <v>1</v>
      </c>
      <c r="E92" s="540">
        <v>2</v>
      </c>
      <c r="F92" s="529">
        <f t="shared" si="18"/>
        <v>3</v>
      </c>
      <c r="G92" s="534"/>
      <c r="H92" s="534"/>
      <c r="I92" s="534"/>
      <c r="J92" s="534"/>
      <c r="K92" s="534">
        <f t="shared" si="19"/>
        <v>0</v>
      </c>
      <c r="L92" s="570">
        <f t="shared" si="11"/>
        <v>3</v>
      </c>
      <c r="M92" s="493"/>
    </row>
    <row r="93" spans="1:13" outlineLevel="1">
      <c r="A93" s="539" t="s">
        <v>1047</v>
      </c>
      <c r="B93" s="513" t="s">
        <v>1075</v>
      </c>
      <c r="C93" s="532" t="s">
        <v>1040</v>
      </c>
      <c r="D93" s="532"/>
      <c r="E93" s="540">
        <v>0</v>
      </c>
      <c r="F93" s="529">
        <f t="shared" si="18"/>
        <v>0</v>
      </c>
      <c r="G93" s="534"/>
      <c r="H93" s="534"/>
      <c r="I93" s="534"/>
      <c r="J93" s="534"/>
      <c r="K93" s="534">
        <f t="shared" si="19"/>
        <v>0</v>
      </c>
      <c r="L93" s="570">
        <f t="shared" si="11"/>
        <v>0</v>
      </c>
      <c r="M93" s="493"/>
    </row>
    <row r="94" spans="1:13" outlineLevel="1">
      <c r="A94" s="539" t="s">
        <v>1048</v>
      </c>
      <c r="B94" s="513" t="s">
        <v>482</v>
      </c>
      <c r="C94" s="532" t="s">
        <v>1040</v>
      </c>
      <c r="D94" s="532"/>
      <c r="E94" s="540">
        <v>2</v>
      </c>
      <c r="F94" s="529">
        <f t="shared" si="18"/>
        <v>2</v>
      </c>
      <c r="G94" s="534"/>
      <c r="H94" s="534"/>
      <c r="I94" s="534"/>
      <c r="J94" s="534"/>
      <c r="K94" s="534">
        <f t="shared" si="19"/>
        <v>0</v>
      </c>
      <c r="L94" s="570">
        <f t="shared" si="11"/>
        <v>2</v>
      </c>
      <c r="M94" s="493"/>
    </row>
    <row r="95" spans="1:13" outlineLevel="1">
      <c r="A95" s="539" t="s">
        <v>1049</v>
      </c>
      <c r="B95" s="513" t="s">
        <v>1076</v>
      </c>
      <c r="C95" s="532" t="s">
        <v>1040</v>
      </c>
      <c r="D95" s="532"/>
      <c r="E95" s="540"/>
      <c r="F95" s="529">
        <f t="shared" si="18"/>
        <v>0</v>
      </c>
      <c r="G95" s="534"/>
      <c r="H95" s="534"/>
      <c r="I95" s="534"/>
      <c r="J95" s="534"/>
      <c r="K95" s="534">
        <f t="shared" si="19"/>
        <v>0</v>
      </c>
      <c r="L95" s="570">
        <f t="shared" si="11"/>
        <v>0</v>
      </c>
      <c r="M95" s="493"/>
    </row>
    <row r="96" spans="1:13" ht="15.75" outlineLevel="1" thickBot="1">
      <c r="A96" s="606"/>
      <c r="B96" s="607"/>
      <c r="C96" s="608"/>
      <c r="D96" s="609">
        <f>D87+D80+D70+D60+D50</f>
        <v>173</v>
      </c>
      <c r="E96" s="609">
        <f>E87+E80+E70+E60+E50</f>
        <v>152</v>
      </c>
      <c r="F96" s="609">
        <f>F87+F80+F70+F60+F50</f>
        <v>325</v>
      </c>
      <c r="G96" s="609">
        <f t="shared" ref="G96:J96" si="20">G87+G80+G70+G60+G50</f>
        <v>0</v>
      </c>
      <c r="H96" s="609">
        <f t="shared" si="20"/>
        <v>148</v>
      </c>
      <c r="I96" s="609">
        <f t="shared" si="20"/>
        <v>124</v>
      </c>
      <c r="J96" s="609">
        <f t="shared" si="20"/>
        <v>0</v>
      </c>
      <c r="K96" s="609">
        <f>K87+K80+K70+K60+K50</f>
        <v>272</v>
      </c>
      <c r="L96" s="770">
        <f>L87+L80+L70+L60+L50</f>
        <v>53</v>
      </c>
      <c r="M96" s="610"/>
    </row>
    <row r="97" spans="1:13" outlineLevel="1">
      <c r="A97" s="597"/>
      <c r="B97" s="598"/>
      <c r="C97" s="599"/>
      <c r="D97" s="600"/>
      <c r="E97" s="600"/>
      <c r="F97" s="601"/>
      <c r="G97" s="596"/>
      <c r="H97" s="596"/>
      <c r="I97" s="596"/>
      <c r="J97" s="596"/>
      <c r="K97" s="601"/>
      <c r="L97" s="602"/>
      <c r="M97" s="603"/>
    </row>
    <row r="98" spans="1:13" ht="15.75" outlineLevel="1">
      <c r="A98" s="536">
        <v>1</v>
      </c>
      <c r="B98" s="537" t="s">
        <v>858</v>
      </c>
      <c r="C98" s="538"/>
      <c r="D98" s="538"/>
      <c r="E98" s="538"/>
      <c r="F98" s="531"/>
      <c r="G98" s="531"/>
      <c r="H98" s="531"/>
      <c r="I98" s="531"/>
      <c r="J98" s="531"/>
      <c r="K98" s="531"/>
      <c r="L98" s="572"/>
      <c r="M98" s="579"/>
    </row>
    <row r="99" spans="1:13" outlineLevel="1">
      <c r="A99" s="539"/>
      <c r="B99" s="513" t="s">
        <v>1077</v>
      </c>
      <c r="C99" s="532" t="s">
        <v>1040</v>
      </c>
      <c r="D99" s="532">
        <v>20</v>
      </c>
      <c r="E99" s="532">
        <v>158</v>
      </c>
      <c r="F99" s="529">
        <f t="shared" ref="F99:F106" si="21">SUM(D99,E99)</f>
        <v>178</v>
      </c>
      <c r="G99" s="534"/>
      <c r="H99" s="534">
        <f>H103+H104+H101+H102</f>
        <v>19</v>
      </c>
      <c r="I99" s="534">
        <f>I103+I104+I101+I102</f>
        <v>103</v>
      </c>
      <c r="J99" s="534">
        <f>J103+J104+J101+J102</f>
        <v>48</v>
      </c>
      <c r="K99" s="534">
        <f>H99+I99+J99</f>
        <v>170</v>
      </c>
      <c r="L99" s="570">
        <f t="shared" ref="L99:L145" si="22">F99-K99</f>
        <v>8</v>
      </c>
      <c r="M99" s="769"/>
    </row>
    <row r="100" spans="1:13" outlineLevel="1">
      <c r="A100" s="539" t="s">
        <v>1041</v>
      </c>
      <c r="B100" s="513" t="s">
        <v>1078</v>
      </c>
      <c r="C100" s="532" t="s">
        <v>1040</v>
      </c>
      <c r="D100" s="512">
        <v>0</v>
      </c>
      <c r="E100" s="528">
        <v>0</v>
      </c>
      <c r="F100" s="529">
        <f t="shared" si="21"/>
        <v>0</v>
      </c>
      <c r="G100" s="534"/>
      <c r="H100" s="534"/>
      <c r="I100" s="534"/>
      <c r="J100" s="534"/>
      <c r="K100" s="534">
        <f t="shared" ref="K100:K106" si="23">H100+I100+J100</f>
        <v>0</v>
      </c>
      <c r="L100" s="570">
        <f t="shared" si="22"/>
        <v>0</v>
      </c>
      <c r="M100" s="579"/>
    </row>
    <row r="101" spans="1:13" outlineLevel="1">
      <c r="A101" s="539" t="s">
        <v>1042</v>
      </c>
      <c r="B101" s="513" t="s">
        <v>67</v>
      </c>
      <c r="C101" s="532" t="s">
        <v>1040</v>
      </c>
      <c r="D101" s="532">
        <v>2</v>
      </c>
      <c r="E101" s="528">
        <v>5</v>
      </c>
      <c r="F101" s="529">
        <f t="shared" si="21"/>
        <v>7</v>
      </c>
      <c r="G101" s="534"/>
      <c r="H101" s="534">
        <v>0</v>
      </c>
      <c r="I101" s="534">
        <v>0</v>
      </c>
      <c r="J101" s="534"/>
      <c r="K101" s="534">
        <f t="shared" si="23"/>
        <v>0</v>
      </c>
      <c r="L101" s="570">
        <f t="shared" si="22"/>
        <v>7</v>
      </c>
      <c r="M101" s="579"/>
    </row>
    <row r="102" spans="1:13" outlineLevel="1">
      <c r="A102" s="539" t="s">
        <v>1044</v>
      </c>
      <c r="B102" s="513" t="s">
        <v>54</v>
      </c>
      <c r="C102" s="532" t="s">
        <v>1040</v>
      </c>
      <c r="D102" s="532">
        <v>14</v>
      </c>
      <c r="E102" s="528">
        <v>114</v>
      </c>
      <c r="F102" s="529">
        <f t="shared" si="21"/>
        <v>128</v>
      </c>
      <c r="G102" s="534"/>
      <c r="H102" s="534">
        <f>15-H103</f>
        <v>2</v>
      </c>
      <c r="I102" s="534">
        <f>76-I103</f>
        <v>31</v>
      </c>
      <c r="J102" s="534">
        <f>38-J103</f>
        <v>18</v>
      </c>
      <c r="K102" s="534">
        <f t="shared" si="23"/>
        <v>51</v>
      </c>
      <c r="L102" s="570">
        <f t="shared" si="22"/>
        <v>77</v>
      </c>
      <c r="M102" s="769"/>
    </row>
    <row r="103" spans="1:13" outlineLevel="1">
      <c r="A103" s="539"/>
      <c r="B103" s="513" t="s">
        <v>1079</v>
      </c>
      <c r="C103" s="532" t="s">
        <v>1040</v>
      </c>
      <c r="D103" s="532"/>
      <c r="E103" s="528"/>
      <c r="F103" s="529"/>
      <c r="G103" s="534"/>
      <c r="H103" s="534">
        <f>H105+H106</f>
        <v>13</v>
      </c>
      <c r="I103" s="534">
        <f>I105+I106</f>
        <v>45</v>
      </c>
      <c r="J103" s="534">
        <f>J105+J106</f>
        <v>20</v>
      </c>
      <c r="K103" s="534">
        <f t="shared" si="23"/>
        <v>78</v>
      </c>
      <c r="L103" s="570"/>
      <c r="M103" s="769"/>
    </row>
    <row r="104" spans="1:13" outlineLevel="1">
      <c r="A104" s="539" t="s">
        <v>1047</v>
      </c>
      <c r="B104" s="513" t="s">
        <v>64</v>
      </c>
      <c r="C104" s="532" t="s">
        <v>1040</v>
      </c>
      <c r="D104" s="532">
        <v>4</v>
      </c>
      <c r="E104" s="528">
        <v>39</v>
      </c>
      <c r="F104" s="529">
        <f t="shared" si="21"/>
        <v>43</v>
      </c>
      <c r="G104" s="534"/>
      <c r="H104" s="534">
        <v>4</v>
      </c>
      <c r="I104" s="534">
        <v>27</v>
      </c>
      <c r="J104" s="534">
        <v>10</v>
      </c>
      <c r="K104" s="534">
        <f t="shared" si="23"/>
        <v>41</v>
      </c>
      <c r="L104" s="570">
        <f t="shared" si="22"/>
        <v>2</v>
      </c>
      <c r="M104" s="769"/>
    </row>
    <row r="105" spans="1:13" outlineLevel="1">
      <c r="A105" s="539" t="s">
        <v>1048</v>
      </c>
      <c r="B105" s="513" t="s">
        <v>69</v>
      </c>
      <c r="C105" s="532" t="s">
        <v>1040</v>
      </c>
      <c r="D105" s="532">
        <v>6</v>
      </c>
      <c r="E105" s="528">
        <v>47</v>
      </c>
      <c r="F105" s="529">
        <f t="shared" si="21"/>
        <v>53</v>
      </c>
      <c r="G105" s="534"/>
      <c r="H105" s="534">
        <v>6</v>
      </c>
      <c r="I105" s="534">
        <v>33</v>
      </c>
      <c r="J105" s="534">
        <v>13</v>
      </c>
      <c r="K105" s="534">
        <f t="shared" si="23"/>
        <v>52</v>
      </c>
      <c r="L105" s="570">
        <f t="shared" si="22"/>
        <v>1</v>
      </c>
      <c r="M105" s="769"/>
    </row>
    <row r="106" spans="1:13" outlineLevel="1">
      <c r="A106" s="539" t="s">
        <v>1049</v>
      </c>
      <c r="B106" s="513" t="s">
        <v>433</v>
      </c>
      <c r="C106" s="532" t="s">
        <v>1040</v>
      </c>
      <c r="D106" s="532">
        <v>6</v>
      </c>
      <c r="E106" s="528">
        <v>19</v>
      </c>
      <c r="F106" s="529">
        <f t="shared" si="21"/>
        <v>25</v>
      </c>
      <c r="G106" s="534"/>
      <c r="H106" s="534">
        <v>7</v>
      </c>
      <c r="I106" s="534">
        <v>12</v>
      </c>
      <c r="J106" s="534">
        <v>7</v>
      </c>
      <c r="K106" s="534">
        <f t="shared" si="23"/>
        <v>26</v>
      </c>
      <c r="L106" s="570">
        <f t="shared" si="22"/>
        <v>-1</v>
      </c>
      <c r="M106" s="769"/>
    </row>
    <row r="107" spans="1:13" outlineLevel="1">
      <c r="A107" s="536"/>
      <c r="B107" s="537" t="s">
        <v>1080</v>
      </c>
      <c r="C107" s="538"/>
      <c r="D107" s="538"/>
      <c r="E107" s="538"/>
      <c r="F107" s="531"/>
      <c r="G107" s="531"/>
      <c r="H107" s="531"/>
      <c r="I107" s="531"/>
      <c r="J107" s="531"/>
      <c r="K107" s="531"/>
      <c r="L107" s="570">
        <f t="shared" si="22"/>
        <v>0</v>
      </c>
      <c r="M107" s="579"/>
    </row>
    <row r="108" spans="1:13" outlineLevel="1">
      <c r="A108" s="539"/>
      <c r="B108" s="513" t="s">
        <v>1051</v>
      </c>
      <c r="C108" s="532" t="s">
        <v>1040</v>
      </c>
      <c r="D108" s="532">
        <v>8</v>
      </c>
      <c r="E108" s="532">
        <v>39</v>
      </c>
      <c r="F108" s="529">
        <f t="shared" ref="F108:F117" si="24">SUM(D108,E108)</f>
        <v>47</v>
      </c>
      <c r="G108" s="534"/>
      <c r="H108" s="534">
        <f>H109+H110+H111+H112+H113</f>
        <v>2</v>
      </c>
      <c r="I108" s="534">
        <f>I109+I110+I111+I112+I113</f>
        <v>9</v>
      </c>
      <c r="J108" s="534">
        <f>J109+J110+J111+J112+J113</f>
        <v>8</v>
      </c>
      <c r="K108" s="534">
        <f t="shared" ref="K108:K117" si="25">H108+I108+J108</f>
        <v>19</v>
      </c>
      <c r="L108" s="570">
        <f t="shared" si="22"/>
        <v>28</v>
      </c>
      <c r="M108" s="579"/>
    </row>
    <row r="109" spans="1:13" outlineLevel="1">
      <c r="A109" s="539" t="s">
        <v>1041</v>
      </c>
      <c r="B109" s="513" t="s">
        <v>1081</v>
      </c>
      <c r="C109" s="532" t="s">
        <v>1040</v>
      </c>
      <c r="D109" s="532">
        <v>1</v>
      </c>
      <c r="E109" s="532">
        <v>0</v>
      </c>
      <c r="F109" s="529">
        <f t="shared" si="24"/>
        <v>1</v>
      </c>
      <c r="G109" s="534"/>
      <c r="H109" s="534"/>
      <c r="I109" s="534"/>
      <c r="J109" s="534"/>
      <c r="K109" s="534">
        <f t="shared" si="25"/>
        <v>0</v>
      </c>
      <c r="L109" s="570">
        <f t="shared" si="22"/>
        <v>1</v>
      </c>
      <c r="M109" s="579"/>
    </row>
    <row r="110" spans="1:13" outlineLevel="1">
      <c r="A110" s="539" t="s">
        <v>1042</v>
      </c>
      <c r="B110" s="513" t="s">
        <v>1082</v>
      </c>
      <c r="C110" s="532" t="s">
        <v>1040</v>
      </c>
      <c r="D110" s="532">
        <v>1</v>
      </c>
      <c r="E110" s="532">
        <v>0</v>
      </c>
      <c r="F110" s="529">
        <f t="shared" si="24"/>
        <v>1</v>
      </c>
      <c r="G110" s="534"/>
      <c r="H110" s="534"/>
      <c r="I110" s="534"/>
      <c r="J110" s="534"/>
      <c r="K110" s="534">
        <f t="shared" si="25"/>
        <v>0</v>
      </c>
      <c r="L110" s="570">
        <f t="shared" si="22"/>
        <v>1</v>
      </c>
      <c r="M110" s="579"/>
    </row>
    <row r="111" spans="1:13" outlineLevel="1">
      <c r="A111" s="539" t="s">
        <v>1044</v>
      </c>
      <c r="B111" s="513" t="s">
        <v>1083</v>
      </c>
      <c r="C111" s="532" t="s">
        <v>1040</v>
      </c>
      <c r="D111" s="532">
        <v>4</v>
      </c>
      <c r="E111" s="532">
        <v>33</v>
      </c>
      <c r="F111" s="529">
        <f t="shared" si="24"/>
        <v>37</v>
      </c>
      <c r="G111" s="534"/>
      <c r="H111" s="534">
        <f>2-1</f>
        <v>1</v>
      </c>
      <c r="I111" s="534">
        <f>9-3</f>
        <v>6</v>
      </c>
      <c r="J111" s="534">
        <f>8-4</f>
        <v>4</v>
      </c>
      <c r="K111" s="534">
        <f t="shared" si="25"/>
        <v>11</v>
      </c>
      <c r="L111" s="570">
        <f t="shared" si="22"/>
        <v>26</v>
      </c>
      <c r="M111" s="579"/>
    </row>
    <row r="112" spans="1:13" outlineLevel="1">
      <c r="A112" s="539"/>
      <c r="B112" s="513" t="s">
        <v>1084</v>
      </c>
      <c r="C112" s="532"/>
      <c r="D112" s="532"/>
      <c r="E112" s="532"/>
      <c r="F112" s="529"/>
      <c r="G112" s="534"/>
      <c r="H112" s="534">
        <f>H114+H115+H116+H117</f>
        <v>1</v>
      </c>
      <c r="I112" s="534">
        <f>I114+I115+I116+I117</f>
        <v>3</v>
      </c>
      <c r="J112" s="534">
        <f>J114+J115+J116+J117</f>
        <v>4</v>
      </c>
      <c r="K112" s="534">
        <f t="shared" si="25"/>
        <v>8</v>
      </c>
      <c r="L112" s="570"/>
      <c r="M112" s="579"/>
    </row>
    <row r="113" spans="1:13" outlineLevel="1">
      <c r="A113" s="539" t="s">
        <v>1046</v>
      </c>
      <c r="B113" s="513" t="s">
        <v>1085</v>
      </c>
      <c r="C113" s="532" t="s">
        <v>1040</v>
      </c>
      <c r="D113" s="532">
        <v>2</v>
      </c>
      <c r="E113" s="532">
        <v>6</v>
      </c>
      <c r="F113" s="529">
        <f t="shared" si="24"/>
        <v>8</v>
      </c>
      <c r="G113" s="534"/>
      <c r="H113" s="534"/>
      <c r="I113" s="534"/>
      <c r="J113" s="534"/>
      <c r="K113" s="534">
        <f t="shared" si="25"/>
        <v>0</v>
      </c>
      <c r="L113" s="570">
        <f t="shared" si="22"/>
        <v>8</v>
      </c>
      <c r="M113" s="579"/>
    </row>
    <row r="114" spans="1:13" outlineLevel="1">
      <c r="A114" s="539" t="s">
        <v>1047</v>
      </c>
      <c r="B114" s="513" t="s">
        <v>1086</v>
      </c>
      <c r="C114" s="532" t="s">
        <v>1040</v>
      </c>
      <c r="D114" s="532">
        <v>1</v>
      </c>
      <c r="E114" s="532">
        <v>11</v>
      </c>
      <c r="F114" s="529">
        <f t="shared" si="24"/>
        <v>12</v>
      </c>
      <c r="G114" s="534"/>
      <c r="H114" s="534"/>
      <c r="I114" s="534"/>
      <c r="J114" s="534"/>
      <c r="K114" s="534">
        <f t="shared" si="25"/>
        <v>0</v>
      </c>
      <c r="L114" s="570">
        <f t="shared" si="22"/>
        <v>12</v>
      </c>
      <c r="M114" s="579"/>
    </row>
    <row r="115" spans="1:13" outlineLevel="1">
      <c r="A115" s="539" t="s">
        <v>1048</v>
      </c>
      <c r="B115" s="513" t="s">
        <v>1087</v>
      </c>
      <c r="C115" s="532" t="s">
        <v>1040</v>
      </c>
      <c r="D115" s="532">
        <v>1</v>
      </c>
      <c r="E115" s="532">
        <v>9</v>
      </c>
      <c r="F115" s="529">
        <f t="shared" si="24"/>
        <v>10</v>
      </c>
      <c r="G115" s="534"/>
      <c r="H115" s="534">
        <v>1</v>
      </c>
      <c r="I115" s="534">
        <v>3</v>
      </c>
      <c r="J115" s="534">
        <v>4</v>
      </c>
      <c r="K115" s="534">
        <f t="shared" si="25"/>
        <v>8</v>
      </c>
      <c r="L115" s="570">
        <f t="shared" si="22"/>
        <v>2</v>
      </c>
      <c r="M115" s="579"/>
    </row>
    <row r="116" spans="1:13" outlineLevel="1">
      <c r="A116" s="539" t="s">
        <v>1049</v>
      </c>
      <c r="B116" s="513" t="s">
        <v>1088</v>
      </c>
      <c r="C116" s="532" t="s">
        <v>1040</v>
      </c>
      <c r="D116" s="532">
        <v>0</v>
      </c>
      <c r="E116" s="532">
        <v>5</v>
      </c>
      <c r="F116" s="529">
        <f t="shared" si="24"/>
        <v>5</v>
      </c>
      <c r="G116" s="534"/>
      <c r="H116" s="534"/>
      <c r="I116" s="534"/>
      <c r="J116" s="534"/>
      <c r="K116" s="534">
        <f t="shared" si="25"/>
        <v>0</v>
      </c>
      <c r="L116" s="570">
        <f t="shared" si="22"/>
        <v>5</v>
      </c>
      <c r="M116" s="579"/>
    </row>
    <row r="117" spans="1:13" outlineLevel="1">
      <c r="A117" s="539" t="s">
        <v>1089</v>
      </c>
      <c r="B117" s="513" t="s">
        <v>1090</v>
      </c>
      <c r="C117" s="532" t="s">
        <v>1040</v>
      </c>
      <c r="D117" s="532"/>
      <c r="E117" s="532">
        <v>1</v>
      </c>
      <c r="F117" s="529">
        <f t="shared" si="24"/>
        <v>1</v>
      </c>
      <c r="G117" s="534"/>
      <c r="H117" s="534"/>
      <c r="I117" s="534"/>
      <c r="J117" s="534"/>
      <c r="K117" s="534">
        <f t="shared" si="25"/>
        <v>0</v>
      </c>
      <c r="L117" s="570">
        <f t="shared" si="22"/>
        <v>1</v>
      </c>
      <c r="M117" s="579"/>
    </row>
    <row r="118" spans="1:13" outlineLevel="1">
      <c r="A118" s="536"/>
      <c r="B118" s="537" t="s">
        <v>1091</v>
      </c>
      <c r="C118" s="538"/>
      <c r="D118" s="538"/>
      <c r="E118" s="538"/>
      <c r="F118" s="531"/>
      <c r="G118" s="531"/>
      <c r="H118" s="531"/>
      <c r="I118" s="531"/>
      <c r="J118" s="531"/>
      <c r="K118" s="531"/>
      <c r="L118" s="570">
        <f t="shared" si="22"/>
        <v>0</v>
      </c>
      <c r="M118" s="579"/>
    </row>
    <row r="119" spans="1:13" outlineLevel="1">
      <c r="A119" s="539"/>
      <c r="B119" s="513" t="s">
        <v>1051</v>
      </c>
      <c r="C119" s="532" t="s">
        <v>1040</v>
      </c>
      <c r="D119" s="532">
        <v>6</v>
      </c>
      <c r="E119" s="532">
        <v>19</v>
      </c>
      <c r="F119" s="529">
        <f t="shared" ref="F119:F125" si="26">SUM(D119,E119)</f>
        <v>25</v>
      </c>
      <c r="G119" s="534"/>
      <c r="H119" s="534">
        <f>H121+H120+H122</f>
        <v>6</v>
      </c>
      <c r="I119" s="534">
        <f>I121+I120+I122</f>
        <v>10</v>
      </c>
      <c r="J119" s="534">
        <f>J121+J120+J122</f>
        <v>5</v>
      </c>
      <c r="K119" s="534">
        <f t="shared" ref="K119:K125" si="27">H119+I119+J119</f>
        <v>21</v>
      </c>
      <c r="L119" s="570">
        <f t="shared" si="22"/>
        <v>4</v>
      </c>
      <c r="M119" s="769"/>
    </row>
    <row r="120" spans="1:13" outlineLevel="1">
      <c r="A120" s="539" t="s">
        <v>1044</v>
      </c>
      <c r="B120" s="513" t="s">
        <v>1092</v>
      </c>
      <c r="C120" s="532" t="s">
        <v>1040</v>
      </c>
      <c r="D120" s="532">
        <v>5</v>
      </c>
      <c r="E120" s="532">
        <v>14</v>
      </c>
      <c r="F120" s="529">
        <f t="shared" si="26"/>
        <v>19</v>
      </c>
      <c r="G120" s="534"/>
      <c r="H120" s="534">
        <f>5-4</f>
        <v>1</v>
      </c>
      <c r="I120" s="534">
        <f>6-3</f>
        <v>3</v>
      </c>
      <c r="J120" s="534">
        <f>5-5</f>
        <v>0</v>
      </c>
      <c r="K120" s="534">
        <f t="shared" si="27"/>
        <v>4</v>
      </c>
      <c r="L120" s="570">
        <f t="shared" si="22"/>
        <v>15</v>
      </c>
      <c r="M120" s="769"/>
    </row>
    <row r="121" spans="1:13" outlineLevel="1">
      <c r="A121" s="539"/>
      <c r="B121" s="513" t="s">
        <v>1093</v>
      </c>
      <c r="C121" s="532"/>
      <c r="D121" s="532"/>
      <c r="E121" s="532"/>
      <c r="F121" s="529"/>
      <c r="G121" s="534"/>
      <c r="H121" s="534">
        <f>H123+H124+H125</f>
        <v>4</v>
      </c>
      <c r="I121" s="534">
        <f>I123+I124+I125</f>
        <v>3</v>
      </c>
      <c r="J121" s="534">
        <f>J123+J124+J125</f>
        <v>5</v>
      </c>
      <c r="K121" s="534">
        <f t="shared" si="27"/>
        <v>12</v>
      </c>
      <c r="L121" s="570"/>
      <c r="M121" s="769"/>
    </row>
    <row r="122" spans="1:13" outlineLevel="1">
      <c r="A122" s="539" t="s">
        <v>1046</v>
      </c>
      <c r="B122" s="513" t="s">
        <v>1094</v>
      </c>
      <c r="C122" s="532" t="s">
        <v>1040</v>
      </c>
      <c r="D122" s="532">
        <v>1</v>
      </c>
      <c r="E122" s="532">
        <v>5</v>
      </c>
      <c r="F122" s="529">
        <f t="shared" si="26"/>
        <v>6</v>
      </c>
      <c r="G122" s="534"/>
      <c r="H122" s="534">
        <v>1</v>
      </c>
      <c r="I122" s="534">
        <v>4</v>
      </c>
      <c r="J122" s="534"/>
      <c r="K122" s="534">
        <f t="shared" si="27"/>
        <v>5</v>
      </c>
      <c r="L122" s="570">
        <f t="shared" si="22"/>
        <v>1</v>
      </c>
      <c r="M122" s="769"/>
    </row>
    <row r="123" spans="1:13" outlineLevel="1">
      <c r="A123" s="539" t="s">
        <v>1047</v>
      </c>
      <c r="B123" s="513" t="s">
        <v>1095</v>
      </c>
      <c r="C123" s="532" t="s">
        <v>1040</v>
      </c>
      <c r="D123" s="532">
        <v>2</v>
      </c>
      <c r="E123" s="532">
        <v>5</v>
      </c>
      <c r="F123" s="529">
        <f t="shared" si="26"/>
        <v>7</v>
      </c>
      <c r="G123" s="534"/>
      <c r="H123" s="534">
        <v>2</v>
      </c>
      <c r="I123" s="534">
        <v>1</v>
      </c>
      <c r="J123" s="534">
        <v>4</v>
      </c>
      <c r="K123" s="534">
        <f t="shared" si="27"/>
        <v>7</v>
      </c>
      <c r="L123" s="570">
        <f t="shared" si="22"/>
        <v>0</v>
      </c>
      <c r="M123" s="769"/>
    </row>
    <row r="124" spans="1:13" outlineLevel="1">
      <c r="A124" s="539" t="s">
        <v>1048</v>
      </c>
      <c r="B124" s="513" t="s">
        <v>1096</v>
      </c>
      <c r="C124" s="532" t="s">
        <v>1040</v>
      </c>
      <c r="D124" s="532">
        <v>2</v>
      </c>
      <c r="E124" s="532">
        <v>3</v>
      </c>
      <c r="F124" s="529">
        <f t="shared" si="26"/>
        <v>5</v>
      </c>
      <c r="G124" s="534"/>
      <c r="H124" s="534">
        <v>2</v>
      </c>
      <c r="I124" s="534">
        <v>2</v>
      </c>
      <c r="J124" s="534">
        <v>1</v>
      </c>
      <c r="K124" s="534">
        <f t="shared" si="27"/>
        <v>5</v>
      </c>
      <c r="L124" s="570">
        <f t="shared" si="22"/>
        <v>0</v>
      </c>
      <c r="M124" s="769"/>
    </row>
    <row r="125" spans="1:13" outlineLevel="1">
      <c r="A125" s="539" t="s">
        <v>1049</v>
      </c>
      <c r="B125" s="513" t="s">
        <v>1097</v>
      </c>
      <c r="C125" s="532" t="s">
        <v>1040</v>
      </c>
      <c r="D125" s="532">
        <v>0</v>
      </c>
      <c r="E125" s="532">
        <v>3</v>
      </c>
      <c r="F125" s="529">
        <f t="shared" si="26"/>
        <v>3</v>
      </c>
      <c r="G125" s="534"/>
      <c r="H125" s="534"/>
      <c r="I125" s="534"/>
      <c r="J125" s="534"/>
      <c r="K125" s="534">
        <f t="shared" si="27"/>
        <v>0</v>
      </c>
      <c r="L125" s="570">
        <f t="shared" si="22"/>
        <v>3</v>
      </c>
      <c r="M125" s="579"/>
    </row>
    <row r="126" spans="1:13" outlineLevel="1">
      <c r="A126" s="536"/>
      <c r="B126" s="537" t="s">
        <v>1098</v>
      </c>
      <c r="C126" s="538"/>
      <c r="D126" s="538"/>
      <c r="E126" s="538"/>
      <c r="F126" s="531"/>
      <c r="G126" s="531"/>
      <c r="H126" s="531"/>
      <c r="I126" s="531"/>
      <c r="J126" s="531"/>
      <c r="K126" s="531"/>
      <c r="L126" s="570">
        <f t="shared" si="22"/>
        <v>0</v>
      </c>
      <c r="M126" s="579"/>
    </row>
    <row r="127" spans="1:13" outlineLevel="1">
      <c r="A127" s="539" t="s">
        <v>1041</v>
      </c>
      <c r="B127" s="513" t="s">
        <v>1099</v>
      </c>
      <c r="C127" s="532" t="s">
        <v>1040</v>
      </c>
      <c r="D127" s="532">
        <v>10</v>
      </c>
      <c r="E127" s="528">
        <v>10</v>
      </c>
      <c r="F127" s="529">
        <f t="shared" ref="F127:F134" si="28">SUM(D127,E127)</f>
        <v>20</v>
      </c>
      <c r="G127" s="534"/>
      <c r="H127" s="534"/>
      <c r="I127" s="534"/>
      <c r="J127" s="534"/>
      <c r="K127" s="534">
        <f t="shared" ref="K127:K134" si="29">H127+I127+J127</f>
        <v>0</v>
      </c>
      <c r="L127" s="570">
        <f t="shared" si="22"/>
        <v>20</v>
      </c>
      <c r="M127" s="579"/>
    </row>
    <row r="128" spans="1:13" outlineLevel="1">
      <c r="A128" s="539"/>
      <c r="B128" s="513" t="s">
        <v>454</v>
      </c>
      <c r="C128" s="532" t="s">
        <v>1040</v>
      </c>
      <c r="D128" s="532">
        <v>1</v>
      </c>
      <c r="E128" s="528"/>
      <c r="F128" s="529">
        <f t="shared" si="28"/>
        <v>1</v>
      </c>
      <c r="G128" s="534"/>
      <c r="H128" s="534"/>
      <c r="I128" s="534"/>
      <c r="J128" s="534"/>
      <c r="K128" s="534">
        <f t="shared" si="29"/>
        <v>0</v>
      </c>
      <c r="L128" s="570">
        <f t="shared" si="22"/>
        <v>1</v>
      </c>
      <c r="M128" s="579"/>
    </row>
    <row r="129" spans="1:13" outlineLevel="1">
      <c r="A129" s="539" t="s">
        <v>1042</v>
      </c>
      <c r="B129" s="513" t="s">
        <v>434</v>
      </c>
      <c r="C129" s="532" t="s">
        <v>1040</v>
      </c>
      <c r="D129" s="532">
        <v>5</v>
      </c>
      <c r="E129" s="528">
        <v>8</v>
      </c>
      <c r="F129" s="529">
        <f t="shared" si="28"/>
        <v>13</v>
      </c>
      <c r="G129" s="534"/>
      <c r="H129" s="534"/>
      <c r="I129" s="534"/>
      <c r="J129" s="534"/>
      <c r="K129" s="534">
        <f t="shared" si="29"/>
        <v>0</v>
      </c>
      <c r="L129" s="570">
        <f t="shared" si="22"/>
        <v>13</v>
      </c>
      <c r="M129" s="579"/>
    </row>
    <row r="130" spans="1:13" outlineLevel="1">
      <c r="A130" s="539" t="s">
        <v>1044</v>
      </c>
      <c r="B130" s="513" t="s">
        <v>438</v>
      </c>
      <c r="C130" s="532" t="s">
        <v>1040</v>
      </c>
      <c r="D130" s="532">
        <v>4</v>
      </c>
      <c r="E130" s="528">
        <v>2</v>
      </c>
      <c r="F130" s="529">
        <f t="shared" si="28"/>
        <v>6</v>
      </c>
      <c r="G130" s="534"/>
      <c r="H130" s="534"/>
      <c r="I130" s="534"/>
      <c r="J130" s="534"/>
      <c r="K130" s="534">
        <f t="shared" si="29"/>
        <v>0</v>
      </c>
      <c r="L130" s="570">
        <f t="shared" si="22"/>
        <v>6</v>
      </c>
      <c r="M130" s="579"/>
    </row>
    <row r="131" spans="1:13" outlineLevel="1">
      <c r="A131" s="539" t="s">
        <v>1046</v>
      </c>
      <c r="B131" s="513" t="s">
        <v>544</v>
      </c>
      <c r="C131" s="532" t="s">
        <v>1040</v>
      </c>
      <c r="D131" s="532">
        <v>0</v>
      </c>
      <c r="E131" s="528">
        <v>1</v>
      </c>
      <c r="F131" s="529">
        <f t="shared" si="28"/>
        <v>1</v>
      </c>
      <c r="G131" s="534"/>
      <c r="H131" s="534"/>
      <c r="I131" s="534"/>
      <c r="J131" s="534"/>
      <c r="K131" s="534">
        <f t="shared" si="29"/>
        <v>0</v>
      </c>
      <c r="L131" s="570">
        <f t="shared" si="22"/>
        <v>1</v>
      </c>
      <c r="M131" s="579"/>
    </row>
    <row r="132" spans="1:13" outlineLevel="1">
      <c r="A132" s="539" t="s">
        <v>1047</v>
      </c>
      <c r="B132" s="513" t="s">
        <v>437</v>
      </c>
      <c r="C132" s="532" t="s">
        <v>1040</v>
      </c>
      <c r="D132" s="532">
        <v>1</v>
      </c>
      <c r="E132" s="528">
        <v>1</v>
      </c>
      <c r="F132" s="529">
        <f t="shared" si="28"/>
        <v>2</v>
      </c>
      <c r="G132" s="534"/>
      <c r="H132" s="534"/>
      <c r="I132" s="534"/>
      <c r="J132" s="534"/>
      <c r="K132" s="534">
        <f t="shared" si="29"/>
        <v>0</v>
      </c>
      <c r="L132" s="570">
        <f t="shared" si="22"/>
        <v>2</v>
      </c>
      <c r="M132" s="579"/>
    </row>
    <row r="133" spans="1:13" outlineLevel="1">
      <c r="A133" s="539" t="s">
        <v>1100</v>
      </c>
      <c r="B133" s="513" t="s">
        <v>449</v>
      </c>
      <c r="C133" s="532" t="s">
        <v>1040</v>
      </c>
      <c r="D133" s="532">
        <v>3</v>
      </c>
      <c r="E133" s="528">
        <v>1</v>
      </c>
      <c r="F133" s="529">
        <f t="shared" si="28"/>
        <v>4</v>
      </c>
      <c r="G133" s="534"/>
      <c r="H133" s="534"/>
      <c r="I133" s="534"/>
      <c r="J133" s="534"/>
      <c r="K133" s="534">
        <f t="shared" si="29"/>
        <v>0</v>
      </c>
      <c r="L133" s="570">
        <f t="shared" si="22"/>
        <v>4</v>
      </c>
      <c r="M133" s="579"/>
    </row>
    <row r="134" spans="1:13" outlineLevel="1">
      <c r="A134" s="539" t="s">
        <v>1101</v>
      </c>
      <c r="B134" s="513" t="s">
        <v>553</v>
      </c>
      <c r="C134" s="532" t="s">
        <v>1040</v>
      </c>
      <c r="D134" s="532"/>
      <c r="E134" s="528">
        <v>1</v>
      </c>
      <c r="F134" s="529">
        <f t="shared" si="28"/>
        <v>1</v>
      </c>
      <c r="G134" s="534"/>
      <c r="H134" s="534"/>
      <c r="I134" s="534"/>
      <c r="J134" s="534"/>
      <c r="K134" s="534">
        <f t="shared" si="29"/>
        <v>0</v>
      </c>
      <c r="L134" s="570">
        <f t="shared" si="22"/>
        <v>1</v>
      </c>
      <c r="M134" s="579"/>
    </row>
    <row r="135" spans="1:13" outlineLevel="1">
      <c r="A135" s="536"/>
      <c r="B135" s="537" t="s">
        <v>1102</v>
      </c>
      <c r="C135" s="538"/>
      <c r="D135" s="538"/>
      <c r="E135" s="538"/>
      <c r="F135" s="531"/>
      <c r="G135" s="531"/>
      <c r="H135" s="531"/>
      <c r="I135" s="531"/>
      <c r="J135" s="531"/>
      <c r="K135" s="531"/>
      <c r="L135" s="570">
        <f t="shared" si="22"/>
        <v>0</v>
      </c>
      <c r="M135" s="579"/>
    </row>
    <row r="136" spans="1:13" outlineLevel="1">
      <c r="A136" s="539"/>
      <c r="B136" s="513" t="s">
        <v>1051</v>
      </c>
      <c r="C136" s="532" t="s">
        <v>1040</v>
      </c>
      <c r="D136" s="528">
        <v>3</v>
      </c>
      <c r="E136" s="528">
        <v>19</v>
      </c>
      <c r="F136" s="529">
        <f t="shared" ref="F136:F145" si="30">SUM(D136,E136)</f>
        <v>22</v>
      </c>
      <c r="G136" s="534"/>
      <c r="H136" s="534">
        <f>H137</f>
        <v>1</v>
      </c>
      <c r="I136" s="534"/>
      <c r="J136" s="534"/>
      <c r="K136" s="534">
        <f t="shared" ref="K136:K144" si="31">H136+I136+J136</f>
        <v>1</v>
      </c>
      <c r="L136" s="570">
        <f t="shared" si="22"/>
        <v>21</v>
      </c>
      <c r="M136" s="579"/>
    </row>
    <row r="137" spans="1:13" outlineLevel="1">
      <c r="A137" s="539" t="s">
        <v>1041</v>
      </c>
      <c r="B137" s="513" t="s">
        <v>275</v>
      </c>
      <c r="C137" s="532" t="s">
        <v>1040</v>
      </c>
      <c r="D137" s="528">
        <v>2</v>
      </c>
      <c r="E137" s="528">
        <v>19</v>
      </c>
      <c r="F137" s="529">
        <f t="shared" si="30"/>
        <v>21</v>
      </c>
      <c r="G137" s="534"/>
      <c r="H137" s="534">
        <f>H140</f>
        <v>1</v>
      </c>
      <c r="I137" s="534"/>
      <c r="J137" s="534"/>
      <c r="K137" s="534">
        <f t="shared" si="31"/>
        <v>1</v>
      </c>
      <c r="L137" s="570">
        <f t="shared" si="22"/>
        <v>20</v>
      </c>
      <c r="M137" s="579"/>
    </row>
    <row r="138" spans="1:13" outlineLevel="1">
      <c r="A138" s="539" t="s">
        <v>1042</v>
      </c>
      <c r="B138" s="513" t="s">
        <v>278</v>
      </c>
      <c r="C138" s="532" t="s">
        <v>1040</v>
      </c>
      <c r="D138" s="528">
        <v>1</v>
      </c>
      <c r="E138" s="528"/>
      <c r="F138" s="529">
        <f t="shared" si="30"/>
        <v>1</v>
      </c>
      <c r="G138" s="534"/>
      <c r="H138" s="534"/>
      <c r="I138" s="534"/>
      <c r="J138" s="534"/>
      <c r="K138" s="534">
        <f t="shared" si="31"/>
        <v>0</v>
      </c>
      <c r="L138" s="570">
        <f t="shared" si="22"/>
        <v>1</v>
      </c>
      <c r="M138" s="579"/>
    </row>
    <row r="139" spans="1:13" outlineLevel="1">
      <c r="A139" s="539" t="s">
        <v>1044</v>
      </c>
      <c r="B139" s="513" t="s">
        <v>277</v>
      </c>
      <c r="C139" s="532" t="s">
        <v>1040</v>
      </c>
      <c r="D139" s="528"/>
      <c r="E139" s="528">
        <v>2</v>
      </c>
      <c r="F139" s="529">
        <f t="shared" si="30"/>
        <v>2</v>
      </c>
      <c r="G139" s="534"/>
      <c r="H139" s="534"/>
      <c r="I139" s="534"/>
      <c r="J139" s="534"/>
      <c r="K139" s="534">
        <f t="shared" si="31"/>
        <v>0</v>
      </c>
      <c r="L139" s="570">
        <f t="shared" si="22"/>
        <v>2</v>
      </c>
      <c r="M139" s="579"/>
    </row>
    <row r="140" spans="1:13" outlineLevel="1">
      <c r="A140" s="539" t="s">
        <v>1046</v>
      </c>
      <c r="B140" s="513" t="s">
        <v>382</v>
      </c>
      <c r="C140" s="532" t="s">
        <v>1040</v>
      </c>
      <c r="D140" s="528">
        <v>1</v>
      </c>
      <c r="E140" s="528">
        <v>3</v>
      </c>
      <c r="F140" s="529">
        <f t="shared" si="30"/>
        <v>4</v>
      </c>
      <c r="G140" s="534"/>
      <c r="H140" s="534">
        <v>1</v>
      </c>
      <c r="I140" s="534"/>
      <c r="J140" s="534"/>
      <c r="K140" s="534">
        <f t="shared" si="31"/>
        <v>1</v>
      </c>
      <c r="L140" s="570">
        <f t="shared" si="22"/>
        <v>3</v>
      </c>
      <c r="M140" s="579"/>
    </row>
    <row r="141" spans="1:13" outlineLevel="1">
      <c r="A141" s="539" t="s">
        <v>1047</v>
      </c>
      <c r="B141" s="513" t="s">
        <v>1075</v>
      </c>
      <c r="C141" s="532" t="s">
        <v>1040</v>
      </c>
      <c r="D141" s="528"/>
      <c r="E141" s="528">
        <v>7</v>
      </c>
      <c r="F141" s="529">
        <f t="shared" si="30"/>
        <v>7</v>
      </c>
      <c r="G141" s="534"/>
      <c r="H141" s="534"/>
      <c r="I141" s="534"/>
      <c r="J141" s="534"/>
      <c r="K141" s="534">
        <f t="shared" si="31"/>
        <v>0</v>
      </c>
      <c r="L141" s="570">
        <f t="shared" si="22"/>
        <v>7</v>
      </c>
      <c r="M141" s="579"/>
    </row>
    <row r="142" spans="1:13" outlineLevel="1">
      <c r="A142" s="539" t="s">
        <v>1048</v>
      </c>
      <c r="B142" s="513" t="s">
        <v>482</v>
      </c>
      <c r="C142" s="532" t="s">
        <v>1040</v>
      </c>
      <c r="D142" s="528"/>
      <c r="E142" s="528">
        <v>2</v>
      </c>
      <c r="F142" s="529">
        <f t="shared" si="30"/>
        <v>2</v>
      </c>
      <c r="G142" s="534"/>
      <c r="H142" s="534"/>
      <c r="I142" s="534"/>
      <c r="J142" s="534"/>
      <c r="K142" s="534">
        <f t="shared" si="31"/>
        <v>0</v>
      </c>
      <c r="L142" s="570">
        <f t="shared" si="22"/>
        <v>2</v>
      </c>
      <c r="M142" s="579"/>
    </row>
    <row r="143" spans="1:13" outlineLevel="1">
      <c r="A143" s="539" t="s">
        <v>1047</v>
      </c>
      <c r="B143" s="513" t="s">
        <v>1103</v>
      </c>
      <c r="C143" s="532" t="s">
        <v>1040</v>
      </c>
      <c r="D143" s="528"/>
      <c r="E143" s="528">
        <v>2</v>
      </c>
      <c r="F143" s="529">
        <f t="shared" si="30"/>
        <v>2</v>
      </c>
      <c r="G143" s="534"/>
      <c r="H143" s="534"/>
      <c r="I143" s="534"/>
      <c r="J143" s="534"/>
      <c r="K143" s="534">
        <f t="shared" si="31"/>
        <v>0</v>
      </c>
      <c r="L143" s="570">
        <f t="shared" si="22"/>
        <v>2</v>
      </c>
      <c r="M143" s="579"/>
    </row>
    <row r="144" spans="1:13" outlineLevel="1">
      <c r="A144" s="539" t="s">
        <v>1048</v>
      </c>
      <c r="B144" s="513" t="s">
        <v>1076</v>
      </c>
      <c r="C144" s="532" t="s">
        <v>1040</v>
      </c>
      <c r="D144" s="528"/>
      <c r="E144" s="528"/>
      <c r="F144" s="529">
        <f t="shared" si="30"/>
        <v>0</v>
      </c>
      <c r="G144" s="534"/>
      <c r="H144" s="534"/>
      <c r="I144" s="534"/>
      <c r="J144" s="534"/>
      <c r="K144" s="534">
        <f t="shared" si="31"/>
        <v>0</v>
      </c>
      <c r="L144" s="570">
        <f t="shared" si="22"/>
        <v>0</v>
      </c>
      <c r="M144" s="579"/>
    </row>
    <row r="145" spans="1:13" outlineLevel="1">
      <c r="A145" s="536"/>
      <c r="B145" s="537" t="s">
        <v>603</v>
      </c>
      <c r="C145" s="532" t="s">
        <v>1040</v>
      </c>
      <c r="D145" s="538"/>
      <c r="E145" s="538">
        <v>2</v>
      </c>
      <c r="F145" s="529">
        <f t="shared" si="30"/>
        <v>2</v>
      </c>
      <c r="G145" s="531"/>
      <c r="H145" s="531"/>
      <c r="I145" s="531"/>
      <c r="J145" s="531"/>
      <c r="K145" s="531"/>
      <c r="L145" s="570">
        <f t="shared" si="22"/>
        <v>2</v>
      </c>
      <c r="M145" s="579"/>
    </row>
    <row r="146" spans="1:13" outlineLevel="1">
      <c r="A146" s="539"/>
      <c r="B146" s="513"/>
      <c r="C146" s="532"/>
      <c r="D146" s="533">
        <f>D136+D127+D119+D108+D99+D145</f>
        <v>47</v>
      </c>
      <c r="E146" s="533">
        <f>E136+E127+E119+E108+E99+E145</f>
        <v>247</v>
      </c>
      <c r="F146" s="533">
        <f>F136+F127+F119+F108+F99+F145</f>
        <v>294</v>
      </c>
      <c r="G146" s="534"/>
      <c r="H146" s="533">
        <f>H136+H127+H119+H108+H99+H145</f>
        <v>28</v>
      </c>
      <c r="I146" s="533">
        <f>I136+I127+I119+I108+I99+I145</f>
        <v>122</v>
      </c>
      <c r="J146" s="533">
        <f>J136+J127+J119+J108+J99+J145</f>
        <v>61</v>
      </c>
      <c r="K146" s="533">
        <f>K136+K127+K119+K108+K99+K145</f>
        <v>211</v>
      </c>
      <c r="L146" s="533">
        <f>L136+L127+L119+L108+L99+L145</f>
        <v>83</v>
      </c>
      <c r="M146" s="579"/>
    </row>
    <row r="147" spans="1:13">
      <c r="A147" s="541">
        <v>3</v>
      </c>
      <c r="B147" s="542" t="s">
        <v>1104</v>
      </c>
      <c r="C147" s="532"/>
      <c r="D147" s="532"/>
      <c r="E147" s="532"/>
      <c r="F147" s="529"/>
      <c r="G147" s="543"/>
      <c r="H147" s="543"/>
      <c r="I147" s="543"/>
      <c r="J147" s="543"/>
      <c r="K147" s="543"/>
      <c r="L147" s="574"/>
      <c r="M147" s="579"/>
    </row>
    <row r="148" spans="1:13" hidden="1" outlineLevel="1">
      <c r="A148" s="544" t="s">
        <v>1041</v>
      </c>
      <c r="B148" s="513" t="s">
        <v>1105</v>
      </c>
      <c r="C148" s="532" t="s">
        <v>1002</v>
      </c>
      <c r="D148" s="532"/>
      <c r="E148" s="528"/>
      <c r="F148" s="529"/>
      <c r="G148" s="534"/>
      <c r="H148" s="534"/>
      <c r="I148" s="534"/>
      <c r="J148" s="534"/>
      <c r="K148" s="529"/>
      <c r="L148" s="575"/>
      <c r="M148" s="579"/>
    </row>
    <row r="149" spans="1:13" hidden="1" outlineLevel="1">
      <c r="A149" s="544" t="s">
        <v>1042</v>
      </c>
      <c r="B149" s="513" t="s">
        <v>1106</v>
      </c>
      <c r="C149" s="532" t="s">
        <v>1002</v>
      </c>
      <c r="D149" s="532"/>
      <c r="E149" s="528"/>
      <c r="F149" s="529"/>
      <c r="G149" s="534"/>
      <c r="H149" s="534"/>
      <c r="I149" s="534"/>
      <c r="J149" s="534"/>
      <c r="K149" s="529"/>
      <c r="L149" s="576"/>
      <c r="M149" s="579"/>
    </row>
    <row r="150" spans="1:13" hidden="1" outlineLevel="1">
      <c r="A150" s="544" t="s">
        <v>1044</v>
      </c>
      <c r="B150" s="513" t="s">
        <v>1107</v>
      </c>
      <c r="C150" s="528" t="s">
        <v>997</v>
      </c>
      <c r="D150" s="528"/>
      <c r="E150" s="528"/>
      <c r="F150" s="529"/>
      <c r="G150" s="534"/>
      <c r="H150" s="534"/>
      <c r="I150" s="534"/>
      <c r="J150" s="534"/>
      <c r="K150" s="529"/>
      <c r="L150" s="577"/>
      <c r="M150" s="579"/>
    </row>
    <row r="151" spans="1:13" hidden="1" outlineLevel="1">
      <c r="A151" s="544" t="s">
        <v>1046</v>
      </c>
      <c r="B151" s="513" t="s">
        <v>1108</v>
      </c>
      <c r="C151" s="532" t="s">
        <v>1002</v>
      </c>
      <c r="D151" s="532"/>
      <c r="E151" s="528"/>
      <c r="F151" s="529"/>
      <c r="G151" s="534"/>
      <c r="H151" s="534"/>
      <c r="I151" s="534"/>
      <c r="J151" s="534"/>
      <c r="K151" s="529"/>
      <c r="L151" s="577"/>
      <c r="M151" s="579"/>
    </row>
    <row r="152" spans="1:13" hidden="1" outlineLevel="1">
      <c r="A152" s="544" t="s">
        <v>1047</v>
      </c>
      <c r="B152" s="513" t="s">
        <v>1109</v>
      </c>
      <c r="C152" s="532" t="s">
        <v>1002</v>
      </c>
      <c r="D152" s="532"/>
      <c r="E152" s="528"/>
      <c r="F152" s="529"/>
      <c r="G152" s="534"/>
      <c r="H152" s="534"/>
      <c r="I152" s="534"/>
      <c r="J152" s="534"/>
      <c r="K152" s="529"/>
      <c r="L152" s="577"/>
      <c r="M152" s="579"/>
    </row>
    <row r="153" spans="1:13" hidden="1" outlineLevel="1">
      <c r="A153" s="544" t="s">
        <v>1048</v>
      </c>
      <c r="B153" s="513" t="s">
        <v>1110</v>
      </c>
      <c r="C153" s="532" t="s">
        <v>1002</v>
      </c>
      <c r="D153" s="532"/>
      <c r="E153" s="528"/>
      <c r="F153" s="534"/>
      <c r="G153" s="534"/>
      <c r="H153" s="534"/>
      <c r="I153" s="534"/>
      <c r="J153" s="534"/>
      <c r="K153" s="529"/>
      <c r="L153" s="577"/>
      <c r="M153" s="579"/>
    </row>
    <row r="154" spans="1:13" collapsed="1">
      <c r="A154" s="545"/>
      <c r="B154" s="546"/>
      <c r="C154" s="528"/>
      <c r="D154" s="528"/>
      <c r="E154" s="528"/>
      <c r="F154" s="528"/>
      <c r="G154" s="543"/>
      <c r="H154" s="543"/>
      <c r="I154" s="543"/>
      <c r="J154" s="543"/>
      <c r="K154" s="547"/>
      <c r="L154" s="577"/>
    </row>
    <row r="155" spans="1:13" outlineLevel="1">
      <c r="A155" s="541" t="s">
        <v>1111</v>
      </c>
      <c r="B155" s="542" t="s">
        <v>1112</v>
      </c>
      <c r="C155" s="543"/>
      <c r="D155" s="543"/>
      <c r="E155" s="528"/>
      <c r="F155" s="532"/>
      <c r="G155" s="532"/>
      <c r="H155" s="532"/>
      <c r="I155" s="532"/>
      <c r="J155" s="757"/>
      <c r="K155" s="757"/>
      <c r="L155" s="766"/>
      <c r="M155" s="579"/>
    </row>
    <row r="156" spans="1:13" outlineLevel="1">
      <c r="A156" s="545">
        <v>1</v>
      </c>
      <c r="B156" s="542" t="s">
        <v>1113</v>
      </c>
      <c r="C156" s="528"/>
      <c r="D156" s="528"/>
      <c r="E156" s="528"/>
      <c r="F156" s="497"/>
      <c r="G156" s="534"/>
      <c r="H156" s="534"/>
      <c r="I156" s="534"/>
      <c r="J156" s="852"/>
      <c r="K156" s="756"/>
      <c r="L156" s="766"/>
      <c r="M156" s="579"/>
    </row>
    <row r="157" spans="1:13" outlineLevel="1">
      <c r="A157" s="539" t="s">
        <v>1114</v>
      </c>
      <c r="B157" s="549" t="s">
        <v>1115</v>
      </c>
      <c r="C157" s="550" t="s">
        <v>1116</v>
      </c>
      <c r="D157" s="550">
        <v>810</v>
      </c>
      <c r="E157" s="550">
        <v>1500</v>
      </c>
      <c r="F157" s="529">
        <f t="shared" ref="F157:F160" si="32">SUM(D157:E157)</f>
        <v>2310</v>
      </c>
      <c r="G157" s="534"/>
      <c r="H157" s="551">
        <v>689</v>
      </c>
      <c r="I157" s="856">
        <v>939</v>
      </c>
      <c r="J157" s="859">
        <v>336</v>
      </c>
      <c r="K157" s="756">
        <f>SUM(H157:J157)</f>
        <v>1964</v>
      </c>
      <c r="L157" s="766">
        <f t="shared" ref="L157:L173" si="33">F157-K157</f>
        <v>346</v>
      </c>
      <c r="M157" s="579"/>
    </row>
    <row r="158" spans="1:13" outlineLevel="1">
      <c r="A158" s="539" t="s">
        <v>1117</v>
      </c>
      <c r="B158" s="549" t="s">
        <v>1118</v>
      </c>
      <c r="C158" s="550" t="s">
        <v>1116</v>
      </c>
      <c r="D158" s="550">
        <v>156</v>
      </c>
      <c r="E158" s="550">
        <v>234</v>
      </c>
      <c r="F158" s="529">
        <f t="shared" si="32"/>
        <v>390</v>
      </c>
      <c r="G158" s="534"/>
      <c r="H158" s="551">
        <v>55</v>
      </c>
      <c r="I158" s="856">
        <v>28</v>
      </c>
      <c r="J158" s="859">
        <v>54</v>
      </c>
      <c r="K158" s="756">
        <f t="shared" ref="K158:K173" si="34">SUM(H158:J158)</f>
        <v>137</v>
      </c>
      <c r="L158" s="766">
        <f t="shared" si="33"/>
        <v>253</v>
      </c>
      <c r="M158" s="579"/>
    </row>
    <row r="159" spans="1:13" outlineLevel="1">
      <c r="A159" s="539" t="s">
        <v>1119</v>
      </c>
      <c r="B159" s="549" t="s">
        <v>1120</v>
      </c>
      <c r="C159" s="550" t="s">
        <v>1116</v>
      </c>
      <c r="D159" s="550">
        <v>912</v>
      </c>
      <c r="E159" s="550">
        <v>1656</v>
      </c>
      <c r="F159" s="529">
        <f t="shared" si="32"/>
        <v>2568</v>
      </c>
      <c r="G159" s="534"/>
      <c r="H159" s="551">
        <v>775</v>
      </c>
      <c r="I159" s="856">
        <v>1036</v>
      </c>
      <c r="J159" s="859">
        <v>372</v>
      </c>
      <c r="K159" s="756">
        <f t="shared" si="34"/>
        <v>2183</v>
      </c>
      <c r="L159" s="766">
        <f t="shared" si="33"/>
        <v>385</v>
      </c>
      <c r="M159" s="579"/>
    </row>
    <row r="160" spans="1:13" outlineLevel="1">
      <c r="A160" s="545" t="s">
        <v>1121</v>
      </c>
      <c r="B160" s="549" t="s">
        <v>1122</v>
      </c>
      <c r="C160" s="550" t="s">
        <v>1116</v>
      </c>
      <c r="D160" s="550"/>
      <c r="E160" s="550">
        <v>8</v>
      </c>
      <c r="F160" s="529">
        <f t="shared" si="32"/>
        <v>8</v>
      </c>
      <c r="G160" s="534"/>
      <c r="H160" s="551"/>
      <c r="I160" s="857">
        <v>7</v>
      </c>
      <c r="J160" s="860">
        <v>0</v>
      </c>
      <c r="K160" s="756">
        <f t="shared" si="34"/>
        <v>7</v>
      </c>
      <c r="L160" s="766">
        <f t="shared" si="33"/>
        <v>1</v>
      </c>
      <c r="M160" s="579"/>
    </row>
    <row r="161" spans="1:13" outlineLevel="1">
      <c r="A161" s="545">
        <v>2</v>
      </c>
      <c r="B161" s="542" t="s">
        <v>1123</v>
      </c>
      <c r="C161" s="528"/>
      <c r="D161" s="528"/>
      <c r="E161" s="528"/>
      <c r="F161" s="528"/>
      <c r="G161" s="534"/>
      <c r="H161" s="534"/>
      <c r="I161" s="852">
        <v>0</v>
      </c>
      <c r="J161" s="534"/>
      <c r="K161" s="756">
        <f t="shared" si="34"/>
        <v>0</v>
      </c>
      <c r="L161" s="766">
        <f t="shared" si="33"/>
        <v>0</v>
      </c>
      <c r="M161" s="579"/>
    </row>
    <row r="162" spans="1:13" outlineLevel="1">
      <c r="A162" s="539" t="s">
        <v>1114</v>
      </c>
      <c r="B162" s="549" t="s">
        <v>1124</v>
      </c>
      <c r="C162" s="550" t="s">
        <v>1116</v>
      </c>
      <c r="D162" s="528">
        <v>999</v>
      </c>
      <c r="E162" s="528">
        <v>1831</v>
      </c>
      <c r="F162" s="529">
        <f>SUM(D162:E162)</f>
        <v>2830</v>
      </c>
      <c r="G162" s="534"/>
      <c r="H162" s="534">
        <v>849</v>
      </c>
      <c r="I162" s="852">
        <v>1256</v>
      </c>
      <c r="J162" s="534">
        <v>300</v>
      </c>
      <c r="K162" s="756">
        <f t="shared" si="34"/>
        <v>2405</v>
      </c>
      <c r="L162" s="766">
        <f t="shared" si="33"/>
        <v>425</v>
      </c>
      <c r="M162" s="579"/>
    </row>
    <row r="163" spans="1:13" outlineLevel="1">
      <c r="A163" s="539" t="s">
        <v>1117</v>
      </c>
      <c r="B163" s="552" t="s">
        <v>1125</v>
      </c>
      <c r="C163" s="550" t="s">
        <v>1116</v>
      </c>
      <c r="D163" s="528">
        <v>333</v>
      </c>
      <c r="E163" s="528">
        <v>610</v>
      </c>
      <c r="F163" s="529">
        <f>SUM(D163:E163)</f>
        <v>943</v>
      </c>
      <c r="G163" s="534"/>
      <c r="H163" s="534">
        <v>283</v>
      </c>
      <c r="I163" s="852">
        <v>509</v>
      </c>
      <c r="J163" s="534">
        <v>10</v>
      </c>
      <c r="K163" s="756">
        <f t="shared" si="34"/>
        <v>802</v>
      </c>
      <c r="L163" s="766">
        <f t="shared" si="33"/>
        <v>141</v>
      </c>
      <c r="M163" s="579"/>
    </row>
    <row r="164" spans="1:13" ht="30" outlineLevel="1">
      <c r="A164" s="539" t="s">
        <v>1119</v>
      </c>
      <c r="B164" s="552" t="s">
        <v>1126</v>
      </c>
      <c r="C164" s="550" t="s">
        <v>1116</v>
      </c>
      <c r="D164" s="528">
        <v>8820</v>
      </c>
      <c r="E164" s="528">
        <v>16254</v>
      </c>
      <c r="F164" s="529">
        <f>SUM(D164:E164)</f>
        <v>25074</v>
      </c>
      <c r="G164" s="534"/>
      <c r="H164" s="534">
        <v>7497</v>
      </c>
      <c r="I164" s="852">
        <v>10366</v>
      </c>
      <c r="J164" s="534">
        <v>3450</v>
      </c>
      <c r="K164" s="756">
        <f t="shared" si="34"/>
        <v>21313</v>
      </c>
      <c r="L164" s="766">
        <f t="shared" si="33"/>
        <v>3761</v>
      </c>
      <c r="M164" s="579"/>
    </row>
    <row r="165" spans="1:13" outlineLevel="1">
      <c r="A165" s="539" t="s">
        <v>1121</v>
      </c>
      <c r="B165" s="552" t="s">
        <v>1127</v>
      </c>
      <c r="C165" s="550" t="s">
        <v>1116</v>
      </c>
      <c r="D165" s="528">
        <v>1350</v>
      </c>
      <c r="E165" s="528">
        <v>2466</v>
      </c>
      <c r="F165" s="529">
        <f>SUM(D165:E165)</f>
        <v>3816</v>
      </c>
      <c r="G165" s="534"/>
      <c r="H165" s="534">
        <v>1148</v>
      </c>
      <c r="I165" s="852">
        <v>1376</v>
      </c>
      <c r="J165" s="534">
        <v>720</v>
      </c>
      <c r="K165" s="756">
        <f t="shared" si="34"/>
        <v>3244</v>
      </c>
      <c r="L165" s="766">
        <f t="shared" si="33"/>
        <v>572</v>
      </c>
      <c r="M165" s="579"/>
    </row>
    <row r="166" spans="1:13" outlineLevel="1">
      <c r="A166" s="539" t="s">
        <v>1128</v>
      </c>
      <c r="B166" s="552" t="s">
        <v>1129</v>
      </c>
      <c r="C166" s="550" t="s">
        <v>1116</v>
      </c>
      <c r="D166" s="528"/>
      <c r="E166" s="528">
        <v>64</v>
      </c>
      <c r="F166" s="529">
        <f>SUM(D166:E166)</f>
        <v>64</v>
      </c>
      <c r="G166" s="534"/>
      <c r="H166" s="534"/>
      <c r="I166" s="852">
        <v>54</v>
      </c>
      <c r="J166" s="534"/>
      <c r="K166" s="756">
        <f t="shared" si="34"/>
        <v>54</v>
      </c>
      <c r="L166" s="766">
        <f t="shared" si="33"/>
        <v>10</v>
      </c>
      <c r="M166" s="579"/>
    </row>
    <row r="167" spans="1:13" s="558" customFormat="1">
      <c r="A167" s="553">
        <v>3</v>
      </c>
      <c r="B167" s="554" t="s">
        <v>1130</v>
      </c>
      <c r="C167" s="555"/>
      <c r="D167" s="555"/>
      <c r="E167" s="555"/>
      <c r="F167" s="555"/>
      <c r="G167" s="556"/>
      <c r="H167" s="556"/>
      <c r="I167" s="853">
        <v>0</v>
      </c>
      <c r="J167" s="556"/>
      <c r="K167" s="756">
        <f t="shared" si="34"/>
        <v>0</v>
      </c>
      <c r="L167" s="766">
        <f t="shared" si="33"/>
        <v>0</v>
      </c>
      <c r="M167" s="579"/>
    </row>
    <row r="168" spans="1:13" s="558" customFormat="1" outlineLevel="1">
      <c r="A168" s="559" t="s">
        <v>1114</v>
      </c>
      <c r="B168" s="560" t="s">
        <v>1131</v>
      </c>
      <c r="C168" s="555" t="s">
        <v>1132</v>
      </c>
      <c r="D168" s="555">
        <v>80</v>
      </c>
      <c r="E168" s="555">
        <v>150</v>
      </c>
      <c r="F168" s="561">
        <f t="shared" ref="F168:F173" si="35">SUM(D168:E168)</f>
        <v>230</v>
      </c>
      <c r="G168" s="562"/>
      <c r="H168" s="562"/>
      <c r="I168" s="854">
        <v>0</v>
      </c>
      <c r="J168" s="562">
        <v>0</v>
      </c>
      <c r="K168" s="756">
        <f t="shared" si="34"/>
        <v>0</v>
      </c>
      <c r="L168" s="766">
        <f t="shared" si="33"/>
        <v>230</v>
      </c>
      <c r="M168" s="579"/>
    </row>
    <row r="169" spans="1:13" s="558" customFormat="1" outlineLevel="1">
      <c r="A169" s="559" t="s">
        <v>1117</v>
      </c>
      <c r="B169" s="552" t="s">
        <v>1133</v>
      </c>
      <c r="C169" s="555" t="s">
        <v>1002</v>
      </c>
      <c r="D169" s="555">
        <v>44</v>
      </c>
      <c r="E169" s="555">
        <v>80</v>
      </c>
      <c r="F169" s="561">
        <f t="shared" si="35"/>
        <v>124</v>
      </c>
      <c r="G169" s="561">
        <f>SUM(E169:F169)</f>
        <v>204</v>
      </c>
      <c r="H169" s="755">
        <v>37</v>
      </c>
      <c r="I169" s="858">
        <v>58</v>
      </c>
      <c r="J169" s="861">
        <v>10</v>
      </c>
      <c r="K169" s="756">
        <f t="shared" si="34"/>
        <v>105</v>
      </c>
      <c r="L169" s="766">
        <f t="shared" si="33"/>
        <v>19</v>
      </c>
      <c r="M169" s="579"/>
    </row>
    <row r="170" spans="1:13" s="558" customFormat="1" outlineLevel="1">
      <c r="A170" s="559" t="s">
        <v>1119</v>
      </c>
      <c r="B170" s="552" t="s">
        <v>1134</v>
      </c>
      <c r="C170" s="555" t="s">
        <v>1002</v>
      </c>
      <c r="D170" s="555">
        <v>287</v>
      </c>
      <c r="E170" s="555">
        <v>526</v>
      </c>
      <c r="F170" s="561">
        <f t="shared" si="35"/>
        <v>813</v>
      </c>
      <c r="G170" s="562"/>
      <c r="H170" s="755">
        <v>244</v>
      </c>
      <c r="I170" s="858">
        <v>437</v>
      </c>
      <c r="J170" s="861">
        <v>10</v>
      </c>
      <c r="K170" s="756">
        <f t="shared" si="34"/>
        <v>691</v>
      </c>
      <c r="L170" s="766">
        <f t="shared" si="33"/>
        <v>122</v>
      </c>
      <c r="M170" s="579"/>
    </row>
    <row r="171" spans="1:13" s="558" customFormat="1" outlineLevel="1">
      <c r="A171" s="559" t="s">
        <v>1121</v>
      </c>
      <c r="B171" s="552" t="s">
        <v>1135</v>
      </c>
      <c r="C171" s="555" t="s">
        <v>1002</v>
      </c>
      <c r="D171" s="555">
        <v>574</v>
      </c>
      <c r="E171" s="555">
        <v>1052</v>
      </c>
      <c r="F171" s="561">
        <f t="shared" si="35"/>
        <v>1626</v>
      </c>
      <c r="G171" s="562"/>
      <c r="H171" s="755">
        <v>488</v>
      </c>
      <c r="I171" s="858">
        <v>662</v>
      </c>
      <c r="J171" s="861">
        <v>232</v>
      </c>
      <c r="K171" s="756">
        <f t="shared" si="34"/>
        <v>1382</v>
      </c>
      <c r="L171" s="766">
        <f t="shared" si="33"/>
        <v>244</v>
      </c>
      <c r="M171" s="579"/>
    </row>
    <row r="172" spans="1:13" s="558" customFormat="1" outlineLevel="1">
      <c r="A172" s="559" t="s">
        <v>1128</v>
      </c>
      <c r="B172" s="552" t="s">
        <v>1136</v>
      </c>
      <c r="C172" s="555" t="s">
        <v>1002</v>
      </c>
      <c r="D172" s="555">
        <v>135</v>
      </c>
      <c r="E172" s="555">
        <v>250</v>
      </c>
      <c r="F172" s="561">
        <f t="shared" si="35"/>
        <v>385</v>
      </c>
      <c r="G172" s="562"/>
      <c r="H172" s="755">
        <v>115</v>
      </c>
      <c r="I172" s="858">
        <v>157</v>
      </c>
      <c r="J172" s="861">
        <v>56</v>
      </c>
      <c r="K172" s="756">
        <f t="shared" si="34"/>
        <v>328</v>
      </c>
      <c r="L172" s="766">
        <f t="shared" si="33"/>
        <v>57</v>
      </c>
      <c r="M172" s="579"/>
    </row>
    <row r="173" spans="1:13" s="558" customFormat="1" outlineLevel="1">
      <c r="A173" s="559" t="s">
        <v>1137</v>
      </c>
      <c r="B173" s="552" t="s">
        <v>1138</v>
      </c>
      <c r="C173" s="555" t="s">
        <v>1002</v>
      </c>
      <c r="D173" s="555">
        <v>150</v>
      </c>
      <c r="E173" s="555">
        <v>274</v>
      </c>
      <c r="F173" s="561">
        <f t="shared" si="35"/>
        <v>424</v>
      </c>
      <c r="G173" s="562"/>
      <c r="H173" s="755">
        <v>128</v>
      </c>
      <c r="I173" s="858">
        <v>173</v>
      </c>
      <c r="J173" s="861">
        <v>60</v>
      </c>
      <c r="K173" s="756">
        <f t="shared" si="34"/>
        <v>361</v>
      </c>
      <c r="L173" s="766">
        <f t="shared" si="33"/>
        <v>63</v>
      </c>
      <c r="M173" s="579"/>
    </row>
    <row r="174" spans="1:13" s="558" customFormat="1" outlineLevel="1">
      <c r="A174" s="553"/>
      <c r="B174" s="548"/>
      <c r="C174" s="555"/>
      <c r="D174" s="555"/>
      <c r="E174" s="555"/>
      <c r="F174" s="555"/>
      <c r="G174" s="563"/>
      <c r="H174" s="563"/>
      <c r="I174" s="563"/>
      <c r="J174" s="563"/>
      <c r="K174" s="557"/>
      <c r="L174" s="758"/>
      <c r="M174" s="579"/>
    </row>
    <row r="175" spans="1:13" s="558" customFormat="1">
      <c r="A175" s="553">
        <v>4</v>
      </c>
      <c r="B175" s="554" t="s">
        <v>1139</v>
      </c>
      <c r="C175" s="555"/>
      <c r="D175" s="555"/>
      <c r="E175" s="555"/>
      <c r="F175" s="555"/>
      <c r="G175" s="556"/>
      <c r="H175" s="556"/>
      <c r="I175" s="556"/>
      <c r="J175" s="556"/>
      <c r="K175" s="561"/>
      <c r="L175" s="576"/>
      <c r="M175" s="759"/>
    </row>
    <row r="176" spans="1:13" s="558" customFormat="1" outlineLevel="1">
      <c r="A176" s="553" t="s">
        <v>1114</v>
      </c>
      <c r="B176" s="548" t="s">
        <v>1140</v>
      </c>
      <c r="C176" s="555" t="s">
        <v>1132</v>
      </c>
      <c r="D176" s="555">
        <v>83</v>
      </c>
      <c r="E176" s="555">
        <v>151.78</v>
      </c>
      <c r="F176" s="561">
        <f>SUM(D176:E176)</f>
        <v>234.78</v>
      </c>
      <c r="H176" s="562"/>
      <c r="I176" s="562"/>
      <c r="J176" s="562"/>
      <c r="K176" s="514">
        <f t="shared" ref="K176:K185" si="36">H176+I176</f>
        <v>0</v>
      </c>
      <c r="L176" s="576"/>
      <c r="M176" s="759"/>
    </row>
    <row r="177" spans="1:13" s="558" customFormat="1" outlineLevel="1">
      <c r="A177" s="553" t="s">
        <v>1117</v>
      </c>
      <c r="B177" s="548" t="s">
        <v>1141</v>
      </c>
      <c r="C177" s="555" t="s">
        <v>1002</v>
      </c>
      <c r="D177" s="555">
        <v>130</v>
      </c>
      <c r="E177" s="555">
        <v>245</v>
      </c>
      <c r="F177" s="561">
        <f t="shared" ref="F177:F185" si="37">SUM(D177:E177)</f>
        <v>375</v>
      </c>
      <c r="G177" s="562"/>
      <c r="H177" s="561"/>
      <c r="I177" s="562"/>
      <c r="J177" s="562"/>
      <c r="K177" s="514">
        <f t="shared" si="36"/>
        <v>0</v>
      </c>
      <c r="L177" s="576"/>
      <c r="M177" s="759"/>
    </row>
    <row r="178" spans="1:13" s="558" customFormat="1" ht="45" outlineLevel="1">
      <c r="A178" s="553" t="s">
        <v>1119</v>
      </c>
      <c r="B178" s="548" t="s">
        <v>1142</v>
      </c>
      <c r="C178" s="555" t="s">
        <v>997</v>
      </c>
      <c r="D178" s="555">
        <v>5</v>
      </c>
      <c r="E178" s="555">
        <v>5</v>
      </c>
      <c r="F178" s="561">
        <f t="shared" si="37"/>
        <v>10</v>
      </c>
      <c r="G178" s="562"/>
      <c r="H178" s="562"/>
      <c r="I178" s="562"/>
      <c r="J178" s="562"/>
      <c r="K178" s="514">
        <f t="shared" si="36"/>
        <v>0</v>
      </c>
      <c r="L178" s="576"/>
      <c r="M178" s="759"/>
    </row>
    <row r="179" spans="1:13" s="558" customFormat="1" ht="30" outlineLevel="1">
      <c r="A179" s="553" t="s">
        <v>1121</v>
      </c>
      <c r="B179" s="548" t="s">
        <v>1143</v>
      </c>
      <c r="C179" s="555" t="s">
        <v>997</v>
      </c>
      <c r="D179" s="555">
        <v>11</v>
      </c>
      <c r="E179" s="555">
        <v>25</v>
      </c>
      <c r="F179" s="561">
        <f t="shared" si="37"/>
        <v>36</v>
      </c>
      <c r="G179" s="562"/>
      <c r="H179" s="562"/>
      <c r="I179" s="562"/>
      <c r="J179" s="562"/>
      <c r="K179" s="514">
        <f t="shared" si="36"/>
        <v>0</v>
      </c>
      <c r="L179" s="576"/>
      <c r="M179" s="759"/>
    </row>
    <row r="180" spans="1:13" s="558" customFormat="1" ht="30" outlineLevel="1">
      <c r="A180" s="553" t="s">
        <v>1128</v>
      </c>
      <c r="B180" s="548" t="s">
        <v>1144</v>
      </c>
      <c r="C180" s="555" t="s">
        <v>997</v>
      </c>
      <c r="D180" s="555">
        <v>63</v>
      </c>
      <c r="E180" s="555">
        <v>110</v>
      </c>
      <c r="F180" s="561">
        <f t="shared" si="37"/>
        <v>173</v>
      </c>
      <c r="G180" s="562"/>
      <c r="H180" s="562"/>
      <c r="I180" s="562"/>
      <c r="J180" s="562"/>
      <c r="K180" s="514">
        <f t="shared" si="36"/>
        <v>0</v>
      </c>
      <c r="L180" s="576"/>
      <c r="M180" s="759"/>
    </row>
    <row r="181" spans="1:13" s="558" customFormat="1" outlineLevel="1">
      <c r="A181" s="553" t="s">
        <v>1137</v>
      </c>
      <c r="B181" s="548" t="s">
        <v>1145</v>
      </c>
      <c r="C181" s="555" t="s">
        <v>997</v>
      </c>
      <c r="D181" s="555">
        <v>2</v>
      </c>
      <c r="E181" s="555">
        <v>2</v>
      </c>
      <c r="F181" s="561">
        <f t="shared" si="37"/>
        <v>4</v>
      </c>
      <c r="G181" s="562"/>
      <c r="H181" s="562"/>
      <c r="I181" s="562"/>
      <c r="J181" s="562"/>
      <c r="K181" s="514">
        <f t="shared" si="36"/>
        <v>0</v>
      </c>
      <c r="L181" s="576"/>
      <c r="M181" s="759"/>
    </row>
    <row r="182" spans="1:13" s="558" customFormat="1" outlineLevel="1">
      <c r="A182" s="553" t="s">
        <v>1146</v>
      </c>
      <c r="B182" s="548" t="s">
        <v>1147</v>
      </c>
      <c r="C182" s="555" t="s">
        <v>1002</v>
      </c>
      <c r="D182" s="555">
        <v>986</v>
      </c>
      <c r="E182" s="555">
        <v>1792</v>
      </c>
      <c r="F182" s="561">
        <f t="shared" si="37"/>
        <v>2778</v>
      </c>
      <c r="G182" s="562"/>
      <c r="H182" s="562"/>
      <c r="I182" s="562"/>
      <c r="J182" s="562"/>
      <c r="K182" s="514">
        <f t="shared" si="36"/>
        <v>0</v>
      </c>
      <c r="L182" s="576"/>
      <c r="M182" s="759"/>
    </row>
    <row r="183" spans="1:13" s="558" customFormat="1" ht="15.75" outlineLevel="1" thickBot="1">
      <c r="A183" s="564" t="s">
        <v>1148</v>
      </c>
      <c r="B183" s="565" t="s">
        <v>1149</v>
      </c>
      <c r="C183" s="566" t="s">
        <v>1002</v>
      </c>
      <c r="D183" s="566">
        <v>840</v>
      </c>
      <c r="E183" s="566">
        <v>1447</v>
      </c>
      <c r="F183" s="561">
        <f t="shared" si="37"/>
        <v>2287</v>
      </c>
      <c r="G183" s="567"/>
      <c r="H183" s="567"/>
      <c r="I183" s="567"/>
      <c r="J183" s="855"/>
      <c r="K183" s="514">
        <f t="shared" si="36"/>
        <v>0</v>
      </c>
      <c r="L183" s="578"/>
      <c r="M183" s="759"/>
    </row>
    <row r="184" spans="1:13" s="558" customFormat="1" ht="15.75" outlineLevel="1" thickBot="1">
      <c r="A184" s="564" t="s">
        <v>1150</v>
      </c>
      <c r="B184" s="565" t="s">
        <v>1151</v>
      </c>
      <c r="C184" s="566" t="s">
        <v>1002</v>
      </c>
      <c r="D184" s="566">
        <v>18</v>
      </c>
      <c r="E184" s="566">
        <v>31</v>
      </c>
      <c r="F184" s="561">
        <f t="shared" si="37"/>
        <v>49</v>
      </c>
      <c r="G184" s="567"/>
      <c r="H184" s="567"/>
      <c r="I184" s="567"/>
      <c r="J184" s="855"/>
      <c r="K184" s="514">
        <f t="shared" si="36"/>
        <v>0</v>
      </c>
      <c r="L184" s="578"/>
      <c r="M184" s="759"/>
    </row>
    <row r="185" spans="1:13" s="558" customFormat="1" ht="15.75" outlineLevel="1" thickBot="1">
      <c r="A185" s="564" t="s">
        <v>1152</v>
      </c>
      <c r="B185" s="565" t="s">
        <v>1153</v>
      </c>
      <c r="C185" s="566"/>
      <c r="D185" s="566"/>
      <c r="E185" s="566">
        <v>320</v>
      </c>
      <c r="F185" s="561">
        <f t="shared" si="37"/>
        <v>320</v>
      </c>
      <c r="G185" s="567"/>
      <c r="H185" s="567"/>
      <c r="I185" s="567"/>
      <c r="J185" s="855"/>
      <c r="K185" s="514">
        <f t="shared" si="36"/>
        <v>0</v>
      </c>
      <c r="L185" s="578"/>
      <c r="M185" s="759"/>
    </row>
  </sheetData>
  <mergeCells count="15">
    <mergeCell ref="M6:M10"/>
    <mergeCell ref="M15:M16"/>
    <mergeCell ref="M17:M18"/>
    <mergeCell ref="G23:G46"/>
    <mergeCell ref="A1:M1"/>
    <mergeCell ref="A2:A3"/>
    <mergeCell ref="B2:B3"/>
    <mergeCell ref="C2:C3"/>
    <mergeCell ref="D2:E2"/>
    <mergeCell ref="F2:F3"/>
    <mergeCell ref="G2:G3"/>
    <mergeCell ref="H2:I2"/>
    <mergeCell ref="K2:K3"/>
    <mergeCell ref="L2:L3"/>
    <mergeCell ref="M2:M3"/>
  </mergeCells>
  <pageMargins left="0.70866141732283472" right="0.70866141732283472" top="0.74803149606299213" bottom="0.74803149606299213" header="0.31496062992125984" footer="0.31496062992125984"/>
  <pageSetup paperSize="9" scale="54" fitToHeight="0" orientation="portrait" horizontalDpi="360" verticalDpi="36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tabColor rgb="FF00B050"/>
    <pageSetUpPr fitToPage="1"/>
  </sheetPr>
  <dimension ref="A1:G15"/>
  <sheetViews>
    <sheetView topLeftCell="F14" workbookViewId="0">
      <selection activeCell="G15" sqref="G15"/>
    </sheetView>
  </sheetViews>
  <sheetFormatPr defaultColWidth="14.42578125" defaultRowHeight="15" customHeight="1"/>
  <cols>
    <col min="1" max="1" width="11" customWidth="1"/>
    <col min="2" max="2" width="10.42578125" customWidth="1"/>
    <col min="3" max="3" width="9.42578125" customWidth="1"/>
    <col min="4" max="4" width="10.85546875" customWidth="1"/>
    <col min="5" max="5" width="12.42578125" customWidth="1"/>
    <col min="6" max="6" width="10.140625" customWidth="1"/>
    <col min="7" max="7" width="12.42578125" customWidth="1"/>
    <col min="8" max="23" width="9.140625" customWidth="1"/>
  </cols>
  <sheetData>
    <row r="1" spans="1:7" ht="15.75">
      <c r="A1" s="1197" t="s">
        <v>38</v>
      </c>
      <c r="B1" s="1198"/>
      <c r="C1" s="1198"/>
      <c r="D1" s="1198"/>
      <c r="E1" s="1198"/>
      <c r="F1" s="1198"/>
      <c r="G1" s="1199"/>
    </row>
    <row r="2" spans="1:7" ht="15.75">
      <c r="A2" s="1197" t="s">
        <v>942</v>
      </c>
      <c r="B2" s="1198"/>
      <c r="C2" s="1198"/>
      <c r="D2" s="1198"/>
      <c r="E2" s="1198"/>
      <c r="F2" s="1198"/>
      <c r="G2" s="1199"/>
    </row>
    <row r="3" spans="1:7" ht="15.75">
      <c r="A3" s="1200" t="s">
        <v>1154</v>
      </c>
      <c r="B3" s="1198"/>
      <c r="C3" s="1198"/>
      <c r="D3" s="1198"/>
      <c r="E3" s="1198"/>
      <c r="F3" s="1198"/>
      <c r="G3" s="1199"/>
    </row>
    <row r="4" spans="1:7" ht="15.75">
      <c r="A4" s="12"/>
      <c r="B4" s="12"/>
      <c r="C4" s="12"/>
      <c r="D4" s="12"/>
      <c r="E4" s="12"/>
      <c r="F4" s="12"/>
      <c r="G4" s="12"/>
    </row>
    <row r="5" spans="1:7" ht="30">
      <c r="A5" s="8" t="s">
        <v>826</v>
      </c>
      <c r="B5" s="8" t="s">
        <v>827</v>
      </c>
      <c r="C5" s="14" t="s">
        <v>1155</v>
      </c>
      <c r="D5" s="8" t="s">
        <v>45</v>
      </c>
      <c r="E5" s="15" t="s">
        <v>1156</v>
      </c>
      <c r="F5" s="15" t="s">
        <v>1157</v>
      </c>
      <c r="G5" s="15" t="s">
        <v>21</v>
      </c>
    </row>
    <row r="6" spans="1:7">
      <c r="A6" s="8"/>
      <c r="B6" s="8"/>
      <c r="C6" s="14"/>
      <c r="D6" s="8"/>
      <c r="E6" s="15"/>
      <c r="F6" s="15"/>
      <c r="G6" s="15"/>
    </row>
    <row r="7" spans="1:7" ht="14.25" customHeight="1">
      <c r="A7" s="16">
        <v>45901</v>
      </c>
      <c r="B7" s="17"/>
      <c r="C7" s="18"/>
      <c r="D7" s="17"/>
      <c r="E7" s="17"/>
      <c r="F7" s="17"/>
      <c r="G7" s="17"/>
    </row>
    <row r="8" spans="1:7" ht="14.25" customHeight="1">
      <c r="A8" s="19">
        <v>1</v>
      </c>
      <c r="B8" s="19">
        <v>1</v>
      </c>
      <c r="C8" s="20" t="s">
        <v>393</v>
      </c>
      <c r="D8" s="19" t="s">
        <v>280</v>
      </c>
      <c r="E8" s="21" t="s">
        <v>1158</v>
      </c>
      <c r="F8" s="22" t="s">
        <v>1159</v>
      </c>
      <c r="G8" s="22" t="s">
        <v>59</v>
      </c>
    </row>
    <row r="9" spans="1:7" ht="14.25" customHeight="1">
      <c r="A9" s="19">
        <v>2</v>
      </c>
      <c r="B9" s="19">
        <v>2</v>
      </c>
      <c r="C9" s="20" t="s">
        <v>392</v>
      </c>
      <c r="D9" s="19" t="s">
        <v>397</v>
      </c>
      <c r="E9" s="21" t="s">
        <v>1160</v>
      </c>
      <c r="F9" s="22" t="s">
        <v>1161</v>
      </c>
      <c r="G9" s="22" t="s">
        <v>59</v>
      </c>
    </row>
    <row r="10" spans="1:7" ht="14.25" customHeight="1">
      <c r="A10" s="16">
        <v>45931</v>
      </c>
      <c r="B10" s="17"/>
      <c r="C10" s="18"/>
      <c r="D10" s="17"/>
      <c r="E10" s="17"/>
      <c r="F10" s="17"/>
      <c r="G10" s="17"/>
    </row>
    <row r="11" spans="1:7" ht="14.25" customHeight="1">
      <c r="A11" s="19">
        <v>3</v>
      </c>
      <c r="B11" s="19">
        <v>1</v>
      </c>
      <c r="C11" s="20" t="s">
        <v>391</v>
      </c>
      <c r="D11" s="19" t="s">
        <v>397</v>
      </c>
      <c r="E11" s="21" t="s">
        <v>1161</v>
      </c>
      <c r="F11" s="22" t="s">
        <v>1162</v>
      </c>
      <c r="G11" s="22" t="s">
        <v>59</v>
      </c>
    </row>
    <row r="12" spans="1:7" ht="14.25" customHeight="1">
      <c r="A12" s="19">
        <v>4</v>
      </c>
      <c r="B12" s="19">
        <v>2</v>
      </c>
      <c r="C12" s="20" t="s">
        <v>395</v>
      </c>
      <c r="D12" s="19" t="s">
        <v>276</v>
      </c>
      <c r="E12" s="21" t="s">
        <v>1162</v>
      </c>
      <c r="F12" s="22" t="s">
        <v>1163</v>
      </c>
      <c r="G12" s="22" t="s">
        <v>59</v>
      </c>
    </row>
    <row r="13" spans="1:7" ht="14.25" customHeight="1">
      <c r="A13" s="19">
        <v>5</v>
      </c>
      <c r="B13" s="19">
        <v>3</v>
      </c>
      <c r="C13" s="19" t="s">
        <v>180</v>
      </c>
      <c r="D13" s="19" t="s">
        <v>281</v>
      </c>
      <c r="E13" s="21" t="s">
        <v>1164</v>
      </c>
      <c r="F13" s="22" t="s">
        <v>1165</v>
      </c>
      <c r="G13" s="22" t="s">
        <v>59</v>
      </c>
    </row>
    <row r="14" spans="1:7" ht="14.25" customHeight="1">
      <c r="A14" s="19">
        <v>6</v>
      </c>
      <c r="B14" s="19">
        <v>4</v>
      </c>
      <c r="C14" s="19" t="s">
        <v>126</v>
      </c>
      <c r="D14" s="19" t="s">
        <v>279</v>
      </c>
      <c r="E14" s="21" t="s">
        <v>1165</v>
      </c>
      <c r="F14" s="22" t="s">
        <v>1166</v>
      </c>
      <c r="G14" s="22" t="s">
        <v>59</v>
      </c>
    </row>
    <row r="15" spans="1:7" ht="14.25" customHeight="1">
      <c r="A15" s="19">
        <v>7</v>
      </c>
      <c r="B15" s="19">
        <v>5</v>
      </c>
      <c r="C15" s="19" t="s">
        <v>182</v>
      </c>
      <c r="D15" s="19" t="s">
        <v>279</v>
      </c>
      <c r="E15" s="21" t="s">
        <v>1166</v>
      </c>
      <c r="F15" s="22" t="s">
        <v>1167</v>
      </c>
      <c r="G15" s="22" t="s">
        <v>59</v>
      </c>
    </row>
  </sheetData>
  <autoFilter ref="A6:G15" xr:uid="{00000000-0009-0000-0000-000009000000}"/>
  <mergeCells count="3">
    <mergeCell ref="A1:G1"/>
    <mergeCell ref="A2:G2"/>
    <mergeCell ref="A3:G3"/>
  </mergeCells>
  <conditionalFormatting sqref="C5 C7">
    <cfRule type="expression" dxfId="24" priority="1557" stopIfTrue="1">
      <formula>AND(COUNTIF(#REF!, C5)+COUNTIF(#REF!, C5)+COUNTIF(#REF!, C5)+COUNTIF($C$1:$C$12, C5)+COUNTIF(#REF!, C5)+COUNTIF(#REF!, C5)+COUNTIF(#REF!, C5)+COUNTIF(#REF!, C5)+COUNTIF(#REF!, C5)+COUNTIF(#REF!, C5)+COUNTIF(#REF!, C5)+COUNTIF(#REF!, C5)+COUNTIF(#REF!, C5)&gt;1,NOT(ISBLANK(C5)))</formula>
    </cfRule>
  </conditionalFormatting>
  <conditionalFormatting sqref="C7 C5">
    <cfRule type="expression" dxfId="23" priority="1552" stopIfTrue="1">
      <formula>AND(COUNTIF(#REF!, C5)+COUNTIF(#REF!, C5)+COUNTIF(#REF!, C5)+COUNTIF($C$1:$C$12, C5)+COUNTIF(#REF!, C5)+COUNTIF(#REF!, C5)+COUNTIF(#REF!, C5)+COUNTIF(#REF!, C5)+COUNTIF(#REF!, C5)+COUNTIF(#REF!, C5)+COUNTIF(#REF!, C5)+COUNTIF(#REF!, C5)&gt;1,NOT(ISBLANK(C5)))</formula>
    </cfRule>
  </conditionalFormatting>
  <conditionalFormatting sqref="C7">
    <cfRule type="expression" dxfId="22" priority="2" stopIfTrue="1">
      <formula>AND(COUNTIF($C$7:$C$12, C7)+COUNTIF(#REF!, C7)&gt;1,NOT(ISBLANK(C7)))</formula>
    </cfRule>
  </conditionalFormatting>
  <conditionalFormatting sqref="C10">
    <cfRule type="expression" dxfId="21" priority="1554" stopIfTrue="1">
      <formula>AND(COUNTIF(#REF!, C10)+COUNTIF(#REF!, C10)+COUNTIF(#REF!, C10)+COUNTIF($C$1:$C$12, C10)+COUNTIF(#REF!, C10)+COUNTIF(#REF!, C10)+COUNTIF(#REF!, C10)+COUNTIF(#REF!, C10)+COUNTIF(#REF!, C10)+COUNTIF(#REF!, C10)+COUNTIF(#REF!, C10)+COUNTIF(#REF!, C10)+COUNTIF(#REF!, C10)&gt;1,NOT(ISBLANK(C10)))</formula>
    </cfRule>
    <cfRule type="expression" dxfId="20" priority="1555" stopIfTrue="1">
      <formula>AND(COUNTIF(#REF!, C10)+COUNTIF(#REF!, C10)+COUNTIF(#REF!, C10)+COUNTIF($C$1:$C$12, C10)+COUNTIF(#REF!, C10)+COUNTIF(#REF!, C10)+COUNTIF(#REF!, C10)+COUNTIF(#REF!, C10)+COUNTIF(#REF!, C10)+COUNTIF(#REF!, C10)+COUNTIF(#REF!, C10)+COUNTIF(#REF!, C10)&gt;1,NOT(ISBLANK(C10)))</formula>
    </cfRule>
    <cfRule type="expression" dxfId="19" priority="1556" stopIfTrue="1">
      <formula>AND(COUNTIF($C$7:$C$12, C10)+COUNTIF(#REF!, C10)&gt;1,NOT(ISBLANK(C10)))</formula>
    </cfRule>
  </conditionalFormatting>
  <pageMargins left="0.19" right="0.2" top="0.75" bottom="0.75" header="0" footer="0"/>
  <pageSetup paperSize="9" fitToHeight="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00B050"/>
    <pageSetUpPr fitToPage="1"/>
  </sheetPr>
  <dimension ref="A1:G43"/>
  <sheetViews>
    <sheetView workbookViewId="0">
      <selection activeCell="G10" sqref="G10"/>
    </sheetView>
  </sheetViews>
  <sheetFormatPr defaultColWidth="14.42578125" defaultRowHeight="15" customHeight="1"/>
  <cols>
    <col min="1" max="1" width="11" style="864" customWidth="1"/>
    <col min="2" max="2" width="10.42578125" style="864" customWidth="1"/>
    <col min="3" max="3" width="9.42578125" style="864" customWidth="1"/>
    <col min="4" max="4" width="10.85546875" style="864" customWidth="1"/>
    <col min="5" max="6" width="12.42578125" style="864" customWidth="1"/>
    <col min="7" max="7" width="15.85546875" style="864" bestFit="1" customWidth="1"/>
    <col min="8" max="16384" width="14.42578125" style="864"/>
  </cols>
  <sheetData>
    <row r="1" spans="1:7" ht="12">
      <c r="A1" s="1175" t="s">
        <v>38</v>
      </c>
      <c r="B1" s="1176"/>
      <c r="C1" s="1176"/>
      <c r="D1" s="1176"/>
      <c r="E1" s="1176"/>
      <c r="F1" s="1176"/>
      <c r="G1" s="1177"/>
    </row>
    <row r="2" spans="1:7" ht="12">
      <c r="A2" s="1175" t="s">
        <v>824</v>
      </c>
      <c r="B2" s="1176"/>
      <c r="C2" s="1176"/>
      <c r="D2" s="1176"/>
      <c r="E2" s="1176"/>
      <c r="F2" s="1176"/>
      <c r="G2" s="1177"/>
    </row>
    <row r="3" spans="1:7" ht="12">
      <c r="A3" s="1201" t="s">
        <v>1154</v>
      </c>
      <c r="B3" s="1176"/>
      <c r="C3" s="1176"/>
      <c r="D3" s="1176"/>
      <c r="E3" s="1176"/>
      <c r="F3" s="1176"/>
      <c r="G3" s="1177"/>
    </row>
    <row r="4" spans="1:7" ht="12">
      <c r="A4" s="957"/>
      <c r="B4" s="957"/>
      <c r="C4" s="957"/>
      <c r="D4" s="957"/>
      <c r="E4" s="957"/>
      <c r="F4" s="957"/>
      <c r="G4" s="957"/>
    </row>
    <row r="5" spans="1:7" ht="24">
      <c r="A5" s="958" t="s">
        <v>826</v>
      </c>
      <c r="B5" s="958" t="s">
        <v>827</v>
      </c>
      <c r="C5" s="959" t="s">
        <v>1155</v>
      </c>
      <c r="D5" s="958" t="s">
        <v>45</v>
      </c>
      <c r="E5" s="960" t="s">
        <v>1156</v>
      </c>
      <c r="F5" s="960" t="s">
        <v>1168</v>
      </c>
      <c r="G5" s="960" t="s">
        <v>21</v>
      </c>
    </row>
    <row r="6" spans="1:7" ht="12">
      <c r="A6" s="958"/>
      <c r="B6" s="958"/>
      <c r="C6" s="959"/>
      <c r="D6" s="958"/>
      <c r="E6" s="960"/>
      <c r="F6" s="960"/>
      <c r="G6" s="960"/>
    </row>
    <row r="7" spans="1:7" ht="14.25" customHeight="1">
      <c r="A7" s="961">
        <v>45931</v>
      </c>
      <c r="B7" s="898"/>
      <c r="C7" s="899"/>
      <c r="D7" s="898"/>
      <c r="E7" s="898"/>
      <c r="F7" s="898"/>
      <c r="G7" s="898"/>
    </row>
    <row r="8" spans="1:7" ht="14.25" customHeight="1">
      <c r="A8" s="19">
        <v>1</v>
      </c>
      <c r="B8" s="20" t="s">
        <v>1169</v>
      </c>
      <c r="C8" s="20" t="s">
        <v>513</v>
      </c>
      <c r="D8" s="19" t="s">
        <v>276</v>
      </c>
      <c r="E8" s="21" t="s">
        <v>1167</v>
      </c>
      <c r="F8" s="21" t="s">
        <v>1170</v>
      </c>
      <c r="G8" s="22" t="s">
        <v>59</v>
      </c>
    </row>
    <row r="9" spans="1:7" ht="14.25" customHeight="1">
      <c r="A9" s="961">
        <v>45962</v>
      </c>
      <c r="B9" s="898"/>
      <c r="C9" s="899"/>
      <c r="D9" s="898"/>
      <c r="E9" s="898"/>
      <c r="F9" s="898"/>
      <c r="G9" s="898"/>
    </row>
    <row r="10" spans="1:7" ht="14.25" customHeight="1">
      <c r="A10" s="19">
        <v>2</v>
      </c>
      <c r="B10" s="19">
        <v>1</v>
      </c>
      <c r="C10" s="20" t="s">
        <v>512</v>
      </c>
      <c r="D10" s="19" t="s">
        <v>282</v>
      </c>
      <c r="E10" s="21" t="s">
        <v>1170</v>
      </c>
      <c r="F10" s="21" t="s">
        <v>915</v>
      </c>
      <c r="G10" s="22" t="s">
        <v>59</v>
      </c>
    </row>
    <row r="11" spans="1:7" ht="14.25" customHeight="1">
      <c r="A11" s="19">
        <v>3</v>
      </c>
      <c r="B11" s="19">
        <v>2</v>
      </c>
      <c r="C11" s="20" t="s">
        <v>518</v>
      </c>
      <c r="D11" s="19" t="s">
        <v>276</v>
      </c>
      <c r="E11" s="21" t="s">
        <v>915</v>
      </c>
      <c r="F11" s="21" t="s">
        <v>1171</v>
      </c>
      <c r="G11" s="22" t="s">
        <v>59</v>
      </c>
    </row>
    <row r="12" spans="1:7" ht="14.25" customHeight="1">
      <c r="A12" s="19">
        <v>4</v>
      </c>
      <c r="B12" s="19">
        <v>3</v>
      </c>
      <c r="C12" s="20" t="s">
        <v>514</v>
      </c>
      <c r="D12" s="19" t="s">
        <v>282</v>
      </c>
      <c r="E12" s="21" t="s">
        <v>1171</v>
      </c>
      <c r="F12" s="21" t="s">
        <v>1172</v>
      </c>
      <c r="G12" s="22" t="s">
        <v>59</v>
      </c>
    </row>
    <row r="13" spans="1:7" ht="14.25" customHeight="1">
      <c r="A13" s="19">
        <v>5</v>
      </c>
      <c r="B13" s="19">
        <v>4</v>
      </c>
      <c r="C13" s="20" t="s">
        <v>519</v>
      </c>
      <c r="D13" s="19" t="s">
        <v>280</v>
      </c>
      <c r="E13" s="21" t="s">
        <v>912</v>
      </c>
      <c r="F13" s="21" t="s">
        <v>913</v>
      </c>
      <c r="G13" s="22" t="s">
        <v>59</v>
      </c>
    </row>
    <row r="14" spans="1:7" ht="14.25" customHeight="1">
      <c r="A14" s="20" t="s">
        <v>1173</v>
      </c>
      <c r="B14" s="20" t="s">
        <v>1174</v>
      </c>
      <c r="C14" s="20" t="s">
        <v>517</v>
      </c>
      <c r="D14" s="20" t="s">
        <v>282</v>
      </c>
      <c r="E14" s="20" t="s">
        <v>1175</v>
      </c>
      <c r="F14" s="20" t="s">
        <v>1176</v>
      </c>
      <c r="G14" s="20" t="s">
        <v>59</v>
      </c>
    </row>
    <row r="15" spans="1:7" ht="14.25" customHeight="1">
      <c r="A15" s="20" t="s">
        <v>936</v>
      </c>
      <c r="B15" s="20" t="s">
        <v>1173</v>
      </c>
      <c r="C15" s="20" t="s">
        <v>184</v>
      </c>
      <c r="D15" s="20" t="s">
        <v>279</v>
      </c>
      <c r="E15" s="20" t="s">
        <v>1177</v>
      </c>
      <c r="F15" s="20" t="s">
        <v>1178</v>
      </c>
      <c r="G15" s="20" t="s">
        <v>59</v>
      </c>
    </row>
    <row r="16" spans="1:7" ht="14.25" customHeight="1">
      <c r="A16" s="961">
        <v>45992</v>
      </c>
      <c r="B16" s="898"/>
      <c r="C16" s="899"/>
      <c r="D16" s="898"/>
      <c r="E16" s="898"/>
      <c r="F16" s="898"/>
      <c r="G16" s="898"/>
    </row>
    <row r="17" spans="1:7" ht="14.25" customHeight="1">
      <c r="A17" s="20" t="s">
        <v>938</v>
      </c>
      <c r="B17" s="20" t="s">
        <v>1169</v>
      </c>
      <c r="C17" s="20" t="s">
        <v>516</v>
      </c>
      <c r="D17" s="20" t="s">
        <v>298</v>
      </c>
      <c r="E17" s="20" t="s">
        <v>1179</v>
      </c>
      <c r="F17" s="20" t="s">
        <v>1180</v>
      </c>
      <c r="G17" s="20" t="s">
        <v>59</v>
      </c>
    </row>
    <row r="18" spans="1:7" ht="14.25" customHeight="1">
      <c r="A18" s="20" t="s">
        <v>939</v>
      </c>
      <c r="B18" s="20" t="s">
        <v>1181</v>
      </c>
      <c r="C18" s="20" t="s">
        <v>515</v>
      </c>
      <c r="D18" s="20" t="s">
        <v>280</v>
      </c>
      <c r="E18" s="20" t="s">
        <v>1182</v>
      </c>
      <c r="F18" s="20" t="s">
        <v>1183</v>
      </c>
      <c r="G18" s="20" t="s">
        <v>59</v>
      </c>
    </row>
    <row r="19" spans="1:7" ht="14.25" customHeight="1">
      <c r="A19" s="20" t="s">
        <v>1184</v>
      </c>
      <c r="B19" s="20" t="s">
        <v>1185</v>
      </c>
      <c r="C19" s="20" t="s">
        <v>186</v>
      </c>
      <c r="D19" s="20" t="s">
        <v>281</v>
      </c>
      <c r="E19" s="20" t="s">
        <v>1186</v>
      </c>
      <c r="F19" s="20" t="s">
        <v>923</v>
      </c>
      <c r="G19" s="20" t="s">
        <v>59</v>
      </c>
    </row>
    <row r="20" spans="1:7" ht="14.25" customHeight="1">
      <c r="A20" s="20" t="s">
        <v>1187</v>
      </c>
      <c r="B20" s="20" t="s">
        <v>1188</v>
      </c>
      <c r="C20" s="20" t="s">
        <v>204</v>
      </c>
      <c r="D20" s="20" t="s">
        <v>69</v>
      </c>
      <c r="E20" s="20" t="s">
        <v>922</v>
      </c>
      <c r="F20" s="20" t="s">
        <v>818</v>
      </c>
      <c r="G20" s="20" t="s">
        <v>59</v>
      </c>
    </row>
    <row r="21" spans="1:7" ht="14.25" customHeight="1">
      <c r="A21" s="962">
        <v>46023</v>
      </c>
      <c r="B21" s="911"/>
      <c r="C21" s="963"/>
      <c r="D21" s="911"/>
      <c r="E21" s="898"/>
      <c r="F21" s="898"/>
      <c r="G21" s="898"/>
    </row>
    <row r="22" spans="1:7" ht="12">
      <c r="A22" s="182">
        <f>SUBTOTAL(103,$D$6:D22)</f>
        <v>12</v>
      </c>
      <c r="B22" s="202">
        <v>1</v>
      </c>
      <c r="C22" s="184" t="s">
        <v>559</v>
      </c>
      <c r="D22" s="183" t="s">
        <v>64</v>
      </c>
      <c r="E22" s="184" t="s">
        <v>1189</v>
      </c>
      <c r="F22" s="201">
        <v>46044</v>
      </c>
      <c r="G22" s="20" t="s">
        <v>59</v>
      </c>
    </row>
    <row r="23" spans="1:7" ht="12">
      <c r="A23" s="182">
        <v>13</v>
      </c>
      <c r="B23" s="202">
        <v>2</v>
      </c>
      <c r="C23" s="184" t="s">
        <v>562</v>
      </c>
      <c r="D23" s="183" t="s">
        <v>64</v>
      </c>
      <c r="E23" s="184" t="s">
        <v>1190</v>
      </c>
      <c r="F23" s="201">
        <v>46051</v>
      </c>
      <c r="G23" s="20" t="s">
        <v>59</v>
      </c>
    </row>
    <row r="24" spans="1:7" ht="14.25" customHeight="1">
      <c r="A24" s="964">
        <v>46054</v>
      </c>
      <c r="B24" s="965"/>
      <c r="C24" s="965"/>
      <c r="D24" s="965"/>
      <c r="E24" s="898"/>
      <c r="F24" s="898"/>
      <c r="G24" s="898"/>
    </row>
    <row r="25" spans="1:7" ht="12">
      <c r="A25" s="182">
        <v>14</v>
      </c>
      <c r="B25" s="185">
        <v>1</v>
      </c>
      <c r="C25" s="184" t="s">
        <v>556</v>
      </c>
      <c r="D25" s="20" t="s">
        <v>54</v>
      </c>
      <c r="E25" s="201">
        <v>46051</v>
      </c>
      <c r="F25" s="201" t="s">
        <v>1191</v>
      </c>
      <c r="G25" s="20" t="s">
        <v>59</v>
      </c>
    </row>
    <row r="26" spans="1:7" ht="14.25" customHeight="1">
      <c r="A26" s="966">
        <v>46082</v>
      </c>
      <c r="B26" s="963"/>
      <c r="C26" s="963"/>
      <c r="D26" s="963"/>
      <c r="E26" s="911"/>
      <c r="F26" s="911"/>
      <c r="G26" s="911"/>
    </row>
    <row r="27" spans="1:7" ht="12">
      <c r="A27" s="182">
        <v>15</v>
      </c>
      <c r="B27" s="202">
        <v>1</v>
      </c>
      <c r="C27" s="183" t="s">
        <v>96</v>
      </c>
      <c r="D27" s="183" t="s">
        <v>64</v>
      </c>
      <c r="E27" s="255" t="s">
        <v>1192</v>
      </c>
      <c r="F27" s="255" t="s">
        <v>1193</v>
      </c>
      <c r="G27" s="183" t="s">
        <v>59</v>
      </c>
    </row>
    <row r="28" spans="1:7" ht="12">
      <c r="A28" s="182">
        <v>16</v>
      </c>
      <c r="B28" s="202">
        <v>2</v>
      </c>
      <c r="C28" s="183" t="s">
        <v>455</v>
      </c>
      <c r="D28" s="183" t="s">
        <v>64</v>
      </c>
      <c r="E28" s="255" t="s">
        <v>1194</v>
      </c>
      <c r="F28" s="255" t="s">
        <v>1195</v>
      </c>
      <c r="G28" s="183" t="s">
        <v>59</v>
      </c>
    </row>
    <row r="29" spans="1:7" ht="12">
      <c r="A29" s="182">
        <v>17</v>
      </c>
      <c r="B29" s="202">
        <v>3</v>
      </c>
      <c r="C29" s="183" t="s">
        <v>555</v>
      </c>
      <c r="D29" s="183" t="s">
        <v>54</v>
      </c>
      <c r="E29" s="255" t="s">
        <v>1196</v>
      </c>
      <c r="F29" s="255" t="s">
        <v>1197</v>
      </c>
      <c r="G29" s="183" t="s">
        <v>59</v>
      </c>
    </row>
    <row r="30" spans="1:7" ht="12">
      <c r="A30" s="182">
        <v>18</v>
      </c>
      <c r="B30" s="202">
        <v>4</v>
      </c>
      <c r="C30" s="183" t="s">
        <v>101</v>
      </c>
      <c r="D30" s="183" t="s">
        <v>69</v>
      </c>
      <c r="E30" s="255" t="str">
        <f>F29</f>
        <v>16.03.2026</v>
      </c>
      <c r="F30" s="255" t="s">
        <v>1198</v>
      </c>
      <c r="G30" s="183" t="s">
        <v>59</v>
      </c>
    </row>
    <row r="31" spans="1:7" ht="12">
      <c r="A31" s="182">
        <v>19</v>
      </c>
      <c r="B31" s="202">
        <v>5</v>
      </c>
      <c r="C31" s="183" t="s">
        <v>446</v>
      </c>
      <c r="D31" s="183" t="s">
        <v>433</v>
      </c>
      <c r="E31" s="255" t="str">
        <f>F30</f>
        <v>20.03.2026</v>
      </c>
      <c r="F31" s="255" t="s">
        <v>1199</v>
      </c>
      <c r="G31" s="183" t="s">
        <v>59</v>
      </c>
    </row>
    <row r="32" spans="1:7" ht="12">
      <c r="A32" s="182">
        <v>20</v>
      </c>
      <c r="B32" s="202">
        <v>6</v>
      </c>
      <c r="C32" s="183" t="s">
        <v>102</v>
      </c>
      <c r="D32" s="183" t="s">
        <v>64</v>
      </c>
      <c r="E32" s="255" t="str">
        <f>F31</f>
        <v>24.03.2026</v>
      </c>
      <c r="F32" s="255" t="s">
        <v>1200</v>
      </c>
      <c r="G32" s="183" t="s">
        <v>59</v>
      </c>
    </row>
    <row r="33" spans="1:7" ht="14.25" customHeight="1">
      <c r="A33" s="966">
        <v>46113</v>
      </c>
      <c r="B33" s="963"/>
      <c r="C33" s="963"/>
      <c r="D33" s="963"/>
      <c r="E33" s="911"/>
      <c r="F33" s="911"/>
      <c r="G33" s="911"/>
    </row>
    <row r="34" spans="1:7" ht="12">
      <c r="A34" s="182">
        <v>21</v>
      </c>
      <c r="B34" s="202">
        <v>1</v>
      </c>
      <c r="C34" s="183" t="s">
        <v>92</v>
      </c>
      <c r="D34" s="183" t="s">
        <v>54</v>
      </c>
      <c r="E34" s="255" t="s">
        <v>1201</v>
      </c>
      <c r="F34" s="255" t="s">
        <v>1202</v>
      </c>
      <c r="G34" s="183" t="s">
        <v>59</v>
      </c>
    </row>
    <row r="35" spans="1:7" ht="14.25" customHeight="1">
      <c r="A35" s="966">
        <v>46143</v>
      </c>
      <c r="B35" s="963"/>
      <c r="C35" s="963"/>
      <c r="D35" s="963"/>
      <c r="E35" s="911"/>
      <c r="F35" s="911"/>
      <c r="G35" s="911"/>
    </row>
    <row r="36" spans="1:7" ht="12">
      <c r="A36" s="182">
        <v>22</v>
      </c>
      <c r="B36" s="202">
        <v>1</v>
      </c>
      <c r="C36" s="183" t="s">
        <v>550</v>
      </c>
      <c r="D36" s="183" t="s">
        <v>64</v>
      </c>
      <c r="E36" s="255" t="s">
        <v>1203</v>
      </c>
      <c r="F36" s="255" t="s">
        <v>1204</v>
      </c>
      <c r="G36" s="183" t="s">
        <v>59</v>
      </c>
    </row>
    <row r="37" spans="1:7" ht="12">
      <c r="A37" s="182">
        <v>23</v>
      </c>
      <c r="B37" s="202">
        <v>2</v>
      </c>
      <c r="C37" s="183" t="s">
        <v>86</v>
      </c>
      <c r="D37" s="183" t="s">
        <v>69</v>
      </c>
      <c r="E37" s="255" t="str">
        <f>F36</f>
        <v>18.05.2026</v>
      </c>
      <c r="F37" s="255" t="s">
        <v>1205</v>
      </c>
      <c r="G37" s="183" t="s">
        <v>59</v>
      </c>
    </row>
    <row r="38" spans="1:7" ht="12">
      <c r="A38" s="182">
        <v>24</v>
      </c>
      <c r="B38" s="202">
        <v>3</v>
      </c>
      <c r="C38" s="183" t="s">
        <v>87</v>
      </c>
      <c r="D38" s="183" t="s">
        <v>69</v>
      </c>
      <c r="E38" s="255" t="str">
        <f>F37</f>
        <v>23.05.2026</v>
      </c>
      <c r="F38" s="255" t="s">
        <v>1206</v>
      </c>
      <c r="G38" s="183" t="s">
        <v>59</v>
      </c>
    </row>
    <row r="39" spans="1:7" ht="14.25" customHeight="1">
      <c r="A39" s="967">
        <v>46174</v>
      </c>
      <c r="B39" s="954"/>
      <c r="C39" s="954"/>
      <c r="D39" s="954"/>
      <c r="E39" s="954"/>
      <c r="F39" s="954"/>
      <c r="G39" s="954"/>
    </row>
    <row r="40" spans="1:7" ht="15" customHeight="1">
      <c r="A40" s="182">
        <v>25</v>
      </c>
      <c r="B40" s="182">
        <v>1</v>
      </c>
      <c r="C40" s="762" t="s">
        <v>91</v>
      </c>
      <c r="D40" s="762" t="s">
        <v>54</v>
      </c>
      <c r="E40" s="865" t="s">
        <v>1206</v>
      </c>
      <c r="F40" s="763" t="s">
        <v>1207</v>
      </c>
      <c r="G40" s="183" t="s">
        <v>59</v>
      </c>
    </row>
    <row r="41" spans="1:7" ht="15" customHeight="1">
      <c r="A41" s="182">
        <v>26</v>
      </c>
      <c r="B41" s="182">
        <v>2</v>
      </c>
      <c r="C41" s="762" t="s">
        <v>563</v>
      </c>
      <c r="D41" s="762" t="s">
        <v>433</v>
      </c>
      <c r="E41" s="968" t="str">
        <f>F40</f>
        <v>04.06.2026</v>
      </c>
      <c r="F41" s="763" t="s">
        <v>1208</v>
      </c>
      <c r="G41" s="183" t="s">
        <v>59</v>
      </c>
    </row>
    <row r="42" spans="1:7" ht="15" customHeight="1">
      <c r="A42" s="182">
        <v>27</v>
      </c>
      <c r="B42" s="182">
        <v>3</v>
      </c>
      <c r="C42" s="762" t="s">
        <v>97</v>
      </c>
      <c r="D42" s="762" t="s">
        <v>64</v>
      </c>
      <c r="E42" s="968" t="str">
        <f>F41</f>
        <v>12.06.2026</v>
      </c>
      <c r="F42" s="763" t="s">
        <v>1209</v>
      </c>
      <c r="G42" s="183" t="s">
        <v>59</v>
      </c>
    </row>
    <row r="43" spans="1:7" ht="15" customHeight="1">
      <c r="A43" s="182">
        <v>28</v>
      </c>
      <c r="B43" s="182">
        <v>4</v>
      </c>
      <c r="C43" s="762" t="s">
        <v>90</v>
      </c>
      <c r="D43" s="762" t="s">
        <v>54</v>
      </c>
      <c r="E43" s="968" t="str">
        <f>F42</f>
        <v>17.06.2026</v>
      </c>
      <c r="F43" s="763" t="s">
        <v>70</v>
      </c>
      <c r="G43" s="183" t="s">
        <v>59</v>
      </c>
    </row>
  </sheetData>
  <autoFilter ref="A6:G23" xr:uid="{00000000-0009-0000-0000-000008000000}"/>
  <mergeCells count="3">
    <mergeCell ref="A1:G1"/>
    <mergeCell ref="A2:G2"/>
    <mergeCell ref="A3:G3"/>
  </mergeCells>
  <phoneticPr fontId="43" type="noConversion"/>
  <conditionalFormatting sqref="C5 C40:C999">
    <cfRule type="expression" dxfId="18" priority="1488" stopIfTrue="1">
      <formula>AND(COUNTIF($C$26:$C$64864, C5)+COUNTIF(#REF!, C5)+COUNTIF(#REF!, C5)+COUNTIF($C$1:$C$9, C5)+COUNTIF(#REF!, C5)+COUNTIF(#REF!, C5)+COUNTIF(#REF!, C5)+COUNTIF(#REF!, C5)+COUNTIF(#REF!, C5)+COUNTIF(#REF!, C5)+COUNTIF(#REF!, C5)+COUNTIF(#REF!, C5)&gt;1,NOT(ISBLANK(C5)))</formula>
    </cfRule>
    <cfRule type="expression" dxfId="17" priority="1499" stopIfTrue="1">
      <formula>AND(COUNTIF($C$26:$C$64864, C5)+COUNTIF(#REF!, C5)+COUNTIF(#REF!, C5)+COUNTIF($C$1:$C$9, C5)+COUNTIF(#REF!, C5)+COUNTIF(#REF!, C5)+COUNTIF(#REF!, C5)+COUNTIF(#REF!, C5)+COUNTIF(#REF!, C5)+COUNTIF(#REF!, C5)+COUNTIF(#REF!, C5)+COUNTIF(#REF!, C5)+COUNTIF(#REF!, C5)&gt;1,NOT(ISBLANK(C5)))</formula>
    </cfRule>
  </conditionalFormatting>
  <conditionalFormatting sqref="C7 C9 C16">
    <cfRule type="expression" dxfId="16" priority="1490" stopIfTrue="1">
      <formula>AND(COUNTIF($C$26:$C$64864, C7)+COUNTIF(#REF!, C7)+COUNTIF(#REF!, C7)+COUNTIF($C$1:$C$9, C7)+COUNTIF(#REF!, C7)+COUNTIF(#REF!, C7)+COUNTIF(#REF!, C7)+COUNTIF(#REF!, C7)+COUNTIF(#REF!, C7)+COUNTIF(#REF!, C7)+COUNTIF(#REF!, C7)+COUNTIF(#REF!, C7)+COUNTIF(#REF!, C7)&gt;1,NOT(ISBLANK(C7)))</formula>
    </cfRule>
    <cfRule type="expression" dxfId="15" priority="1491" stopIfTrue="1">
      <formula>AND(COUNTIF($C$26:$C$64864, C7)+COUNTIF(#REF!, C7)+COUNTIF(#REF!, C7)+COUNTIF($C$1:$C$9, C7)+COUNTIF(#REF!, C7)+COUNTIF(#REF!, C7)+COUNTIF(#REF!, C7)+COUNTIF(#REF!, C7)+COUNTIF(#REF!, C7)+COUNTIF(#REF!, C7)+COUNTIF(#REF!, C7)+COUNTIF(#REF!, C7)&gt;1,NOT(ISBLANK(C7)))</formula>
    </cfRule>
    <cfRule type="expression" dxfId="14" priority="1492" stopIfTrue="1">
      <formula>AND(COUNTIF($C$7:$C$9, C7)+COUNTIF(#REF!, C7)&gt;1,NOT(ISBLANK(C7)))</formula>
    </cfRule>
  </conditionalFormatting>
  <pageMargins left="0.19" right="0.2" top="0.75" bottom="0.75" header="0" footer="0"/>
  <pageSetup paperSize="9" fitToHeight="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72906-AEF6-4127-9987-AEEC94BC51EB}">
  <sheetPr>
    <tabColor theme="9" tint="0.39997558519241921"/>
  </sheetPr>
  <dimension ref="A2:AD55"/>
  <sheetViews>
    <sheetView zoomScale="90" zoomScaleNormal="90" zoomScaleSheetLayoutView="100" workbookViewId="0">
      <pane ySplit="3" topLeftCell="A4" activePane="bottomLeft" state="frozen"/>
      <selection activeCell="G1" sqref="G1"/>
      <selection pane="bottomLeft" activeCell="D4" activeCellId="1" sqref="B4:B11 D4:D11"/>
    </sheetView>
  </sheetViews>
  <sheetFormatPr defaultColWidth="0" defaultRowHeight="15"/>
  <cols>
    <col min="1" max="4" width="13" style="461" customWidth="1"/>
    <col min="5" max="5" width="5.5703125" style="461" customWidth="1"/>
    <col min="6" max="9" width="13" style="461" customWidth="1"/>
    <col min="10" max="10" width="4.7109375" style="461" customWidth="1"/>
    <col min="11" max="13" width="13" style="461" customWidth="1"/>
    <col min="14" max="14" width="18.7109375" style="461" bestFit="1" customWidth="1"/>
    <col min="15" max="15" width="15.5703125" style="461" bestFit="1" customWidth="1"/>
    <col min="16" max="16" width="20.5703125" style="461" hidden="1" customWidth="1"/>
    <col min="17" max="17" width="13.7109375" style="461" hidden="1" customWidth="1"/>
    <col min="18" max="18" width="14.7109375" style="461" hidden="1" customWidth="1"/>
    <col min="19" max="19" width="15.42578125" style="461" hidden="1" customWidth="1"/>
    <col min="20" max="20" width="14.7109375" style="461" hidden="1" customWidth="1"/>
    <col min="21" max="21" width="14.140625" style="461" hidden="1" customWidth="1"/>
    <col min="22" max="22" width="18.42578125" style="461" hidden="1" customWidth="1"/>
    <col min="23" max="23" width="13" style="461" hidden="1" customWidth="1"/>
    <col min="24" max="24" width="20.5703125" style="461" hidden="1" customWidth="1"/>
    <col min="25" max="25" width="13.7109375" style="461" hidden="1" customWidth="1"/>
    <col min="26" max="26" width="14.7109375" style="461" hidden="1" customWidth="1"/>
    <col min="27" max="27" width="15.42578125" style="461" hidden="1" customWidth="1"/>
    <col min="28" max="28" width="14.7109375" style="461" hidden="1" customWidth="1"/>
    <col min="29" max="29" width="14.140625" style="461" hidden="1" customWidth="1"/>
    <col min="30" max="30" width="18.42578125" style="461" hidden="1" customWidth="1"/>
    <col min="31" max="16384" width="4.140625" style="461" hidden="1"/>
  </cols>
  <sheetData>
    <row r="2" spans="1:30" ht="15.75" thickBot="1">
      <c r="A2" s="1202" t="s">
        <v>1210</v>
      </c>
      <c r="B2" s="1203"/>
      <c r="C2" s="1203"/>
      <c r="D2" s="1204"/>
      <c r="E2" s="462"/>
      <c r="F2" s="1202" t="s">
        <v>1211</v>
      </c>
      <c r="G2" s="1203"/>
      <c r="H2" s="1203"/>
      <c r="I2" s="1204"/>
      <c r="J2" s="462"/>
      <c r="K2" s="1202" t="s">
        <v>37</v>
      </c>
      <c r="L2" s="1203"/>
      <c r="M2" s="1203"/>
      <c r="N2" s="1204"/>
      <c r="Q2" s="1205" t="s">
        <v>1212</v>
      </c>
      <c r="R2" s="1205"/>
      <c r="S2" s="1205"/>
      <c r="T2" s="1205"/>
      <c r="U2" s="1205"/>
      <c r="V2" s="1205"/>
      <c r="X2" s="1206" t="s">
        <v>1213</v>
      </c>
      <c r="Y2" s="1206"/>
      <c r="Z2" s="1206"/>
      <c r="AA2" s="1206"/>
      <c r="AB2" s="1206"/>
      <c r="AC2" s="1206"/>
      <c r="AD2" s="1207"/>
    </row>
    <row r="3" spans="1:30" ht="15.75" thickBot="1">
      <c r="A3" s="464" t="s">
        <v>1214</v>
      </c>
      <c r="B3" s="465" t="s">
        <v>1215</v>
      </c>
      <c r="C3" s="464" t="s">
        <v>1214</v>
      </c>
      <c r="D3" s="465" t="s">
        <v>1215</v>
      </c>
      <c r="F3" s="464" t="s">
        <v>1214</v>
      </c>
      <c r="G3" s="465" t="s">
        <v>1215</v>
      </c>
      <c r="H3" s="464" t="s">
        <v>1214</v>
      </c>
      <c r="I3" s="465" t="s">
        <v>1215</v>
      </c>
      <c r="K3" s="464" t="s">
        <v>1214</v>
      </c>
      <c r="L3" s="465" t="s">
        <v>1215</v>
      </c>
      <c r="M3" s="464" t="s">
        <v>1214</v>
      </c>
      <c r="N3" s="465" t="s">
        <v>1215</v>
      </c>
      <c r="P3" s="466" t="s">
        <v>25</v>
      </c>
      <c r="Q3" s="466" t="s">
        <v>1216</v>
      </c>
      <c r="R3" s="466" t="s">
        <v>1217</v>
      </c>
      <c r="S3" s="466" t="s">
        <v>837</v>
      </c>
      <c r="T3" s="466" t="s">
        <v>1217</v>
      </c>
      <c r="U3" s="466" t="s">
        <v>856</v>
      </c>
      <c r="V3" s="466" t="s">
        <v>834</v>
      </c>
      <c r="X3" s="466" t="s">
        <v>25</v>
      </c>
      <c r="Y3" s="466" t="s">
        <v>1216</v>
      </c>
      <c r="Z3" s="466" t="s">
        <v>1217</v>
      </c>
      <c r="AA3" s="466" t="s">
        <v>837</v>
      </c>
      <c r="AB3" s="466" t="s">
        <v>1217</v>
      </c>
      <c r="AC3" s="466" t="s">
        <v>856</v>
      </c>
      <c r="AD3" s="466" t="s">
        <v>834</v>
      </c>
    </row>
    <row r="4" spans="1:30" ht="15.75">
      <c r="A4" s="467" t="s">
        <v>280</v>
      </c>
      <c r="B4" s="468">
        <v>52</v>
      </c>
      <c r="C4" s="467" t="s">
        <v>54</v>
      </c>
      <c r="D4" s="468">
        <v>2</v>
      </c>
      <c r="F4" s="467" t="s">
        <v>280</v>
      </c>
      <c r="G4" s="468">
        <v>47</v>
      </c>
      <c r="H4" s="467" t="s">
        <v>54</v>
      </c>
      <c r="I4" s="468">
        <v>48</v>
      </c>
      <c r="K4" s="467" t="s">
        <v>280</v>
      </c>
      <c r="L4" s="469">
        <v>99</v>
      </c>
      <c r="M4" s="469" t="s">
        <v>54</v>
      </c>
      <c r="N4" s="470">
        <v>50</v>
      </c>
      <c r="P4" s="471" t="s">
        <v>384</v>
      </c>
      <c r="Q4" s="471" t="s">
        <v>384</v>
      </c>
      <c r="R4" s="471" t="s">
        <v>384</v>
      </c>
      <c r="S4" s="471" t="s">
        <v>384</v>
      </c>
      <c r="T4" s="471" t="s">
        <v>384</v>
      </c>
      <c r="U4" s="471" t="s">
        <v>384</v>
      </c>
      <c r="V4" s="471" t="s">
        <v>384</v>
      </c>
      <c r="X4" s="471" t="s">
        <v>384</v>
      </c>
      <c r="Y4" s="471" t="s">
        <v>384</v>
      </c>
      <c r="Z4" s="471" t="s">
        <v>384</v>
      </c>
      <c r="AA4" s="471" t="s">
        <v>384</v>
      </c>
      <c r="AB4" s="471" t="s">
        <v>384</v>
      </c>
      <c r="AC4" s="471" t="s">
        <v>384</v>
      </c>
      <c r="AD4" s="471" t="s">
        <v>384</v>
      </c>
    </row>
    <row r="5" spans="1:30" ht="15.75">
      <c r="A5" s="469" t="s">
        <v>397</v>
      </c>
      <c r="B5" s="472">
        <v>4</v>
      </c>
      <c r="C5" s="469" t="s">
        <v>1218</v>
      </c>
      <c r="D5" s="472">
        <v>0</v>
      </c>
      <c r="F5" s="469" t="s">
        <v>397</v>
      </c>
      <c r="G5" s="472">
        <v>1</v>
      </c>
      <c r="H5" s="472" t="s">
        <v>1218</v>
      </c>
      <c r="I5" s="472">
        <v>0</v>
      </c>
      <c r="K5" s="469" t="s">
        <v>397</v>
      </c>
      <c r="L5" s="469">
        <v>5</v>
      </c>
      <c r="M5" s="469" t="s">
        <v>1218</v>
      </c>
      <c r="N5" s="470">
        <v>0</v>
      </c>
      <c r="P5" s="471" t="s">
        <v>384</v>
      </c>
      <c r="Q5" s="471" t="s">
        <v>384</v>
      </c>
      <c r="R5" s="471" t="s">
        <v>384</v>
      </c>
      <c r="S5" s="471" t="s">
        <v>384</v>
      </c>
      <c r="T5" s="471" t="s">
        <v>384</v>
      </c>
      <c r="U5" s="471" t="s">
        <v>384</v>
      </c>
      <c r="V5" s="471" t="s">
        <v>384</v>
      </c>
      <c r="X5" s="471" t="s">
        <v>384</v>
      </c>
      <c r="Y5" s="471">
        <v>0</v>
      </c>
      <c r="Z5" s="471">
        <v>0</v>
      </c>
      <c r="AA5" s="471">
        <v>0</v>
      </c>
      <c r="AB5" s="471">
        <v>0</v>
      </c>
      <c r="AC5" s="471">
        <v>0</v>
      </c>
      <c r="AD5" s="471">
        <v>0</v>
      </c>
    </row>
    <row r="6" spans="1:30" ht="15.75">
      <c r="A6" s="469" t="s">
        <v>282</v>
      </c>
      <c r="B6" s="472">
        <v>27</v>
      </c>
      <c r="C6" s="469" t="s">
        <v>64</v>
      </c>
      <c r="D6" s="472">
        <v>4</v>
      </c>
      <c r="F6" s="469" t="s">
        <v>282</v>
      </c>
      <c r="G6" s="472">
        <v>38</v>
      </c>
      <c r="H6" s="472" t="s">
        <v>64</v>
      </c>
      <c r="I6" s="472">
        <v>39</v>
      </c>
      <c r="K6" s="469" t="s">
        <v>282</v>
      </c>
      <c r="L6" s="469">
        <v>65</v>
      </c>
      <c r="M6" s="469" t="s">
        <v>64</v>
      </c>
      <c r="N6" s="470">
        <v>43</v>
      </c>
      <c r="P6" s="471" t="s">
        <v>384</v>
      </c>
      <c r="Q6" s="471" t="s">
        <v>384</v>
      </c>
      <c r="R6" s="471" t="s">
        <v>384</v>
      </c>
      <c r="S6" s="471" t="s">
        <v>384</v>
      </c>
      <c r="T6" s="471" t="s">
        <v>384</v>
      </c>
      <c r="U6" s="471" t="s">
        <v>384</v>
      </c>
      <c r="V6" s="471" t="s">
        <v>384</v>
      </c>
      <c r="X6" s="471" t="s">
        <v>384</v>
      </c>
      <c r="Y6" s="471" t="s">
        <v>384</v>
      </c>
      <c r="Z6" s="471" t="s">
        <v>384</v>
      </c>
      <c r="AA6" s="471" t="s">
        <v>384</v>
      </c>
      <c r="AB6" s="471" t="s">
        <v>384</v>
      </c>
      <c r="AC6" s="471" t="s">
        <v>384</v>
      </c>
      <c r="AD6" s="471" t="s">
        <v>384</v>
      </c>
    </row>
    <row r="7" spans="1:30" ht="15.75">
      <c r="A7" s="469" t="s">
        <v>1219</v>
      </c>
      <c r="B7" s="472">
        <v>0</v>
      </c>
      <c r="C7" s="469" t="s">
        <v>1220</v>
      </c>
      <c r="D7" s="472">
        <v>0</v>
      </c>
      <c r="F7" s="469" t="s">
        <v>1219</v>
      </c>
      <c r="G7" s="472">
        <v>0</v>
      </c>
      <c r="H7" s="472" t="s">
        <v>1220</v>
      </c>
      <c r="I7" s="472">
        <v>0</v>
      </c>
      <c r="K7" s="469" t="s">
        <v>1219</v>
      </c>
      <c r="L7" s="469">
        <v>0</v>
      </c>
      <c r="M7" s="469" t="s">
        <v>1220</v>
      </c>
      <c r="N7" s="470">
        <v>0</v>
      </c>
      <c r="P7" s="471" t="s">
        <v>384</v>
      </c>
      <c r="Q7" s="471" t="s">
        <v>384</v>
      </c>
      <c r="R7" s="471" t="s">
        <v>384</v>
      </c>
      <c r="S7" s="471" t="s">
        <v>384</v>
      </c>
      <c r="T7" s="471" t="s">
        <v>384</v>
      </c>
      <c r="U7" s="471" t="s">
        <v>384</v>
      </c>
      <c r="V7" s="471" t="s">
        <v>384</v>
      </c>
      <c r="X7" s="471" t="s">
        <v>384</v>
      </c>
      <c r="Y7" s="471">
        <v>0</v>
      </c>
      <c r="Z7" s="471">
        <v>0</v>
      </c>
      <c r="AA7" s="471">
        <v>0</v>
      </c>
      <c r="AB7" s="471">
        <v>0</v>
      </c>
      <c r="AC7" s="471">
        <v>0</v>
      </c>
      <c r="AD7" s="471">
        <v>0</v>
      </c>
    </row>
    <row r="8" spans="1:30" ht="15.75">
      <c r="A8" s="469" t="s">
        <v>276</v>
      </c>
      <c r="B8" s="472">
        <v>22</v>
      </c>
      <c r="C8" s="469" t="s">
        <v>69</v>
      </c>
      <c r="D8" s="472">
        <v>6</v>
      </c>
      <c r="F8" s="469" t="s">
        <v>276</v>
      </c>
      <c r="G8" s="472">
        <v>15</v>
      </c>
      <c r="H8" s="472" t="s">
        <v>69</v>
      </c>
      <c r="I8" s="472">
        <v>47</v>
      </c>
      <c r="K8" s="469" t="s">
        <v>276</v>
      </c>
      <c r="L8" s="469">
        <v>37</v>
      </c>
      <c r="M8" s="469" t="s">
        <v>69</v>
      </c>
      <c r="N8" s="470">
        <v>53</v>
      </c>
      <c r="P8" s="471" t="s">
        <v>384</v>
      </c>
      <c r="Q8" s="471" t="s">
        <v>384</v>
      </c>
      <c r="R8" s="471" t="s">
        <v>384</v>
      </c>
      <c r="S8" s="471" t="s">
        <v>384</v>
      </c>
      <c r="T8" s="471" t="s">
        <v>384</v>
      </c>
      <c r="U8" s="471" t="s">
        <v>384</v>
      </c>
      <c r="V8" s="471" t="s">
        <v>384</v>
      </c>
      <c r="X8" s="471" t="s">
        <v>384</v>
      </c>
      <c r="Y8" s="471" t="s">
        <v>384</v>
      </c>
      <c r="Z8" s="471" t="s">
        <v>384</v>
      </c>
      <c r="AA8" s="471" t="s">
        <v>384</v>
      </c>
      <c r="AB8" s="471" t="s">
        <v>384</v>
      </c>
      <c r="AC8" s="471" t="s">
        <v>384</v>
      </c>
      <c r="AD8" s="471" t="s">
        <v>384</v>
      </c>
    </row>
    <row r="9" spans="1:30" ht="15.75">
      <c r="A9" s="469" t="s">
        <v>298</v>
      </c>
      <c r="B9" s="472">
        <v>8</v>
      </c>
      <c r="C9" s="469" t="s">
        <v>433</v>
      </c>
      <c r="D9" s="472">
        <v>6</v>
      </c>
      <c r="F9" s="469" t="s">
        <v>298</v>
      </c>
      <c r="G9" s="472">
        <v>5</v>
      </c>
      <c r="H9" s="472" t="s">
        <v>433</v>
      </c>
      <c r="I9" s="472">
        <v>19</v>
      </c>
      <c r="K9" s="469" t="s">
        <v>298</v>
      </c>
      <c r="L9" s="469">
        <v>13</v>
      </c>
      <c r="M9" s="469" t="s">
        <v>433</v>
      </c>
      <c r="N9" s="470">
        <v>25</v>
      </c>
      <c r="P9" s="471" t="s">
        <v>384</v>
      </c>
      <c r="Q9" s="471" t="s">
        <v>384</v>
      </c>
      <c r="R9" s="471" t="s">
        <v>384</v>
      </c>
      <c r="S9" s="471" t="s">
        <v>384</v>
      </c>
      <c r="T9" s="471" t="s">
        <v>384</v>
      </c>
      <c r="U9" s="471" t="s">
        <v>384</v>
      </c>
      <c r="V9" s="471" t="s">
        <v>384</v>
      </c>
      <c r="X9" s="471" t="s">
        <v>384</v>
      </c>
      <c r="Y9" s="471" t="s">
        <v>384</v>
      </c>
      <c r="Z9" s="471" t="s">
        <v>384</v>
      </c>
      <c r="AA9" s="471" t="s">
        <v>384</v>
      </c>
      <c r="AB9" s="471" t="s">
        <v>384</v>
      </c>
      <c r="AC9" s="471" t="s">
        <v>384</v>
      </c>
      <c r="AD9" s="471" t="s">
        <v>384</v>
      </c>
    </row>
    <row r="10" spans="1:30" ht="15.75">
      <c r="A10" s="469" t="s">
        <v>381</v>
      </c>
      <c r="B10" s="472">
        <v>3</v>
      </c>
      <c r="C10" s="469" t="s">
        <v>1078</v>
      </c>
      <c r="D10" s="472">
        <v>0</v>
      </c>
      <c r="F10" s="469" t="s">
        <v>381</v>
      </c>
      <c r="G10" s="472">
        <v>1</v>
      </c>
      <c r="H10" s="472" t="s">
        <v>1078</v>
      </c>
      <c r="I10" s="472">
        <v>0</v>
      </c>
      <c r="K10" s="469" t="s">
        <v>381</v>
      </c>
      <c r="L10" s="469">
        <v>4</v>
      </c>
      <c r="M10" s="469" t="s">
        <v>1078</v>
      </c>
      <c r="N10" s="470">
        <v>0</v>
      </c>
      <c r="P10" s="471" t="s">
        <v>384</v>
      </c>
      <c r="Q10" s="471" t="s">
        <v>384</v>
      </c>
      <c r="R10" s="471" t="s">
        <v>384</v>
      </c>
      <c r="S10" s="471" t="s">
        <v>384</v>
      </c>
      <c r="T10" s="471" t="s">
        <v>384</v>
      </c>
      <c r="U10" s="471" t="s">
        <v>384</v>
      </c>
      <c r="V10" s="471" t="s">
        <v>384</v>
      </c>
      <c r="X10" s="471" t="s">
        <v>384</v>
      </c>
      <c r="Y10" s="471">
        <v>0</v>
      </c>
      <c r="Z10" s="471">
        <v>0</v>
      </c>
      <c r="AA10" s="471">
        <v>0</v>
      </c>
      <c r="AB10" s="471">
        <v>0</v>
      </c>
      <c r="AC10" s="471">
        <v>0</v>
      </c>
      <c r="AD10" s="471">
        <v>0</v>
      </c>
    </row>
    <row r="11" spans="1:30" ht="15.75">
      <c r="A11" s="469" t="s">
        <v>311</v>
      </c>
      <c r="B11" s="472">
        <v>8</v>
      </c>
      <c r="C11" s="469" t="s">
        <v>67</v>
      </c>
      <c r="D11" s="472">
        <v>2</v>
      </c>
      <c r="F11" s="469" t="s">
        <v>311</v>
      </c>
      <c r="G11" s="472">
        <v>4</v>
      </c>
      <c r="H11" s="472" t="s">
        <v>67</v>
      </c>
      <c r="I11" s="472">
        <v>5</v>
      </c>
      <c r="K11" s="469" t="s">
        <v>311</v>
      </c>
      <c r="L11" s="469">
        <v>12</v>
      </c>
      <c r="M11" s="469" t="s">
        <v>67</v>
      </c>
      <c r="N11" s="470">
        <v>7</v>
      </c>
      <c r="P11" s="471" t="s">
        <v>384</v>
      </c>
      <c r="Q11" s="471" t="s">
        <v>384</v>
      </c>
      <c r="R11" s="471" t="s">
        <v>384</v>
      </c>
      <c r="S11" s="471" t="s">
        <v>384</v>
      </c>
      <c r="T11" s="471" t="s">
        <v>384</v>
      </c>
      <c r="U11" s="471" t="s">
        <v>384</v>
      </c>
      <c r="V11" s="471" t="s">
        <v>384</v>
      </c>
      <c r="X11" s="471" t="s">
        <v>384</v>
      </c>
      <c r="Y11" s="471" t="s">
        <v>384</v>
      </c>
      <c r="Z11" s="471" t="s">
        <v>384</v>
      </c>
      <c r="AA11" s="471" t="s">
        <v>1221</v>
      </c>
      <c r="AB11" s="471" t="s">
        <v>1221</v>
      </c>
      <c r="AC11" s="471" t="s">
        <v>384</v>
      </c>
      <c r="AD11" s="471" t="s">
        <v>384</v>
      </c>
    </row>
    <row r="12" spans="1:30" ht="15.75">
      <c r="A12" s="473" t="s">
        <v>297</v>
      </c>
      <c r="B12" s="474">
        <v>7</v>
      </c>
      <c r="C12" s="473" t="s">
        <v>451</v>
      </c>
      <c r="D12" s="474">
        <v>1</v>
      </c>
      <c r="F12" s="473" t="s">
        <v>297</v>
      </c>
      <c r="G12" s="474">
        <v>2</v>
      </c>
      <c r="H12" s="474" t="s">
        <v>451</v>
      </c>
      <c r="I12" s="474">
        <v>1</v>
      </c>
      <c r="K12" s="473" t="s">
        <v>297</v>
      </c>
      <c r="L12" s="473">
        <v>9</v>
      </c>
      <c r="M12" s="473" t="s">
        <v>451</v>
      </c>
      <c r="N12" s="470">
        <v>2</v>
      </c>
      <c r="P12" s="471" t="s">
        <v>384</v>
      </c>
      <c r="Q12" s="471" t="s">
        <v>384</v>
      </c>
      <c r="R12" s="471" t="s">
        <v>384</v>
      </c>
      <c r="S12" s="471" t="s">
        <v>384</v>
      </c>
      <c r="T12" s="471" t="s">
        <v>384</v>
      </c>
      <c r="U12" s="471" t="s">
        <v>384</v>
      </c>
      <c r="V12" s="471" t="s">
        <v>1221</v>
      </c>
      <c r="X12" s="471" t="s">
        <v>384</v>
      </c>
      <c r="Y12" s="471" t="s">
        <v>384</v>
      </c>
      <c r="Z12" s="471" t="s">
        <v>384</v>
      </c>
      <c r="AA12" s="471" t="s">
        <v>1221</v>
      </c>
      <c r="AB12" s="471" t="s">
        <v>1221</v>
      </c>
      <c r="AC12" s="471" t="s">
        <v>384</v>
      </c>
      <c r="AD12" s="471" t="s">
        <v>384</v>
      </c>
    </row>
    <row r="13" spans="1:30" ht="15.75">
      <c r="A13" s="473" t="s">
        <v>413</v>
      </c>
      <c r="B13" s="474">
        <v>1</v>
      </c>
      <c r="C13" s="473" t="s">
        <v>546</v>
      </c>
      <c r="D13" s="474">
        <v>0</v>
      </c>
      <c r="F13" s="473" t="s">
        <v>413</v>
      </c>
      <c r="G13" s="474">
        <v>2</v>
      </c>
      <c r="H13" s="474" t="s">
        <v>546</v>
      </c>
      <c r="I13" s="474">
        <v>4</v>
      </c>
      <c r="K13" s="473" t="s">
        <v>413</v>
      </c>
      <c r="L13" s="473">
        <v>3</v>
      </c>
      <c r="M13" s="473" t="s">
        <v>546</v>
      </c>
      <c r="N13" s="470">
        <v>4</v>
      </c>
      <c r="P13" s="471" t="s">
        <v>384</v>
      </c>
      <c r="Q13" s="471" t="s">
        <v>384</v>
      </c>
      <c r="R13" s="471" t="s">
        <v>384</v>
      </c>
      <c r="S13" s="471" t="s">
        <v>384</v>
      </c>
      <c r="T13" s="471" t="s">
        <v>384</v>
      </c>
      <c r="U13" s="471" t="s">
        <v>384</v>
      </c>
      <c r="V13" s="471" t="s">
        <v>1221</v>
      </c>
      <c r="X13" s="471" t="s">
        <v>384</v>
      </c>
      <c r="Y13" s="471" t="s">
        <v>384</v>
      </c>
      <c r="Z13" s="471" t="s">
        <v>384</v>
      </c>
      <c r="AA13" s="471" t="s">
        <v>1221</v>
      </c>
      <c r="AB13" s="471" t="s">
        <v>1221</v>
      </c>
      <c r="AC13" s="471" t="s">
        <v>384</v>
      </c>
      <c r="AD13" s="471" t="s">
        <v>384</v>
      </c>
    </row>
    <row r="14" spans="1:30" ht="15.75">
      <c r="A14" s="473" t="s">
        <v>1222</v>
      </c>
      <c r="B14" s="474">
        <v>0</v>
      </c>
      <c r="C14" s="473" t="s">
        <v>561</v>
      </c>
      <c r="D14" s="474">
        <v>0</v>
      </c>
      <c r="F14" s="473" t="s">
        <v>1222</v>
      </c>
      <c r="G14" s="474">
        <v>0</v>
      </c>
      <c r="H14" s="474" t="s">
        <v>561</v>
      </c>
      <c r="I14" s="474">
        <v>7</v>
      </c>
      <c r="K14" s="473" t="s">
        <v>1222</v>
      </c>
      <c r="L14" s="473">
        <v>0</v>
      </c>
      <c r="M14" s="473" t="s">
        <v>561</v>
      </c>
      <c r="N14" s="470">
        <v>7</v>
      </c>
      <c r="P14" s="471" t="s">
        <v>384</v>
      </c>
      <c r="Q14" s="471" t="s">
        <v>384</v>
      </c>
      <c r="R14" s="471" t="s">
        <v>384</v>
      </c>
      <c r="S14" s="471" t="s">
        <v>384</v>
      </c>
      <c r="T14" s="471" t="s">
        <v>384</v>
      </c>
      <c r="U14" s="471" t="s">
        <v>384</v>
      </c>
      <c r="V14" s="471" t="s">
        <v>1221</v>
      </c>
      <c r="X14" s="471" t="s">
        <v>384</v>
      </c>
      <c r="Y14" s="471" t="s">
        <v>384</v>
      </c>
      <c r="Z14" s="471" t="s">
        <v>384</v>
      </c>
      <c r="AA14" s="471" t="s">
        <v>1221</v>
      </c>
      <c r="AB14" s="471" t="s">
        <v>1221</v>
      </c>
      <c r="AC14" s="471" t="s">
        <v>384</v>
      </c>
      <c r="AD14" s="471" t="s">
        <v>384</v>
      </c>
    </row>
    <row r="15" spans="1:30" ht="15.75">
      <c r="A15" s="473" t="s">
        <v>530</v>
      </c>
      <c r="B15" s="474">
        <v>0</v>
      </c>
      <c r="C15" s="473" t="s">
        <v>448</v>
      </c>
      <c r="D15" s="474">
        <v>1</v>
      </c>
      <c r="F15" s="473" t="s">
        <v>530</v>
      </c>
      <c r="G15" s="474">
        <v>1</v>
      </c>
      <c r="H15" s="474" t="s">
        <v>448</v>
      </c>
      <c r="I15" s="474">
        <v>2</v>
      </c>
      <c r="K15" s="473" t="s">
        <v>530</v>
      </c>
      <c r="L15" s="473">
        <v>1</v>
      </c>
      <c r="M15" s="473" t="s">
        <v>448</v>
      </c>
      <c r="N15" s="470">
        <v>3</v>
      </c>
      <c r="P15" s="471" t="s">
        <v>384</v>
      </c>
      <c r="Q15" s="471" t="s">
        <v>384</v>
      </c>
      <c r="R15" s="471" t="s">
        <v>384</v>
      </c>
      <c r="S15" s="471" t="s">
        <v>384</v>
      </c>
      <c r="T15" s="471" t="s">
        <v>384</v>
      </c>
      <c r="U15" s="471" t="s">
        <v>384</v>
      </c>
      <c r="V15" s="471" t="s">
        <v>1221</v>
      </c>
      <c r="X15" s="471" t="s">
        <v>384</v>
      </c>
      <c r="Y15" s="471" t="s">
        <v>384</v>
      </c>
      <c r="Z15" s="471" t="s">
        <v>384</v>
      </c>
      <c r="AA15" s="471" t="s">
        <v>1221</v>
      </c>
      <c r="AB15" s="471" t="s">
        <v>1221</v>
      </c>
      <c r="AC15" s="471" t="s">
        <v>384</v>
      </c>
      <c r="AD15" s="471" t="s">
        <v>384</v>
      </c>
    </row>
    <row r="16" spans="1:30" ht="15.75">
      <c r="A16" s="473" t="s">
        <v>1223</v>
      </c>
      <c r="B16" s="474">
        <v>0</v>
      </c>
      <c r="C16" s="473" t="s">
        <v>618</v>
      </c>
      <c r="D16" s="474">
        <v>0</v>
      </c>
      <c r="F16" s="473" t="s">
        <v>1223</v>
      </c>
      <c r="G16" s="474">
        <v>0</v>
      </c>
      <c r="H16" s="474" t="s">
        <v>618</v>
      </c>
      <c r="I16" s="474">
        <v>2</v>
      </c>
      <c r="K16" s="473" t="s">
        <v>1223</v>
      </c>
      <c r="L16" s="473">
        <v>0</v>
      </c>
      <c r="M16" s="473" t="s">
        <v>618</v>
      </c>
      <c r="N16" s="470">
        <v>2</v>
      </c>
      <c r="P16" s="471">
        <v>0</v>
      </c>
      <c r="Q16" s="471">
        <v>0</v>
      </c>
      <c r="R16" s="471">
        <v>0</v>
      </c>
      <c r="S16" s="471">
        <v>0</v>
      </c>
      <c r="T16" s="471">
        <v>0</v>
      </c>
      <c r="U16" s="471">
        <v>0</v>
      </c>
      <c r="V16" s="471">
        <v>0</v>
      </c>
      <c r="X16" s="471" t="s">
        <v>1221</v>
      </c>
      <c r="Y16" s="471" t="s">
        <v>1221</v>
      </c>
      <c r="Z16" s="471" t="s">
        <v>1221</v>
      </c>
      <c r="AA16" s="471" t="s">
        <v>1221</v>
      </c>
      <c r="AB16" s="471" t="s">
        <v>1221</v>
      </c>
      <c r="AC16" s="471" t="s">
        <v>1221</v>
      </c>
      <c r="AD16" s="471" t="s">
        <v>1221</v>
      </c>
    </row>
    <row r="17" spans="1:30" ht="15.75">
      <c r="A17" s="473" t="s">
        <v>510</v>
      </c>
      <c r="B17" s="474">
        <v>0</v>
      </c>
      <c r="C17" s="473" t="s">
        <v>468</v>
      </c>
      <c r="D17" s="474">
        <v>1</v>
      </c>
      <c r="F17" s="473" t="s">
        <v>510</v>
      </c>
      <c r="G17" s="474">
        <v>1</v>
      </c>
      <c r="H17" s="474" t="s">
        <v>468</v>
      </c>
      <c r="I17" s="474">
        <v>0</v>
      </c>
      <c r="K17" s="473" t="s">
        <v>510</v>
      </c>
      <c r="L17" s="473">
        <v>1</v>
      </c>
      <c r="M17" s="473" t="s">
        <v>468</v>
      </c>
      <c r="N17" s="470">
        <v>1</v>
      </c>
      <c r="P17" s="471" t="s">
        <v>384</v>
      </c>
      <c r="Q17" s="471" t="s">
        <v>384</v>
      </c>
      <c r="R17" s="471" t="s">
        <v>384</v>
      </c>
      <c r="S17" s="471" t="s">
        <v>384</v>
      </c>
      <c r="T17" s="471" t="s">
        <v>1221</v>
      </c>
      <c r="U17" s="471" t="s">
        <v>384</v>
      </c>
      <c r="V17" s="471" t="s">
        <v>1221</v>
      </c>
      <c r="X17" s="471" t="s">
        <v>384</v>
      </c>
      <c r="Y17" s="471" t="s">
        <v>384</v>
      </c>
      <c r="Z17" s="471" t="s">
        <v>384</v>
      </c>
      <c r="AA17" s="471" t="s">
        <v>1221</v>
      </c>
      <c r="AB17" s="471" t="s">
        <v>1221</v>
      </c>
      <c r="AC17" s="471" t="s">
        <v>384</v>
      </c>
      <c r="AD17" s="471" t="s">
        <v>384</v>
      </c>
    </row>
    <row r="18" spans="1:30" ht="15.75">
      <c r="A18" s="473" t="s">
        <v>281</v>
      </c>
      <c r="B18" s="474">
        <v>8</v>
      </c>
      <c r="C18" s="473" t="s">
        <v>439</v>
      </c>
      <c r="D18" s="474">
        <v>1</v>
      </c>
      <c r="F18" s="473" t="s">
        <v>281</v>
      </c>
      <c r="G18" s="474">
        <v>8</v>
      </c>
      <c r="H18" s="474" t="s">
        <v>439</v>
      </c>
      <c r="I18" s="474">
        <v>6</v>
      </c>
      <c r="K18" s="473" t="s">
        <v>281</v>
      </c>
      <c r="L18" s="473">
        <v>16</v>
      </c>
      <c r="M18" s="473" t="s">
        <v>439</v>
      </c>
      <c r="N18" s="470">
        <v>7</v>
      </c>
      <c r="P18" s="471" t="s">
        <v>384</v>
      </c>
      <c r="Q18" s="471" t="s">
        <v>384</v>
      </c>
      <c r="R18" s="471" t="s">
        <v>384</v>
      </c>
      <c r="S18" s="471" t="s">
        <v>384</v>
      </c>
      <c r="T18" s="471" t="s">
        <v>384</v>
      </c>
      <c r="U18" s="471" t="s">
        <v>384</v>
      </c>
      <c r="V18" s="471" t="s">
        <v>1221</v>
      </c>
      <c r="X18" s="471" t="s">
        <v>384</v>
      </c>
      <c r="Y18" s="471" t="s">
        <v>384</v>
      </c>
      <c r="Z18" s="471" t="s">
        <v>384</v>
      </c>
      <c r="AA18" s="471" t="s">
        <v>1221</v>
      </c>
      <c r="AB18" s="471" t="s">
        <v>1221</v>
      </c>
      <c r="AC18" s="471" t="s">
        <v>384</v>
      </c>
      <c r="AD18" s="471" t="s">
        <v>384</v>
      </c>
    </row>
    <row r="19" spans="1:30" ht="15.75">
      <c r="A19" s="473" t="s">
        <v>299</v>
      </c>
      <c r="B19" s="474">
        <v>3</v>
      </c>
      <c r="C19" s="473" t="s">
        <v>436</v>
      </c>
      <c r="D19" s="474">
        <v>2</v>
      </c>
      <c r="F19" s="473" t="s">
        <v>299</v>
      </c>
      <c r="G19" s="474">
        <v>2</v>
      </c>
      <c r="H19" s="474" t="s">
        <v>436</v>
      </c>
      <c r="I19" s="474">
        <v>2</v>
      </c>
      <c r="K19" s="473" t="s">
        <v>299</v>
      </c>
      <c r="L19" s="473">
        <v>5</v>
      </c>
      <c r="M19" s="473" t="s">
        <v>436</v>
      </c>
      <c r="N19" s="470">
        <v>4</v>
      </c>
      <c r="P19" s="471" t="s">
        <v>384</v>
      </c>
      <c r="Q19" s="471" t="s">
        <v>384</v>
      </c>
      <c r="R19" s="471" t="s">
        <v>384</v>
      </c>
      <c r="S19" s="471" t="s">
        <v>384</v>
      </c>
      <c r="T19" s="471" t="s">
        <v>384</v>
      </c>
      <c r="U19" s="471" t="s">
        <v>384</v>
      </c>
      <c r="V19" s="471" t="s">
        <v>1221</v>
      </c>
      <c r="X19" s="471" t="s">
        <v>384</v>
      </c>
      <c r="Y19" s="471" t="s">
        <v>384</v>
      </c>
      <c r="Z19" s="471" t="s">
        <v>384</v>
      </c>
      <c r="AA19" s="471" t="s">
        <v>1221</v>
      </c>
      <c r="AB19" s="471" t="s">
        <v>1221</v>
      </c>
      <c r="AC19" s="471" t="s">
        <v>384</v>
      </c>
      <c r="AD19" s="471" t="s">
        <v>384</v>
      </c>
    </row>
    <row r="20" spans="1:30" ht="15.75">
      <c r="A20" s="473" t="s">
        <v>1224</v>
      </c>
      <c r="B20" s="474">
        <v>0</v>
      </c>
      <c r="C20" s="473" t="s">
        <v>453</v>
      </c>
      <c r="D20" s="474">
        <v>1</v>
      </c>
      <c r="F20" s="473" t="s">
        <v>1224</v>
      </c>
      <c r="G20" s="474">
        <v>0</v>
      </c>
      <c r="H20" s="474" t="s">
        <v>453</v>
      </c>
      <c r="I20" s="474">
        <v>4</v>
      </c>
      <c r="K20" s="473" t="s">
        <v>1224</v>
      </c>
      <c r="L20" s="473">
        <v>0</v>
      </c>
      <c r="M20" s="473" t="s">
        <v>453</v>
      </c>
      <c r="N20" s="470">
        <v>5</v>
      </c>
      <c r="P20" s="471" t="s">
        <v>384</v>
      </c>
      <c r="Q20" s="471" t="s">
        <v>384</v>
      </c>
      <c r="R20" s="471" t="s">
        <v>384</v>
      </c>
      <c r="S20" s="471" t="s">
        <v>384</v>
      </c>
      <c r="T20" s="471" t="s">
        <v>384</v>
      </c>
      <c r="U20" s="471" t="s">
        <v>384</v>
      </c>
      <c r="V20" s="471" t="s">
        <v>1221</v>
      </c>
      <c r="X20" s="471" t="s">
        <v>384</v>
      </c>
      <c r="Y20" s="471" t="s">
        <v>384</v>
      </c>
      <c r="Z20" s="471" t="s">
        <v>384</v>
      </c>
      <c r="AA20" s="471" t="s">
        <v>1221</v>
      </c>
      <c r="AB20" s="471" t="s">
        <v>1221</v>
      </c>
      <c r="AC20" s="471" t="s">
        <v>384</v>
      </c>
      <c r="AD20" s="471" t="s">
        <v>384</v>
      </c>
    </row>
    <row r="21" spans="1:30" ht="15.75">
      <c r="A21" s="473" t="s">
        <v>496</v>
      </c>
      <c r="B21" s="474">
        <v>0</v>
      </c>
      <c r="C21" s="473" t="s">
        <v>634</v>
      </c>
      <c r="D21" s="474">
        <v>0</v>
      </c>
      <c r="F21" s="473" t="s">
        <v>496</v>
      </c>
      <c r="G21" s="474">
        <v>1</v>
      </c>
      <c r="H21" s="474" t="s">
        <v>634</v>
      </c>
      <c r="I21" s="474">
        <v>6</v>
      </c>
      <c r="K21" s="473" t="s">
        <v>496</v>
      </c>
      <c r="L21" s="473">
        <v>1</v>
      </c>
      <c r="M21" s="473" t="s">
        <v>634</v>
      </c>
      <c r="N21" s="470">
        <v>6</v>
      </c>
      <c r="P21" s="471" t="s">
        <v>384</v>
      </c>
      <c r="Q21" s="471" t="s">
        <v>384</v>
      </c>
      <c r="R21" s="471" t="s">
        <v>384</v>
      </c>
      <c r="S21" s="471" t="s">
        <v>384</v>
      </c>
      <c r="T21" s="471" t="s">
        <v>384</v>
      </c>
      <c r="U21" s="471" t="s">
        <v>384</v>
      </c>
      <c r="V21" s="471" t="s">
        <v>1221</v>
      </c>
      <c r="X21" s="471" t="s">
        <v>384</v>
      </c>
      <c r="Y21" s="471" t="s">
        <v>384</v>
      </c>
      <c r="Z21" s="471" t="s">
        <v>384</v>
      </c>
      <c r="AA21" s="471" t="s">
        <v>1221</v>
      </c>
      <c r="AB21" s="471" t="s">
        <v>1221</v>
      </c>
      <c r="AC21" s="471" t="s">
        <v>384</v>
      </c>
      <c r="AD21" s="471" t="s">
        <v>384</v>
      </c>
    </row>
    <row r="22" spans="1:30" ht="15.75">
      <c r="A22" s="473">
        <v>1</v>
      </c>
      <c r="B22" s="474"/>
      <c r="C22" s="473"/>
      <c r="D22" s="474"/>
      <c r="F22" s="473">
        <v>1</v>
      </c>
      <c r="G22" s="474"/>
      <c r="H22" s="474" t="s">
        <v>635</v>
      </c>
      <c r="I22" s="474">
        <v>1</v>
      </c>
      <c r="K22" s="473">
        <v>1</v>
      </c>
      <c r="L22" s="473">
        <v>0</v>
      </c>
      <c r="M22" s="474" t="s">
        <v>635</v>
      </c>
      <c r="N22" s="470">
        <v>1</v>
      </c>
      <c r="P22" s="471">
        <v>0</v>
      </c>
      <c r="Q22" s="471">
        <v>0</v>
      </c>
      <c r="R22" s="471">
        <v>0</v>
      </c>
      <c r="S22" s="471">
        <v>0</v>
      </c>
      <c r="T22" s="471">
        <v>0</v>
      </c>
      <c r="U22" s="471">
        <v>0</v>
      </c>
      <c r="V22" s="471">
        <v>0</v>
      </c>
      <c r="X22" s="471" t="s">
        <v>1221</v>
      </c>
      <c r="Y22" s="471" t="s">
        <v>1221</v>
      </c>
      <c r="Z22" s="471" t="s">
        <v>1221</v>
      </c>
      <c r="AA22" s="471" t="s">
        <v>1221</v>
      </c>
      <c r="AB22" s="471" t="s">
        <v>1221</v>
      </c>
      <c r="AC22" s="471" t="s">
        <v>1221</v>
      </c>
      <c r="AD22" s="471" t="s">
        <v>384</v>
      </c>
    </row>
    <row r="23" spans="1:30" ht="15.75">
      <c r="A23" s="473" t="s">
        <v>411</v>
      </c>
      <c r="B23" s="474">
        <v>1</v>
      </c>
      <c r="C23" s="473" t="s">
        <v>573</v>
      </c>
      <c r="D23" s="474">
        <v>0</v>
      </c>
      <c r="F23" s="473" t="s">
        <v>411</v>
      </c>
      <c r="G23" s="474">
        <v>0</v>
      </c>
      <c r="H23" s="474" t="s">
        <v>573</v>
      </c>
      <c r="I23" s="474">
        <v>3</v>
      </c>
      <c r="K23" s="473" t="s">
        <v>411</v>
      </c>
      <c r="L23" s="473">
        <v>1</v>
      </c>
      <c r="M23" s="473" t="s">
        <v>573</v>
      </c>
      <c r="N23" s="470">
        <v>3</v>
      </c>
      <c r="P23" s="471" t="s">
        <v>1221</v>
      </c>
      <c r="Q23" s="471" t="s">
        <v>1221</v>
      </c>
      <c r="R23" s="471" t="s">
        <v>1221</v>
      </c>
      <c r="S23" s="471" t="s">
        <v>1221</v>
      </c>
      <c r="T23" s="471" t="s">
        <v>1221</v>
      </c>
      <c r="U23" s="471" t="s">
        <v>1221</v>
      </c>
      <c r="V23" s="471" t="s">
        <v>1221</v>
      </c>
      <c r="X23" s="471" t="s">
        <v>1221</v>
      </c>
      <c r="Y23" s="471" t="s">
        <v>1221</v>
      </c>
      <c r="Z23" s="471" t="s">
        <v>1221</v>
      </c>
      <c r="AA23" s="471" t="s">
        <v>1221</v>
      </c>
      <c r="AB23" s="471" t="s">
        <v>1221</v>
      </c>
      <c r="AC23" s="471" t="s">
        <v>1221</v>
      </c>
      <c r="AD23" s="471" t="s">
        <v>1221</v>
      </c>
    </row>
    <row r="24" spans="1:30" ht="15.75">
      <c r="A24" s="473" t="s">
        <v>1225</v>
      </c>
      <c r="B24" s="474">
        <v>0</v>
      </c>
      <c r="C24" s="473" t="s">
        <v>535</v>
      </c>
      <c r="D24" s="474">
        <v>0</v>
      </c>
      <c r="F24" s="473" t="s">
        <v>1225</v>
      </c>
      <c r="G24" s="474">
        <v>0</v>
      </c>
      <c r="H24" s="474" t="s">
        <v>535</v>
      </c>
      <c r="I24" s="474">
        <v>1</v>
      </c>
      <c r="K24" s="473" t="s">
        <v>1225</v>
      </c>
      <c r="L24" s="473">
        <v>0</v>
      </c>
      <c r="M24" s="473" t="s">
        <v>535</v>
      </c>
      <c r="N24" s="470">
        <v>1</v>
      </c>
      <c r="P24" s="471">
        <v>0</v>
      </c>
      <c r="Q24" s="471">
        <v>0</v>
      </c>
      <c r="R24" s="471">
        <v>0</v>
      </c>
      <c r="S24" s="471">
        <v>0</v>
      </c>
      <c r="T24" s="471">
        <v>0</v>
      </c>
      <c r="U24" s="471">
        <v>0</v>
      </c>
      <c r="V24" s="471">
        <v>0</v>
      </c>
      <c r="X24" s="471" t="s">
        <v>1221</v>
      </c>
      <c r="Y24" s="471" t="s">
        <v>1221</v>
      </c>
      <c r="Z24" s="471" t="s">
        <v>1221</v>
      </c>
      <c r="AA24" s="471" t="s">
        <v>1221</v>
      </c>
      <c r="AB24" s="471" t="s">
        <v>1221</v>
      </c>
      <c r="AC24" s="471" t="s">
        <v>1221</v>
      </c>
      <c r="AD24" s="471" t="s">
        <v>1221</v>
      </c>
    </row>
    <row r="25" spans="1:30" ht="15.75">
      <c r="A25" s="473" t="s">
        <v>1226</v>
      </c>
      <c r="B25" s="474">
        <v>0</v>
      </c>
      <c r="C25" s="473" t="s">
        <v>465</v>
      </c>
      <c r="D25" s="474">
        <v>1</v>
      </c>
      <c r="F25" s="473" t="s">
        <v>1226</v>
      </c>
      <c r="G25" s="474">
        <v>0</v>
      </c>
      <c r="H25" s="474" t="s">
        <v>465</v>
      </c>
      <c r="I25" s="474">
        <v>0</v>
      </c>
      <c r="K25" s="473" t="s">
        <v>1226</v>
      </c>
      <c r="L25" s="473">
        <v>0</v>
      </c>
      <c r="M25" s="473" t="s">
        <v>465</v>
      </c>
      <c r="N25" s="470">
        <v>1</v>
      </c>
      <c r="P25" s="471">
        <v>0</v>
      </c>
      <c r="Q25" s="471">
        <v>0</v>
      </c>
      <c r="R25" s="471">
        <v>0</v>
      </c>
      <c r="S25" s="471">
        <v>0</v>
      </c>
      <c r="T25" s="471">
        <v>0</v>
      </c>
      <c r="U25" s="471">
        <v>0</v>
      </c>
      <c r="V25" s="471">
        <v>0</v>
      </c>
      <c r="X25" s="471" t="s">
        <v>384</v>
      </c>
      <c r="Y25" s="471" t="s">
        <v>384</v>
      </c>
      <c r="Z25" s="471" t="s">
        <v>384</v>
      </c>
      <c r="AA25" s="471" t="s">
        <v>1221</v>
      </c>
      <c r="AB25" s="471" t="s">
        <v>1221</v>
      </c>
      <c r="AC25" s="471" t="s">
        <v>384</v>
      </c>
      <c r="AD25" s="471" t="s">
        <v>384</v>
      </c>
    </row>
    <row r="26" spans="1:30" ht="15.75">
      <c r="A26" s="475" t="s">
        <v>279</v>
      </c>
      <c r="B26" s="476">
        <v>6</v>
      </c>
      <c r="C26" s="475" t="s">
        <v>536</v>
      </c>
      <c r="D26" s="476">
        <v>0</v>
      </c>
      <c r="F26" s="475" t="s">
        <v>279</v>
      </c>
      <c r="G26" s="476">
        <v>2</v>
      </c>
      <c r="H26" s="476" t="s">
        <v>536</v>
      </c>
      <c r="I26" s="476">
        <v>2</v>
      </c>
      <c r="K26" s="475" t="s">
        <v>279</v>
      </c>
      <c r="L26" s="475">
        <v>8</v>
      </c>
      <c r="M26" s="475" t="s">
        <v>536</v>
      </c>
      <c r="N26" s="475">
        <v>2</v>
      </c>
      <c r="P26" s="471" t="s">
        <v>384</v>
      </c>
      <c r="Q26" s="471" t="s">
        <v>384</v>
      </c>
      <c r="R26" s="471" t="s">
        <v>384</v>
      </c>
      <c r="S26" s="471" t="s">
        <v>384</v>
      </c>
      <c r="T26" s="471" t="s">
        <v>384</v>
      </c>
      <c r="U26" s="471" t="s">
        <v>384</v>
      </c>
      <c r="V26" s="471" t="s">
        <v>384</v>
      </c>
      <c r="X26" s="471" t="s">
        <v>384</v>
      </c>
      <c r="Y26" s="471" t="s">
        <v>384</v>
      </c>
      <c r="Z26" s="471" t="s">
        <v>384</v>
      </c>
      <c r="AA26" s="471" t="s">
        <v>1221</v>
      </c>
      <c r="AB26" s="471" t="s">
        <v>1221</v>
      </c>
      <c r="AC26" s="471" t="s">
        <v>384</v>
      </c>
      <c r="AD26" s="471" t="s">
        <v>384</v>
      </c>
    </row>
    <row r="27" spans="1:30" ht="15.75">
      <c r="A27" s="475" t="s">
        <v>351</v>
      </c>
      <c r="B27" s="476">
        <v>1</v>
      </c>
      <c r="C27" s="475" t="s">
        <v>545</v>
      </c>
      <c r="D27" s="476">
        <v>0</v>
      </c>
      <c r="F27" s="475" t="s">
        <v>351</v>
      </c>
      <c r="G27" s="476">
        <v>2</v>
      </c>
      <c r="H27" s="476" t="s">
        <v>545</v>
      </c>
      <c r="I27" s="476">
        <v>5</v>
      </c>
      <c r="K27" s="475" t="s">
        <v>351</v>
      </c>
      <c r="L27" s="475">
        <v>3</v>
      </c>
      <c r="M27" s="475" t="s">
        <v>545</v>
      </c>
      <c r="N27" s="475">
        <v>5</v>
      </c>
      <c r="P27" s="471" t="s">
        <v>384</v>
      </c>
      <c r="Q27" s="471" t="s">
        <v>384</v>
      </c>
      <c r="R27" s="471" t="s">
        <v>384</v>
      </c>
      <c r="S27" s="471" t="s">
        <v>384</v>
      </c>
      <c r="T27" s="471" t="s">
        <v>384</v>
      </c>
      <c r="U27" s="471" t="s">
        <v>384</v>
      </c>
      <c r="V27" s="471" t="s">
        <v>384</v>
      </c>
      <c r="X27" s="471" t="s">
        <v>384</v>
      </c>
      <c r="Y27" s="471" t="s">
        <v>384</v>
      </c>
      <c r="Z27" s="471" t="s">
        <v>384</v>
      </c>
      <c r="AA27" s="471" t="s">
        <v>1221</v>
      </c>
      <c r="AB27" s="471" t="s">
        <v>1221</v>
      </c>
      <c r="AC27" s="471" t="s">
        <v>384</v>
      </c>
      <c r="AD27" s="471" t="s">
        <v>384</v>
      </c>
    </row>
    <row r="28" spans="1:30" ht="15.75">
      <c r="A28" s="475" t="s">
        <v>412</v>
      </c>
      <c r="B28" s="476">
        <v>1</v>
      </c>
      <c r="C28" s="475" t="s">
        <v>467</v>
      </c>
      <c r="D28" s="476">
        <v>1</v>
      </c>
      <c r="F28" s="475" t="s">
        <v>412</v>
      </c>
      <c r="G28" s="476">
        <v>0</v>
      </c>
      <c r="H28" s="476" t="s">
        <v>467</v>
      </c>
      <c r="I28" s="476">
        <v>1</v>
      </c>
      <c r="K28" s="475" t="s">
        <v>412</v>
      </c>
      <c r="L28" s="475">
        <v>1</v>
      </c>
      <c r="M28" s="475" t="s">
        <v>467</v>
      </c>
      <c r="N28" s="475">
        <v>2</v>
      </c>
      <c r="P28" s="471" t="s">
        <v>384</v>
      </c>
      <c r="Q28" s="471" t="s">
        <v>384</v>
      </c>
      <c r="R28" s="471" t="s">
        <v>384</v>
      </c>
      <c r="S28" s="471" t="s">
        <v>384</v>
      </c>
      <c r="T28" s="471" t="s">
        <v>384</v>
      </c>
      <c r="U28" s="471" t="s">
        <v>384</v>
      </c>
      <c r="V28" s="471" t="s">
        <v>384</v>
      </c>
      <c r="X28" s="471" t="s">
        <v>384</v>
      </c>
      <c r="Y28" s="471" t="s">
        <v>384</v>
      </c>
      <c r="Z28" s="471" t="s">
        <v>384</v>
      </c>
      <c r="AA28" s="471" t="s">
        <v>1221</v>
      </c>
      <c r="AB28" s="471" t="s">
        <v>1221</v>
      </c>
      <c r="AC28" s="471" t="s">
        <v>384</v>
      </c>
      <c r="AD28" s="471" t="s">
        <v>384</v>
      </c>
    </row>
    <row r="29" spans="1:30" ht="15.75">
      <c r="A29" s="475" t="s">
        <v>501</v>
      </c>
      <c r="B29" s="476">
        <v>0</v>
      </c>
      <c r="C29" s="475" t="s">
        <v>619</v>
      </c>
      <c r="D29" s="476">
        <v>0</v>
      </c>
      <c r="F29" s="475" t="s">
        <v>501</v>
      </c>
      <c r="G29" s="476">
        <v>1</v>
      </c>
      <c r="H29" s="476" t="s">
        <v>619</v>
      </c>
      <c r="I29" s="476">
        <v>1</v>
      </c>
      <c r="K29" s="475" t="s">
        <v>501</v>
      </c>
      <c r="L29" s="475">
        <v>1</v>
      </c>
      <c r="M29" s="475" t="s">
        <v>619</v>
      </c>
      <c r="N29" s="475">
        <v>1</v>
      </c>
      <c r="P29" s="471" t="s">
        <v>384</v>
      </c>
      <c r="Q29" s="471" t="s">
        <v>384</v>
      </c>
      <c r="R29" s="471" t="s">
        <v>384</v>
      </c>
      <c r="S29" s="471" t="s">
        <v>384</v>
      </c>
      <c r="T29" s="471" t="s">
        <v>384</v>
      </c>
      <c r="U29" s="471" t="s">
        <v>384</v>
      </c>
      <c r="V29" s="471" t="s">
        <v>384</v>
      </c>
      <c r="X29" s="471" t="s">
        <v>384</v>
      </c>
      <c r="Y29" s="471" t="s">
        <v>384</v>
      </c>
      <c r="Z29" s="471" t="s">
        <v>384</v>
      </c>
      <c r="AA29" s="471" t="s">
        <v>1221</v>
      </c>
      <c r="AB29" s="471" t="s">
        <v>1221</v>
      </c>
      <c r="AC29" s="471" t="s">
        <v>384</v>
      </c>
      <c r="AD29" s="471" t="s">
        <v>384</v>
      </c>
    </row>
    <row r="30" spans="1:30" ht="15.75">
      <c r="A30" s="475" t="s">
        <v>1227</v>
      </c>
      <c r="B30" s="476">
        <v>0</v>
      </c>
      <c r="C30" s="475" t="s">
        <v>534</v>
      </c>
      <c r="D30" s="476">
        <v>0</v>
      </c>
      <c r="F30" s="475" t="s">
        <v>1227</v>
      </c>
      <c r="G30" s="476">
        <v>0</v>
      </c>
      <c r="H30" s="476" t="s">
        <v>534</v>
      </c>
      <c r="I30" s="476">
        <v>2</v>
      </c>
      <c r="K30" s="475" t="s">
        <v>1227</v>
      </c>
      <c r="L30" s="475">
        <v>0</v>
      </c>
      <c r="M30" s="475" t="s">
        <v>534</v>
      </c>
      <c r="N30" s="475">
        <v>2</v>
      </c>
      <c r="P30" s="471">
        <v>0</v>
      </c>
      <c r="Q30" s="471">
        <v>0</v>
      </c>
      <c r="R30" s="471">
        <v>0</v>
      </c>
      <c r="S30" s="471">
        <v>0</v>
      </c>
      <c r="T30" s="471">
        <v>0</v>
      </c>
      <c r="U30" s="471">
        <v>0</v>
      </c>
      <c r="V30" s="471">
        <v>0</v>
      </c>
      <c r="X30" s="471" t="s">
        <v>1221</v>
      </c>
      <c r="Y30" s="471" t="s">
        <v>1221</v>
      </c>
      <c r="Z30" s="471" t="s">
        <v>1221</v>
      </c>
      <c r="AA30" s="471" t="s">
        <v>1221</v>
      </c>
      <c r="AB30" s="471" t="s">
        <v>1221</v>
      </c>
      <c r="AC30" s="471" t="s">
        <v>1221</v>
      </c>
      <c r="AD30" s="471" t="s">
        <v>1221</v>
      </c>
    </row>
    <row r="31" spans="1:30" ht="15.75">
      <c r="A31" s="475" t="s">
        <v>398</v>
      </c>
      <c r="B31" s="476">
        <v>1</v>
      </c>
      <c r="C31" s="475" t="s">
        <v>1228</v>
      </c>
      <c r="D31" s="476">
        <v>0</v>
      </c>
      <c r="F31" s="475" t="s">
        <v>398</v>
      </c>
      <c r="G31" s="476">
        <v>0</v>
      </c>
      <c r="H31" s="476" t="s">
        <v>1228</v>
      </c>
      <c r="I31" s="476">
        <v>0</v>
      </c>
      <c r="K31" s="475" t="s">
        <v>398</v>
      </c>
      <c r="L31" s="475">
        <v>1</v>
      </c>
      <c r="M31" s="475" t="s">
        <v>1228</v>
      </c>
      <c r="N31" s="475">
        <v>0</v>
      </c>
      <c r="P31" s="471" t="s">
        <v>384</v>
      </c>
      <c r="Q31" s="471" t="s">
        <v>384</v>
      </c>
      <c r="R31" s="471" t="s">
        <v>384</v>
      </c>
      <c r="S31" s="471" t="s">
        <v>384</v>
      </c>
      <c r="T31" s="471" t="s">
        <v>384</v>
      </c>
      <c r="U31" s="471" t="s">
        <v>384</v>
      </c>
      <c r="V31" s="471" t="s">
        <v>384</v>
      </c>
      <c r="X31" s="471" t="s">
        <v>384</v>
      </c>
      <c r="Y31" s="471" t="s">
        <v>384</v>
      </c>
      <c r="Z31" s="471">
        <v>0</v>
      </c>
      <c r="AA31" s="471">
        <v>0</v>
      </c>
      <c r="AB31" s="471">
        <v>0</v>
      </c>
      <c r="AC31" s="471">
        <v>0</v>
      </c>
      <c r="AD31" s="471">
        <v>0</v>
      </c>
    </row>
    <row r="32" spans="1:30" ht="15.75">
      <c r="A32" s="477" t="s">
        <v>310</v>
      </c>
      <c r="B32" s="476">
        <v>6</v>
      </c>
      <c r="C32" s="477" t="s">
        <v>469</v>
      </c>
      <c r="D32" s="476">
        <v>1</v>
      </c>
      <c r="F32" s="477" t="s">
        <v>310</v>
      </c>
      <c r="G32" s="476">
        <v>1</v>
      </c>
      <c r="H32" s="476" t="s">
        <v>469</v>
      </c>
      <c r="I32" s="476">
        <v>1</v>
      </c>
      <c r="K32" s="477" t="s">
        <v>310</v>
      </c>
      <c r="L32" s="477">
        <v>7</v>
      </c>
      <c r="M32" s="477" t="s">
        <v>469</v>
      </c>
      <c r="N32" s="477">
        <v>2</v>
      </c>
      <c r="P32" s="471" t="s">
        <v>384</v>
      </c>
      <c r="Q32" s="471" t="s">
        <v>384</v>
      </c>
      <c r="R32" s="471" t="s">
        <v>384</v>
      </c>
      <c r="S32" s="471" t="s">
        <v>384</v>
      </c>
      <c r="T32" s="471" t="s">
        <v>384</v>
      </c>
      <c r="U32" s="471" t="s">
        <v>384</v>
      </c>
      <c r="V32" s="471" t="s">
        <v>384</v>
      </c>
      <c r="X32" s="471" t="s">
        <v>384</v>
      </c>
      <c r="Y32" s="471" t="s">
        <v>384</v>
      </c>
      <c r="Z32" s="471" t="s">
        <v>384</v>
      </c>
      <c r="AA32" s="471" t="s">
        <v>1221</v>
      </c>
      <c r="AB32" s="471" t="s">
        <v>1221</v>
      </c>
      <c r="AC32" s="471" t="s">
        <v>384</v>
      </c>
      <c r="AD32" s="471" t="s">
        <v>384</v>
      </c>
    </row>
    <row r="33" spans="1:30" ht="15.75">
      <c r="A33" s="477" t="s">
        <v>350</v>
      </c>
      <c r="B33" s="476">
        <v>3</v>
      </c>
      <c r="C33" s="477" t="s">
        <v>466</v>
      </c>
      <c r="D33" s="476">
        <v>1</v>
      </c>
      <c r="F33" s="477" t="s">
        <v>350</v>
      </c>
      <c r="G33" s="476">
        <v>1</v>
      </c>
      <c r="H33" s="476" t="s">
        <v>466</v>
      </c>
      <c r="I33" s="476">
        <v>0</v>
      </c>
      <c r="K33" s="477" t="s">
        <v>350</v>
      </c>
      <c r="L33" s="477">
        <v>4</v>
      </c>
      <c r="M33" s="477" t="s">
        <v>466</v>
      </c>
      <c r="N33" s="477">
        <v>1</v>
      </c>
      <c r="P33" s="471" t="s">
        <v>384</v>
      </c>
      <c r="Q33" s="471" t="s">
        <v>384</v>
      </c>
      <c r="R33" s="471" t="s">
        <v>384</v>
      </c>
      <c r="S33" s="471" t="s">
        <v>384</v>
      </c>
      <c r="T33" s="471" t="s">
        <v>384</v>
      </c>
      <c r="U33" s="471" t="s">
        <v>384</v>
      </c>
      <c r="V33" s="471" t="s">
        <v>384</v>
      </c>
      <c r="X33" s="471" t="s">
        <v>384</v>
      </c>
      <c r="Y33" s="471" t="s">
        <v>384</v>
      </c>
      <c r="Z33" s="471" t="s">
        <v>384</v>
      </c>
      <c r="AA33" s="471" t="s">
        <v>1221</v>
      </c>
      <c r="AB33" s="471" t="s">
        <v>1221</v>
      </c>
      <c r="AC33" s="471" t="s">
        <v>384</v>
      </c>
      <c r="AD33" s="471" t="s">
        <v>384</v>
      </c>
    </row>
    <row r="34" spans="1:30" ht="15.75">
      <c r="A34" s="477" t="s">
        <v>483</v>
      </c>
      <c r="B34" s="476">
        <v>0</v>
      </c>
      <c r="C34" s="477" t="s">
        <v>425</v>
      </c>
      <c r="D34" s="476">
        <v>1</v>
      </c>
      <c r="F34" s="477" t="s">
        <v>483</v>
      </c>
      <c r="G34" s="476">
        <v>3</v>
      </c>
      <c r="H34" s="476" t="s">
        <v>425</v>
      </c>
      <c r="I34" s="476">
        <v>4</v>
      </c>
      <c r="K34" s="477" t="s">
        <v>483</v>
      </c>
      <c r="L34" s="477">
        <v>3</v>
      </c>
      <c r="M34" s="477" t="s">
        <v>425</v>
      </c>
      <c r="N34" s="477">
        <v>5</v>
      </c>
      <c r="P34" s="471" t="s">
        <v>384</v>
      </c>
      <c r="Q34" s="471" t="s">
        <v>384</v>
      </c>
      <c r="R34" s="471" t="s">
        <v>384</v>
      </c>
      <c r="S34" s="471" t="s">
        <v>384</v>
      </c>
      <c r="T34" s="471" t="s">
        <v>384</v>
      </c>
      <c r="U34" s="471" t="s">
        <v>384</v>
      </c>
      <c r="V34" s="471" t="s">
        <v>384</v>
      </c>
      <c r="X34" s="471" t="s">
        <v>384</v>
      </c>
      <c r="Y34" s="471" t="s">
        <v>384</v>
      </c>
      <c r="Z34" s="471" t="s">
        <v>384</v>
      </c>
      <c r="AA34" s="471" t="s">
        <v>1221</v>
      </c>
      <c r="AB34" s="471" t="s">
        <v>1221</v>
      </c>
      <c r="AC34" s="471" t="s">
        <v>384</v>
      </c>
      <c r="AD34" s="471" t="s">
        <v>384</v>
      </c>
    </row>
    <row r="35" spans="1:30" ht="15.75">
      <c r="A35" s="477" t="s">
        <v>502</v>
      </c>
      <c r="B35" s="476">
        <v>0</v>
      </c>
      <c r="C35" s="477" t="s">
        <v>61</v>
      </c>
      <c r="D35" s="476">
        <v>2</v>
      </c>
      <c r="F35" s="477" t="s">
        <v>502</v>
      </c>
      <c r="G35" s="476">
        <v>1</v>
      </c>
      <c r="H35" s="476" t="s">
        <v>61</v>
      </c>
      <c r="I35" s="476">
        <v>2</v>
      </c>
      <c r="K35" s="477" t="s">
        <v>502</v>
      </c>
      <c r="L35" s="477">
        <v>1</v>
      </c>
      <c r="M35" s="477" t="s">
        <v>61</v>
      </c>
      <c r="N35" s="477">
        <v>4</v>
      </c>
      <c r="P35" s="471" t="s">
        <v>384</v>
      </c>
      <c r="Q35" s="471" t="s">
        <v>384</v>
      </c>
      <c r="R35" s="471" t="s">
        <v>384</v>
      </c>
      <c r="S35" s="471" t="s">
        <v>384</v>
      </c>
      <c r="T35" s="471" t="s">
        <v>384</v>
      </c>
      <c r="U35" s="471" t="s">
        <v>384</v>
      </c>
      <c r="V35" s="471" t="s">
        <v>384</v>
      </c>
      <c r="X35" s="471" t="s">
        <v>384</v>
      </c>
      <c r="Y35" s="471" t="s">
        <v>384</v>
      </c>
      <c r="Z35" s="471" t="s">
        <v>384</v>
      </c>
      <c r="AA35" s="471" t="s">
        <v>1221</v>
      </c>
      <c r="AB35" s="471" t="s">
        <v>1221</v>
      </c>
      <c r="AC35" s="471" t="s">
        <v>384</v>
      </c>
      <c r="AD35" s="471" t="s">
        <v>384</v>
      </c>
    </row>
    <row r="36" spans="1:30" ht="15.75">
      <c r="A36" s="477" t="s">
        <v>503</v>
      </c>
      <c r="B36" s="476">
        <v>0</v>
      </c>
      <c r="C36" s="477" t="s">
        <v>1229</v>
      </c>
      <c r="D36" s="476">
        <v>0</v>
      </c>
      <c r="F36" s="477" t="s">
        <v>503</v>
      </c>
      <c r="G36" s="476">
        <v>1</v>
      </c>
      <c r="H36" s="476" t="s">
        <v>1229</v>
      </c>
      <c r="I36" s="476">
        <v>0</v>
      </c>
      <c r="K36" s="477" t="s">
        <v>503</v>
      </c>
      <c r="L36" s="477">
        <v>1</v>
      </c>
      <c r="M36" s="477" t="s">
        <v>1229</v>
      </c>
      <c r="N36" s="477">
        <v>0</v>
      </c>
      <c r="P36" s="471" t="s">
        <v>384</v>
      </c>
      <c r="Q36" s="471" t="s">
        <v>384</v>
      </c>
      <c r="R36" s="471" t="s">
        <v>384</v>
      </c>
      <c r="S36" s="471" t="s">
        <v>384</v>
      </c>
      <c r="T36" s="471" t="s">
        <v>384</v>
      </c>
      <c r="U36" s="471" t="s">
        <v>384</v>
      </c>
      <c r="V36" s="471" t="s">
        <v>384</v>
      </c>
      <c r="X36" s="471" t="s">
        <v>384</v>
      </c>
      <c r="Y36" s="471" t="s">
        <v>384</v>
      </c>
      <c r="Z36" s="471" t="s">
        <v>384</v>
      </c>
      <c r="AA36" s="471">
        <v>0</v>
      </c>
      <c r="AB36" s="471">
        <v>0</v>
      </c>
      <c r="AC36" s="471" t="s">
        <v>384</v>
      </c>
      <c r="AD36" s="471" t="s">
        <v>384</v>
      </c>
    </row>
    <row r="37" spans="1:30" ht="15.75">
      <c r="A37" s="478">
        <v>0</v>
      </c>
      <c r="B37" s="478"/>
      <c r="C37" s="478"/>
      <c r="D37" s="478"/>
      <c r="F37" s="478"/>
      <c r="G37" s="478"/>
      <c r="H37" s="476" t="s">
        <v>552</v>
      </c>
      <c r="I37" s="476">
        <v>1</v>
      </c>
      <c r="K37" s="478"/>
      <c r="L37" s="478"/>
      <c r="M37" s="478" t="s">
        <v>552</v>
      </c>
      <c r="N37" s="478">
        <v>1</v>
      </c>
      <c r="P37" s="471">
        <v>0</v>
      </c>
      <c r="Q37" s="471">
        <v>0</v>
      </c>
      <c r="R37" s="471">
        <v>0</v>
      </c>
      <c r="S37" s="471">
        <v>0</v>
      </c>
      <c r="T37" s="471">
        <v>0</v>
      </c>
      <c r="U37" s="471">
        <v>0</v>
      </c>
      <c r="V37" s="471">
        <v>0</v>
      </c>
      <c r="X37" s="471" t="s">
        <v>384</v>
      </c>
      <c r="Y37" s="471" t="s">
        <v>1221</v>
      </c>
      <c r="Z37" s="471" t="s">
        <v>1221</v>
      </c>
      <c r="AA37" s="471" t="s">
        <v>1221</v>
      </c>
      <c r="AB37" s="471" t="s">
        <v>1221</v>
      </c>
      <c r="AC37" s="471" t="s">
        <v>1221</v>
      </c>
      <c r="AD37" s="471" t="s">
        <v>1221</v>
      </c>
    </row>
    <row r="38" spans="1:30" ht="15.75">
      <c r="A38" s="479" t="s">
        <v>337</v>
      </c>
      <c r="B38" s="480">
        <v>3</v>
      </c>
      <c r="C38" s="479" t="s">
        <v>434</v>
      </c>
      <c r="D38" s="480">
        <v>1</v>
      </c>
      <c r="F38" s="479" t="s">
        <v>337</v>
      </c>
      <c r="G38" s="480">
        <v>0</v>
      </c>
      <c r="H38" s="480" t="s">
        <v>434</v>
      </c>
      <c r="I38" s="480">
        <v>4</v>
      </c>
      <c r="K38" s="479" t="s">
        <v>337</v>
      </c>
      <c r="L38" s="479">
        <v>3</v>
      </c>
      <c r="M38" s="479" t="s">
        <v>434</v>
      </c>
      <c r="N38" s="479">
        <v>5</v>
      </c>
      <c r="P38" s="471" t="s">
        <v>384</v>
      </c>
      <c r="Q38" s="471" t="s">
        <v>384</v>
      </c>
      <c r="R38" s="471" t="s">
        <v>384</v>
      </c>
      <c r="S38" s="471" t="s">
        <v>384</v>
      </c>
      <c r="T38" s="471" t="s">
        <v>384</v>
      </c>
      <c r="U38" s="471" t="s">
        <v>384</v>
      </c>
      <c r="V38" s="471" t="s">
        <v>384</v>
      </c>
      <c r="X38" s="471" t="s">
        <v>384</v>
      </c>
      <c r="Y38" s="471" t="s">
        <v>1221</v>
      </c>
      <c r="Z38" s="471" t="s">
        <v>1221</v>
      </c>
      <c r="AA38" s="471" t="s">
        <v>1221</v>
      </c>
      <c r="AB38" s="471" t="s">
        <v>1221</v>
      </c>
      <c r="AC38" s="471" t="s">
        <v>1221</v>
      </c>
      <c r="AD38" s="471" t="s">
        <v>1221</v>
      </c>
    </row>
    <row r="39" spans="1:30" ht="15.75">
      <c r="A39" s="479" t="s">
        <v>1071</v>
      </c>
      <c r="B39" s="480">
        <v>0</v>
      </c>
      <c r="C39" s="479" t="s">
        <v>438</v>
      </c>
      <c r="D39" s="480">
        <v>4</v>
      </c>
      <c r="F39" s="479" t="s">
        <v>1071</v>
      </c>
      <c r="G39" s="480">
        <v>0</v>
      </c>
      <c r="H39" s="480" t="s">
        <v>438</v>
      </c>
      <c r="I39" s="480">
        <v>2</v>
      </c>
      <c r="K39" s="479" t="s">
        <v>1071</v>
      </c>
      <c r="L39" s="479">
        <v>0</v>
      </c>
      <c r="M39" s="479" t="s">
        <v>438</v>
      </c>
      <c r="N39" s="479">
        <v>6</v>
      </c>
      <c r="P39" s="471">
        <v>0</v>
      </c>
      <c r="Q39" s="471" t="s">
        <v>384</v>
      </c>
      <c r="R39" s="471" t="s">
        <v>384</v>
      </c>
      <c r="S39" s="471" t="s">
        <v>384</v>
      </c>
      <c r="T39" s="471" t="s">
        <v>384</v>
      </c>
      <c r="U39" s="471" t="s">
        <v>384</v>
      </c>
      <c r="V39" s="471">
        <v>0</v>
      </c>
      <c r="X39" s="471" t="s">
        <v>384</v>
      </c>
      <c r="Y39" s="471" t="s">
        <v>1221</v>
      </c>
      <c r="Z39" s="471" t="s">
        <v>1221</v>
      </c>
      <c r="AA39" s="471" t="s">
        <v>1221</v>
      </c>
      <c r="AB39" s="471" t="s">
        <v>1221</v>
      </c>
      <c r="AC39" s="471" t="s">
        <v>1221</v>
      </c>
      <c r="AD39" s="471" t="s">
        <v>1221</v>
      </c>
    </row>
    <row r="40" spans="1:30" ht="15.75">
      <c r="A40" s="479" t="s">
        <v>1072</v>
      </c>
      <c r="B40" s="480">
        <v>0</v>
      </c>
      <c r="C40" s="479" t="s">
        <v>544</v>
      </c>
      <c r="D40" s="480">
        <v>0</v>
      </c>
      <c r="F40" s="479" t="s">
        <v>1072</v>
      </c>
      <c r="G40" s="480">
        <v>0</v>
      </c>
      <c r="H40" s="480" t="s">
        <v>544</v>
      </c>
      <c r="I40" s="480">
        <v>1</v>
      </c>
      <c r="K40" s="479" t="s">
        <v>1072</v>
      </c>
      <c r="L40" s="479">
        <v>0</v>
      </c>
      <c r="M40" s="479" t="s">
        <v>544</v>
      </c>
      <c r="N40" s="479">
        <v>1</v>
      </c>
      <c r="P40" s="471">
        <v>0</v>
      </c>
      <c r="Q40" s="471" t="s">
        <v>384</v>
      </c>
      <c r="R40" s="471" t="s">
        <v>384</v>
      </c>
      <c r="S40" s="471" t="s">
        <v>384</v>
      </c>
      <c r="T40" s="471" t="s">
        <v>384</v>
      </c>
      <c r="U40" s="471" t="s">
        <v>384</v>
      </c>
      <c r="V40" s="471">
        <v>0</v>
      </c>
      <c r="X40" s="471" t="s">
        <v>384</v>
      </c>
      <c r="Y40" s="471" t="s">
        <v>1221</v>
      </c>
      <c r="Z40" s="471" t="s">
        <v>1221</v>
      </c>
      <c r="AA40" s="471" t="s">
        <v>1221</v>
      </c>
      <c r="AB40" s="471" t="s">
        <v>1221</v>
      </c>
      <c r="AC40" s="471" t="s">
        <v>1221</v>
      </c>
      <c r="AD40" s="471" t="s">
        <v>1221</v>
      </c>
    </row>
    <row r="41" spans="1:30" ht="15.75">
      <c r="A41" s="479" t="s">
        <v>487</v>
      </c>
      <c r="B41" s="480">
        <v>0</v>
      </c>
      <c r="C41" s="479" t="s">
        <v>437</v>
      </c>
      <c r="D41" s="480">
        <v>1</v>
      </c>
      <c r="F41" s="479" t="s">
        <v>487</v>
      </c>
      <c r="G41" s="480">
        <v>1</v>
      </c>
      <c r="H41" s="480" t="s">
        <v>437</v>
      </c>
      <c r="I41" s="480">
        <v>1</v>
      </c>
      <c r="K41" s="479" t="s">
        <v>487</v>
      </c>
      <c r="L41" s="479">
        <v>1</v>
      </c>
      <c r="M41" s="479" t="s">
        <v>437</v>
      </c>
      <c r="N41" s="479">
        <v>2</v>
      </c>
      <c r="P41" s="471" t="s">
        <v>384</v>
      </c>
      <c r="Q41" s="471" t="s">
        <v>384</v>
      </c>
      <c r="R41" s="471" t="s">
        <v>384</v>
      </c>
      <c r="S41" s="471" t="s">
        <v>384</v>
      </c>
      <c r="T41" s="471" t="s">
        <v>384</v>
      </c>
      <c r="U41" s="471" t="s">
        <v>384</v>
      </c>
      <c r="V41" s="471" t="s">
        <v>384</v>
      </c>
      <c r="X41" s="471" t="s">
        <v>384</v>
      </c>
      <c r="Y41" s="471" t="s">
        <v>1221</v>
      </c>
      <c r="Z41" s="471" t="s">
        <v>1221</v>
      </c>
      <c r="AA41" s="471" t="s">
        <v>1221</v>
      </c>
      <c r="AB41" s="471" t="s">
        <v>1221</v>
      </c>
      <c r="AC41" s="471" t="s">
        <v>1221</v>
      </c>
      <c r="AD41" s="471" t="s">
        <v>1221</v>
      </c>
    </row>
    <row r="42" spans="1:30" ht="15.75">
      <c r="A42" s="479" t="s">
        <v>1230</v>
      </c>
      <c r="B42" s="480">
        <v>0</v>
      </c>
      <c r="C42" s="479" t="s">
        <v>449</v>
      </c>
      <c r="D42" s="480">
        <v>3</v>
      </c>
      <c r="F42" s="479" t="s">
        <v>1230</v>
      </c>
      <c r="G42" s="480">
        <v>0</v>
      </c>
      <c r="H42" s="480" t="s">
        <v>449</v>
      </c>
      <c r="I42" s="480">
        <v>1</v>
      </c>
      <c r="K42" s="479" t="s">
        <v>1230</v>
      </c>
      <c r="L42" s="479">
        <v>0</v>
      </c>
      <c r="M42" s="479" t="s">
        <v>449</v>
      </c>
      <c r="N42" s="479">
        <v>4</v>
      </c>
      <c r="P42" s="471">
        <v>0</v>
      </c>
      <c r="Q42" s="471">
        <v>0</v>
      </c>
      <c r="R42" s="471">
        <v>0</v>
      </c>
      <c r="S42" s="471">
        <v>0</v>
      </c>
      <c r="T42" s="471">
        <v>0</v>
      </c>
      <c r="U42" s="471">
        <v>0</v>
      </c>
      <c r="V42" s="471">
        <v>0</v>
      </c>
      <c r="X42" s="471" t="s">
        <v>1221</v>
      </c>
      <c r="Y42" s="471" t="s">
        <v>1221</v>
      </c>
      <c r="Z42" s="471" t="s">
        <v>1221</v>
      </c>
      <c r="AA42" s="471" t="s">
        <v>1221</v>
      </c>
      <c r="AB42" s="471" t="s">
        <v>1221</v>
      </c>
      <c r="AC42" s="471" t="s">
        <v>1221</v>
      </c>
      <c r="AD42" s="471" t="s">
        <v>1221</v>
      </c>
    </row>
    <row r="43" spans="1:30" ht="15.75">
      <c r="A43" s="479" t="s">
        <v>1231</v>
      </c>
      <c r="B43" s="480">
        <v>0</v>
      </c>
      <c r="C43" s="479" t="s">
        <v>553</v>
      </c>
      <c r="D43" s="480">
        <v>0</v>
      </c>
      <c r="F43" s="479" t="s">
        <v>1231</v>
      </c>
      <c r="G43" s="480">
        <v>0</v>
      </c>
      <c r="H43" s="480" t="s">
        <v>553</v>
      </c>
      <c r="I43" s="480">
        <v>1</v>
      </c>
      <c r="K43" s="479" t="s">
        <v>1231</v>
      </c>
      <c r="L43" s="479">
        <v>0</v>
      </c>
      <c r="M43" s="479" t="s">
        <v>553</v>
      </c>
      <c r="N43" s="479">
        <v>1</v>
      </c>
      <c r="P43" s="471">
        <v>0</v>
      </c>
      <c r="Q43" s="471">
        <v>0</v>
      </c>
      <c r="R43" s="471">
        <v>0</v>
      </c>
      <c r="S43" s="471">
        <v>0</v>
      </c>
      <c r="T43" s="471">
        <v>0</v>
      </c>
      <c r="U43" s="471">
        <v>0</v>
      </c>
      <c r="V43" s="471">
        <v>0</v>
      </c>
      <c r="X43" s="471" t="s">
        <v>1221</v>
      </c>
      <c r="Y43" s="471" t="s">
        <v>1221</v>
      </c>
      <c r="Z43" s="471" t="s">
        <v>1221</v>
      </c>
      <c r="AA43" s="471" t="s">
        <v>1221</v>
      </c>
      <c r="AB43" s="471" t="s">
        <v>1221</v>
      </c>
      <c r="AC43" s="471" t="s">
        <v>1221</v>
      </c>
      <c r="AD43" s="471" t="s">
        <v>1221</v>
      </c>
    </row>
    <row r="44" spans="1:30" ht="15.75">
      <c r="A44" s="479" t="s">
        <v>1232</v>
      </c>
      <c r="B44" s="480">
        <v>0</v>
      </c>
      <c r="C44" s="479" t="s">
        <v>454</v>
      </c>
      <c r="D44" s="480">
        <v>1</v>
      </c>
      <c r="F44" s="479" t="s">
        <v>1232</v>
      </c>
      <c r="G44" s="480">
        <v>0</v>
      </c>
      <c r="H44" s="480" t="s">
        <v>454</v>
      </c>
      <c r="I44" s="480">
        <v>0</v>
      </c>
      <c r="K44" s="479" t="s">
        <v>1232</v>
      </c>
      <c r="L44" s="479">
        <v>0</v>
      </c>
      <c r="M44" s="479" t="s">
        <v>454</v>
      </c>
      <c r="N44" s="479">
        <v>1</v>
      </c>
      <c r="P44" s="471">
        <v>0</v>
      </c>
      <c r="Q44" s="471">
        <v>0</v>
      </c>
      <c r="R44" s="471">
        <v>0</v>
      </c>
      <c r="S44" s="471">
        <v>0</v>
      </c>
      <c r="T44" s="471">
        <v>0</v>
      </c>
      <c r="U44" s="471">
        <v>0</v>
      </c>
      <c r="V44" s="471">
        <v>0</v>
      </c>
      <c r="X44" s="471" t="s">
        <v>384</v>
      </c>
      <c r="Y44" s="471" t="s">
        <v>1221</v>
      </c>
      <c r="Z44" s="471" t="s">
        <v>1221</v>
      </c>
      <c r="AA44" s="471" t="s">
        <v>1221</v>
      </c>
      <c r="AB44" s="471" t="s">
        <v>1221</v>
      </c>
      <c r="AC44" s="471" t="s">
        <v>1221</v>
      </c>
      <c r="AD44" s="471" t="s">
        <v>1221</v>
      </c>
    </row>
    <row r="45" spans="1:30" ht="15.75">
      <c r="A45" s="481" t="s">
        <v>275</v>
      </c>
      <c r="B45" s="482">
        <v>2</v>
      </c>
      <c r="C45" s="481" t="s">
        <v>470</v>
      </c>
      <c r="D45" s="482">
        <v>1</v>
      </c>
      <c r="F45" s="481" t="s">
        <v>275</v>
      </c>
      <c r="G45" s="482">
        <v>2</v>
      </c>
      <c r="H45" s="482" t="s">
        <v>470</v>
      </c>
      <c r="I45" s="482">
        <v>3</v>
      </c>
      <c r="K45" s="481" t="s">
        <v>275</v>
      </c>
      <c r="L45" s="481">
        <v>4</v>
      </c>
      <c r="M45" s="481" t="s">
        <v>470</v>
      </c>
      <c r="N45" s="481">
        <v>4</v>
      </c>
      <c r="P45" s="471" t="s">
        <v>384</v>
      </c>
      <c r="Q45" s="471" t="s">
        <v>384</v>
      </c>
      <c r="R45" s="471" t="s">
        <v>384</v>
      </c>
      <c r="S45" s="471" t="s">
        <v>384</v>
      </c>
      <c r="T45" s="471" t="s">
        <v>384</v>
      </c>
      <c r="U45" s="471" t="s">
        <v>384</v>
      </c>
      <c r="V45" s="471" t="s">
        <v>384</v>
      </c>
      <c r="X45" s="471" t="s">
        <v>384</v>
      </c>
      <c r="Y45" s="471" t="s">
        <v>384</v>
      </c>
      <c r="Z45" s="471" t="s">
        <v>384</v>
      </c>
      <c r="AA45" s="471" t="s">
        <v>384</v>
      </c>
      <c r="AB45" s="471" t="s">
        <v>384</v>
      </c>
      <c r="AC45" s="471" t="s">
        <v>384</v>
      </c>
      <c r="AD45" s="471" t="s">
        <v>384</v>
      </c>
    </row>
    <row r="46" spans="1:30" ht="15.75">
      <c r="A46" s="481" t="s">
        <v>278</v>
      </c>
      <c r="B46" s="482">
        <v>1</v>
      </c>
      <c r="C46" s="481" t="s">
        <v>435</v>
      </c>
      <c r="D46" s="482">
        <v>1</v>
      </c>
      <c r="F46" s="481" t="s">
        <v>278</v>
      </c>
      <c r="G46" s="482">
        <v>2</v>
      </c>
      <c r="H46" s="482" t="s">
        <v>435</v>
      </c>
      <c r="I46" s="482">
        <v>0</v>
      </c>
      <c r="K46" s="481" t="s">
        <v>278</v>
      </c>
      <c r="L46" s="481">
        <v>3</v>
      </c>
      <c r="M46" s="481" t="s">
        <v>435</v>
      </c>
      <c r="N46" s="481">
        <v>1</v>
      </c>
      <c r="P46" s="471" t="s">
        <v>384</v>
      </c>
      <c r="Q46" s="471" t="s">
        <v>384</v>
      </c>
      <c r="R46" s="471" t="s">
        <v>384</v>
      </c>
      <c r="S46" s="471" t="s">
        <v>384</v>
      </c>
      <c r="T46" s="471" t="s">
        <v>384</v>
      </c>
      <c r="U46" s="471" t="s">
        <v>384</v>
      </c>
      <c r="V46" s="471" t="s">
        <v>384</v>
      </c>
      <c r="X46" s="471" t="s">
        <v>384</v>
      </c>
      <c r="Y46" s="471" t="s">
        <v>384</v>
      </c>
      <c r="Z46" s="471" t="s">
        <v>384</v>
      </c>
      <c r="AA46" s="471" t="s">
        <v>1221</v>
      </c>
      <c r="AB46" s="471" t="s">
        <v>1221</v>
      </c>
      <c r="AC46" s="471" t="s">
        <v>384</v>
      </c>
      <c r="AD46" s="471" t="s">
        <v>384</v>
      </c>
    </row>
    <row r="47" spans="1:30" ht="15.75">
      <c r="A47" s="481" t="s">
        <v>277</v>
      </c>
      <c r="B47" s="482">
        <v>4</v>
      </c>
      <c r="C47" s="481" t="s">
        <v>602</v>
      </c>
      <c r="D47" s="482">
        <v>0</v>
      </c>
      <c r="F47" s="481" t="s">
        <v>277</v>
      </c>
      <c r="G47" s="482">
        <v>3</v>
      </c>
      <c r="H47" s="482" t="s">
        <v>602</v>
      </c>
      <c r="I47" s="482">
        <v>2</v>
      </c>
      <c r="K47" s="481" t="s">
        <v>277</v>
      </c>
      <c r="L47" s="481">
        <v>7</v>
      </c>
      <c r="M47" s="481" t="s">
        <v>602</v>
      </c>
      <c r="N47" s="481">
        <v>2</v>
      </c>
      <c r="P47" s="471" t="s">
        <v>384</v>
      </c>
      <c r="Q47" s="471" t="s">
        <v>384</v>
      </c>
      <c r="R47" s="471" t="s">
        <v>384</v>
      </c>
      <c r="S47" s="471" t="s">
        <v>384</v>
      </c>
      <c r="T47" s="471" t="s">
        <v>384</v>
      </c>
      <c r="U47" s="471" t="s">
        <v>384</v>
      </c>
      <c r="V47" s="471" t="s">
        <v>384</v>
      </c>
      <c r="X47" s="471" t="s">
        <v>384</v>
      </c>
      <c r="Y47" s="471" t="s">
        <v>384</v>
      </c>
      <c r="Z47" s="471" t="s">
        <v>384</v>
      </c>
      <c r="AA47" s="471" t="s">
        <v>1221</v>
      </c>
      <c r="AB47" s="471" t="s">
        <v>1221</v>
      </c>
      <c r="AC47" s="471" t="s">
        <v>384</v>
      </c>
      <c r="AD47" s="471" t="s">
        <v>384</v>
      </c>
    </row>
    <row r="48" spans="1:30" ht="15.75">
      <c r="A48" s="481" t="s">
        <v>382</v>
      </c>
      <c r="B48" s="482">
        <v>1</v>
      </c>
      <c r="C48" s="481" t="s">
        <v>452</v>
      </c>
      <c r="D48" s="482">
        <v>1</v>
      </c>
      <c r="F48" s="481" t="s">
        <v>382</v>
      </c>
      <c r="G48" s="482">
        <v>2</v>
      </c>
      <c r="H48" s="482" t="s">
        <v>452</v>
      </c>
      <c r="I48" s="482">
        <v>3</v>
      </c>
      <c r="K48" s="481" t="s">
        <v>382</v>
      </c>
      <c r="L48" s="481">
        <v>3</v>
      </c>
      <c r="M48" s="481" t="s">
        <v>452</v>
      </c>
      <c r="N48" s="481">
        <v>4</v>
      </c>
      <c r="P48" s="471" t="s">
        <v>384</v>
      </c>
      <c r="Q48" s="471" t="s">
        <v>384</v>
      </c>
      <c r="R48" s="471" t="s">
        <v>384</v>
      </c>
      <c r="S48" s="471" t="s">
        <v>384</v>
      </c>
      <c r="T48" s="471" t="s">
        <v>384</v>
      </c>
      <c r="U48" s="471" t="s">
        <v>384</v>
      </c>
      <c r="V48" s="471" t="s">
        <v>384</v>
      </c>
      <c r="X48" s="471" t="s">
        <v>384</v>
      </c>
      <c r="Y48" s="471" t="s">
        <v>384</v>
      </c>
      <c r="Z48" s="471" t="s">
        <v>384</v>
      </c>
      <c r="AA48" s="471" t="s">
        <v>1221</v>
      </c>
      <c r="AB48" s="471" t="s">
        <v>384</v>
      </c>
      <c r="AC48" s="471" t="s">
        <v>384</v>
      </c>
      <c r="AD48" s="471" t="s">
        <v>384</v>
      </c>
    </row>
    <row r="49" spans="1:30" ht="15.75">
      <c r="A49" s="481" t="s">
        <v>1075</v>
      </c>
      <c r="B49" s="482">
        <v>0</v>
      </c>
      <c r="C49" s="481" t="s">
        <v>572</v>
      </c>
      <c r="D49" s="482">
        <v>0</v>
      </c>
      <c r="F49" s="481" t="s">
        <v>1075</v>
      </c>
      <c r="G49" s="482">
        <v>0</v>
      </c>
      <c r="H49" s="482" t="s">
        <v>572</v>
      </c>
      <c r="I49" s="482">
        <v>6</v>
      </c>
      <c r="K49" s="481" t="s">
        <v>1075</v>
      </c>
      <c r="L49" s="481">
        <v>0</v>
      </c>
      <c r="M49" s="481" t="s">
        <v>572</v>
      </c>
      <c r="N49" s="481">
        <v>6</v>
      </c>
      <c r="P49" s="471">
        <v>0</v>
      </c>
      <c r="Q49" s="471">
        <v>0</v>
      </c>
      <c r="R49" s="471">
        <v>0</v>
      </c>
      <c r="S49" s="471">
        <v>0</v>
      </c>
      <c r="T49" s="471">
        <v>0</v>
      </c>
      <c r="U49" s="471">
        <v>0</v>
      </c>
      <c r="V49" s="471">
        <v>0</v>
      </c>
      <c r="X49" s="471" t="s">
        <v>384</v>
      </c>
      <c r="Y49" s="471" t="s">
        <v>1221</v>
      </c>
      <c r="Z49" s="471" t="s">
        <v>1221</v>
      </c>
      <c r="AA49" s="471" t="s">
        <v>1221</v>
      </c>
      <c r="AB49" s="471" t="s">
        <v>1221</v>
      </c>
      <c r="AC49" s="471" t="s">
        <v>1221</v>
      </c>
      <c r="AD49" s="471" t="s">
        <v>1221</v>
      </c>
    </row>
    <row r="50" spans="1:30" ht="15.75">
      <c r="A50" s="481">
        <v>0</v>
      </c>
      <c r="B50" s="482"/>
      <c r="C50" s="481"/>
      <c r="D50" s="482"/>
      <c r="F50" s="481"/>
      <c r="G50" s="482"/>
      <c r="H50" s="482" t="s">
        <v>719</v>
      </c>
      <c r="I50" s="482">
        <v>1</v>
      </c>
      <c r="K50" s="481">
        <v>0</v>
      </c>
      <c r="L50" s="481"/>
      <c r="M50" s="481" t="s">
        <v>719</v>
      </c>
      <c r="N50" s="481">
        <v>1</v>
      </c>
      <c r="O50" s="461" t="s">
        <v>1233</v>
      </c>
      <c r="P50" s="471">
        <v>0</v>
      </c>
      <c r="Q50" s="471">
        <v>0</v>
      </c>
      <c r="R50" s="471">
        <v>0</v>
      </c>
      <c r="S50" s="471">
        <v>0</v>
      </c>
      <c r="T50" s="471">
        <v>0</v>
      </c>
      <c r="U50" s="471">
        <v>0</v>
      </c>
      <c r="V50" s="471">
        <v>0</v>
      </c>
      <c r="X50" s="471" t="s">
        <v>1221</v>
      </c>
      <c r="Y50" s="471" t="s">
        <v>1221</v>
      </c>
      <c r="Z50" s="471" t="s">
        <v>1221</v>
      </c>
      <c r="AA50" s="471" t="s">
        <v>1221</v>
      </c>
      <c r="AB50" s="471" t="s">
        <v>1221</v>
      </c>
      <c r="AC50" s="471" t="s">
        <v>1221</v>
      </c>
      <c r="AD50" s="471" t="s">
        <v>1221</v>
      </c>
    </row>
    <row r="51" spans="1:30" ht="15.75">
      <c r="A51" s="481" t="s">
        <v>482</v>
      </c>
      <c r="B51" s="482">
        <v>0</v>
      </c>
      <c r="C51" s="481" t="s">
        <v>705</v>
      </c>
      <c r="D51" s="482">
        <v>0</v>
      </c>
      <c r="F51" s="481" t="s">
        <v>482</v>
      </c>
      <c r="G51" s="482">
        <v>2</v>
      </c>
      <c r="H51" s="482" t="s">
        <v>705</v>
      </c>
      <c r="I51" s="482">
        <v>2</v>
      </c>
      <c r="K51" s="481" t="s">
        <v>482</v>
      </c>
      <c r="L51" s="481">
        <v>2</v>
      </c>
      <c r="M51" s="481" t="s">
        <v>705</v>
      </c>
      <c r="N51" s="481">
        <v>2</v>
      </c>
      <c r="P51" s="471" t="s">
        <v>1221</v>
      </c>
      <c r="Q51" s="471" t="s">
        <v>384</v>
      </c>
      <c r="R51" s="471" t="s">
        <v>1221</v>
      </c>
      <c r="S51" s="471" t="s">
        <v>384</v>
      </c>
      <c r="T51" s="471" t="s">
        <v>384</v>
      </c>
      <c r="U51" s="471" t="s">
        <v>1221</v>
      </c>
      <c r="V51" s="471" t="s">
        <v>1221</v>
      </c>
      <c r="X51" s="471" t="s">
        <v>384</v>
      </c>
      <c r="Y51" s="471" t="s">
        <v>1221</v>
      </c>
      <c r="Z51" s="471" t="s">
        <v>1221</v>
      </c>
      <c r="AA51" s="471" t="s">
        <v>1221</v>
      </c>
      <c r="AB51" s="471" t="s">
        <v>1221</v>
      </c>
      <c r="AC51" s="471" t="s">
        <v>1221</v>
      </c>
      <c r="AD51" s="471" t="s">
        <v>1221</v>
      </c>
    </row>
    <row r="52" spans="1:30" ht="15.75">
      <c r="A52" s="481" t="s">
        <v>1103</v>
      </c>
      <c r="B52" s="482">
        <v>0</v>
      </c>
      <c r="C52" s="481" t="s">
        <v>547</v>
      </c>
      <c r="D52" s="482">
        <v>0</v>
      </c>
      <c r="F52" s="481" t="s">
        <v>1103</v>
      </c>
      <c r="G52" s="482">
        <v>0</v>
      </c>
      <c r="H52" s="482" t="s">
        <v>547</v>
      </c>
      <c r="I52" s="482">
        <v>2</v>
      </c>
      <c r="K52" s="481" t="s">
        <v>1103</v>
      </c>
      <c r="L52" s="481">
        <v>0</v>
      </c>
      <c r="M52" s="481" t="s">
        <v>547</v>
      </c>
      <c r="N52" s="481">
        <v>2</v>
      </c>
      <c r="P52" s="471">
        <v>0</v>
      </c>
      <c r="Q52" s="471">
        <v>0</v>
      </c>
      <c r="R52" s="471">
        <v>0</v>
      </c>
      <c r="S52" s="471">
        <v>0</v>
      </c>
      <c r="T52" s="471">
        <v>0</v>
      </c>
      <c r="U52" s="471">
        <v>0</v>
      </c>
      <c r="V52" s="471">
        <v>0</v>
      </c>
      <c r="X52" s="471" t="s">
        <v>1221</v>
      </c>
      <c r="Y52" s="471" t="s">
        <v>1221</v>
      </c>
      <c r="Z52" s="471" t="s">
        <v>1221</v>
      </c>
      <c r="AA52" s="471" t="s">
        <v>1221</v>
      </c>
      <c r="AB52" s="471" t="s">
        <v>1221</v>
      </c>
      <c r="AC52" s="471" t="s">
        <v>1221</v>
      </c>
      <c r="AD52" s="471" t="s">
        <v>1221</v>
      </c>
    </row>
    <row r="53" spans="1:30" ht="15.75">
      <c r="A53" s="483">
        <v>0</v>
      </c>
      <c r="B53" s="484"/>
      <c r="C53" s="483"/>
      <c r="D53" s="484"/>
      <c r="F53" s="483">
        <v>0</v>
      </c>
      <c r="G53" s="482"/>
      <c r="H53" s="482" t="s">
        <v>603</v>
      </c>
      <c r="I53" s="482">
        <v>2</v>
      </c>
      <c r="K53" s="483">
        <v>0</v>
      </c>
      <c r="L53" s="481">
        <v>0</v>
      </c>
      <c r="M53" s="481" t="s">
        <v>603</v>
      </c>
      <c r="N53" s="481">
        <v>2</v>
      </c>
      <c r="P53" s="471">
        <v>0</v>
      </c>
      <c r="Q53" s="471">
        <v>0</v>
      </c>
      <c r="R53" s="471">
        <v>0</v>
      </c>
      <c r="S53" s="471">
        <v>0</v>
      </c>
      <c r="T53" s="471">
        <v>0</v>
      </c>
      <c r="U53" s="471">
        <v>0</v>
      </c>
      <c r="V53" s="471">
        <v>0</v>
      </c>
      <c r="X53" s="471" t="s">
        <v>1221</v>
      </c>
      <c r="Y53" s="471" t="s">
        <v>1221</v>
      </c>
      <c r="Z53" s="471" t="s">
        <v>1221</v>
      </c>
      <c r="AA53" s="471" t="s">
        <v>1221</v>
      </c>
      <c r="AB53" s="471" t="s">
        <v>1221</v>
      </c>
      <c r="AC53" s="471" t="s">
        <v>1221</v>
      </c>
      <c r="AD53" s="471" t="s">
        <v>1221</v>
      </c>
    </row>
    <row r="54" spans="1:30" ht="15.75" thickBot="1">
      <c r="A54" s="485"/>
      <c r="B54" s="486">
        <v>173</v>
      </c>
      <c r="C54" s="487"/>
      <c r="D54" s="486">
        <v>47</v>
      </c>
      <c r="E54" s="488"/>
      <c r="F54" s="485"/>
      <c r="G54" s="486">
        <v>152</v>
      </c>
      <c r="H54" s="487"/>
      <c r="I54" s="486">
        <v>247</v>
      </c>
      <c r="J54" s="488"/>
      <c r="K54" s="485"/>
      <c r="L54" s="486">
        <v>325</v>
      </c>
      <c r="M54" s="487"/>
      <c r="N54" s="486">
        <v>294</v>
      </c>
      <c r="O54" s="461">
        <v>619</v>
      </c>
      <c r="P54" s="463"/>
      <c r="Q54" s="463"/>
      <c r="R54" s="463"/>
      <c r="S54" s="463"/>
      <c r="T54" s="463"/>
      <c r="U54" s="463"/>
      <c r="V54" s="463"/>
      <c r="X54" s="463"/>
      <c r="Y54" s="463"/>
      <c r="Z54" s="463"/>
      <c r="AA54" s="463"/>
      <c r="AB54" s="463"/>
      <c r="AC54" s="463"/>
      <c r="AD54" s="463"/>
    </row>
    <row r="55" spans="1:30">
      <c r="A55" s="489"/>
      <c r="B55" s="489">
        <v>220</v>
      </c>
      <c r="C55" s="489"/>
      <c r="D55" s="489"/>
      <c r="F55" s="489"/>
      <c r="G55" s="489">
        <v>399</v>
      </c>
      <c r="H55" s="489"/>
      <c r="I55" s="489"/>
      <c r="K55" s="489"/>
      <c r="L55" s="489"/>
      <c r="M55" s="489"/>
      <c r="N55" s="489"/>
    </row>
  </sheetData>
  <autoFilter ref="A3:AD55" xr:uid="{3B13934A-D2AC-441E-88DD-31F18763B414}"/>
  <mergeCells count="5">
    <mergeCell ref="A2:D2"/>
    <mergeCell ref="F2:I2"/>
    <mergeCell ref="K2:N2"/>
    <mergeCell ref="Q2:V2"/>
    <mergeCell ref="X2:AD2"/>
  </mergeCells>
  <conditionalFormatting sqref="P1:V1048576 X2">
    <cfRule type="containsText" dxfId="13" priority="2" operator="containsText" text="NA">
      <formula>NOT(ISERROR(SEARCH("NA",P1)))</formula>
    </cfRule>
  </conditionalFormatting>
  <conditionalFormatting sqref="X1:AD1 X3:AD1048576">
    <cfRule type="containsText" dxfId="12" priority="1" operator="containsText" text="NA">
      <formula>NOT(ISERROR(SEARCH("NA",X1)))</formula>
    </cfRule>
  </conditionalFormatting>
  <pageMargins left="0.7" right="0.7" top="0.75" bottom="0.75" header="0.3" footer="0.3"/>
  <pageSetup scale="52" orientation="portrait" r:id="rId1"/>
  <colBreaks count="1" manualBreakCount="1">
    <brk id="14" max="54"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20E4F-03C2-4356-ACF8-17A17523B50B}">
  <sheetPr>
    <tabColor theme="7" tint="-0.249977111117893"/>
  </sheetPr>
  <dimension ref="B1:O96"/>
  <sheetViews>
    <sheetView showGridLines="0" zoomScale="90" zoomScaleNormal="90" workbookViewId="0">
      <pane ySplit="3" topLeftCell="A4" activePane="bottomLeft" state="frozen"/>
      <selection activeCell="D60" sqref="D60"/>
      <selection pane="bottomLeft" activeCell="F30" sqref="F30"/>
    </sheetView>
  </sheetViews>
  <sheetFormatPr defaultRowHeight="15"/>
  <cols>
    <col min="1" max="1" width="0.85546875" style="194" customWidth="1"/>
    <col min="2" max="4" width="9.140625" style="194"/>
    <col min="5" max="5" width="17.7109375" style="194" customWidth="1"/>
    <col min="6" max="6" width="13.140625" style="194" customWidth="1"/>
    <col min="7" max="7" width="17.7109375" style="194" bestFit="1" customWidth="1"/>
    <col min="8" max="8" width="9.140625" style="194"/>
    <col min="9" max="9" width="40.85546875" style="194" customWidth="1"/>
    <col min="10" max="10" width="13" style="194" customWidth="1"/>
    <col min="11" max="11" width="13.85546875" style="194" customWidth="1"/>
    <col min="12" max="12" width="9.28515625" style="194" customWidth="1"/>
    <col min="13" max="13" width="7" style="194" customWidth="1"/>
    <col min="14" max="14" width="6" style="194" customWidth="1"/>
    <col min="15" max="15" width="32.140625" style="194" customWidth="1"/>
    <col min="16" max="16" width="0.140625" style="194" customWidth="1"/>
    <col min="17" max="16384" width="9.140625" style="194"/>
  </cols>
  <sheetData>
    <row r="1" spans="2:15">
      <c r="B1" s="1222" t="s">
        <v>1240</v>
      </c>
      <c r="C1" s="1223"/>
      <c r="D1" s="1223"/>
      <c r="E1" s="1223"/>
      <c r="F1" s="1223"/>
      <c r="G1" s="1223"/>
      <c r="H1" s="1223"/>
      <c r="I1" s="1223"/>
      <c r="J1" s="1223"/>
      <c r="K1" s="1223"/>
      <c r="L1" s="1223"/>
      <c r="M1" s="1223"/>
      <c r="N1" s="1223"/>
      <c r="O1" s="1224"/>
    </row>
    <row r="2" spans="2:15">
      <c r="B2" s="195" t="s">
        <v>1241</v>
      </c>
      <c r="C2" s="1220" t="s">
        <v>42</v>
      </c>
      <c r="D2" s="1220" t="s">
        <v>36</v>
      </c>
      <c r="E2" s="1218" t="s">
        <v>115</v>
      </c>
      <c r="F2" s="1218" t="s">
        <v>1242</v>
      </c>
      <c r="G2" s="1220" t="s">
        <v>116</v>
      </c>
      <c r="H2" s="1218" t="s">
        <v>1242</v>
      </c>
      <c r="I2" s="1220" t="s">
        <v>1243</v>
      </c>
      <c r="J2" s="1220" t="s">
        <v>1244</v>
      </c>
      <c r="K2" s="1220" t="s">
        <v>1245</v>
      </c>
      <c r="L2" s="1222" t="s">
        <v>114</v>
      </c>
      <c r="M2" s="1223"/>
      <c r="N2" s="1224"/>
      <c r="O2" s="1220" t="s">
        <v>21</v>
      </c>
    </row>
    <row r="3" spans="2:15">
      <c r="B3" s="196" t="s">
        <v>1246</v>
      </c>
      <c r="C3" s="1221"/>
      <c r="D3" s="1221"/>
      <c r="E3" s="1219"/>
      <c r="F3" s="1219"/>
      <c r="G3" s="1221"/>
      <c r="H3" s="1219"/>
      <c r="I3" s="1221"/>
      <c r="J3" s="1221"/>
      <c r="K3" s="1221"/>
      <c r="L3" s="196" t="s">
        <v>1247</v>
      </c>
      <c r="M3" s="196" t="s">
        <v>1248</v>
      </c>
      <c r="N3" s="196" t="s">
        <v>1249</v>
      </c>
      <c r="O3" s="1221"/>
    </row>
    <row r="4" spans="2:15">
      <c r="B4" s="1225" t="s">
        <v>1250</v>
      </c>
      <c r="C4" s="1226"/>
      <c r="D4" s="1226"/>
      <c r="E4" s="1226"/>
      <c r="F4" s="1226"/>
      <c r="G4" s="1226"/>
      <c r="H4" s="1226"/>
      <c r="I4" s="1226"/>
      <c r="J4" s="1226"/>
      <c r="K4" s="1226"/>
      <c r="L4" s="1226"/>
      <c r="M4" s="1226"/>
      <c r="N4" s="1226"/>
      <c r="O4" s="1227"/>
    </row>
    <row r="5" spans="2:15" ht="15.75">
      <c r="B5" s="197">
        <v>1</v>
      </c>
      <c r="C5" s="198" t="s">
        <v>107</v>
      </c>
      <c r="D5" s="198" t="s">
        <v>1251</v>
      </c>
      <c r="E5" s="322" t="s">
        <v>1252</v>
      </c>
      <c r="F5" s="322"/>
      <c r="G5" s="197" t="s">
        <v>1253</v>
      </c>
      <c r="H5" s="197"/>
      <c r="I5" s="197" t="s">
        <v>1254</v>
      </c>
      <c r="J5" s="197" t="s">
        <v>1255</v>
      </c>
      <c r="K5" s="197" t="s">
        <v>240</v>
      </c>
      <c r="L5" s="197"/>
      <c r="M5" s="197"/>
      <c r="N5" s="197"/>
      <c r="O5" s="197"/>
    </row>
    <row r="6" spans="2:15" ht="15.75">
      <c r="B6" s="197">
        <v>2</v>
      </c>
      <c r="C6" s="198" t="s">
        <v>107</v>
      </c>
      <c r="D6" s="198" t="s">
        <v>1251</v>
      </c>
      <c r="E6" s="322" t="s">
        <v>1256</v>
      </c>
      <c r="F6" s="322" t="s">
        <v>1257</v>
      </c>
      <c r="G6" s="197" t="s">
        <v>1258</v>
      </c>
      <c r="H6" s="197" t="s">
        <v>1257</v>
      </c>
      <c r="I6" s="197" t="s">
        <v>1259</v>
      </c>
      <c r="J6" s="197" t="s">
        <v>1255</v>
      </c>
      <c r="K6" s="197" t="s">
        <v>768</v>
      </c>
      <c r="L6" s="197"/>
      <c r="M6" s="197"/>
      <c r="N6" s="197"/>
      <c r="O6" s="197" t="s">
        <v>1260</v>
      </c>
    </row>
    <row r="7" spans="2:15" ht="15.75">
      <c r="B7" s="197">
        <v>3</v>
      </c>
      <c r="C7" s="198" t="s">
        <v>107</v>
      </c>
      <c r="D7" s="198" t="s">
        <v>1251</v>
      </c>
      <c r="E7" s="322" t="s">
        <v>1261</v>
      </c>
      <c r="F7" s="322" t="s">
        <v>1246</v>
      </c>
      <c r="G7" s="197" t="s">
        <v>1262</v>
      </c>
      <c r="H7" s="197" t="s">
        <v>1257</v>
      </c>
      <c r="I7" s="197" t="s">
        <v>1263</v>
      </c>
      <c r="J7" s="197" t="s">
        <v>1255</v>
      </c>
      <c r="K7" s="197" t="s">
        <v>768</v>
      </c>
      <c r="L7" s="197"/>
      <c r="M7" s="197"/>
      <c r="N7" s="197"/>
      <c r="O7" s="197" t="s">
        <v>1260</v>
      </c>
    </row>
    <row r="8" spans="2:15" ht="15.75">
      <c r="B8" s="197">
        <v>4</v>
      </c>
      <c r="C8" s="198" t="s">
        <v>107</v>
      </c>
      <c r="D8" s="198" t="s">
        <v>1251</v>
      </c>
      <c r="E8" s="322" t="s">
        <v>1264</v>
      </c>
      <c r="F8" s="322" t="s">
        <v>1246</v>
      </c>
      <c r="G8" s="197" t="s">
        <v>1265</v>
      </c>
      <c r="H8" s="197" t="s">
        <v>1246</v>
      </c>
      <c r="I8" s="197" t="s">
        <v>1266</v>
      </c>
      <c r="J8" s="197" t="s">
        <v>1255</v>
      </c>
      <c r="K8" s="197" t="s">
        <v>768</v>
      </c>
      <c r="L8" s="197"/>
      <c r="M8" s="197"/>
      <c r="N8" s="197"/>
      <c r="O8" s="197" t="s">
        <v>1267</v>
      </c>
    </row>
    <row r="9" spans="2:15" ht="15.75">
      <c r="B9" s="197">
        <v>5</v>
      </c>
      <c r="C9" s="198" t="s">
        <v>107</v>
      </c>
      <c r="D9" s="198" t="s">
        <v>1251</v>
      </c>
      <c r="E9" s="322" t="s">
        <v>1268</v>
      </c>
      <c r="F9" s="322" t="s">
        <v>1246</v>
      </c>
      <c r="G9" s="197" t="s">
        <v>1269</v>
      </c>
      <c r="H9" s="197" t="s">
        <v>1246</v>
      </c>
      <c r="I9" s="197" t="s">
        <v>1270</v>
      </c>
      <c r="J9" s="197" t="s">
        <v>1255</v>
      </c>
      <c r="K9" s="197" t="s">
        <v>768</v>
      </c>
      <c r="L9" s="197"/>
      <c r="M9" s="197"/>
      <c r="N9" s="197"/>
      <c r="O9" s="197" t="s">
        <v>1271</v>
      </c>
    </row>
    <row r="10" spans="2:15" ht="15.75">
      <c r="B10" s="197">
        <v>6</v>
      </c>
      <c r="C10" s="198" t="s">
        <v>107</v>
      </c>
      <c r="D10" s="198" t="s">
        <v>1251</v>
      </c>
      <c r="E10" s="322" t="s">
        <v>1272</v>
      </c>
      <c r="F10" s="322" t="s">
        <v>1273</v>
      </c>
      <c r="G10" s="197" t="s">
        <v>1274</v>
      </c>
      <c r="H10" s="197" t="s">
        <v>1246</v>
      </c>
      <c r="I10" s="197" t="s">
        <v>1275</v>
      </c>
      <c r="J10" s="197" t="s">
        <v>1255</v>
      </c>
      <c r="K10" s="197" t="s">
        <v>768</v>
      </c>
      <c r="L10" s="197"/>
      <c r="M10" s="197"/>
      <c r="N10" s="197"/>
      <c r="O10" s="197" t="s">
        <v>1276</v>
      </c>
    </row>
    <row r="11" spans="2:15" ht="15.75">
      <c r="B11" s="197">
        <v>7</v>
      </c>
      <c r="C11" s="198" t="s">
        <v>107</v>
      </c>
      <c r="D11" s="198" t="s">
        <v>1251</v>
      </c>
      <c r="E11" s="322" t="s">
        <v>1277</v>
      </c>
      <c r="F11" s="197" t="s">
        <v>1246</v>
      </c>
      <c r="G11" s="197" t="s">
        <v>1278</v>
      </c>
      <c r="H11" s="197" t="s">
        <v>1246</v>
      </c>
      <c r="I11" s="197" t="s">
        <v>1279</v>
      </c>
      <c r="J11" s="197" t="s">
        <v>1280</v>
      </c>
      <c r="K11" s="197" t="s">
        <v>240</v>
      </c>
      <c r="L11" s="197"/>
      <c r="M11" s="197"/>
      <c r="N11" s="197"/>
      <c r="O11" s="197"/>
    </row>
    <row r="12" spans="2:15" ht="15.75">
      <c r="B12" s="197">
        <v>8</v>
      </c>
      <c r="C12" s="198" t="s">
        <v>107</v>
      </c>
      <c r="D12" s="198" t="s">
        <v>1251</v>
      </c>
      <c r="E12" s="322" t="s">
        <v>1281</v>
      </c>
      <c r="F12" s="322" t="s">
        <v>1282</v>
      </c>
      <c r="G12" s="197" t="s">
        <v>1283</v>
      </c>
      <c r="H12" s="197" t="s">
        <v>1246</v>
      </c>
      <c r="I12" s="197" t="s">
        <v>1284</v>
      </c>
      <c r="J12" s="197" t="s">
        <v>1255</v>
      </c>
      <c r="K12" s="197" t="s">
        <v>768</v>
      </c>
      <c r="L12" s="197"/>
      <c r="M12" s="197"/>
      <c r="N12" s="197"/>
      <c r="O12" s="197" t="s">
        <v>1260</v>
      </c>
    </row>
    <row r="13" spans="2:15" ht="15.75">
      <c r="B13" s="197">
        <v>9</v>
      </c>
      <c r="C13" s="198" t="s">
        <v>107</v>
      </c>
      <c r="D13" s="198" t="s">
        <v>1251</v>
      </c>
      <c r="E13" s="322" t="s">
        <v>1285</v>
      </c>
      <c r="F13" s="322" t="s">
        <v>1246</v>
      </c>
      <c r="G13" s="197" t="s">
        <v>1286</v>
      </c>
      <c r="H13" s="197" t="s">
        <v>1257</v>
      </c>
      <c r="I13" s="197" t="s">
        <v>1287</v>
      </c>
      <c r="J13" s="197" t="s">
        <v>1255</v>
      </c>
      <c r="K13" s="197" t="s">
        <v>768</v>
      </c>
      <c r="L13" s="197"/>
      <c r="M13" s="197"/>
      <c r="N13" s="197"/>
      <c r="O13" s="197" t="s">
        <v>1260</v>
      </c>
    </row>
    <row r="14" spans="2:15" ht="15" customHeight="1">
      <c r="B14" s="197">
        <v>10</v>
      </c>
      <c r="C14" s="198" t="s">
        <v>107</v>
      </c>
      <c r="D14" s="198" t="s">
        <v>1251</v>
      </c>
      <c r="E14" s="322" t="s">
        <v>1288</v>
      </c>
      <c r="F14" s="322" t="s">
        <v>1246</v>
      </c>
      <c r="G14" s="197" t="s">
        <v>1289</v>
      </c>
      <c r="H14" s="197" t="s">
        <v>1246</v>
      </c>
      <c r="I14" s="197" t="s">
        <v>1290</v>
      </c>
      <c r="J14" s="197" t="s">
        <v>1280</v>
      </c>
      <c r="K14" s="197" t="s">
        <v>240</v>
      </c>
      <c r="L14" s="197"/>
      <c r="M14" s="197"/>
      <c r="N14" s="197"/>
      <c r="O14" s="197"/>
    </row>
    <row r="15" spans="2:15" ht="15.75">
      <c r="B15" s="197">
        <v>11</v>
      </c>
      <c r="C15" s="198" t="s">
        <v>107</v>
      </c>
      <c r="D15" s="198" t="s">
        <v>1251</v>
      </c>
      <c r="E15" s="322" t="s">
        <v>1291</v>
      </c>
      <c r="F15" s="322" t="s">
        <v>1246</v>
      </c>
      <c r="G15" s="197" t="s">
        <v>1292</v>
      </c>
      <c r="H15" s="197" t="s">
        <v>1246</v>
      </c>
      <c r="I15" s="197" t="s">
        <v>1293</v>
      </c>
      <c r="J15" s="197" t="s">
        <v>1280</v>
      </c>
      <c r="K15" s="197" t="s">
        <v>240</v>
      </c>
      <c r="L15" s="197"/>
      <c r="M15" s="197"/>
      <c r="N15" s="197"/>
      <c r="O15" s="197"/>
    </row>
    <row r="16" spans="2:15" ht="15.75">
      <c r="B16" s="197">
        <v>12</v>
      </c>
      <c r="C16" s="198" t="s">
        <v>107</v>
      </c>
      <c r="D16" s="198" t="s">
        <v>1251</v>
      </c>
      <c r="E16" s="322" t="s">
        <v>1294</v>
      </c>
      <c r="F16" s="322" t="s">
        <v>1246</v>
      </c>
      <c r="G16" s="197" t="s">
        <v>1295</v>
      </c>
      <c r="H16" s="197" t="s">
        <v>1246</v>
      </c>
      <c r="I16" s="197" t="s">
        <v>1296</v>
      </c>
      <c r="J16" s="197" t="s">
        <v>1255</v>
      </c>
      <c r="K16" s="197" t="s">
        <v>768</v>
      </c>
      <c r="L16" s="197"/>
      <c r="M16" s="197"/>
      <c r="N16" s="197"/>
      <c r="O16" s="197" t="s">
        <v>1276</v>
      </c>
    </row>
    <row r="17" spans="2:15" ht="15.75">
      <c r="B17" s="197">
        <v>13</v>
      </c>
      <c r="C17" s="198" t="s">
        <v>107</v>
      </c>
      <c r="D17" s="198" t="s">
        <v>1251</v>
      </c>
      <c r="E17" s="322" t="s">
        <v>1297</v>
      </c>
      <c r="F17" s="322" t="s">
        <v>1246</v>
      </c>
      <c r="G17" s="197" t="s">
        <v>1298</v>
      </c>
      <c r="H17" s="197" t="s">
        <v>1246</v>
      </c>
      <c r="I17" s="197" t="s">
        <v>1299</v>
      </c>
      <c r="J17" s="197" t="s">
        <v>1255</v>
      </c>
      <c r="K17" s="197" t="s">
        <v>768</v>
      </c>
      <c r="L17" s="197"/>
      <c r="M17" s="197"/>
      <c r="N17" s="197"/>
      <c r="O17" s="197" t="s">
        <v>1276</v>
      </c>
    </row>
    <row r="18" spans="2:15" ht="15.75">
      <c r="B18" s="197">
        <v>14</v>
      </c>
      <c r="C18" s="198" t="s">
        <v>107</v>
      </c>
      <c r="D18" s="198" t="s">
        <v>1251</v>
      </c>
      <c r="E18" s="322" t="s">
        <v>1300</v>
      </c>
      <c r="F18" s="322" t="s">
        <v>1246</v>
      </c>
      <c r="G18" s="197" t="s">
        <v>1301</v>
      </c>
      <c r="H18" s="197" t="s">
        <v>1246</v>
      </c>
      <c r="I18" s="197" t="s">
        <v>1302</v>
      </c>
      <c r="J18" s="197" t="s">
        <v>1303</v>
      </c>
      <c r="K18" s="197" t="s">
        <v>768</v>
      </c>
      <c r="L18" s="197"/>
      <c r="M18" s="197"/>
      <c r="N18" s="197"/>
      <c r="O18" s="197"/>
    </row>
    <row r="19" spans="2:15" ht="15.75">
      <c r="B19" s="197">
        <v>15</v>
      </c>
      <c r="C19" s="198" t="s">
        <v>107</v>
      </c>
      <c r="D19" s="198" t="s">
        <v>1251</v>
      </c>
      <c r="E19" s="322" t="s">
        <v>1304</v>
      </c>
      <c r="F19" s="322" t="s">
        <v>1257</v>
      </c>
      <c r="G19" s="197" t="s">
        <v>1305</v>
      </c>
      <c r="H19" s="197" t="s">
        <v>1257</v>
      </c>
      <c r="I19" s="197" t="s">
        <v>1306</v>
      </c>
      <c r="J19" s="197" t="s">
        <v>1255</v>
      </c>
      <c r="K19" s="197" t="s">
        <v>768</v>
      </c>
      <c r="L19" s="197"/>
      <c r="M19" s="197"/>
      <c r="N19" s="197"/>
      <c r="O19" s="197" t="s">
        <v>1276</v>
      </c>
    </row>
    <row r="20" spans="2:15" ht="15.75">
      <c r="B20" s="197">
        <v>16</v>
      </c>
      <c r="C20" s="198" t="s">
        <v>107</v>
      </c>
      <c r="D20" s="198" t="s">
        <v>1251</v>
      </c>
      <c r="E20" s="322" t="s">
        <v>1307</v>
      </c>
      <c r="F20" s="322" t="s">
        <v>1246</v>
      </c>
      <c r="G20" s="197" t="s">
        <v>1308</v>
      </c>
      <c r="H20" s="197" t="s">
        <v>1246</v>
      </c>
      <c r="I20" s="197" t="s">
        <v>1309</v>
      </c>
      <c r="J20" s="197" t="s">
        <v>1255</v>
      </c>
      <c r="K20" s="197" t="s">
        <v>768</v>
      </c>
      <c r="L20" s="197"/>
      <c r="M20" s="197"/>
      <c r="N20" s="197"/>
      <c r="O20" s="197" t="s">
        <v>1276</v>
      </c>
    </row>
    <row r="21" spans="2:15" ht="15.75">
      <c r="B21" s="197">
        <v>17</v>
      </c>
      <c r="C21" s="198" t="s">
        <v>107</v>
      </c>
      <c r="D21" s="198" t="s">
        <v>1251</v>
      </c>
      <c r="E21" s="322" t="s">
        <v>1310</v>
      </c>
      <c r="F21" s="322" t="s">
        <v>1257</v>
      </c>
      <c r="G21" s="197" t="s">
        <v>1311</v>
      </c>
      <c r="H21" s="197" t="s">
        <v>1257</v>
      </c>
      <c r="I21" s="197" t="s">
        <v>1312</v>
      </c>
      <c r="J21" s="197" t="s">
        <v>1313</v>
      </c>
      <c r="K21" s="197" t="s">
        <v>768</v>
      </c>
      <c r="L21" s="197"/>
      <c r="M21" s="197"/>
      <c r="N21" s="197"/>
      <c r="O21" s="197" t="s">
        <v>1314</v>
      </c>
    </row>
    <row r="22" spans="2:15" ht="15.75">
      <c r="B22" s="197">
        <v>18</v>
      </c>
      <c r="C22" s="198" t="s">
        <v>107</v>
      </c>
      <c r="D22" s="198" t="s">
        <v>1251</v>
      </c>
      <c r="E22" s="322" t="s">
        <v>1315</v>
      </c>
      <c r="F22" s="322" t="s">
        <v>1257</v>
      </c>
      <c r="G22" s="197" t="s">
        <v>1316</v>
      </c>
      <c r="H22" s="197" t="s">
        <v>1257</v>
      </c>
      <c r="I22" s="197" t="s">
        <v>1317</v>
      </c>
      <c r="J22" s="197" t="s">
        <v>1313</v>
      </c>
      <c r="K22" s="197" t="s">
        <v>768</v>
      </c>
      <c r="L22" s="197"/>
      <c r="M22" s="197"/>
      <c r="N22" s="197"/>
      <c r="O22" s="197" t="s">
        <v>1314</v>
      </c>
    </row>
    <row r="23" spans="2:15" ht="31.5">
      <c r="B23" s="197">
        <v>19</v>
      </c>
      <c r="C23" s="198" t="s">
        <v>107</v>
      </c>
      <c r="D23" s="198" t="s">
        <v>1251</v>
      </c>
      <c r="E23" s="322" t="s">
        <v>1318</v>
      </c>
      <c r="F23" s="322" t="s">
        <v>1246</v>
      </c>
      <c r="G23" s="197" t="s">
        <v>1319</v>
      </c>
      <c r="H23" s="197" t="s">
        <v>1246</v>
      </c>
      <c r="I23" s="197" t="s">
        <v>1320</v>
      </c>
      <c r="J23" s="197" t="s">
        <v>1280</v>
      </c>
      <c r="K23" s="197" t="s">
        <v>240</v>
      </c>
      <c r="L23" s="197"/>
      <c r="M23" s="197"/>
      <c r="N23" s="197"/>
      <c r="O23" s="197"/>
    </row>
    <row r="24" spans="2:15" ht="15.75">
      <c r="B24" s="197">
        <v>20</v>
      </c>
      <c r="C24" s="198" t="s">
        <v>107</v>
      </c>
      <c r="D24" s="198" t="s">
        <v>1251</v>
      </c>
      <c r="E24" s="322" t="s">
        <v>1321</v>
      </c>
      <c r="F24" s="322" t="s">
        <v>1282</v>
      </c>
      <c r="G24" s="197" t="s">
        <v>1322</v>
      </c>
      <c r="H24" s="197" t="s">
        <v>1246</v>
      </c>
      <c r="I24" s="197" t="s">
        <v>1323</v>
      </c>
      <c r="J24" s="197" t="s">
        <v>1313</v>
      </c>
      <c r="K24" s="197" t="s">
        <v>768</v>
      </c>
      <c r="L24" s="197"/>
      <c r="M24" s="197"/>
      <c r="N24" s="197"/>
      <c r="O24" s="197" t="s">
        <v>1314</v>
      </c>
    </row>
    <row r="25" spans="2:15" ht="60">
      <c r="B25" s="197">
        <v>21</v>
      </c>
      <c r="C25" s="198" t="s">
        <v>107</v>
      </c>
      <c r="D25" s="198" t="s">
        <v>1251</v>
      </c>
      <c r="E25" s="322" t="s">
        <v>1321</v>
      </c>
      <c r="F25" s="322" t="s">
        <v>1282</v>
      </c>
      <c r="G25" s="197" t="s">
        <v>1322</v>
      </c>
      <c r="H25" s="197" t="s">
        <v>1246</v>
      </c>
      <c r="I25" s="197" t="s">
        <v>1324</v>
      </c>
      <c r="J25" s="197" t="s">
        <v>1313</v>
      </c>
      <c r="K25" s="197" t="s">
        <v>768</v>
      </c>
      <c r="L25" s="197"/>
      <c r="M25" s="197"/>
      <c r="N25" s="197"/>
      <c r="O25" s="197" t="s">
        <v>1314</v>
      </c>
    </row>
    <row r="26" spans="2:15" ht="31.5">
      <c r="B26" s="197">
        <v>22</v>
      </c>
      <c r="C26" s="198" t="s">
        <v>107</v>
      </c>
      <c r="D26" s="198" t="s">
        <v>1251</v>
      </c>
      <c r="E26" s="322" t="s">
        <v>1325</v>
      </c>
      <c r="F26" s="322" t="s">
        <v>1246</v>
      </c>
      <c r="G26" s="197" t="s">
        <v>1326</v>
      </c>
      <c r="H26" s="197" t="s">
        <v>1246</v>
      </c>
      <c r="I26" s="197" t="s">
        <v>1327</v>
      </c>
      <c r="J26" s="197" t="s">
        <v>1280</v>
      </c>
      <c r="K26" s="197" t="s">
        <v>240</v>
      </c>
      <c r="L26" s="197"/>
      <c r="M26" s="197"/>
      <c r="N26" s="197"/>
      <c r="O26" s="197"/>
    </row>
    <row r="27" spans="2:15" ht="15.75">
      <c r="B27" s="197">
        <v>23</v>
      </c>
      <c r="C27" s="197" t="s">
        <v>109</v>
      </c>
      <c r="D27" s="198" t="s">
        <v>1251</v>
      </c>
      <c r="E27" s="322" t="s">
        <v>1328</v>
      </c>
      <c r="F27" s="322" t="s">
        <v>1246</v>
      </c>
      <c r="G27" s="197" t="s">
        <v>1329</v>
      </c>
      <c r="H27" s="197" t="s">
        <v>1246</v>
      </c>
      <c r="I27" s="197" t="s">
        <v>1330</v>
      </c>
      <c r="J27" s="197" t="s">
        <v>1255</v>
      </c>
      <c r="K27" s="197" t="s">
        <v>768</v>
      </c>
      <c r="L27" s="197"/>
      <c r="M27" s="197"/>
      <c r="N27" s="197"/>
      <c r="O27" s="197" t="s">
        <v>1331</v>
      </c>
    </row>
    <row r="28" spans="2:15" ht="15.75">
      <c r="B28" s="197">
        <v>24</v>
      </c>
      <c r="C28" s="197" t="s">
        <v>109</v>
      </c>
      <c r="D28" s="198" t="s">
        <v>1251</v>
      </c>
      <c r="E28" s="322" t="s">
        <v>1332</v>
      </c>
      <c r="F28" s="322" t="s">
        <v>1246</v>
      </c>
      <c r="G28" s="197" t="s">
        <v>1333</v>
      </c>
      <c r="H28" s="197" t="s">
        <v>1257</v>
      </c>
      <c r="I28" s="197" t="s">
        <v>1334</v>
      </c>
      <c r="J28" s="197" t="s">
        <v>1255</v>
      </c>
      <c r="K28" s="197" t="s">
        <v>768</v>
      </c>
      <c r="L28" s="197"/>
      <c r="M28" s="197"/>
      <c r="N28" s="197"/>
      <c r="O28" s="197" t="s">
        <v>1260</v>
      </c>
    </row>
    <row r="29" spans="2:15" ht="30.75" customHeight="1">
      <c r="B29" s="197">
        <v>25</v>
      </c>
      <c r="C29" s="197" t="s">
        <v>109</v>
      </c>
      <c r="D29" s="198" t="s">
        <v>1251</v>
      </c>
      <c r="E29" s="322" t="s">
        <v>1335</v>
      </c>
      <c r="F29" s="322" t="s">
        <v>1257</v>
      </c>
      <c r="G29" s="197" t="s">
        <v>1336</v>
      </c>
      <c r="H29" s="197" t="s">
        <v>1257</v>
      </c>
      <c r="I29" s="197" t="s">
        <v>1337</v>
      </c>
      <c r="J29" s="197" t="s">
        <v>1255</v>
      </c>
      <c r="K29" s="197" t="s">
        <v>768</v>
      </c>
      <c r="L29" s="197" t="s">
        <v>1338</v>
      </c>
      <c r="M29" s="197"/>
      <c r="N29" s="197"/>
      <c r="O29" s="197" t="s">
        <v>1260</v>
      </c>
    </row>
    <row r="30" spans="2:15" ht="29.45" customHeight="1">
      <c r="B30" s="197">
        <v>26</v>
      </c>
      <c r="C30" s="197" t="s">
        <v>109</v>
      </c>
      <c r="D30" s="198" t="s">
        <v>1251</v>
      </c>
      <c r="E30" s="322" t="s">
        <v>1252</v>
      </c>
      <c r="F30" s="322"/>
      <c r="G30" s="197" t="s">
        <v>1253</v>
      </c>
      <c r="H30" s="197"/>
      <c r="I30" s="197" t="s">
        <v>1254</v>
      </c>
      <c r="J30" s="197" t="s">
        <v>1339</v>
      </c>
      <c r="K30" s="197" t="s">
        <v>240</v>
      </c>
      <c r="L30" s="197"/>
      <c r="M30" s="197"/>
      <c r="N30" s="197"/>
      <c r="O30" s="197"/>
    </row>
    <row r="31" spans="2:15" ht="29.45" customHeight="1">
      <c r="B31" s="1228" t="s">
        <v>1340</v>
      </c>
      <c r="C31" s="1228"/>
      <c r="D31" s="1228"/>
      <c r="E31" s="1228"/>
      <c r="F31" s="1228"/>
      <c r="G31" s="1228"/>
      <c r="H31" s="1228"/>
      <c r="I31" s="1228"/>
      <c r="J31" s="1228"/>
      <c r="K31" s="1228"/>
      <c r="L31" s="1228"/>
      <c r="M31" s="1228"/>
      <c r="N31" s="1228"/>
      <c r="O31" s="1228"/>
    </row>
    <row r="32" spans="2:15" ht="29.45" customHeight="1">
      <c r="B32" s="197">
        <v>1</v>
      </c>
      <c r="C32" s="198" t="s">
        <v>107</v>
      </c>
      <c r="D32" s="198" t="s">
        <v>263</v>
      </c>
      <c r="E32" s="197" t="s">
        <v>266</v>
      </c>
      <c r="F32" s="197"/>
      <c r="G32" s="197" t="s">
        <v>153</v>
      </c>
      <c r="H32" s="197"/>
      <c r="I32" s="197" t="s">
        <v>1341</v>
      </c>
      <c r="J32" s="197" t="s">
        <v>1342</v>
      </c>
      <c r="K32" s="197" t="s">
        <v>240</v>
      </c>
      <c r="L32" s="197"/>
      <c r="M32" s="197"/>
      <c r="N32" s="197"/>
      <c r="O32" s="197"/>
    </row>
    <row r="33" spans="2:15" ht="29.45" customHeight="1">
      <c r="B33" s="197">
        <v>2</v>
      </c>
      <c r="C33" s="198" t="s">
        <v>107</v>
      </c>
      <c r="D33" s="198" t="s">
        <v>263</v>
      </c>
      <c r="E33" s="197" t="s">
        <v>1343</v>
      </c>
      <c r="F33" s="197" t="s">
        <v>1246</v>
      </c>
      <c r="G33" s="197" t="s">
        <v>1344</v>
      </c>
      <c r="H33" s="197" t="s">
        <v>1246</v>
      </c>
      <c r="I33" s="197" t="s">
        <v>1345</v>
      </c>
      <c r="J33" s="197" t="s">
        <v>1342</v>
      </c>
      <c r="K33" s="197" t="s">
        <v>768</v>
      </c>
      <c r="L33" s="197"/>
      <c r="M33" s="197"/>
      <c r="N33" s="197"/>
      <c r="O33" s="197"/>
    </row>
    <row r="34" spans="2:15" ht="29.45" customHeight="1">
      <c r="B34" s="197">
        <v>3</v>
      </c>
      <c r="C34" s="198" t="s">
        <v>107</v>
      </c>
      <c r="D34" s="198" t="s">
        <v>263</v>
      </c>
      <c r="E34" s="197" t="s">
        <v>1346</v>
      </c>
      <c r="F34" s="197" t="s">
        <v>1246</v>
      </c>
      <c r="G34" s="197" t="s">
        <v>1347</v>
      </c>
      <c r="H34" s="197" t="s">
        <v>1257</v>
      </c>
      <c r="I34" s="197" t="s">
        <v>1348</v>
      </c>
      <c r="J34" s="197" t="s">
        <v>1342</v>
      </c>
      <c r="K34" s="197" t="s">
        <v>768</v>
      </c>
      <c r="L34" s="197"/>
      <c r="M34" s="197"/>
      <c r="N34" s="197"/>
      <c r="O34" s="197" t="s">
        <v>1349</v>
      </c>
    </row>
    <row r="35" spans="2:15" ht="29.45" customHeight="1">
      <c r="B35" s="197">
        <v>4</v>
      </c>
      <c r="C35" s="198" t="s">
        <v>107</v>
      </c>
      <c r="D35" s="198" t="s">
        <v>263</v>
      </c>
      <c r="E35" s="197" t="s">
        <v>1350</v>
      </c>
      <c r="F35" s="197" t="s">
        <v>1257</v>
      </c>
      <c r="G35" s="197" t="s">
        <v>1351</v>
      </c>
      <c r="H35" s="197" t="s">
        <v>1246</v>
      </c>
      <c r="I35" s="197" t="s">
        <v>1352</v>
      </c>
      <c r="J35" s="197" t="s">
        <v>1342</v>
      </c>
      <c r="K35" s="197" t="s">
        <v>768</v>
      </c>
      <c r="L35" s="197"/>
      <c r="M35" s="197"/>
      <c r="N35" s="197"/>
      <c r="O35" s="197" t="s">
        <v>1353</v>
      </c>
    </row>
    <row r="36" spans="2:15" ht="29.45" customHeight="1">
      <c r="B36" s="197">
        <v>5</v>
      </c>
      <c r="C36" s="198" t="s">
        <v>107</v>
      </c>
      <c r="D36" s="198" t="s">
        <v>263</v>
      </c>
      <c r="E36" s="197" t="s">
        <v>1354</v>
      </c>
      <c r="F36" s="197" t="s">
        <v>1257</v>
      </c>
      <c r="G36" s="197" t="s">
        <v>1355</v>
      </c>
      <c r="H36" s="197" t="s">
        <v>1257</v>
      </c>
      <c r="I36" s="197" t="s">
        <v>1356</v>
      </c>
      <c r="J36" s="197" t="s">
        <v>1342</v>
      </c>
      <c r="K36" s="197" t="s">
        <v>768</v>
      </c>
      <c r="L36" s="197"/>
      <c r="M36" s="197"/>
      <c r="N36" s="197"/>
      <c r="O36" s="197" t="s">
        <v>1357</v>
      </c>
    </row>
    <row r="37" spans="2:15" ht="29.45" customHeight="1">
      <c r="B37" s="197">
        <v>6</v>
      </c>
      <c r="C37" s="197" t="s">
        <v>109</v>
      </c>
      <c r="D37" s="198" t="s">
        <v>263</v>
      </c>
      <c r="E37" s="197" t="s">
        <v>1358</v>
      </c>
      <c r="F37" s="197" t="s">
        <v>1246</v>
      </c>
      <c r="G37" s="197" t="s">
        <v>1359</v>
      </c>
      <c r="H37" s="197" t="s">
        <v>1257</v>
      </c>
      <c r="I37" s="197" t="s">
        <v>1360</v>
      </c>
      <c r="J37" s="197" t="s">
        <v>1342</v>
      </c>
      <c r="K37" s="197" t="s">
        <v>768</v>
      </c>
      <c r="L37" s="197"/>
      <c r="M37" s="197"/>
      <c r="N37" s="197"/>
      <c r="O37" s="197"/>
    </row>
    <row r="38" spans="2:15" ht="29.45" customHeight="1">
      <c r="B38" s="197">
        <v>7</v>
      </c>
      <c r="C38" s="197" t="s">
        <v>109</v>
      </c>
      <c r="D38" s="198" t="s">
        <v>263</v>
      </c>
      <c r="E38" s="197" t="s">
        <v>1361</v>
      </c>
      <c r="F38" s="197" t="s">
        <v>1246</v>
      </c>
      <c r="G38" s="197" t="s">
        <v>1362</v>
      </c>
      <c r="H38" s="197" t="s">
        <v>1246</v>
      </c>
      <c r="I38" s="197" t="s">
        <v>1360</v>
      </c>
      <c r="J38" s="197" t="s">
        <v>1342</v>
      </c>
      <c r="K38" s="197" t="s">
        <v>768</v>
      </c>
      <c r="L38" s="197"/>
      <c r="M38" s="197"/>
      <c r="N38" s="197"/>
      <c r="O38" s="197"/>
    </row>
    <row r="39" spans="2:15" ht="29.45" customHeight="1">
      <c r="B39" s="197">
        <v>8</v>
      </c>
      <c r="C39" s="197" t="s">
        <v>109</v>
      </c>
      <c r="D39" s="198" t="s">
        <v>263</v>
      </c>
      <c r="E39" s="197" t="s">
        <v>1363</v>
      </c>
      <c r="F39" s="197"/>
      <c r="G39" s="197" t="s">
        <v>1364</v>
      </c>
      <c r="H39" s="197"/>
      <c r="I39" s="197" t="s">
        <v>1365</v>
      </c>
      <c r="J39" s="197" t="s">
        <v>1342</v>
      </c>
      <c r="K39" s="197" t="s">
        <v>240</v>
      </c>
      <c r="L39" s="197"/>
      <c r="M39" s="197"/>
      <c r="N39" s="197"/>
      <c r="O39" s="197"/>
    </row>
    <row r="40" spans="2:15" ht="29.45" customHeight="1">
      <c r="B40" s="1228" t="s">
        <v>1366</v>
      </c>
      <c r="C40" s="1228"/>
      <c r="D40" s="1228"/>
      <c r="E40" s="1228"/>
      <c r="F40" s="1228"/>
      <c r="G40" s="1228"/>
      <c r="H40" s="1228"/>
      <c r="I40" s="1228"/>
      <c r="J40" s="1228"/>
      <c r="K40" s="1228"/>
      <c r="L40" s="1228"/>
      <c r="M40" s="1228"/>
      <c r="N40" s="1228"/>
      <c r="O40" s="1228"/>
    </row>
    <row r="41" spans="2:15" ht="29.45" customHeight="1">
      <c r="B41" s="197">
        <v>1</v>
      </c>
      <c r="C41" s="198" t="s">
        <v>107</v>
      </c>
      <c r="D41" s="198" t="s">
        <v>1367</v>
      </c>
      <c r="E41" s="197" t="s">
        <v>570</v>
      </c>
      <c r="F41" s="197"/>
      <c r="G41" s="197" t="s">
        <v>462</v>
      </c>
      <c r="H41" s="197"/>
      <c r="I41" s="197" t="s">
        <v>1368</v>
      </c>
      <c r="J41" s="197" t="s">
        <v>1369</v>
      </c>
      <c r="K41" s="197" t="s">
        <v>768</v>
      </c>
      <c r="L41" s="197"/>
      <c r="M41" s="197"/>
      <c r="N41" s="197"/>
      <c r="O41" s="197" t="s">
        <v>1357</v>
      </c>
    </row>
    <row r="42" spans="2:15" ht="29.45" customHeight="1">
      <c r="B42" s="197">
        <v>2</v>
      </c>
      <c r="C42" s="198" t="s">
        <v>107</v>
      </c>
      <c r="D42" s="198" t="s">
        <v>1367</v>
      </c>
      <c r="E42" s="197" t="s">
        <v>427</v>
      </c>
      <c r="F42" s="197"/>
      <c r="G42" s="197" t="s">
        <v>81</v>
      </c>
      <c r="H42" s="197"/>
      <c r="I42" s="197" t="s">
        <v>1370</v>
      </c>
      <c r="J42" s="197" t="s">
        <v>1369</v>
      </c>
      <c r="K42" s="197" t="s">
        <v>768</v>
      </c>
      <c r="L42" s="197"/>
      <c r="M42" s="197"/>
      <c r="N42" s="197"/>
      <c r="O42" s="197" t="s">
        <v>1371</v>
      </c>
    </row>
    <row r="43" spans="2:15" ht="29.45" customHeight="1">
      <c r="B43" s="197">
        <v>3</v>
      </c>
      <c r="C43" s="197" t="s">
        <v>109</v>
      </c>
      <c r="D43" s="198" t="s">
        <v>1367</v>
      </c>
      <c r="E43" s="197" t="s">
        <v>404</v>
      </c>
      <c r="F43" s="197"/>
      <c r="G43" s="197" t="s">
        <v>405</v>
      </c>
      <c r="H43" s="197"/>
      <c r="I43" s="197" t="s">
        <v>1372</v>
      </c>
      <c r="J43" s="197" t="s">
        <v>1369</v>
      </c>
      <c r="K43" s="197" t="s">
        <v>768</v>
      </c>
      <c r="L43" s="197"/>
      <c r="M43" s="197"/>
      <c r="N43" s="197"/>
      <c r="O43" s="197" t="s">
        <v>1373</v>
      </c>
    </row>
    <row r="44" spans="2:15" ht="29.45" customHeight="1">
      <c r="B44" s="1228" t="s">
        <v>1374</v>
      </c>
      <c r="C44" s="1228"/>
      <c r="D44" s="1228"/>
      <c r="E44" s="1228"/>
      <c r="F44" s="1228"/>
      <c r="G44" s="1228"/>
      <c r="H44" s="1228"/>
      <c r="I44" s="1228"/>
      <c r="J44" s="1228"/>
      <c r="K44" s="1228"/>
      <c r="L44" s="1228"/>
      <c r="M44" s="1228"/>
      <c r="N44" s="1228"/>
      <c r="O44" s="1228"/>
    </row>
    <row r="45" spans="2:15" ht="29.45" customHeight="1">
      <c r="B45" s="197">
        <v>1</v>
      </c>
      <c r="C45" s="198" t="s">
        <v>107</v>
      </c>
      <c r="D45" s="198" t="s">
        <v>1375</v>
      </c>
      <c r="E45" s="197" t="s">
        <v>1376</v>
      </c>
      <c r="F45" s="197"/>
      <c r="G45" s="197" t="s">
        <v>1377</v>
      </c>
      <c r="H45" s="197"/>
      <c r="I45" s="197" t="s">
        <v>1378</v>
      </c>
      <c r="J45" s="197" t="s">
        <v>1379</v>
      </c>
      <c r="K45" s="197" t="s">
        <v>240</v>
      </c>
      <c r="L45" s="197"/>
      <c r="M45" s="197"/>
      <c r="N45" s="197"/>
      <c r="O45" s="197"/>
    </row>
    <row r="46" spans="2:15" ht="29.45" customHeight="1">
      <c r="B46" s="197">
        <v>2</v>
      </c>
      <c r="C46" s="198" t="s">
        <v>107</v>
      </c>
      <c r="D46" s="198" t="s">
        <v>1375</v>
      </c>
      <c r="E46" s="197" t="s">
        <v>182</v>
      </c>
      <c r="F46" s="197"/>
      <c r="G46" s="197" t="s">
        <v>188</v>
      </c>
      <c r="H46" s="197"/>
      <c r="I46" s="197" t="s">
        <v>1380</v>
      </c>
      <c r="J46" s="197" t="s">
        <v>1381</v>
      </c>
      <c r="K46" s="197" t="s">
        <v>240</v>
      </c>
      <c r="L46" s="197"/>
      <c r="M46" s="197"/>
      <c r="N46" s="197"/>
      <c r="O46" s="197"/>
    </row>
    <row r="47" spans="2:15" ht="29.45" customHeight="1">
      <c r="B47" s="197">
        <v>3</v>
      </c>
      <c r="C47" s="198" t="s">
        <v>107</v>
      </c>
      <c r="D47" s="198" t="s">
        <v>1375</v>
      </c>
      <c r="E47" s="197" t="s">
        <v>210</v>
      </c>
      <c r="F47" s="197"/>
      <c r="G47" s="197" t="s">
        <v>594</v>
      </c>
      <c r="H47" s="197"/>
      <c r="I47" s="197" t="s">
        <v>1382</v>
      </c>
      <c r="J47" s="197" t="s">
        <v>1379</v>
      </c>
      <c r="K47" s="197" t="s">
        <v>240</v>
      </c>
      <c r="L47" s="197"/>
      <c r="M47" s="197"/>
      <c r="N47" s="197"/>
      <c r="O47" s="197"/>
    </row>
    <row r="48" spans="2:15" ht="29.45" customHeight="1">
      <c r="B48" s="197">
        <v>4</v>
      </c>
      <c r="C48" s="198" t="s">
        <v>107</v>
      </c>
      <c r="D48" s="198" t="s">
        <v>1375</v>
      </c>
      <c r="E48" s="197" t="s">
        <v>217</v>
      </c>
      <c r="F48" s="197"/>
      <c r="G48" s="197" t="s">
        <v>636</v>
      </c>
      <c r="H48" s="197"/>
      <c r="I48" s="197" t="s">
        <v>1383</v>
      </c>
      <c r="J48" s="197" t="s">
        <v>1379</v>
      </c>
      <c r="K48" s="197" t="s">
        <v>240</v>
      </c>
      <c r="L48" s="197"/>
      <c r="M48" s="197"/>
      <c r="N48" s="197"/>
      <c r="O48" s="197"/>
    </row>
    <row r="49" spans="2:15" ht="29.45" customHeight="1">
      <c r="B49" s="197">
        <v>5</v>
      </c>
      <c r="C49" s="197" t="s">
        <v>109</v>
      </c>
      <c r="D49" s="198" t="s">
        <v>1375</v>
      </c>
      <c r="E49" s="197" t="s">
        <v>1384</v>
      </c>
      <c r="F49" s="197" t="s">
        <v>1257</v>
      </c>
      <c r="G49" s="197" t="s">
        <v>1385</v>
      </c>
      <c r="H49" s="197" t="s">
        <v>1257</v>
      </c>
      <c r="I49" s="197" t="s">
        <v>1386</v>
      </c>
      <c r="J49" s="197" t="s">
        <v>1381</v>
      </c>
      <c r="K49" s="197" t="s">
        <v>768</v>
      </c>
      <c r="L49" s="197"/>
      <c r="M49" s="197"/>
      <c r="N49" s="197"/>
      <c r="O49" s="197" t="s">
        <v>1387</v>
      </c>
    </row>
    <row r="50" spans="2:15" ht="29.45" customHeight="1">
      <c r="B50" s="197">
        <v>6</v>
      </c>
      <c r="C50" s="197" t="s">
        <v>109</v>
      </c>
      <c r="D50" s="198" t="s">
        <v>1375</v>
      </c>
      <c r="E50" s="197" t="s">
        <v>1364</v>
      </c>
      <c r="F50" s="197"/>
      <c r="G50" s="197" t="s">
        <v>266</v>
      </c>
      <c r="H50" s="197"/>
      <c r="I50" s="197" t="s">
        <v>1378</v>
      </c>
      <c r="J50" s="197" t="s">
        <v>1381</v>
      </c>
      <c r="K50" s="197" t="s">
        <v>240</v>
      </c>
      <c r="L50" s="197"/>
      <c r="M50" s="197"/>
      <c r="N50" s="197"/>
      <c r="O50" s="197"/>
    </row>
    <row r="51" spans="2:15" ht="29.45" customHeight="1">
      <c r="B51" s="1228" t="s">
        <v>1388</v>
      </c>
      <c r="C51" s="1228"/>
      <c r="D51" s="1228"/>
      <c r="E51" s="1228"/>
      <c r="F51" s="1228"/>
      <c r="G51" s="1228"/>
      <c r="H51" s="1228"/>
      <c r="I51" s="1228"/>
      <c r="J51" s="1228"/>
      <c r="K51" s="1228"/>
      <c r="L51" s="1228"/>
      <c r="M51" s="1228"/>
      <c r="N51" s="1228"/>
      <c r="O51" s="1228"/>
    </row>
    <row r="52" spans="2:15" ht="29.45" customHeight="1">
      <c r="B52" s="197">
        <v>1</v>
      </c>
      <c r="C52" s="198" t="s">
        <v>107</v>
      </c>
      <c r="D52" s="198" t="s">
        <v>1389</v>
      </c>
      <c r="E52" s="197" t="s">
        <v>495</v>
      </c>
      <c r="F52" s="197"/>
      <c r="G52" s="197" t="s">
        <v>172</v>
      </c>
      <c r="H52" s="197"/>
      <c r="I52" s="197" t="s">
        <v>1390</v>
      </c>
      <c r="J52" s="197" t="s">
        <v>1391</v>
      </c>
      <c r="K52" s="197" t="s">
        <v>240</v>
      </c>
      <c r="L52" s="197"/>
      <c r="M52" s="197"/>
      <c r="N52" s="197"/>
      <c r="O52" s="197"/>
    </row>
    <row r="53" spans="2:15" ht="29.45" customHeight="1">
      <c r="B53" s="197">
        <v>2</v>
      </c>
      <c r="C53" s="198" t="s">
        <v>107</v>
      </c>
      <c r="D53" s="198" t="s">
        <v>1389</v>
      </c>
      <c r="E53" s="197" t="s">
        <v>446</v>
      </c>
      <c r="F53" s="197" t="s">
        <v>1257</v>
      </c>
      <c r="G53" s="197" t="s">
        <v>447</v>
      </c>
      <c r="H53" s="197" t="s">
        <v>1257</v>
      </c>
      <c r="I53" s="197" t="s">
        <v>1392</v>
      </c>
      <c r="J53" s="197" t="s">
        <v>1393</v>
      </c>
      <c r="K53" s="197" t="s">
        <v>768</v>
      </c>
      <c r="L53" s="197" t="s">
        <v>1394</v>
      </c>
      <c r="M53" s="197" t="s">
        <v>1395</v>
      </c>
      <c r="N53" s="197"/>
      <c r="O53" s="197" t="s">
        <v>1396</v>
      </c>
    </row>
    <row r="54" spans="2:15" ht="29.45" customHeight="1">
      <c r="B54" s="197">
        <v>3</v>
      </c>
      <c r="C54" s="197" t="s">
        <v>109</v>
      </c>
      <c r="D54" s="198" t="s">
        <v>1389</v>
      </c>
      <c r="E54" s="197" t="s">
        <v>333</v>
      </c>
      <c r="F54" s="197"/>
      <c r="G54" s="197" t="s">
        <v>334</v>
      </c>
      <c r="H54" s="197"/>
      <c r="I54" s="197" t="s">
        <v>1397</v>
      </c>
      <c r="J54" s="197" t="s">
        <v>1391</v>
      </c>
      <c r="K54" s="197" t="s">
        <v>240</v>
      </c>
      <c r="L54" s="197"/>
      <c r="M54" s="197"/>
      <c r="N54" s="197"/>
      <c r="O54" s="197"/>
    </row>
    <row r="90" spans="2:2">
      <c r="B90" s="194" t="s">
        <v>289</v>
      </c>
    </row>
    <row r="91" spans="2:2">
      <c r="B91" s="194" t="s">
        <v>290</v>
      </c>
    </row>
    <row r="92" spans="2:2">
      <c r="B92" s="194" t="s">
        <v>291</v>
      </c>
    </row>
    <row r="93" spans="2:2">
      <c r="B93" s="194" t="s">
        <v>157</v>
      </c>
    </row>
    <row r="94" spans="2:2">
      <c r="B94" s="194" t="s">
        <v>156</v>
      </c>
    </row>
    <row r="95" spans="2:2">
      <c r="B95" s="194" t="s">
        <v>292</v>
      </c>
    </row>
    <row r="96" spans="2:2">
      <c r="B96" s="194" t="s">
        <v>293</v>
      </c>
    </row>
  </sheetData>
  <autoFilter ref="B3:O54" xr:uid="{5B920E4F-03C2-4356-ACF8-17A17523B50B}"/>
  <mergeCells count="17">
    <mergeCell ref="B4:O4"/>
    <mergeCell ref="B31:O31"/>
    <mergeCell ref="B40:O40"/>
    <mergeCell ref="B44:O44"/>
    <mergeCell ref="B51:O51"/>
    <mergeCell ref="F2:F3"/>
    <mergeCell ref="H2:H3"/>
    <mergeCell ref="D2:D3"/>
    <mergeCell ref="B1:O1"/>
    <mergeCell ref="C2:C3"/>
    <mergeCell ref="E2:E3"/>
    <mergeCell ref="G2:G3"/>
    <mergeCell ref="I2:I3"/>
    <mergeCell ref="J2:J3"/>
    <mergeCell ref="K2:K3"/>
    <mergeCell ref="L2:N2"/>
    <mergeCell ref="O2:O3"/>
  </mergeCells>
  <conditionalFormatting sqref="K1:K29 K40:K54">
    <cfRule type="cellIs" dxfId="9" priority="3" operator="equal">
      <formula>"Hold"</formula>
    </cfRule>
    <cfRule type="cellIs" dxfId="8" priority="4" operator="equal">
      <formula>"Approved"</formula>
    </cfRule>
  </conditionalFormatting>
  <conditionalFormatting sqref="K33:K38">
    <cfRule type="cellIs" dxfId="7" priority="1" operator="equal">
      <formula>"Hold"</formula>
    </cfRule>
    <cfRule type="cellIs" dxfId="6" priority="2" operator="equal">
      <formula>"Approved"</formula>
    </cfRule>
  </conditionalFormatting>
  <pageMargins left="0.66" right="0.49" top="0.75" bottom="0.32" header="0.3" footer="0.3"/>
  <pageSetup paperSize="9" scale="81" orientation="landscape"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tabColor rgb="FF002060"/>
    <pageSetUpPr fitToPage="1"/>
  </sheetPr>
  <dimension ref="A1:K15"/>
  <sheetViews>
    <sheetView view="pageBreakPreview" zoomScaleNormal="140" zoomScaleSheetLayoutView="100" workbookViewId="0">
      <selection activeCell="F11" sqref="F11"/>
    </sheetView>
  </sheetViews>
  <sheetFormatPr defaultColWidth="14.42578125" defaultRowHeight="15" customHeight="1"/>
  <cols>
    <col min="1" max="5" width="12.42578125" style="210" customWidth="1"/>
    <col min="6" max="6" width="17.140625" style="210" customWidth="1"/>
    <col min="7" max="7" width="12.42578125" style="210" customWidth="1"/>
    <col min="8" max="8" width="14.28515625" style="210" bestFit="1" customWidth="1"/>
    <col min="9" max="10" width="14.28515625" style="210" customWidth="1"/>
    <col min="11" max="11" width="18" style="210" customWidth="1"/>
    <col min="12" max="28" width="9.140625" style="210" customWidth="1"/>
    <col min="29" max="16384" width="14.42578125" style="210"/>
  </cols>
  <sheetData>
    <row r="1" spans="1:11" ht="15.75">
      <c r="A1" s="1229" t="s">
        <v>38</v>
      </c>
      <c r="B1" s="1230"/>
      <c r="C1" s="1230"/>
      <c r="D1" s="1230"/>
      <c r="E1" s="1230"/>
      <c r="F1" s="1230"/>
      <c r="G1" s="1230"/>
      <c r="H1" s="1230"/>
      <c r="I1" s="1230"/>
      <c r="J1" s="1230"/>
      <c r="K1" s="1231"/>
    </row>
    <row r="2" spans="1:11" ht="15.75">
      <c r="A2" s="1232" t="s">
        <v>942</v>
      </c>
      <c r="B2" s="1233"/>
      <c r="C2" s="1233"/>
      <c r="D2" s="1233"/>
      <c r="E2" s="1233"/>
      <c r="F2" s="1233"/>
      <c r="G2" s="1233"/>
      <c r="H2" s="1233"/>
      <c r="I2" s="1233"/>
      <c r="J2" s="1233"/>
      <c r="K2" s="1234"/>
    </row>
    <row r="3" spans="1:11" ht="15.75">
      <c r="A3" s="1235" t="s">
        <v>1234</v>
      </c>
      <c r="B3" s="1236"/>
      <c r="C3" s="1236"/>
      <c r="D3" s="1236"/>
      <c r="E3" s="1236"/>
      <c r="F3" s="1236"/>
      <c r="G3" s="1236"/>
      <c r="H3" s="1236"/>
      <c r="I3" s="1236"/>
      <c r="J3" s="1236"/>
      <c r="K3" s="1237"/>
    </row>
    <row r="4" spans="1:11" ht="15.75">
      <c r="A4" s="988"/>
      <c r="B4" s="211"/>
      <c r="C4" s="211"/>
      <c r="D4" s="211"/>
      <c r="E4" s="211"/>
      <c r="F4" s="211"/>
      <c r="G4" s="211"/>
      <c r="H4" s="211"/>
      <c r="I4" s="1238" t="s">
        <v>1235</v>
      </c>
      <c r="J4" s="1238"/>
      <c r="K4" s="989"/>
    </row>
    <row r="5" spans="1:11" ht="30.75" customHeight="1">
      <c r="A5" s="990" t="s">
        <v>826</v>
      </c>
      <c r="B5" s="213" t="s">
        <v>827</v>
      </c>
      <c r="C5" s="214" t="s">
        <v>1155</v>
      </c>
      <c r="D5" s="213" t="s">
        <v>45</v>
      </c>
      <c r="E5" s="213" t="s">
        <v>829</v>
      </c>
      <c r="F5" s="215" t="s">
        <v>1236</v>
      </c>
      <c r="G5" s="215" t="s">
        <v>1156</v>
      </c>
      <c r="H5" s="215" t="s">
        <v>1157</v>
      </c>
      <c r="I5" s="212" t="s">
        <v>1237</v>
      </c>
      <c r="J5" s="212" t="s">
        <v>1238</v>
      </c>
      <c r="K5" s="216" t="s">
        <v>21</v>
      </c>
    </row>
    <row r="6" spans="1:11">
      <c r="A6" s="217">
        <v>1</v>
      </c>
      <c r="B6" s="6">
        <v>1</v>
      </c>
      <c r="C6" s="218" t="s">
        <v>389</v>
      </c>
      <c r="D6" s="6" t="str">
        <f>VLOOKUP(C6,'FDN S-F'!$C$6:$E$24,2,0)</f>
        <v>DA+0</v>
      </c>
      <c r="E6" s="6" t="str">
        <f>VLOOKUP(C6,'FDN S-F'!$C$6:$E$24,3,0)</f>
        <v>WET</v>
      </c>
      <c r="F6" s="6" t="s">
        <v>1398</v>
      </c>
      <c r="G6" s="219">
        <v>45874</v>
      </c>
      <c r="H6" s="219">
        <f t="shared" ref="H6:H10" si="0">G6</f>
        <v>45874</v>
      </c>
      <c r="I6" s="220">
        <v>1.56</v>
      </c>
      <c r="J6" s="220">
        <v>1.39</v>
      </c>
      <c r="K6" s="221"/>
    </row>
    <row r="7" spans="1:11">
      <c r="A7" s="217">
        <v>2</v>
      </c>
      <c r="B7" s="6">
        <v>2</v>
      </c>
      <c r="C7" s="218" t="s">
        <v>390</v>
      </c>
      <c r="D7" s="6" t="str">
        <f>VLOOKUP(C7,'FDN S-F'!$C$6:$E$24,2,0)</f>
        <v>DA+0</v>
      </c>
      <c r="E7" s="6" t="str">
        <f>VLOOKUP(C7,'FDN S-F'!$C$6:$E$24,3,0)</f>
        <v>Sandy</v>
      </c>
      <c r="F7" s="6" t="s">
        <v>1398</v>
      </c>
      <c r="G7" s="219">
        <v>45873</v>
      </c>
      <c r="H7" s="219">
        <f t="shared" si="0"/>
        <v>45873</v>
      </c>
      <c r="I7" s="220">
        <v>2.73</v>
      </c>
      <c r="J7" s="220">
        <v>2.4</v>
      </c>
      <c r="K7" s="221"/>
    </row>
    <row r="8" spans="1:11">
      <c r="A8" s="217">
        <v>3</v>
      </c>
      <c r="B8" s="6">
        <v>3</v>
      </c>
      <c r="C8" s="218" t="s">
        <v>391</v>
      </c>
      <c r="D8" s="6" t="str">
        <f>VLOOKUP(C8,'FDN S-F'!$C$6:$E$24,2,0)</f>
        <v>DA+1.5</v>
      </c>
      <c r="E8" s="6" t="str">
        <f>VLOOKUP(C8,'FDN S-F'!$C$6:$E$24,3,0)</f>
        <v>Sandy</v>
      </c>
      <c r="F8" s="6" t="s">
        <v>1398</v>
      </c>
      <c r="G8" s="219">
        <v>45874</v>
      </c>
      <c r="H8" s="219">
        <f t="shared" si="0"/>
        <v>45874</v>
      </c>
      <c r="I8" s="220">
        <v>0.94</v>
      </c>
      <c r="J8" s="220">
        <v>0.85</v>
      </c>
      <c r="K8" s="221"/>
    </row>
    <row r="9" spans="1:11">
      <c r="A9" s="217">
        <v>4</v>
      </c>
      <c r="B9" s="6">
        <v>4</v>
      </c>
      <c r="C9" s="218" t="s">
        <v>392</v>
      </c>
      <c r="D9" s="6" t="str">
        <f>VLOOKUP(C9,'FDN S-F'!$C$6:$E$24,2,0)</f>
        <v>DA+1.5</v>
      </c>
      <c r="E9" s="6" t="str">
        <f>VLOOKUP(C9,'FDN S-F'!$C$6:$E$24,3,0)</f>
        <v>WET</v>
      </c>
      <c r="F9" s="6" t="s">
        <v>1398</v>
      </c>
      <c r="G9" s="219">
        <v>45875</v>
      </c>
      <c r="H9" s="219">
        <f t="shared" si="0"/>
        <v>45875</v>
      </c>
      <c r="I9" s="220">
        <v>1.76</v>
      </c>
      <c r="J9" s="220">
        <v>1.68</v>
      </c>
      <c r="K9" s="221"/>
    </row>
    <row r="10" spans="1:11">
      <c r="A10" s="217">
        <v>5</v>
      </c>
      <c r="B10" s="6">
        <v>5</v>
      </c>
      <c r="C10" s="218" t="s">
        <v>393</v>
      </c>
      <c r="D10" s="6" t="str">
        <f>VLOOKUP(C10,'FDN S-F'!$C$6:$E$24,2,0)</f>
        <v>DA+0</v>
      </c>
      <c r="E10" s="6" t="str">
        <f>VLOOKUP(C10,'FDN S-F'!$C$6:$E$24,3,0)</f>
        <v>WET</v>
      </c>
      <c r="F10" s="6" t="s">
        <v>1398</v>
      </c>
      <c r="G10" s="219">
        <v>45875</v>
      </c>
      <c r="H10" s="219">
        <f t="shared" si="0"/>
        <v>45875</v>
      </c>
      <c r="I10" s="220">
        <v>2.2400000000000002</v>
      </c>
      <c r="J10" s="220">
        <v>2.0099999999999998</v>
      </c>
      <c r="K10" s="221"/>
    </row>
    <row r="11" spans="1:11">
      <c r="A11" s="217">
        <v>6</v>
      </c>
      <c r="B11" s="6">
        <v>6</v>
      </c>
      <c r="C11" s="218" t="s">
        <v>387</v>
      </c>
      <c r="D11" s="6" t="str">
        <f>VLOOKUP(C11,'FDN S-F'!$C$6:$E$24,2,0)</f>
        <v>DA-1.5</v>
      </c>
      <c r="E11" s="6" t="str">
        <f>VLOOKUP(C11,'FDN S-F'!$C$6:$E$24,3,0)</f>
        <v>WET</v>
      </c>
      <c r="F11" s="6" t="s">
        <v>1398</v>
      </c>
      <c r="G11" s="219">
        <v>45876</v>
      </c>
      <c r="H11" s="219">
        <v>45876</v>
      </c>
      <c r="I11" s="220">
        <v>2.79</v>
      </c>
      <c r="J11" s="220">
        <v>2.57</v>
      </c>
      <c r="K11" s="221"/>
    </row>
    <row r="12" spans="1:11">
      <c r="A12" s="217">
        <v>7</v>
      </c>
      <c r="B12" s="6">
        <v>7</v>
      </c>
      <c r="C12" s="222" t="s">
        <v>386</v>
      </c>
      <c r="D12" s="6" t="str">
        <f>VLOOKUP(C12,'FDN S-F'!$C$6:$E$24,2,0)</f>
        <v>DA+6</v>
      </c>
      <c r="E12" s="6" t="str">
        <f>VLOOKUP(C12,'FDN S-F'!$C$6:$E$24,3,0)</f>
        <v>WET</v>
      </c>
      <c r="F12" s="6" t="s">
        <v>1398</v>
      </c>
      <c r="G12" s="219">
        <v>45876</v>
      </c>
      <c r="H12" s="219">
        <v>45876</v>
      </c>
      <c r="I12" s="220">
        <v>2.13</v>
      </c>
      <c r="J12" s="220">
        <v>1.97</v>
      </c>
      <c r="K12" s="221"/>
    </row>
    <row r="13" spans="1:11">
      <c r="A13" s="217">
        <v>8</v>
      </c>
      <c r="B13" s="6">
        <v>8</v>
      </c>
      <c r="C13" s="222" t="s">
        <v>388</v>
      </c>
      <c r="D13" s="6" t="str">
        <f>VLOOKUP(C13,'FDN S-F'!$C$6:$E$24,2,0)</f>
        <v>DA+0</v>
      </c>
      <c r="E13" s="6" t="str">
        <f>VLOOKUP(C13,'FDN S-F'!$C$6:$E$24,3,0)</f>
        <v>WET</v>
      </c>
      <c r="F13" s="6" t="s">
        <v>1398</v>
      </c>
      <c r="G13" s="219">
        <v>45876</v>
      </c>
      <c r="H13" s="219">
        <v>45876</v>
      </c>
      <c r="I13" s="220">
        <v>1.77</v>
      </c>
      <c r="J13" s="220">
        <v>1.68</v>
      </c>
      <c r="K13" s="221"/>
    </row>
    <row r="14" spans="1:11">
      <c r="A14" s="217">
        <v>9</v>
      </c>
      <c r="B14" s="6">
        <v>9</v>
      </c>
      <c r="C14" s="222" t="s">
        <v>395</v>
      </c>
      <c r="D14" s="6" t="str">
        <f>VLOOKUP(C14,'FDN S-F'!$C$6:$E$24,2,0)</f>
        <v>DA+6</v>
      </c>
      <c r="E14" s="6" t="str">
        <f>VLOOKUP(C14,'FDN S-F'!$C$6:$E$24,3,0)</f>
        <v>WET</v>
      </c>
      <c r="F14" s="6" t="s">
        <v>1398</v>
      </c>
      <c r="G14" s="219">
        <v>45877</v>
      </c>
      <c r="H14" s="219">
        <v>45877</v>
      </c>
      <c r="I14" s="220">
        <v>3.14</v>
      </c>
      <c r="J14" s="220">
        <v>2.44</v>
      </c>
      <c r="K14" s="221"/>
    </row>
    <row r="15" spans="1:11" ht="12.75" customHeight="1">
      <c r="A15" s="217">
        <v>10</v>
      </c>
      <c r="B15" s="6">
        <v>10</v>
      </c>
      <c r="C15" s="222" t="s">
        <v>402</v>
      </c>
      <c r="D15" s="6" t="str">
        <f>VLOOKUP(C15,'FDN S-F'!$C$6:$E$24,2,0)</f>
        <v>DA+0</v>
      </c>
      <c r="E15" s="6" t="str">
        <f>VLOOKUP(C15,'FDN S-F'!$C$6:$E$24,3,0)</f>
        <v>WET</v>
      </c>
      <c r="F15" s="6" t="s">
        <v>1398</v>
      </c>
      <c r="G15" s="219">
        <v>45877</v>
      </c>
      <c r="H15" s="219">
        <v>45877</v>
      </c>
      <c r="I15" s="220">
        <v>1.84</v>
      </c>
      <c r="J15" s="220">
        <v>1.58</v>
      </c>
      <c r="K15" s="221"/>
    </row>
  </sheetData>
  <autoFilter ref="A5:H5" xr:uid="{00000000-0009-0000-0000-00000D000000}"/>
  <mergeCells count="4">
    <mergeCell ref="A1:K1"/>
    <mergeCell ref="A2:K2"/>
    <mergeCell ref="A3:K3"/>
    <mergeCell ref="I4:J4"/>
  </mergeCells>
  <conditionalFormatting sqref="C5">
    <cfRule type="expression" dxfId="5" priority="1549" stopIfTrue="1">
      <formula>AND(COUNTIF(#REF!, C5)+COUNTIF(#REF!, C5)+COUNTIF(#REF!, C5)+COUNTIF($C$1:$C$5, C5)+COUNTIF(#REF!, C5)+COUNTIF(#REF!, C5)+COUNTIF(#REF!, C5)+COUNTIF(#REF!, C5)+COUNTIF(#REF!, C5)+COUNTIF(#REF!, C5)+COUNTIF(#REF!, C5)+COUNTIF(#REF!, C5)&gt;1,NOT(ISBLANK(C5)))</formula>
    </cfRule>
    <cfRule type="expression" dxfId="4" priority="1550" stopIfTrue="1">
      <formula>AND(COUNTIF(#REF!, C5)+COUNTIF(#REF!, C5)+COUNTIF(#REF!, C5)+COUNTIF($C$1:$C$5, C5)+COUNTIF(#REF!, C5)+COUNTIF(#REF!, C5)+COUNTIF(#REF!, C5)+COUNTIF(#REF!, C5)+COUNTIF(#REF!, C5)+COUNTIF(#REF!, C5)+COUNTIF(#REF!, C5)+COUNTIF(#REF!, C5)+COUNTIF(#REF!, C5)&gt;1,NOT(ISBLANK(C5)))</formula>
    </cfRule>
  </conditionalFormatting>
  <pageMargins left="0.19" right="0.2" top="0.75" bottom="0.75" header="0" footer="0"/>
  <pageSetup paperSize="9" scale="94" fitToHeight="0"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D20CD-E08A-4A63-9E0B-C40C1EE2072D}">
  <sheetPr codeName="Sheet17">
    <tabColor theme="9" tint="-0.499984740745262"/>
    <pageSetUpPr fitToPage="1"/>
  </sheetPr>
  <dimension ref="A1:AY165"/>
  <sheetViews>
    <sheetView topLeftCell="A29" zoomScale="70" zoomScaleNormal="70" workbookViewId="0">
      <selection activeCell="E31" sqref="E31"/>
    </sheetView>
  </sheetViews>
  <sheetFormatPr defaultColWidth="14.42578125" defaultRowHeight="15" customHeight="1"/>
  <cols>
    <col min="1" max="1" width="8.85546875" style="93" customWidth="1"/>
    <col min="2" max="2" width="24.42578125" style="93" bestFit="1" customWidth="1"/>
    <col min="3" max="3" width="28" style="93" customWidth="1"/>
    <col min="4" max="4" width="18.7109375" style="93" customWidth="1"/>
    <col min="5" max="6" width="17" style="93" customWidth="1"/>
    <col min="7" max="7" width="19.42578125" style="93" customWidth="1"/>
    <col min="8" max="8" width="34.42578125" style="93" customWidth="1"/>
    <col min="9" max="9" width="16.5703125" style="93" customWidth="1"/>
    <col min="10" max="10" width="13" style="93" bestFit="1" customWidth="1"/>
    <col min="11" max="11" width="64.85546875" style="93" customWidth="1"/>
    <col min="12" max="13" width="24.5703125" style="93" customWidth="1"/>
    <col min="14" max="17" width="19.140625" style="93" customWidth="1"/>
    <col min="18" max="18" width="22" style="93" customWidth="1"/>
    <col min="19" max="26" width="19.140625" style="93" customWidth="1"/>
    <col min="27" max="27" width="20.140625" style="93" customWidth="1"/>
    <col min="28" max="28" width="22" style="93" customWidth="1"/>
    <col min="29" max="71" width="19.140625" style="93" customWidth="1"/>
    <col min="72" max="16384" width="14.42578125" style="93"/>
  </cols>
  <sheetData>
    <row r="1" spans="1:51" ht="18.75" customHeight="1">
      <c r="A1" s="1244" t="s">
        <v>1399</v>
      </c>
      <c r="B1" s="1244"/>
      <c r="C1" s="1244"/>
      <c r="D1" s="1244"/>
      <c r="E1" s="1244"/>
      <c r="F1" s="1244"/>
      <c r="G1" s="1244"/>
      <c r="H1" s="1244"/>
      <c r="I1" s="91"/>
      <c r="J1" s="91"/>
      <c r="K1" s="92"/>
      <c r="L1" s="91"/>
      <c r="M1" s="91"/>
      <c r="N1" s="91"/>
      <c r="O1" s="91"/>
      <c r="P1" s="91"/>
      <c r="Q1" s="91"/>
      <c r="R1" s="91"/>
      <c r="S1" s="91"/>
      <c r="T1" s="91"/>
      <c r="U1" s="91"/>
      <c r="V1" s="91"/>
      <c r="W1" s="91"/>
      <c r="X1" s="91"/>
      <c r="Y1" s="91"/>
      <c r="Z1" s="91"/>
      <c r="AA1" s="91"/>
      <c r="AB1" s="91"/>
      <c r="AC1" s="91"/>
      <c r="AD1" s="91"/>
      <c r="AE1" s="91"/>
      <c r="AF1" s="91"/>
      <c r="AG1" s="91"/>
      <c r="AH1" s="91"/>
      <c r="AI1" s="91"/>
      <c r="AJ1" s="91"/>
      <c r="AK1" s="91"/>
      <c r="AL1" s="91"/>
      <c r="AM1" s="91"/>
      <c r="AN1" s="91"/>
      <c r="AO1" s="91"/>
      <c r="AP1" s="91"/>
      <c r="AQ1" s="91"/>
      <c r="AR1" s="91"/>
      <c r="AS1" s="91"/>
      <c r="AT1" s="91"/>
      <c r="AU1" s="91"/>
      <c r="AV1" s="91"/>
      <c r="AW1" s="91"/>
      <c r="AX1" s="91"/>
      <c r="AY1" s="91"/>
    </row>
    <row r="2" spans="1:51" ht="18.75" customHeight="1">
      <c r="A2" s="1244" t="s">
        <v>38</v>
      </c>
      <c r="B2" s="1244"/>
      <c r="C2" s="1244"/>
      <c r="D2" s="1244"/>
      <c r="E2" s="1244"/>
      <c r="F2" s="1244"/>
      <c r="G2" s="1244"/>
      <c r="H2" s="1244"/>
      <c r="I2" s="91"/>
      <c r="J2" s="91"/>
      <c r="K2" s="92"/>
      <c r="L2" s="91"/>
      <c r="M2" s="91"/>
      <c r="N2" s="91"/>
      <c r="O2" s="91"/>
      <c r="P2" s="91"/>
      <c r="Q2" s="91"/>
      <c r="R2" s="91"/>
      <c r="S2" s="91"/>
      <c r="T2" s="91"/>
      <c r="U2" s="91"/>
      <c r="V2" s="91"/>
      <c r="W2" s="91"/>
      <c r="X2" s="91"/>
      <c r="Y2" s="91"/>
      <c r="Z2" s="91"/>
      <c r="AA2" s="91"/>
      <c r="AB2" s="91"/>
      <c r="AC2" s="91"/>
      <c r="AD2" s="91"/>
      <c r="AE2" s="91"/>
      <c r="AF2" s="91"/>
      <c r="AG2" s="91"/>
      <c r="AH2" s="91"/>
      <c r="AI2" s="91"/>
      <c r="AJ2" s="91"/>
      <c r="AK2" s="91"/>
      <c r="AL2" s="91"/>
      <c r="AM2" s="91"/>
      <c r="AN2" s="91"/>
      <c r="AO2" s="91"/>
      <c r="AP2" s="91"/>
      <c r="AQ2" s="91"/>
      <c r="AR2" s="91"/>
      <c r="AS2" s="91"/>
      <c r="AT2" s="91"/>
      <c r="AU2" s="91"/>
      <c r="AV2" s="91"/>
      <c r="AW2" s="91"/>
      <c r="AX2" s="91"/>
      <c r="AY2" s="91"/>
    </row>
    <row r="3" spans="1:51" ht="18.75" customHeight="1">
      <c r="A3" s="1244" t="s">
        <v>1400</v>
      </c>
      <c r="B3" s="1244"/>
      <c r="C3" s="1244"/>
      <c r="D3" s="1244"/>
      <c r="E3" s="1244"/>
      <c r="F3" s="1244"/>
      <c r="G3" s="1244"/>
      <c r="H3" s="1244"/>
      <c r="I3" s="91"/>
      <c r="J3" s="91"/>
      <c r="K3" s="92"/>
      <c r="L3" s="91"/>
      <c r="M3" s="91"/>
      <c r="N3" s="91"/>
      <c r="O3" s="91"/>
      <c r="P3" s="91"/>
      <c r="Q3" s="91"/>
      <c r="R3" s="91"/>
      <c r="S3" s="91"/>
      <c r="T3" s="91"/>
      <c r="U3" s="91"/>
      <c r="V3" s="91"/>
      <c r="W3" s="91"/>
      <c r="X3" s="91"/>
      <c r="Y3" s="91"/>
      <c r="Z3" s="91"/>
      <c r="AA3" s="91"/>
      <c r="AB3" s="91"/>
      <c r="AC3" s="91"/>
      <c r="AD3" s="91"/>
      <c r="AE3" s="91"/>
      <c r="AF3" s="91"/>
      <c r="AG3" s="91"/>
      <c r="AH3" s="91"/>
      <c r="AI3" s="91"/>
      <c r="AJ3" s="91"/>
      <c r="AK3" s="91"/>
      <c r="AL3" s="91"/>
      <c r="AM3" s="91"/>
      <c r="AN3" s="91"/>
      <c r="AO3" s="91"/>
      <c r="AP3" s="91"/>
      <c r="AQ3" s="91"/>
      <c r="AR3" s="91"/>
      <c r="AS3" s="91"/>
      <c r="AT3" s="91"/>
      <c r="AU3" s="91"/>
      <c r="AV3" s="91"/>
      <c r="AW3" s="91"/>
      <c r="AX3" s="91"/>
      <c r="AY3" s="91"/>
    </row>
    <row r="4" spans="1:51" ht="18.75" customHeight="1">
      <c r="A4" s="1244" t="s">
        <v>1401</v>
      </c>
      <c r="B4" s="1244"/>
      <c r="C4" s="1244"/>
      <c r="D4" s="1244"/>
      <c r="E4" s="1244"/>
      <c r="F4" s="1244"/>
      <c r="G4" s="1244"/>
      <c r="H4" s="1244"/>
      <c r="I4" s="91"/>
      <c r="J4" s="91"/>
      <c r="K4" s="92"/>
      <c r="L4" s="91"/>
      <c r="M4" s="91"/>
      <c r="N4" s="91"/>
      <c r="O4" s="91"/>
      <c r="P4" s="91"/>
      <c r="Q4" s="91"/>
      <c r="R4" s="91"/>
      <c r="S4" s="91"/>
      <c r="T4" s="91"/>
      <c r="U4" s="91"/>
      <c r="V4" s="91"/>
      <c r="W4" s="91"/>
      <c r="X4" s="91"/>
      <c r="Y4" s="91"/>
      <c r="Z4" s="91"/>
      <c r="AA4" s="91"/>
      <c r="AB4" s="91"/>
      <c r="AC4" s="91"/>
      <c r="AD4" s="91"/>
      <c r="AE4" s="91"/>
      <c r="AF4" s="91"/>
      <c r="AG4" s="91"/>
      <c r="AH4" s="91"/>
      <c r="AI4" s="91"/>
      <c r="AJ4" s="91"/>
      <c r="AK4" s="91"/>
      <c r="AL4" s="91"/>
      <c r="AM4" s="91"/>
      <c r="AN4" s="91"/>
      <c r="AO4" s="91"/>
      <c r="AP4" s="91"/>
      <c r="AQ4" s="91"/>
      <c r="AR4" s="91"/>
      <c r="AS4" s="91"/>
      <c r="AT4" s="91"/>
      <c r="AU4" s="91"/>
      <c r="AV4" s="91"/>
      <c r="AW4" s="91"/>
      <c r="AX4" s="91"/>
      <c r="AY4" s="91"/>
    </row>
    <row r="5" spans="1:51" ht="37.5" customHeight="1">
      <c r="A5" s="192" t="s">
        <v>1402</v>
      </c>
      <c r="B5" s="192" t="s">
        <v>1403</v>
      </c>
      <c r="C5" s="192" t="s">
        <v>42</v>
      </c>
      <c r="D5" s="192" t="s">
        <v>1404</v>
      </c>
      <c r="E5" s="192" t="s">
        <v>1405</v>
      </c>
      <c r="F5" s="192" t="s">
        <v>1406</v>
      </c>
      <c r="G5" s="193" t="s">
        <v>1407</v>
      </c>
      <c r="H5" s="193" t="s">
        <v>21</v>
      </c>
      <c r="I5" s="1239"/>
      <c r="J5" s="1239"/>
      <c r="K5" s="1240"/>
      <c r="L5" s="1240"/>
      <c r="M5" s="1239"/>
      <c r="N5" s="1240"/>
      <c r="O5" s="1240"/>
      <c r="P5" s="94"/>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row>
    <row r="6" spans="1:51" ht="38.25" customHeight="1">
      <c r="A6" s="1241">
        <v>1</v>
      </c>
      <c r="B6" s="1243" t="s">
        <v>1251</v>
      </c>
      <c r="C6" s="95" t="s">
        <v>733</v>
      </c>
      <c r="D6" s="96">
        <v>22</v>
      </c>
      <c r="E6" s="97">
        <v>22</v>
      </c>
      <c r="F6" s="187">
        <f t="shared" ref="F6:F23" si="0">D6-E6</f>
        <v>0</v>
      </c>
      <c r="G6" s="187">
        <v>16</v>
      </c>
      <c r="H6" s="189"/>
      <c r="I6" s="91"/>
      <c r="J6" s="91"/>
      <c r="K6" s="92"/>
      <c r="L6" s="91"/>
      <c r="M6" s="91"/>
      <c r="N6" s="91"/>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1257" t="s">
        <v>1408</v>
      </c>
      <c r="AV6" s="1258" t="s">
        <v>1409</v>
      </c>
      <c r="AW6" s="1259"/>
      <c r="AX6" s="1245" t="s">
        <v>1410</v>
      </c>
      <c r="AY6" s="1245" t="s">
        <v>1411</v>
      </c>
    </row>
    <row r="7" spans="1:51" ht="28.5" customHeight="1">
      <c r="A7" s="1242"/>
      <c r="B7" s="1242"/>
      <c r="C7" s="95" t="s">
        <v>1412</v>
      </c>
      <c r="D7" s="96">
        <v>4</v>
      </c>
      <c r="E7" s="97">
        <v>4</v>
      </c>
      <c r="F7" s="187">
        <f t="shared" si="0"/>
        <v>0</v>
      </c>
      <c r="G7" s="187">
        <v>3</v>
      </c>
      <c r="H7" s="189"/>
      <c r="L7" s="91"/>
      <c r="M7" s="91"/>
      <c r="N7" s="91"/>
      <c r="O7" s="91"/>
      <c r="P7" s="91"/>
      <c r="Q7" s="91"/>
      <c r="R7" s="91"/>
      <c r="S7" s="91"/>
      <c r="T7" s="91"/>
      <c r="U7" s="91"/>
      <c r="V7" s="91"/>
      <c r="W7" s="91"/>
      <c r="X7" s="91"/>
      <c r="Y7" s="91"/>
      <c r="Z7" s="91"/>
      <c r="AA7" s="91"/>
      <c r="AB7" s="91"/>
      <c r="AC7" s="91"/>
      <c r="AD7" s="91"/>
      <c r="AE7" s="91"/>
      <c r="AF7" s="91"/>
      <c r="AG7" s="91"/>
      <c r="AH7" s="91"/>
      <c r="AI7" s="91"/>
      <c r="AJ7" s="91"/>
      <c r="AK7" s="1247" t="s">
        <v>36</v>
      </c>
      <c r="AL7" s="1249" t="s">
        <v>1413</v>
      </c>
      <c r="AM7" s="1250"/>
      <c r="AN7" s="1250"/>
      <c r="AO7" s="1251" t="s">
        <v>1410</v>
      </c>
      <c r="AP7" s="1252"/>
      <c r="AQ7" s="1253"/>
      <c r="AR7" s="1254" t="s">
        <v>1414</v>
      </c>
      <c r="AS7" s="1256" t="s">
        <v>1415</v>
      </c>
      <c r="AT7" s="91"/>
      <c r="AU7" s="1248"/>
      <c r="AV7" s="98" t="s">
        <v>107</v>
      </c>
      <c r="AW7" s="98" t="s">
        <v>109</v>
      </c>
      <c r="AX7" s="1246"/>
      <c r="AY7" s="1246"/>
    </row>
    <row r="8" spans="1:51" ht="23.25">
      <c r="A8" s="1241">
        <v>2</v>
      </c>
      <c r="B8" s="1243" t="s">
        <v>263</v>
      </c>
      <c r="C8" s="95" t="s">
        <v>733</v>
      </c>
      <c r="D8" s="96">
        <v>5</v>
      </c>
      <c r="E8" s="97">
        <v>5</v>
      </c>
      <c r="F8" s="187">
        <f t="shared" si="0"/>
        <v>0</v>
      </c>
      <c r="G8" s="187">
        <v>4</v>
      </c>
      <c r="H8" s="189"/>
      <c r="L8" s="91"/>
      <c r="M8" s="91"/>
      <c r="N8" s="91"/>
      <c r="O8" s="91"/>
      <c r="P8" s="91"/>
      <c r="Q8" s="91"/>
      <c r="R8" s="91"/>
      <c r="S8" s="91"/>
      <c r="T8" s="91"/>
      <c r="U8" s="91"/>
      <c r="V8" s="91"/>
      <c r="W8" s="91"/>
      <c r="X8" s="91"/>
      <c r="Y8" s="91"/>
      <c r="Z8" s="91"/>
      <c r="AA8" s="91"/>
      <c r="AB8" s="91"/>
      <c r="AC8" s="91"/>
      <c r="AD8" s="91"/>
      <c r="AE8" s="1260" t="s">
        <v>36</v>
      </c>
      <c r="AF8" s="1261" t="s">
        <v>1403</v>
      </c>
      <c r="AG8" s="1262"/>
      <c r="AH8" s="1263" t="s">
        <v>1416</v>
      </c>
      <c r="AI8" s="91"/>
      <c r="AJ8" s="91"/>
      <c r="AK8" s="1248"/>
      <c r="AL8" s="100" t="s">
        <v>109</v>
      </c>
      <c r="AM8" s="100" t="s">
        <v>107</v>
      </c>
      <c r="AN8" s="99" t="s">
        <v>37</v>
      </c>
      <c r="AO8" s="101" t="s">
        <v>109</v>
      </c>
      <c r="AP8" s="101" t="s">
        <v>107</v>
      </c>
      <c r="AQ8" s="101" t="s">
        <v>37</v>
      </c>
      <c r="AR8" s="1255"/>
      <c r="AS8" s="1255"/>
      <c r="AT8" s="91"/>
      <c r="AU8" s="102" t="s">
        <v>272</v>
      </c>
      <c r="AV8" s="103">
        <v>8</v>
      </c>
      <c r="AW8" s="104">
        <v>3</v>
      </c>
      <c r="AX8" s="104">
        <v>9</v>
      </c>
      <c r="AY8" s="105" t="s">
        <v>1255</v>
      </c>
    </row>
    <row r="9" spans="1:51" ht="18.75" customHeight="1">
      <c r="A9" s="1242"/>
      <c r="B9" s="1242"/>
      <c r="C9" s="95" t="s">
        <v>1412</v>
      </c>
      <c r="D9" s="96">
        <v>3</v>
      </c>
      <c r="E9" s="97">
        <v>3</v>
      </c>
      <c r="F9" s="187">
        <f t="shared" si="0"/>
        <v>0</v>
      </c>
      <c r="G9" s="187">
        <v>2</v>
      </c>
      <c r="H9" s="190"/>
      <c r="L9" s="91"/>
      <c r="M9" s="91"/>
      <c r="N9" s="91"/>
      <c r="O9" s="91"/>
      <c r="P9" s="91"/>
      <c r="Q9" s="91"/>
      <c r="R9" s="91"/>
      <c r="S9" s="91"/>
      <c r="T9" s="91"/>
      <c r="U9" s="91"/>
      <c r="V9" s="91"/>
      <c r="W9" s="91"/>
      <c r="X9" s="91"/>
      <c r="Y9" s="91"/>
      <c r="Z9" s="91"/>
      <c r="AA9" s="91"/>
      <c r="AB9" s="91"/>
      <c r="AC9" s="91"/>
      <c r="AD9" s="91"/>
      <c r="AE9" s="1242"/>
      <c r="AF9" s="106" t="s">
        <v>109</v>
      </c>
      <c r="AG9" s="106" t="s">
        <v>107</v>
      </c>
      <c r="AH9" s="1242"/>
      <c r="AI9" s="91"/>
      <c r="AJ9" s="91"/>
      <c r="AK9" s="107" t="s">
        <v>1417</v>
      </c>
      <c r="AL9" s="108">
        <v>0</v>
      </c>
      <c r="AM9" s="108">
        <v>4</v>
      </c>
      <c r="AN9" s="109">
        <f t="shared" ref="AN9:AN13" si="1">AL9+AM9</f>
        <v>4</v>
      </c>
      <c r="AO9" s="104">
        <v>0</v>
      </c>
      <c r="AP9" s="104">
        <v>4</v>
      </c>
      <c r="AQ9" s="104">
        <f t="shared" ref="AQ9:AQ13" si="2">AO9+AP9</f>
        <v>4</v>
      </c>
      <c r="AR9" s="104">
        <f t="shared" ref="AR9:AR13" si="3">AN9-AQ9</f>
        <v>0</v>
      </c>
      <c r="AS9" s="110" t="s">
        <v>1313</v>
      </c>
      <c r="AT9" s="91"/>
      <c r="AU9" s="111" t="s">
        <v>569</v>
      </c>
      <c r="AV9" s="103">
        <v>4</v>
      </c>
      <c r="AW9" s="104">
        <v>1</v>
      </c>
      <c r="AX9" s="104">
        <v>5</v>
      </c>
      <c r="AY9" s="105" t="s">
        <v>1255</v>
      </c>
    </row>
    <row r="10" spans="1:51" ht="18.75" customHeight="1">
      <c r="A10" s="1241">
        <v>3</v>
      </c>
      <c r="B10" s="1243" t="s">
        <v>1367</v>
      </c>
      <c r="C10" s="95" t="s">
        <v>733</v>
      </c>
      <c r="D10" s="96">
        <v>2</v>
      </c>
      <c r="E10" s="97">
        <v>2</v>
      </c>
      <c r="F10" s="187">
        <f t="shared" si="0"/>
        <v>0</v>
      </c>
      <c r="G10" s="187">
        <v>2</v>
      </c>
      <c r="H10" s="191"/>
      <c r="L10" s="91"/>
      <c r="M10" s="91"/>
      <c r="N10" s="91"/>
      <c r="O10" s="91"/>
      <c r="P10" s="91"/>
      <c r="Q10" s="91"/>
      <c r="R10" s="91"/>
      <c r="S10" s="91"/>
      <c r="T10" s="91"/>
      <c r="U10" s="91"/>
      <c r="V10" s="91"/>
      <c r="W10" s="91"/>
      <c r="X10" s="91"/>
      <c r="Y10" s="91"/>
      <c r="Z10" s="91"/>
      <c r="AA10" s="91"/>
      <c r="AB10" s="91"/>
      <c r="AC10" s="91"/>
      <c r="AD10" s="91"/>
      <c r="AE10" s="113" t="s">
        <v>1418</v>
      </c>
      <c r="AF10" s="114"/>
      <c r="AG10" s="113">
        <v>4</v>
      </c>
      <c r="AH10" s="113" t="s">
        <v>1313</v>
      </c>
      <c r="AI10" s="91"/>
      <c r="AJ10" s="91"/>
      <c r="AK10" s="113" t="s">
        <v>1419</v>
      </c>
      <c r="AL10" s="112">
        <v>3</v>
      </c>
      <c r="AM10" s="112">
        <v>8</v>
      </c>
      <c r="AN10" s="115">
        <f t="shared" si="1"/>
        <v>11</v>
      </c>
      <c r="AO10" s="104">
        <v>2</v>
      </c>
      <c r="AP10" s="104">
        <v>7</v>
      </c>
      <c r="AQ10" s="104">
        <f t="shared" si="2"/>
        <v>9</v>
      </c>
      <c r="AR10" s="104">
        <f t="shared" si="3"/>
        <v>2</v>
      </c>
      <c r="AS10" s="110" t="s">
        <v>1255</v>
      </c>
      <c r="AT10" s="91"/>
      <c r="AU10" s="111" t="s">
        <v>574</v>
      </c>
      <c r="AV10" s="103">
        <v>5</v>
      </c>
      <c r="AW10" s="104">
        <v>0</v>
      </c>
      <c r="AX10" s="104">
        <v>3</v>
      </c>
      <c r="AY10" s="105" t="s">
        <v>1420</v>
      </c>
    </row>
    <row r="11" spans="1:51" ht="18.75" customHeight="1">
      <c r="A11" s="1242"/>
      <c r="B11" s="1242"/>
      <c r="C11" s="95" t="s">
        <v>1412</v>
      </c>
      <c r="D11" s="96">
        <v>1</v>
      </c>
      <c r="E11" s="97">
        <v>1</v>
      </c>
      <c r="F11" s="187">
        <f t="shared" si="0"/>
        <v>0</v>
      </c>
      <c r="G11" s="187">
        <v>1</v>
      </c>
      <c r="H11" s="191"/>
      <c r="L11" s="91"/>
      <c r="M11" s="91"/>
      <c r="N11" s="91"/>
      <c r="O11" s="91"/>
      <c r="P11" s="91"/>
      <c r="Q11" s="91"/>
      <c r="R11" s="91"/>
      <c r="S11" s="91"/>
      <c r="T11" s="91"/>
      <c r="U11" s="91"/>
      <c r="V11" s="91"/>
      <c r="W11" s="91"/>
      <c r="X11" s="91"/>
      <c r="Y11" s="91"/>
      <c r="Z11" s="91"/>
      <c r="AA11" s="91"/>
      <c r="AB11" s="91"/>
      <c r="AC11" s="91"/>
      <c r="AD11" s="91"/>
      <c r="AE11" s="113" t="s">
        <v>612</v>
      </c>
      <c r="AF11" s="114">
        <v>3</v>
      </c>
      <c r="AG11" s="113">
        <v>8</v>
      </c>
      <c r="AH11" s="113" t="s">
        <v>1255</v>
      </c>
      <c r="AI11" s="91"/>
      <c r="AJ11" s="91"/>
      <c r="AK11" s="113" t="s">
        <v>1421</v>
      </c>
      <c r="AL11" s="112">
        <v>1</v>
      </c>
      <c r="AM11" s="112">
        <v>4</v>
      </c>
      <c r="AN11" s="115">
        <f t="shared" si="1"/>
        <v>5</v>
      </c>
      <c r="AO11" s="104">
        <v>1</v>
      </c>
      <c r="AP11" s="104">
        <v>4</v>
      </c>
      <c r="AQ11" s="104">
        <f t="shared" si="2"/>
        <v>5</v>
      </c>
      <c r="AR11" s="104">
        <f t="shared" si="3"/>
        <v>0</v>
      </c>
      <c r="AS11" s="110" t="s">
        <v>1255</v>
      </c>
      <c r="AT11" s="91"/>
      <c r="AU11" s="111" t="s">
        <v>661</v>
      </c>
      <c r="AV11" s="103">
        <v>4</v>
      </c>
      <c r="AW11" s="104">
        <v>0</v>
      </c>
      <c r="AX11" s="104">
        <v>4</v>
      </c>
      <c r="AY11" s="105" t="s">
        <v>1313</v>
      </c>
    </row>
    <row r="12" spans="1:51" ht="39" customHeight="1">
      <c r="A12" s="1241">
        <v>4</v>
      </c>
      <c r="B12" s="1243" t="s">
        <v>1375</v>
      </c>
      <c r="C12" s="95" t="s">
        <v>733</v>
      </c>
      <c r="D12" s="96">
        <v>4</v>
      </c>
      <c r="E12" s="97">
        <v>4</v>
      </c>
      <c r="F12" s="187">
        <f t="shared" si="0"/>
        <v>0</v>
      </c>
      <c r="G12" s="585">
        <v>1</v>
      </c>
      <c r="H12" s="189"/>
      <c r="L12" s="91"/>
      <c r="M12" s="91"/>
      <c r="N12" s="91"/>
      <c r="O12" s="91"/>
      <c r="P12" s="91"/>
      <c r="Q12" s="91"/>
      <c r="R12" s="91"/>
      <c r="S12" s="91"/>
      <c r="T12" s="91"/>
      <c r="U12" s="91"/>
      <c r="V12" s="91"/>
      <c r="W12" s="91"/>
      <c r="X12" s="91"/>
      <c r="Y12" s="91"/>
      <c r="Z12" s="91"/>
      <c r="AA12" s="91"/>
      <c r="AB12" s="91"/>
      <c r="AC12" s="91"/>
      <c r="AD12" s="91"/>
      <c r="AE12" s="113" t="s">
        <v>1422</v>
      </c>
      <c r="AF12" s="114">
        <v>1</v>
      </c>
      <c r="AG12" s="113">
        <v>4</v>
      </c>
      <c r="AH12" s="113" t="s">
        <v>1423</v>
      </c>
      <c r="AI12" s="91"/>
      <c r="AJ12" s="91"/>
      <c r="AK12" s="113" t="s">
        <v>1424</v>
      </c>
      <c r="AL12" s="112">
        <v>0</v>
      </c>
      <c r="AM12" s="112">
        <v>5</v>
      </c>
      <c r="AN12" s="115">
        <f t="shared" si="1"/>
        <v>5</v>
      </c>
      <c r="AO12" s="104">
        <v>0</v>
      </c>
      <c r="AP12" s="104">
        <v>3</v>
      </c>
      <c r="AQ12" s="104">
        <f t="shared" si="2"/>
        <v>3</v>
      </c>
      <c r="AR12" s="104">
        <f t="shared" si="3"/>
        <v>2</v>
      </c>
      <c r="AS12" s="110" t="s">
        <v>1425</v>
      </c>
      <c r="AT12" s="91"/>
      <c r="AU12" s="111" t="s">
        <v>1426</v>
      </c>
      <c r="AV12" s="103">
        <v>1</v>
      </c>
      <c r="AW12" s="104">
        <v>0</v>
      </c>
      <c r="AX12" s="104">
        <v>0</v>
      </c>
      <c r="AY12" s="105" t="s">
        <v>1280</v>
      </c>
    </row>
    <row r="13" spans="1:51" ht="40.5" customHeight="1" thickBot="1">
      <c r="A13" s="1242"/>
      <c r="B13" s="1242"/>
      <c r="C13" s="95" t="s">
        <v>1412</v>
      </c>
      <c r="D13" s="96">
        <v>2</v>
      </c>
      <c r="E13" s="97">
        <v>2</v>
      </c>
      <c r="F13" s="187">
        <f t="shared" si="0"/>
        <v>0</v>
      </c>
      <c r="G13" s="459">
        <v>0</v>
      </c>
      <c r="H13" s="803"/>
      <c r="L13" s="91"/>
      <c r="M13" s="91"/>
      <c r="N13" s="91"/>
      <c r="O13" s="91"/>
      <c r="P13" s="91"/>
      <c r="Q13" s="91"/>
      <c r="R13" s="91"/>
      <c r="S13" s="91"/>
      <c r="T13" s="91"/>
      <c r="U13" s="91"/>
      <c r="V13" s="91"/>
      <c r="W13" s="91"/>
      <c r="X13" s="91"/>
      <c r="Y13" s="91"/>
      <c r="Z13" s="91"/>
      <c r="AA13" s="91"/>
      <c r="AB13" s="91"/>
      <c r="AC13" s="91"/>
      <c r="AD13" s="91"/>
      <c r="AE13" s="113" t="s">
        <v>1427</v>
      </c>
      <c r="AF13" s="114"/>
      <c r="AG13" s="113">
        <v>5</v>
      </c>
      <c r="AH13" s="113" t="s">
        <v>1428</v>
      </c>
      <c r="AI13" s="91"/>
      <c r="AJ13" s="91"/>
      <c r="AK13" s="113" t="s">
        <v>1426</v>
      </c>
      <c r="AL13" s="112">
        <v>0</v>
      </c>
      <c r="AM13" s="112">
        <v>1</v>
      </c>
      <c r="AN13" s="115">
        <f t="shared" si="1"/>
        <v>1</v>
      </c>
      <c r="AO13" s="104">
        <v>0</v>
      </c>
      <c r="AP13" s="104">
        <v>0</v>
      </c>
      <c r="AQ13" s="104">
        <f t="shared" si="2"/>
        <v>0</v>
      </c>
      <c r="AR13" s="104">
        <f t="shared" si="3"/>
        <v>1</v>
      </c>
      <c r="AS13" s="110" t="s">
        <v>1280</v>
      </c>
      <c r="AT13" s="91"/>
      <c r="AU13" s="116"/>
      <c r="AV13" s="117">
        <f t="shared" ref="AV13:AX13" si="4">SUBTOTAL(9,AV8:AV12)</f>
        <v>22</v>
      </c>
      <c r="AW13" s="117">
        <f t="shared" si="4"/>
        <v>4</v>
      </c>
      <c r="AX13" s="117">
        <f t="shared" si="4"/>
        <v>21</v>
      </c>
      <c r="AY13" s="118"/>
    </row>
    <row r="14" spans="1:51" ht="18.75" customHeight="1">
      <c r="A14" s="1241">
        <v>5</v>
      </c>
      <c r="B14" s="1243" t="s">
        <v>1429</v>
      </c>
      <c r="C14" s="95" t="s">
        <v>733</v>
      </c>
      <c r="D14" s="96">
        <v>32</v>
      </c>
      <c r="E14" s="97">
        <v>32</v>
      </c>
      <c r="F14" s="187">
        <f t="shared" si="0"/>
        <v>0</v>
      </c>
      <c r="G14" s="459">
        <v>0</v>
      </c>
      <c r="H14" s="188"/>
      <c r="L14" s="91"/>
      <c r="M14" s="91"/>
      <c r="N14" s="91"/>
      <c r="O14" s="91"/>
      <c r="P14" s="91"/>
      <c r="Q14" s="91"/>
      <c r="R14" s="91"/>
      <c r="S14" s="91"/>
      <c r="T14" s="91"/>
      <c r="U14" s="91"/>
      <c r="V14" s="91"/>
      <c r="W14" s="91"/>
      <c r="X14" s="91"/>
      <c r="Y14" s="91"/>
      <c r="Z14" s="91"/>
      <c r="AA14" s="91"/>
      <c r="AB14" s="91"/>
      <c r="AC14" s="91"/>
      <c r="AD14" s="91"/>
      <c r="AE14" s="113" t="s">
        <v>598</v>
      </c>
      <c r="AF14" s="113"/>
      <c r="AG14" s="113">
        <v>1</v>
      </c>
      <c r="AH14" s="113" t="s">
        <v>1280</v>
      </c>
      <c r="AI14" s="91"/>
      <c r="AJ14" s="91"/>
      <c r="AK14" s="112"/>
      <c r="AL14" s="113">
        <f t="shared" ref="AL14:AR14" si="5">SUBTOTAL(9,AL9:AL13)</f>
        <v>4</v>
      </c>
      <c r="AM14" s="113">
        <f t="shared" si="5"/>
        <v>22</v>
      </c>
      <c r="AN14" s="119">
        <f t="shared" si="5"/>
        <v>26</v>
      </c>
      <c r="AO14" s="120">
        <f t="shared" si="5"/>
        <v>3</v>
      </c>
      <c r="AP14" s="120">
        <f t="shared" si="5"/>
        <v>18</v>
      </c>
      <c r="AQ14" s="120">
        <f t="shared" si="5"/>
        <v>21</v>
      </c>
      <c r="AR14" s="120">
        <f t="shared" si="5"/>
        <v>5</v>
      </c>
      <c r="AS14" s="110"/>
      <c r="AT14" s="91"/>
      <c r="AU14" s="91"/>
      <c r="AV14" s="91"/>
      <c r="AW14" s="91"/>
      <c r="AX14" s="91"/>
      <c r="AY14" s="91"/>
    </row>
    <row r="15" spans="1:51" ht="18.75" customHeight="1">
      <c r="A15" s="1242"/>
      <c r="B15" s="1242"/>
      <c r="C15" s="95" t="s">
        <v>1412</v>
      </c>
      <c r="D15" s="96">
        <v>16</v>
      </c>
      <c r="E15" s="582">
        <v>16</v>
      </c>
      <c r="F15" s="585">
        <f t="shared" si="0"/>
        <v>0</v>
      </c>
      <c r="G15" s="459">
        <v>0</v>
      </c>
      <c r="H15" s="580"/>
      <c r="I15" s="91"/>
      <c r="J15" s="91"/>
      <c r="K15" s="92"/>
      <c r="L15" s="91"/>
      <c r="M15" s="91"/>
      <c r="N15" s="91"/>
      <c r="O15" s="91"/>
      <c r="P15" s="91"/>
      <c r="Q15" s="91"/>
      <c r="R15" s="91"/>
      <c r="S15" s="91"/>
      <c r="T15" s="91"/>
      <c r="U15" s="91"/>
      <c r="V15" s="91"/>
      <c r="W15" s="91"/>
      <c r="X15" s="91"/>
      <c r="Y15" s="91"/>
      <c r="Z15" s="91"/>
      <c r="AA15" s="91"/>
      <c r="AB15" s="91"/>
      <c r="AC15" s="91"/>
      <c r="AD15" s="91"/>
      <c r="AE15" s="113"/>
      <c r="AF15" s="113">
        <f t="shared" ref="AF15:AG15" si="6">SUBTOTAL(9,AF10:AF14)</f>
        <v>4</v>
      </c>
      <c r="AG15" s="113">
        <f t="shared" si="6"/>
        <v>22</v>
      </c>
      <c r="AH15" s="113"/>
      <c r="AI15" s="91"/>
      <c r="AJ15" s="91"/>
      <c r="AK15" s="91"/>
      <c r="AL15" s="91"/>
      <c r="AM15" s="91"/>
      <c r="AN15" s="91"/>
      <c r="AO15" s="91"/>
      <c r="AP15" s="91"/>
      <c r="AQ15" s="91"/>
      <c r="AR15" s="91"/>
      <c r="AS15" s="91"/>
      <c r="AT15" s="91"/>
      <c r="AU15" s="91"/>
      <c r="AV15" s="91"/>
      <c r="AW15" s="91"/>
      <c r="AX15" s="91"/>
      <c r="AY15" s="91"/>
    </row>
    <row r="16" spans="1:51" ht="18.75" customHeight="1">
      <c r="A16" s="1241">
        <v>6</v>
      </c>
      <c r="B16" s="1243" t="s">
        <v>1430</v>
      </c>
      <c r="C16" s="95" t="s">
        <v>733</v>
      </c>
      <c r="D16" s="584">
        <v>2</v>
      </c>
      <c r="E16" s="459">
        <v>2</v>
      </c>
      <c r="F16" s="802">
        <f t="shared" si="0"/>
        <v>0</v>
      </c>
      <c r="G16" s="459">
        <v>1</v>
      </c>
      <c r="H16" s="804"/>
      <c r="I16" s="91"/>
      <c r="J16" s="91"/>
      <c r="K16" s="92"/>
      <c r="L16" s="91"/>
      <c r="M16" s="91"/>
      <c r="N16" s="91"/>
      <c r="O16" s="91"/>
      <c r="P16" s="91"/>
      <c r="Q16" s="91"/>
      <c r="R16" s="91"/>
      <c r="S16" s="91"/>
      <c r="T16" s="91"/>
      <c r="U16" s="91"/>
      <c r="V16" s="91"/>
      <c r="W16" s="91"/>
      <c r="X16" s="91"/>
      <c r="Y16" s="91"/>
      <c r="Z16" s="91"/>
      <c r="AA16" s="91"/>
      <c r="AB16" s="91"/>
      <c r="AC16" s="91"/>
      <c r="AD16" s="91"/>
      <c r="AE16" s="91"/>
      <c r="AF16" s="91"/>
      <c r="AG16" s="91"/>
      <c r="AH16" s="91"/>
      <c r="AI16" s="91"/>
      <c r="AJ16" s="91"/>
      <c r="AK16" s="91"/>
      <c r="AL16" s="91"/>
      <c r="AM16" s="91"/>
      <c r="AN16" s="91"/>
      <c r="AO16" s="91"/>
      <c r="AP16" s="91"/>
      <c r="AQ16" s="91"/>
      <c r="AR16" s="91"/>
      <c r="AS16" s="91"/>
      <c r="AT16" s="91"/>
      <c r="AU16" s="91"/>
      <c r="AV16" s="91"/>
      <c r="AW16" s="91"/>
      <c r="AX16" s="91"/>
      <c r="AY16" s="91"/>
    </row>
    <row r="17" spans="1:11" ht="18.75" customHeight="1">
      <c r="A17" s="1242"/>
      <c r="B17" s="1242"/>
      <c r="C17" s="95" t="s">
        <v>1412</v>
      </c>
      <c r="D17" s="584">
        <v>1</v>
      </c>
      <c r="E17" s="459">
        <v>1</v>
      </c>
      <c r="F17" s="802">
        <f t="shared" si="0"/>
        <v>0</v>
      </c>
      <c r="G17" s="459">
        <v>0</v>
      </c>
      <c r="H17" s="805"/>
      <c r="I17" s="91"/>
      <c r="J17" s="91"/>
      <c r="K17" s="92"/>
    </row>
    <row r="18" spans="1:11" ht="18.75">
      <c r="A18" s="1241">
        <v>7</v>
      </c>
      <c r="B18" s="1243" t="s">
        <v>1431</v>
      </c>
      <c r="C18" s="95" t="s">
        <v>733</v>
      </c>
      <c r="D18" s="584">
        <v>1</v>
      </c>
      <c r="E18" s="459">
        <v>1</v>
      </c>
      <c r="F18" s="802">
        <f t="shared" si="0"/>
        <v>0</v>
      </c>
      <c r="G18" s="459">
        <v>0</v>
      </c>
      <c r="H18" s="1266" t="s">
        <v>1432</v>
      </c>
      <c r="I18" s="91"/>
      <c r="J18" s="91"/>
      <c r="K18" s="92"/>
    </row>
    <row r="19" spans="1:11" ht="18.75" customHeight="1">
      <c r="A19" s="1242"/>
      <c r="B19" s="1242"/>
      <c r="C19" s="95" t="s">
        <v>1412</v>
      </c>
      <c r="D19" s="584">
        <v>1</v>
      </c>
      <c r="E19" s="459">
        <v>1</v>
      </c>
      <c r="F19" s="459">
        <f t="shared" si="0"/>
        <v>0</v>
      </c>
      <c r="G19" s="806">
        <v>0</v>
      </c>
      <c r="H19" s="1267"/>
      <c r="I19" s="91"/>
      <c r="J19" s="91"/>
      <c r="K19" s="92"/>
    </row>
    <row r="20" spans="1:11" ht="37.5">
      <c r="A20" s="1241">
        <v>8</v>
      </c>
      <c r="B20" s="1243" t="s">
        <v>1433</v>
      </c>
      <c r="C20" s="95" t="s">
        <v>733</v>
      </c>
      <c r="D20" s="584">
        <v>1</v>
      </c>
      <c r="E20" s="459">
        <v>1</v>
      </c>
      <c r="F20" s="459">
        <f t="shared" si="0"/>
        <v>0</v>
      </c>
      <c r="G20" s="187">
        <v>0</v>
      </c>
      <c r="H20" s="583" t="s">
        <v>1434</v>
      </c>
      <c r="I20" s="91"/>
      <c r="J20" s="91"/>
      <c r="K20" s="92"/>
    </row>
    <row r="21" spans="1:11" ht="60.75" customHeight="1">
      <c r="A21" s="1242"/>
      <c r="B21" s="1242"/>
      <c r="C21" s="95" t="s">
        <v>1412</v>
      </c>
      <c r="D21" s="584">
        <v>1</v>
      </c>
      <c r="E21" s="459">
        <v>1</v>
      </c>
      <c r="F21" s="459">
        <f t="shared" si="0"/>
        <v>0</v>
      </c>
      <c r="G21" s="187">
        <v>0</v>
      </c>
      <c r="H21" s="583" t="s">
        <v>1435</v>
      </c>
      <c r="I21" s="91"/>
      <c r="J21" s="91"/>
      <c r="K21" s="92"/>
    </row>
    <row r="22" spans="1:11" ht="37.5" customHeight="1">
      <c r="A22" s="1241">
        <v>9</v>
      </c>
      <c r="B22" s="1243" t="s">
        <v>1436</v>
      </c>
      <c r="C22" s="95" t="s">
        <v>733</v>
      </c>
      <c r="D22" s="584">
        <v>1</v>
      </c>
      <c r="E22" s="459"/>
      <c r="F22" s="459">
        <f t="shared" si="0"/>
        <v>1</v>
      </c>
      <c r="G22" s="187">
        <v>0</v>
      </c>
      <c r="H22" s="1268"/>
      <c r="I22" s="91"/>
      <c r="J22" s="91"/>
      <c r="K22" s="92"/>
    </row>
    <row r="23" spans="1:11" ht="18.75" customHeight="1">
      <c r="A23" s="1242"/>
      <c r="B23" s="1242"/>
      <c r="C23" s="95" t="s">
        <v>1412</v>
      </c>
      <c r="D23" s="584">
        <v>1</v>
      </c>
      <c r="E23" s="459"/>
      <c r="F23" s="459">
        <f t="shared" si="0"/>
        <v>1</v>
      </c>
      <c r="G23" s="187"/>
      <c r="H23" s="1268"/>
      <c r="I23" s="91"/>
      <c r="J23" s="91"/>
      <c r="K23" s="92"/>
    </row>
    <row r="24" spans="1:11" ht="18.75" customHeight="1">
      <c r="A24" s="1269" t="s">
        <v>37</v>
      </c>
      <c r="B24" s="1270"/>
      <c r="C24" s="1262"/>
      <c r="D24" s="186">
        <f>SUM(D6:D23)</f>
        <v>100</v>
      </c>
      <c r="E24" s="586">
        <f>SUM(E6:E21)</f>
        <v>98</v>
      </c>
      <c r="F24" s="586">
        <f>SUM(F6:F23)</f>
        <v>2</v>
      </c>
      <c r="G24" s="586">
        <f>SUM(G6:G23)</f>
        <v>30</v>
      </c>
      <c r="H24" s="586"/>
      <c r="I24" s="91"/>
      <c r="J24" s="91"/>
      <c r="K24" s="92"/>
    </row>
    <row r="25" spans="1:11" ht="18.75" customHeight="1" thickBot="1">
      <c r="A25" s="91"/>
      <c r="B25" s="91"/>
      <c r="C25" s="121"/>
      <c r="D25" s="90"/>
      <c r="E25" s="90"/>
      <c r="F25" s="90"/>
      <c r="G25" s="90"/>
      <c r="H25" s="90"/>
      <c r="I25" s="91"/>
      <c r="J25" s="91"/>
      <c r="K25" s="92"/>
    </row>
    <row r="26" spans="1:11" ht="38.25" customHeight="1">
      <c r="A26" s="122" t="s">
        <v>1402</v>
      </c>
      <c r="B26" s="123" t="s">
        <v>1437</v>
      </c>
      <c r="C26" s="124" t="s">
        <v>1438</v>
      </c>
      <c r="D26" s="1264" t="s">
        <v>1439</v>
      </c>
      <c r="E26" s="1265"/>
      <c r="F26" s="1265"/>
      <c r="G26" s="1265"/>
      <c r="H26" s="125"/>
      <c r="I26" s="123" t="s">
        <v>1411</v>
      </c>
      <c r="J26" s="1275" t="s">
        <v>1440</v>
      </c>
      <c r="K26" s="126" t="s">
        <v>114</v>
      </c>
    </row>
    <row r="27" spans="1:11" ht="36" customHeight="1" thickBot="1">
      <c r="A27" s="127"/>
      <c r="B27" s="128"/>
      <c r="C27" s="129"/>
      <c r="D27" s="128" t="s">
        <v>1441</v>
      </c>
      <c r="E27" s="128" t="s">
        <v>45</v>
      </c>
      <c r="F27" s="128" t="s">
        <v>1442</v>
      </c>
      <c r="G27" s="128" t="s">
        <v>45</v>
      </c>
      <c r="H27" s="130" t="s">
        <v>1443</v>
      </c>
      <c r="I27" s="128"/>
      <c r="J27" s="1276"/>
      <c r="K27" s="131"/>
    </row>
    <row r="28" spans="1:11" ht="31.5">
      <c r="A28" s="143">
        <v>1</v>
      </c>
      <c r="B28" s="143" t="s">
        <v>733</v>
      </c>
      <c r="C28" s="143" t="s">
        <v>1444</v>
      </c>
      <c r="D28" s="143" t="s">
        <v>1252</v>
      </c>
      <c r="E28" s="143" t="s">
        <v>487</v>
      </c>
      <c r="F28" s="143" t="s">
        <v>1253</v>
      </c>
      <c r="G28" s="143" t="s">
        <v>382</v>
      </c>
      <c r="H28" s="143" t="s">
        <v>1254</v>
      </c>
      <c r="I28" s="143" t="s">
        <v>1339</v>
      </c>
      <c r="J28" s="143"/>
      <c r="K28" s="144" t="s">
        <v>1445</v>
      </c>
    </row>
    <row r="29" spans="1:11" ht="132" customHeight="1">
      <c r="A29" s="135">
        <v>2</v>
      </c>
      <c r="B29" s="135" t="s">
        <v>733</v>
      </c>
      <c r="C29" s="135" t="s">
        <v>1444</v>
      </c>
      <c r="D29" s="135" t="s">
        <v>415</v>
      </c>
      <c r="E29" s="135" t="s">
        <v>530</v>
      </c>
      <c r="F29" s="135" t="s">
        <v>191</v>
      </c>
      <c r="G29" s="135" t="s">
        <v>448</v>
      </c>
      <c r="H29" s="135" t="s">
        <v>1259</v>
      </c>
      <c r="I29" s="135" t="s">
        <v>1255</v>
      </c>
      <c r="J29" s="136" t="s">
        <v>1446</v>
      </c>
      <c r="K29" s="136" t="s">
        <v>1447</v>
      </c>
    </row>
    <row r="30" spans="1:11" ht="132" customHeight="1">
      <c r="A30" s="135">
        <v>3</v>
      </c>
      <c r="B30" s="135" t="s">
        <v>733</v>
      </c>
      <c r="C30" s="135" t="s">
        <v>1444</v>
      </c>
      <c r="D30" s="135" t="s">
        <v>419</v>
      </c>
      <c r="E30" s="135" t="s">
        <v>449</v>
      </c>
      <c r="F30" s="135" t="s">
        <v>60</v>
      </c>
      <c r="G30" s="135" t="s">
        <v>61</v>
      </c>
      <c r="H30" s="135" t="s">
        <v>1263</v>
      </c>
      <c r="I30" s="135" t="s">
        <v>1255</v>
      </c>
      <c r="J30" s="136" t="s">
        <v>1448</v>
      </c>
      <c r="K30" s="136" t="s">
        <v>1449</v>
      </c>
    </row>
    <row r="31" spans="1:11" ht="132" customHeight="1">
      <c r="A31" s="135">
        <v>4</v>
      </c>
      <c r="B31" s="135" t="s">
        <v>733</v>
      </c>
      <c r="C31" s="135" t="s">
        <v>1444</v>
      </c>
      <c r="D31" s="135" t="s">
        <v>421</v>
      </c>
      <c r="E31" s="135" t="s">
        <v>634</v>
      </c>
      <c r="F31" s="135" t="s">
        <v>192</v>
      </c>
      <c r="G31" s="135" t="s">
        <v>573</v>
      </c>
      <c r="H31" s="135" t="s">
        <v>1266</v>
      </c>
      <c r="I31" s="135" t="s">
        <v>1255</v>
      </c>
      <c r="J31" s="136" t="s">
        <v>1450</v>
      </c>
      <c r="K31" s="136" t="s">
        <v>1451</v>
      </c>
    </row>
    <row r="32" spans="1:11" ht="113.1" customHeight="1">
      <c r="A32" s="135">
        <v>5</v>
      </c>
      <c r="B32" s="135" t="s">
        <v>733</v>
      </c>
      <c r="C32" s="135" t="s">
        <v>1444</v>
      </c>
      <c r="D32" s="135" t="s">
        <v>196</v>
      </c>
      <c r="E32" s="135" t="s">
        <v>705</v>
      </c>
      <c r="F32" s="135" t="s">
        <v>199</v>
      </c>
      <c r="G32" s="135" t="s">
        <v>705</v>
      </c>
      <c r="H32" s="135" t="s">
        <v>1270</v>
      </c>
      <c r="I32" s="135" t="s">
        <v>1255</v>
      </c>
      <c r="J32" s="135">
        <v>126</v>
      </c>
      <c r="K32" s="136" t="s">
        <v>1452</v>
      </c>
    </row>
    <row r="33" spans="1:11" ht="113.1" customHeight="1">
      <c r="A33" s="135">
        <v>6</v>
      </c>
      <c r="B33" s="135" t="s">
        <v>733</v>
      </c>
      <c r="C33" s="135" t="s">
        <v>1444</v>
      </c>
      <c r="D33" s="135" t="s">
        <v>201</v>
      </c>
      <c r="E33" s="135" t="s">
        <v>534</v>
      </c>
      <c r="F33" s="135" t="s">
        <v>202</v>
      </c>
      <c r="G33" s="135" t="s">
        <v>553</v>
      </c>
      <c r="H33" s="135" t="s">
        <v>1275</v>
      </c>
      <c r="I33" s="135" t="s">
        <v>1255</v>
      </c>
      <c r="J33" s="135" t="s">
        <v>1453</v>
      </c>
      <c r="K33" s="136" t="s">
        <v>1454</v>
      </c>
    </row>
    <row r="34" spans="1:11" ht="94.5">
      <c r="A34" s="132">
        <v>7</v>
      </c>
      <c r="B34" s="132" t="s">
        <v>733</v>
      </c>
      <c r="C34" s="132" t="s">
        <v>1444</v>
      </c>
      <c r="D34" s="132" t="s">
        <v>206</v>
      </c>
      <c r="E34" s="132" t="s">
        <v>705</v>
      </c>
      <c r="F34" s="132" t="s">
        <v>203</v>
      </c>
      <c r="G34" s="132" t="s">
        <v>705</v>
      </c>
      <c r="H34" s="132" t="s">
        <v>1279</v>
      </c>
      <c r="I34" s="132" t="s">
        <v>1280</v>
      </c>
      <c r="J34" s="133">
        <v>119</v>
      </c>
      <c r="K34" s="134" t="s">
        <v>1455</v>
      </c>
    </row>
    <row r="35" spans="1:11" ht="110.25">
      <c r="A35" s="135">
        <v>8</v>
      </c>
      <c r="B35" s="135" t="s">
        <v>733</v>
      </c>
      <c r="C35" s="135" t="s">
        <v>1444</v>
      </c>
      <c r="D35" s="135" t="s">
        <v>207</v>
      </c>
      <c r="E35" s="135" t="s">
        <v>448</v>
      </c>
      <c r="F35" s="135" t="s">
        <v>457</v>
      </c>
      <c r="G35" s="135" t="s">
        <v>618</v>
      </c>
      <c r="H35" s="135" t="s">
        <v>1284</v>
      </c>
      <c r="I35" s="135" t="s">
        <v>1255</v>
      </c>
      <c r="J35" s="135">
        <v>117</v>
      </c>
      <c r="K35" s="136" t="s">
        <v>1456</v>
      </c>
    </row>
    <row r="36" spans="1:11" ht="110.25">
      <c r="A36" s="135">
        <v>9</v>
      </c>
      <c r="B36" s="135" t="s">
        <v>733</v>
      </c>
      <c r="C36" s="135" t="s">
        <v>1444</v>
      </c>
      <c r="D36" s="135" t="s">
        <v>457</v>
      </c>
      <c r="E36" s="135" t="s">
        <v>618</v>
      </c>
      <c r="F36" s="135" t="s">
        <v>459</v>
      </c>
      <c r="G36" s="135" t="s">
        <v>546</v>
      </c>
      <c r="H36" s="135" t="s">
        <v>1287</v>
      </c>
      <c r="I36" s="135" t="s">
        <v>1255</v>
      </c>
      <c r="J36" s="135">
        <v>117</v>
      </c>
      <c r="K36" s="136" t="s">
        <v>1457</v>
      </c>
    </row>
    <row r="37" spans="1:11" ht="94.5">
      <c r="A37" s="133">
        <v>10</v>
      </c>
      <c r="B37" s="132" t="s">
        <v>733</v>
      </c>
      <c r="C37" s="132" t="s">
        <v>1444</v>
      </c>
      <c r="D37" s="132" t="s">
        <v>205</v>
      </c>
      <c r="E37" s="132" t="s">
        <v>705</v>
      </c>
      <c r="F37" s="132" t="s">
        <v>463</v>
      </c>
      <c r="G37" s="132" t="s">
        <v>705</v>
      </c>
      <c r="H37" s="132" t="s">
        <v>1290</v>
      </c>
      <c r="I37" s="132" t="s">
        <v>1280</v>
      </c>
      <c r="J37" s="133">
        <v>117</v>
      </c>
      <c r="K37" s="134" t="s">
        <v>1458</v>
      </c>
    </row>
    <row r="38" spans="1:11" ht="63">
      <c r="A38" s="132">
        <v>11</v>
      </c>
      <c r="B38" s="132" t="s">
        <v>733</v>
      </c>
      <c r="C38" s="132" t="s">
        <v>1444</v>
      </c>
      <c r="D38" s="132" t="s">
        <v>597</v>
      </c>
      <c r="E38" s="132" t="s">
        <v>603</v>
      </c>
      <c r="F38" s="132" t="s">
        <v>599</v>
      </c>
      <c r="G38" s="132" t="s">
        <v>603</v>
      </c>
      <c r="H38" s="132" t="s">
        <v>1293</v>
      </c>
      <c r="I38" s="132" t="s">
        <v>1280</v>
      </c>
      <c r="J38" s="133">
        <v>147</v>
      </c>
      <c r="K38" s="134" t="s">
        <v>1459</v>
      </c>
    </row>
    <row r="39" spans="1:11" ht="113.1" customHeight="1">
      <c r="A39" s="135">
        <v>12</v>
      </c>
      <c r="B39" s="135" t="s">
        <v>733</v>
      </c>
      <c r="C39" s="135" t="s">
        <v>1444</v>
      </c>
      <c r="D39" s="135" t="s">
        <v>611</v>
      </c>
      <c r="E39" s="135" t="s">
        <v>618</v>
      </c>
      <c r="F39" s="135" t="s">
        <v>213</v>
      </c>
      <c r="G39" s="135" t="s">
        <v>573</v>
      </c>
      <c r="H39" s="135" t="s">
        <v>1296</v>
      </c>
      <c r="I39" s="135" t="s">
        <v>1255</v>
      </c>
      <c r="J39" s="135" t="s">
        <v>1453</v>
      </c>
      <c r="K39" s="136" t="s">
        <v>1460</v>
      </c>
    </row>
    <row r="40" spans="1:11" ht="113.1" customHeight="1">
      <c r="A40" s="135">
        <v>13</v>
      </c>
      <c r="B40" s="135" t="s">
        <v>733</v>
      </c>
      <c r="C40" s="135" t="s">
        <v>1444</v>
      </c>
      <c r="D40" s="135" t="s">
        <v>627</v>
      </c>
      <c r="E40" s="135" t="s">
        <v>634</v>
      </c>
      <c r="F40" s="135" t="s">
        <v>628</v>
      </c>
      <c r="G40" s="135" t="s">
        <v>618</v>
      </c>
      <c r="H40" s="135" t="s">
        <v>1299</v>
      </c>
      <c r="I40" s="135" t="s">
        <v>1255</v>
      </c>
      <c r="J40" s="135" t="s">
        <v>1453</v>
      </c>
      <c r="K40" s="136" t="s">
        <v>1461</v>
      </c>
    </row>
    <row r="41" spans="1:11" ht="113.1" customHeight="1">
      <c r="A41" s="135">
        <v>14</v>
      </c>
      <c r="B41" s="135" t="s">
        <v>733</v>
      </c>
      <c r="C41" s="135" t="s">
        <v>1444</v>
      </c>
      <c r="D41" s="135" t="s">
        <v>216</v>
      </c>
      <c r="E41" s="135" t="s">
        <v>534</v>
      </c>
      <c r="F41" s="135" t="s">
        <v>629</v>
      </c>
      <c r="G41" s="135" t="s">
        <v>572</v>
      </c>
      <c r="H41" s="135" t="s">
        <v>1302</v>
      </c>
      <c r="I41" s="135" t="s">
        <v>1303</v>
      </c>
      <c r="J41" s="135">
        <v>119</v>
      </c>
      <c r="K41" s="136" t="s">
        <v>1462</v>
      </c>
    </row>
    <row r="42" spans="1:11" ht="113.1" customHeight="1">
      <c r="A42" s="135">
        <v>15</v>
      </c>
      <c r="B42" s="135" t="s">
        <v>733</v>
      </c>
      <c r="C42" s="135" t="s">
        <v>1444</v>
      </c>
      <c r="D42" s="135" t="s">
        <v>636</v>
      </c>
      <c r="E42" s="135" t="s">
        <v>452</v>
      </c>
      <c r="F42" s="135" t="s">
        <v>637</v>
      </c>
      <c r="G42" s="135" t="s">
        <v>634</v>
      </c>
      <c r="H42" s="135" t="s">
        <v>1306</v>
      </c>
      <c r="I42" s="135" t="s">
        <v>1255</v>
      </c>
      <c r="J42" s="135" t="s">
        <v>1453</v>
      </c>
      <c r="K42" s="136" t="s">
        <v>1463</v>
      </c>
    </row>
    <row r="43" spans="1:11" ht="113.1" customHeight="1">
      <c r="A43" s="135">
        <v>16</v>
      </c>
      <c r="B43" s="135" t="s">
        <v>733</v>
      </c>
      <c r="C43" s="135" t="s">
        <v>1444</v>
      </c>
      <c r="D43" s="135" t="s">
        <v>218</v>
      </c>
      <c r="E43" s="135" t="s">
        <v>618</v>
      </c>
      <c r="F43" s="135" t="s">
        <v>639</v>
      </c>
      <c r="G43" s="135" t="s">
        <v>437</v>
      </c>
      <c r="H43" s="135" t="s">
        <v>1309</v>
      </c>
      <c r="I43" s="135" t="s">
        <v>1255</v>
      </c>
      <c r="J43" s="135" t="s">
        <v>1453</v>
      </c>
      <c r="K43" s="136" t="s">
        <v>1464</v>
      </c>
    </row>
    <row r="44" spans="1:11" ht="113.1" customHeight="1">
      <c r="A44" s="135">
        <v>17</v>
      </c>
      <c r="B44" s="135" t="s">
        <v>733</v>
      </c>
      <c r="C44" s="135" t="s">
        <v>1444</v>
      </c>
      <c r="D44" s="135" t="s">
        <v>222</v>
      </c>
      <c r="E44" s="135" t="s">
        <v>425</v>
      </c>
      <c r="F44" s="135" t="s">
        <v>662</v>
      </c>
      <c r="G44" s="135" t="s">
        <v>453</v>
      </c>
      <c r="H44" s="135" t="s">
        <v>1312</v>
      </c>
      <c r="I44" s="135" t="s">
        <v>1313</v>
      </c>
      <c r="J44" s="135">
        <v>119164</v>
      </c>
      <c r="K44" s="136" t="s">
        <v>1465</v>
      </c>
    </row>
    <row r="45" spans="1:11" ht="78.95" customHeight="1">
      <c r="A45" s="135">
        <v>18</v>
      </c>
      <c r="B45" s="135" t="s">
        <v>733</v>
      </c>
      <c r="C45" s="135" t="s">
        <v>1444</v>
      </c>
      <c r="D45" s="135" t="s">
        <v>679</v>
      </c>
      <c r="E45" s="135" t="s">
        <v>561</v>
      </c>
      <c r="F45" s="135" t="s">
        <v>225</v>
      </c>
      <c r="G45" s="135" t="s">
        <v>561</v>
      </c>
      <c r="H45" s="135" t="s">
        <v>1317</v>
      </c>
      <c r="I45" s="135" t="s">
        <v>1313</v>
      </c>
      <c r="J45" s="135">
        <v>164</v>
      </c>
      <c r="K45" s="136" t="s">
        <v>1466</v>
      </c>
    </row>
    <row r="46" spans="1:11" ht="80.25" customHeight="1">
      <c r="A46" s="132">
        <v>19</v>
      </c>
      <c r="B46" s="132" t="s">
        <v>733</v>
      </c>
      <c r="C46" s="132" t="s">
        <v>1444</v>
      </c>
      <c r="D46" s="132" t="s">
        <v>227</v>
      </c>
      <c r="E46" s="132" t="s">
        <v>705</v>
      </c>
      <c r="F46" s="132" t="s">
        <v>697</v>
      </c>
      <c r="G46" s="132" t="s">
        <v>547</v>
      </c>
      <c r="H46" s="132" t="s">
        <v>1320</v>
      </c>
      <c r="I46" s="132" t="s">
        <v>1280</v>
      </c>
      <c r="J46" s="133">
        <v>151</v>
      </c>
      <c r="K46" s="134" t="s">
        <v>1467</v>
      </c>
    </row>
    <row r="47" spans="1:11" ht="73.5" customHeight="1">
      <c r="A47" s="135">
        <v>20</v>
      </c>
      <c r="B47" s="135" t="s">
        <v>733</v>
      </c>
      <c r="C47" s="135" t="s">
        <v>1444</v>
      </c>
      <c r="D47" s="135" t="s">
        <v>700</v>
      </c>
      <c r="E47" s="135" t="s">
        <v>634</v>
      </c>
      <c r="F47" s="135" t="s">
        <v>702</v>
      </c>
      <c r="G47" s="135" t="s">
        <v>438</v>
      </c>
      <c r="H47" s="135" t="s">
        <v>1323</v>
      </c>
      <c r="I47" s="135" t="s">
        <v>1313</v>
      </c>
      <c r="J47" s="135">
        <v>164</v>
      </c>
      <c r="K47" s="136" t="s">
        <v>1466</v>
      </c>
    </row>
    <row r="48" spans="1:11" ht="76.5" customHeight="1">
      <c r="A48" s="135">
        <v>21</v>
      </c>
      <c r="B48" s="135" t="s">
        <v>733</v>
      </c>
      <c r="C48" s="135" t="s">
        <v>1444</v>
      </c>
      <c r="D48" s="135" t="s">
        <v>700</v>
      </c>
      <c r="E48" s="135" t="s">
        <v>634</v>
      </c>
      <c r="F48" s="135" t="s">
        <v>702</v>
      </c>
      <c r="G48" s="135" t="s">
        <v>438</v>
      </c>
      <c r="H48" s="135" t="s">
        <v>1324</v>
      </c>
      <c r="I48" s="135" t="s">
        <v>1313</v>
      </c>
      <c r="J48" s="135">
        <v>164</v>
      </c>
      <c r="K48" s="136" t="s">
        <v>1466</v>
      </c>
    </row>
    <row r="49" spans="1:11" ht="85.5" customHeight="1">
      <c r="A49" s="133">
        <v>22</v>
      </c>
      <c r="B49" s="132" t="s">
        <v>733</v>
      </c>
      <c r="C49" s="132" t="s">
        <v>1444</v>
      </c>
      <c r="D49" s="132" t="s">
        <v>230</v>
      </c>
      <c r="E49" s="132" t="s">
        <v>705</v>
      </c>
      <c r="F49" s="132" t="s">
        <v>718</v>
      </c>
      <c r="G49" s="132" t="s">
        <v>572</v>
      </c>
      <c r="H49" s="132" t="s">
        <v>1327</v>
      </c>
      <c r="I49" s="132" t="s">
        <v>1280</v>
      </c>
      <c r="J49" s="133">
        <v>152</v>
      </c>
      <c r="K49" s="134" t="s">
        <v>1468</v>
      </c>
    </row>
    <row r="50" spans="1:11" ht="141.75">
      <c r="A50" s="135">
        <v>23</v>
      </c>
      <c r="B50" s="135" t="s">
        <v>1412</v>
      </c>
      <c r="C50" s="135" t="s">
        <v>1444</v>
      </c>
      <c r="D50" s="135" t="s">
        <v>198</v>
      </c>
      <c r="E50" s="135" t="s">
        <v>449</v>
      </c>
      <c r="F50" s="135" t="s">
        <v>88</v>
      </c>
      <c r="G50" s="135" t="s">
        <v>437</v>
      </c>
      <c r="H50" s="135" t="s">
        <v>1330</v>
      </c>
      <c r="I50" s="135" t="s">
        <v>1255</v>
      </c>
      <c r="J50" s="135">
        <v>180</v>
      </c>
      <c r="K50" s="136" t="s">
        <v>1469</v>
      </c>
    </row>
    <row r="51" spans="1:11" ht="110.25">
      <c r="A51" s="135">
        <v>24</v>
      </c>
      <c r="B51" s="135" t="s">
        <v>1412</v>
      </c>
      <c r="C51" s="135" t="s">
        <v>1444</v>
      </c>
      <c r="D51" s="135" t="s">
        <v>201</v>
      </c>
      <c r="E51" s="135" t="s">
        <v>449</v>
      </c>
      <c r="F51" s="135" t="s">
        <v>202</v>
      </c>
      <c r="G51" s="135" t="s">
        <v>452</v>
      </c>
      <c r="H51" s="135" t="s">
        <v>1334</v>
      </c>
      <c r="I51" s="135" t="s">
        <v>1255</v>
      </c>
      <c r="J51" s="135">
        <v>180</v>
      </c>
      <c r="K51" s="136" t="s">
        <v>1470</v>
      </c>
    </row>
    <row r="52" spans="1:11" ht="110.25">
      <c r="A52" s="135">
        <v>25</v>
      </c>
      <c r="B52" s="135" t="s">
        <v>1412</v>
      </c>
      <c r="C52" s="135" t="s">
        <v>1444</v>
      </c>
      <c r="D52" s="135" t="s">
        <v>184</v>
      </c>
      <c r="E52" s="135" t="s">
        <v>411</v>
      </c>
      <c r="F52" s="135" t="s">
        <v>186</v>
      </c>
      <c r="G52" s="135" t="s">
        <v>412</v>
      </c>
      <c r="H52" s="135" t="s">
        <v>1337</v>
      </c>
      <c r="I52" s="135" t="s">
        <v>1255</v>
      </c>
      <c r="J52" s="135">
        <v>180</v>
      </c>
      <c r="K52" s="136" t="s">
        <v>1471</v>
      </c>
    </row>
    <row r="53" spans="1:11" ht="90.75" customHeight="1">
      <c r="A53" s="132">
        <v>26</v>
      </c>
      <c r="B53" s="132" t="s">
        <v>1412</v>
      </c>
      <c r="C53" s="132" t="s">
        <v>1444</v>
      </c>
      <c r="D53" s="132" t="s">
        <v>1252</v>
      </c>
      <c r="E53" s="132" t="s">
        <v>277</v>
      </c>
      <c r="F53" s="132" t="s">
        <v>1253</v>
      </c>
      <c r="G53" s="132" t="s">
        <v>277</v>
      </c>
      <c r="H53" s="132" t="s">
        <v>1254</v>
      </c>
      <c r="I53" s="132" t="s">
        <v>1339</v>
      </c>
      <c r="J53" s="132">
        <v>180</v>
      </c>
      <c r="K53" s="137" t="s">
        <v>1472</v>
      </c>
    </row>
    <row r="54" spans="1:11" ht="15.75">
      <c r="A54" s="138" t="s">
        <v>247</v>
      </c>
      <c r="B54" s="139"/>
      <c r="C54" s="139"/>
      <c r="D54" s="139"/>
      <c r="E54" s="139"/>
      <c r="F54" s="139"/>
      <c r="G54" s="139"/>
      <c r="H54" s="140"/>
      <c r="I54" s="141"/>
      <c r="J54" s="141"/>
      <c r="K54" s="142"/>
    </row>
    <row r="55" spans="1:11" ht="15.75">
      <c r="A55" s="143">
        <v>1</v>
      </c>
      <c r="B55" s="143" t="s">
        <v>733</v>
      </c>
      <c r="C55" s="143" t="s">
        <v>1473</v>
      </c>
      <c r="D55" s="143" t="s">
        <v>266</v>
      </c>
      <c r="E55" s="143" t="s">
        <v>1073</v>
      </c>
      <c r="F55" s="143" t="s">
        <v>153</v>
      </c>
      <c r="G55" s="143" t="s">
        <v>1073</v>
      </c>
      <c r="H55" s="143" t="s">
        <v>1341</v>
      </c>
      <c r="I55" s="143" t="s">
        <v>1342</v>
      </c>
      <c r="J55" s="143"/>
      <c r="K55" s="144" t="s">
        <v>1474</v>
      </c>
    </row>
    <row r="56" spans="1:11" ht="141.75">
      <c r="A56" s="135">
        <v>2</v>
      </c>
      <c r="B56" s="135" t="s">
        <v>733</v>
      </c>
      <c r="C56" s="135" t="s">
        <v>1473</v>
      </c>
      <c r="D56" s="135" t="s">
        <v>190</v>
      </c>
      <c r="E56" s="135" t="s">
        <v>275</v>
      </c>
      <c r="F56" s="135" t="s">
        <v>409</v>
      </c>
      <c r="G56" s="135" t="s">
        <v>278</v>
      </c>
      <c r="H56" s="135" t="s">
        <v>1345</v>
      </c>
      <c r="I56" s="135" t="s">
        <v>1342</v>
      </c>
      <c r="J56" s="135" t="s">
        <v>1475</v>
      </c>
      <c r="K56" s="136" t="s">
        <v>1476</v>
      </c>
    </row>
    <row r="57" spans="1:11" ht="129.75" customHeight="1">
      <c r="A57" s="135">
        <v>3</v>
      </c>
      <c r="B57" s="135" t="s">
        <v>733</v>
      </c>
      <c r="C57" s="135" t="s">
        <v>1473</v>
      </c>
      <c r="D57" s="135" t="s">
        <v>228</v>
      </c>
      <c r="E57" s="135" t="s">
        <v>434</v>
      </c>
      <c r="F57" s="135" t="s">
        <v>704</v>
      </c>
      <c r="G57" s="135" t="s">
        <v>439</v>
      </c>
      <c r="H57" s="135" t="s">
        <v>1348</v>
      </c>
      <c r="I57" s="135" t="s">
        <v>1342</v>
      </c>
      <c r="J57" s="135">
        <v>99</v>
      </c>
      <c r="K57" s="136" t="s">
        <v>1477</v>
      </c>
    </row>
    <row r="58" spans="1:11" ht="78.75">
      <c r="A58" s="135">
        <v>4</v>
      </c>
      <c r="B58" s="135" t="s">
        <v>733</v>
      </c>
      <c r="C58" s="135" t="s">
        <v>1473</v>
      </c>
      <c r="D58" s="135" t="s">
        <v>229</v>
      </c>
      <c r="E58" s="135" t="s">
        <v>536</v>
      </c>
      <c r="F58" s="135" t="s">
        <v>711</v>
      </c>
      <c r="G58" s="135" t="s">
        <v>434</v>
      </c>
      <c r="H58" s="135" t="s">
        <v>1352</v>
      </c>
      <c r="I58" s="135" t="s">
        <v>1342</v>
      </c>
      <c r="J58" s="135">
        <v>99</v>
      </c>
      <c r="K58" s="136" t="s">
        <v>1478</v>
      </c>
    </row>
    <row r="59" spans="1:11" ht="70.5" customHeight="1">
      <c r="A59" s="135">
        <v>5</v>
      </c>
      <c r="B59" s="135" t="s">
        <v>733</v>
      </c>
      <c r="C59" s="135" t="s">
        <v>1473</v>
      </c>
      <c r="D59" s="135" t="s">
        <v>215</v>
      </c>
      <c r="E59" s="135" t="s">
        <v>469</v>
      </c>
      <c r="F59" s="135" t="s">
        <v>626</v>
      </c>
      <c r="G59" s="135" t="s">
        <v>545</v>
      </c>
      <c r="H59" s="135" t="s">
        <v>1356</v>
      </c>
      <c r="I59" s="135" t="s">
        <v>1342</v>
      </c>
      <c r="J59" s="135">
        <v>99</v>
      </c>
      <c r="K59" s="136" t="s">
        <v>1479</v>
      </c>
    </row>
    <row r="60" spans="1:11" ht="126">
      <c r="A60" s="135">
        <v>6</v>
      </c>
      <c r="B60" s="135" t="s">
        <v>1412</v>
      </c>
      <c r="C60" s="135" t="s">
        <v>1473</v>
      </c>
      <c r="D60" s="135" t="s">
        <v>79</v>
      </c>
      <c r="E60" s="135" t="s">
        <v>434</v>
      </c>
      <c r="F60" s="135" t="s">
        <v>80</v>
      </c>
      <c r="G60" s="135" t="s">
        <v>435</v>
      </c>
      <c r="H60" s="135" t="s">
        <v>1360</v>
      </c>
      <c r="I60" s="135" t="s">
        <v>1342</v>
      </c>
      <c r="J60" s="135"/>
      <c r="K60" s="136" t="s">
        <v>1480</v>
      </c>
    </row>
    <row r="61" spans="1:11" ht="110.25">
      <c r="A61" s="135">
        <v>7</v>
      </c>
      <c r="B61" s="135" t="s">
        <v>1412</v>
      </c>
      <c r="C61" s="135" t="s">
        <v>1473</v>
      </c>
      <c r="D61" s="135" t="s">
        <v>462</v>
      </c>
      <c r="E61" s="135" t="s">
        <v>438</v>
      </c>
      <c r="F61" s="135" t="s">
        <v>205</v>
      </c>
      <c r="G61" s="135" t="s">
        <v>469</v>
      </c>
      <c r="H61" s="135" t="s">
        <v>1360</v>
      </c>
      <c r="I61" s="135" t="s">
        <v>1342</v>
      </c>
      <c r="J61" s="135"/>
      <c r="K61" s="136" t="s">
        <v>1481</v>
      </c>
    </row>
    <row r="62" spans="1:11" s="147" customFormat="1" ht="64.5" customHeight="1">
      <c r="A62" s="145">
        <v>8</v>
      </c>
      <c r="B62" s="145" t="s">
        <v>1412</v>
      </c>
      <c r="C62" s="145" t="s">
        <v>1473</v>
      </c>
      <c r="D62" s="145" t="s">
        <v>1363</v>
      </c>
      <c r="E62" s="145" t="s">
        <v>1073</v>
      </c>
      <c r="F62" s="145" t="s">
        <v>1364</v>
      </c>
      <c r="G62" s="145" t="s">
        <v>1073</v>
      </c>
      <c r="H62" s="145" t="s">
        <v>1365</v>
      </c>
      <c r="I62" s="145" t="s">
        <v>1342</v>
      </c>
      <c r="J62" s="145"/>
      <c r="K62" s="146" t="s">
        <v>1482</v>
      </c>
    </row>
    <row r="63" spans="1:11" ht="32.25" customHeight="1">
      <c r="A63" s="135">
        <v>10</v>
      </c>
      <c r="B63" s="135" t="s">
        <v>733</v>
      </c>
      <c r="C63" s="135" t="s">
        <v>1483</v>
      </c>
      <c r="D63" s="135" t="s">
        <v>570</v>
      </c>
      <c r="E63" s="135" t="s">
        <v>434</v>
      </c>
      <c r="F63" s="135" t="s">
        <v>462</v>
      </c>
      <c r="G63" s="135" t="s">
        <v>470</v>
      </c>
      <c r="H63" s="135" t="s">
        <v>1368</v>
      </c>
      <c r="I63" s="135" t="s">
        <v>1369</v>
      </c>
      <c r="J63" s="135">
        <v>95</v>
      </c>
      <c r="K63" s="136" t="s">
        <v>1484</v>
      </c>
    </row>
    <row r="64" spans="1:11" ht="32.25" customHeight="1">
      <c r="A64" s="135">
        <v>11</v>
      </c>
      <c r="B64" s="135" t="s">
        <v>733</v>
      </c>
      <c r="C64" s="135" t="s">
        <v>1483</v>
      </c>
      <c r="D64" s="135" t="s">
        <v>427</v>
      </c>
      <c r="E64" s="135" t="s">
        <v>434</v>
      </c>
      <c r="F64" s="135" t="s">
        <v>81</v>
      </c>
      <c r="G64" s="135" t="s">
        <v>54</v>
      </c>
      <c r="H64" s="135" t="s">
        <v>1370</v>
      </c>
      <c r="I64" s="135" t="s">
        <v>1369</v>
      </c>
      <c r="J64" s="135"/>
      <c r="K64" s="136" t="s">
        <v>1485</v>
      </c>
    </row>
    <row r="65" spans="1:11" ht="32.25" customHeight="1">
      <c r="A65" s="135">
        <v>14</v>
      </c>
      <c r="B65" s="135" t="s">
        <v>1412</v>
      </c>
      <c r="C65" s="135" t="s">
        <v>1483</v>
      </c>
      <c r="D65" s="135" t="s">
        <v>404</v>
      </c>
      <c r="E65" s="135" t="s">
        <v>299</v>
      </c>
      <c r="F65" s="135" t="s">
        <v>405</v>
      </c>
      <c r="G65" s="135" t="s">
        <v>281</v>
      </c>
      <c r="H65" s="135" t="s">
        <v>1372</v>
      </c>
      <c r="I65" s="135" t="s">
        <v>1369</v>
      </c>
      <c r="J65" s="135"/>
      <c r="K65" s="136" t="s">
        <v>1486</v>
      </c>
    </row>
    <row r="66" spans="1:11" ht="38.25" customHeight="1">
      <c r="A66" s="1277" t="s">
        <v>1487</v>
      </c>
      <c r="B66" s="1278"/>
      <c r="C66" s="1278"/>
      <c r="D66" s="1278"/>
      <c r="E66" s="1278"/>
      <c r="F66" s="1278"/>
      <c r="G66" s="1278"/>
      <c r="H66" s="149"/>
      <c r="I66" s="141"/>
      <c r="J66" s="141"/>
      <c r="K66" s="142"/>
    </row>
    <row r="67" spans="1:11" ht="94.5">
      <c r="A67" s="143">
        <v>1</v>
      </c>
      <c r="B67" s="143" t="s">
        <v>733</v>
      </c>
      <c r="C67" s="143" t="s">
        <v>251</v>
      </c>
      <c r="D67" s="143" t="s">
        <v>495</v>
      </c>
      <c r="E67" s="143" t="s">
        <v>483</v>
      </c>
      <c r="F67" s="143" t="s">
        <v>172</v>
      </c>
      <c r="G67" s="143" t="s">
        <v>501</v>
      </c>
      <c r="H67" s="143" t="s">
        <v>1390</v>
      </c>
      <c r="I67" s="143" t="s">
        <v>1391</v>
      </c>
      <c r="J67" s="143">
        <v>136</v>
      </c>
      <c r="K67" s="148" t="s">
        <v>1488</v>
      </c>
    </row>
    <row r="68" spans="1:11" ht="50.25" customHeight="1">
      <c r="A68" s="143">
        <v>2</v>
      </c>
      <c r="B68" s="143" t="s">
        <v>733</v>
      </c>
      <c r="C68" s="764" t="s">
        <v>251</v>
      </c>
      <c r="D68" s="764" t="s">
        <v>446</v>
      </c>
      <c r="E68" s="764" t="s">
        <v>433</v>
      </c>
      <c r="F68" s="764" t="s">
        <v>447</v>
      </c>
      <c r="G68" s="764" t="s">
        <v>64</v>
      </c>
      <c r="H68" s="764" t="s">
        <v>1392</v>
      </c>
      <c r="I68" s="764" t="s">
        <v>1393</v>
      </c>
      <c r="J68" s="764">
        <v>136</v>
      </c>
      <c r="K68" s="765" t="s">
        <v>1489</v>
      </c>
    </row>
    <row r="69" spans="1:11" ht="105" customHeight="1">
      <c r="A69" s="143">
        <v>3</v>
      </c>
      <c r="B69" s="143" t="s">
        <v>1412</v>
      </c>
      <c r="C69" s="143" t="s">
        <v>251</v>
      </c>
      <c r="D69" s="143" t="s">
        <v>333</v>
      </c>
      <c r="E69" s="143" t="s">
        <v>280</v>
      </c>
      <c r="F69" s="143" t="s">
        <v>334</v>
      </c>
      <c r="G69" s="143" t="s">
        <v>282</v>
      </c>
      <c r="H69" s="143" t="s">
        <v>1397</v>
      </c>
      <c r="I69" s="143" t="s">
        <v>1391</v>
      </c>
      <c r="J69" s="143">
        <v>136</v>
      </c>
      <c r="K69" s="148" t="s">
        <v>1490</v>
      </c>
    </row>
    <row r="70" spans="1:11" ht="38.25" customHeight="1">
      <c r="A70" s="150" t="s">
        <v>1491</v>
      </c>
      <c r="B70" s="151"/>
      <c r="C70" s="151"/>
      <c r="D70" s="151"/>
      <c r="E70" s="151"/>
      <c r="F70" s="151"/>
      <c r="G70" s="151"/>
      <c r="H70" s="152"/>
      <c r="I70" s="141"/>
      <c r="J70" s="141"/>
      <c r="K70" s="142"/>
    </row>
    <row r="71" spans="1:11" ht="94.5">
      <c r="A71" s="143">
        <v>1</v>
      </c>
      <c r="B71" s="143" t="s">
        <v>733</v>
      </c>
      <c r="C71" s="143" t="s">
        <v>1492</v>
      </c>
      <c r="D71" s="143" t="s">
        <v>210</v>
      </c>
      <c r="E71" s="143" t="s">
        <v>602</v>
      </c>
      <c r="F71" s="143" t="s">
        <v>594</v>
      </c>
      <c r="G71" s="143" t="s">
        <v>602</v>
      </c>
      <c r="H71" s="143" t="s">
        <v>1382</v>
      </c>
      <c r="I71" s="143" t="s">
        <v>1379</v>
      </c>
      <c r="J71" s="143">
        <v>168</v>
      </c>
      <c r="K71" s="144" t="s">
        <v>1493</v>
      </c>
    </row>
    <row r="72" spans="1:11" ht="47.25">
      <c r="A72" s="143">
        <v>2</v>
      </c>
      <c r="B72" s="143" t="s">
        <v>733</v>
      </c>
      <c r="C72" s="143" t="s">
        <v>1492</v>
      </c>
      <c r="D72" s="143" t="s">
        <v>266</v>
      </c>
      <c r="E72" s="143" t="s">
        <v>1073</v>
      </c>
      <c r="F72" s="143" t="s">
        <v>1377</v>
      </c>
      <c r="G72" s="143" t="s">
        <v>1073</v>
      </c>
      <c r="H72" s="143" t="s">
        <v>1378</v>
      </c>
      <c r="I72" s="143" t="s">
        <v>1381</v>
      </c>
      <c r="J72" s="143"/>
      <c r="K72" s="144" t="s">
        <v>1494</v>
      </c>
    </row>
    <row r="73" spans="1:11" ht="51" customHeight="1">
      <c r="A73" s="143">
        <v>3</v>
      </c>
      <c r="B73" s="143" t="s">
        <v>733</v>
      </c>
      <c r="C73" s="143" t="s">
        <v>1492</v>
      </c>
      <c r="D73" s="143" t="s">
        <v>182</v>
      </c>
      <c r="E73" s="143" t="s">
        <v>277</v>
      </c>
      <c r="F73" s="143" t="s">
        <v>188</v>
      </c>
      <c r="G73" s="143" t="s">
        <v>277</v>
      </c>
      <c r="H73" s="143" t="s">
        <v>1380</v>
      </c>
      <c r="I73" s="143" t="s">
        <v>1381</v>
      </c>
      <c r="J73" s="143" t="s">
        <v>1495</v>
      </c>
      <c r="K73" s="144" t="s">
        <v>1496</v>
      </c>
    </row>
    <row r="74" spans="1:11" ht="94.5">
      <c r="A74" s="143">
        <v>4</v>
      </c>
      <c r="B74" s="143" t="s">
        <v>733</v>
      </c>
      <c r="C74" s="143" t="s">
        <v>1492</v>
      </c>
      <c r="D74" s="143" t="s">
        <v>217</v>
      </c>
      <c r="E74" s="143" t="s">
        <v>452</v>
      </c>
      <c r="F74" s="143" t="s">
        <v>636</v>
      </c>
      <c r="G74" s="143" t="s">
        <v>452</v>
      </c>
      <c r="H74" s="143" t="s">
        <v>1383</v>
      </c>
      <c r="I74" s="143" t="s">
        <v>1379</v>
      </c>
      <c r="J74" s="143">
        <v>168</v>
      </c>
      <c r="K74" s="144" t="s">
        <v>1497</v>
      </c>
    </row>
    <row r="75" spans="1:11" ht="141.75">
      <c r="A75" s="764">
        <v>5</v>
      </c>
      <c r="B75" s="764" t="s">
        <v>1412</v>
      </c>
      <c r="C75" s="764" t="s">
        <v>1492</v>
      </c>
      <c r="D75" s="764" t="s">
        <v>377</v>
      </c>
      <c r="E75" s="764" t="s">
        <v>382</v>
      </c>
      <c r="F75" s="764" t="s">
        <v>183</v>
      </c>
      <c r="G75" s="764" t="s">
        <v>277</v>
      </c>
      <c r="H75" s="764" t="s">
        <v>1386</v>
      </c>
      <c r="I75" s="764" t="s">
        <v>1381</v>
      </c>
      <c r="J75" s="764" t="s">
        <v>1495</v>
      </c>
      <c r="K75" s="808" t="s">
        <v>1498</v>
      </c>
    </row>
    <row r="76" spans="1:11" ht="94.5">
      <c r="A76" s="143">
        <v>6</v>
      </c>
      <c r="B76" s="143" t="s">
        <v>1412</v>
      </c>
      <c r="C76" s="143" t="s">
        <v>1492</v>
      </c>
      <c r="D76" s="143" t="s">
        <v>1364</v>
      </c>
      <c r="E76" s="143" t="s">
        <v>1073</v>
      </c>
      <c r="F76" s="153" t="s">
        <v>266</v>
      </c>
      <c r="G76" s="143" t="s">
        <v>1073</v>
      </c>
      <c r="H76" s="143" t="s">
        <v>1378</v>
      </c>
      <c r="I76" s="143" t="s">
        <v>1381</v>
      </c>
      <c r="J76" s="143" t="s">
        <v>1495</v>
      </c>
      <c r="K76" s="144" t="s">
        <v>1499</v>
      </c>
    </row>
    <row r="77" spans="1:11" ht="36.75" customHeight="1">
      <c r="A77" s="1279" t="s">
        <v>1500</v>
      </c>
      <c r="B77" s="1270"/>
      <c r="C77" s="1270"/>
      <c r="D77" s="1270"/>
      <c r="E77" s="1270"/>
      <c r="F77" s="1270"/>
      <c r="G77" s="1270"/>
      <c r="H77" s="140"/>
      <c r="I77" s="141"/>
      <c r="J77" s="141"/>
      <c r="K77" s="142"/>
    </row>
    <row r="78" spans="1:11" ht="36.75" customHeight="1">
      <c r="A78" s="143">
        <v>1</v>
      </c>
      <c r="B78" s="154" t="s">
        <v>733</v>
      </c>
      <c r="C78" s="143" t="s">
        <v>1429</v>
      </c>
      <c r="D78" s="154" t="s">
        <v>320</v>
      </c>
      <c r="E78" s="154" t="str">
        <f>VLOOKUP($D78,'[279]TS SP'!$C$49:$E$805,2,0)</f>
        <v>DA+3</v>
      </c>
      <c r="F78" s="154" t="s">
        <v>166</v>
      </c>
      <c r="G78" s="154" t="str">
        <f>VLOOKUP($F78,'[279]TS SP'!$C$49:$E$805,2,0)</f>
        <v>DB1+0</v>
      </c>
      <c r="H78" s="154" t="s">
        <v>1501</v>
      </c>
      <c r="I78" s="154" t="s">
        <v>1502</v>
      </c>
      <c r="J78" s="154">
        <v>120</v>
      </c>
      <c r="K78" s="1294" t="s">
        <v>1503</v>
      </c>
    </row>
    <row r="79" spans="1:11" ht="15.75" customHeight="1">
      <c r="A79" s="143">
        <v>2</v>
      </c>
      <c r="B79" s="154" t="s">
        <v>733</v>
      </c>
      <c r="C79" s="143" t="s">
        <v>1429</v>
      </c>
      <c r="D79" s="154" t="s">
        <v>327</v>
      </c>
      <c r="E79" s="154" t="str">
        <f>VLOOKUP($D79,'[279]TS SP'!$C$49:$E$805,2,0)</f>
        <v>DA+6</v>
      </c>
      <c r="F79" s="154" t="s">
        <v>125</v>
      </c>
      <c r="G79" s="154" t="str">
        <f>VLOOKUP($F79,'[279]TS SP'!$C$49:$E$805,2,0)</f>
        <v>DC2+3</v>
      </c>
      <c r="H79" s="154" t="s">
        <v>1501</v>
      </c>
      <c r="I79" s="154" t="s">
        <v>1502</v>
      </c>
      <c r="J79" s="154">
        <v>120</v>
      </c>
      <c r="K79" s="1295"/>
    </row>
    <row r="80" spans="1:11" ht="15.75" customHeight="1">
      <c r="A80" s="143">
        <v>3</v>
      </c>
      <c r="B80" s="154" t="s">
        <v>733</v>
      </c>
      <c r="C80" s="143" t="s">
        <v>1429</v>
      </c>
      <c r="D80" s="154" t="s">
        <v>332</v>
      </c>
      <c r="E80" s="154" t="str">
        <f>VLOOKUP($D80,'[279]TS SP'!$C$49:$E$805,2,0)</f>
        <v>DA+6</v>
      </c>
      <c r="F80" s="154" t="s">
        <v>333</v>
      </c>
      <c r="G80" s="154" t="str">
        <f>VLOOKUP($F80,'[279]TS SP'!$C$49:$E$805,2,0)</f>
        <v>DA+0</v>
      </c>
      <c r="H80" s="154" t="s">
        <v>1501</v>
      </c>
      <c r="I80" s="154" t="s">
        <v>1502</v>
      </c>
      <c r="J80" s="154">
        <v>120</v>
      </c>
      <c r="K80" s="1295"/>
    </row>
    <row r="81" spans="1:11" ht="15.75" customHeight="1">
      <c r="A81" s="143">
        <v>4</v>
      </c>
      <c r="B81" s="154" t="s">
        <v>733</v>
      </c>
      <c r="C81" s="143" t="s">
        <v>1429</v>
      </c>
      <c r="D81" s="154" t="s">
        <v>335</v>
      </c>
      <c r="E81" s="154" t="str">
        <f>VLOOKUP($D81,'[279]TS SP'!$C$49:$E$805,2,0)</f>
        <v>DB1+3</v>
      </c>
      <c r="F81" s="154" t="s">
        <v>171</v>
      </c>
      <c r="G81" s="154" t="str">
        <f>VLOOKUP($F81,'[279]TS SP'!$C$49:$E$805,2,0)</f>
        <v>DB2+0</v>
      </c>
      <c r="H81" s="154" t="s">
        <v>1504</v>
      </c>
      <c r="I81" s="154" t="s">
        <v>1502</v>
      </c>
      <c r="J81" s="154">
        <v>120</v>
      </c>
      <c r="K81" s="1295"/>
    </row>
    <row r="82" spans="1:11" ht="15.75" customHeight="1">
      <c r="A82" s="143">
        <v>5</v>
      </c>
      <c r="B82" s="154" t="s">
        <v>733</v>
      </c>
      <c r="C82" s="143" t="s">
        <v>1429</v>
      </c>
      <c r="D82" s="154" t="s">
        <v>497</v>
      </c>
      <c r="E82" s="154" t="str">
        <f>VLOOKUP($D82,'[279]TS SP'!$C$49:$E$805,2,0)</f>
        <v>DA+0</v>
      </c>
      <c r="F82" s="154" t="s">
        <v>498</v>
      </c>
      <c r="G82" s="154" t="str">
        <f>VLOOKUP($F82,'[279]TS SP'!$C$49:$E$805,2,0)</f>
        <v>DA+3</v>
      </c>
      <c r="H82" s="154" t="s">
        <v>1505</v>
      </c>
      <c r="I82" s="154" t="s">
        <v>1502</v>
      </c>
      <c r="J82" s="154">
        <v>120</v>
      </c>
      <c r="K82" s="1295"/>
    </row>
    <row r="83" spans="1:11" ht="15.75" customHeight="1">
      <c r="A83" s="143">
        <v>6</v>
      </c>
      <c r="B83" s="154" t="s">
        <v>733</v>
      </c>
      <c r="C83" s="143" t="s">
        <v>1429</v>
      </c>
      <c r="D83" s="154" t="s">
        <v>359</v>
      </c>
      <c r="E83" s="154" t="str">
        <f>VLOOKUP($D83,'[279]TS SP'!$C$49:$E$805,2,0)</f>
        <v>DA+3</v>
      </c>
      <c r="F83" s="154" t="s">
        <v>179</v>
      </c>
      <c r="G83" s="154" t="str">
        <f>VLOOKUP($F83,'[279]TS SP'!$C$49:$E$805,2,0)</f>
        <v>DC2+9</v>
      </c>
      <c r="H83" s="154" t="s">
        <v>1506</v>
      </c>
      <c r="I83" s="154" t="s">
        <v>1502</v>
      </c>
      <c r="J83" s="154">
        <v>120</v>
      </c>
      <c r="K83" s="1295"/>
    </row>
    <row r="84" spans="1:11" ht="15.75" customHeight="1">
      <c r="A84" s="143">
        <v>7</v>
      </c>
      <c r="B84" s="154" t="s">
        <v>733</v>
      </c>
      <c r="C84" s="143" t="s">
        <v>1429</v>
      </c>
      <c r="D84" s="154" t="s">
        <v>176</v>
      </c>
      <c r="E84" s="154" t="str">
        <f>VLOOKUP($D84,'[279]TS SP'!$C$49:$E$805,2,0)</f>
        <v>DA+0</v>
      </c>
      <c r="F84" s="154" t="s">
        <v>506</v>
      </c>
      <c r="G84" s="154" t="str">
        <f>VLOOKUP($F84,'[279]TS SP'!$C$49:$E$805,2,0)</f>
        <v>DA+3</v>
      </c>
      <c r="H84" s="154" t="s">
        <v>1507</v>
      </c>
      <c r="I84" s="154" t="s">
        <v>1502</v>
      </c>
      <c r="J84" s="154">
        <v>120</v>
      </c>
      <c r="K84" s="1295"/>
    </row>
    <row r="85" spans="1:11" ht="15.75" customHeight="1">
      <c r="A85" s="143">
        <v>8</v>
      </c>
      <c r="B85" s="154" t="s">
        <v>733</v>
      </c>
      <c r="C85" s="143" t="s">
        <v>1429</v>
      </c>
      <c r="D85" s="154" t="s">
        <v>183</v>
      </c>
      <c r="E85" s="154" t="str">
        <f>VLOOKUP($D85,'[279]TS SP'!$C$49:$E$805,2,0)</f>
        <v>DB1-3</v>
      </c>
      <c r="F85" s="154" t="s">
        <v>378</v>
      </c>
      <c r="G85" s="154" t="str">
        <f>VLOOKUP($F85,'[279]TS SP'!$C$49:$E$805,2,0)</f>
        <v>DA-1.5</v>
      </c>
      <c r="H85" s="154" t="s">
        <v>1508</v>
      </c>
      <c r="I85" s="154" t="s">
        <v>1502</v>
      </c>
      <c r="J85" s="154">
        <v>120</v>
      </c>
      <c r="K85" s="1295"/>
    </row>
    <row r="86" spans="1:11" ht="15.75" customHeight="1">
      <c r="A86" s="143">
        <v>9</v>
      </c>
      <c r="B86" s="154" t="s">
        <v>733</v>
      </c>
      <c r="C86" s="143" t="s">
        <v>1429</v>
      </c>
      <c r="D86" s="154" t="s">
        <v>185</v>
      </c>
      <c r="E86" s="154" t="str">
        <f>VLOOKUP($D86,'[279]TS SP'!$C$49:$E$805,2,0)</f>
        <v>DB2+3</v>
      </c>
      <c r="F86" s="154" t="s">
        <v>388</v>
      </c>
      <c r="G86" s="154" t="str">
        <f>VLOOKUP($F86,'[279]TS SP'!$C$49:$E$805,2,0)</f>
        <v>DA+9</v>
      </c>
      <c r="H86" s="154" t="s">
        <v>1509</v>
      </c>
      <c r="I86" s="154" t="s">
        <v>1502</v>
      </c>
      <c r="J86" s="154">
        <v>120</v>
      </c>
      <c r="K86" s="1295"/>
    </row>
    <row r="87" spans="1:11" ht="15.75" customHeight="1">
      <c r="A87" s="143">
        <v>10</v>
      </c>
      <c r="B87" s="154" t="s">
        <v>733</v>
      </c>
      <c r="C87" s="143" t="s">
        <v>1429</v>
      </c>
      <c r="D87" s="154" t="s">
        <v>126</v>
      </c>
      <c r="E87" s="154" t="str">
        <f>VLOOKUP($D87,'[279]TS SP'!$C$49:$E$805,2,0)</f>
        <v>DB2+0</v>
      </c>
      <c r="F87" s="154" t="s">
        <v>394</v>
      </c>
      <c r="G87" s="154" t="str">
        <f>VLOOKUP($F87,'[279]TS SP'!$C$49:$E$805,2,0)</f>
        <v>DA+0</v>
      </c>
      <c r="H87" s="154" t="s">
        <v>1510</v>
      </c>
      <c r="I87" s="154" t="s">
        <v>1502</v>
      </c>
      <c r="J87" s="154">
        <v>120</v>
      </c>
      <c r="K87" s="1295"/>
    </row>
    <row r="88" spans="1:11" ht="15.75" customHeight="1">
      <c r="A88" s="143">
        <v>11</v>
      </c>
      <c r="B88" s="154" t="s">
        <v>733</v>
      </c>
      <c r="C88" s="143" t="s">
        <v>1429</v>
      </c>
      <c r="D88" s="154" t="s">
        <v>515</v>
      </c>
      <c r="E88" s="154" t="str">
        <f>VLOOKUP($D88,'[279]TS SP'!$C$49:$E$805,2,0)</f>
        <v>DA+0</v>
      </c>
      <c r="F88" s="154" t="s">
        <v>516</v>
      </c>
      <c r="G88" s="154" t="str">
        <f>VLOOKUP($F88,'[279]TS SP'!$C$49:$E$805,2,0)</f>
        <v>DA+9</v>
      </c>
      <c r="H88" s="154" t="s">
        <v>1511</v>
      </c>
      <c r="I88" s="154" t="s">
        <v>1502</v>
      </c>
      <c r="J88" s="154">
        <v>120</v>
      </c>
      <c r="K88" s="1295"/>
    </row>
    <row r="89" spans="1:11" ht="15.75" customHeight="1">
      <c r="A89" s="143">
        <v>12</v>
      </c>
      <c r="B89" s="154" t="s">
        <v>733</v>
      </c>
      <c r="C89" s="143" t="s">
        <v>1429</v>
      </c>
      <c r="D89" s="154" t="s">
        <v>195</v>
      </c>
      <c r="E89" s="154" t="str">
        <f>VLOOKUP($D89,'[279]TS SP'!$C$49:$E$805,2,0)</f>
        <v>5DD45+6</v>
      </c>
      <c r="F89" s="154" t="s">
        <v>428</v>
      </c>
      <c r="G89" s="154" t="str">
        <f>VLOOKUP($F89,'[279]TS SP'!$C$49:$E$805,2,0)</f>
        <v>5DA+6</v>
      </c>
      <c r="H89" s="154" t="s">
        <v>1512</v>
      </c>
      <c r="I89" s="154" t="s">
        <v>1502</v>
      </c>
      <c r="J89" s="154">
        <v>120</v>
      </c>
      <c r="K89" s="1295"/>
    </row>
    <row r="90" spans="1:11" ht="15.75" customHeight="1">
      <c r="A90" s="143">
        <v>13</v>
      </c>
      <c r="B90" s="154" t="s">
        <v>733</v>
      </c>
      <c r="C90" s="143" t="s">
        <v>1429</v>
      </c>
      <c r="D90" s="154" t="s">
        <v>82</v>
      </c>
      <c r="E90" s="154" t="str">
        <f>VLOOKUP($D90,'[279]TS SP'!$C$49:$E$805,2,0)</f>
        <v>5DC1+3</v>
      </c>
      <c r="F90" s="154" t="s">
        <v>429</v>
      </c>
      <c r="G90" s="154" t="str">
        <f>VLOOKUP($F90,'[279]TS SP'!$C$49:$E$805,2,0)</f>
        <v>5DA+9</v>
      </c>
      <c r="H90" s="154" t="s">
        <v>1513</v>
      </c>
      <c r="I90" s="154" t="s">
        <v>1502</v>
      </c>
      <c r="J90" s="154">
        <v>120</v>
      </c>
      <c r="K90" s="1295"/>
    </row>
    <row r="91" spans="1:11" ht="15.75" customHeight="1">
      <c r="A91" s="143">
        <v>14</v>
      </c>
      <c r="B91" s="154" t="s">
        <v>733</v>
      </c>
      <c r="C91" s="143" t="s">
        <v>1429</v>
      </c>
      <c r="D91" s="154" t="s">
        <v>541</v>
      </c>
      <c r="E91" s="154" t="str">
        <f>VLOOKUP($D91,'[279]TS SP'!$C$49:$E$805,2,0)</f>
        <v>5DA+0</v>
      </c>
      <c r="F91" s="154" t="s">
        <v>542</v>
      </c>
      <c r="G91" s="154" t="str">
        <f>VLOOKUP($F91,'[279]TS SP'!$C$49:$E$805,2,0)</f>
        <v>5DA+6</v>
      </c>
      <c r="H91" s="154" t="s">
        <v>1514</v>
      </c>
      <c r="I91" s="154" t="s">
        <v>1502</v>
      </c>
      <c r="J91" s="154">
        <v>120</v>
      </c>
      <c r="K91" s="1295"/>
    </row>
    <row r="92" spans="1:11" ht="15.75" customHeight="1">
      <c r="A92" s="143">
        <v>15</v>
      </c>
      <c r="B92" s="154" t="s">
        <v>733</v>
      </c>
      <c r="C92" s="143" t="s">
        <v>1429</v>
      </c>
      <c r="D92" s="154" t="s">
        <v>549</v>
      </c>
      <c r="E92" s="154" t="str">
        <f>VLOOKUP($D92,'[279]TS SP'!$C$49:$E$805,2,0)</f>
        <v>5DA+3</v>
      </c>
      <c r="F92" s="154" t="s">
        <v>550</v>
      </c>
      <c r="G92" s="154" t="str">
        <f>VLOOKUP($F92,'[279]TS SP'!$C$49:$E$805,2,0)</f>
        <v>5DA+3</v>
      </c>
      <c r="H92" s="154" t="s">
        <v>1515</v>
      </c>
      <c r="I92" s="154" t="s">
        <v>1502</v>
      </c>
      <c r="J92" s="154">
        <v>120</v>
      </c>
      <c r="K92" s="1295"/>
    </row>
    <row r="93" spans="1:11" ht="15.75" customHeight="1">
      <c r="A93" s="143">
        <v>16</v>
      </c>
      <c r="B93" s="154" t="s">
        <v>733</v>
      </c>
      <c r="C93" s="143" t="s">
        <v>1429</v>
      </c>
      <c r="D93" s="154" t="s">
        <v>567</v>
      </c>
      <c r="E93" s="154" t="str">
        <f>VLOOKUP($D93,'[279]TS SP'!$C$49:$E$805,2,0)</f>
        <v>5DA-3</v>
      </c>
      <c r="F93" s="154" t="s">
        <v>568</v>
      </c>
      <c r="G93" s="154" t="str">
        <f>VLOOKUP($F93,'[279]TS SP'!$C$49:$E$805,2,0)</f>
        <v>5DA+0</v>
      </c>
      <c r="H93" s="154" t="s">
        <v>1516</v>
      </c>
      <c r="I93" s="154" t="s">
        <v>1502</v>
      </c>
      <c r="J93" s="154">
        <v>120</v>
      </c>
      <c r="K93" s="1295"/>
    </row>
    <row r="94" spans="1:11" ht="15.75" customHeight="1">
      <c r="A94" s="143">
        <v>17</v>
      </c>
      <c r="B94" s="154" t="s">
        <v>733</v>
      </c>
      <c r="C94" s="143" t="s">
        <v>1429</v>
      </c>
      <c r="D94" s="154" t="s">
        <v>459</v>
      </c>
      <c r="E94" s="154" t="str">
        <f>VLOOKUP($D94,'[279]TS SP'!$C$49:$E$805,2,0)</f>
        <v>5DB1+3</v>
      </c>
      <c r="F94" s="154" t="s">
        <v>460</v>
      </c>
      <c r="G94" s="154" t="str">
        <f>VLOOKUP($F94,'[279]TS SP'!$C$49:$E$805,2,0)</f>
        <v>5DA+6</v>
      </c>
      <c r="H94" s="154" t="s">
        <v>1517</v>
      </c>
      <c r="I94" s="154" t="s">
        <v>1502</v>
      </c>
      <c r="J94" s="154">
        <v>120</v>
      </c>
      <c r="K94" s="1295"/>
    </row>
    <row r="95" spans="1:11" ht="15.75" customHeight="1">
      <c r="A95" s="143">
        <v>18</v>
      </c>
      <c r="B95" s="154" t="s">
        <v>733</v>
      </c>
      <c r="C95" s="143" t="s">
        <v>1429</v>
      </c>
      <c r="D95" s="154" t="s">
        <v>459</v>
      </c>
      <c r="E95" s="154" t="str">
        <f>VLOOKUP($D95,'[279]TS SP'!$C$49:$E$805,2,0)</f>
        <v>5DB1+3</v>
      </c>
      <c r="F95" s="154" t="s">
        <v>460</v>
      </c>
      <c r="G95" s="154" t="str">
        <f>VLOOKUP($F95,'[279]TS SP'!$C$49:$E$805,2,0)</f>
        <v>5DA+6</v>
      </c>
      <c r="H95" s="154" t="s">
        <v>1518</v>
      </c>
      <c r="I95" s="154" t="s">
        <v>1502</v>
      </c>
      <c r="J95" s="154">
        <v>120</v>
      </c>
      <c r="K95" s="1295"/>
    </row>
    <row r="96" spans="1:11" ht="15.75" customHeight="1">
      <c r="A96" s="143">
        <v>19</v>
      </c>
      <c r="B96" s="154" t="s">
        <v>733</v>
      </c>
      <c r="C96" s="143" t="s">
        <v>1429</v>
      </c>
      <c r="D96" s="154" t="s">
        <v>582</v>
      </c>
      <c r="E96" s="154" t="str">
        <f>VLOOKUP($D96,'[279]TS SP'!$C$49:$E$805,2,0)</f>
        <v>5DA+6</v>
      </c>
      <c r="F96" s="154" t="s">
        <v>583</v>
      </c>
      <c r="G96" s="154" t="str">
        <f>VLOOKUP($F96,'[279]TS SP'!$C$49:$E$805,2,0)</f>
        <v>5DD45+0</v>
      </c>
      <c r="H96" s="154" t="s">
        <v>1519</v>
      </c>
      <c r="I96" s="154" t="s">
        <v>1502</v>
      </c>
      <c r="J96" s="154">
        <v>120</v>
      </c>
      <c r="K96" s="1295"/>
    </row>
    <row r="97" spans="1:11" ht="15.75" customHeight="1">
      <c r="A97" s="143">
        <v>20</v>
      </c>
      <c r="B97" s="154" t="s">
        <v>733</v>
      </c>
      <c r="C97" s="143" t="s">
        <v>1429</v>
      </c>
      <c r="D97" s="154" t="s">
        <v>587</v>
      </c>
      <c r="E97" s="154" t="str">
        <f>VLOOKUP($D97,'[279]TS SP'!$C$49:$E$805,2,0)</f>
        <v>5DA+6</v>
      </c>
      <c r="F97" s="154" t="s">
        <v>588</v>
      </c>
      <c r="G97" s="154" t="str">
        <f>VLOOKUP($F97,'[279]TS SP'!$C$49:$E$805,2,0)</f>
        <v>5DB1+3</v>
      </c>
      <c r="H97" s="154" t="s">
        <v>1519</v>
      </c>
      <c r="I97" s="154" t="s">
        <v>1502</v>
      </c>
      <c r="J97" s="154">
        <v>120</v>
      </c>
      <c r="K97" s="1295"/>
    </row>
    <row r="98" spans="1:11" ht="15.75" customHeight="1">
      <c r="A98" s="143">
        <v>21</v>
      </c>
      <c r="B98" s="154" t="s">
        <v>733</v>
      </c>
      <c r="C98" s="143" t="s">
        <v>1429</v>
      </c>
      <c r="D98" s="154" t="s">
        <v>592</v>
      </c>
      <c r="E98" s="154" t="str">
        <f>VLOOKUP($D98,'[279]TS SP'!$C$49:$E$805,2,0)</f>
        <v>5DA+9</v>
      </c>
      <c r="F98" s="154" t="s">
        <v>593</v>
      </c>
      <c r="G98" s="154" t="str">
        <f>VLOOKUP($F98,'[279]TS SP'!$C$49:$E$805,2,0)</f>
        <v>5DA+6</v>
      </c>
      <c r="H98" s="154" t="s">
        <v>1518</v>
      </c>
      <c r="I98" s="154" t="s">
        <v>1502</v>
      </c>
      <c r="J98" s="154">
        <v>120</v>
      </c>
      <c r="K98" s="1295"/>
    </row>
    <row r="99" spans="1:11" ht="15.75" customHeight="1">
      <c r="A99" s="143">
        <v>22</v>
      </c>
      <c r="B99" s="154" t="s">
        <v>733</v>
      </c>
      <c r="C99" s="143" t="s">
        <v>1429</v>
      </c>
      <c r="D99" s="154" t="s">
        <v>592</v>
      </c>
      <c r="E99" s="154" t="str">
        <f>VLOOKUP($D99,'[279]TS SP'!$C$49:$E$805,2,0)</f>
        <v>5DA+9</v>
      </c>
      <c r="F99" s="154" t="s">
        <v>593</v>
      </c>
      <c r="G99" s="154" t="str">
        <f>VLOOKUP($F99,'[279]TS SP'!$C$49:$E$805,2,0)</f>
        <v>5DA+6</v>
      </c>
      <c r="H99" s="154" t="s">
        <v>1517</v>
      </c>
      <c r="I99" s="154" t="s">
        <v>1502</v>
      </c>
      <c r="J99" s="154">
        <v>120</v>
      </c>
      <c r="K99" s="1295"/>
    </row>
    <row r="100" spans="1:11" ht="15.75" customHeight="1">
      <c r="A100" s="143">
        <v>23</v>
      </c>
      <c r="B100" s="154" t="s">
        <v>733</v>
      </c>
      <c r="C100" s="143" t="s">
        <v>1429</v>
      </c>
      <c r="D100" s="154" t="s">
        <v>210</v>
      </c>
      <c r="E100" s="154" t="str">
        <f>VLOOKUP($D100,'[279]TS SP'!$C$49:$E$805,2,0)</f>
        <v>5DD60+6</v>
      </c>
      <c r="F100" s="154" t="s">
        <v>1520</v>
      </c>
      <c r="G100" s="154" t="e">
        <f>VLOOKUP($F100,'[279]TS SP'!$C$49:$E$805,2,0)</f>
        <v>#N/A</v>
      </c>
      <c r="H100" s="154" t="s">
        <v>1521</v>
      </c>
      <c r="I100" s="154" t="s">
        <v>1502</v>
      </c>
      <c r="J100" s="154">
        <v>120</v>
      </c>
      <c r="K100" s="1295"/>
    </row>
    <row r="101" spans="1:11" ht="15.75" customHeight="1">
      <c r="A101" s="143">
        <v>24</v>
      </c>
      <c r="B101" s="154" t="s">
        <v>733</v>
      </c>
      <c r="C101" s="143" t="s">
        <v>1429</v>
      </c>
      <c r="D101" s="154" t="s">
        <v>607</v>
      </c>
      <c r="E101" s="154" t="str">
        <f>VLOOKUP($D101,'[279]TS SP'!$C$49:$E$805,2,0)</f>
        <v>5DA+6</v>
      </c>
      <c r="F101" s="154" t="s">
        <v>608</v>
      </c>
      <c r="G101" s="154" t="str">
        <f>VLOOKUP($F101,'[279]TS SP'!$C$49:$E$805,2,0)</f>
        <v>5DA+6</v>
      </c>
      <c r="H101" s="154" t="s">
        <v>1522</v>
      </c>
      <c r="I101" s="154" t="s">
        <v>1502</v>
      </c>
      <c r="J101" s="154">
        <v>120</v>
      </c>
      <c r="K101" s="1295"/>
    </row>
    <row r="102" spans="1:11" ht="15.75" customHeight="1">
      <c r="A102" s="143">
        <v>25</v>
      </c>
      <c r="B102" s="154" t="s">
        <v>733</v>
      </c>
      <c r="C102" s="143" t="s">
        <v>1429</v>
      </c>
      <c r="D102" s="154" t="s">
        <v>214</v>
      </c>
      <c r="E102" s="154" t="str">
        <f>VLOOKUP($D102,'[279]TS SP'!$C$49:$E$805,2,0)</f>
        <v>5DB2+6</v>
      </c>
      <c r="F102" s="154" t="s">
        <v>620</v>
      </c>
      <c r="G102" s="154" t="str">
        <f>VLOOKUP($F102,'[279]TS SP'!$C$49:$E$805,2,0)</f>
        <v>5DA+9</v>
      </c>
      <c r="H102" s="154" t="s">
        <v>1521</v>
      </c>
      <c r="I102" s="154" t="s">
        <v>1502</v>
      </c>
      <c r="J102" s="154">
        <v>120</v>
      </c>
      <c r="K102" s="1295"/>
    </row>
    <row r="103" spans="1:11" ht="15.75" customHeight="1">
      <c r="A103" s="143">
        <v>26</v>
      </c>
      <c r="B103" s="154" t="s">
        <v>733</v>
      </c>
      <c r="C103" s="143" t="s">
        <v>1429</v>
      </c>
      <c r="D103" s="154" t="s">
        <v>629</v>
      </c>
      <c r="E103" s="154" t="str">
        <f>VLOOKUP($D103,'[279]TS SP'!$C$49:$E$805,2,0)</f>
        <v>5DD60+18</v>
      </c>
      <c r="F103" s="154" t="s">
        <v>630</v>
      </c>
      <c r="G103" s="154" t="str">
        <f>VLOOKUP($F103,'[279]TS SP'!$C$49:$E$805,2,0)</f>
        <v>5DC1+3</v>
      </c>
      <c r="H103" s="154" t="s">
        <v>1523</v>
      </c>
      <c r="I103" s="154" t="s">
        <v>1502</v>
      </c>
      <c r="J103" s="154">
        <v>120</v>
      </c>
      <c r="K103" s="1295"/>
    </row>
    <row r="104" spans="1:11" ht="15.75" customHeight="1">
      <c r="A104" s="143">
        <v>27</v>
      </c>
      <c r="B104" s="154" t="s">
        <v>733</v>
      </c>
      <c r="C104" s="143" t="s">
        <v>1429</v>
      </c>
      <c r="D104" s="154" t="s">
        <v>217</v>
      </c>
      <c r="E104" s="154" t="str">
        <f>VLOOKUP($D104,'[279]TS SP'!$C$49:$E$805,2,0)</f>
        <v>5DD60+9</v>
      </c>
      <c r="F104" s="154" t="s">
        <v>636</v>
      </c>
      <c r="G104" s="154" t="str">
        <f>VLOOKUP($F104,'[279]TS SP'!$C$49:$E$805,2,0)</f>
        <v>5DD60+9</v>
      </c>
      <c r="H104" s="154" t="s">
        <v>1524</v>
      </c>
      <c r="I104" s="154" t="s">
        <v>1502</v>
      </c>
      <c r="J104" s="154">
        <v>120</v>
      </c>
      <c r="K104" s="1295"/>
    </row>
    <row r="105" spans="1:11" ht="15.75" customHeight="1">
      <c r="A105" s="143">
        <v>28</v>
      </c>
      <c r="B105" s="154" t="s">
        <v>733</v>
      </c>
      <c r="C105" s="143" t="s">
        <v>1429</v>
      </c>
      <c r="D105" s="154" t="s">
        <v>643</v>
      </c>
      <c r="E105" s="154" t="str">
        <f>VLOOKUP($D105,'[279]TS SP'!$C$49:$E$805,2,0)</f>
        <v>5DA+3</v>
      </c>
      <c r="F105" s="154" t="s">
        <v>644</v>
      </c>
      <c r="G105" s="154" t="str">
        <f>VLOOKUP($F105,'[279]TS SP'!$C$49:$E$805,2,0)</f>
        <v>5DA+3</v>
      </c>
      <c r="H105" s="154" t="s">
        <v>1525</v>
      </c>
      <c r="I105" s="154" t="s">
        <v>1502</v>
      </c>
      <c r="J105" s="154">
        <v>120</v>
      </c>
      <c r="K105" s="1295"/>
    </row>
    <row r="106" spans="1:11" ht="15.75" customHeight="1">
      <c r="A106" s="143">
        <v>29</v>
      </c>
      <c r="B106" s="154" t="s">
        <v>733</v>
      </c>
      <c r="C106" s="143" t="s">
        <v>1429</v>
      </c>
      <c r="D106" s="154" t="s">
        <v>646</v>
      </c>
      <c r="E106" s="154" t="str">
        <f>VLOOKUP($D106,'[279]TS SP'!$C$49:$E$805,2,0)</f>
        <v>5DB2+9</v>
      </c>
      <c r="F106" s="154" t="s">
        <v>647</v>
      </c>
      <c r="G106" s="154" t="str">
        <f>VLOOKUP($F106,'[279]TS SP'!$C$49:$E$805,2,0)</f>
        <v>5DC2+6</v>
      </c>
      <c r="H106" s="154" t="s">
        <v>1526</v>
      </c>
      <c r="I106" s="154" t="s">
        <v>1502</v>
      </c>
      <c r="J106" s="154">
        <v>120</v>
      </c>
      <c r="K106" s="1295"/>
    </row>
    <row r="107" spans="1:11" ht="15.75" customHeight="1">
      <c r="A107" s="143">
        <v>30</v>
      </c>
      <c r="B107" s="154" t="s">
        <v>733</v>
      </c>
      <c r="C107" s="143" t="s">
        <v>1429</v>
      </c>
      <c r="D107" s="154" t="s">
        <v>663</v>
      </c>
      <c r="E107" s="154" t="str">
        <f>VLOOKUP($D107,'[279]TS SP'!$C$49:$E$805,2,0)</f>
        <v>5DA+3</v>
      </c>
      <c r="F107" s="154" t="s">
        <v>664</v>
      </c>
      <c r="G107" s="154" t="str">
        <f>VLOOKUP($F107,'[279]TS SP'!$C$49:$E$805,2,0)</f>
        <v>5DB2+9</v>
      </c>
      <c r="H107" s="154" t="s">
        <v>1527</v>
      </c>
      <c r="I107" s="154" t="s">
        <v>1502</v>
      </c>
      <c r="J107" s="154">
        <v>120</v>
      </c>
      <c r="K107" s="1295"/>
    </row>
    <row r="108" spans="1:11" ht="15.75" customHeight="1">
      <c r="A108" s="143">
        <v>31</v>
      </c>
      <c r="B108" s="154" t="s">
        <v>733</v>
      </c>
      <c r="C108" s="143" t="s">
        <v>1429</v>
      </c>
      <c r="D108" s="154" t="s">
        <v>692</v>
      </c>
      <c r="E108" s="154" t="str">
        <f>VLOOKUP($D108,'[279]TS SP'!$C$49:$E$805,2,0)</f>
        <v>5DA+0</v>
      </c>
      <c r="F108" s="154" t="s">
        <v>693</v>
      </c>
      <c r="G108" s="154" t="str">
        <f>VLOOKUP($F108,'[279]TS SP'!$C$49:$E$805,2,0)</f>
        <v>5DA-3</v>
      </c>
      <c r="H108" s="154" t="s">
        <v>1528</v>
      </c>
      <c r="I108" s="154" t="s">
        <v>1502</v>
      </c>
      <c r="J108" s="154">
        <v>120</v>
      </c>
      <c r="K108" s="1295"/>
    </row>
    <row r="109" spans="1:11" ht="15.75" customHeight="1">
      <c r="A109" s="143">
        <v>32</v>
      </c>
      <c r="B109" s="154" t="s">
        <v>733</v>
      </c>
      <c r="C109" s="143" t="s">
        <v>1429</v>
      </c>
      <c r="D109" s="154" t="s">
        <v>137</v>
      </c>
      <c r="E109" s="154" t="str">
        <f>VLOOKUP($D109,'[279]TS SP'!$C$49:$E$805,2,0)</f>
        <v>5DB2+0</v>
      </c>
      <c r="F109" s="154" t="s">
        <v>709</v>
      </c>
      <c r="G109" s="154" t="str">
        <f>VLOOKUP($F109,'[279]TS SP'!$C$49:$E$805,2,0)</f>
        <v>5DA+6</v>
      </c>
      <c r="H109" s="154" t="s">
        <v>1529</v>
      </c>
      <c r="I109" s="154" t="s">
        <v>1502</v>
      </c>
      <c r="J109" s="154">
        <v>120</v>
      </c>
      <c r="K109" s="1295"/>
    </row>
    <row r="110" spans="1:11" ht="15.75" customHeight="1">
      <c r="A110" s="143">
        <v>1</v>
      </c>
      <c r="B110" s="154" t="s">
        <v>1412</v>
      </c>
      <c r="C110" s="143" t="s">
        <v>1429</v>
      </c>
      <c r="D110" s="155" t="s">
        <v>294</v>
      </c>
      <c r="E110" s="154" t="str">
        <f>VLOOKUP($D110,'[279]TS SF'!$C$10:$D$413,2,0)</f>
        <v>DA+6</v>
      </c>
      <c r="F110" s="154" t="s">
        <v>295</v>
      </c>
      <c r="G110" s="154" t="str">
        <f>VLOOKUP($F110,'[279]TS SF'!$C$10:$D$413,2,0)</f>
        <v>DB2+3</v>
      </c>
      <c r="H110" s="156" t="s">
        <v>1530</v>
      </c>
      <c r="I110" s="154" t="s">
        <v>1502</v>
      </c>
      <c r="J110" s="154">
        <v>119</v>
      </c>
      <c r="K110" s="1295"/>
    </row>
    <row r="111" spans="1:11" ht="15.75" customHeight="1">
      <c r="A111" s="143">
        <v>2</v>
      </c>
      <c r="B111" s="154" t="s">
        <v>1412</v>
      </c>
      <c r="C111" s="143" t="s">
        <v>1429</v>
      </c>
      <c r="D111" s="155" t="s">
        <v>159</v>
      </c>
      <c r="E111" s="154" t="str">
        <f>VLOOKUP($D111,'[279]TS SF'!$C$10:$D$413,2,0)</f>
        <v>DA+6</v>
      </c>
      <c r="F111" s="154" t="s">
        <v>158</v>
      </c>
      <c r="G111" s="154" t="str">
        <f>VLOOKUP($F111,'[279]TS SF'!$C$10:$D$413,2,0)</f>
        <v>DA+3</v>
      </c>
      <c r="H111" s="156" t="s">
        <v>1501</v>
      </c>
      <c r="I111" s="154" t="s">
        <v>1502</v>
      </c>
      <c r="J111" s="154">
        <v>119</v>
      </c>
      <c r="K111" s="1295"/>
    </row>
    <row r="112" spans="1:11" ht="15.75" customHeight="1">
      <c r="A112" s="143">
        <v>3</v>
      </c>
      <c r="B112" s="154" t="s">
        <v>1412</v>
      </c>
      <c r="C112" s="143" t="s">
        <v>1429</v>
      </c>
      <c r="D112" s="155" t="s">
        <v>318</v>
      </c>
      <c r="E112" s="154" t="str">
        <f>VLOOKUP($D112,'[279]TS SF'!$C$10:$D$413,2,0)</f>
        <v>DA+0</v>
      </c>
      <c r="F112" s="154" t="s">
        <v>319</v>
      </c>
      <c r="G112" s="154" t="str">
        <f>VLOOKUP($F112,'[279]TS SF'!$C$10:$D$413,2,0)</f>
        <v>DB1+0</v>
      </c>
      <c r="H112" s="156" t="s">
        <v>1504</v>
      </c>
      <c r="I112" s="154" t="s">
        <v>1502</v>
      </c>
      <c r="J112" s="154">
        <v>119</v>
      </c>
      <c r="K112" s="1295"/>
    </row>
    <row r="113" spans="1:11" ht="15.75" customHeight="1">
      <c r="A113" s="143">
        <v>4</v>
      </c>
      <c r="B113" s="154" t="s">
        <v>1412</v>
      </c>
      <c r="C113" s="143" t="s">
        <v>1429</v>
      </c>
      <c r="D113" s="155" t="s">
        <v>343</v>
      </c>
      <c r="E113" s="154" t="str">
        <f>VLOOKUP($D113,'[279]TS SF'!$C$10:$D$413,2,0)</f>
        <v>DA+3</v>
      </c>
      <c r="F113" s="154" t="s">
        <v>344</v>
      </c>
      <c r="G113" s="154" t="str">
        <f>VLOOKUP($F113,'[279]TS SF'!$C$10:$D$413,2,0)</f>
        <v>DC2+0</v>
      </c>
      <c r="H113" s="156" t="s">
        <v>1531</v>
      </c>
      <c r="I113" s="154" t="s">
        <v>1502</v>
      </c>
      <c r="J113" s="154">
        <v>119</v>
      </c>
      <c r="K113" s="1295"/>
    </row>
    <row r="114" spans="1:11" ht="15.75" customHeight="1">
      <c r="A114" s="143">
        <v>5</v>
      </c>
      <c r="B114" s="154" t="s">
        <v>1412</v>
      </c>
      <c r="C114" s="143" t="s">
        <v>1429</v>
      </c>
      <c r="D114" s="155" t="s">
        <v>356</v>
      </c>
      <c r="E114" s="154" t="str">
        <f>VLOOKUP($D114,'[279]TS SF'!$C$10:$D$413,2,0)</f>
        <v>DA+0</v>
      </c>
      <c r="F114" s="155" t="s">
        <v>175</v>
      </c>
      <c r="G114" s="154" t="str">
        <f>VLOOKUP($F114,'[279]TS SF'!$C$10:$D$413,2,0)</f>
        <v>DA+0</v>
      </c>
      <c r="H114" s="156" t="s">
        <v>1507</v>
      </c>
      <c r="I114" s="154" t="s">
        <v>1502</v>
      </c>
      <c r="J114" s="154">
        <v>119</v>
      </c>
      <c r="K114" s="1295"/>
    </row>
    <row r="115" spans="1:11" ht="15.75" customHeight="1">
      <c r="A115" s="143">
        <v>6</v>
      </c>
      <c r="B115" s="154" t="s">
        <v>1412</v>
      </c>
      <c r="C115" s="143" t="s">
        <v>1429</v>
      </c>
      <c r="D115" s="155" t="s">
        <v>363</v>
      </c>
      <c r="E115" s="154" t="str">
        <f>VLOOKUP($D115,'[279]TS SF'!$C$10:$D$413,2,0)</f>
        <v>DB1+0</v>
      </c>
      <c r="F115" s="157" t="s">
        <v>364</v>
      </c>
      <c r="G115" s="154" t="str">
        <f>VLOOKUP($F115,'[279]TS SF'!$C$10:$D$413,2,0)</f>
        <v>DA+0</v>
      </c>
      <c r="H115" s="156" t="s">
        <v>1508</v>
      </c>
      <c r="I115" s="154" t="s">
        <v>1502</v>
      </c>
      <c r="J115" s="154">
        <v>119</v>
      </c>
      <c r="K115" s="1295"/>
    </row>
    <row r="116" spans="1:11" ht="15.75" customHeight="1">
      <c r="A116" s="143">
        <v>7</v>
      </c>
      <c r="B116" s="154" t="s">
        <v>1412</v>
      </c>
      <c r="C116" s="143" t="s">
        <v>1429</v>
      </c>
      <c r="D116" s="155" t="s">
        <v>370</v>
      </c>
      <c r="E116" s="154" t="str">
        <f>VLOOKUP($D116,'[279]TS SF'!$C$10:$D$413,2,0)</f>
        <v>DA-1.5</v>
      </c>
      <c r="F116" s="157" t="s">
        <v>179</v>
      </c>
      <c r="G116" s="154" t="str">
        <f>VLOOKUP($F116,'[279]TS SF'!$C$10:$D$413,2,0)</f>
        <v>DC2+3</v>
      </c>
      <c r="H116" s="156" t="s">
        <v>1532</v>
      </c>
      <c r="I116" s="154" t="s">
        <v>1502</v>
      </c>
      <c r="J116" s="154">
        <v>119</v>
      </c>
      <c r="K116" s="1295"/>
    </row>
    <row r="117" spans="1:11" ht="15.75" customHeight="1">
      <c r="A117" s="143">
        <v>8</v>
      </c>
      <c r="B117" s="154" t="s">
        <v>1412</v>
      </c>
      <c r="C117" s="143" t="s">
        <v>1429</v>
      </c>
      <c r="D117" s="155" t="s">
        <v>181</v>
      </c>
      <c r="E117" s="154" t="str">
        <f>VLOOKUP($D117,'[279]TS SF'!$C$10:$D$413,2,0)</f>
        <v>DB2+0</v>
      </c>
      <c r="F117" s="157" t="s">
        <v>374</v>
      </c>
      <c r="G117" s="154" t="str">
        <f>VLOOKUP($F117,'[279]TS SF'!$C$10:$D$413,2,0)</f>
        <v>DA+0</v>
      </c>
      <c r="H117" s="156" t="s">
        <v>1510</v>
      </c>
      <c r="I117" s="154" t="s">
        <v>1502</v>
      </c>
      <c r="J117" s="154">
        <v>119</v>
      </c>
      <c r="K117" s="1295"/>
    </row>
    <row r="118" spans="1:11" ht="15.75" customHeight="1">
      <c r="A118" s="143">
        <v>9</v>
      </c>
      <c r="B118" s="154" t="s">
        <v>1412</v>
      </c>
      <c r="C118" s="143" t="s">
        <v>1429</v>
      </c>
      <c r="D118" s="155" t="s">
        <v>186</v>
      </c>
      <c r="E118" s="154" t="str">
        <f>VLOOKUP($D118,'[279]TS SF'!$C$10:$D$413,2,0)</f>
        <v>DC1+6</v>
      </c>
      <c r="F118" s="157" t="s">
        <v>399</v>
      </c>
      <c r="G118" s="154" t="str">
        <f>VLOOKUP($F118,'[279]TS SF'!$C$10:$D$413,2,0)</f>
        <v>DA+0</v>
      </c>
      <c r="H118" s="156" t="s">
        <v>1533</v>
      </c>
      <c r="I118" s="154" t="s">
        <v>1502</v>
      </c>
      <c r="J118" s="154">
        <v>119</v>
      </c>
      <c r="K118" s="1295"/>
    </row>
    <row r="119" spans="1:11" ht="15.75" customHeight="1">
      <c r="A119" s="143">
        <v>10</v>
      </c>
      <c r="B119" s="154" t="s">
        <v>1412</v>
      </c>
      <c r="C119" s="143" t="s">
        <v>1429</v>
      </c>
      <c r="D119" s="155" t="s">
        <v>410</v>
      </c>
      <c r="E119" s="154" t="str">
        <f>VLOOKUP($D119,'[279]TS SF'!$C$10:$D$413,2,0)</f>
        <v>DA+6</v>
      </c>
      <c r="F119" s="157" t="s">
        <v>415</v>
      </c>
      <c r="G119" s="154" t="str">
        <f>VLOOKUP($F119,'[279]TS SF'!$C$10:$D$413,2,0)</f>
        <v>DD45+0</v>
      </c>
      <c r="H119" s="156" t="s">
        <v>1534</v>
      </c>
      <c r="I119" s="154" t="s">
        <v>1502</v>
      </c>
      <c r="J119" s="154">
        <v>119</v>
      </c>
      <c r="K119" s="1295"/>
    </row>
    <row r="120" spans="1:11" ht="15.75" customHeight="1">
      <c r="A120" s="143">
        <v>11</v>
      </c>
      <c r="B120" s="154" t="s">
        <v>1412</v>
      </c>
      <c r="C120" s="143" t="s">
        <v>1429</v>
      </c>
      <c r="D120" s="155" t="s">
        <v>410</v>
      </c>
      <c r="E120" s="154" t="str">
        <f>VLOOKUP($D120,'[279]TS SF'!$C$10:$D$413,2,0)</f>
        <v>DA+6</v>
      </c>
      <c r="F120" s="157" t="s">
        <v>415</v>
      </c>
      <c r="G120" s="154" t="str">
        <f>VLOOKUP($F120,'[279]TS SF'!$C$10:$D$413,2,0)</f>
        <v>DD45+0</v>
      </c>
      <c r="H120" s="156" t="s">
        <v>1535</v>
      </c>
      <c r="I120" s="154" t="s">
        <v>1502</v>
      </c>
      <c r="J120" s="154">
        <v>119</v>
      </c>
      <c r="K120" s="1295"/>
    </row>
    <row r="121" spans="1:11" ht="15.75" customHeight="1">
      <c r="A121" s="143">
        <v>12</v>
      </c>
      <c r="B121" s="154" t="s">
        <v>1412</v>
      </c>
      <c r="C121" s="143" t="s">
        <v>1429</v>
      </c>
      <c r="D121" s="155" t="s">
        <v>71</v>
      </c>
      <c r="E121" s="154" t="str">
        <f>VLOOKUP($D121,'[279]TS SF'!$C$10:$D$413,2,0)</f>
        <v>DA+1.5</v>
      </c>
      <c r="F121" s="157" t="s">
        <v>421</v>
      </c>
      <c r="G121" s="154" t="str">
        <f>VLOOKUP($F121,'[279]TS SF'!$C$10:$D$413,2,0)</f>
        <v>DB2+0</v>
      </c>
      <c r="H121" s="156" t="s">
        <v>1536</v>
      </c>
      <c r="I121" s="154" t="s">
        <v>1502</v>
      </c>
      <c r="J121" s="154">
        <v>119</v>
      </c>
      <c r="K121" s="1295"/>
    </row>
    <row r="122" spans="1:11" ht="15.75" customHeight="1">
      <c r="A122" s="143">
        <v>13</v>
      </c>
      <c r="B122" s="154" t="s">
        <v>1412</v>
      </c>
      <c r="C122" s="143" t="s">
        <v>1429</v>
      </c>
      <c r="D122" s="155" t="s">
        <v>75</v>
      </c>
      <c r="E122" s="154" t="str">
        <f>VLOOKUP($D122,'[279]TS SF'!$C$10:$D$413,2,0)</f>
        <v>5DC2+9</v>
      </c>
      <c r="F122" s="157" t="s">
        <v>195</v>
      </c>
      <c r="G122" s="154" t="str">
        <f>VLOOKUP($F122,'[279]TS SF'!$C$10:$D$413,2,0)</f>
        <v>5DD45+9</v>
      </c>
      <c r="H122" s="156" t="s">
        <v>1537</v>
      </c>
      <c r="I122" s="154" t="s">
        <v>1502</v>
      </c>
      <c r="J122" s="154">
        <v>119</v>
      </c>
      <c r="K122" s="1295"/>
    </row>
    <row r="123" spans="1:11" ht="15.75" customHeight="1">
      <c r="A123" s="143">
        <v>14</v>
      </c>
      <c r="B123" s="154" t="s">
        <v>1412</v>
      </c>
      <c r="C123" s="143" t="s">
        <v>1429</v>
      </c>
      <c r="D123" s="155" t="s">
        <v>440</v>
      </c>
      <c r="E123" s="154" t="str">
        <f>VLOOKUP($D123,'[279]TS SF'!$C$10:$D$413,2,0)</f>
        <v>5DA+3</v>
      </c>
      <c r="F123" s="157" t="s">
        <v>441</v>
      </c>
      <c r="G123" s="154" t="str">
        <f>VLOOKUP($F123,'[279]TS SF'!$C$10:$D$413,2,0)</f>
        <v>5DA+9</v>
      </c>
      <c r="H123" s="156" t="s">
        <v>1538</v>
      </c>
      <c r="I123" s="154" t="s">
        <v>1502</v>
      </c>
      <c r="J123" s="154">
        <v>119</v>
      </c>
      <c r="K123" s="1295"/>
    </row>
    <row r="124" spans="1:11" ht="15.75" customHeight="1">
      <c r="A124" s="143">
        <v>15</v>
      </c>
      <c r="B124" s="154" t="s">
        <v>1412</v>
      </c>
      <c r="C124" s="143" t="s">
        <v>1429</v>
      </c>
      <c r="D124" s="155" t="s">
        <v>459</v>
      </c>
      <c r="E124" s="154" t="str">
        <f>VLOOKUP($D124,'[279]TS SF'!$C$10:$D$413,2,0)</f>
        <v>5DC1+6</v>
      </c>
      <c r="F124" s="157" t="s">
        <v>460</v>
      </c>
      <c r="G124" s="154" t="str">
        <f>VLOOKUP($F124,'[279]TS SF'!$C$10:$D$413,2,0)</f>
        <v>5DA+6</v>
      </c>
      <c r="H124" s="156" t="s">
        <v>1517</v>
      </c>
      <c r="I124" s="154" t="s">
        <v>1502</v>
      </c>
      <c r="J124" s="154">
        <v>119</v>
      </c>
      <c r="K124" s="1295"/>
    </row>
    <row r="125" spans="1:11" ht="15.75" customHeight="1">
      <c r="A125" s="143">
        <v>16</v>
      </c>
      <c r="B125" s="154" t="s">
        <v>1412</v>
      </c>
      <c r="C125" s="143" t="s">
        <v>1429</v>
      </c>
      <c r="D125" s="155" t="s">
        <v>205</v>
      </c>
      <c r="E125" s="154" t="str">
        <f>VLOOKUP($D125,'[279]TS SF'!$C$10:$D$413,2,0)</f>
        <v>5DC2+0</v>
      </c>
      <c r="F125" s="157" t="s">
        <v>1539</v>
      </c>
      <c r="G125" s="154"/>
      <c r="H125" s="156" t="s">
        <v>1517</v>
      </c>
      <c r="I125" s="154" t="s">
        <v>1502</v>
      </c>
      <c r="J125" s="154">
        <v>119</v>
      </c>
      <c r="K125" s="1296"/>
    </row>
    <row r="126" spans="1:11" ht="18.75" customHeight="1">
      <c r="A126" s="158"/>
      <c r="B126" s="158"/>
      <c r="C126" s="159"/>
      <c r="D126" s="160"/>
      <c r="E126" s="160"/>
      <c r="F126" s="160"/>
      <c r="G126" s="160"/>
      <c r="H126" s="160"/>
      <c r="I126" s="158"/>
      <c r="J126" s="158"/>
      <c r="K126" s="161"/>
    </row>
    <row r="127" spans="1:11" ht="18.75" customHeight="1">
      <c r="A127" s="158"/>
      <c r="B127" s="158"/>
      <c r="C127" s="159"/>
      <c r="D127" s="160"/>
      <c r="E127" s="160"/>
      <c r="F127" s="160"/>
      <c r="G127" s="160"/>
      <c r="H127" s="160"/>
      <c r="I127" s="158"/>
      <c r="J127" s="158"/>
      <c r="K127" s="161"/>
    </row>
    <row r="128" spans="1:11" ht="38.25" customHeight="1">
      <c r="A128" s="1279" t="s">
        <v>1540</v>
      </c>
      <c r="B128" s="1270"/>
      <c r="C128" s="1270"/>
      <c r="D128" s="1270"/>
      <c r="E128" s="1270"/>
      <c r="F128" s="1270"/>
      <c r="G128" s="1270"/>
      <c r="H128" s="140"/>
      <c r="I128" s="141"/>
      <c r="J128" s="141"/>
      <c r="K128" s="142"/>
    </row>
    <row r="129" spans="1:11" ht="15.75" customHeight="1">
      <c r="A129" s="154" t="s">
        <v>41</v>
      </c>
      <c r="B129" s="154" t="s">
        <v>1437</v>
      </c>
      <c r="C129" s="143" t="s">
        <v>1416</v>
      </c>
      <c r="D129" s="154" t="s">
        <v>1541</v>
      </c>
      <c r="E129" s="154" t="s">
        <v>1542</v>
      </c>
      <c r="F129" s="154" t="s">
        <v>1543</v>
      </c>
      <c r="G129" s="1281" t="s">
        <v>21</v>
      </c>
      <c r="H129" s="1270"/>
      <c r="I129" s="1270"/>
      <c r="J129" s="1270"/>
      <c r="K129" s="1262"/>
    </row>
    <row r="130" spans="1:11" ht="78" customHeight="1">
      <c r="A130" s="143">
        <v>1</v>
      </c>
      <c r="B130" s="154" t="s">
        <v>733</v>
      </c>
      <c r="C130" s="143" t="s">
        <v>1544</v>
      </c>
      <c r="D130" s="154" t="s">
        <v>55</v>
      </c>
      <c r="E130" s="154" t="s">
        <v>1545</v>
      </c>
      <c r="F130" s="154" t="s">
        <v>1546</v>
      </c>
      <c r="G130" s="1282" t="s">
        <v>1547</v>
      </c>
      <c r="H130" s="1270"/>
      <c r="I130" s="1270"/>
      <c r="J130" s="1270"/>
      <c r="K130" s="1262"/>
    </row>
    <row r="131" spans="1:11" ht="86.25" customHeight="1">
      <c r="A131" s="143">
        <v>2</v>
      </c>
      <c r="B131" s="154" t="s">
        <v>1412</v>
      </c>
      <c r="C131" s="143" t="s">
        <v>1544</v>
      </c>
      <c r="D131" s="154" t="s">
        <v>55</v>
      </c>
      <c r="E131" s="154" t="s">
        <v>1548</v>
      </c>
      <c r="F131" s="154" t="s">
        <v>1549</v>
      </c>
      <c r="G131" s="1282" t="s">
        <v>1550</v>
      </c>
      <c r="H131" s="1270"/>
      <c r="I131" s="1270"/>
      <c r="J131" s="1270"/>
      <c r="K131" s="1262"/>
    </row>
    <row r="132" spans="1:11" ht="18" customHeight="1">
      <c r="A132" s="91"/>
      <c r="B132" s="91"/>
      <c r="C132" s="121"/>
      <c r="D132" s="90"/>
      <c r="E132" s="90"/>
      <c r="F132" s="90"/>
      <c r="G132" s="90"/>
      <c r="H132" s="90"/>
      <c r="I132" s="91"/>
      <c r="J132" s="91"/>
      <c r="K132" s="92"/>
    </row>
    <row r="133" spans="1:11" ht="18.75" customHeight="1">
      <c r="A133" s="91"/>
      <c r="B133" s="91"/>
      <c r="C133" s="121"/>
      <c r="D133" s="90"/>
      <c r="E133" s="90"/>
      <c r="F133" s="90"/>
      <c r="G133" s="90"/>
      <c r="H133" s="90"/>
      <c r="I133" s="91"/>
      <c r="J133" s="91"/>
      <c r="K133" s="92"/>
    </row>
    <row r="134" spans="1:11" ht="18.75" hidden="1" customHeight="1">
      <c r="A134" s="1283" t="s">
        <v>1551</v>
      </c>
      <c r="B134" s="1284"/>
      <c r="C134" s="1284"/>
      <c r="D134" s="1284"/>
      <c r="E134" s="1284"/>
      <c r="F134" s="1284"/>
      <c r="G134" s="1284"/>
      <c r="H134" s="90"/>
      <c r="I134" s="91"/>
      <c r="J134" s="91"/>
      <c r="K134" s="92"/>
    </row>
    <row r="135" spans="1:11" ht="18.75" hidden="1" customHeight="1">
      <c r="A135" s="1285" t="s">
        <v>1552</v>
      </c>
      <c r="B135" s="1286"/>
      <c r="C135" s="1289" t="s">
        <v>1553</v>
      </c>
      <c r="D135" s="1290" t="s">
        <v>1412</v>
      </c>
      <c r="E135" s="1262"/>
      <c r="F135" s="1291" t="s">
        <v>733</v>
      </c>
      <c r="G135" s="1262"/>
      <c r="H135" s="91"/>
      <c r="I135" s="90"/>
      <c r="J135" s="90"/>
      <c r="K135" s="92"/>
    </row>
    <row r="136" spans="1:11" ht="18.75" hidden="1" customHeight="1">
      <c r="A136" s="1287"/>
      <c r="B136" s="1288"/>
      <c r="C136" s="1242"/>
      <c r="D136" s="162" t="s">
        <v>1554</v>
      </c>
      <c r="E136" s="113" t="s">
        <v>1555</v>
      </c>
      <c r="F136" s="162" t="s">
        <v>1554</v>
      </c>
      <c r="G136" s="113" t="s">
        <v>1555</v>
      </c>
      <c r="H136" s="91"/>
      <c r="I136" s="90"/>
      <c r="J136" s="90"/>
      <c r="K136" s="92"/>
    </row>
    <row r="137" spans="1:11" ht="15.75" hidden="1" customHeight="1">
      <c r="A137" s="1280" t="s">
        <v>1556</v>
      </c>
      <c r="B137" s="1262"/>
      <c r="C137" s="112" t="s">
        <v>1557</v>
      </c>
      <c r="D137" s="162" t="s">
        <v>1558</v>
      </c>
      <c r="E137" s="113">
        <v>2.8000000000000001E-2</v>
      </c>
      <c r="F137" s="162"/>
      <c r="G137" s="113"/>
      <c r="H137" s="91"/>
      <c r="I137" s="90"/>
      <c r="J137" s="90"/>
      <c r="K137" s="92"/>
    </row>
    <row r="138" spans="1:11" ht="54" hidden="1" customHeight="1">
      <c r="A138" s="1272" t="s">
        <v>1556</v>
      </c>
      <c r="B138" s="1262"/>
      <c r="C138" s="97" t="s">
        <v>1557</v>
      </c>
      <c r="D138" s="163" t="s">
        <v>1559</v>
      </c>
      <c r="E138" s="163">
        <v>6.9000000000000006E-2</v>
      </c>
      <c r="F138" s="97" t="s">
        <v>1560</v>
      </c>
      <c r="G138" s="163">
        <v>0.1012</v>
      </c>
      <c r="H138" s="164"/>
      <c r="I138" s="165"/>
      <c r="J138" s="165"/>
      <c r="K138" s="166"/>
    </row>
    <row r="139" spans="1:11" ht="65.25" hidden="1" customHeight="1">
      <c r="A139" s="1271" t="s">
        <v>1561</v>
      </c>
      <c r="B139" s="1262"/>
      <c r="C139" s="112" t="s">
        <v>739</v>
      </c>
      <c r="D139" s="167" t="s">
        <v>1562</v>
      </c>
      <c r="E139" s="112">
        <v>1.141</v>
      </c>
      <c r="F139" s="112" t="s">
        <v>1563</v>
      </c>
      <c r="G139" s="167">
        <v>1.3340000000000001</v>
      </c>
      <c r="H139" s="91"/>
      <c r="I139" s="90"/>
      <c r="J139" s="90"/>
      <c r="K139" s="92"/>
    </row>
    <row r="140" spans="1:11" ht="31.5" hidden="1" customHeight="1">
      <c r="A140" s="1272" t="s">
        <v>1564</v>
      </c>
      <c r="B140" s="1262"/>
      <c r="C140" s="97" t="s">
        <v>1565</v>
      </c>
      <c r="D140" s="163" t="s">
        <v>1566</v>
      </c>
      <c r="E140" s="163">
        <v>0.58399999999999996</v>
      </c>
      <c r="F140" s="163" t="s">
        <v>1567</v>
      </c>
      <c r="G140" s="163">
        <v>0.28999999999999998</v>
      </c>
      <c r="H140" s="164"/>
      <c r="I140" s="165"/>
      <c r="J140" s="165"/>
      <c r="K140" s="166"/>
    </row>
    <row r="141" spans="1:11" ht="33.75" hidden="1" customHeight="1">
      <c r="A141" s="1280" t="s">
        <v>1564</v>
      </c>
      <c r="B141" s="1262"/>
      <c r="C141" s="112" t="s">
        <v>1565</v>
      </c>
      <c r="D141" s="167"/>
      <c r="E141" s="167"/>
      <c r="F141" s="167" t="s">
        <v>1568</v>
      </c>
      <c r="G141" s="167">
        <v>0.22500000000000001</v>
      </c>
      <c r="H141" s="91"/>
      <c r="I141" s="90"/>
      <c r="J141" s="90"/>
      <c r="K141" s="92"/>
    </row>
    <row r="142" spans="1:11" ht="66.75" hidden="1" customHeight="1">
      <c r="A142" s="1280" t="s">
        <v>1556</v>
      </c>
      <c r="B142" s="1262"/>
      <c r="C142" s="112" t="s">
        <v>738</v>
      </c>
      <c r="D142" s="167"/>
      <c r="E142" s="167"/>
      <c r="F142" s="167" t="s">
        <v>1569</v>
      </c>
      <c r="G142" s="167">
        <v>5.5E-2</v>
      </c>
      <c r="H142" s="91"/>
      <c r="I142" s="90"/>
      <c r="J142" s="90"/>
      <c r="K142" s="92"/>
    </row>
    <row r="143" spans="1:11" ht="15.75" hidden="1" customHeight="1">
      <c r="A143" s="1280" t="s">
        <v>1564</v>
      </c>
      <c r="B143" s="1262"/>
      <c r="C143" s="112" t="s">
        <v>878</v>
      </c>
      <c r="D143" s="167"/>
      <c r="E143" s="167"/>
      <c r="F143" s="167" t="s">
        <v>1570</v>
      </c>
      <c r="G143" s="167">
        <v>0.45100000000000001</v>
      </c>
      <c r="H143" s="91"/>
      <c r="I143" s="90"/>
      <c r="J143" s="90"/>
      <c r="K143" s="92"/>
    </row>
    <row r="144" spans="1:11" ht="103.5" hidden="1" customHeight="1">
      <c r="A144" s="1272" t="s">
        <v>740</v>
      </c>
      <c r="B144" s="1262"/>
      <c r="C144" s="168"/>
      <c r="D144" s="163"/>
      <c r="E144" s="163">
        <v>0.77100000000000002</v>
      </c>
      <c r="F144" s="163"/>
      <c r="G144" s="163">
        <v>1.4650000000000001</v>
      </c>
      <c r="H144" s="164"/>
      <c r="I144" s="165"/>
      <c r="J144" s="165"/>
      <c r="K144" s="166"/>
    </row>
    <row r="145" spans="1:9" ht="15.75" hidden="1" customHeight="1">
      <c r="A145" s="1272" t="s">
        <v>743</v>
      </c>
      <c r="B145" s="1262"/>
      <c r="C145" s="168"/>
      <c r="D145" s="163"/>
      <c r="E145" s="163"/>
      <c r="F145" s="163"/>
      <c r="G145" s="163">
        <v>0.48299999999999998</v>
      </c>
      <c r="H145" s="164"/>
      <c r="I145" s="165"/>
    </row>
    <row r="146" spans="1:9" ht="18.75" hidden="1" customHeight="1">
      <c r="A146" s="1272" t="s">
        <v>746</v>
      </c>
      <c r="B146" s="1262"/>
      <c r="C146" s="168"/>
      <c r="D146" s="163"/>
      <c r="E146" s="163"/>
      <c r="F146" s="163"/>
      <c r="G146" s="163">
        <v>0.40500000000000003</v>
      </c>
      <c r="H146" s="164"/>
      <c r="I146" s="165"/>
    </row>
    <row r="147" spans="1:9" ht="29.25" hidden="1" customHeight="1">
      <c r="A147" s="1272" t="s">
        <v>749</v>
      </c>
      <c r="B147" s="1262"/>
      <c r="C147" s="168"/>
      <c r="D147" s="163"/>
      <c r="E147" s="163"/>
      <c r="F147" s="163"/>
      <c r="G147" s="163">
        <v>9.1999999999999998E-2</v>
      </c>
      <c r="H147" s="164"/>
      <c r="I147" s="165"/>
    </row>
    <row r="148" spans="1:9" ht="18.75" hidden="1" customHeight="1">
      <c r="A148" s="1280" t="s">
        <v>735</v>
      </c>
      <c r="B148" s="1262"/>
      <c r="C148" s="169"/>
      <c r="D148" s="167"/>
      <c r="E148" s="167">
        <v>0.92900000000000005</v>
      </c>
      <c r="F148" s="167"/>
      <c r="G148" s="167">
        <v>1.4</v>
      </c>
      <c r="H148" s="91"/>
      <c r="I148" s="90"/>
    </row>
    <row r="149" spans="1:9" ht="18.75" hidden="1" customHeight="1">
      <c r="A149" s="1280"/>
      <c r="B149" s="1262"/>
      <c r="C149" s="169"/>
      <c r="D149" s="167"/>
      <c r="E149" s="167"/>
      <c r="F149" s="167"/>
      <c r="G149" s="167"/>
      <c r="H149" s="91"/>
      <c r="I149" s="90"/>
    </row>
    <row r="150" spans="1:9" ht="18.75" hidden="1" customHeight="1">
      <c r="A150" s="1300" t="s">
        <v>1571</v>
      </c>
      <c r="B150" s="1301"/>
      <c r="C150" s="1302"/>
      <c r="D150" s="170"/>
      <c r="E150" s="170">
        <f>SUM(E138:E149)</f>
        <v>3.4939999999999998</v>
      </c>
      <c r="F150" s="170"/>
      <c r="G150" s="170">
        <f>SUM(G138:G148)</f>
        <v>6.3011999999999997</v>
      </c>
      <c r="H150" s="90"/>
      <c r="I150" s="91"/>
    </row>
    <row r="151" spans="1:9" ht="18.75" customHeight="1">
      <c r="A151" s="91"/>
      <c r="B151" s="91"/>
      <c r="C151" s="121"/>
      <c r="D151" s="90"/>
      <c r="E151" s="90"/>
      <c r="F151" s="90"/>
      <c r="G151" s="90"/>
      <c r="H151" s="90"/>
      <c r="I151" s="91"/>
    </row>
    <row r="152" spans="1:9" ht="34.5" customHeight="1">
      <c r="A152" s="1292" t="s">
        <v>1572</v>
      </c>
      <c r="B152" s="1293"/>
      <c r="C152" s="1293"/>
      <c r="D152" s="1293"/>
      <c r="E152" s="1293"/>
      <c r="F152" s="1293"/>
      <c r="G152" s="1293"/>
      <c r="H152" s="1293"/>
      <c r="I152" s="91"/>
    </row>
    <row r="153" spans="1:9" s="200" customFormat="1" ht="58.5" customHeight="1">
      <c r="A153" s="451" t="s">
        <v>41</v>
      </c>
      <c r="B153" s="457" t="s">
        <v>42</v>
      </c>
      <c r="C153" s="451" t="s">
        <v>1573</v>
      </c>
      <c r="D153" s="458" t="s">
        <v>1574</v>
      </c>
      <c r="E153" s="1274" t="s">
        <v>21</v>
      </c>
      <c r="F153" s="1274"/>
      <c r="G153" s="1274"/>
      <c r="H153" s="1274"/>
      <c r="I153" s="199"/>
    </row>
    <row r="154" spans="1:9" ht="18.75" customHeight="1">
      <c r="A154" s="172">
        <v>1</v>
      </c>
      <c r="B154" s="1297" t="s">
        <v>1575</v>
      </c>
      <c r="C154" s="173" t="s">
        <v>735</v>
      </c>
      <c r="D154" s="172">
        <v>2.0009999999999999</v>
      </c>
      <c r="E154" s="1274" t="s">
        <v>1576</v>
      </c>
      <c r="F154" s="1274"/>
      <c r="G154" s="1274"/>
      <c r="H154" s="1274"/>
      <c r="I154" s="1273"/>
    </row>
    <row r="155" spans="1:9" ht="18.75">
      <c r="A155" s="172">
        <v>2</v>
      </c>
      <c r="B155" s="1297"/>
      <c r="C155" s="173" t="s">
        <v>55</v>
      </c>
      <c r="D155" s="172">
        <v>1.919</v>
      </c>
      <c r="E155" s="1274"/>
      <c r="F155" s="1274"/>
      <c r="G155" s="1274"/>
      <c r="H155" s="1274"/>
      <c r="I155" s="1273"/>
    </row>
    <row r="156" spans="1:9" ht="18.75">
      <c r="A156" s="172">
        <v>3</v>
      </c>
      <c r="B156" s="1297"/>
      <c r="C156" s="173" t="s">
        <v>740</v>
      </c>
      <c r="D156" s="172">
        <v>1.026</v>
      </c>
      <c r="E156" s="1274"/>
      <c r="F156" s="1274"/>
      <c r="G156" s="1274"/>
      <c r="H156" s="1274"/>
      <c r="I156" s="1273"/>
    </row>
    <row r="157" spans="1:9" ht="49.5" customHeight="1">
      <c r="A157" s="459"/>
      <c r="B157" s="1297"/>
      <c r="C157" s="173" t="s">
        <v>1577</v>
      </c>
      <c r="D157" s="460">
        <f>SUM(D154:D156)</f>
        <v>4.9459999999999997</v>
      </c>
      <c r="E157" s="1274"/>
      <c r="F157" s="1274"/>
      <c r="G157" s="1274"/>
      <c r="H157" s="1274"/>
      <c r="I157" s="1273"/>
    </row>
    <row r="158" spans="1:9" ht="18.75">
      <c r="A158" s="452"/>
      <c r="B158" s="453"/>
      <c r="C158" s="454"/>
      <c r="D158" s="455"/>
      <c r="E158" s="456"/>
      <c r="F158" s="456"/>
      <c r="G158" s="456"/>
      <c r="H158" s="456"/>
      <c r="I158" s="91"/>
    </row>
    <row r="159" spans="1:9" ht="18.75" customHeight="1">
      <c r="A159" s="171">
        <v>1</v>
      </c>
      <c r="B159" s="1297" t="s">
        <v>1211</v>
      </c>
      <c r="C159" s="173" t="s">
        <v>735</v>
      </c>
      <c r="D159" s="172">
        <v>3.3902000000000001</v>
      </c>
      <c r="E159" s="1274" t="s">
        <v>1578</v>
      </c>
      <c r="F159" s="1274"/>
      <c r="G159" s="1274"/>
      <c r="H159" s="1274"/>
      <c r="I159" s="91"/>
    </row>
    <row r="160" spans="1:9" ht="18.75" customHeight="1">
      <c r="A160" s="171">
        <v>2</v>
      </c>
      <c r="B160" s="1297"/>
      <c r="C160" s="173" t="s">
        <v>55</v>
      </c>
      <c r="D160" s="172">
        <v>3.0642</v>
      </c>
      <c r="E160" s="1274"/>
      <c r="F160" s="1274"/>
      <c r="G160" s="1274"/>
      <c r="H160" s="1274"/>
      <c r="I160" s="91"/>
    </row>
    <row r="161" spans="1:8" ht="18.75" customHeight="1">
      <c r="A161" s="171">
        <v>3</v>
      </c>
      <c r="B161" s="1297"/>
      <c r="C161" s="173" t="s">
        <v>740</v>
      </c>
      <c r="D161" s="172">
        <v>1.7545999999999999</v>
      </c>
      <c r="E161" s="1274"/>
      <c r="F161" s="1274"/>
      <c r="G161" s="1274"/>
      <c r="H161" s="1274"/>
    </row>
    <row r="162" spans="1:8" ht="102" customHeight="1">
      <c r="A162" s="177">
        <v>4</v>
      </c>
      <c r="B162" s="1298"/>
      <c r="C162" s="179" t="s">
        <v>743</v>
      </c>
      <c r="D162" s="178">
        <v>0.501</v>
      </c>
      <c r="E162" s="1274"/>
      <c r="F162" s="1274"/>
      <c r="G162" s="1274"/>
      <c r="H162" s="1274"/>
    </row>
    <row r="163" spans="1:8" ht="18.75" customHeight="1">
      <c r="A163" s="177">
        <v>5</v>
      </c>
      <c r="B163" s="1298"/>
      <c r="C163" s="179" t="s">
        <v>749</v>
      </c>
      <c r="D163" s="178">
        <v>9.1999999999999998E-2</v>
      </c>
      <c r="E163" s="1274" t="s">
        <v>1579</v>
      </c>
      <c r="F163" s="1274"/>
      <c r="G163" s="1274"/>
      <c r="H163" s="1274"/>
    </row>
    <row r="164" spans="1:8" ht="94.5" customHeight="1">
      <c r="A164" s="177">
        <v>6</v>
      </c>
      <c r="B164" s="1298"/>
      <c r="C164" s="179" t="s">
        <v>746</v>
      </c>
      <c r="D164" s="178">
        <v>0.40500000000000003</v>
      </c>
      <c r="E164" s="1274"/>
      <c r="F164" s="1274"/>
      <c r="G164" s="1274"/>
      <c r="H164" s="1274"/>
    </row>
    <row r="165" spans="1:8" ht="18.75" customHeight="1" thickBot="1">
      <c r="A165" s="174"/>
      <c r="B165" s="1299"/>
      <c r="C165" s="175" t="s">
        <v>1577</v>
      </c>
      <c r="D165" s="176">
        <f>SUM(D159:D164)</f>
        <v>9.206999999999999</v>
      </c>
      <c r="E165" s="1274"/>
      <c r="F165" s="1274"/>
      <c r="G165" s="1274"/>
      <c r="H165" s="1274"/>
    </row>
  </sheetData>
  <autoFilter ref="A27:DA125" xr:uid="{00000000-0009-0000-0000-000010000000}"/>
  <mergeCells count="75">
    <mergeCell ref="E154:H157"/>
    <mergeCell ref="A152:H152"/>
    <mergeCell ref="E159:H162"/>
    <mergeCell ref="K78:K125"/>
    <mergeCell ref="A141:B141"/>
    <mergeCell ref="B159:B165"/>
    <mergeCell ref="A143:B143"/>
    <mergeCell ref="A144:B144"/>
    <mergeCell ref="A145:B145"/>
    <mergeCell ref="A146:B146"/>
    <mergeCell ref="A147:B147"/>
    <mergeCell ref="A148:B148"/>
    <mergeCell ref="A149:B149"/>
    <mergeCell ref="A150:C150"/>
    <mergeCell ref="B154:B157"/>
    <mergeCell ref="A128:G128"/>
    <mergeCell ref="I154:I157"/>
    <mergeCell ref="E163:H165"/>
    <mergeCell ref="E153:H153"/>
    <mergeCell ref="J26:J27"/>
    <mergeCell ref="A66:G66"/>
    <mergeCell ref="A77:G77"/>
    <mergeCell ref="A142:B142"/>
    <mergeCell ref="G129:K129"/>
    <mergeCell ref="G130:K130"/>
    <mergeCell ref="G131:K131"/>
    <mergeCell ref="A134:G134"/>
    <mergeCell ref="A135:B136"/>
    <mergeCell ref="C135:C136"/>
    <mergeCell ref="D135:E135"/>
    <mergeCell ref="F135:G135"/>
    <mergeCell ref="A137:B137"/>
    <mergeCell ref="A139:B139"/>
    <mergeCell ref="A140:B140"/>
    <mergeCell ref="A18:A19"/>
    <mergeCell ref="B18:B19"/>
    <mergeCell ref="A20:A21"/>
    <mergeCell ref="B20:B21"/>
    <mergeCell ref="A138:B138"/>
    <mergeCell ref="D26:G26"/>
    <mergeCell ref="H18:H19"/>
    <mergeCell ref="H22:H23"/>
    <mergeCell ref="A12:A13"/>
    <mergeCell ref="B12:B13"/>
    <mergeCell ref="A14:A15"/>
    <mergeCell ref="B14:B15"/>
    <mergeCell ref="A16:A17"/>
    <mergeCell ref="B16:B17"/>
    <mergeCell ref="A22:A23"/>
    <mergeCell ref="B22:B23"/>
    <mergeCell ref="A24:C24"/>
    <mergeCell ref="A1:H1"/>
    <mergeCell ref="A2:H2"/>
    <mergeCell ref="A3:H3"/>
    <mergeCell ref="A4:H4"/>
    <mergeCell ref="AY6:AY7"/>
    <mergeCell ref="AK7:AK8"/>
    <mergeCell ref="AL7:AN7"/>
    <mergeCell ref="AO7:AQ7"/>
    <mergeCell ref="AR7:AR8"/>
    <mergeCell ref="AS7:AS8"/>
    <mergeCell ref="AX6:AX7"/>
    <mergeCell ref="AU6:AU7"/>
    <mergeCell ref="AV6:AW6"/>
    <mergeCell ref="AE8:AE9"/>
    <mergeCell ref="AF8:AG8"/>
    <mergeCell ref="AH8:AH9"/>
    <mergeCell ref="M5:O5"/>
    <mergeCell ref="A10:A11"/>
    <mergeCell ref="B10:B11"/>
    <mergeCell ref="A8:A9"/>
    <mergeCell ref="B8:B9"/>
    <mergeCell ref="I5:L5"/>
    <mergeCell ref="A6:A7"/>
    <mergeCell ref="B6:B7"/>
  </mergeCells>
  <printOptions horizontalCentered="1"/>
  <pageMargins left="0.11811023622047245" right="0.11811023622047245" top="0.39370078740157483" bottom="0.15748031496062992" header="0" footer="0"/>
  <pageSetup paperSize="9" scale="13" fitToHeight="0"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8">
    <tabColor rgb="FFFF0000"/>
    <pageSetUpPr fitToPage="1"/>
  </sheetPr>
  <dimension ref="A1:O72"/>
  <sheetViews>
    <sheetView zoomScaleNormal="100" workbookViewId="0">
      <pane ySplit="3" topLeftCell="A4" activePane="bottomLeft" state="frozen"/>
      <selection pane="bottomLeft" activeCell="I64" sqref="I64"/>
    </sheetView>
  </sheetViews>
  <sheetFormatPr defaultColWidth="14.42578125" defaultRowHeight="15" customHeight="1"/>
  <cols>
    <col min="1" max="1" width="7.42578125" customWidth="1"/>
    <col min="2" max="2" width="8" customWidth="1"/>
    <col min="3" max="3" width="10.5703125" customWidth="1"/>
    <col min="4" max="4" width="10.42578125" customWidth="1"/>
    <col min="5" max="5" width="11.42578125" customWidth="1"/>
    <col min="6" max="6" width="12.85546875" customWidth="1"/>
    <col min="7" max="7" width="9" customWidth="1"/>
    <col min="8" max="8" width="44.42578125" customWidth="1"/>
    <col min="9" max="9" width="14.42578125" customWidth="1"/>
    <col min="10" max="10" width="15.140625" customWidth="1"/>
    <col min="11" max="11" width="11.5703125" customWidth="1"/>
    <col min="12" max="12" width="12.42578125" customWidth="1"/>
    <col min="13" max="13" width="12.140625" customWidth="1"/>
    <col min="14" max="14" width="12.42578125" customWidth="1"/>
    <col min="15" max="15" width="9.140625" hidden="1" customWidth="1"/>
    <col min="16" max="35" width="9.140625" customWidth="1"/>
  </cols>
  <sheetData>
    <row r="1" spans="1:15" ht="15" customHeight="1">
      <c r="A1" s="1303" t="s">
        <v>1580</v>
      </c>
      <c r="B1" s="1198"/>
      <c r="C1" s="1198"/>
      <c r="D1" s="1198"/>
      <c r="E1" s="1198"/>
      <c r="F1" s="1198"/>
      <c r="G1" s="1198"/>
      <c r="H1" s="1198"/>
      <c r="I1" s="1198"/>
      <c r="J1" s="1198"/>
      <c r="K1" s="1198"/>
      <c r="L1" s="1198"/>
      <c r="M1" s="1199"/>
      <c r="N1" s="27">
        <f ca="1">TODAY()</f>
        <v>46203</v>
      </c>
      <c r="O1" s="28"/>
    </row>
    <row r="2" spans="1:15" ht="15" customHeight="1">
      <c r="A2" s="29"/>
      <c r="B2" s="29"/>
      <c r="C2" s="29"/>
      <c r="D2" s="29"/>
      <c r="E2" s="29"/>
      <c r="F2" s="29"/>
      <c r="G2" s="29"/>
      <c r="H2" s="29"/>
      <c r="I2" s="30"/>
      <c r="J2" s="29"/>
      <c r="K2" s="29"/>
      <c r="L2" s="29"/>
      <c r="M2" s="29"/>
      <c r="N2" s="27"/>
      <c r="O2" s="28"/>
    </row>
    <row r="3" spans="1:15" ht="48" customHeight="1">
      <c r="A3" s="31" t="s">
        <v>143</v>
      </c>
      <c r="B3" s="31" t="s">
        <v>1155</v>
      </c>
      <c r="C3" s="31" t="s">
        <v>1581</v>
      </c>
      <c r="D3" s="31" t="s">
        <v>7</v>
      </c>
      <c r="E3" s="31" t="s">
        <v>1582</v>
      </c>
      <c r="F3" s="32" t="s">
        <v>1583</v>
      </c>
      <c r="G3" s="31" t="s">
        <v>1584</v>
      </c>
      <c r="H3" s="31" t="s">
        <v>1585</v>
      </c>
      <c r="I3" s="31" t="s">
        <v>1586</v>
      </c>
      <c r="J3" s="31" t="s">
        <v>1587</v>
      </c>
      <c r="K3" s="31" t="s">
        <v>1588</v>
      </c>
      <c r="L3" s="31" t="s">
        <v>1589</v>
      </c>
      <c r="M3" s="31" t="s">
        <v>1590</v>
      </c>
      <c r="N3" s="31" t="s">
        <v>47</v>
      </c>
      <c r="O3" s="991"/>
    </row>
    <row r="4" spans="1:15" ht="21">
      <c r="A4" s="33">
        <v>1</v>
      </c>
      <c r="B4" s="33" t="s">
        <v>371</v>
      </c>
      <c r="C4" s="33" t="str">
        <f>VLOOKUP(B4,'TS SF'!$C$8:$S$1048576,2,0)</f>
        <v>DA+3</v>
      </c>
      <c r="D4" s="33" t="s">
        <v>25</v>
      </c>
      <c r="E4" s="34">
        <v>45774</v>
      </c>
      <c r="F4" s="34"/>
      <c r="G4" s="33">
        <f t="shared" ref="G4:G9" ca="1" si="0">$N$1-E4+1</f>
        <v>430</v>
      </c>
      <c r="H4" s="33" t="s">
        <v>1591</v>
      </c>
      <c r="I4" s="33" t="s">
        <v>1592</v>
      </c>
      <c r="J4" s="33" t="s">
        <v>1593</v>
      </c>
      <c r="K4" s="33" t="s">
        <v>1594</v>
      </c>
      <c r="L4" s="33" t="s">
        <v>1595</v>
      </c>
      <c r="M4" s="33" t="s">
        <v>1596</v>
      </c>
      <c r="N4" s="33" t="s">
        <v>55</v>
      </c>
      <c r="O4" s="992">
        <v>1</v>
      </c>
    </row>
    <row r="5" spans="1:15" ht="21">
      <c r="A5" s="33">
        <f t="shared" ref="A5:A19" si="1">A4+1</f>
        <v>2</v>
      </c>
      <c r="B5" s="33" t="s">
        <v>372</v>
      </c>
      <c r="C5" s="33" t="str">
        <f>VLOOKUP(B5,'TS SF'!$C$8:$S$1048576,2,0)</f>
        <v>DA-3</v>
      </c>
      <c r="D5" s="33" t="s">
        <v>25</v>
      </c>
      <c r="E5" s="34">
        <v>45774</v>
      </c>
      <c r="F5" s="34"/>
      <c r="G5" s="33">
        <f t="shared" ca="1" si="0"/>
        <v>430</v>
      </c>
      <c r="H5" s="33" t="s">
        <v>1591</v>
      </c>
      <c r="I5" s="33" t="s">
        <v>1592</v>
      </c>
      <c r="J5" s="33" t="s">
        <v>1597</v>
      </c>
      <c r="K5" s="33" t="s">
        <v>1598</v>
      </c>
      <c r="L5" s="33" t="s">
        <v>1599</v>
      </c>
      <c r="M5" s="33" t="s">
        <v>1596</v>
      </c>
      <c r="N5" s="33" t="s">
        <v>55</v>
      </c>
      <c r="O5" s="992">
        <v>1</v>
      </c>
    </row>
    <row r="6" spans="1:15" ht="21">
      <c r="A6" s="33">
        <f t="shared" si="1"/>
        <v>3</v>
      </c>
      <c r="B6" s="33" t="s">
        <v>374</v>
      </c>
      <c r="C6" s="33" t="str">
        <f>VLOOKUP(B6,'TS SF'!$C$8:$S$1048576,2,0)</f>
        <v>DA+0</v>
      </c>
      <c r="D6" s="33" t="s">
        <v>25</v>
      </c>
      <c r="E6" s="34">
        <v>45774</v>
      </c>
      <c r="F6" s="34">
        <v>45839</v>
      </c>
      <c r="G6" s="33">
        <f t="shared" ca="1" si="0"/>
        <v>430</v>
      </c>
      <c r="H6" s="33" t="s">
        <v>1591</v>
      </c>
      <c r="I6" s="33" t="s">
        <v>1592</v>
      </c>
      <c r="J6" s="33" t="s">
        <v>1600</v>
      </c>
      <c r="K6" s="33"/>
      <c r="L6" s="33">
        <v>9467874974</v>
      </c>
      <c r="M6" s="33" t="s">
        <v>1596</v>
      </c>
      <c r="N6" s="33" t="s">
        <v>55</v>
      </c>
      <c r="O6" s="992">
        <v>1</v>
      </c>
    </row>
    <row r="7" spans="1:15" ht="21">
      <c r="A7" s="33">
        <f t="shared" si="1"/>
        <v>4</v>
      </c>
      <c r="B7" s="33" t="s">
        <v>375</v>
      </c>
      <c r="C7" s="33" t="str">
        <f>VLOOKUP(B7,'TS SF'!$C$8:$S$1048576,2,0)</f>
        <v>DA-3</v>
      </c>
      <c r="D7" s="33" t="s">
        <v>25</v>
      </c>
      <c r="E7" s="34">
        <v>45774</v>
      </c>
      <c r="F7" s="34"/>
      <c r="G7" s="33">
        <f t="shared" ca="1" si="0"/>
        <v>430</v>
      </c>
      <c r="H7" s="33" t="s">
        <v>1591</v>
      </c>
      <c r="I7" s="33" t="s">
        <v>1592</v>
      </c>
      <c r="J7" s="33" t="s">
        <v>1601</v>
      </c>
      <c r="K7" s="33"/>
      <c r="L7" s="33">
        <v>9416123004</v>
      </c>
      <c r="M7" s="33" t="s">
        <v>1596</v>
      </c>
      <c r="N7" s="33" t="s">
        <v>55</v>
      </c>
      <c r="O7" s="992">
        <v>1</v>
      </c>
    </row>
    <row r="8" spans="1:15" ht="21">
      <c r="A8" s="33">
        <f t="shared" si="1"/>
        <v>5</v>
      </c>
      <c r="B8" s="33" t="s">
        <v>376</v>
      </c>
      <c r="C8" s="33" t="str">
        <f>VLOOKUP(B8,'TS SF'!$C$8:$S$1048576,2,0)</f>
        <v>DA-3</v>
      </c>
      <c r="D8" s="33" t="s">
        <v>25</v>
      </c>
      <c r="E8" s="34">
        <v>45774</v>
      </c>
      <c r="F8" s="34"/>
      <c r="G8" s="33">
        <f t="shared" ca="1" si="0"/>
        <v>430</v>
      </c>
      <c r="H8" s="33" t="s">
        <v>1591</v>
      </c>
      <c r="I8" s="33" t="s">
        <v>1592</v>
      </c>
      <c r="J8" s="33" t="s">
        <v>1602</v>
      </c>
      <c r="K8" s="33"/>
      <c r="L8" s="33">
        <v>7015457214</v>
      </c>
      <c r="M8" s="33" t="s">
        <v>1596</v>
      </c>
      <c r="N8" s="33" t="s">
        <v>55</v>
      </c>
      <c r="O8" s="992">
        <v>1</v>
      </c>
    </row>
    <row r="9" spans="1:15" ht="21">
      <c r="A9" s="33">
        <f t="shared" si="1"/>
        <v>6</v>
      </c>
      <c r="B9" s="33" t="s">
        <v>178</v>
      </c>
      <c r="C9" s="33" t="str">
        <f>VLOOKUP(B9,'TS SF'!$C$8:$S$1048576,2,0)</f>
        <v>DA+3</v>
      </c>
      <c r="D9" s="33" t="s">
        <v>25</v>
      </c>
      <c r="E9" s="34">
        <v>45751</v>
      </c>
      <c r="F9" s="34"/>
      <c r="G9" s="33">
        <f t="shared" ca="1" si="0"/>
        <v>453</v>
      </c>
      <c r="H9" s="33" t="s">
        <v>1591</v>
      </c>
      <c r="I9" s="33" t="s">
        <v>1592</v>
      </c>
      <c r="J9" s="33" t="s">
        <v>1603</v>
      </c>
      <c r="K9" s="33" t="s">
        <v>1604</v>
      </c>
      <c r="L9" s="33">
        <v>9812365010</v>
      </c>
      <c r="M9" s="33" t="s">
        <v>962</v>
      </c>
      <c r="N9" s="33" t="s">
        <v>739</v>
      </c>
      <c r="O9" s="992">
        <v>1</v>
      </c>
    </row>
    <row r="10" spans="1:15">
      <c r="A10" s="33">
        <f t="shared" si="1"/>
        <v>7</v>
      </c>
      <c r="B10" s="33" t="s">
        <v>379</v>
      </c>
      <c r="C10" s="33" t="str">
        <f>VLOOKUP(B10,'TS SF'!$C$8:$S$1048576,2,0)</f>
        <v>DA+0</v>
      </c>
      <c r="D10" s="33" t="s">
        <v>25</v>
      </c>
      <c r="E10" s="34">
        <v>45752</v>
      </c>
      <c r="F10" s="34">
        <v>45798</v>
      </c>
      <c r="G10" s="33">
        <f>F10-E10</f>
        <v>46</v>
      </c>
      <c r="H10" s="33" t="s">
        <v>1605</v>
      </c>
      <c r="I10" s="33" t="s">
        <v>1606</v>
      </c>
      <c r="J10" s="33" t="s">
        <v>1607</v>
      </c>
      <c r="K10" s="33" t="s">
        <v>1608</v>
      </c>
      <c r="L10" s="33">
        <v>9812100060</v>
      </c>
      <c r="M10" s="33" t="s">
        <v>1609</v>
      </c>
      <c r="N10" s="33" t="s">
        <v>739</v>
      </c>
      <c r="O10" s="992"/>
    </row>
    <row r="11" spans="1:15" ht="21">
      <c r="A11" s="33">
        <f t="shared" si="1"/>
        <v>8</v>
      </c>
      <c r="B11" s="33" t="s">
        <v>380</v>
      </c>
      <c r="C11" s="33" t="str">
        <f>VLOOKUP(B11,'TS SF'!$C$8:$S$1048576,2,0)</f>
        <v>DA+0</v>
      </c>
      <c r="D11" s="33" t="s">
        <v>25</v>
      </c>
      <c r="E11" s="34">
        <v>45759</v>
      </c>
      <c r="F11" s="34"/>
      <c r="G11" s="33">
        <f ca="1">$N$1-E11+1</f>
        <v>445</v>
      </c>
      <c r="H11" s="33" t="s">
        <v>1591</v>
      </c>
      <c r="I11" s="33" t="s">
        <v>1592</v>
      </c>
      <c r="J11" s="33" t="s">
        <v>1610</v>
      </c>
      <c r="K11" s="33" t="s">
        <v>1611</v>
      </c>
      <c r="L11" s="33"/>
      <c r="M11" s="33" t="s">
        <v>962</v>
      </c>
      <c r="N11" s="33" t="s">
        <v>739</v>
      </c>
      <c r="O11" s="992">
        <v>1</v>
      </c>
    </row>
    <row r="12" spans="1:15" ht="21">
      <c r="A12" s="33">
        <f t="shared" si="1"/>
        <v>9</v>
      </c>
      <c r="B12" s="33" t="s">
        <v>391</v>
      </c>
      <c r="C12" s="33" t="str">
        <f>VLOOKUP(B12,'TS SF'!$C$8:$S$1048576,2,0)</f>
        <v>DA+1.5</v>
      </c>
      <c r="D12" s="33" t="s">
        <v>25</v>
      </c>
      <c r="E12" s="34">
        <v>45717</v>
      </c>
      <c r="F12" s="34">
        <v>45793</v>
      </c>
      <c r="G12" s="33">
        <f>F12-E12</f>
        <v>76</v>
      </c>
      <c r="H12" s="33" t="s">
        <v>1605</v>
      </c>
      <c r="I12" s="33" t="s">
        <v>1606</v>
      </c>
      <c r="J12" s="33" t="s">
        <v>1612</v>
      </c>
      <c r="K12" s="33"/>
      <c r="L12" s="33" t="s">
        <v>1613</v>
      </c>
      <c r="M12" s="33" t="s">
        <v>1614</v>
      </c>
      <c r="N12" s="33" t="s">
        <v>739</v>
      </c>
      <c r="O12" s="992"/>
    </row>
    <row r="13" spans="1:15" ht="21">
      <c r="A13" s="33">
        <f t="shared" si="1"/>
        <v>10</v>
      </c>
      <c r="B13" s="33" t="s">
        <v>394</v>
      </c>
      <c r="C13" s="33" t="str">
        <f>VLOOKUP(B13,'TS SF'!$C$8:$S$1048576,2,0)</f>
        <v>DA+0</v>
      </c>
      <c r="D13" s="33" t="s">
        <v>25</v>
      </c>
      <c r="E13" s="34">
        <v>45738</v>
      </c>
      <c r="F13" s="34"/>
      <c r="G13" s="33">
        <f ca="1">$N$1-E13+1</f>
        <v>466</v>
      </c>
      <c r="H13" s="33" t="s">
        <v>1591</v>
      </c>
      <c r="I13" s="33" t="s">
        <v>1592</v>
      </c>
      <c r="J13" s="33" t="s">
        <v>1615</v>
      </c>
      <c r="K13" s="33"/>
      <c r="L13" s="33" t="s">
        <v>1616</v>
      </c>
      <c r="M13" s="33" t="s">
        <v>1617</v>
      </c>
      <c r="N13" s="33" t="s">
        <v>1617</v>
      </c>
      <c r="O13" s="992">
        <v>1</v>
      </c>
    </row>
    <row r="14" spans="1:15" ht="21">
      <c r="A14" s="33">
        <f t="shared" si="1"/>
        <v>11</v>
      </c>
      <c r="B14" s="33" t="s">
        <v>406</v>
      </c>
      <c r="C14" s="33" t="str">
        <f>VLOOKUP(B14,'TS SF'!$C$8:$S$1048576,2,0)</f>
        <v>DA+3</v>
      </c>
      <c r="D14" s="33" t="s">
        <v>25</v>
      </c>
      <c r="E14" s="34">
        <v>45776</v>
      </c>
      <c r="F14" s="34">
        <v>45802</v>
      </c>
      <c r="G14" s="33">
        <f>F14-E14</f>
        <v>26</v>
      </c>
      <c r="H14" s="33" t="s">
        <v>1605</v>
      </c>
      <c r="I14" s="33" t="s">
        <v>1606</v>
      </c>
      <c r="J14" s="33" t="s">
        <v>1618</v>
      </c>
      <c r="K14" s="33" t="s">
        <v>1619</v>
      </c>
      <c r="L14" s="33" t="s">
        <v>1620</v>
      </c>
      <c r="M14" s="33" t="s">
        <v>1621</v>
      </c>
      <c r="N14" s="33" t="s">
        <v>739</v>
      </c>
      <c r="O14" s="992"/>
    </row>
    <row r="15" spans="1:15" ht="21">
      <c r="A15" s="33">
        <f t="shared" si="1"/>
        <v>12</v>
      </c>
      <c r="B15" s="33" t="s">
        <v>407</v>
      </c>
      <c r="C15" s="33" t="str">
        <f>VLOOKUP(B15,'TS SF'!$C$8:$S$1048576,2,0)</f>
        <v>DA+3</v>
      </c>
      <c r="D15" s="33" t="s">
        <v>25</v>
      </c>
      <c r="E15" s="34">
        <v>45776</v>
      </c>
      <c r="F15" s="34"/>
      <c r="G15" s="33">
        <f t="shared" ref="G15:G24" ca="1" si="2">$N$1-E15+1</f>
        <v>428</v>
      </c>
      <c r="H15" s="33" t="s">
        <v>1591</v>
      </c>
      <c r="I15" s="33" t="s">
        <v>1592</v>
      </c>
      <c r="J15" s="33" t="s">
        <v>1622</v>
      </c>
      <c r="K15" s="33"/>
      <c r="L15" s="33" t="s">
        <v>1623</v>
      </c>
      <c r="M15" s="33" t="s">
        <v>1621</v>
      </c>
      <c r="N15" s="33" t="s">
        <v>739</v>
      </c>
      <c r="O15" s="992">
        <v>1</v>
      </c>
    </row>
    <row r="16" spans="1:15" ht="21">
      <c r="A16" s="33">
        <f t="shared" si="1"/>
        <v>13</v>
      </c>
      <c r="B16" s="33" t="s">
        <v>408</v>
      </c>
      <c r="C16" s="33" t="str">
        <f>VLOOKUP(B16,'TS SF'!$C$8:$S$1048576,2,0)</f>
        <v>DA+6</v>
      </c>
      <c r="D16" s="33" t="s">
        <v>25</v>
      </c>
      <c r="E16" s="34">
        <v>45762</v>
      </c>
      <c r="F16" s="34"/>
      <c r="G16" s="33">
        <f t="shared" ca="1" si="2"/>
        <v>442</v>
      </c>
      <c r="H16" s="33" t="s">
        <v>1591</v>
      </c>
      <c r="I16" s="33" t="s">
        <v>1592</v>
      </c>
      <c r="J16" s="33" t="s">
        <v>1624</v>
      </c>
      <c r="K16" s="33" t="s">
        <v>1625</v>
      </c>
      <c r="L16" s="33">
        <v>9813263383</v>
      </c>
      <c r="M16" s="33" t="s">
        <v>1621</v>
      </c>
      <c r="N16" s="33" t="s">
        <v>739</v>
      </c>
      <c r="O16" s="992">
        <v>1</v>
      </c>
    </row>
    <row r="17" spans="1:15" ht="21">
      <c r="A17" s="33">
        <f t="shared" si="1"/>
        <v>14</v>
      </c>
      <c r="B17" s="33" t="s">
        <v>410</v>
      </c>
      <c r="C17" s="33" t="str">
        <f>VLOOKUP(B17,'TS SF'!$C$8:$S$1048576,2,0)</f>
        <v>DA+6</v>
      </c>
      <c r="D17" s="33" t="s">
        <v>25</v>
      </c>
      <c r="E17" s="34">
        <v>45760</v>
      </c>
      <c r="F17" s="34"/>
      <c r="G17" s="33">
        <f t="shared" ca="1" si="2"/>
        <v>444</v>
      </c>
      <c r="H17" s="33" t="s">
        <v>1591</v>
      </c>
      <c r="I17" s="33" t="s">
        <v>1592</v>
      </c>
      <c r="J17" s="33" t="s">
        <v>1626</v>
      </c>
      <c r="K17" s="33" t="s">
        <v>1627</v>
      </c>
      <c r="L17" s="33" t="s">
        <v>1628</v>
      </c>
      <c r="M17" s="33" t="s">
        <v>1621</v>
      </c>
      <c r="N17" s="33" t="s">
        <v>739</v>
      </c>
      <c r="O17" s="992">
        <v>1</v>
      </c>
    </row>
    <row r="18" spans="1:15" ht="21">
      <c r="A18" s="33">
        <f t="shared" si="1"/>
        <v>15</v>
      </c>
      <c r="B18" s="33" t="s">
        <v>416</v>
      </c>
      <c r="C18" s="33" t="str">
        <f>VLOOKUP(B18,'TS SF'!$C$8:$S$1048576,2,0)</f>
        <v>DA+1.5</v>
      </c>
      <c r="D18" s="33" t="s">
        <v>25</v>
      </c>
      <c r="E18" s="34">
        <v>45761</v>
      </c>
      <c r="F18" s="34"/>
      <c r="G18" s="33">
        <f t="shared" ca="1" si="2"/>
        <v>443</v>
      </c>
      <c r="H18" s="33" t="s">
        <v>1591</v>
      </c>
      <c r="I18" s="33" t="s">
        <v>1592</v>
      </c>
      <c r="J18" s="33" t="s">
        <v>1629</v>
      </c>
      <c r="K18" s="33" t="s">
        <v>1630</v>
      </c>
      <c r="L18" s="33">
        <v>9812346450</v>
      </c>
      <c r="M18" s="33" t="s">
        <v>1631</v>
      </c>
      <c r="N18" s="33" t="s">
        <v>739</v>
      </c>
      <c r="O18" s="992">
        <v>1</v>
      </c>
    </row>
    <row r="19" spans="1:15" ht="21">
      <c r="A19" s="33">
        <f t="shared" si="1"/>
        <v>16</v>
      </c>
      <c r="B19" s="33" t="s">
        <v>417</v>
      </c>
      <c r="C19" s="33" t="str">
        <f>VLOOKUP(B19,'TS SF'!$C$8:$S$1048576,2,0)</f>
        <v>DA+6</v>
      </c>
      <c r="D19" s="33" t="s">
        <v>25</v>
      </c>
      <c r="E19" s="34">
        <v>45762</v>
      </c>
      <c r="F19" s="34"/>
      <c r="G19" s="33">
        <f t="shared" ca="1" si="2"/>
        <v>442</v>
      </c>
      <c r="H19" s="33" t="s">
        <v>1591</v>
      </c>
      <c r="I19" s="33" t="s">
        <v>1592</v>
      </c>
      <c r="J19" s="33" t="s">
        <v>1632</v>
      </c>
      <c r="K19" s="33" t="s">
        <v>1633</v>
      </c>
      <c r="L19" s="33" t="s">
        <v>1634</v>
      </c>
      <c r="M19" s="33" t="s">
        <v>1631</v>
      </c>
      <c r="N19" s="33" t="s">
        <v>739</v>
      </c>
      <c r="O19" s="992">
        <v>1</v>
      </c>
    </row>
    <row r="20" spans="1:15" ht="21">
      <c r="A20" s="33">
        <v>17</v>
      </c>
      <c r="B20" s="33" t="s">
        <v>420</v>
      </c>
      <c r="C20" s="33" t="str">
        <f>VLOOKUP(B20,'TS SF'!$C$8:$S$1048576,2,0)</f>
        <v>DA+0</v>
      </c>
      <c r="D20" s="33" t="s">
        <v>25</v>
      </c>
      <c r="E20" s="34">
        <v>45760</v>
      </c>
      <c r="F20" s="34"/>
      <c r="G20" s="33">
        <f t="shared" ca="1" si="2"/>
        <v>444</v>
      </c>
      <c r="H20" s="33" t="s">
        <v>1591</v>
      </c>
      <c r="I20" s="33" t="s">
        <v>1592</v>
      </c>
      <c r="J20" s="33" t="s">
        <v>1635</v>
      </c>
      <c r="K20" s="33" t="s">
        <v>1636</v>
      </c>
      <c r="L20" s="33" t="s">
        <v>1637</v>
      </c>
      <c r="M20" s="33" t="s">
        <v>1631</v>
      </c>
      <c r="N20" s="33" t="s">
        <v>739</v>
      </c>
      <c r="O20" s="992">
        <v>1</v>
      </c>
    </row>
    <row r="21" spans="1:15" ht="15.75" customHeight="1">
      <c r="A21" s="33">
        <v>18</v>
      </c>
      <c r="B21" s="33" t="s">
        <v>71</v>
      </c>
      <c r="C21" s="33" t="str">
        <f>VLOOKUP(B21,'TS SF'!$C$8:$S$1048576,2,0)</f>
        <v>DA+1.5</v>
      </c>
      <c r="D21" s="33" t="s">
        <v>25</v>
      </c>
      <c r="E21" s="34">
        <v>45760</v>
      </c>
      <c r="F21" s="34"/>
      <c r="G21" s="33">
        <f t="shared" ca="1" si="2"/>
        <v>444</v>
      </c>
      <c r="H21" s="33" t="s">
        <v>1591</v>
      </c>
      <c r="I21" s="33" t="s">
        <v>1592</v>
      </c>
      <c r="J21" s="33" t="s">
        <v>1638</v>
      </c>
      <c r="K21" s="33" t="s">
        <v>1639</v>
      </c>
      <c r="L21" s="33">
        <v>9350342508</v>
      </c>
      <c r="M21" s="33" t="s">
        <v>1631</v>
      </c>
      <c r="N21" s="33" t="s">
        <v>739</v>
      </c>
      <c r="O21" s="992">
        <v>1</v>
      </c>
    </row>
    <row r="22" spans="1:15" ht="15.75" customHeight="1">
      <c r="A22" s="33">
        <v>19</v>
      </c>
      <c r="B22" s="33" t="s">
        <v>364</v>
      </c>
      <c r="C22" s="33" t="str">
        <f>VLOOKUP(B22,'TS SF'!$C$8:$S$1048576,2,0)</f>
        <v>DA+0</v>
      </c>
      <c r="D22" s="33" t="s">
        <v>25</v>
      </c>
      <c r="E22" s="34">
        <v>45824</v>
      </c>
      <c r="F22" s="34"/>
      <c r="G22" s="33">
        <f t="shared" ca="1" si="2"/>
        <v>380</v>
      </c>
      <c r="H22" s="33" t="s">
        <v>1640</v>
      </c>
      <c r="I22" s="33" t="s">
        <v>1592</v>
      </c>
      <c r="J22" s="33" t="s">
        <v>1641</v>
      </c>
      <c r="K22" s="33" t="s">
        <v>1642</v>
      </c>
      <c r="L22" s="33">
        <v>949925762</v>
      </c>
      <c r="M22" s="33" t="s">
        <v>1596</v>
      </c>
      <c r="N22" s="33" t="s">
        <v>55</v>
      </c>
      <c r="O22" s="992">
        <v>1</v>
      </c>
    </row>
    <row r="23" spans="1:15" ht="15.75" customHeight="1">
      <c r="A23" s="33">
        <v>20</v>
      </c>
      <c r="B23" s="33" t="s">
        <v>365</v>
      </c>
      <c r="C23" s="33" t="str">
        <f>VLOOKUP(B23,'TS SF'!$C$8:$S$1048576,2,0)</f>
        <v>DA+0</v>
      </c>
      <c r="D23" s="33" t="s">
        <v>25</v>
      </c>
      <c r="E23" s="34">
        <v>45824</v>
      </c>
      <c r="F23" s="34"/>
      <c r="G23" s="33">
        <f t="shared" ca="1" si="2"/>
        <v>380</v>
      </c>
      <c r="H23" s="33" t="s">
        <v>1640</v>
      </c>
      <c r="I23" s="33" t="s">
        <v>1592</v>
      </c>
      <c r="J23" s="33" t="s">
        <v>1643</v>
      </c>
      <c r="K23" s="33" t="s">
        <v>1644</v>
      </c>
      <c r="L23" s="33">
        <v>9466150116</v>
      </c>
      <c r="M23" s="33" t="s">
        <v>1596</v>
      </c>
      <c r="N23" s="33" t="s">
        <v>55</v>
      </c>
      <c r="O23" s="992">
        <v>1</v>
      </c>
    </row>
    <row r="24" spans="1:15" ht="15.75" customHeight="1">
      <c r="A24" s="33">
        <v>21</v>
      </c>
      <c r="B24" s="33" t="s">
        <v>369</v>
      </c>
      <c r="C24" s="33" t="str">
        <f>VLOOKUP(B24,'TS SF'!$C$8:$S$1048576,2,0)</f>
        <v>DA-1.5</v>
      </c>
      <c r="D24" s="33" t="s">
        <v>25</v>
      </c>
      <c r="E24" s="34">
        <v>45824</v>
      </c>
      <c r="F24" s="34"/>
      <c r="G24" s="33">
        <f t="shared" ca="1" si="2"/>
        <v>380</v>
      </c>
      <c r="H24" s="33" t="s">
        <v>1640</v>
      </c>
      <c r="I24" s="33" t="s">
        <v>1592</v>
      </c>
      <c r="J24" s="33" t="s">
        <v>1645</v>
      </c>
      <c r="K24" s="33"/>
      <c r="L24" s="33"/>
      <c r="M24" s="33" t="s">
        <v>1596</v>
      </c>
      <c r="N24" s="33" t="s">
        <v>55</v>
      </c>
      <c r="O24" s="992">
        <v>1</v>
      </c>
    </row>
    <row r="25" spans="1:15" ht="15.75" customHeight="1">
      <c r="A25" s="33">
        <v>22</v>
      </c>
      <c r="B25" s="33" t="s">
        <v>370</v>
      </c>
      <c r="C25" s="33" t="str">
        <f>VLOOKUP(B25,'TS SF'!$C$8:$S$1048576,2,0)</f>
        <v>DA-1.5</v>
      </c>
      <c r="D25" s="33" t="s">
        <v>25</v>
      </c>
      <c r="E25" s="34">
        <v>45824</v>
      </c>
      <c r="F25" s="34">
        <v>45826</v>
      </c>
      <c r="G25" s="33">
        <f>F25-E25</f>
        <v>2</v>
      </c>
      <c r="H25" s="33" t="s">
        <v>1640</v>
      </c>
      <c r="I25" s="33" t="s">
        <v>1606</v>
      </c>
      <c r="J25" s="33" t="s">
        <v>1646</v>
      </c>
      <c r="K25" s="33"/>
      <c r="L25" s="33">
        <v>8901254602</v>
      </c>
      <c r="M25" s="33" t="s">
        <v>1596</v>
      </c>
      <c r="N25" s="33" t="s">
        <v>55</v>
      </c>
      <c r="O25" s="992"/>
    </row>
    <row r="26" spans="1:15" ht="15.75" customHeight="1">
      <c r="A26" s="33">
        <v>23</v>
      </c>
      <c r="B26" s="33" t="s">
        <v>292</v>
      </c>
      <c r="C26" s="33" t="str">
        <f>VLOOKUP(B26,'TS SF'!$C$8:$S$1048576,2,0)</f>
        <v>DA+3</v>
      </c>
      <c r="D26" s="33" t="s">
        <v>25</v>
      </c>
      <c r="E26" s="34">
        <v>45826</v>
      </c>
      <c r="F26" s="34"/>
      <c r="G26" s="33">
        <f t="shared" ref="G26:G28" ca="1" si="3">$N$1-E26+1</f>
        <v>378</v>
      </c>
      <c r="H26" s="33"/>
      <c r="I26" s="33" t="s">
        <v>1592</v>
      </c>
      <c r="J26" s="33" t="s">
        <v>1647</v>
      </c>
      <c r="K26" s="33"/>
      <c r="L26" s="33"/>
      <c r="M26" s="33"/>
      <c r="N26" s="33"/>
      <c r="O26" s="992">
        <v>1</v>
      </c>
    </row>
    <row r="27" spans="1:15" ht="15.75" customHeight="1">
      <c r="A27" s="33">
        <v>24</v>
      </c>
      <c r="B27" s="33" t="s">
        <v>293</v>
      </c>
      <c r="C27" s="33" t="str">
        <f>VLOOKUP(B27,'TS SF'!$C$8:$S$1048576,2,0)</f>
        <v>DA+0</v>
      </c>
      <c r="D27" s="33" t="s">
        <v>25</v>
      </c>
      <c r="E27" s="34">
        <v>45826</v>
      </c>
      <c r="F27" s="34"/>
      <c r="G27" s="33">
        <f t="shared" ca="1" si="3"/>
        <v>378</v>
      </c>
      <c r="H27" s="33"/>
      <c r="I27" s="33" t="s">
        <v>1592</v>
      </c>
      <c r="J27" s="33" t="s">
        <v>1648</v>
      </c>
      <c r="K27" s="33"/>
      <c r="L27" s="33"/>
      <c r="M27" s="33"/>
      <c r="N27" s="33"/>
      <c r="O27" s="992">
        <v>1</v>
      </c>
    </row>
    <row r="28" spans="1:15" ht="15.75" customHeight="1">
      <c r="A28" s="33">
        <v>25</v>
      </c>
      <c r="B28" s="33" t="s">
        <v>294</v>
      </c>
      <c r="C28" s="33" t="str">
        <f>VLOOKUP(B28,'TS SF'!$C$8:$S$1048576,2,0)</f>
        <v>DA+6</v>
      </c>
      <c r="D28" s="33" t="s">
        <v>25</v>
      </c>
      <c r="E28" s="34">
        <v>45826</v>
      </c>
      <c r="F28" s="34"/>
      <c r="G28" s="33">
        <f t="shared" ca="1" si="3"/>
        <v>378</v>
      </c>
      <c r="H28" s="33"/>
      <c r="I28" s="33" t="s">
        <v>1592</v>
      </c>
      <c r="J28" s="33" t="s">
        <v>1649</v>
      </c>
      <c r="K28" s="33"/>
      <c r="L28" s="33">
        <v>8449631111</v>
      </c>
      <c r="M28" s="33"/>
      <c r="N28" s="33"/>
      <c r="O28" s="992">
        <v>1</v>
      </c>
    </row>
    <row r="29" spans="1:15" ht="15.75" customHeight="1">
      <c r="A29" s="33">
        <v>26</v>
      </c>
      <c r="B29" s="33" t="s">
        <v>185</v>
      </c>
      <c r="C29" s="33" t="str">
        <f>VLOOKUP(B29,'TS SF'!$C$8:$S$1048576,2,0)</f>
        <v>DB1+0</v>
      </c>
      <c r="D29" s="33" t="s">
        <v>25</v>
      </c>
      <c r="E29" s="34">
        <v>45835</v>
      </c>
      <c r="F29" s="34">
        <v>45843</v>
      </c>
      <c r="G29" s="33">
        <f t="shared" ref="G29:G30" si="4">F29-E29</f>
        <v>8</v>
      </c>
      <c r="H29" s="33" t="s">
        <v>1591</v>
      </c>
      <c r="I29" s="33" t="s">
        <v>1606</v>
      </c>
      <c r="J29" s="33" t="s">
        <v>1650</v>
      </c>
      <c r="K29" s="33" t="s">
        <v>1651</v>
      </c>
      <c r="L29" s="33">
        <v>9467252125</v>
      </c>
      <c r="M29" s="33" t="s">
        <v>950</v>
      </c>
      <c r="N29" s="33" t="s">
        <v>55</v>
      </c>
      <c r="O29" s="992">
        <v>1</v>
      </c>
    </row>
    <row r="30" spans="1:15" ht="15.75" customHeight="1">
      <c r="A30" s="33">
        <v>27</v>
      </c>
      <c r="B30" s="33" t="s">
        <v>179</v>
      </c>
      <c r="C30" s="33" t="str">
        <f>VLOOKUP(B30,'TS SF'!$C$8:$S$1048576,2,0)</f>
        <v>DC2+3</v>
      </c>
      <c r="D30" s="33" t="s">
        <v>25</v>
      </c>
      <c r="E30" s="34">
        <v>45842</v>
      </c>
      <c r="F30" s="34">
        <v>45919</v>
      </c>
      <c r="G30" s="33">
        <f t="shared" si="4"/>
        <v>77</v>
      </c>
      <c r="H30" s="33" t="s">
        <v>1591</v>
      </c>
      <c r="I30" s="33" t="s">
        <v>1606</v>
      </c>
      <c r="J30" s="33" t="s">
        <v>1652</v>
      </c>
      <c r="K30" s="33" t="s">
        <v>1653</v>
      </c>
      <c r="L30" s="33">
        <v>9466329508</v>
      </c>
      <c r="M30" s="33" t="s">
        <v>884</v>
      </c>
      <c r="N30" s="33" t="s">
        <v>55</v>
      </c>
      <c r="O30" s="992"/>
    </row>
    <row r="31" spans="1:15" ht="15.75" customHeight="1">
      <c r="A31" s="33">
        <v>28</v>
      </c>
      <c r="B31" s="33" t="s">
        <v>180</v>
      </c>
      <c r="C31" s="33" t="str">
        <f>VLOOKUP(B31,'TS SF'!$C$8:$S$1048576,2,0)</f>
        <v>DB2+0</v>
      </c>
      <c r="D31" s="33" t="s">
        <v>25</v>
      </c>
      <c r="E31" s="34">
        <v>45835</v>
      </c>
      <c r="F31" s="34"/>
      <c r="G31" s="33">
        <f t="shared" ref="G31:G59" ca="1" si="5">$N$1-E31+1</f>
        <v>369</v>
      </c>
      <c r="H31" s="33" t="s">
        <v>1591</v>
      </c>
      <c r="I31" s="33" t="s">
        <v>1606</v>
      </c>
      <c r="J31" s="33" t="s">
        <v>1654</v>
      </c>
      <c r="K31" s="33" t="s">
        <v>1655</v>
      </c>
      <c r="L31" s="33">
        <v>8569911929</v>
      </c>
      <c r="M31" s="33" t="s">
        <v>1656</v>
      </c>
      <c r="N31" s="33" t="s">
        <v>739</v>
      </c>
      <c r="O31" s="992"/>
    </row>
    <row r="32" spans="1:15" ht="15.75" customHeight="1">
      <c r="A32" s="33">
        <v>27</v>
      </c>
      <c r="B32" s="33" t="s">
        <v>328</v>
      </c>
      <c r="C32" s="33" t="str">
        <f>VLOOKUP(B32,'TS SF'!$C$8:$S$1048576,2,0)</f>
        <v>DA+0</v>
      </c>
      <c r="D32" s="33" t="s">
        <v>25</v>
      </c>
      <c r="E32" s="34">
        <v>45854</v>
      </c>
      <c r="F32" s="34"/>
      <c r="G32" s="33">
        <f t="shared" ca="1" si="5"/>
        <v>350</v>
      </c>
      <c r="H32" s="33" t="s">
        <v>1657</v>
      </c>
      <c r="I32" s="33" t="s">
        <v>1592</v>
      </c>
      <c r="J32" s="33" t="s">
        <v>1658</v>
      </c>
      <c r="K32" s="33" t="s">
        <v>1659</v>
      </c>
      <c r="L32" s="33">
        <v>9991620086</v>
      </c>
      <c r="M32" s="33" t="s">
        <v>1660</v>
      </c>
      <c r="N32" s="33" t="s">
        <v>737</v>
      </c>
      <c r="O32" s="992">
        <v>1</v>
      </c>
    </row>
    <row r="33" spans="1:15" ht="15.75" customHeight="1">
      <c r="A33" s="33">
        <v>28</v>
      </c>
      <c r="B33" s="33" t="s">
        <v>327</v>
      </c>
      <c r="C33" s="33" t="str">
        <f>VLOOKUP(B33,'TS SF'!$C$8:$S$1048576,2,0)</f>
        <v>DA-3</v>
      </c>
      <c r="D33" s="33" t="s">
        <v>25</v>
      </c>
      <c r="E33" s="34">
        <v>45854</v>
      </c>
      <c r="F33" s="34"/>
      <c r="G33" s="33">
        <f t="shared" ca="1" si="5"/>
        <v>350</v>
      </c>
      <c r="H33" s="33" t="s">
        <v>1657</v>
      </c>
      <c r="I33" s="33" t="s">
        <v>1592</v>
      </c>
      <c r="J33" s="33" t="s">
        <v>1661</v>
      </c>
      <c r="K33" s="33" t="s">
        <v>1662</v>
      </c>
      <c r="L33" s="33">
        <v>9873407664</v>
      </c>
      <c r="M33" s="33" t="s">
        <v>1663</v>
      </c>
      <c r="N33" s="33" t="s">
        <v>737</v>
      </c>
      <c r="O33" s="992">
        <v>1</v>
      </c>
    </row>
    <row r="34" spans="1:15" ht="15.75" customHeight="1">
      <c r="A34" s="33">
        <v>29</v>
      </c>
      <c r="B34" s="33" t="s">
        <v>168</v>
      </c>
      <c r="C34" s="33" t="str">
        <f>VLOOKUP(B34,'TS SF'!$C$8:$S$1048576,2,0)</f>
        <v>DA+6</v>
      </c>
      <c r="D34" s="33" t="s">
        <v>25</v>
      </c>
      <c r="E34" s="34">
        <v>45854</v>
      </c>
      <c r="F34" s="34"/>
      <c r="G34" s="33">
        <f t="shared" ca="1" si="5"/>
        <v>350</v>
      </c>
      <c r="H34" s="33" t="s">
        <v>1657</v>
      </c>
      <c r="I34" s="33" t="s">
        <v>1592</v>
      </c>
      <c r="J34" s="33" t="s">
        <v>1664</v>
      </c>
      <c r="K34" s="33" t="s">
        <v>1665</v>
      </c>
      <c r="L34" s="33">
        <v>8168868724</v>
      </c>
      <c r="M34" s="33" t="s">
        <v>1660</v>
      </c>
      <c r="N34" s="33" t="s">
        <v>737</v>
      </c>
      <c r="O34" s="992">
        <v>1</v>
      </c>
    </row>
    <row r="35" spans="1:15" ht="15.75" customHeight="1">
      <c r="A35" s="33">
        <v>30</v>
      </c>
      <c r="B35" s="33" t="s">
        <v>329</v>
      </c>
      <c r="C35" s="33" t="str">
        <f>VLOOKUP(B35,'TS SF'!$C$8:$S$1048576,2,0)</f>
        <v>DA+0</v>
      </c>
      <c r="D35" s="33" t="s">
        <v>25</v>
      </c>
      <c r="E35" s="34">
        <v>45854</v>
      </c>
      <c r="F35" s="34"/>
      <c r="G35" s="33">
        <f t="shared" ca="1" si="5"/>
        <v>350</v>
      </c>
      <c r="H35" s="33" t="s">
        <v>1657</v>
      </c>
      <c r="I35" s="33" t="s">
        <v>1592</v>
      </c>
      <c r="J35" s="33" t="s">
        <v>1666</v>
      </c>
      <c r="K35" s="33" t="s">
        <v>1667</v>
      </c>
      <c r="L35" s="33">
        <v>7015458662</v>
      </c>
      <c r="M35" s="33" t="s">
        <v>1660</v>
      </c>
      <c r="N35" s="33" t="s">
        <v>737</v>
      </c>
      <c r="O35" s="992">
        <v>1</v>
      </c>
    </row>
    <row r="36" spans="1:15" ht="15.75" customHeight="1">
      <c r="A36" s="33">
        <v>31</v>
      </c>
      <c r="B36" s="33" t="s">
        <v>330</v>
      </c>
      <c r="C36" s="33" t="str">
        <f>VLOOKUP(B36,'TS SF'!$C$8:$S$1048576,2,0)</f>
        <v>DA+3</v>
      </c>
      <c r="D36" s="33" t="s">
        <v>25</v>
      </c>
      <c r="E36" s="34">
        <v>45854</v>
      </c>
      <c r="F36" s="34"/>
      <c r="G36" s="33">
        <f t="shared" ca="1" si="5"/>
        <v>350</v>
      </c>
      <c r="H36" s="33" t="s">
        <v>1657</v>
      </c>
      <c r="I36" s="33" t="s">
        <v>1592</v>
      </c>
      <c r="J36" s="33" t="s">
        <v>1668</v>
      </c>
      <c r="K36" s="33"/>
      <c r="L36" s="33" t="s">
        <v>1669</v>
      </c>
      <c r="M36" s="33" t="s">
        <v>1660</v>
      </c>
      <c r="N36" s="33" t="s">
        <v>737</v>
      </c>
      <c r="O36" s="992">
        <v>1</v>
      </c>
    </row>
    <row r="37" spans="1:15" ht="15.75" customHeight="1">
      <c r="A37" s="33">
        <v>32</v>
      </c>
      <c r="B37" s="33" t="s">
        <v>324</v>
      </c>
      <c r="C37" s="33" t="str">
        <f>VLOOKUP(B37,'TS SF'!$C$8:$S$1048576,2,0)</f>
        <v>DA+0</v>
      </c>
      <c r="D37" s="33" t="s">
        <v>25</v>
      </c>
      <c r="E37" s="34">
        <v>45854</v>
      </c>
      <c r="F37" s="34"/>
      <c r="G37" s="33">
        <f t="shared" ca="1" si="5"/>
        <v>350</v>
      </c>
      <c r="H37" s="33" t="s">
        <v>1657</v>
      </c>
      <c r="I37" s="33" t="s">
        <v>1592</v>
      </c>
      <c r="J37" s="33" t="s">
        <v>1670</v>
      </c>
      <c r="K37" s="33" t="s">
        <v>1671</v>
      </c>
      <c r="L37" s="33">
        <v>9812813090</v>
      </c>
      <c r="M37" s="33" t="s">
        <v>1672</v>
      </c>
      <c r="N37" s="33" t="s">
        <v>737</v>
      </c>
      <c r="O37" s="992">
        <v>1</v>
      </c>
    </row>
    <row r="38" spans="1:15" ht="15.75" customHeight="1">
      <c r="A38" s="33">
        <v>33</v>
      </c>
      <c r="B38" s="33" t="s">
        <v>163</v>
      </c>
      <c r="C38" s="33" t="str">
        <f>VLOOKUP(B38,'TS SF'!$C$8:$S$1048576,2,0)</f>
        <v>DA+0</v>
      </c>
      <c r="D38" s="33" t="s">
        <v>25</v>
      </c>
      <c r="E38" s="34">
        <v>45854</v>
      </c>
      <c r="F38" s="34"/>
      <c r="G38" s="33">
        <f t="shared" ca="1" si="5"/>
        <v>350</v>
      </c>
      <c r="H38" s="33" t="s">
        <v>1657</v>
      </c>
      <c r="I38" s="33" t="s">
        <v>1592</v>
      </c>
      <c r="J38" s="33" t="s">
        <v>1673</v>
      </c>
      <c r="K38" s="33" t="s">
        <v>1674</v>
      </c>
      <c r="L38" s="33">
        <v>9812021238</v>
      </c>
      <c r="M38" s="33" t="s">
        <v>1672</v>
      </c>
      <c r="N38" s="33" t="s">
        <v>737</v>
      </c>
      <c r="O38" s="992">
        <v>1</v>
      </c>
    </row>
    <row r="39" spans="1:15" ht="15.75" customHeight="1">
      <c r="A39" s="33">
        <v>34</v>
      </c>
      <c r="B39" s="33" t="s">
        <v>325</v>
      </c>
      <c r="C39" s="33" t="str">
        <f>VLOOKUP(B39,'TS SF'!$C$8:$S$1048576,2,0)</f>
        <v>DA+6</v>
      </c>
      <c r="D39" s="33" t="s">
        <v>25</v>
      </c>
      <c r="E39" s="34">
        <v>45854</v>
      </c>
      <c r="F39" s="34"/>
      <c r="G39" s="33">
        <f t="shared" ca="1" si="5"/>
        <v>350</v>
      </c>
      <c r="H39" s="33" t="s">
        <v>1657</v>
      </c>
      <c r="I39" s="33" t="s">
        <v>1592</v>
      </c>
      <c r="J39" s="33" t="s">
        <v>1675</v>
      </c>
      <c r="K39" s="33" t="s">
        <v>1676</v>
      </c>
      <c r="L39" s="33">
        <v>9813290041</v>
      </c>
      <c r="M39" s="33" t="s">
        <v>1672</v>
      </c>
      <c r="N39" s="33" t="s">
        <v>737</v>
      </c>
      <c r="O39" s="992">
        <v>1</v>
      </c>
    </row>
    <row r="40" spans="1:15" ht="15.75" customHeight="1">
      <c r="A40" s="33">
        <v>35</v>
      </c>
      <c r="B40" s="33" t="s">
        <v>326</v>
      </c>
      <c r="C40" s="33" t="str">
        <f>VLOOKUP(B40,'TS SF'!$C$8:$S$1048576,2,0)</f>
        <v>DA+3</v>
      </c>
      <c r="D40" s="33" t="s">
        <v>25</v>
      </c>
      <c r="E40" s="34">
        <v>45854</v>
      </c>
      <c r="F40" s="34"/>
      <c r="G40" s="33">
        <f t="shared" ca="1" si="5"/>
        <v>350</v>
      </c>
      <c r="H40" s="33" t="s">
        <v>1657</v>
      </c>
      <c r="I40" s="33" t="s">
        <v>1592</v>
      </c>
      <c r="J40" s="33" t="s">
        <v>1677</v>
      </c>
      <c r="K40" s="33" t="s">
        <v>1678</v>
      </c>
      <c r="L40" s="33">
        <v>7056344159</v>
      </c>
      <c r="M40" s="33" t="s">
        <v>1663</v>
      </c>
      <c r="N40" s="33" t="s">
        <v>55</v>
      </c>
      <c r="O40" s="992">
        <v>1</v>
      </c>
    </row>
    <row r="41" spans="1:15" ht="15.75" customHeight="1">
      <c r="A41" s="33">
        <v>36</v>
      </c>
      <c r="B41" s="35" t="s">
        <v>60</v>
      </c>
      <c r="C41" s="33" t="str">
        <f>VLOOKUP(B41,'TS SF'!$C$8:$S$1048576,2,0)</f>
        <v>DB1+0</v>
      </c>
      <c r="D41" s="33" t="s">
        <v>25</v>
      </c>
      <c r="E41" s="34">
        <v>45874</v>
      </c>
      <c r="F41" s="34"/>
      <c r="G41" s="33">
        <f t="shared" ca="1" si="5"/>
        <v>330</v>
      </c>
      <c r="H41" s="33" t="s">
        <v>1591</v>
      </c>
      <c r="I41" s="33" t="s">
        <v>1592</v>
      </c>
      <c r="J41" s="33" t="s">
        <v>1638</v>
      </c>
      <c r="K41" s="33" t="s">
        <v>1639</v>
      </c>
      <c r="L41" s="33">
        <v>9350342508</v>
      </c>
      <c r="M41" s="33" t="s">
        <v>1631</v>
      </c>
      <c r="N41" s="33" t="s">
        <v>739</v>
      </c>
      <c r="O41" s="992">
        <v>1</v>
      </c>
    </row>
    <row r="42" spans="1:15" ht="15.75" customHeight="1">
      <c r="A42" s="33">
        <v>37</v>
      </c>
      <c r="B42" s="33" t="s">
        <v>419</v>
      </c>
      <c r="C42" s="33" t="str">
        <f>VLOOKUP(B42,'TS SF'!$C$8:$S$1048576,2,0)</f>
        <v>DB2+0</v>
      </c>
      <c r="D42" s="33" t="s">
        <v>25</v>
      </c>
      <c r="E42" s="34">
        <v>45874</v>
      </c>
      <c r="F42" s="34"/>
      <c r="G42" s="33">
        <f t="shared" ca="1" si="5"/>
        <v>330</v>
      </c>
      <c r="H42" s="33" t="s">
        <v>1591</v>
      </c>
      <c r="I42" s="33" t="s">
        <v>1592</v>
      </c>
      <c r="J42" s="33" t="s">
        <v>1679</v>
      </c>
      <c r="K42" s="33" t="s">
        <v>1680</v>
      </c>
      <c r="L42" s="33">
        <v>9896510459</v>
      </c>
      <c r="M42" s="33" t="s">
        <v>1631</v>
      </c>
      <c r="N42" s="33" t="s">
        <v>739</v>
      </c>
      <c r="O42" s="992">
        <v>1</v>
      </c>
    </row>
    <row r="43" spans="1:15" ht="15.75" customHeight="1">
      <c r="A43" s="33">
        <v>38</v>
      </c>
      <c r="B43" s="33" t="s">
        <v>191</v>
      </c>
      <c r="C43" s="33" t="str">
        <f>VLOOKUP(B43,'TS SF'!$C$8:$S$1048576,2,0)</f>
        <v>DC1+0</v>
      </c>
      <c r="D43" s="33" t="s">
        <v>25</v>
      </c>
      <c r="E43" s="34">
        <v>45874</v>
      </c>
      <c r="F43" s="34"/>
      <c r="G43" s="33">
        <f t="shared" ca="1" si="5"/>
        <v>330</v>
      </c>
      <c r="H43" s="33" t="s">
        <v>1591</v>
      </c>
      <c r="I43" s="33" t="s">
        <v>1592</v>
      </c>
      <c r="J43" s="33" t="s">
        <v>1681</v>
      </c>
      <c r="K43" s="33" t="s">
        <v>1682</v>
      </c>
      <c r="L43" s="33">
        <v>9812482899</v>
      </c>
      <c r="M43" s="33" t="s">
        <v>1631</v>
      </c>
      <c r="N43" s="33" t="s">
        <v>739</v>
      </c>
      <c r="O43" s="992">
        <v>1</v>
      </c>
    </row>
    <row r="44" spans="1:15" ht="15.75" customHeight="1">
      <c r="A44" s="33">
        <v>39</v>
      </c>
      <c r="B44" s="33" t="s">
        <v>415</v>
      </c>
      <c r="C44" s="33" t="str">
        <f>VLOOKUP(B44,'TS SF'!$C$8:$S$1048576,2,0)</f>
        <v>DD45+0</v>
      </c>
      <c r="D44" s="33" t="s">
        <v>25</v>
      </c>
      <c r="E44" s="34">
        <v>45850</v>
      </c>
      <c r="F44" s="34"/>
      <c r="G44" s="33">
        <f t="shared" ca="1" si="5"/>
        <v>354</v>
      </c>
      <c r="H44" s="33" t="s">
        <v>1591</v>
      </c>
      <c r="I44" s="33" t="s">
        <v>1592</v>
      </c>
      <c r="J44" s="33" t="s">
        <v>1683</v>
      </c>
      <c r="K44" s="33" t="s">
        <v>1684</v>
      </c>
      <c r="L44" s="33" t="s">
        <v>1685</v>
      </c>
      <c r="M44" s="33" t="s">
        <v>1631</v>
      </c>
      <c r="N44" s="33" t="s">
        <v>739</v>
      </c>
      <c r="O44" s="992">
        <v>1</v>
      </c>
    </row>
    <row r="45" spans="1:15" ht="15.75" customHeight="1">
      <c r="A45" s="33">
        <v>40</v>
      </c>
      <c r="B45" s="33" t="s">
        <v>409</v>
      </c>
      <c r="C45" s="33" t="str">
        <f>VLOOKUP(B45,'TS SF'!$C$8:$S$1048576,2,0)</f>
        <v>DC1+0</v>
      </c>
      <c r="D45" s="33" t="s">
        <v>25</v>
      </c>
      <c r="E45" s="34">
        <v>45850</v>
      </c>
      <c r="F45" s="34"/>
      <c r="G45" s="33">
        <f t="shared" ca="1" si="5"/>
        <v>354</v>
      </c>
      <c r="H45" s="33" t="s">
        <v>1591</v>
      </c>
      <c r="I45" s="33" t="s">
        <v>1592</v>
      </c>
      <c r="J45" s="33" t="s">
        <v>1686</v>
      </c>
      <c r="K45" s="33" t="s">
        <v>1687</v>
      </c>
      <c r="L45" s="33">
        <v>9416940566</v>
      </c>
      <c r="M45" s="33" t="s">
        <v>1621</v>
      </c>
      <c r="N45" s="33" t="s">
        <v>739</v>
      </c>
      <c r="O45" s="992">
        <v>1</v>
      </c>
    </row>
    <row r="46" spans="1:15" ht="15.75" customHeight="1">
      <c r="A46" s="33">
        <v>41</v>
      </c>
      <c r="B46" s="33" t="s">
        <v>190</v>
      </c>
      <c r="C46" s="33" t="str">
        <f>VLOOKUP(B46,'TS SF'!$C$8:$S$1048576,2,0)</f>
        <v>DB1+3</v>
      </c>
      <c r="D46" s="33" t="s">
        <v>25</v>
      </c>
      <c r="E46" s="34">
        <v>45850</v>
      </c>
      <c r="F46" s="34"/>
      <c r="G46" s="33">
        <f t="shared" ca="1" si="5"/>
        <v>354</v>
      </c>
      <c r="H46" s="33" t="s">
        <v>1591</v>
      </c>
      <c r="I46" s="33" t="s">
        <v>1592</v>
      </c>
      <c r="J46" s="33" t="s">
        <v>1688</v>
      </c>
      <c r="K46" s="33" t="s">
        <v>1689</v>
      </c>
      <c r="L46" s="33">
        <v>9813263383</v>
      </c>
      <c r="M46" s="33" t="s">
        <v>1621</v>
      </c>
      <c r="N46" s="33" t="s">
        <v>739</v>
      </c>
      <c r="O46" s="992">
        <v>1</v>
      </c>
    </row>
    <row r="47" spans="1:15" ht="15.75" customHeight="1">
      <c r="A47" s="33">
        <v>42</v>
      </c>
      <c r="B47" s="33" t="s">
        <v>405</v>
      </c>
      <c r="C47" s="33" t="str">
        <f>VLOOKUP(B47,'TS SF'!$C$8:$S$1048576,2,0)</f>
        <v>DB2+0</v>
      </c>
      <c r="D47" s="33" t="s">
        <v>25</v>
      </c>
      <c r="E47" s="34">
        <v>45873</v>
      </c>
      <c r="F47" s="34"/>
      <c r="G47" s="33">
        <f t="shared" ca="1" si="5"/>
        <v>331</v>
      </c>
      <c r="H47" s="33" t="s">
        <v>1690</v>
      </c>
      <c r="I47" s="33" t="s">
        <v>1592</v>
      </c>
      <c r="J47" s="33" t="s">
        <v>1691</v>
      </c>
      <c r="K47" s="33" t="s">
        <v>1692</v>
      </c>
      <c r="L47" s="33" t="s">
        <v>1693</v>
      </c>
      <c r="M47" s="33" t="s">
        <v>1621</v>
      </c>
      <c r="N47" s="33" t="s">
        <v>739</v>
      </c>
      <c r="O47" s="992">
        <v>1</v>
      </c>
    </row>
    <row r="48" spans="1:15" ht="15.75" customHeight="1">
      <c r="A48" s="33">
        <v>43</v>
      </c>
      <c r="B48" s="33" t="s">
        <v>189</v>
      </c>
      <c r="C48" s="33" t="str">
        <f>VLOOKUP(B48,'TS SF'!$C$8:$S$1048576,2,0)</f>
        <v>DB2+3</v>
      </c>
      <c r="D48" s="33" t="s">
        <v>25</v>
      </c>
      <c r="E48" s="34">
        <v>45873</v>
      </c>
      <c r="F48" s="34"/>
      <c r="G48" s="33">
        <f t="shared" ca="1" si="5"/>
        <v>331</v>
      </c>
      <c r="H48" s="33" t="s">
        <v>1591</v>
      </c>
      <c r="I48" s="33" t="s">
        <v>1592</v>
      </c>
      <c r="J48" s="33" t="s">
        <v>1694</v>
      </c>
      <c r="K48" s="33" t="s">
        <v>1695</v>
      </c>
      <c r="L48" s="33" t="s">
        <v>1696</v>
      </c>
      <c r="M48" s="33" t="s">
        <v>1621</v>
      </c>
      <c r="N48" s="33" t="s">
        <v>739</v>
      </c>
      <c r="O48" s="992">
        <v>1</v>
      </c>
    </row>
    <row r="49" spans="1:15" ht="15.75" customHeight="1">
      <c r="A49" s="33">
        <v>44</v>
      </c>
      <c r="B49" s="33" t="s">
        <v>401</v>
      </c>
      <c r="C49" s="33" t="str">
        <f>VLOOKUP(B49,'TS SF'!$C$8:$S$1048576,2,0)</f>
        <v>DD45+0</v>
      </c>
      <c r="D49" s="33" t="s">
        <v>25</v>
      </c>
      <c r="E49" s="34">
        <v>45873</v>
      </c>
      <c r="F49" s="34"/>
      <c r="G49" s="33">
        <f t="shared" ca="1" si="5"/>
        <v>331</v>
      </c>
      <c r="H49" s="33" t="s">
        <v>1591</v>
      </c>
      <c r="I49" s="33" t="s">
        <v>1592</v>
      </c>
      <c r="J49" s="33" t="s">
        <v>1697</v>
      </c>
      <c r="K49" s="33" t="s">
        <v>1698</v>
      </c>
      <c r="L49" s="33" t="s">
        <v>1699</v>
      </c>
      <c r="M49" s="33" t="s">
        <v>1621</v>
      </c>
      <c r="N49" s="33" t="s">
        <v>739</v>
      </c>
      <c r="O49" s="992">
        <v>1</v>
      </c>
    </row>
    <row r="50" spans="1:15" ht="15.75" customHeight="1">
      <c r="A50" s="33">
        <v>45</v>
      </c>
      <c r="B50" s="36" t="s">
        <v>363</v>
      </c>
      <c r="C50" s="33" t="str">
        <f>VLOOKUP(B50,'TS SF'!$C$8:$S$1048576,2,0)</f>
        <v>DB1+0</v>
      </c>
      <c r="D50" s="33" t="s">
        <v>25</v>
      </c>
      <c r="E50" s="34">
        <v>45874</v>
      </c>
      <c r="F50" s="34"/>
      <c r="G50" s="33">
        <f t="shared" ca="1" si="5"/>
        <v>330</v>
      </c>
      <c r="H50" s="33" t="s">
        <v>1605</v>
      </c>
      <c r="I50" s="33" t="s">
        <v>1606</v>
      </c>
      <c r="J50" s="33" t="s">
        <v>1700</v>
      </c>
      <c r="K50" s="33" t="s">
        <v>1701</v>
      </c>
      <c r="L50" s="33">
        <v>9416646066</v>
      </c>
      <c r="M50" s="33" t="s">
        <v>1596</v>
      </c>
      <c r="N50" s="33" t="s">
        <v>55</v>
      </c>
      <c r="O50" s="992"/>
    </row>
    <row r="51" spans="1:15" ht="15.75" customHeight="1">
      <c r="A51" s="33">
        <v>46</v>
      </c>
      <c r="B51" s="36" t="s">
        <v>362</v>
      </c>
      <c r="C51" s="33" t="str">
        <f>VLOOKUP(B51,'TS SF'!$C$8:$S$1048576,2,0)</f>
        <v>DA+3</v>
      </c>
      <c r="D51" s="33" t="s">
        <v>25</v>
      </c>
      <c r="E51" s="34">
        <v>45874</v>
      </c>
      <c r="F51" s="34"/>
      <c r="G51" s="33">
        <f t="shared" ca="1" si="5"/>
        <v>330</v>
      </c>
      <c r="H51" s="33" t="s">
        <v>1702</v>
      </c>
      <c r="I51" s="33" t="s">
        <v>1592</v>
      </c>
      <c r="J51" s="33" t="s">
        <v>1703</v>
      </c>
      <c r="K51" s="33" t="s">
        <v>1704</v>
      </c>
      <c r="L51" s="33" t="s">
        <v>1705</v>
      </c>
      <c r="M51" s="33" t="s">
        <v>1596</v>
      </c>
      <c r="N51" s="33" t="s">
        <v>55</v>
      </c>
      <c r="O51" s="992">
        <v>1</v>
      </c>
    </row>
    <row r="52" spans="1:15" ht="15.75" customHeight="1">
      <c r="A52" s="33">
        <v>47</v>
      </c>
      <c r="B52" s="36" t="s">
        <v>177</v>
      </c>
      <c r="C52" s="33" t="str">
        <f>VLOOKUP(B52,'TS SF'!$C$8:$S$1048576,2,0)</f>
        <v>DA+0</v>
      </c>
      <c r="D52" s="33" t="s">
        <v>25</v>
      </c>
      <c r="E52" s="34">
        <v>45874</v>
      </c>
      <c r="F52" s="34"/>
      <c r="G52" s="33">
        <f t="shared" ca="1" si="5"/>
        <v>330</v>
      </c>
      <c r="H52" s="33" t="s">
        <v>1702</v>
      </c>
      <c r="I52" s="33" t="s">
        <v>1592</v>
      </c>
      <c r="J52" s="33" t="s">
        <v>1706</v>
      </c>
      <c r="K52" s="33" t="s">
        <v>1707</v>
      </c>
      <c r="L52" s="33" t="s">
        <v>1708</v>
      </c>
      <c r="M52" s="33" t="s">
        <v>1596</v>
      </c>
      <c r="N52" s="33" t="s">
        <v>55</v>
      </c>
      <c r="O52" s="992">
        <v>1</v>
      </c>
    </row>
    <row r="53" spans="1:15" ht="15.75" customHeight="1">
      <c r="A53" s="33">
        <v>48</v>
      </c>
      <c r="B53" s="35" t="s">
        <v>173</v>
      </c>
      <c r="C53" s="33" t="str">
        <f>VLOOKUP(B53,'TS SF'!$C$8:$S$1048576,2,0)</f>
        <v>DB2+0</v>
      </c>
      <c r="D53" s="33" t="s">
        <v>25</v>
      </c>
      <c r="E53" s="34">
        <v>45875</v>
      </c>
      <c r="F53" s="34"/>
      <c r="G53" s="33">
        <f t="shared" ca="1" si="5"/>
        <v>329</v>
      </c>
      <c r="H53" s="33" t="s">
        <v>1591</v>
      </c>
      <c r="I53" s="33" t="s">
        <v>1592</v>
      </c>
      <c r="J53" s="33" t="s">
        <v>1709</v>
      </c>
      <c r="K53" s="33" t="s">
        <v>1710</v>
      </c>
      <c r="L53" s="33" t="s">
        <v>1711</v>
      </c>
      <c r="M53" s="33" t="s">
        <v>1712</v>
      </c>
      <c r="N53" s="33" t="s">
        <v>737</v>
      </c>
      <c r="O53" s="992">
        <v>1</v>
      </c>
    </row>
    <row r="54" spans="1:15" ht="15.75" customHeight="1">
      <c r="A54" s="33">
        <v>49</v>
      </c>
      <c r="B54" s="35" t="s">
        <v>357</v>
      </c>
      <c r="C54" s="33" t="str">
        <f>VLOOKUP(B54,'TS SF'!$C$8:$S$1048576,2,0)</f>
        <v>DA+0</v>
      </c>
      <c r="D54" s="33" t="s">
        <v>25</v>
      </c>
      <c r="E54" s="34">
        <v>45875</v>
      </c>
      <c r="F54" s="34"/>
      <c r="G54" s="33">
        <f t="shared" ca="1" si="5"/>
        <v>329</v>
      </c>
      <c r="H54" s="33" t="s">
        <v>1591</v>
      </c>
      <c r="I54" s="33" t="s">
        <v>1592</v>
      </c>
      <c r="J54" s="33" t="s">
        <v>1713</v>
      </c>
      <c r="K54" s="33" t="s">
        <v>1714</v>
      </c>
      <c r="L54" s="33" t="s">
        <v>1715</v>
      </c>
      <c r="M54" s="33" t="s">
        <v>1712</v>
      </c>
      <c r="N54" s="33" t="s">
        <v>737</v>
      </c>
      <c r="O54" s="992">
        <v>1</v>
      </c>
    </row>
    <row r="55" spans="1:15" ht="15.75" customHeight="1">
      <c r="A55" s="33">
        <v>50</v>
      </c>
      <c r="B55" s="35" t="s">
        <v>360</v>
      </c>
      <c r="C55" s="33" t="str">
        <f>VLOOKUP(B55,'TS SF'!$C$8:$S$1048576,2,0)</f>
        <v>DA+0</v>
      </c>
      <c r="D55" s="33" t="s">
        <v>25</v>
      </c>
      <c r="E55" s="34">
        <v>45875</v>
      </c>
      <c r="F55" s="34"/>
      <c r="G55" s="33">
        <f t="shared" ca="1" si="5"/>
        <v>329</v>
      </c>
      <c r="H55" s="33" t="s">
        <v>1591</v>
      </c>
      <c r="I55" s="33" t="s">
        <v>1592</v>
      </c>
      <c r="J55" s="33" t="s">
        <v>1716</v>
      </c>
      <c r="K55" s="33" t="s">
        <v>1717</v>
      </c>
      <c r="L55" s="33" t="s">
        <v>1718</v>
      </c>
      <c r="M55" s="33" t="s">
        <v>1712</v>
      </c>
      <c r="N55" s="33" t="s">
        <v>737</v>
      </c>
      <c r="O55" s="992">
        <v>1</v>
      </c>
    </row>
    <row r="56" spans="1:15" ht="15.75" customHeight="1">
      <c r="A56" s="33">
        <v>51</v>
      </c>
      <c r="B56" s="36" t="s">
        <v>359</v>
      </c>
      <c r="C56" s="33" t="str">
        <f>VLOOKUP(B56,'TS SF'!$C$8:$S$1048576,2,0)</f>
        <v>DA+3</v>
      </c>
      <c r="D56" s="33" t="s">
        <v>25</v>
      </c>
      <c r="E56" s="34">
        <v>45875</v>
      </c>
      <c r="F56" s="34"/>
      <c r="G56" s="33">
        <f t="shared" ca="1" si="5"/>
        <v>329</v>
      </c>
      <c r="H56" s="33" t="s">
        <v>1591</v>
      </c>
      <c r="I56" s="33" t="s">
        <v>1592</v>
      </c>
      <c r="J56" s="33" t="s">
        <v>1719</v>
      </c>
      <c r="K56" s="33" t="s">
        <v>1720</v>
      </c>
      <c r="L56" s="33" t="s">
        <v>1721</v>
      </c>
      <c r="M56" s="33" t="s">
        <v>1712</v>
      </c>
      <c r="N56" s="33" t="s">
        <v>737</v>
      </c>
      <c r="O56" s="992">
        <v>1</v>
      </c>
    </row>
    <row r="57" spans="1:15" ht="15.75" customHeight="1">
      <c r="A57" s="33">
        <v>52</v>
      </c>
      <c r="B57" s="35" t="s">
        <v>361</v>
      </c>
      <c r="C57" s="33" t="str">
        <f>VLOOKUP(B57,'TS SF'!$C$8:$S$1048576,2,0)</f>
        <v>DA+3</v>
      </c>
      <c r="D57" s="33" t="s">
        <v>25</v>
      </c>
      <c r="E57" s="34">
        <v>45875</v>
      </c>
      <c r="F57" s="34"/>
      <c r="G57" s="33">
        <f t="shared" ca="1" si="5"/>
        <v>329</v>
      </c>
      <c r="H57" s="33" t="s">
        <v>1591</v>
      </c>
      <c r="I57" s="33" t="s">
        <v>1592</v>
      </c>
      <c r="J57" s="33" t="s">
        <v>1722</v>
      </c>
      <c r="K57" s="33" t="s">
        <v>1723</v>
      </c>
      <c r="L57" s="33">
        <v>9992814592</v>
      </c>
      <c r="M57" s="33" t="s">
        <v>1712</v>
      </c>
      <c r="N57" s="33" t="s">
        <v>737</v>
      </c>
      <c r="O57" s="992">
        <v>1</v>
      </c>
    </row>
    <row r="58" spans="1:15" ht="15.75" customHeight="1">
      <c r="A58" s="33">
        <v>53</v>
      </c>
      <c r="B58" s="33" t="s">
        <v>456</v>
      </c>
      <c r="C58" s="33" t="str">
        <f>VLOOKUP(B58,'TS SF'!$C$8:$S$1048576,2,0)</f>
        <v>5DA+9</v>
      </c>
      <c r="D58" s="33" t="s">
        <v>25</v>
      </c>
      <c r="E58" s="34">
        <v>45876</v>
      </c>
      <c r="F58" s="34"/>
      <c r="G58" s="33">
        <f t="shared" ca="1" si="5"/>
        <v>328</v>
      </c>
      <c r="H58" s="33" t="s">
        <v>1591</v>
      </c>
      <c r="I58" s="33" t="s">
        <v>1592</v>
      </c>
      <c r="J58" s="33" t="s">
        <v>1724</v>
      </c>
      <c r="K58" s="33" t="s">
        <v>1725</v>
      </c>
      <c r="L58" s="33">
        <v>9992256029</v>
      </c>
      <c r="M58" s="33" t="s">
        <v>1726</v>
      </c>
      <c r="N58" s="33" t="s">
        <v>740</v>
      </c>
      <c r="O58" s="992">
        <v>1</v>
      </c>
    </row>
    <row r="59" spans="1:15" ht="15.75" customHeight="1">
      <c r="A59" s="33">
        <v>54</v>
      </c>
      <c r="B59" s="33" t="s">
        <v>207</v>
      </c>
      <c r="C59" s="33" t="str">
        <f>VLOOKUP(B59,'TS SF'!$C$8:$S$1048576,2,0)</f>
        <v>5DB2+3</v>
      </c>
      <c r="D59" s="33" t="s">
        <v>25</v>
      </c>
      <c r="E59" s="34">
        <v>45876</v>
      </c>
      <c r="F59" s="34"/>
      <c r="G59" s="33">
        <f t="shared" ca="1" si="5"/>
        <v>328</v>
      </c>
      <c r="H59" s="33" t="s">
        <v>1591</v>
      </c>
      <c r="I59" s="33" t="s">
        <v>1592</v>
      </c>
      <c r="J59" s="33" t="s">
        <v>1727</v>
      </c>
      <c r="K59" s="33" t="s">
        <v>1728</v>
      </c>
      <c r="L59" s="33" t="s">
        <v>1729</v>
      </c>
      <c r="M59" s="33" t="s">
        <v>1726</v>
      </c>
      <c r="N59" s="33" t="s">
        <v>740</v>
      </c>
      <c r="O59" s="992">
        <v>1</v>
      </c>
    </row>
    <row r="60" spans="1:15" ht="15.75" customHeight="1">
      <c r="A60" s="33">
        <v>55</v>
      </c>
      <c r="B60" s="33" t="s">
        <v>457</v>
      </c>
      <c r="C60" s="33" t="str">
        <f>VLOOKUP(B60,'TS SF'!$C$8:$S$1048576,2,0)</f>
        <v>5DD45+3</v>
      </c>
      <c r="D60" s="33" t="s">
        <v>25</v>
      </c>
      <c r="E60" s="34">
        <v>45876</v>
      </c>
      <c r="F60" s="34">
        <v>45876</v>
      </c>
      <c r="G60" s="33">
        <f>F60-E60</f>
        <v>0</v>
      </c>
      <c r="H60" s="33" t="s">
        <v>1591</v>
      </c>
      <c r="I60" s="33" t="s">
        <v>1592</v>
      </c>
      <c r="J60" s="33" t="s">
        <v>1730</v>
      </c>
      <c r="K60" s="33" t="s">
        <v>1731</v>
      </c>
      <c r="L60" s="33" t="s">
        <v>1732</v>
      </c>
      <c r="M60" s="33" t="s">
        <v>1726</v>
      </c>
      <c r="N60" s="33" t="s">
        <v>740</v>
      </c>
      <c r="O60" s="992">
        <v>1</v>
      </c>
    </row>
    <row r="61" spans="1:15" ht="15.75" customHeight="1">
      <c r="A61" s="33">
        <v>56</v>
      </c>
      <c r="B61" s="33" t="s">
        <v>203</v>
      </c>
      <c r="C61" s="33" t="str">
        <f>VLOOKUP(B61,'TS SF'!$C$8:$S$1048576,2,0)</f>
        <v>5DC2+3</v>
      </c>
      <c r="D61" s="33" t="s">
        <v>25</v>
      </c>
      <c r="E61" s="34">
        <v>45879</v>
      </c>
      <c r="F61" s="34"/>
      <c r="G61" s="33">
        <f t="shared" ref="G61:G66" ca="1" si="6">$N$1-E61+1</f>
        <v>325</v>
      </c>
      <c r="H61" s="33" t="s">
        <v>1591</v>
      </c>
      <c r="I61" s="33" t="s">
        <v>1592</v>
      </c>
      <c r="J61" s="33" t="s">
        <v>1733</v>
      </c>
      <c r="K61" s="33" t="s">
        <v>1734</v>
      </c>
      <c r="L61" s="33">
        <v>9817477344</v>
      </c>
      <c r="M61" s="33" t="s">
        <v>1726</v>
      </c>
      <c r="N61" s="33" t="s">
        <v>740</v>
      </c>
      <c r="O61" s="992">
        <v>1</v>
      </c>
    </row>
    <row r="62" spans="1:15" ht="15.75" customHeight="1">
      <c r="A62" s="33">
        <v>58</v>
      </c>
      <c r="B62" s="33" t="s">
        <v>447</v>
      </c>
      <c r="C62" s="33" t="str">
        <f>VLOOKUP(B62,'TS SF'!$C$8:$S$1048576,2,0)</f>
        <v>5DA-3</v>
      </c>
      <c r="D62" s="33" t="s">
        <v>25</v>
      </c>
      <c r="E62" s="34">
        <v>45879</v>
      </c>
      <c r="F62" s="34"/>
      <c r="G62" s="33">
        <f t="shared" ca="1" si="6"/>
        <v>325</v>
      </c>
      <c r="H62" s="33" t="s">
        <v>1591</v>
      </c>
      <c r="I62" s="33" t="s">
        <v>1592</v>
      </c>
      <c r="J62" s="33" t="s">
        <v>1735</v>
      </c>
      <c r="K62" s="33" t="s">
        <v>1736</v>
      </c>
      <c r="L62" s="33">
        <v>9518428745</v>
      </c>
      <c r="M62" s="33" t="s">
        <v>1726</v>
      </c>
      <c r="N62" s="33" t="s">
        <v>740</v>
      </c>
      <c r="O62" s="992">
        <v>1</v>
      </c>
    </row>
    <row r="63" spans="1:15" ht="15.75" customHeight="1">
      <c r="A63" s="33">
        <v>59</v>
      </c>
      <c r="B63" s="33" t="s">
        <v>446</v>
      </c>
      <c r="C63" s="33" t="str">
        <f>VLOOKUP(B63,'TS SF'!$C$8:$S$1048576,2,0)</f>
        <v>5DA-3</v>
      </c>
      <c r="D63" s="33" t="s">
        <v>25</v>
      </c>
      <c r="E63" s="34">
        <v>45879</v>
      </c>
      <c r="F63" s="34">
        <v>46165</v>
      </c>
      <c r="G63" s="33">
        <f>F63-E63</f>
        <v>286</v>
      </c>
      <c r="H63" s="33" t="s">
        <v>1591</v>
      </c>
      <c r="I63" s="33" t="s">
        <v>1606</v>
      </c>
      <c r="J63" s="33" t="s">
        <v>1737</v>
      </c>
      <c r="K63" s="33" t="s">
        <v>1738</v>
      </c>
      <c r="L63" s="33">
        <v>9416490076</v>
      </c>
      <c r="M63" s="33" t="s">
        <v>1726</v>
      </c>
      <c r="N63" s="33" t="s">
        <v>740</v>
      </c>
      <c r="O63" s="992">
        <v>1</v>
      </c>
    </row>
    <row r="64" spans="1:15" ht="15.75" customHeight="1">
      <c r="A64" s="33">
        <v>60</v>
      </c>
      <c r="B64" s="33" t="s">
        <v>445</v>
      </c>
      <c r="C64" s="33" t="str">
        <f>VLOOKUP(B64,'TS SF'!$C$8:$S$1048576,2,0)</f>
        <v>5DB2+6</v>
      </c>
      <c r="D64" s="33" t="s">
        <v>25</v>
      </c>
      <c r="E64" s="34">
        <v>45879</v>
      </c>
      <c r="F64" s="34"/>
      <c r="G64" s="33">
        <f t="shared" ca="1" si="6"/>
        <v>325</v>
      </c>
      <c r="H64" s="33" t="s">
        <v>1591</v>
      </c>
      <c r="I64" s="33" t="s">
        <v>1592</v>
      </c>
      <c r="J64" s="33" t="s">
        <v>1739</v>
      </c>
      <c r="K64" s="33" t="s">
        <v>1740</v>
      </c>
      <c r="L64" s="33">
        <v>9813661170</v>
      </c>
      <c r="M64" s="33" t="s">
        <v>1726</v>
      </c>
      <c r="N64" s="33" t="s">
        <v>740</v>
      </c>
      <c r="O64" s="992">
        <v>1</v>
      </c>
    </row>
    <row r="65" spans="1:15" ht="15.75" customHeight="1">
      <c r="A65" s="33">
        <v>61</v>
      </c>
      <c r="B65" s="33" t="s">
        <v>95</v>
      </c>
      <c r="C65" s="33" t="str">
        <f>VLOOKUP(B65,'TS SF'!$C$8:$S$1048576,2,0)</f>
        <v>5DA+3</v>
      </c>
      <c r="D65" s="33" t="s">
        <v>25</v>
      </c>
      <c r="E65" s="34">
        <v>45879</v>
      </c>
      <c r="F65" s="34"/>
      <c r="G65" s="33">
        <f t="shared" ca="1" si="6"/>
        <v>325</v>
      </c>
      <c r="H65" s="33" t="s">
        <v>1591</v>
      </c>
      <c r="I65" s="33" t="s">
        <v>1592</v>
      </c>
      <c r="J65" s="33" t="s">
        <v>1741</v>
      </c>
      <c r="K65" s="33" t="s">
        <v>1742</v>
      </c>
      <c r="L65" s="33" t="s">
        <v>1743</v>
      </c>
      <c r="M65" s="33" t="s">
        <v>1726</v>
      </c>
      <c r="N65" s="33" t="s">
        <v>740</v>
      </c>
      <c r="O65" s="992">
        <v>1</v>
      </c>
    </row>
    <row r="66" spans="1:15" ht="15.75" customHeight="1">
      <c r="A66" s="33">
        <v>62</v>
      </c>
      <c r="B66" s="33" t="s">
        <v>202</v>
      </c>
      <c r="C66" s="33" t="str">
        <f>VLOOKUP(B66,'TS SF'!$C$8:$S$1048576,2,0)</f>
        <v>5DD60+9</v>
      </c>
      <c r="D66" s="33" t="s">
        <v>25</v>
      </c>
      <c r="E66" s="34">
        <v>45880</v>
      </c>
      <c r="F66" s="34"/>
      <c r="G66" s="33">
        <f t="shared" ca="1" si="6"/>
        <v>324</v>
      </c>
      <c r="H66" s="33" t="s">
        <v>1591</v>
      </c>
      <c r="I66" s="33" t="s">
        <v>1592</v>
      </c>
      <c r="J66" s="33" t="s">
        <v>1744</v>
      </c>
      <c r="K66" s="33" t="s">
        <v>1745</v>
      </c>
      <c r="L66" s="33">
        <v>9518428745</v>
      </c>
      <c r="M66" s="33" t="s">
        <v>1726</v>
      </c>
      <c r="N66" s="33" t="s">
        <v>740</v>
      </c>
      <c r="O66" s="992">
        <v>1</v>
      </c>
    </row>
    <row r="67" spans="1:15" ht="15.75" customHeight="1">
      <c r="A67" s="33">
        <v>63</v>
      </c>
      <c r="B67" s="33" t="s">
        <v>426</v>
      </c>
      <c r="C67" s="33" t="str">
        <f>VLOOKUP(B67,'TS SF'!$C$8:$S$1048576,2,0)</f>
        <v>5DA+9</v>
      </c>
      <c r="D67" s="33" t="s">
        <v>25</v>
      </c>
      <c r="E67" s="34">
        <v>45881</v>
      </c>
      <c r="F67" s="34">
        <v>45881</v>
      </c>
      <c r="G67" s="33">
        <f>F67-E67</f>
        <v>0</v>
      </c>
      <c r="H67" s="33" t="s">
        <v>1591</v>
      </c>
      <c r="I67" s="33" t="s">
        <v>1592</v>
      </c>
      <c r="J67" s="33" t="s">
        <v>1746</v>
      </c>
      <c r="K67" s="33" t="s">
        <v>1747</v>
      </c>
      <c r="L67" s="33" t="s">
        <v>1748</v>
      </c>
      <c r="M67" s="33" t="s">
        <v>1749</v>
      </c>
      <c r="N67" s="33" t="s">
        <v>740</v>
      </c>
      <c r="O67" s="992">
        <v>1</v>
      </c>
    </row>
    <row r="68" spans="1:15" ht="15.75" customHeight="1">
      <c r="A68" s="33">
        <v>64</v>
      </c>
      <c r="B68" s="33" t="s">
        <v>206</v>
      </c>
      <c r="C68" s="33" t="str">
        <f>VLOOKUP(B68,'TS SF'!$C$8:$S$1048576,2,0)</f>
        <v>5DB2-1.5</v>
      </c>
      <c r="D68" s="33" t="s">
        <v>25</v>
      </c>
      <c r="E68" s="34">
        <v>45876</v>
      </c>
      <c r="F68" s="34"/>
      <c r="G68" s="33">
        <f ca="1">$N$1-E68+1</f>
        <v>328</v>
      </c>
      <c r="H68" s="33" t="s">
        <v>1591</v>
      </c>
      <c r="I68" s="33" t="s">
        <v>1592</v>
      </c>
      <c r="J68" s="33" t="s">
        <v>1750</v>
      </c>
      <c r="K68" s="33" t="s">
        <v>1751</v>
      </c>
      <c r="L68" s="33" t="s">
        <v>1752</v>
      </c>
      <c r="M68" s="33" t="s">
        <v>1726</v>
      </c>
      <c r="N68" s="33" t="s">
        <v>740</v>
      </c>
      <c r="O68" s="992">
        <v>1</v>
      </c>
    </row>
    <row r="69" spans="1:15" ht="15.75" customHeight="1">
      <c r="A69" s="33">
        <v>65</v>
      </c>
      <c r="B69" s="33" t="s">
        <v>182</v>
      </c>
      <c r="C69" s="33" t="str">
        <f>VLOOKUP(B69,'TS SF'!$C$8:$S$1048576,2,0)</f>
        <v>DC1+0</v>
      </c>
      <c r="D69" s="33" t="s">
        <v>25</v>
      </c>
      <c r="E69" s="34">
        <v>45879</v>
      </c>
      <c r="F69" s="34">
        <v>45879</v>
      </c>
      <c r="G69" s="33">
        <f>F69-E69</f>
        <v>0</v>
      </c>
      <c r="H69" s="33" t="s">
        <v>1753</v>
      </c>
      <c r="I69" s="33" t="s">
        <v>1606</v>
      </c>
      <c r="J69" s="33" t="s">
        <v>1754</v>
      </c>
      <c r="K69" s="33" t="s">
        <v>1755</v>
      </c>
      <c r="L69" s="33" t="s">
        <v>1756</v>
      </c>
      <c r="M69" s="33" t="s">
        <v>1617</v>
      </c>
      <c r="N69" s="33" t="s">
        <v>739</v>
      </c>
      <c r="O69" s="992"/>
    </row>
    <row r="70" spans="1:15" ht="15.75" customHeight="1">
      <c r="A70" s="33">
        <f t="shared" ref="A70:A72" si="7">A69+1</f>
        <v>66</v>
      </c>
      <c r="B70" s="33" t="s">
        <v>421</v>
      </c>
      <c r="C70" s="33" t="str">
        <f>VLOOKUP(B70,'TS SF'!$C$8:$S$1048576,2,0)</f>
        <v>DB2+0</v>
      </c>
      <c r="D70" s="33" t="s">
        <v>25</v>
      </c>
      <c r="E70" s="34">
        <v>45889</v>
      </c>
      <c r="F70" s="34"/>
      <c r="G70" s="33">
        <f t="shared" ref="G70:G72" ca="1" si="8">$N$1-E70+1</f>
        <v>315</v>
      </c>
      <c r="H70" s="33" t="s">
        <v>1591</v>
      </c>
      <c r="I70" s="33" t="s">
        <v>1592</v>
      </c>
      <c r="J70" s="33" t="s">
        <v>1757</v>
      </c>
      <c r="K70" s="33" t="s">
        <v>1758</v>
      </c>
      <c r="L70" s="33">
        <v>9068100029</v>
      </c>
      <c r="M70" s="33" t="s">
        <v>1749</v>
      </c>
      <c r="N70" s="33" t="s">
        <v>740</v>
      </c>
      <c r="O70" s="992"/>
    </row>
    <row r="71" spans="1:15" ht="39" customHeight="1">
      <c r="A71" s="33">
        <f t="shared" si="7"/>
        <v>67</v>
      </c>
      <c r="B71" s="33" t="s">
        <v>422</v>
      </c>
      <c r="C71" s="33" t="str">
        <f>VLOOKUP(B71,'TS SF'!$C$8:$S$1048576,2,0)</f>
        <v>DA+3</v>
      </c>
      <c r="D71" s="33" t="s">
        <v>25</v>
      </c>
      <c r="E71" s="34">
        <v>45889</v>
      </c>
      <c r="F71" s="37"/>
      <c r="G71" s="33">
        <f t="shared" ca="1" si="8"/>
        <v>315</v>
      </c>
      <c r="H71" s="33" t="s">
        <v>1591</v>
      </c>
      <c r="I71" s="33" t="s">
        <v>1592</v>
      </c>
      <c r="J71" s="33" t="s">
        <v>1759</v>
      </c>
      <c r="K71" s="33" t="s">
        <v>1760</v>
      </c>
      <c r="L71" s="33" t="s">
        <v>1761</v>
      </c>
      <c r="M71" s="33" t="s">
        <v>1749</v>
      </c>
      <c r="N71" s="33" t="s">
        <v>740</v>
      </c>
      <c r="O71" s="993"/>
    </row>
    <row r="72" spans="1:15" ht="39" customHeight="1">
      <c r="A72" s="33">
        <f t="shared" si="7"/>
        <v>68</v>
      </c>
      <c r="B72" s="33" t="s">
        <v>423</v>
      </c>
      <c r="C72" s="33" t="str">
        <f>VLOOKUP(B72,'TS SF'!$C$8:$S$1048576,2,0)</f>
        <v>DA+0</v>
      </c>
      <c r="D72" s="33" t="s">
        <v>25</v>
      </c>
      <c r="E72" s="34">
        <v>45889</v>
      </c>
      <c r="F72" s="37"/>
      <c r="G72" s="33">
        <f t="shared" ca="1" si="8"/>
        <v>315</v>
      </c>
      <c r="H72" s="33" t="s">
        <v>1591</v>
      </c>
      <c r="I72" s="33" t="s">
        <v>1592</v>
      </c>
      <c r="J72" s="33" t="s">
        <v>1762</v>
      </c>
      <c r="K72" s="33" t="s">
        <v>1763</v>
      </c>
      <c r="L72" s="33">
        <v>9812972821</v>
      </c>
      <c r="M72" s="33" t="s">
        <v>1749</v>
      </c>
      <c r="N72" s="33" t="s">
        <v>740</v>
      </c>
      <c r="O72" s="993"/>
    </row>
  </sheetData>
  <autoFilter ref="A3:N72" xr:uid="{00000000-0009-0000-0000-00000F000000}"/>
  <mergeCells count="1">
    <mergeCell ref="A1:M1"/>
  </mergeCells>
  <conditionalFormatting sqref="I2 I73:I1000">
    <cfRule type="containsText" dxfId="3" priority="1" operator="containsText" text="Reolved">
      <formula>NOT(ISERROR(SEARCH(("Reolved"),(I2))))</formula>
    </cfRule>
  </conditionalFormatting>
  <conditionalFormatting sqref="I3:I72">
    <cfRule type="containsText" dxfId="2" priority="2" operator="containsText" text="Resolved">
      <formula>NOT(ISERROR(SEARCH(("Resolved"),(I3))))</formula>
    </cfRule>
  </conditionalFormatting>
  <conditionalFormatting sqref="I73:I1000">
    <cfRule type="containsText" dxfId="1" priority="3" stopIfTrue="1" operator="containsText" text="Resolved">
      <formula>NOT(ISERROR(SEARCH(("Resolved"),(I73))))</formula>
    </cfRule>
  </conditionalFormatting>
  <pageMargins left="0.7" right="0.7" top="0.75" bottom="0.75" header="0" footer="0"/>
  <pageSetup paperSize="9" scale="45" fitToHeight="0"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0">
    <tabColor rgb="FFFF0000"/>
    <pageSetUpPr fitToPage="1"/>
  </sheetPr>
  <dimension ref="A1:N123"/>
  <sheetViews>
    <sheetView zoomScaleNormal="100" workbookViewId="0">
      <pane ySplit="2" topLeftCell="A40" activePane="bottomLeft" state="frozen"/>
      <selection pane="bottomLeft" activeCell="H126" sqref="H126"/>
    </sheetView>
  </sheetViews>
  <sheetFormatPr defaultColWidth="14.42578125" defaultRowHeight="15" customHeight="1"/>
  <cols>
    <col min="1" max="1" width="6.42578125" customWidth="1"/>
    <col min="2" max="2" width="8" customWidth="1"/>
    <col min="3" max="3" width="8.85546875" customWidth="1"/>
    <col min="4" max="4" width="11.42578125" customWidth="1"/>
    <col min="5" max="5" width="13.140625" customWidth="1"/>
    <col min="6" max="6" width="9.42578125" customWidth="1"/>
    <col min="7" max="7" width="11.42578125" customWidth="1"/>
    <col min="8" max="8" width="44.42578125" customWidth="1"/>
    <col min="9" max="9" width="10.140625" customWidth="1"/>
    <col min="10" max="10" width="22.42578125" customWidth="1"/>
    <col min="11" max="11" width="16" customWidth="1"/>
    <col min="12" max="12" width="18.140625" customWidth="1"/>
    <col min="13" max="13" width="12.42578125" customWidth="1"/>
    <col min="14" max="14" width="12.5703125" customWidth="1"/>
    <col min="15" max="34" width="9.140625" customWidth="1"/>
  </cols>
  <sheetData>
    <row r="1" spans="1:14" ht="17.25" customHeight="1">
      <c r="A1" s="1304" t="s">
        <v>1764</v>
      </c>
      <c r="B1" s="1198"/>
      <c r="C1" s="1198"/>
      <c r="D1" s="1198"/>
      <c r="E1" s="1198"/>
      <c r="F1" s="1198"/>
      <c r="G1" s="1198"/>
      <c r="H1" s="1198"/>
      <c r="I1" s="1198"/>
      <c r="J1" s="1198"/>
      <c r="K1" s="1198"/>
      <c r="L1" s="1198"/>
      <c r="M1" s="1198"/>
      <c r="N1" s="89" t="e">
        <f>Summary!#REF!</f>
        <v>#REF!</v>
      </c>
    </row>
    <row r="2" spans="1:14" ht="47.25" customHeight="1">
      <c r="A2" s="39" t="s">
        <v>143</v>
      </c>
      <c r="B2" s="40" t="s">
        <v>1155</v>
      </c>
      <c r="C2" s="40" t="s">
        <v>1581</v>
      </c>
      <c r="D2" s="40" t="s">
        <v>7</v>
      </c>
      <c r="E2" s="40" t="s">
        <v>1765</v>
      </c>
      <c r="F2" s="41" t="s">
        <v>1583</v>
      </c>
      <c r="G2" s="40" t="s">
        <v>1584</v>
      </c>
      <c r="H2" s="40" t="s">
        <v>1585</v>
      </c>
      <c r="I2" s="40" t="s">
        <v>1586</v>
      </c>
      <c r="J2" s="40" t="s">
        <v>1587</v>
      </c>
      <c r="K2" s="40" t="s">
        <v>1766</v>
      </c>
      <c r="L2" s="40" t="s">
        <v>1589</v>
      </c>
      <c r="M2" s="40" t="s">
        <v>1590</v>
      </c>
      <c r="N2" s="42" t="s">
        <v>47</v>
      </c>
    </row>
    <row r="3" spans="1:14" ht="22.5" customHeight="1">
      <c r="A3" s="43">
        <v>1</v>
      </c>
      <c r="B3" s="994" t="s">
        <v>521</v>
      </c>
      <c r="C3" s="994" t="str">
        <f>VLOOKUP(B3,'TS SP '!$C$8:$K$1048576,2,0)</f>
        <v>DA+3</v>
      </c>
      <c r="D3" s="994" t="s">
        <v>25</v>
      </c>
      <c r="E3" s="995">
        <v>45765</v>
      </c>
      <c r="F3" s="994"/>
      <c r="G3" s="994" t="e">
        <f>$N$1-E3+1</f>
        <v>#REF!</v>
      </c>
      <c r="H3" s="994" t="s">
        <v>1767</v>
      </c>
      <c r="I3" s="994" t="s">
        <v>1592</v>
      </c>
      <c r="J3" s="994" t="s">
        <v>1768</v>
      </c>
      <c r="K3" s="994" t="s">
        <v>1769</v>
      </c>
      <c r="L3" s="994" t="s">
        <v>1770</v>
      </c>
      <c r="M3" s="994" t="s">
        <v>835</v>
      </c>
      <c r="N3" s="44" t="s">
        <v>55</v>
      </c>
    </row>
    <row r="4" spans="1:14" ht="22.5" customHeight="1">
      <c r="A4" s="45">
        <v>2</v>
      </c>
      <c r="B4" s="33" t="s">
        <v>522</v>
      </c>
      <c r="C4" s="994" t="str">
        <f>VLOOKUP(B4,'TS SP '!$C$8:$K$1048576,2,0)</f>
        <v>DA+0</v>
      </c>
      <c r="D4" s="33" t="s">
        <v>25</v>
      </c>
      <c r="E4" s="34">
        <v>45762</v>
      </c>
      <c r="F4" s="33"/>
      <c r="G4" s="33" t="e">
        <f t="shared" ref="G4:G9" si="0">$N$1-E4+1</f>
        <v>#REF!</v>
      </c>
      <c r="H4" s="33" t="s">
        <v>1771</v>
      </c>
      <c r="I4" s="33" t="s">
        <v>1592</v>
      </c>
      <c r="J4" s="33" t="s">
        <v>1772</v>
      </c>
      <c r="K4" s="33" t="s">
        <v>1773</v>
      </c>
      <c r="L4" s="33" t="s">
        <v>1774</v>
      </c>
      <c r="M4" s="33" t="s">
        <v>1775</v>
      </c>
      <c r="N4" s="46" t="s">
        <v>55</v>
      </c>
    </row>
    <row r="5" spans="1:14" ht="22.5" customHeight="1">
      <c r="A5" s="43">
        <v>3</v>
      </c>
      <c r="B5" s="33" t="s">
        <v>187</v>
      </c>
      <c r="C5" s="994" t="str">
        <f>VLOOKUP(B5,'TS SP '!$C$8:$K$1048576,2,0)</f>
        <v>DA+3</v>
      </c>
      <c r="D5" s="33" t="s">
        <v>25</v>
      </c>
      <c r="E5" s="34">
        <v>45763</v>
      </c>
      <c r="F5" s="33"/>
      <c r="G5" s="33" t="e">
        <f t="shared" si="0"/>
        <v>#REF!</v>
      </c>
      <c r="H5" s="33" t="s">
        <v>1771</v>
      </c>
      <c r="I5" s="33" t="s">
        <v>1592</v>
      </c>
      <c r="J5" s="33" t="s">
        <v>1776</v>
      </c>
      <c r="K5" s="33"/>
      <c r="L5" s="33">
        <v>9992828789</v>
      </c>
      <c r="M5" s="33" t="s">
        <v>835</v>
      </c>
      <c r="N5" s="46" t="s">
        <v>55</v>
      </c>
    </row>
    <row r="6" spans="1:14" ht="22.5" customHeight="1">
      <c r="A6" s="45">
        <v>4</v>
      </c>
      <c r="B6" s="33" t="s">
        <v>523</v>
      </c>
      <c r="C6" s="994" t="str">
        <f>VLOOKUP(B6,'TS SP '!$C$8:$K$1048576,2,0)</f>
        <v>DA+3</v>
      </c>
      <c r="D6" s="33" t="s">
        <v>25</v>
      </c>
      <c r="E6" s="34">
        <v>45772</v>
      </c>
      <c r="F6" s="33"/>
      <c r="G6" s="33" t="e">
        <f t="shared" si="0"/>
        <v>#REF!</v>
      </c>
      <c r="H6" s="33" t="s">
        <v>1771</v>
      </c>
      <c r="I6" s="33" t="s">
        <v>1592</v>
      </c>
      <c r="J6" s="33" t="s">
        <v>1777</v>
      </c>
      <c r="K6" s="33" t="s">
        <v>1778</v>
      </c>
      <c r="L6" s="33">
        <v>9416251922</v>
      </c>
      <c r="M6" s="33" t="s">
        <v>1775</v>
      </c>
      <c r="N6" s="46" t="s">
        <v>55</v>
      </c>
    </row>
    <row r="7" spans="1:14" ht="22.5" customHeight="1">
      <c r="A7" s="43">
        <v>5</v>
      </c>
      <c r="B7" s="33" t="s">
        <v>402</v>
      </c>
      <c r="C7" s="994" t="str">
        <f>VLOOKUP(B7,'TS SP '!$C$8:$K$1048576,2,0)</f>
        <v>DA+0</v>
      </c>
      <c r="D7" s="33" t="s">
        <v>25</v>
      </c>
      <c r="E7" s="34">
        <v>45780</v>
      </c>
      <c r="F7" s="33"/>
      <c r="G7" s="33" t="e">
        <f t="shared" si="0"/>
        <v>#REF!</v>
      </c>
      <c r="H7" s="33" t="s">
        <v>1771</v>
      </c>
      <c r="I7" s="33" t="s">
        <v>1592</v>
      </c>
      <c r="J7" s="33" t="s">
        <v>1779</v>
      </c>
      <c r="K7" s="33" t="s">
        <v>1780</v>
      </c>
      <c r="L7" s="33">
        <v>9992718781</v>
      </c>
      <c r="M7" s="33" t="s">
        <v>1775</v>
      </c>
      <c r="N7" s="46" t="s">
        <v>55</v>
      </c>
    </row>
    <row r="8" spans="1:14" ht="22.5" customHeight="1">
      <c r="A8" s="45">
        <v>6</v>
      </c>
      <c r="B8" s="33" t="s">
        <v>403</v>
      </c>
      <c r="C8" s="994" t="str">
        <f>VLOOKUP(B8,'TS SP '!$C$8:$K$1048576,2,0)</f>
        <v>DA+3</v>
      </c>
      <c r="D8" s="33" t="s">
        <v>25</v>
      </c>
      <c r="E8" s="34">
        <v>45780</v>
      </c>
      <c r="F8" s="33"/>
      <c r="G8" s="33" t="e">
        <f t="shared" si="0"/>
        <v>#REF!</v>
      </c>
      <c r="H8" s="33" t="s">
        <v>1771</v>
      </c>
      <c r="I8" s="33" t="s">
        <v>1592</v>
      </c>
      <c r="J8" s="33" t="s">
        <v>1781</v>
      </c>
      <c r="K8" s="33" t="s">
        <v>1782</v>
      </c>
      <c r="L8" s="33">
        <v>9992915495</v>
      </c>
      <c r="M8" s="33" t="s">
        <v>1775</v>
      </c>
      <c r="N8" s="46" t="s">
        <v>55</v>
      </c>
    </row>
    <row r="9" spans="1:14" ht="22.5" customHeight="1">
      <c r="A9" s="43">
        <v>7</v>
      </c>
      <c r="B9" s="33" t="s">
        <v>524</v>
      </c>
      <c r="C9" s="994" t="str">
        <f>VLOOKUP(B9,'TS SP '!$C$8:$K$1048576,2,0)</f>
        <v>DA+0</v>
      </c>
      <c r="D9" s="33" t="s">
        <v>25</v>
      </c>
      <c r="E9" s="34">
        <v>45780</v>
      </c>
      <c r="F9" s="33"/>
      <c r="G9" s="33" t="e">
        <f t="shared" si="0"/>
        <v>#REF!</v>
      </c>
      <c r="H9" s="33" t="s">
        <v>1771</v>
      </c>
      <c r="I9" s="33" t="s">
        <v>1592</v>
      </c>
      <c r="J9" s="33" t="s">
        <v>1783</v>
      </c>
      <c r="K9" s="33" t="s">
        <v>1784</v>
      </c>
      <c r="L9" s="33">
        <v>9034731474</v>
      </c>
      <c r="M9" s="33" t="s">
        <v>1775</v>
      </c>
      <c r="N9" s="46" t="s">
        <v>55</v>
      </c>
    </row>
    <row r="10" spans="1:14" ht="22.5" customHeight="1">
      <c r="A10" s="45">
        <v>8</v>
      </c>
      <c r="B10" s="33" t="s">
        <v>525</v>
      </c>
      <c r="C10" s="994" t="str">
        <f>VLOOKUP(B10,'TS SP '!$C$8:$K$1048576,2,0)</f>
        <v>DA+6</v>
      </c>
      <c r="D10" s="33" t="s">
        <v>25</v>
      </c>
      <c r="E10" s="34">
        <v>45780</v>
      </c>
      <c r="F10" s="34">
        <v>45822</v>
      </c>
      <c r="G10" s="33">
        <f>F10-E10</f>
        <v>42</v>
      </c>
      <c r="H10" s="33" t="s">
        <v>1785</v>
      </c>
      <c r="I10" s="33" t="s">
        <v>1753</v>
      </c>
      <c r="J10" s="33" t="s">
        <v>1786</v>
      </c>
      <c r="K10" s="33" t="s">
        <v>1787</v>
      </c>
      <c r="L10" s="33" t="s">
        <v>1788</v>
      </c>
      <c r="M10" s="33" t="s">
        <v>1775</v>
      </c>
      <c r="N10" s="46" t="s">
        <v>55</v>
      </c>
    </row>
    <row r="11" spans="1:14" ht="22.5" customHeight="1">
      <c r="A11" s="43">
        <v>9</v>
      </c>
      <c r="B11" s="33" t="s">
        <v>527</v>
      </c>
      <c r="C11" s="994" t="str">
        <f>VLOOKUP(B11,'TS SP '!$C$8:$K$1048576,2,0)</f>
        <v>DA+3</v>
      </c>
      <c r="D11" s="33" t="s">
        <v>25</v>
      </c>
      <c r="E11" s="34">
        <v>45780</v>
      </c>
      <c r="F11" s="33"/>
      <c r="G11" s="33" t="e">
        <f t="shared" ref="G11:G19" si="1">$N$1-E11+1</f>
        <v>#REF!</v>
      </c>
      <c r="H11" s="33" t="s">
        <v>1771</v>
      </c>
      <c r="I11" s="33" t="s">
        <v>1592</v>
      </c>
      <c r="J11" s="33"/>
      <c r="K11" s="33"/>
      <c r="L11" s="33"/>
      <c r="M11" s="33"/>
      <c r="N11" s="46"/>
    </row>
    <row r="12" spans="1:14" ht="22.5" customHeight="1">
      <c r="A12" s="45">
        <v>10</v>
      </c>
      <c r="B12" s="33" t="s">
        <v>124</v>
      </c>
      <c r="C12" s="994" t="str">
        <f>VLOOKUP(B12,'TS SP '!$C$8:$K$1048576,2,0)</f>
        <v>DA+3</v>
      </c>
      <c r="D12" s="33" t="s">
        <v>25</v>
      </c>
      <c r="E12" s="34">
        <v>45785</v>
      </c>
      <c r="F12" s="33"/>
      <c r="G12" s="33" t="e">
        <f t="shared" si="1"/>
        <v>#REF!</v>
      </c>
      <c r="H12" s="33" t="s">
        <v>1771</v>
      </c>
      <c r="I12" s="33" t="s">
        <v>1592</v>
      </c>
      <c r="J12" s="33" t="s">
        <v>1789</v>
      </c>
      <c r="K12" s="33" t="s">
        <v>1790</v>
      </c>
      <c r="L12" s="33" t="s">
        <v>1791</v>
      </c>
      <c r="M12" s="33" t="s">
        <v>1792</v>
      </c>
      <c r="N12" s="46" t="s">
        <v>55</v>
      </c>
    </row>
    <row r="13" spans="1:14" ht="22.5" customHeight="1">
      <c r="A13" s="43">
        <v>11</v>
      </c>
      <c r="B13" s="33" t="s">
        <v>371</v>
      </c>
      <c r="C13" s="994" t="str">
        <f>VLOOKUP(B13,'TS SP '!$C$8:$K$1048576,2,0)</f>
        <v>DA+0</v>
      </c>
      <c r="D13" s="33" t="s">
        <v>25</v>
      </c>
      <c r="E13" s="34">
        <v>45785</v>
      </c>
      <c r="F13" s="33"/>
      <c r="G13" s="33" t="e">
        <f t="shared" si="1"/>
        <v>#REF!</v>
      </c>
      <c r="H13" s="33" t="s">
        <v>1771</v>
      </c>
      <c r="I13" s="33" t="s">
        <v>1592</v>
      </c>
      <c r="J13" s="33" t="s">
        <v>1793</v>
      </c>
      <c r="K13" s="33" t="s">
        <v>1794</v>
      </c>
      <c r="L13" s="33" t="s">
        <v>1795</v>
      </c>
      <c r="M13" s="33" t="s">
        <v>1796</v>
      </c>
      <c r="N13" s="46" t="s">
        <v>737</v>
      </c>
    </row>
    <row r="14" spans="1:14" ht="22.5" customHeight="1">
      <c r="A14" s="45">
        <v>12</v>
      </c>
      <c r="B14" s="33" t="s">
        <v>372</v>
      </c>
      <c r="C14" s="994" t="str">
        <f>VLOOKUP(B14,'TS SP '!$C$8:$K$1048576,2,0)</f>
        <v>DA+3</v>
      </c>
      <c r="D14" s="33" t="s">
        <v>25</v>
      </c>
      <c r="E14" s="34">
        <v>45785</v>
      </c>
      <c r="F14" s="33"/>
      <c r="G14" s="33" t="e">
        <f t="shared" si="1"/>
        <v>#REF!</v>
      </c>
      <c r="H14" s="33" t="s">
        <v>1797</v>
      </c>
      <c r="I14" s="33" t="s">
        <v>1592</v>
      </c>
      <c r="J14" s="33" t="s">
        <v>1798</v>
      </c>
      <c r="K14" s="33"/>
      <c r="L14" s="33">
        <v>9467705022</v>
      </c>
      <c r="M14" s="33" t="s">
        <v>1796</v>
      </c>
      <c r="N14" s="46" t="s">
        <v>737</v>
      </c>
    </row>
    <row r="15" spans="1:14" ht="22.5" customHeight="1">
      <c r="A15" s="43">
        <v>13</v>
      </c>
      <c r="B15" s="33" t="s">
        <v>504</v>
      </c>
      <c r="C15" s="994" t="str">
        <f>VLOOKUP(B15,'TS SP '!$C$8:$K$1048576,2,0)</f>
        <v>DA+0</v>
      </c>
      <c r="D15" s="33" t="s">
        <v>25</v>
      </c>
      <c r="E15" s="34">
        <v>45786</v>
      </c>
      <c r="F15" s="33"/>
      <c r="G15" s="33" t="e">
        <f t="shared" si="1"/>
        <v>#REF!</v>
      </c>
      <c r="H15" s="33" t="s">
        <v>1799</v>
      </c>
      <c r="I15" s="33" t="s">
        <v>1592</v>
      </c>
      <c r="J15" s="33" t="s">
        <v>1800</v>
      </c>
      <c r="K15" s="33" t="s">
        <v>1801</v>
      </c>
      <c r="L15" s="33" t="s">
        <v>1802</v>
      </c>
      <c r="M15" s="33" t="s">
        <v>1792</v>
      </c>
      <c r="N15" s="46" t="s">
        <v>55</v>
      </c>
    </row>
    <row r="16" spans="1:14" ht="22.5" customHeight="1">
      <c r="A16" s="45">
        <v>14</v>
      </c>
      <c r="B16" s="33" t="s">
        <v>505</v>
      </c>
      <c r="C16" s="994" t="str">
        <f>VLOOKUP(B16,'TS SP '!$C$8:$K$1048576,2,0)</f>
        <v>DA+3</v>
      </c>
      <c r="D16" s="33" t="s">
        <v>25</v>
      </c>
      <c r="E16" s="34">
        <v>45786</v>
      </c>
      <c r="F16" s="33"/>
      <c r="G16" s="33" t="e">
        <f t="shared" si="1"/>
        <v>#REF!</v>
      </c>
      <c r="H16" s="33" t="s">
        <v>1799</v>
      </c>
      <c r="I16" s="33" t="s">
        <v>1592</v>
      </c>
      <c r="J16" s="33" t="s">
        <v>1803</v>
      </c>
      <c r="K16" s="33" t="s">
        <v>1804</v>
      </c>
      <c r="L16" s="33" t="s">
        <v>1805</v>
      </c>
      <c r="M16" s="33" t="s">
        <v>1792</v>
      </c>
      <c r="N16" s="46" t="s">
        <v>55</v>
      </c>
    </row>
    <row r="17" spans="1:14" ht="22.5" customHeight="1">
      <c r="A17" s="43">
        <v>15</v>
      </c>
      <c r="B17" s="33" t="s">
        <v>288</v>
      </c>
      <c r="C17" s="994" t="str">
        <f>VLOOKUP(B17,'TS SP '!$C$8:$K$1048576,2,0)</f>
        <v>DA+3</v>
      </c>
      <c r="D17" s="33" t="s">
        <v>25</v>
      </c>
      <c r="E17" s="34">
        <v>45787</v>
      </c>
      <c r="F17" s="33"/>
      <c r="G17" s="33" t="e">
        <f t="shared" si="1"/>
        <v>#REF!</v>
      </c>
      <c r="H17" s="33" t="s">
        <v>1771</v>
      </c>
      <c r="I17" s="33" t="s">
        <v>1592</v>
      </c>
      <c r="J17" s="33" t="s">
        <v>1806</v>
      </c>
      <c r="K17" s="33"/>
      <c r="L17" s="33">
        <v>9813629404</v>
      </c>
      <c r="M17" s="33" t="s">
        <v>1807</v>
      </c>
      <c r="N17" s="46" t="s">
        <v>736</v>
      </c>
    </row>
    <row r="18" spans="1:14" ht="22.5" customHeight="1">
      <c r="A18" s="45">
        <v>16</v>
      </c>
      <c r="B18" s="33" t="s">
        <v>289</v>
      </c>
      <c r="C18" s="994" t="str">
        <f>VLOOKUP(B18,'TS SP '!$C$8:$K$1048576,2,0)</f>
        <v>DA-3</v>
      </c>
      <c r="D18" s="33" t="s">
        <v>25</v>
      </c>
      <c r="E18" s="34">
        <v>45787</v>
      </c>
      <c r="F18" s="33"/>
      <c r="G18" s="33" t="e">
        <f t="shared" si="1"/>
        <v>#REF!</v>
      </c>
      <c r="H18" s="33" t="s">
        <v>1771</v>
      </c>
      <c r="I18" s="33" t="s">
        <v>1592</v>
      </c>
      <c r="J18" s="33" t="s">
        <v>1808</v>
      </c>
      <c r="K18" s="33" t="s">
        <v>1809</v>
      </c>
      <c r="L18" s="33" t="s">
        <v>1810</v>
      </c>
      <c r="M18" s="33" t="s">
        <v>1807</v>
      </c>
      <c r="N18" s="46" t="s">
        <v>736</v>
      </c>
    </row>
    <row r="19" spans="1:14" ht="22.5" customHeight="1">
      <c r="A19" s="43">
        <v>17</v>
      </c>
      <c r="B19" s="33" t="s">
        <v>290</v>
      </c>
      <c r="C19" s="994" t="str">
        <f>VLOOKUP(B19,'TS SP '!$C$8:$K$1048576,2,0)</f>
        <v>DA+0</v>
      </c>
      <c r="D19" s="33" t="s">
        <v>25</v>
      </c>
      <c r="E19" s="34">
        <v>45787</v>
      </c>
      <c r="F19" s="33"/>
      <c r="G19" s="33" t="e">
        <f t="shared" si="1"/>
        <v>#REF!</v>
      </c>
      <c r="H19" s="33" t="s">
        <v>1771</v>
      </c>
      <c r="I19" s="33" t="s">
        <v>1592</v>
      </c>
      <c r="J19" s="33" t="s">
        <v>1811</v>
      </c>
      <c r="K19" s="33" t="s">
        <v>1812</v>
      </c>
      <c r="L19" s="33">
        <v>8053744663</v>
      </c>
      <c r="M19" s="33" t="s">
        <v>1813</v>
      </c>
      <c r="N19" s="46" t="s">
        <v>736</v>
      </c>
    </row>
    <row r="20" spans="1:14" ht="22.5" customHeight="1">
      <c r="A20" s="45">
        <v>18</v>
      </c>
      <c r="B20" s="33" t="s">
        <v>291</v>
      </c>
      <c r="C20" s="994" t="str">
        <f>VLOOKUP(B20,'TS SP '!$C$8:$K$1048576,2,0)</f>
        <v>DA+3</v>
      </c>
      <c r="D20" s="33" t="s">
        <v>25</v>
      </c>
      <c r="E20" s="34">
        <v>45787</v>
      </c>
      <c r="F20" s="34">
        <v>45797</v>
      </c>
      <c r="G20" s="33">
        <f t="shared" ref="G20:G21" si="2">F20-E20</f>
        <v>10</v>
      </c>
      <c r="H20" s="33" t="s">
        <v>1785</v>
      </c>
      <c r="I20" s="33" t="s">
        <v>1753</v>
      </c>
      <c r="J20" s="33" t="s">
        <v>1814</v>
      </c>
      <c r="K20" s="33" t="s">
        <v>1815</v>
      </c>
      <c r="L20" s="33">
        <v>9813560174</v>
      </c>
      <c r="M20" s="33" t="s">
        <v>1813</v>
      </c>
      <c r="N20" s="46" t="s">
        <v>736</v>
      </c>
    </row>
    <row r="21" spans="1:14" ht="22.5" customHeight="1">
      <c r="A21" s="43">
        <v>19</v>
      </c>
      <c r="B21" s="33" t="s">
        <v>157</v>
      </c>
      <c r="C21" s="994" t="str">
        <f>VLOOKUP(B21,'TS SP '!$C$8:$K$1048576,2,0)</f>
        <v>DA+0</v>
      </c>
      <c r="D21" s="33" t="s">
        <v>25</v>
      </c>
      <c r="E21" s="34">
        <v>45787</v>
      </c>
      <c r="F21" s="34">
        <v>45797</v>
      </c>
      <c r="G21" s="33">
        <f t="shared" si="2"/>
        <v>10</v>
      </c>
      <c r="H21" s="33" t="s">
        <v>1785</v>
      </c>
      <c r="I21" s="33" t="s">
        <v>1753</v>
      </c>
      <c r="J21" s="33" t="s">
        <v>1816</v>
      </c>
      <c r="K21" s="33" t="s">
        <v>1817</v>
      </c>
      <c r="L21" s="33">
        <v>8860712578</v>
      </c>
      <c r="M21" s="33" t="s">
        <v>1813</v>
      </c>
      <c r="N21" s="46" t="s">
        <v>736</v>
      </c>
    </row>
    <row r="22" spans="1:14" ht="22.5" customHeight="1">
      <c r="A22" s="45">
        <v>20</v>
      </c>
      <c r="B22" s="33" t="s">
        <v>156</v>
      </c>
      <c r="C22" s="994" t="str">
        <f>VLOOKUP(B22,'TS SP '!$C$8:$K$1048576,2,0)</f>
        <v>DA+0</v>
      </c>
      <c r="D22" s="33" t="s">
        <v>25</v>
      </c>
      <c r="E22" s="34">
        <v>45787</v>
      </c>
      <c r="F22" s="33"/>
      <c r="G22" s="33" t="e">
        <f t="shared" ref="G22:G24" si="3">$N$1-E22+1</f>
        <v>#REF!</v>
      </c>
      <c r="H22" s="33" t="s">
        <v>1771</v>
      </c>
      <c r="I22" s="33" t="s">
        <v>1592</v>
      </c>
      <c r="J22" s="33" t="s">
        <v>1818</v>
      </c>
      <c r="K22" s="33" t="s">
        <v>1819</v>
      </c>
      <c r="L22" s="33">
        <v>9416695580</v>
      </c>
      <c r="M22" s="33" t="s">
        <v>736</v>
      </c>
      <c r="N22" s="46" t="s">
        <v>736</v>
      </c>
    </row>
    <row r="23" spans="1:14" ht="22.5" customHeight="1">
      <c r="A23" s="43">
        <v>21</v>
      </c>
      <c r="B23" s="33" t="s">
        <v>292</v>
      </c>
      <c r="C23" s="994" t="str">
        <f>VLOOKUP(B23,'TS SP '!$C$8:$K$1048576,2,0)</f>
        <v>DA-3</v>
      </c>
      <c r="D23" s="33" t="s">
        <v>25</v>
      </c>
      <c r="E23" s="34">
        <v>45787</v>
      </c>
      <c r="F23" s="33"/>
      <c r="G23" s="33" t="e">
        <f t="shared" si="3"/>
        <v>#REF!</v>
      </c>
      <c r="H23" s="33" t="s">
        <v>1771</v>
      </c>
      <c r="I23" s="33" t="s">
        <v>1592</v>
      </c>
      <c r="J23" s="33" t="s">
        <v>1820</v>
      </c>
      <c r="K23" s="33" t="s">
        <v>1821</v>
      </c>
      <c r="L23" s="33">
        <v>9416695580</v>
      </c>
      <c r="M23" s="33" t="s">
        <v>736</v>
      </c>
      <c r="N23" s="46" t="s">
        <v>736</v>
      </c>
    </row>
    <row r="24" spans="1:14" ht="22.5" customHeight="1">
      <c r="A24" s="45">
        <v>22</v>
      </c>
      <c r="B24" s="33" t="s">
        <v>293</v>
      </c>
      <c r="C24" s="994" t="str">
        <f>VLOOKUP(B24,'TS SP '!$C$8:$K$1048576,2,0)</f>
        <v>DA+0</v>
      </c>
      <c r="D24" s="33" t="s">
        <v>25</v>
      </c>
      <c r="E24" s="34">
        <v>45787</v>
      </c>
      <c r="F24" s="33"/>
      <c r="G24" s="33" t="e">
        <f t="shared" si="3"/>
        <v>#REF!</v>
      </c>
      <c r="H24" s="33" t="s">
        <v>1771</v>
      </c>
      <c r="I24" s="33" t="s">
        <v>1592</v>
      </c>
      <c r="J24" s="33" t="s">
        <v>1822</v>
      </c>
      <c r="K24" s="33" t="s">
        <v>1823</v>
      </c>
      <c r="L24" s="33">
        <v>9813960139</v>
      </c>
      <c r="M24" s="33" t="s">
        <v>1824</v>
      </c>
      <c r="N24" s="46" t="s">
        <v>736</v>
      </c>
    </row>
    <row r="25" spans="1:14" ht="22.5" customHeight="1">
      <c r="A25" s="43">
        <v>23</v>
      </c>
      <c r="B25" s="33" t="s">
        <v>294</v>
      </c>
      <c r="C25" s="994" t="str">
        <f>VLOOKUP(B25,'TS SP '!$C$8:$K$1048576,2,0)</f>
        <v>DA+3</v>
      </c>
      <c r="D25" s="33" t="s">
        <v>25</v>
      </c>
      <c r="E25" s="34">
        <v>45787</v>
      </c>
      <c r="F25" s="34">
        <v>45801</v>
      </c>
      <c r="G25" s="33">
        <f>F25-E25</f>
        <v>14</v>
      </c>
      <c r="H25" s="33" t="s">
        <v>1825</v>
      </c>
      <c r="I25" s="33" t="s">
        <v>1753</v>
      </c>
      <c r="J25" s="33" t="s">
        <v>1826</v>
      </c>
      <c r="K25" s="33" t="s">
        <v>1827</v>
      </c>
      <c r="L25" s="33">
        <v>9813491027</v>
      </c>
      <c r="M25" s="33" t="s">
        <v>1807</v>
      </c>
      <c r="N25" s="46" t="s">
        <v>736</v>
      </c>
    </row>
    <row r="26" spans="1:14" ht="22.5" customHeight="1">
      <c r="A26" s="45">
        <v>24</v>
      </c>
      <c r="B26" s="33" t="s">
        <v>296</v>
      </c>
      <c r="C26" s="994" t="str">
        <f>VLOOKUP(B26,'TS SP '!$C$8:$K$1048576,2,0)</f>
        <v>DA-3</v>
      </c>
      <c r="D26" s="33" t="s">
        <v>25</v>
      </c>
      <c r="E26" s="34">
        <v>45787</v>
      </c>
      <c r="F26" s="33"/>
      <c r="G26" s="33" t="e">
        <f t="shared" ref="G26:G30" si="4">$N$1-E26+1</f>
        <v>#REF!</v>
      </c>
      <c r="H26" s="33" t="s">
        <v>1771</v>
      </c>
      <c r="I26" s="33" t="s">
        <v>1592</v>
      </c>
      <c r="J26" s="33" t="s">
        <v>1828</v>
      </c>
      <c r="K26" s="33"/>
      <c r="L26" s="33" t="s">
        <v>1829</v>
      </c>
      <c r="M26" s="33" t="s">
        <v>736</v>
      </c>
      <c r="N26" s="46" t="s">
        <v>736</v>
      </c>
    </row>
    <row r="27" spans="1:14" ht="22.5" customHeight="1">
      <c r="A27" s="43">
        <v>25</v>
      </c>
      <c r="B27" s="33" t="s">
        <v>159</v>
      </c>
      <c r="C27" s="994" t="str">
        <f>VLOOKUP(B27,'TS SP '!$C$8:$K$1048576,2,0)</f>
        <v>DA+0</v>
      </c>
      <c r="D27" s="33" t="s">
        <v>25</v>
      </c>
      <c r="E27" s="34">
        <v>45792</v>
      </c>
      <c r="F27" s="33"/>
      <c r="G27" s="33" t="e">
        <f t="shared" si="4"/>
        <v>#REF!</v>
      </c>
      <c r="H27" s="33" t="s">
        <v>1771</v>
      </c>
      <c r="I27" s="33" t="s">
        <v>1592</v>
      </c>
      <c r="J27" s="33" t="s">
        <v>1830</v>
      </c>
      <c r="K27" s="33" t="s">
        <v>1831</v>
      </c>
      <c r="L27" s="33">
        <v>9991352250</v>
      </c>
      <c r="M27" s="33" t="s">
        <v>736</v>
      </c>
      <c r="N27" s="46" t="s">
        <v>736</v>
      </c>
    </row>
    <row r="28" spans="1:14" ht="22.5" customHeight="1">
      <c r="A28" s="45">
        <v>26</v>
      </c>
      <c r="B28" s="33" t="s">
        <v>158</v>
      </c>
      <c r="C28" s="994" t="str">
        <f>VLOOKUP(B28,'TS SP '!$C$8:$K$1048576,2,0)</f>
        <v>DA+3</v>
      </c>
      <c r="D28" s="33" t="s">
        <v>25</v>
      </c>
      <c r="E28" s="34">
        <v>45792</v>
      </c>
      <c r="F28" s="33"/>
      <c r="G28" s="33" t="e">
        <f t="shared" si="4"/>
        <v>#REF!</v>
      </c>
      <c r="H28" s="33" t="s">
        <v>1771</v>
      </c>
      <c r="I28" s="33" t="s">
        <v>1592</v>
      </c>
      <c r="J28" s="33" t="s">
        <v>1832</v>
      </c>
      <c r="K28" s="33"/>
      <c r="L28" s="33">
        <v>9813199428</v>
      </c>
      <c r="M28" s="33" t="s">
        <v>736</v>
      </c>
      <c r="N28" s="46" t="s">
        <v>736</v>
      </c>
    </row>
    <row r="29" spans="1:14" ht="22.5" customHeight="1">
      <c r="A29" s="43">
        <v>27</v>
      </c>
      <c r="B29" s="33" t="s">
        <v>300</v>
      </c>
      <c r="C29" s="994" t="str">
        <f>VLOOKUP(B29,'TS SP '!$C$8:$K$1048576,2,0)</f>
        <v>DA+3</v>
      </c>
      <c r="D29" s="33" t="s">
        <v>25</v>
      </c>
      <c r="E29" s="34">
        <v>45792</v>
      </c>
      <c r="F29" s="33"/>
      <c r="G29" s="33" t="e">
        <f t="shared" si="4"/>
        <v>#REF!</v>
      </c>
      <c r="H29" s="33" t="s">
        <v>1771</v>
      </c>
      <c r="I29" s="33" t="s">
        <v>1592</v>
      </c>
      <c r="J29" s="33" t="s">
        <v>1833</v>
      </c>
      <c r="K29" s="33" t="s">
        <v>1834</v>
      </c>
      <c r="L29" s="33">
        <v>9416357463</v>
      </c>
      <c r="M29" s="33" t="s">
        <v>736</v>
      </c>
      <c r="N29" s="46" t="s">
        <v>736</v>
      </c>
    </row>
    <row r="30" spans="1:14" ht="22.5" customHeight="1">
      <c r="A30" s="45">
        <v>28</v>
      </c>
      <c r="B30" s="33" t="s">
        <v>375</v>
      </c>
      <c r="C30" s="994" t="str">
        <f>VLOOKUP(B30,'TS SP '!$C$8:$K$1048576,2,0)</f>
        <v>DA+0</v>
      </c>
      <c r="D30" s="33" t="s">
        <v>25</v>
      </c>
      <c r="E30" s="34">
        <v>45805</v>
      </c>
      <c r="F30" s="33"/>
      <c r="G30" s="33" t="e">
        <f t="shared" si="4"/>
        <v>#REF!</v>
      </c>
      <c r="H30" s="33" t="s">
        <v>1771</v>
      </c>
      <c r="I30" s="33" t="s">
        <v>1592</v>
      </c>
      <c r="J30" s="33" t="s">
        <v>1835</v>
      </c>
      <c r="K30" s="33" t="s">
        <v>1836</v>
      </c>
      <c r="L30" s="33">
        <v>9812177150</v>
      </c>
      <c r="M30" s="33" t="s">
        <v>1837</v>
      </c>
      <c r="N30" s="46" t="s">
        <v>55</v>
      </c>
    </row>
    <row r="31" spans="1:14" ht="22.5" customHeight="1">
      <c r="A31" s="43">
        <v>29</v>
      </c>
      <c r="B31" s="33" t="s">
        <v>376</v>
      </c>
      <c r="C31" s="994" t="str">
        <f>VLOOKUP(B31,'TS SP '!$C$8:$K$1048576,2,0)</f>
        <v>DA+0</v>
      </c>
      <c r="D31" s="33" t="s">
        <v>25</v>
      </c>
      <c r="E31" s="34">
        <v>45787</v>
      </c>
      <c r="F31" s="34">
        <v>45823</v>
      </c>
      <c r="G31" s="33">
        <f>F31-E31</f>
        <v>36</v>
      </c>
      <c r="H31" s="33" t="s">
        <v>1838</v>
      </c>
      <c r="I31" s="33" t="s">
        <v>1753</v>
      </c>
      <c r="J31" s="33" t="s">
        <v>1839</v>
      </c>
      <c r="K31" s="33" t="s">
        <v>1840</v>
      </c>
      <c r="L31" s="33">
        <v>9050520065</v>
      </c>
      <c r="M31" s="33" t="s">
        <v>1837</v>
      </c>
      <c r="N31" s="46" t="s">
        <v>55</v>
      </c>
    </row>
    <row r="32" spans="1:14" ht="22.5" customHeight="1">
      <c r="A32" s="45">
        <v>30</v>
      </c>
      <c r="B32" s="33" t="s">
        <v>176</v>
      </c>
      <c r="C32" s="994" t="str">
        <f>VLOOKUP(B32,'TS SP '!$C$8:$K$1048576,2,0)</f>
        <v>DA+0</v>
      </c>
      <c r="D32" s="33" t="s">
        <v>25</v>
      </c>
      <c r="E32" s="34">
        <v>45786</v>
      </c>
      <c r="F32" s="33"/>
      <c r="G32" s="33" t="e">
        <f t="shared" ref="G32:G33" si="5">$N$1-E32+1</f>
        <v>#REF!</v>
      </c>
      <c r="H32" s="33"/>
      <c r="I32" s="33" t="s">
        <v>1592</v>
      </c>
      <c r="J32" s="33" t="s">
        <v>1841</v>
      </c>
      <c r="K32" s="33" t="s">
        <v>1842</v>
      </c>
      <c r="L32" s="33">
        <v>9416768356</v>
      </c>
      <c r="M32" s="33" t="s">
        <v>1837</v>
      </c>
      <c r="N32" s="46" t="s">
        <v>55</v>
      </c>
    </row>
    <row r="33" spans="1:14" ht="22.5" customHeight="1">
      <c r="A33" s="43">
        <v>31</v>
      </c>
      <c r="B33" s="33" t="s">
        <v>506</v>
      </c>
      <c r="C33" s="994" t="str">
        <f>VLOOKUP(B33,'TS SP '!$C$8:$K$1048576,2,0)</f>
        <v>DA+3</v>
      </c>
      <c r="D33" s="33" t="s">
        <v>25</v>
      </c>
      <c r="E33" s="34">
        <v>45805</v>
      </c>
      <c r="F33" s="33"/>
      <c r="G33" s="33" t="e">
        <f t="shared" si="5"/>
        <v>#REF!</v>
      </c>
      <c r="H33" s="33" t="s">
        <v>1838</v>
      </c>
      <c r="I33" s="33" t="s">
        <v>1592</v>
      </c>
      <c r="J33" s="33" t="s">
        <v>1793</v>
      </c>
      <c r="K33" s="33" t="s">
        <v>1843</v>
      </c>
      <c r="L33" s="33">
        <v>9468158973</v>
      </c>
      <c r="M33" s="33" t="s">
        <v>1837</v>
      </c>
      <c r="N33" s="46" t="s">
        <v>55</v>
      </c>
    </row>
    <row r="34" spans="1:14" ht="22.5" customHeight="1">
      <c r="A34" s="45">
        <v>32</v>
      </c>
      <c r="B34" s="33" t="s">
        <v>507</v>
      </c>
      <c r="C34" s="994" t="str">
        <f>VLOOKUP(B34,'TS SP '!$C$8:$K$1048576,2,0)</f>
        <v>DA+0</v>
      </c>
      <c r="D34" s="33" t="s">
        <v>25</v>
      </c>
      <c r="E34" s="34">
        <v>45805</v>
      </c>
      <c r="F34" s="34">
        <v>45806</v>
      </c>
      <c r="G34" s="33">
        <f t="shared" ref="G34:G35" si="6">F34-E34</f>
        <v>1</v>
      </c>
      <c r="H34" s="33"/>
      <c r="I34" s="33" t="s">
        <v>1753</v>
      </c>
      <c r="J34" s="33" t="s">
        <v>1844</v>
      </c>
      <c r="K34" s="33" t="s">
        <v>1831</v>
      </c>
      <c r="L34" s="33">
        <v>9896486455</v>
      </c>
      <c r="M34" s="33" t="s">
        <v>1837</v>
      </c>
      <c r="N34" s="46" t="s">
        <v>55</v>
      </c>
    </row>
    <row r="35" spans="1:14" ht="22.5" customHeight="1">
      <c r="A35" s="43">
        <v>33</v>
      </c>
      <c r="B35" s="33" t="s">
        <v>508</v>
      </c>
      <c r="C35" s="994" t="str">
        <f>VLOOKUP(B35,'TS SP '!$C$8:$K$1048576,2,0)</f>
        <v>DA+3</v>
      </c>
      <c r="D35" s="33" t="s">
        <v>25</v>
      </c>
      <c r="E35" s="34">
        <v>45805</v>
      </c>
      <c r="F35" s="34">
        <v>45806</v>
      </c>
      <c r="G35" s="33">
        <f t="shared" si="6"/>
        <v>1</v>
      </c>
      <c r="H35" s="33"/>
      <c r="I35" s="33" t="s">
        <v>1753</v>
      </c>
      <c r="J35" s="33" t="s">
        <v>1845</v>
      </c>
      <c r="K35" s="33" t="s">
        <v>1846</v>
      </c>
      <c r="L35" s="33">
        <v>7400073005</v>
      </c>
      <c r="M35" s="33" t="s">
        <v>869</v>
      </c>
      <c r="N35" s="46" t="s">
        <v>55</v>
      </c>
    </row>
    <row r="36" spans="1:14" ht="22.5" customHeight="1">
      <c r="A36" s="45">
        <v>34</v>
      </c>
      <c r="B36" s="33" t="s">
        <v>509</v>
      </c>
      <c r="C36" s="994" t="str">
        <f>VLOOKUP(B36,'TS SP '!$C$8:$K$1048576,2,0)</f>
        <v>DA+0</v>
      </c>
      <c r="D36" s="33" t="s">
        <v>25</v>
      </c>
      <c r="E36" s="34">
        <v>45805</v>
      </c>
      <c r="F36" s="33"/>
      <c r="G36" s="33" t="e">
        <f>$N$1-E36+1</f>
        <v>#REF!</v>
      </c>
      <c r="H36" s="33" t="s">
        <v>1838</v>
      </c>
      <c r="I36" s="33" t="s">
        <v>1592</v>
      </c>
      <c r="J36" s="33" t="s">
        <v>1847</v>
      </c>
      <c r="K36" s="33" t="s">
        <v>1848</v>
      </c>
      <c r="L36" s="33">
        <v>7988191556</v>
      </c>
      <c r="M36" s="33" t="s">
        <v>869</v>
      </c>
      <c r="N36" s="46" t="s">
        <v>55</v>
      </c>
    </row>
    <row r="37" spans="1:14" ht="22.5" customHeight="1">
      <c r="A37" s="43">
        <v>35</v>
      </c>
      <c r="B37" s="33" t="s">
        <v>378</v>
      </c>
      <c r="C37" s="994" t="str">
        <f>VLOOKUP(B37,'TS SP '!$C$8:$K$1048576,2,0)</f>
        <v>DA-1.5</v>
      </c>
      <c r="D37" s="33" t="s">
        <v>25</v>
      </c>
      <c r="E37" s="34">
        <v>45806</v>
      </c>
      <c r="F37" s="34">
        <v>45807</v>
      </c>
      <c r="G37" s="33">
        <f t="shared" ref="G37:G41" si="7">F37-E37</f>
        <v>1</v>
      </c>
      <c r="H37" s="33"/>
      <c r="I37" s="33" t="s">
        <v>1753</v>
      </c>
      <c r="J37" s="33" t="s">
        <v>1849</v>
      </c>
      <c r="K37" s="33" t="s">
        <v>1850</v>
      </c>
      <c r="L37" s="33">
        <v>9992364989</v>
      </c>
      <c r="M37" s="33" t="s">
        <v>869</v>
      </c>
      <c r="N37" s="46" t="s">
        <v>55</v>
      </c>
    </row>
    <row r="38" spans="1:14" ht="22.5" customHeight="1">
      <c r="A38" s="45">
        <v>36</v>
      </c>
      <c r="B38" s="33" t="s">
        <v>178</v>
      </c>
      <c r="C38" s="994" t="str">
        <f>VLOOKUP(B38,'TS SP '!$C$8:$K$1048576,2,0)</f>
        <v>DA+0</v>
      </c>
      <c r="D38" s="33" t="s">
        <v>25</v>
      </c>
      <c r="E38" s="34">
        <v>45806</v>
      </c>
      <c r="F38" s="34">
        <v>45815</v>
      </c>
      <c r="G38" s="33">
        <f t="shared" si="7"/>
        <v>9</v>
      </c>
      <c r="H38" s="33"/>
      <c r="I38" s="33" t="s">
        <v>1753</v>
      </c>
      <c r="J38" s="33" t="s">
        <v>1851</v>
      </c>
      <c r="K38" s="33" t="s">
        <v>1852</v>
      </c>
      <c r="L38" s="33">
        <v>9813380493</v>
      </c>
      <c r="M38" s="33" t="s">
        <v>869</v>
      </c>
      <c r="N38" s="46" t="s">
        <v>55</v>
      </c>
    </row>
    <row r="39" spans="1:14" ht="22.5" customHeight="1">
      <c r="A39" s="43">
        <v>37</v>
      </c>
      <c r="B39" s="33" t="s">
        <v>379</v>
      </c>
      <c r="C39" s="994" t="str">
        <f>VLOOKUP(B39,'TS SP '!$C$8:$K$1048576,2,0)</f>
        <v>DA+6</v>
      </c>
      <c r="D39" s="33" t="s">
        <v>25</v>
      </c>
      <c r="E39" s="34">
        <v>45806</v>
      </c>
      <c r="F39" s="34">
        <v>45807</v>
      </c>
      <c r="G39" s="33">
        <f t="shared" si="7"/>
        <v>1</v>
      </c>
      <c r="H39" s="33"/>
      <c r="I39" s="33" t="s">
        <v>1753</v>
      </c>
      <c r="J39" s="33" t="s">
        <v>1853</v>
      </c>
      <c r="K39" s="33" t="s">
        <v>1854</v>
      </c>
      <c r="L39" s="33">
        <v>9466329684</v>
      </c>
      <c r="M39" s="33" t="s">
        <v>869</v>
      </c>
      <c r="N39" s="46" t="s">
        <v>55</v>
      </c>
    </row>
    <row r="40" spans="1:14" ht="22.5" customHeight="1">
      <c r="A40" s="45">
        <v>38</v>
      </c>
      <c r="B40" s="33" t="s">
        <v>380</v>
      </c>
      <c r="C40" s="994" t="str">
        <f>VLOOKUP(B40,'TS SP '!$C$8:$K$1048576,2,0)</f>
        <v>DA+0</v>
      </c>
      <c r="D40" s="33" t="s">
        <v>25</v>
      </c>
      <c r="E40" s="34">
        <v>45807</v>
      </c>
      <c r="F40" s="34">
        <v>45819</v>
      </c>
      <c r="G40" s="33">
        <f t="shared" si="7"/>
        <v>12</v>
      </c>
      <c r="H40" s="33" t="s">
        <v>1785</v>
      </c>
      <c r="I40" s="33" t="s">
        <v>1753</v>
      </c>
      <c r="J40" s="33" t="s">
        <v>1855</v>
      </c>
      <c r="K40" s="33" t="s">
        <v>1856</v>
      </c>
      <c r="L40" s="33">
        <v>8221868848</v>
      </c>
      <c r="M40" s="33" t="s">
        <v>869</v>
      </c>
      <c r="N40" s="46" t="s">
        <v>55</v>
      </c>
    </row>
    <row r="41" spans="1:14" ht="22.5" customHeight="1">
      <c r="A41" s="43">
        <v>39</v>
      </c>
      <c r="B41" s="33" t="s">
        <v>388</v>
      </c>
      <c r="C41" s="994" t="str">
        <f>VLOOKUP(B41,'TS SP '!$C$8:$K$1048576,2,0)</f>
        <v>DA+9</v>
      </c>
      <c r="D41" s="33" t="s">
        <v>25</v>
      </c>
      <c r="E41" s="34">
        <v>45807</v>
      </c>
      <c r="F41" s="34">
        <v>45823</v>
      </c>
      <c r="G41" s="33">
        <f t="shared" si="7"/>
        <v>16</v>
      </c>
      <c r="H41" s="33" t="s">
        <v>1785</v>
      </c>
      <c r="I41" s="33" t="s">
        <v>1753</v>
      </c>
      <c r="J41" s="33" t="s">
        <v>1857</v>
      </c>
      <c r="K41" s="33" t="s">
        <v>1858</v>
      </c>
      <c r="L41" s="33">
        <v>9467153826</v>
      </c>
      <c r="M41" s="33" t="s">
        <v>869</v>
      </c>
      <c r="N41" s="46" t="s">
        <v>55</v>
      </c>
    </row>
    <row r="42" spans="1:14" ht="22.5" customHeight="1">
      <c r="A42" s="45">
        <v>40</v>
      </c>
      <c r="B42" s="33" t="s">
        <v>389</v>
      </c>
      <c r="C42" s="994" t="str">
        <f>VLOOKUP(B42,'TS SP '!$C$8:$K$1048576,2,0)</f>
        <v>DA+3</v>
      </c>
      <c r="D42" s="33" t="s">
        <v>25</v>
      </c>
      <c r="E42" s="34">
        <v>45807</v>
      </c>
      <c r="F42" s="33"/>
      <c r="G42" s="33" t="e">
        <f t="shared" ref="G42:G45" si="8">$N$1-E42+1</f>
        <v>#REF!</v>
      </c>
      <c r="H42" s="33"/>
      <c r="I42" s="33" t="s">
        <v>1592</v>
      </c>
      <c r="J42" s="33" t="s">
        <v>1859</v>
      </c>
      <c r="K42" s="33" t="s">
        <v>1860</v>
      </c>
      <c r="L42" s="33">
        <v>9050120046</v>
      </c>
      <c r="M42" s="33" t="s">
        <v>869</v>
      </c>
      <c r="N42" s="46" t="s">
        <v>55</v>
      </c>
    </row>
    <row r="43" spans="1:14" ht="22.5" customHeight="1">
      <c r="A43" s="43">
        <v>41</v>
      </c>
      <c r="B43" s="33" t="s">
        <v>392</v>
      </c>
      <c r="C43" s="994" t="str">
        <f>VLOOKUP(B43,'TS SP '!$C$8:$K$1048576,2,0)</f>
        <v>DA+3</v>
      </c>
      <c r="D43" s="33" t="s">
        <v>25</v>
      </c>
      <c r="E43" s="34">
        <v>45807</v>
      </c>
      <c r="F43" s="33"/>
      <c r="G43" s="33" t="e">
        <f t="shared" si="8"/>
        <v>#REF!</v>
      </c>
      <c r="H43" s="33" t="s">
        <v>1771</v>
      </c>
      <c r="I43" s="33" t="s">
        <v>1592</v>
      </c>
      <c r="J43" s="33" t="s">
        <v>1861</v>
      </c>
      <c r="K43" s="33" t="s">
        <v>1862</v>
      </c>
      <c r="L43" s="33">
        <v>9416886203</v>
      </c>
      <c r="M43" s="33" t="s">
        <v>1863</v>
      </c>
      <c r="N43" s="46" t="s">
        <v>55</v>
      </c>
    </row>
    <row r="44" spans="1:14" ht="22.5" customHeight="1">
      <c r="A44" s="45">
        <v>42</v>
      </c>
      <c r="B44" s="33" t="s">
        <v>393</v>
      </c>
      <c r="C44" s="994" t="str">
        <f>VLOOKUP(B44,'TS SP '!$C$8:$K$1048576,2,0)</f>
        <v>DA+0</v>
      </c>
      <c r="D44" s="33" t="s">
        <v>25</v>
      </c>
      <c r="E44" s="34">
        <v>45807</v>
      </c>
      <c r="F44" s="33"/>
      <c r="G44" s="33" t="e">
        <f t="shared" si="8"/>
        <v>#REF!</v>
      </c>
      <c r="H44" s="33" t="s">
        <v>1771</v>
      </c>
      <c r="I44" s="33" t="s">
        <v>1592</v>
      </c>
      <c r="J44" s="33" t="s">
        <v>1864</v>
      </c>
      <c r="K44" s="33" t="s">
        <v>1865</v>
      </c>
      <c r="L44" s="33">
        <v>7404513083</v>
      </c>
      <c r="M44" s="33" t="s">
        <v>1863</v>
      </c>
      <c r="N44" s="46" t="s">
        <v>55</v>
      </c>
    </row>
    <row r="45" spans="1:14" ht="22.5" customHeight="1">
      <c r="A45" s="43">
        <v>43</v>
      </c>
      <c r="B45" s="33" t="s">
        <v>511</v>
      </c>
      <c r="C45" s="994" t="str">
        <f>VLOOKUP(B45,'TS SP '!$C$8:$K$1048576,2,0)</f>
        <v>DA+3</v>
      </c>
      <c r="D45" s="33" t="s">
        <v>25</v>
      </c>
      <c r="E45" s="34">
        <v>45807</v>
      </c>
      <c r="F45" s="33"/>
      <c r="G45" s="33" t="e">
        <f t="shared" si="8"/>
        <v>#REF!</v>
      </c>
      <c r="H45" s="33" t="s">
        <v>1771</v>
      </c>
      <c r="I45" s="33" t="s">
        <v>1592</v>
      </c>
      <c r="J45" s="33" t="s">
        <v>1866</v>
      </c>
      <c r="K45" s="33" t="s">
        <v>1867</v>
      </c>
      <c r="L45" s="33">
        <v>7015847366</v>
      </c>
      <c r="M45" s="33" t="s">
        <v>1863</v>
      </c>
      <c r="N45" s="46" t="s">
        <v>55</v>
      </c>
    </row>
    <row r="46" spans="1:14" ht="22.5" customHeight="1">
      <c r="A46" s="45">
        <v>44</v>
      </c>
      <c r="B46" s="33" t="s">
        <v>394</v>
      </c>
      <c r="C46" s="994" t="str">
        <f>VLOOKUP(B46,'TS SP '!$C$8:$K$1048576,2,0)</f>
        <v>DA+0</v>
      </c>
      <c r="D46" s="33" t="s">
        <v>25</v>
      </c>
      <c r="E46" s="34">
        <v>45807</v>
      </c>
      <c r="F46" s="34">
        <v>45835</v>
      </c>
      <c r="G46" s="33">
        <f>F46-E46</f>
        <v>28</v>
      </c>
      <c r="H46" s="33"/>
      <c r="I46" s="33" t="s">
        <v>1753</v>
      </c>
      <c r="J46" s="33" t="s">
        <v>1868</v>
      </c>
      <c r="K46" s="33" t="s">
        <v>1869</v>
      </c>
      <c r="L46" s="33">
        <v>9466681480</v>
      </c>
      <c r="M46" s="33" t="s">
        <v>1863</v>
      </c>
      <c r="N46" s="46" t="s">
        <v>55</v>
      </c>
    </row>
    <row r="47" spans="1:14" ht="22.5" customHeight="1">
      <c r="A47" s="43">
        <v>45</v>
      </c>
      <c r="B47" s="33" t="s">
        <v>395</v>
      </c>
      <c r="C47" s="994" t="str">
        <f>VLOOKUP(B47,'TS SP '!$C$8:$K$1048576,2,0)</f>
        <v>DA+0</v>
      </c>
      <c r="D47" s="33" t="s">
        <v>25</v>
      </c>
      <c r="E47" s="34">
        <v>45807</v>
      </c>
      <c r="F47" s="33"/>
      <c r="G47" s="33" t="e">
        <f>$N$1-E47+1</f>
        <v>#REF!</v>
      </c>
      <c r="H47" s="33" t="s">
        <v>1785</v>
      </c>
      <c r="I47" s="33" t="s">
        <v>1592</v>
      </c>
      <c r="J47" s="33" t="s">
        <v>1870</v>
      </c>
      <c r="K47" s="33" t="s">
        <v>1871</v>
      </c>
      <c r="L47" s="33">
        <v>8569987304</v>
      </c>
      <c r="M47" s="33" t="s">
        <v>1863</v>
      </c>
      <c r="N47" s="46" t="s">
        <v>55</v>
      </c>
    </row>
    <row r="48" spans="1:14" ht="22.5" customHeight="1">
      <c r="A48" s="45">
        <v>46</v>
      </c>
      <c r="B48" s="33" t="s">
        <v>183</v>
      </c>
      <c r="C48" s="994" t="str">
        <f>VLOOKUP(B48,'TS SP '!$C$8:$K$1048576,2,0)</f>
        <v>DB1-3</v>
      </c>
      <c r="D48" s="33" t="s">
        <v>25</v>
      </c>
      <c r="E48" s="34">
        <v>45810</v>
      </c>
      <c r="F48" s="34">
        <v>45815</v>
      </c>
      <c r="G48" s="33">
        <f t="shared" ref="G48:G49" si="9">F48-E48</f>
        <v>5</v>
      </c>
      <c r="H48" s="33" t="s">
        <v>1872</v>
      </c>
      <c r="I48" s="33" t="s">
        <v>1753</v>
      </c>
      <c r="J48" s="33" t="s">
        <v>1873</v>
      </c>
      <c r="K48" s="33" t="s">
        <v>1874</v>
      </c>
      <c r="L48" s="33" t="s">
        <v>1875</v>
      </c>
      <c r="M48" s="33" t="s">
        <v>869</v>
      </c>
      <c r="N48" s="46" t="s">
        <v>55</v>
      </c>
    </row>
    <row r="49" spans="1:14" ht="22.5" customHeight="1">
      <c r="A49" s="43">
        <v>47</v>
      </c>
      <c r="B49" s="33" t="s">
        <v>185</v>
      </c>
      <c r="C49" s="994" t="str">
        <f>VLOOKUP(B49,'TS SP '!$C$8:$K$1048576,2,0)</f>
        <v>DB2+3</v>
      </c>
      <c r="D49" s="33" t="s">
        <v>25</v>
      </c>
      <c r="E49" s="34">
        <v>45817</v>
      </c>
      <c r="F49" s="34">
        <v>45818</v>
      </c>
      <c r="G49" s="33">
        <f t="shared" si="9"/>
        <v>1</v>
      </c>
      <c r="H49" s="33" t="s">
        <v>1876</v>
      </c>
      <c r="I49" s="33" t="s">
        <v>1753</v>
      </c>
      <c r="J49" s="33" t="s">
        <v>1877</v>
      </c>
      <c r="K49" s="33" t="s">
        <v>1878</v>
      </c>
      <c r="L49" s="33" t="s">
        <v>1879</v>
      </c>
      <c r="M49" s="33" t="s">
        <v>869</v>
      </c>
      <c r="N49" s="46" t="s">
        <v>55</v>
      </c>
    </row>
    <row r="50" spans="1:14" ht="22.5" customHeight="1">
      <c r="A50" s="45">
        <v>48</v>
      </c>
      <c r="B50" s="33" t="s">
        <v>526</v>
      </c>
      <c r="C50" s="994" t="str">
        <f>VLOOKUP(B50,'TS SP '!$C$8:$K$1048576,2,0)</f>
        <v>DA+0</v>
      </c>
      <c r="D50" s="33" t="s">
        <v>25</v>
      </c>
      <c r="E50" s="34">
        <v>45819</v>
      </c>
      <c r="F50" s="33"/>
      <c r="G50" s="33" t="e">
        <f>$N$1-E50+1</f>
        <v>#REF!</v>
      </c>
      <c r="H50" s="33" t="s">
        <v>1880</v>
      </c>
      <c r="I50" s="33" t="s">
        <v>1592</v>
      </c>
      <c r="J50" s="33" t="s">
        <v>1881</v>
      </c>
      <c r="K50" s="33" t="s">
        <v>1882</v>
      </c>
      <c r="L50" s="33">
        <v>9896343715</v>
      </c>
      <c r="M50" s="33" t="s">
        <v>1775</v>
      </c>
      <c r="N50" s="46" t="s">
        <v>55</v>
      </c>
    </row>
    <row r="51" spans="1:14" ht="22.5" customHeight="1">
      <c r="A51" s="43">
        <v>49</v>
      </c>
      <c r="B51" s="33" t="s">
        <v>66</v>
      </c>
      <c r="C51" s="994" t="str">
        <f>VLOOKUP(B51,'TS SP '!$C$8:$K$1048576,2,0)</f>
        <v>5DA-3</v>
      </c>
      <c r="D51" s="33" t="s">
        <v>25</v>
      </c>
      <c r="E51" s="34">
        <v>45819</v>
      </c>
      <c r="F51" s="34">
        <v>45820</v>
      </c>
      <c r="G51" s="33">
        <f t="shared" ref="G51:G52" si="10">F51-E51</f>
        <v>1</v>
      </c>
      <c r="H51" s="33" t="s">
        <v>1876</v>
      </c>
      <c r="I51" s="33" t="s">
        <v>1753</v>
      </c>
      <c r="J51" s="33" t="s">
        <v>1883</v>
      </c>
      <c r="K51" s="33" t="s">
        <v>1884</v>
      </c>
      <c r="L51" s="33">
        <v>9416217808</v>
      </c>
      <c r="M51" s="33" t="s">
        <v>1885</v>
      </c>
      <c r="N51" s="46" t="s">
        <v>55</v>
      </c>
    </row>
    <row r="52" spans="1:14" ht="22.5" customHeight="1">
      <c r="A52" s="45">
        <v>50</v>
      </c>
      <c r="B52" s="33" t="s">
        <v>186</v>
      </c>
      <c r="C52" s="994" t="str">
        <f>VLOOKUP(B52,'TS SP '!$C$8:$K$1048576,2,0)</f>
        <v>DB2+0</v>
      </c>
      <c r="D52" s="33" t="s">
        <v>25</v>
      </c>
      <c r="E52" s="34">
        <v>45819</v>
      </c>
      <c r="F52" s="34">
        <v>45820</v>
      </c>
      <c r="G52" s="33">
        <f t="shared" si="10"/>
        <v>1</v>
      </c>
      <c r="H52" s="33" t="s">
        <v>1876</v>
      </c>
      <c r="I52" s="33" t="s">
        <v>1753</v>
      </c>
      <c r="J52" s="33" t="s">
        <v>1861</v>
      </c>
      <c r="K52" s="33" t="s">
        <v>1886</v>
      </c>
      <c r="L52" s="33">
        <v>9992519590</v>
      </c>
      <c r="M52" s="33" t="s">
        <v>1614</v>
      </c>
      <c r="N52" s="46" t="s">
        <v>739</v>
      </c>
    </row>
    <row r="53" spans="1:14" ht="22.5" customHeight="1">
      <c r="A53" s="43">
        <v>51</v>
      </c>
      <c r="B53" s="33" t="s">
        <v>374</v>
      </c>
      <c r="C53" s="994" t="str">
        <f>VLOOKUP(B53,'TS SP '!$C$8:$K$1048576,2,0)</f>
        <v>DA+0</v>
      </c>
      <c r="D53" s="33" t="s">
        <v>25</v>
      </c>
      <c r="E53" s="34">
        <v>45826</v>
      </c>
      <c r="F53" s="33"/>
      <c r="G53" s="33" t="e">
        <f>$N$1-E53+1</f>
        <v>#REF!</v>
      </c>
      <c r="H53" s="33"/>
      <c r="I53" s="33" t="s">
        <v>1592</v>
      </c>
      <c r="J53" s="33" t="s">
        <v>1887</v>
      </c>
      <c r="K53" s="33" t="s">
        <v>1888</v>
      </c>
      <c r="L53" s="33">
        <v>9991566543</v>
      </c>
      <c r="M53" s="33" t="s">
        <v>1889</v>
      </c>
      <c r="N53" s="46" t="s">
        <v>55</v>
      </c>
    </row>
    <row r="54" spans="1:14" ht="22.5" customHeight="1">
      <c r="A54" s="45">
        <v>52</v>
      </c>
      <c r="B54" s="33" t="s">
        <v>97</v>
      </c>
      <c r="C54" s="994" t="str">
        <f>VLOOKUP(B54,'TS SP '!$C$8:$K$1048576,2,0)</f>
        <v>5DA+3</v>
      </c>
      <c r="D54" s="33" t="s">
        <v>25</v>
      </c>
      <c r="E54" s="34">
        <v>45829</v>
      </c>
      <c r="F54" s="33"/>
      <c r="G54" s="34"/>
      <c r="H54" s="33" t="s">
        <v>1890</v>
      </c>
      <c r="I54" s="33" t="s">
        <v>1753</v>
      </c>
      <c r="J54" s="33" t="s">
        <v>1891</v>
      </c>
      <c r="K54" s="33"/>
      <c r="L54" s="33">
        <v>9992058288</v>
      </c>
      <c r="M54" s="33" t="s">
        <v>1892</v>
      </c>
      <c r="N54" s="46" t="s">
        <v>738</v>
      </c>
    </row>
    <row r="55" spans="1:14" ht="22.5" customHeight="1">
      <c r="A55" s="43">
        <v>53</v>
      </c>
      <c r="B55" s="33" t="s">
        <v>179</v>
      </c>
      <c r="C55" s="994" t="str">
        <f>VLOOKUP(B55,'TS SP '!$C$8:$K$1048576,2,0)</f>
        <v>DC2+9</v>
      </c>
      <c r="D55" s="33" t="s">
        <v>25</v>
      </c>
      <c r="E55" s="34">
        <v>45829</v>
      </c>
      <c r="F55" s="33"/>
      <c r="G55" s="33" t="e">
        <f>$N$1-E55+1</f>
        <v>#REF!</v>
      </c>
      <c r="H55" s="33" t="s">
        <v>1771</v>
      </c>
      <c r="I55" s="33" t="s">
        <v>1592</v>
      </c>
      <c r="J55" s="33" t="s">
        <v>1893</v>
      </c>
      <c r="K55" s="33" t="s">
        <v>1894</v>
      </c>
      <c r="L55" s="33">
        <v>9992362130</v>
      </c>
      <c r="M55" s="33" t="s">
        <v>1796</v>
      </c>
      <c r="N55" s="46" t="s">
        <v>55</v>
      </c>
    </row>
    <row r="56" spans="1:14" ht="22.5" customHeight="1">
      <c r="A56" s="45">
        <v>54</v>
      </c>
      <c r="B56" s="33" t="s">
        <v>562</v>
      </c>
      <c r="C56" s="994" t="str">
        <f>VLOOKUP(B56,'TS SP '!$C$8:$K$1048576,2,0)</f>
        <v>5DA+6</v>
      </c>
      <c r="D56" s="33" t="s">
        <v>25</v>
      </c>
      <c r="E56" s="34">
        <v>45827</v>
      </c>
      <c r="F56" s="34">
        <v>45839</v>
      </c>
      <c r="G56" s="33">
        <f>F56-E56</f>
        <v>12</v>
      </c>
      <c r="H56" s="33" t="s">
        <v>1785</v>
      </c>
      <c r="I56" s="33" t="s">
        <v>1753</v>
      </c>
      <c r="J56" s="33" t="s">
        <v>1895</v>
      </c>
      <c r="K56" s="33"/>
      <c r="L56" s="33">
        <v>8059531363</v>
      </c>
      <c r="M56" s="33" t="s">
        <v>1896</v>
      </c>
      <c r="N56" s="46" t="s">
        <v>55</v>
      </c>
    </row>
    <row r="57" spans="1:14" ht="22.5" customHeight="1">
      <c r="A57" s="43">
        <v>55</v>
      </c>
      <c r="B57" s="33" t="s">
        <v>80</v>
      </c>
      <c r="C57" s="994" t="str">
        <f>VLOOKUP(B57,'TS SP '!$C$8:$K$1048576,2,0)</f>
        <v>5DC1+0</v>
      </c>
      <c r="D57" s="33" t="s">
        <v>25</v>
      </c>
      <c r="E57" s="34">
        <v>45831</v>
      </c>
      <c r="F57" s="33"/>
      <c r="G57" s="33" t="e">
        <f t="shared" ref="G57:G62" si="11">$N$1-E57+1</f>
        <v>#REF!</v>
      </c>
      <c r="H57" s="33" t="s">
        <v>1771</v>
      </c>
      <c r="I57" s="33" t="s">
        <v>1592</v>
      </c>
      <c r="J57" s="33" t="s">
        <v>1897</v>
      </c>
      <c r="K57" s="33"/>
      <c r="L57" s="33">
        <v>9991120101</v>
      </c>
      <c r="M57" s="33" t="s">
        <v>1898</v>
      </c>
      <c r="N57" s="46" t="s">
        <v>55</v>
      </c>
    </row>
    <row r="58" spans="1:14" ht="22.5" customHeight="1">
      <c r="A58" s="45">
        <v>56</v>
      </c>
      <c r="B58" s="33" t="s">
        <v>401</v>
      </c>
      <c r="C58" s="994" t="str">
        <f>VLOOKUP(B58,'TS SP '!$C$8:$K$1048576,2,0)</f>
        <v>DB1+3</v>
      </c>
      <c r="D58" s="33" t="s">
        <v>25</v>
      </c>
      <c r="E58" s="34">
        <v>45830</v>
      </c>
      <c r="F58" s="33"/>
      <c r="G58" s="33" t="e">
        <f t="shared" si="11"/>
        <v>#REF!</v>
      </c>
      <c r="H58" s="33" t="s">
        <v>1771</v>
      </c>
      <c r="I58" s="33" t="s">
        <v>1592</v>
      </c>
      <c r="J58" s="33" t="s">
        <v>1899</v>
      </c>
      <c r="K58" s="33" t="s">
        <v>1900</v>
      </c>
      <c r="L58" s="33">
        <v>9992170766</v>
      </c>
      <c r="M58" s="33" t="s">
        <v>1901</v>
      </c>
      <c r="N58" s="46" t="s">
        <v>55</v>
      </c>
    </row>
    <row r="59" spans="1:14" ht="22.5" customHeight="1">
      <c r="A59" s="43">
        <v>57</v>
      </c>
      <c r="B59" s="33" t="s">
        <v>189</v>
      </c>
      <c r="C59" s="994" t="str">
        <f>VLOOKUP(B59,'TS SP '!$C$8:$K$1048576,2,0)</f>
        <v>DB2+3</v>
      </c>
      <c r="D59" s="33" t="s">
        <v>25</v>
      </c>
      <c r="E59" s="34">
        <v>45830</v>
      </c>
      <c r="F59" s="33"/>
      <c r="G59" s="33" t="e">
        <f t="shared" si="11"/>
        <v>#REF!</v>
      </c>
      <c r="H59" s="33" t="s">
        <v>1771</v>
      </c>
      <c r="I59" s="33" t="s">
        <v>1592</v>
      </c>
      <c r="J59" s="33" t="s">
        <v>1902</v>
      </c>
      <c r="K59" s="33" t="s">
        <v>1903</v>
      </c>
      <c r="L59" s="33">
        <v>9416435662</v>
      </c>
      <c r="M59" s="33" t="s">
        <v>1901</v>
      </c>
      <c r="N59" s="46" t="s">
        <v>55</v>
      </c>
    </row>
    <row r="60" spans="1:14" ht="22.5" customHeight="1">
      <c r="A60" s="45">
        <v>58</v>
      </c>
      <c r="B60" s="33" t="s">
        <v>181</v>
      </c>
      <c r="C60" s="994" t="str">
        <f>VLOOKUP(B60,'TS SP '!$C$8:$K$1048576,2,0)</f>
        <v>DB2+0</v>
      </c>
      <c r="D60" s="33" t="s">
        <v>25</v>
      </c>
      <c r="E60" s="34">
        <v>45829</v>
      </c>
      <c r="F60" s="33"/>
      <c r="G60" s="33" t="e">
        <f t="shared" si="11"/>
        <v>#REF!</v>
      </c>
      <c r="H60" s="33" t="s">
        <v>1771</v>
      </c>
      <c r="I60" s="33" t="s">
        <v>1592</v>
      </c>
      <c r="J60" s="33" t="s">
        <v>1904</v>
      </c>
      <c r="K60" s="33" t="s">
        <v>1905</v>
      </c>
      <c r="L60" s="33">
        <v>9813243069</v>
      </c>
      <c r="M60" s="33" t="s">
        <v>1906</v>
      </c>
      <c r="N60" s="46" t="s">
        <v>55</v>
      </c>
    </row>
    <row r="61" spans="1:14" ht="22.5" customHeight="1">
      <c r="A61" s="43">
        <v>59</v>
      </c>
      <c r="B61" s="33" t="s">
        <v>532</v>
      </c>
      <c r="C61" s="994" t="str">
        <f>VLOOKUP(B61,'TS SP '!$C$8:$K$1048576,2,0)</f>
        <v>5DA+6</v>
      </c>
      <c r="D61" s="33" t="s">
        <v>25</v>
      </c>
      <c r="E61" s="34">
        <v>45832</v>
      </c>
      <c r="F61" s="33"/>
      <c r="G61" s="33" t="e">
        <f t="shared" si="11"/>
        <v>#REF!</v>
      </c>
      <c r="H61" s="33" t="s">
        <v>1907</v>
      </c>
      <c r="I61" s="33" t="s">
        <v>1592</v>
      </c>
      <c r="J61" s="33" t="s">
        <v>1908</v>
      </c>
      <c r="K61" s="33" t="s">
        <v>1909</v>
      </c>
      <c r="L61" s="33">
        <v>9671116129</v>
      </c>
      <c r="M61" s="33" t="s">
        <v>1910</v>
      </c>
      <c r="N61" s="46" t="s">
        <v>55</v>
      </c>
    </row>
    <row r="62" spans="1:14" ht="22.5" customHeight="1">
      <c r="A62" s="45">
        <v>60</v>
      </c>
      <c r="B62" s="33" t="s">
        <v>180</v>
      </c>
      <c r="C62" s="994" t="str">
        <f>VLOOKUP(B62,'TS SP '!$C$8:$K$1048576,2,0)</f>
        <v>DB2+0</v>
      </c>
      <c r="D62" s="33" t="s">
        <v>25</v>
      </c>
      <c r="E62" s="34">
        <v>45836</v>
      </c>
      <c r="F62" s="33"/>
      <c r="G62" s="33" t="e">
        <f t="shared" si="11"/>
        <v>#REF!</v>
      </c>
      <c r="H62" s="33" t="s">
        <v>1907</v>
      </c>
      <c r="I62" s="33" t="s">
        <v>1592</v>
      </c>
      <c r="J62" s="33" t="s">
        <v>1911</v>
      </c>
      <c r="K62" s="33" t="s">
        <v>1912</v>
      </c>
      <c r="L62" s="33">
        <v>9466248791</v>
      </c>
      <c r="M62" s="33" t="s">
        <v>1863</v>
      </c>
      <c r="N62" s="46" t="s">
        <v>55</v>
      </c>
    </row>
    <row r="63" spans="1:14" ht="22.5" customHeight="1">
      <c r="A63" s="45">
        <v>62</v>
      </c>
      <c r="B63" s="33" t="s">
        <v>133</v>
      </c>
      <c r="C63" s="994" t="str">
        <f>VLOOKUP(B63,'TS SP '!$C$8:$K$1048576,2,0)</f>
        <v>5DA+0</v>
      </c>
      <c r="D63" s="33" t="s">
        <v>25</v>
      </c>
      <c r="E63" s="34">
        <v>45820</v>
      </c>
      <c r="F63" s="34">
        <v>45820</v>
      </c>
      <c r="G63" s="33">
        <f>F63-E63</f>
        <v>0</v>
      </c>
      <c r="H63" s="33" t="s">
        <v>1913</v>
      </c>
      <c r="I63" s="33" t="s">
        <v>1753</v>
      </c>
      <c r="J63" s="33" t="s">
        <v>1914</v>
      </c>
      <c r="K63" s="33" t="s">
        <v>1915</v>
      </c>
      <c r="L63" s="33">
        <v>9306104243</v>
      </c>
      <c r="M63" s="33" t="s">
        <v>1885</v>
      </c>
      <c r="N63" s="46" t="s">
        <v>55</v>
      </c>
    </row>
    <row r="64" spans="1:14" ht="22.5" customHeight="1">
      <c r="A64" s="43">
        <v>63</v>
      </c>
      <c r="B64" s="33" t="s">
        <v>68</v>
      </c>
      <c r="C64" s="994" t="str">
        <f>VLOOKUP(B64,'TS SP '!$C$8:$K$1048576,2,0)</f>
        <v>5DA+6</v>
      </c>
      <c r="D64" s="33" t="s">
        <v>25</v>
      </c>
      <c r="E64" s="34">
        <v>45820</v>
      </c>
      <c r="F64" s="33"/>
      <c r="G64" s="33" t="e">
        <f t="shared" ref="G64:G65" si="12">$N$1-E64+1</f>
        <v>#REF!</v>
      </c>
      <c r="H64" s="33" t="s">
        <v>1916</v>
      </c>
      <c r="I64" s="33" t="s">
        <v>1592</v>
      </c>
      <c r="J64" s="33" t="s">
        <v>1917</v>
      </c>
      <c r="K64" s="33" t="s">
        <v>1918</v>
      </c>
      <c r="L64" s="33">
        <v>9202902929</v>
      </c>
      <c r="M64" s="33" t="s">
        <v>1885</v>
      </c>
      <c r="N64" s="46" t="s">
        <v>55</v>
      </c>
    </row>
    <row r="65" spans="1:14" ht="22.5" customHeight="1">
      <c r="A65" s="45">
        <v>64</v>
      </c>
      <c r="B65" s="33" t="s">
        <v>529</v>
      </c>
      <c r="C65" s="994" t="str">
        <f>VLOOKUP(B65,'TS SP '!$C$8:$K$1048576,2,0)</f>
        <v>5DA+6</v>
      </c>
      <c r="D65" s="33" t="s">
        <v>25</v>
      </c>
      <c r="E65" s="34">
        <v>45820</v>
      </c>
      <c r="F65" s="33"/>
      <c r="G65" s="33" t="e">
        <f t="shared" si="12"/>
        <v>#REF!</v>
      </c>
      <c r="H65" s="33" t="s">
        <v>1919</v>
      </c>
      <c r="I65" s="33" t="s">
        <v>1592</v>
      </c>
      <c r="J65" s="33" t="s">
        <v>1920</v>
      </c>
      <c r="K65" s="33" t="s">
        <v>1921</v>
      </c>
      <c r="L65" s="33">
        <v>9812007050</v>
      </c>
      <c r="M65" s="33" t="s">
        <v>1885</v>
      </c>
      <c r="N65" s="46" t="s">
        <v>55</v>
      </c>
    </row>
    <row r="66" spans="1:14" ht="22.5" customHeight="1">
      <c r="A66" s="43">
        <v>65</v>
      </c>
      <c r="B66" s="33" t="s">
        <v>418</v>
      </c>
      <c r="C66" s="994" t="str">
        <f>VLOOKUP(B66,'TS SP '!$C$8:$K$1048576,2,0)</f>
        <v>5DD45+3</v>
      </c>
      <c r="D66" s="33" t="s">
        <v>25</v>
      </c>
      <c r="E66" s="34">
        <v>45821</v>
      </c>
      <c r="F66" s="34">
        <v>45821</v>
      </c>
      <c r="G66" s="33">
        <f t="shared" ref="G66:G68" si="13">F66-E66</f>
        <v>0</v>
      </c>
      <c r="H66" s="33" t="s">
        <v>1913</v>
      </c>
      <c r="I66" s="33" t="s">
        <v>1753</v>
      </c>
      <c r="J66" s="33" t="s">
        <v>1922</v>
      </c>
      <c r="K66" s="33" t="s">
        <v>1923</v>
      </c>
      <c r="L66" s="33" t="s">
        <v>1924</v>
      </c>
      <c r="M66" s="33" t="s">
        <v>1925</v>
      </c>
      <c r="N66" s="46" t="s">
        <v>55</v>
      </c>
    </row>
    <row r="67" spans="1:14" ht="22.5" customHeight="1">
      <c r="A67" s="45">
        <v>66</v>
      </c>
      <c r="B67" s="33" t="s">
        <v>184</v>
      </c>
      <c r="C67" s="994" t="str">
        <f>VLOOKUP(B67,'TS SP '!$C$8:$K$1048576,2,0)</f>
        <v>DC1+0</v>
      </c>
      <c r="D67" s="33" t="s">
        <v>25</v>
      </c>
      <c r="E67" s="34">
        <v>45828</v>
      </c>
      <c r="F67" s="34">
        <v>45829</v>
      </c>
      <c r="G67" s="33">
        <f t="shared" si="13"/>
        <v>1</v>
      </c>
      <c r="H67" s="33" t="s">
        <v>1913</v>
      </c>
      <c r="I67" s="33" t="s">
        <v>1753</v>
      </c>
      <c r="J67" s="33" t="s">
        <v>1926</v>
      </c>
      <c r="K67" s="33" t="s">
        <v>1927</v>
      </c>
      <c r="L67" s="33" t="s">
        <v>1928</v>
      </c>
      <c r="M67" s="33" t="s">
        <v>1929</v>
      </c>
      <c r="N67" s="46" t="s">
        <v>739</v>
      </c>
    </row>
    <row r="68" spans="1:14" ht="22.5" customHeight="1">
      <c r="A68" s="43">
        <v>67</v>
      </c>
      <c r="B68" s="33" t="s">
        <v>81</v>
      </c>
      <c r="C68" s="994" t="str">
        <f>VLOOKUP(B68,'TS SP '!$C$8:$K$1048576,2,0)</f>
        <v>5DA+0</v>
      </c>
      <c r="D68" s="33" t="s">
        <v>25</v>
      </c>
      <c r="E68" s="34">
        <v>45831</v>
      </c>
      <c r="F68" s="34">
        <v>45832</v>
      </c>
      <c r="G68" s="33">
        <f t="shared" si="13"/>
        <v>1</v>
      </c>
      <c r="H68" s="33" t="s">
        <v>1930</v>
      </c>
      <c r="I68" s="33" t="s">
        <v>1753</v>
      </c>
      <c r="J68" s="33" t="s">
        <v>1931</v>
      </c>
      <c r="K68" s="33" t="s">
        <v>1932</v>
      </c>
      <c r="L68" s="33" t="s">
        <v>1933</v>
      </c>
      <c r="M68" s="33" t="s">
        <v>1910</v>
      </c>
      <c r="N68" s="46" t="s">
        <v>55</v>
      </c>
    </row>
    <row r="69" spans="1:14" ht="22.5" customHeight="1">
      <c r="A69" s="45">
        <v>68</v>
      </c>
      <c r="B69" s="33" t="s">
        <v>533</v>
      </c>
      <c r="C69" s="994" t="str">
        <f>VLOOKUP(B69,'TS SP '!$C$8:$K$1048576,2,0)</f>
        <v>5DA+9</v>
      </c>
      <c r="D69" s="33" t="s">
        <v>25</v>
      </c>
      <c r="E69" s="34">
        <v>45832</v>
      </c>
      <c r="F69" s="34"/>
      <c r="G69" s="33" t="e">
        <f>$N$1-E69+1</f>
        <v>#REF!</v>
      </c>
      <c r="H69" s="33" t="s">
        <v>1934</v>
      </c>
      <c r="I69" s="33" t="s">
        <v>1592</v>
      </c>
      <c r="J69" s="33" t="s">
        <v>1935</v>
      </c>
      <c r="K69" s="33" t="s">
        <v>1936</v>
      </c>
      <c r="L69" s="33" t="s">
        <v>1937</v>
      </c>
      <c r="M69" s="33" t="s">
        <v>1910</v>
      </c>
      <c r="N69" s="46" t="s">
        <v>55</v>
      </c>
    </row>
    <row r="70" spans="1:14" ht="22.5" customHeight="1">
      <c r="A70" s="43">
        <v>69</v>
      </c>
      <c r="B70" s="33" t="s">
        <v>195</v>
      </c>
      <c r="C70" s="994" t="str">
        <f>VLOOKUP(B70,'TS SP '!$C$8:$K$1048576,2,0)</f>
        <v>5DD45+6</v>
      </c>
      <c r="D70" s="33" t="s">
        <v>25</v>
      </c>
      <c r="E70" s="34">
        <v>45832</v>
      </c>
      <c r="F70" s="34">
        <v>45832</v>
      </c>
      <c r="G70" s="33">
        <f>F70-E70</f>
        <v>0</v>
      </c>
      <c r="H70" s="33" t="s">
        <v>1913</v>
      </c>
      <c r="I70" s="33" t="s">
        <v>1753</v>
      </c>
      <c r="J70" s="33" t="s">
        <v>1938</v>
      </c>
      <c r="K70" s="33" t="s">
        <v>1939</v>
      </c>
      <c r="L70" s="33">
        <v>9050036963</v>
      </c>
      <c r="M70" s="33" t="s">
        <v>1910</v>
      </c>
      <c r="N70" s="46" t="s">
        <v>55</v>
      </c>
    </row>
    <row r="71" spans="1:14" ht="22.5" customHeight="1">
      <c r="A71" s="45">
        <v>70</v>
      </c>
      <c r="B71" s="33" t="s">
        <v>427</v>
      </c>
      <c r="C71" s="994" t="str">
        <f>VLOOKUP(B71,'TS SP '!$C$8:$K$1048576,2,0)</f>
        <v>5DD45+0</v>
      </c>
      <c r="D71" s="33" t="s">
        <v>25</v>
      </c>
      <c r="E71" s="34">
        <v>45831</v>
      </c>
      <c r="F71" s="33"/>
      <c r="G71" s="33" t="e">
        <f t="shared" ref="G71:G87" si="14">$N$1-E71+1</f>
        <v>#REF!</v>
      </c>
      <c r="H71" s="33" t="s">
        <v>1940</v>
      </c>
      <c r="I71" s="33" t="s">
        <v>1592</v>
      </c>
      <c r="J71" s="33" t="s">
        <v>1941</v>
      </c>
      <c r="K71" s="33" t="s">
        <v>1942</v>
      </c>
      <c r="L71" s="33">
        <v>9813193558</v>
      </c>
      <c r="M71" s="33" t="s">
        <v>1910</v>
      </c>
      <c r="N71" s="46" t="s">
        <v>55</v>
      </c>
    </row>
    <row r="72" spans="1:14" ht="22.5" customHeight="1">
      <c r="A72" s="43">
        <v>71</v>
      </c>
      <c r="B72" s="33" t="s">
        <v>76</v>
      </c>
      <c r="C72" s="994" t="str">
        <f>VLOOKUP(B72,'TS SP '!$C$8:$K$1048576,2,0)</f>
        <v>5DA+6</v>
      </c>
      <c r="D72" s="33" t="s">
        <v>25</v>
      </c>
      <c r="E72" s="34">
        <v>45832</v>
      </c>
      <c r="F72" s="33"/>
      <c r="G72" s="33" t="e">
        <f t="shared" si="14"/>
        <v>#REF!</v>
      </c>
      <c r="H72" s="33" t="s">
        <v>1916</v>
      </c>
      <c r="I72" s="33" t="s">
        <v>1592</v>
      </c>
      <c r="J72" s="33" t="s">
        <v>1943</v>
      </c>
      <c r="K72" s="33" t="s">
        <v>1944</v>
      </c>
      <c r="L72" s="33" t="s">
        <v>1945</v>
      </c>
      <c r="M72" s="33" t="s">
        <v>1910</v>
      </c>
      <c r="N72" s="46" t="s">
        <v>55</v>
      </c>
    </row>
    <row r="73" spans="1:14" ht="22.5" customHeight="1">
      <c r="A73" s="45">
        <v>72</v>
      </c>
      <c r="B73" s="33" t="s">
        <v>78</v>
      </c>
      <c r="C73" s="994" t="str">
        <f>VLOOKUP(B73,'TS SP '!$C$8:$K$1048576,2,0)</f>
        <v>5DA+6</v>
      </c>
      <c r="D73" s="33" t="s">
        <v>25</v>
      </c>
      <c r="E73" s="34">
        <v>45831</v>
      </c>
      <c r="F73" s="33"/>
      <c r="G73" s="33" t="e">
        <f t="shared" si="14"/>
        <v>#REF!</v>
      </c>
      <c r="H73" s="33" t="s">
        <v>1946</v>
      </c>
      <c r="I73" s="33" t="s">
        <v>1592</v>
      </c>
      <c r="J73" s="33" t="s">
        <v>1947</v>
      </c>
      <c r="K73" s="33" t="s">
        <v>1948</v>
      </c>
      <c r="L73" s="33" t="s">
        <v>1949</v>
      </c>
      <c r="M73" s="33" t="s">
        <v>1910</v>
      </c>
      <c r="N73" s="46" t="s">
        <v>55</v>
      </c>
    </row>
    <row r="74" spans="1:14" ht="22.5" customHeight="1">
      <c r="A74" s="43">
        <v>73</v>
      </c>
      <c r="B74" s="33" t="s">
        <v>343</v>
      </c>
      <c r="C74" s="994" t="str">
        <f>VLOOKUP(B74,'TS SP '!$C$8:$K$1048576,2,0)</f>
        <v>DA+0</v>
      </c>
      <c r="D74" s="33" t="s">
        <v>25</v>
      </c>
      <c r="E74" s="34">
        <v>45824</v>
      </c>
      <c r="F74" s="33"/>
      <c r="G74" s="33" t="e">
        <f t="shared" si="14"/>
        <v>#REF!</v>
      </c>
      <c r="H74" s="33" t="s">
        <v>1940</v>
      </c>
      <c r="I74" s="33" t="s">
        <v>1592</v>
      </c>
      <c r="J74" s="33" t="s">
        <v>1950</v>
      </c>
      <c r="K74" s="33" t="s">
        <v>1951</v>
      </c>
      <c r="L74" s="33" t="s">
        <v>1952</v>
      </c>
      <c r="M74" s="33" t="s">
        <v>1953</v>
      </c>
      <c r="N74" s="46" t="s">
        <v>55</v>
      </c>
    </row>
    <row r="75" spans="1:14" ht="22.5" customHeight="1">
      <c r="A75" s="45">
        <v>74</v>
      </c>
      <c r="B75" s="33" t="s">
        <v>344</v>
      </c>
      <c r="C75" s="994" t="str">
        <f>VLOOKUP(B75,'TS SP '!$C$8:$K$1048576,2,0)</f>
        <v>DB2+0</v>
      </c>
      <c r="D75" s="33" t="s">
        <v>25</v>
      </c>
      <c r="E75" s="34">
        <v>45849</v>
      </c>
      <c r="F75" s="33"/>
      <c r="G75" s="33" t="e">
        <f t="shared" si="14"/>
        <v>#REF!</v>
      </c>
      <c r="H75" s="33" t="s">
        <v>1940</v>
      </c>
      <c r="I75" s="33" t="s">
        <v>1592</v>
      </c>
      <c r="J75" s="33" t="s">
        <v>1954</v>
      </c>
      <c r="K75" s="33" t="s">
        <v>1955</v>
      </c>
      <c r="L75" s="33">
        <v>9729770703</v>
      </c>
      <c r="M75" s="33" t="s">
        <v>1953</v>
      </c>
      <c r="N75" s="46" t="s">
        <v>55</v>
      </c>
    </row>
    <row r="76" spans="1:14" ht="22.5" customHeight="1">
      <c r="A76" s="43">
        <v>75</v>
      </c>
      <c r="B76" s="33" t="s">
        <v>345</v>
      </c>
      <c r="C76" s="994" t="str">
        <f>VLOOKUP(B76,'TS SP '!$C$8:$K$1048576,2,0)</f>
        <v>DA+0</v>
      </c>
      <c r="D76" s="33" t="s">
        <v>25</v>
      </c>
      <c r="E76" s="34">
        <v>45849</v>
      </c>
      <c r="F76" s="33"/>
      <c r="G76" s="33" t="e">
        <f t="shared" si="14"/>
        <v>#REF!</v>
      </c>
      <c r="H76" s="33" t="s">
        <v>1940</v>
      </c>
      <c r="I76" s="33" t="s">
        <v>1592</v>
      </c>
      <c r="J76" s="33" t="s">
        <v>1956</v>
      </c>
      <c r="K76" s="33" t="s">
        <v>1957</v>
      </c>
      <c r="L76" s="33" t="s">
        <v>1958</v>
      </c>
      <c r="M76" s="33" t="s">
        <v>1953</v>
      </c>
      <c r="N76" s="46" t="s">
        <v>55</v>
      </c>
    </row>
    <row r="77" spans="1:14" ht="22.5" customHeight="1">
      <c r="A77" s="45">
        <v>76</v>
      </c>
      <c r="B77" s="33" t="s">
        <v>497</v>
      </c>
      <c r="C77" s="994" t="str">
        <f>VLOOKUP(B77,'TS SP '!$C$8:$K$1048576,2,0)</f>
        <v>DA+0</v>
      </c>
      <c r="D77" s="33" t="s">
        <v>25</v>
      </c>
      <c r="E77" s="34">
        <v>45849</v>
      </c>
      <c r="F77" s="33"/>
      <c r="G77" s="33" t="e">
        <f t="shared" si="14"/>
        <v>#REF!</v>
      </c>
      <c r="H77" s="33" t="s">
        <v>1940</v>
      </c>
      <c r="I77" s="33" t="s">
        <v>1592</v>
      </c>
      <c r="J77" s="33" t="s">
        <v>1959</v>
      </c>
      <c r="K77" s="33" t="s">
        <v>1960</v>
      </c>
      <c r="L77" s="33" t="s">
        <v>1961</v>
      </c>
      <c r="M77" s="33" t="s">
        <v>1953</v>
      </c>
      <c r="N77" s="46" t="s">
        <v>55</v>
      </c>
    </row>
    <row r="78" spans="1:14" ht="22.5" customHeight="1">
      <c r="A78" s="43">
        <v>77</v>
      </c>
      <c r="B78" s="33" t="s">
        <v>498</v>
      </c>
      <c r="C78" s="994" t="str">
        <f>VLOOKUP(B78,'TS SP '!$C$8:$K$1048576,2,0)</f>
        <v>DA+3</v>
      </c>
      <c r="D78" s="33" t="s">
        <v>25</v>
      </c>
      <c r="E78" s="34">
        <v>45851</v>
      </c>
      <c r="F78" s="33"/>
      <c r="G78" s="33" t="e">
        <f t="shared" si="14"/>
        <v>#REF!</v>
      </c>
      <c r="H78" s="33" t="s">
        <v>1771</v>
      </c>
      <c r="I78" s="33" t="s">
        <v>1592</v>
      </c>
      <c r="J78" s="33" t="s">
        <v>1962</v>
      </c>
      <c r="K78" s="33" t="s">
        <v>1963</v>
      </c>
      <c r="L78" s="33">
        <v>9812450855</v>
      </c>
      <c r="M78" s="33" t="s">
        <v>1953</v>
      </c>
      <c r="N78" s="46" t="s">
        <v>55</v>
      </c>
    </row>
    <row r="79" spans="1:14" ht="22.5" customHeight="1">
      <c r="A79" s="45">
        <v>78</v>
      </c>
      <c r="B79" s="33" t="s">
        <v>499</v>
      </c>
      <c r="C79" s="994" t="str">
        <f>VLOOKUP(B79,'TS SP '!$C$8:$K$1048576,2,0)</f>
        <v>DA+0</v>
      </c>
      <c r="D79" s="33" t="s">
        <v>25</v>
      </c>
      <c r="E79" s="34">
        <v>45829</v>
      </c>
      <c r="F79" s="33"/>
      <c r="G79" s="33" t="e">
        <f t="shared" si="14"/>
        <v>#REF!</v>
      </c>
      <c r="H79" s="33" t="s">
        <v>1940</v>
      </c>
      <c r="I79" s="33" t="s">
        <v>1592</v>
      </c>
      <c r="J79" s="33" t="s">
        <v>1964</v>
      </c>
      <c r="K79" s="33" t="s">
        <v>1965</v>
      </c>
      <c r="L79" s="33" t="s">
        <v>1966</v>
      </c>
      <c r="M79" s="33" t="s">
        <v>1953</v>
      </c>
      <c r="N79" s="46" t="s">
        <v>55</v>
      </c>
    </row>
    <row r="80" spans="1:14" ht="22.5" customHeight="1">
      <c r="A80" s="43">
        <v>79</v>
      </c>
      <c r="B80" s="33" t="s">
        <v>173</v>
      </c>
      <c r="C80" s="994" t="str">
        <f>VLOOKUP(B80,'TS SP '!$C$8:$K$1048576,2,0)</f>
        <v>DC2+6</v>
      </c>
      <c r="D80" s="33" t="s">
        <v>25</v>
      </c>
      <c r="E80" s="34">
        <v>45852</v>
      </c>
      <c r="F80" s="33"/>
      <c r="G80" s="33" t="e">
        <f t="shared" si="14"/>
        <v>#REF!</v>
      </c>
      <c r="H80" s="33" t="s">
        <v>1771</v>
      </c>
      <c r="I80" s="33" t="s">
        <v>1592</v>
      </c>
      <c r="J80" s="33" t="s">
        <v>1967</v>
      </c>
      <c r="K80" s="33" t="s">
        <v>1968</v>
      </c>
      <c r="L80" s="33">
        <v>9416419188</v>
      </c>
      <c r="M80" s="33" t="s">
        <v>1796</v>
      </c>
      <c r="N80" s="46" t="s">
        <v>737</v>
      </c>
    </row>
    <row r="81" spans="1:14" ht="22.5" customHeight="1">
      <c r="A81" s="45">
        <v>80</v>
      </c>
      <c r="B81" s="33" t="s">
        <v>357</v>
      </c>
      <c r="C81" s="994" t="str">
        <f>VLOOKUP(B81,'TS SP '!$C$8:$K$1048576,2,0)</f>
        <v>DA+0</v>
      </c>
      <c r="D81" s="33" t="s">
        <v>25</v>
      </c>
      <c r="E81" s="34">
        <v>45852</v>
      </c>
      <c r="F81" s="33"/>
      <c r="G81" s="33" t="e">
        <f t="shared" si="14"/>
        <v>#REF!</v>
      </c>
      <c r="H81" s="33" t="s">
        <v>1771</v>
      </c>
      <c r="I81" s="33" t="s">
        <v>1592</v>
      </c>
      <c r="J81" s="33" t="s">
        <v>1969</v>
      </c>
      <c r="K81" s="33" t="s">
        <v>1970</v>
      </c>
      <c r="L81" s="33">
        <v>9991705037</v>
      </c>
      <c r="M81" s="33" t="s">
        <v>1796</v>
      </c>
      <c r="N81" s="46" t="s">
        <v>737</v>
      </c>
    </row>
    <row r="82" spans="1:14" ht="22.5" customHeight="1">
      <c r="A82" s="43">
        <v>81</v>
      </c>
      <c r="B82" s="33" t="s">
        <v>358</v>
      </c>
      <c r="C82" s="994" t="str">
        <f>VLOOKUP(B82,'TS SP '!$C$8:$K$1048576,2,0)</f>
        <v>DA+0</v>
      </c>
      <c r="D82" s="33" t="s">
        <v>25</v>
      </c>
      <c r="E82" s="34">
        <v>45852</v>
      </c>
      <c r="F82" s="33"/>
      <c r="G82" s="33" t="e">
        <f t="shared" si="14"/>
        <v>#REF!</v>
      </c>
      <c r="H82" s="33" t="s">
        <v>1771</v>
      </c>
      <c r="I82" s="33" t="s">
        <v>1592</v>
      </c>
      <c r="J82" s="33" t="s">
        <v>1971</v>
      </c>
      <c r="K82" s="33" t="s">
        <v>1972</v>
      </c>
      <c r="L82" s="33">
        <v>9467018161</v>
      </c>
      <c r="M82" s="33" t="s">
        <v>1796</v>
      </c>
      <c r="N82" s="46" t="s">
        <v>737</v>
      </c>
    </row>
    <row r="83" spans="1:14" ht="22.5" customHeight="1">
      <c r="A83" s="45">
        <v>82</v>
      </c>
      <c r="B83" s="33" t="s">
        <v>359</v>
      </c>
      <c r="C83" s="994" t="str">
        <f>VLOOKUP(B83,'TS SP '!$C$8:$K$1048576,2,0)</f>
        <v>DA+6</v>
      </c>
      <c r="D83" s="33" t="s">
        <v>25</v>
      </c>
      <c r="E83" s="34">
        <v>45852</v>
      </c>
      <c r="F83" s="33"/>
      <c r="G83" s="33" t="e">
        <f t="shared" si="14"/>
        <v>#REF!</v>
      </c>
      <c r="H83" s="33" t="s">
        <v>1771</v>
      </c>
      <c r="I83" s="33" t="s">
        <v>1592</v>
      </c>
      <c r="J83" s="33" t="s">
        <v>1973</v>
      </c>
      <c r="K83" s="33" t="s">
        <v>1974</v>
      </c>
      <c r="L83" s="33">
        <v>9215600717</v>
      </c>
      <c r="M83" s="33" t="s">
        <v>1796</v>
      </c>
      <c r="N83" s="46" t="s">
        <v>737</v>
      </c>
    </row>
    <row r="84" spans="1:14" ht="22.5" customHeight="1">
      <c r="A84" s="43">
        <v>83</v>
      </c>
      <c r="B84" s="33" t="s">
        <v>174</v>
      </c>
      <c r="C84" s="994" t="str">
        <f>VLOOKUP(B84,'TS SP '!$C$8:$K$1048576,2,0)</f>
        <v>DA+0</v>
      </c>
      <c r="D84" s="33" t="s">
        <v>25</v>
      </c>
      <c r="E84" s="34">
        <v>45852</v>
      </c>
      <c r="F84" s="33"/>
      <c r="G84" s="33" t="e">
        <f t="shared" si="14"/>
        <v>#REF!</v>
      </c>
      <c r="H84" s="33" t="s">
        <v>1771</v>
      </c>
      <c r="I84" s="33" t="s">
        <v>1592</v>
      </c>
      <c r="J84" s="33" t="s">
        <v>1975</v>
      </c>
      <c r="K84" s="33" t="s">
        <v>1976</v>
      </c>
      <c r="L84" s="33">
        <v>9996640566</v>
      </c>
      <c r="M84" s="33" t="s">
        <v>1977</v>
      </c>
      <c r="N84" s="46" t="s">
        <v>737</v>
      </c>
    </row>
    <row r="85" spans="1:14" ht="22.5" customHeight="1">
      <c r="A85" s="45">
        <v>84</v>
      </c>
      <c r="B85" s="33" t="s">
        <v>170</v>
      </c>
      <c r="C85" s="994" t="str">
        <f>VLOOKUP(B85,'TS SP '!$C$8:$K$1048576,2,0)</f>
        <v>DA+0</v>
      </c>
      <c r="D85" s="33" t="s">
        <v>25</v>
      </c>
      <c r="E85" s="34">
        <v>45852</v>
      </c>
      <c r="F85" s="33"/>
      <c r="G85" s="33" t="e">
        <f t="shared" si="14"/>
        <v>#REF!</v>
      </c>
      <c r="H85" s="33" t="s">
        <v>1771</v>
      </c>
      <c r="I85" s="33" t="s">
        <v>1592</v>
      </c>
      <c r="J85" s="33" t="s">
        <v>1724</v>
      </c>
      <c r="K85" s="33">
        <v>0</v>
      </c>
      <c r="L85" s="33">
        <v>9306708872</v>
      </c>
      <c r="M85" s="33" t="s">
        <v>1953</v>
      </c>
      <c r="N85" s="46" t="s">
        <v>55</v>
      </c>
    </row>
    <row r="86" spans="1:14" ht="22.5" customHeight="1">
      <c r="A86" s="43">
        <v>85</v>
      </c>
      <c r="B86" s="33" t="s">
        <v>199</v>
      </c>
      <c r="C86" s="994" t="str">
        <f>VLOOKUP(B86,'TS SP '!$C$8:$K$1048576,2,0)</f>
        <v>5DD60+30</v>
      </c>
      <c r="D86" s="33" t="s">
        <v>25</v>
      </c>
      <c r="E86" s="34">
        <v>45876</v>
      </c>
      <c r="F86" s="33"/>
      <c r="G86" s="33" t="e">
        <f t="shared" si="14"/>
        <v>#REF!</v>
      </c>
      <c r="H86" s="33" t="s">
        <v>1978</v>
      </c>
      <c r="I86" s="33" t="s">
        <v>1592</v>
      </c>
      <c r="J86" s="33" t="s">
        <v>1979</v>
      </c>
      <c r="K86" s="33" t="s">
        <v>1980</v>
      </c>
      <c r="L86" s="33" t="s">
        <v>1981</v>
      </c>
      <c r="M86" s="33" t="s">
        <v>1982</v>
      </c>
      <c r="N86" s="46" t="s">
        <v>55</v>
      </c>
    </row>
    <row r="87" spans="1:14" ht="33.75" customHeight="1">
      <c r="A87" s="45">
        <v>86</v>
      </c>
      <c r="B87" s="33" t="s">
        <v>428</v>
      </c>
      <c r="C87" s="994" t="str">
        <f>VLOOKUP(B87,'TS SP '!$C$8:$K$1048576,2,0)</f>
        <v>5DA+6</v>
      </c>
      <c r="D87" s="33" t="s">
        <v>25</v>
      </c>
      <c r="E87" s="34">
        <v>45875</v>
      </c>
      <c r="F87" s="34"/>
      <c r="G87" s="33" t="e">
        <f t="shared" si="14"/>
        <v>#REF!</v>
      </c>
      <c r="H87" s="33" t="s">
        <v>1983</v>
      </c>
      <c r="I87" s="33" t="s">
        <v>1592</v>
      </c>
      <c r="J87" s="33" t="s">
        <v>1984</v>
      </c>
      <c r="K87" s="33" t="s">
        <v>1985</v>
      </c>
      <c r="L87" s="33" t="s">
        <v>1986</v>
      </c>
      <c r="M87" s="33" t="s">
        <v>1910</v>
      </c>
      <c r="N87" s="46" t="s">
        <v>55</v>
      </c>
    </row>
    <row r="88" spans="1:14" ht="28.5" customHeight="1">
      <c r="A88" s="43">
        <v>87</v>
      </c>
      <c r="B88" s="33" t="s">
        <v>82</v>
      </c>
      <c r="C88" s="994" t="str">
        <f>VLOOKUP(B88,'TS SP '!$C$8:$K$1048576,2,0)</f>
        <v>5DC1+3</v>
      </c>
      <c r="D88" s="33" t="s">
        <v>25</v>
      </c>
      <c r="E88" s="34">
        <v>45875</v>
      </c>
      <c r="F88" s="34">
        <v>45875</v>
      </c>
      <c r="G88" s="33">
        <f t="shared" ref="G88:G93" si="15">E88-F88</f>
        <v>0</v>
      </c>
      <c r="H88" s="33" t="s">
        <v>1987</v>
      </c>
      <c r="I88" s="33" t="s">
        <v>1753</v>
      </c>
      <c r="J88" s="33" t="s">
        <v>1988</v>
      </c>
      <c r="K88" s="33" t="s">
        <v>1989</v>
      </c>
      <c r="L88" s="33" t="s">
        <v>1990</v>
      </c>
      <c r="M88" s="33" t="s">
        <v>1910</v>
      </c>
      <c r="N88" s="46" t="s">
        <v>55</v>
      </c>
    </row>
    <row r="89" spans="1:14" ht="22.5" customHeight="1">
      <c r="A89" s="45">
        <v>88</v>
      </c>
      <c r="B89" s="33" t="s">
        <v>430</v>
      </c>
      <c r="C89" s="994" t="str">
        <f>VLOOKUP(B89,'TS SP '!$C$8:$K$1048576,2,0)</f>
        <v>5DA+0</v>
      </c>
      <c r="D89" s="33" t="s">
        <v>25</v>
      </c>
      <c r="E89" s="34">
        <v>45875</v>
      </c>
      <c r="F89" s="34">
        <v>45875</v>
      </c>
      <c r="G89" s="33">
        <f t="shared" si="15"/>
        <v>0</v>
      </c>
      <c r="H89" s="33" t="s">
        <v>1991</v>
      </c>
      <c r="I89" s="33" t="s">
        <v>1753</v>
      </c>
      <c r="J89" s="33" t="s">
        <v>1992</v>
      </c>
      <c r="K89" s="33" t="s">
        <v>1951</v>
      </c>
      <c r="L89" s="33" t="s">
        <v>1993</v>
      </c>
      <c r="M89" s="33" t="s">
        <v>1994</v>
      </c>
      <c r="N89" s="46" t="s">
        <v>55</v>
      </c>
    </row>
    <row r="90" spans="1:14" ht="22.5" customHeight="1">
      <c r="A90" s="43">
        <v>89</v>
      </c>
      <c r="B90" s="33" t="s">
        <v>194</v>
      </c>
      <c r="C90" s="994" t="str">
        <f>VLOOKUP(B90,'TS SP '!$C$8:$K$1048576,2,0)</f>
        <v>5DA+0</v>
      </c>
      <c r="D90" s="33" t="s">
        <v>25</v>
      </c>
      <c r="E90" s="34">
        <v>45875</v>
      </c>
      <c r="F90" s="34">
        <v>45875</v>
      </c>
      <c r="G90" s="33">
        <f t="shared" si="15"/>
        <v>0</v>
      </c>
      <c r="H90" s="33" t="s">
        <v>1995</v>
      </c>
      <c r="I90" s="33" t="s">
        <v>1753</v>
      </c>
      <c r="J90" s="33" t="s">
        <v>1996</v>
      </c>
      <c r="K90" s="33" t="s">
        <v>1997</v>
      </c>
      <c r="L90" s="33" t="s">
        <v>1998</v>
      </c>
      <c r="M90" s="33" t="s">
        <v>1999</v>
      </c>
      <c r="N90" s="46" t="s">
        <v>55</v>
      </c>
    </row>
    <row r="91" spans="1:14" ht="22.5" customHeight="1">
      <c r="A91" s="45">
        <v>90</v>
      </c>
      <c r="B91" s="33" t="s">
        <v>431</v>
      </c>
      <c r="C91" s="994" t="str">
        <f>VLOOKUP(B91,'TS SP '!$C$8:$K$1048576,2,0)</f>
        <v>5DA+0</v>
      </c>
      <c r="D91" s="33" t="s">
        <v>25</v>
      </c>
      <c r="E91" s="34">
        <v>45876</v>
      </c>
      <c r="F91" s="34">
        <v>45876</v>
      </c>
      <c r="G91" s="33">
        <f t="shared" si="15"/>
        <v>0</v>
      </c>
      <c r="H91" s="33" t="s">
        <v>2000</v>
      </c>
      <c r="I91" s="33" t="s">
        <v>1753</v>
      </c>
      <c r="J91" s="33" t="s">
        <v>2001</v>
      </c>
      <c r="K91" s="33" t="s">
        <v>2002</v>
      </c>
      <c r="L91" s="33" t="s">
        <v>1981</v>
      </c>
      <c r="M91" s="33" t="s">
        <v>1982</v>
      </c>
      <c r="N91" s="46" t="s">
        <v>55</v>
      </c>
    </row>
    <row r="92" spans="1:14" ht="22.5" customHeight="1">
      <c r="A92" s="43">
        <v>91</v>
      </c>
      <c r="B92" s="33" t="s">
        <v>197</v>
      </c>
      <c r="C92" s="994" t="str">
        <f>VLOOKUP(B92,'TS SP '!$C$8:$K$1048576,2,0)</f>
        <v>5DB1+3</v>
      </c>
      <c r="D92" s="33" t="s">
        <v>25</v>
      </c>
      <c r="E92" s="34">
        <v>45876</v>
      </c>
      <c r="F92" s="34">
        <v>45876</v>
      </c>
      <c r="G92" s="33">
        <f t="shared" si="15"/>
        <v>0</v>
      </c>
      <c r="H92" s="33" t="s">
        <v>1991</v>
      </c>
      <c r="I92" s="33" t="s">
        <v>1753</v>
      </c>
      <c r="J92" s="33" t="s">
        <v>2003</v>
      </c>
      <c r="K92" s="33" t="s">
        <v>2004</v>
      </c>
      <c r="L92" s="33" t="s">
        <v>2005</v>
      </c>
      <c r="M92" s="33" t="s">
        <v>1982</v>
      </c>
      <c r="N92" s="46" t="s">
        <v>55</v>
      </c>
    </row>
    <row r="93" spans="1:14" ht="22.5" customHeight="1">
      <c r="A93" s="45">
        <v>92</v>
      </c>
      <c r="B93" s="33" t="s">
        <v>539</v>
      </c>
      <c r="C93" s="994" t="str">
        <f>VLOOKUP(B93,'TS SP '!$C$8:$K$1048576,2,0)</f>
        <v>5DA+6</v>
      </c>
      <c r="D93" s="33" t="s">
        <v>25</v>
      </c>
      <c r="E93" s="34">
        <v>45876</v>
      </c>
      <c r="F93" s="34">
        <v>45876</v>
      </c>
      <c r="G93" s="33">
        <f t="shared" si="15"/>
        <v>0</v>
      </c>
      <c r="H93" s="33" t="s">
        <v>1991</v>
      </c>
      <c r="I93" s="33" t="s">
        <v>1753</v>
      </c>
      <c r="J93" s="33" t="s">
        <v>2006</v>
      </c>
      <c r="K93" s="33" t="s">
        <v>2007</v>
      </c>
      <c r="L93" s="33" t="s">
        <v>2008</v>
      </c>
      <c r="M93" s="33" t="s">
        <v>1982</v>
      </c>
      <c r="N93" s="46" t="s">
        <v>55</v>
      </c>
    </row>
    <row r="94" spans="1:14" ht="22.5" customHeight="1">
      <c r="A94" s="43">
        <v>93</v>
      </c>
      <c r="B94" s="33" t="s">
        <v>429</v>
      </c>
      <c r="C94" s="994" t="str">
        <f>VLOOKUP(B94,'TS SP '!$C$8:$K$1048576,2,0)</f>
        <v>5DA+9</v>
      </c>
      <c r="D94" s="33" t="s">
        <v>25</v>
      </c>
      <c r="E94" s="34">
        <v>45875</v>
      </c>
      <c r="F94" s="33"/>
      <c r="G94" s="33" t="e">
        <f t="shared" ref="G94:G123" si="16">$N$1-E94+1</f>
        <v>#REF!</v>
      </c>
      <c r="H94" s="33" t="s">
        <v>2009</v>
      </c>
      <c r="I94" s="33" t="s">
        <v>1592</v>
      </c>
      <c r="J94" s="33" t="s">
        <v>2010</v>
      </c>
      <c r="K94" s="33" t="s">
        <v>2011</v>
      </c>
      <c r="L94" s="33" t="s">
        <v>2012</v>
      </c>
      <c r="M94" s="33" t="s">
        <v>1910</v>
      </c>
      <c r="N94" s="46" t="s">
        <v>55</v>
      </c>
    </row>
    <row r="95" spans="1:14" ht="22.5" customHeight="1">
      <c r="A95" s="45">
        <v>94</v>
      </c>
      <c r="B95" s="33" t="s">
        <v>538</v>
      </c>
      <c r="C95" s="994" t="str">
        <f>VLOOKUP(B95,'TS SP '!$C$8:$K$1048576,2,0)</f>
        <v>5DA+6</v>
      </c>
      <c r="D95" s="33" t="s">
        <v>25</v>
      </c>
      <c r="E95" s="34">
        <v>45876</v>
      </c>
      <c r="F95" s="33"/>
      <c r="G95" s="33" t="e">
        <f t="shared" si="16"/>
        <v>#REF!</v>
      </c>
      <c r="H95" s="33" t="s">
        <v>1771</v>
      </c>
      <c r="I95" s="33" t="s">
        <v>1592</v>
      </c>
      <c r="J95" s="33" t="s">
        <v>2013</v>
      </c>
      <c r="K95" s="33" t="s">
        <v>2014</v>
      </c>
      <c r="L95" s="33" t="s">
        <v>2015</v>
      </c>
      <c r="M95" s="33" t="s">
        <v>1982</v>
      </c>
      <c r="N95" s="46" t="s">
        <v>55</v>
      </c>
    </row>
    <row r="96" spans="1:14" ht="22.5" customHeight="1">
      <c r="A96" s="47">
        <v>95</v>
      </c>
      <c r="B96" s="996" t="s">
        <v>196</v>
      </c>
      <c r="C96" s="994" t="str">
        <f>VLOOKUP(B96,'TS SP '!$C$8:$K$1048576,2,0)</f>
        <v>5DD60+30</v>
      </c>
      <c r="D96" s="996" t="s">
        <v>25</v>
      </c>
      <c r="E96" s="997">
        <v>45876</v>
      </c>
      <c r="F96" s="996"/>
      <c r="G96" s="33" t="e">
        <f t="shared" si="16"/>
        <v>#REF!</v>
      </c>
      <c r="H96" s="33" t="s">
        <v>1771</v>
      </c>
      <c r="I96" s="996" t="s">
        <v>1592</v>
      </c>
      <c r="J96" s="996" t="s">
        <v>2016</v>
      </c>
      <c r="K96" s="996" t="s">
        <v>2017</v>
      </c>
      <c r="L96" s="996" t="s">
        <v>2018</v>
      </c>
      <c r="M96" s="996" t="s">
        <v>1982</v>
      </c>
      <c r="N96" s="48" t="s">
        <v>55</v>
      </c>
    </row>
    <row r="97" spans="1:14" ht="22.5" customHeight="1">
      <c r="A97" s="49">
        <v>96</v>
      </c>
      <c r="B97" s="49" t="s">
        <v>342</v>
      </c>
      <c r="C97" s="994" t="str">
        <f>VLOOKUP(B97,'TS SP '!$C$8:$K$1048576,2,0)</f>
        <v>DB2+9</v>
      </c>
      <c r="D97" s="49" t="s">
        <v>25</v>
      </c>
      <c r="E97" s="50">
        <v>45882</v>
      </c>
      <c r="F97" s="51"/>
      <c r="G97" s="33" t="e">
        <f t="shared" si="16"/>
        <v>#REF!</v>
      </c>
      <c r="H97" s="52" t="s">
        <v>2019</v>
      </c>
      <c r="I97" s="53" t="s">
        <v>1592</v>
      </c>
      <c r="J97" s="53" t="s">
        <v>2020</v>
      </c>
      <c r="K97" s="53" t="s">
        <v>2021</v>
      </c>
      <c r="L97" s="49">
        <v>9467250649</v>
      </c>
      <c r="M97" s="49" t="s">
        <v>2022</v>
      </c>
      <c r="N97" s="49" t="s">
        <v>55</v>
      </c>
    </row>
    <row r="98" spans="1:14" ht="22.5" customHeight="1">
      <c r="A98" s="49">
        <v>97</v>
      </c>
      <c r="B98" s="49" t="s">
        <v>533</v>
      </c>
      <c r="C98" s="994" t="str">
        <f>VLOOKUP(B98,'TS SP '!$C$8:$K$1048576,2,0)</f>
        <v>5DA+9</v>
      </c>
      <c r="D98" s="49" t="s">
        <v>25</v>
      </c>
      <c r="E98" s="54">
        <v>45929</v>
      </c>
      <c r="F98" s="51"/>
      <c r="G98" s="33" t="e">
        <f t="shared" si="16"/>
        <v>#REF!</v>
      </c>
      <c r="H98" s="52" t="s">
        <v>2023</v>
      </c>
      <c r="I98" s="53" t="s">
        <v>1592</v>
      </c>
      <c r="J98" s="53"/>
      <c r="K98" s="53"/>
      <c r="L98" s="49"/>
      <c r="M98" s="49"/>
      <c r="N98" s="49"/>
    </row>
    <row r="99" spans="1:14" ht="22.5" customHeight="1">
      <c r="A99" s="49">
        <v>98</v>
      </c>
      <c r="B99" s="49" t="s">
        <v>428</v>
      </c>
      <c r="C99" s="994" t="str">
        <f>VLOOKUP(B99,'TS SP '!$C$8:$K$1048576,2,0)</f>
        <v>5DA+6</v>
      </c>
      <c r="D99" s="49" t="s">
        <v>25</v>
      </c>
      <c r="E99" s="54">
        <v>45929</v>
      </c>
      <c r="F99" s="51"/>
      <c r="G99" s="33" t="e">
        <f t="shared" si="16"/>
        <v>#REF!</v>
      </c>
      <c r="H99" s="52" t="s">
        <v>2023</v>
      </c>
      <c r="I99" s="53" t="s">
        <v>1592</v>
      </c>
      <c r="J99" s="53"/>
      <c r="K99" s="53"/>
      <c r="L99" s="49"/>
      <c r="M99" s="49"/>
      <c r="N99" s="49"/>
    </row>
    <row r="100" spans="1:14" ht="22.5" customHeight="1">
      <c r="A100" s="47">
        <v>97</v>
      </c>
      <c r="B100" s="55" t="s">
        <v>708</v>
      </c>
      <c r="C100" s="994" t="str">
        <f>VLOOKUP(B100,'TS SP '!$C$8:$K$1048576,2,0)</f>
        <v>5DA+6</v>
      </c>
      <c r="D100" s="49" t="s">
        <v>25</v>
      </c>
      <c r="E100" s="56">
        <v>45920</v>
      </c>
      <c r="F100" s="57"/>
      <c r="G100" s="33" t="e">
        <f t="shared" si="16"/>
        <v>#REF!</v>
      </c>
      <c r="H100" s="33" t="s">
        <v>1771</v>
      </c>
      <c r="I100" s="33" t="s">
        <v>2024</v>
      </c>
      <c r="J100" s="53" t="s">
        <v>2025</v>
      </c>
      <c r="K100" s="53" t="s">
        <v>2026</v>
      </c>
      <c r="L100" s="49">
        <v>9278268566</v>
      </c>
      <c r="M100" s="49" t="s">
        <v>2027</v>
      </c>
      <c r="N100" s="49" t="s">
        <v>750</v>
      </c>
    </row>
    <row r="101" spans="1:14" ht="22.5" customHeight="1">
      <c r="A101" s="58">
        <v>98</v>
      </c>
      <c r="B101" s="998" t="s">
        <v>697</v>
      </c>
      <c r="C101" s="994" t="str">
        <f>VLOOKUP(B101,'TS SP '!$C$8:$K$1048576,2,0)</f>
        <v>5DD60+30</v>
      </c>
      <c r="D101" s="49" t="s">
        <v>25</v>
      </c>
      <c r="E101" s="999">
        <v>45925</v>
      </c>
      <c r="F101" s="1000"/>
      <c r="G101" s="33" t="e">
        <f t="shared" si="16"/>
        <v>#REF!</v>
      </c>
      <c r="H101" s="996" t="s">
        <v>1771</v>
      </c>
      <c r="I101" s="996" t="s">
        <v>2024</v>
      </c>
      <c r="J101" s="53" t="s">
        <v>2028</v>
      </c>
      <c r="K101" s="53" t="s">
        <v>2029</v>
      </c>
      <c r="L101" s="49"/>
      <c r="M101" s="49" t="s">
        <v>2030</v>
      </c>
      <c r="N101" s="49" t="s">
        <v>750</v>
      </c>
    </row>
    <row r="102" spans="1:14" ht="22.5" customHeight="1">
      <c r="A102" s="33">
        <v>99</v>
      </c>
      <c r="B102" s="55" t="s">
        <v>702</v>
      </c>
      <c r="C102" s="994" t="str">
        <f>VLOOKUP(B102,'TS SP '!$C$8:$K$1048576,2,0)</f>
        <v>5DD45+3</v>
      </c>
      <c r="D102" s="49" t="s">
        <v>25</v>
      </c>
      <c r="E102" s="56">
        <v>45927</v>
      </c>
      <c r="F102" s="57"/>
      <c r="G102" s="33" t="e">
        <f t="shared" si="16"/>
        <v>#REF!</v>
      </c>
      <c r="H102" s="33" t="s">
        <v>1771</v>
      </c>
      <c r="I102" s="33" t="s">
        <v>2024</v>
      </c>
      <c r="J102" s="53" t="s">
        <v>2031</v>
      </c>
      <c r="K102" s="53" t="s">
        <v>2032</v>
      </c>
      <c r="L102" s="49">
        <v>9914721366</v>
      </c>
      <c r="M102" s="49" t="s">
        <v>2033</v>
      </c>
      <c r="N102" s="49" t="s">
        <v>750</v>
      </c>
    </row>
    <row r="103" spans="1:14" ht="22.5" customHeight="1">
      <c r="A103" s="55">
        <v>100</v>
      </c>
      <c r="B103" s="55" t="s">
        <v>703</v>
      </c>
      <c r="C103" s="994" t="str">
        <f>VLOOKUP(B103,'TS SP '!$C$8:$K$1048576,2,0)</f>
        <v>5DA+3</v>
      </c>
      <c r="D103" s="49" t="s">
        <v>25</v>
      </c>
      <c r="E103" s="56">
        <v>45927</v>
      </c>
      <c r="F103" s="57"/>
      <c r="G103" s="33" t="e">
        <f t="shared" si="16"/>
        <v>#REF!</v>
      </c>
      <c r="H103" s="33" t="s">
        <v>1771</v>
      </c>
      <c r="I103" s="33" t="s">
        <v>2024</v>
      </c>
      <c r="J103" s="53" t="s">
        <v>2034</v>
      </c>
      <c r="K103" s="53" t="s">
        <v>2035</v>
      </c>
      <c r="L103" s="49">
        <v>9914721366</v>
      </c>
      <c r="M103" s="49" t="s">
        <v>2036</v>
      </c>
      <c r="N103" s="49" t="s">
        <v>750</v>
      </c>
    </row>
    <row r="104" spans="1:14" ht="22.5" customHeight="1">
      <c r="A104" s="33">
        <v>101</v>
      </c>
      <c r="B104" s="55" t="s">
        <v>709</v>
      </c>
      <c r="C104" s="994" t="str">
        <f>VLOOKUP(B104,'TS SP '!$C$8:$K$1048576,2,0)</f>
        <v>5DA+6</v>
      </c>
      <c r="D104" s="49" t="s">
        <v>25</v>
      </c>
      <c r="E104" s="56">
        <v>45927</v>
      </c>
      <c r="F104" s="57"/>
      <c r="G104" s="33" t="e">
        <f t="shared" si="16"/>
        <v>#REF!</v>
      </c>
      <c r="H104" s="33" t="s">
        <v>1771</v>
      </c>
      <c r="I104" s="33" t="s">
        <v>2024</v>
      </c>
      <c r="J104" s="53" t="s">
        <v>2037</v>
      </c>
      <c r="K104" s="53" t="s">
        <v>2038</v>
      </c>
      <c r="L104" s="49"/>
      <c r="M104" s="49" t="s">
        <v>2027</v>
      </c>
      <c r="N104" s="49" t="s">
        <v>750</v>
      </c>
    </row>
    <row r="105" spans="1:14" ht="22.5" customHeight="1">
      <c r="A105" s="55">
        <v>102</v>
      </c>
      <c r="B105" s="55" t="s">
        <v>707</v>
      </c>
      <c r="C105" s="994" t="str">
        <f>VLOOKUP(B105,'TS SP '!$C$8:$K$1048576,2,0)</f>
        <v>5DC2+9</v>
      </c>
      <c r="D105" s="49" t="s">
        <v>25</v>
      </c>
      <c r="E105" s="56">
        <v>45929</v>
      </c>
      <c r="F105" s="57"/>
      <c r="G105" s="33" t="e">
        <f t="shared" si="16"/>
        <v>#REF!</v>
      </c>
      <c r="H105" s="33" t="s">
        <v>1771</v>
      </c>
      <c r="I105" s="33" t="s">
        <v>2024</v>
      </c>
      <c r="J105" s="53" t="s">
        <v>2039</v>
      </c>
      <c r="K105" s="53" t="s">
        <v>2040</v>
      </c>
      <c r="L105" s="49">
        <v>9463054418</v>
      </c>
      <c r="M105" s="49" t="s">
        <v>2027</v>
      </c>
      <c r="N105" s="49" t="s">
        <v>750</v>
      </c>
    </row>
    <row r="106" spans="1:14" ht="22.5" customHeight="1">
      <c r="A106" s="33">
        <v>103</v>
      </c>
      <c r="B106" s="55" t="s">
        <v>711</v>
      </c>
      <c r="C106" s="994" t="str">
        <f>VLOOKUP(B106,'TS SP '!$C$8:$K$1048576,2,0)</f>
        <v>5DD45+0</v>
      </c>
      <c r="D106" s="49" t="s">
        <v>25</v>
      </c>
      <c r="E106" s="56">
        <v>45929</v>
      </c>
      <c r="F106" s="57"/>
      <c r="G106" s="33" t="e">
        <f t="shared" si="16"/>
        <v>#REF!</v>
      </c>
      <c r="H106" s="33" t="s">
        <v>1771</v>
      </c>
      <c r="I106" s="33" t="s">
        <v>2024</v>
      </c>
      <c r="J106" s="53" t="s">
        <v>2041</v>
      </c>
      <c r="K106" s="53" t="s">
        <v>2042</v>
      </c>
      <c r="L106" s="49"/>
      <c r="M106" s="49" t="s">
        <v>2027</v>
      </c>
      <c r="N106" s="49" t="s">
        <v>750</v>
      </c>
    </row>
    <row r="107" spans="1:14" ht="22.5" customHeight="1">
      <c r="A107" s="55">
        <v>104</v>
      </c>
      <c r="B107" s="55" t="s">
        <v>704</v>
      </c>
      <c r="C107" s="994" t="str">
        <f>VLOOKUP(B107,'TS SP '!$C$8:$K$1048576,2,0)</f>
        <v>5DB2+0</v>
      </c>
      <c r="D107" s="49" t="s">
        <v>25</v>
      </c>
      <c r="E107" s="56">
        <v>45929</v>
      </c>
      <c r="F107" s="57"/>
      <c r="G107" s="33" t="e">
        <f t="shared" si="16"/>
        <v>#REF!</v>
      </c>
      <c r="H107" s="33" t="s">
        <v>1771</v>
      </c>
      <c r="I107" s="33" t="s">
        <v>2024</v>
      </c>
      <c r="J107" s="53" t="s">
        <v>2043</v>
      </c>
      <c r="K107" s="53" t="s">
        <v>2044</v>
      </c>
      <c r="L107" s="49"/>
      <c r="M107" s="49" t="s">
        <v>2027</v>
      </c>
      <c r="N107" s="49" t="s">
        <v>750</v>
      </c>
    </row>
    <row r="108" spans="1:14" ht="22.5" customHeight="1">
      <c r="A108" s="33">
        <v>105</v>
      </c>
      <c r="B108" s="55" t="s">
        <v>706</v>
      </c>
      <c r="C108" s="994" t="str">
        <f>VLOOKUP(B108,'TS SP '!$C$8:$K$1048576,2,0)</f>
        <v>5DA+6</v>
      </c>
      <c r="D108" s="49" t="s">
        <v>25</v>
      </c>
      <c r="E108" s="56">
        <v>45929</v>
      </c>
      <c r="F108" s="57"/>
      <c r="G108" s="33" t="e">
        <f t="shared" si="16"/>
        <v>#REF!</v>
      </c>
      <c r="H108" s="33" t="s">
        <v>1771</v>
      </c>
      <c r="I108" s="33" t="s">
        <v>2024</v>
      </c>
      <c r="J108" s="53" t="s">
        <v>2045</v>
      </c>
      <c r="K108" s="53" t="s">
        <v>2046</v>
      </c>
      <c r="L108" s="49"/>
      <c r="M108" s="49" t="s">
        <v>2027</v>
      </c>
      <c r="N108" s="49" t="s">
        <v>750</v>
      </c>
    </row>
    <row r="109" spans="1:14" ht="22.5" customHeight="1">
      <c r="A109" s="55">
        <v>106</v>
      </c>
      <c r="B109" s="55" t="s">
        <v>714</v>
      </c>
      <c r="C109" s="994" t="str">
        <f>VLOOKUP(B109,'TS SP '!$C$8:$K$1048576,2,0)</f>
        <v>5DA+0</v>
      </c>
      <c r="D109" s="49" t="s">
        <v>25</v>
      </c>
      <c r="E109" s="56">
        <v>45929</v>
      </c>
      <c r="F109" s="57"/>
      <c r="G109" s="33" t="e">
        <f t="shared" si="16"/>
        <v>#REF!</v>
      </c>
      <c r="H109" s="33" t="s">
        <v>1771</v>
      </c>
      <c r="I109" s="33" t="s">
        <v>2024</v>
      </c>
      <c r="J109" s="53" t="s">
        <v>2047</v>
      </c>
      <c r="K109" s="53" t="s">
        <v>2048</v>
      </c>
      <c r="L109" s="49">
        <v>9478686001</v>
      </c>
      <c r="M109" s="49" t="s">
        <v>2027</v>
      </c>
      <c r="N109" s="49" t="s">
        <v>750</v>
      </c>
    </row>
    <row r="110" spans="1:14" ht="22.5" customHeight="1">
      <c r="A110" s="33">
        <v>107</v>
      </c>
      <c r="B110" s="55" t="s">
        <v>710</v>
      </c>
      <c r="C110" s="994" t="str">
        <f>VLOOKUP(B110,'TS SP '!$C$8:$K$1048576,2,0)</f>
        <v>5DA+0</v>
      </c>
      <c r="D110" s="49" t="s">
        <v>25</v>
      </c>
      <c r="E110" s="56">
        <v>45929</v>
      </c>
      <c r="F110" s="57"/>
      <c r="G110" s="33" t="e">
        <f t="shared" si="16"/>
        <v>#REF!</v>
      </c>
      <c r="H110" s="33" t="s">
        <v>1771</v>
      </c>
      <c r="I110" s="33" t="s">
        <v>2024</v>
      </c>
      <c r="J110" s="53" t="s">
        <v>2049</v>
      </c>
      <c r="K110" s="53" t="s">
        <v>2050</v>
      </c>
      <c r="L110" s="49"/>
      <c r="M110" s="49" t="s">
        <v>2027</v>
      </c>
      <c r="N110" s="49" t="s">
        <v>750</v>
      </c>
    </row>
    <row r="111" spans="1:14" ht="22.5" customHeight="1">
      <c r="A111" s="55">
        <v>108</v>
      </c>
      <c r="B111" s="55" t="s">
        <v>230</v>
      </c>
      <c r="C111" s="994" t="str">
        <f>VLOOKUP(B111,'TS SP '!$C$8:$K$1048576,2,0)</f>
        <v>5DD60+25</v>
      </c>
      <c r="D111" s="49" t="s">
        <v>25</v>
      </c>
      <c r="E111" s="56">
        <v>45930</v>
      </c>
      <c r="F111" s="57"/>
      <c r="G111" s="33" t="e">
        <f t="shared" si="16"/>
        <v>#REF!</v>
      </c>
      <c r="H111" s="33" t="s">
        <v>1771</v>
      </c>
      <c r="I111" s="33" t="s">
        <v>2024</v>
      </c>
      <c r="J111" s="53" t="s">
        <v>2051</v>
      </c>
      <c r="K111" s="53" t="s">
        <v>2052</v>
      </c>
      <c r="L111" s="49"/>
      <c r="M111" s="49" t="s">
        <v>2053</v>
      </c>
      <c r="N111" s="49" t="s">
        <v>750</v>
      </c>
    </row>
    <row r="112" spans="1:14" ht="22.5" customHeight="1">
      <c r="A112" s="33">
        <v>109</v>
      </c>
      <c r="B112" s="55" t="s">
        <v>717</v>
      </c>
      <c r="C112" s="994" t="str">
        <f>VLOOKUP(B112,'TS SP '!$C$8:$K$1048576,2,0)</f>
        <v>5DD60+9</v>
      </c>
      <c r="D112" s="49" t="s">
        <v>25</v>
      </c>
      <c r="E112" s="56">
        <v>45930</v>
      </c>
      <c r="F112" s="57"/>
      <c r="G112" s="33" t="e">
        <f t="shared" si="16"/>
        <v>#REF!</v>
      </c>
      <c r="H112" s="33" t="s">
        <v>1771</v>
      </c>
      <c r="I112" s="33" t="s">
        <v>2024</v>
      </c>
      <c r="J112" s="53" t="s">
        <v>2054</v>
      </c>
      <c r="K112" s="53" t="s">
        <v>2055</v>
      </c>
      <c r="L112" s="49"/>
      <c r="M112" s="49" t="s">
        <v>2053</v>
      </c>
      <c r="N112" s="49" t="s">
        <v>750</v>
      </c>
    </row>
    <row r="113" spans="1:14" ht="22.5" customHeight="1">
      <c r="A113" s="55">
        <v>110</v>
      </c>
      <c r="B113" s="55" t="s">
        <v>689</v>
      </c>
      <c r="C113" s="994" t="str">
        <f>VLOOKUP(B113,'TS SP '!$C$8:$K$1048576,2,0)</f>
        <v>5DB2+9</v>
      </c>
      <c r="D113" s="49" t="s">
        <v>25</v>
      </c>
      <c r="E113" s="56">
        <v>45936</v>
      </c>
      <c r="F113" s="57"/>
      <c r="G113" s="33" t="e">
        <f t="shared" si="16"/>
        <v>#REF!</v>
      </c>
      <c r="H113" s="33" t="s">
        <v>1771</v>
      </c>
      <c r="I113" s="33" t="s">
        <v>2024</v>
      </c>
      <c r="J113" s="53" t="s">
        <v>2025</v>
      </c>
      <c r="K113" s="53" t="s">
        <v>2056</v>
      </c>
      <c r="L113" s="49">
        <v>9915643334</v>
      </c>
      <c r="M113" s="49" t="s">
        <v>2057</v>
      </c>
      <c r="N113" s="49" t="s">
        <v>750</v>
      </c>
    </row>
    <row r="114" spans="1:14" ht="22.5" customHeight="1">
      <c r="A114" s="33">
        <v>111</v>
      </c>
      <c r="B114" s="55" t="s">
        <v>688</v>
      </c>
      <c r="C114" s="994" t="str">
        <f>VLOOKUP(B114,'TS SP '!$C$8:$K$1048576,2,0)</f>
        <v>5DA+9</v>
      </c>
      <c r="D114" s="49" t="s">
        <v>25</v>
      </c>
      <c r="E114" s="56">
        <v>45936</v>
      </c>
      <c r="F114" s="57"/>
      <c r="G114" s="33" t="e">
        <f t="shared" si="16"/>
        <v>#REF!</v>
      </c>
      <c r="H114" s="33" t="s">
        <v>1771</v>
      </c>
      <c r="I114" s="33" t="s">
        <v>2024</v>
      </c>
      <c r="J114" s="53" t="s">
        <v>2039</v>
      </c>
      <c r="K114" s="53" t="s">
        <v>2058</v>
      </c>
      <c r="L114" s="49">
        <v>9915643334</v>
      </c>
      <c r="M114" s="49" t="s">
        <v>2057</v>
      </c>
      <c r="N114" s="49" t="s">
        <v>750</v>
      </c>
    </row>
    <row r="115" spans="1:14" ht="22.5" customHeight="1">
      <c r="A115" s="55">
        <v>112</v>
      </c>
      <c r="B115" s="55" t="s">
        <v>689</v>
      </c>
      <c r="C115" s="994" t="str">
        <f>VLOOKUP(B115,'TS SP '!$C$8:$K$1048576,2,0)</f>
        <v>5DB2+9</v>
      </c>
      <c r="D115" s="49" t="s">
        <v>25</v>
      </c>
      <c r="E115" s="56">
        <v>45936</v>
      </c>
      <c r="F115" s="57"/>
      <c r="G115" s="33" t="e">
        <f t="shared" si="16"/>
        <v>#REF!</v>
      </c>
      <c r="H115" s="33" t="s">
        <v>1771</v>
      </c>
      <c r="I115" s="33" t="s">
        <v>2024</v>
      </c>
      <c r="J115" s="53" t="s">
        <v>2059</v>
      </c>
      <c r="K115" s="53" t="s">
        <v>2060</v>
      </c>
      <c r="L115" s="49">
        <v>9855152930</v>
      </c>
      <c r="M115" s="49" t="s">
        <v>2057</v>
      </c>
      <c r="N115" s="49" t="s">
        <v>750</v>
      </c>
    </row>
    <row r="116" spans="1:14" ht="22.5" customHeight="1">
      <c r="A116" s="33">
        <v>113</v>
      </c>
      <c r="B116" s="55" t="s">
        <v>698</v>
      </c>
      <c r="C116" s="994" t="str">
        <f>VLOOKUP(B116,'TS SP '!$C$8:$K$1048576,2,0)</f>
        <v>5DA+6</v>
      </c>
      <c r="D116" s="49" t="s">
        <v>25</v>
      </c>
      <c r="E116" s="56">
        <v>45925</v>
      </c>
      <c r="F116" s="57"/>
      <c r="G116" s="33" t="e">
        <f t="shared" si="16"/>
        <v>#REF!</v>
      </c>
      <c r="H116" s="33" t="s">
        <v>1771</v>
      </c>
      <c r="I116" s="33" t="s">
        <v>2024</v>
      </c>
      <c r="J116" s="53" t="s">
        <v>2039</v>
      </c>
      <c r="K116" s="53" t="s">
        <v>2061</v>
      </c>
      <c r="L116" s="49"/>
      <c r="M116" s="49" t="s">
        <v>2062</v>
      </c>
      <c r="N116" s="49" t="s">
        <v>750</v>
      </c>
    </row>
    <row r="117" spans="1:14" ht="22.5" customHeight="1">
      <c r="A117" s="55">
        <v>114</v>
      </c>
      <c r="B117" s="55" t="s">
        <v>685</v>
      </c>
      <c r="C117" s="994" t="str">
        <f>VLOOKUP(B117,'TS SP '!$C$8:$K$1048576,2,0)</f>
        <v>5DA+6</v>
      </c>
      <c r="D117" s="49" t="s">
        <v>25</v>
      </c>
      <c r="E117" s="56">
        <v>45936</v>
      </c>
      <c r="F117" s="57"/>
      <c r="G117" s="33" t="e">
        <f t="shared" si="16"/>
        <v>#REF!</v>
      </c>
      <c r="H117" s="33" t="s">
        <v>1771</v>
      </c>
      <c r="I117" s="33" t="s">
        <v>2024</v>
      </c>
      <c r="J117" s="53" t="s">
        <v>2063</v>
      </c>
      <c r="K117" s="53" t="s">
        <v>2064</v>
      </c>
      <c r="L117" s="49">
        <v>9855601841</v>
      </c>
      <c r="M117" s="49" t="s">
        <v>2065</v>
      </c>
      <c r="N117" s="49" t="s">
        <v>750</v>
      </c>
    </row>
    <row r="118" spans="1:14" ht="22.5" customHeight="1">
      <c r="A118" s="33">
        <v>115</v>
      </c>
      <c r="B118" s="55" t="s">
        <v>229</v>
      </c>
      <c r="C118" s="994" t="str">
        <f>VLOOKUP(B118,'TS SP '!$C$8:$K$1048576,2,0)</f>
        <v>5DC1+3</v>
      </c>
      <c r="D118" s="49" t="s">
        <v>25</v>
      </c>
      <c r="E118" s="56">
        <v>45936</v>
      </c>
      <c r="F118" s="57"/>
      <c r="G118" s="33" t="e">
        <f t="shared" si="16"/>
        <v>#REF!</v>
      </c>
      <c r="H118" s="33" t="s">
        <v>1771</v>
      </c>
      <c r="I118" s="33" t="s">
        <v>2024</v>
      </c>
      <c r="J118" s="53" t="s">
        <v>2066</v>
      </c>
      <c r="K118" s="53" t="s">
        <v>2067</v>
      </c>
      <c r="L118" s="49">
        <v>8146528652</v>
      </c>
      <c r="M118" s="49" t="s">
        <v>2068</v>
      </c>
      <c r="N118" s="49" t="s">
        <v>750</v>
      </c>
    </row>
    <row r="119" spans="1:14" ht="22.5" customHeight="1">
      <c r="A119" s="55">
        <v>116</v>
      </c>
      <c r="B119" s="55" t="s">
        <v>715</v>
      </c>
      <c r="C119" s="994" t="str">
        <f>VLOOKUP(B119,'TS SP '!$C$8:$K$1048576,2,0)</f>
        <v>5DA+0</v>
      </c>
      <c r="D119" s="49" t="s">
        <v>25</v>
      </c>
      <c r="E119" s="56">
        <v>45936</v>
      </c>
      <c r="F119" s="57"/>
      <c r="G119" s="33" t="e">
        <f t="shared" si="16"/>
        <v>#REF!</v>
      </c>
      <c r="H119" s="33" t="s">
        <v>1771</v>
      </c>
      <c r="I119" s="33" t="s">
        <v>2024</v>
      </c>
      <c r="J119" s="53" t="s">
        <v>2069</v>
      </c>
      <c r="K119" s="53" t="s">
        <v>2070</v>
      </c>
      <c r="L119" s="49">
        <v>9464250552</v>
      </c>
      <c r="M119" s="49" t="s">
        <v>2071</v>
      </c>
      <c r="N119" s="49" t="s">
        <v>750</v>
      </c>
    </row>
    <row r="120" spans="1:14" ht="22.5" customHeight="1">
      <c r="A120" s="33">
        <v>117</v>
      </c>
      <c r="B120" s="55" t="s">
        <v>718</v>
      </c>
      <c r="C120" s="994" t="str">
        <f>VLOOKUP(B120,'TS SP '!$C$8:$K$1048576,2,0)</f>
        <v>5DD60+18</v>
      </c>
      <c r="D120" s="49" t="s">
        <v>25</v>
      </c>
      <c r="E120" s="56">
        <v>45936</v>
      </c>
      <c r="F120" s="57"/>
      <c r="G120" s="33" t="e">
        <f t="shared" si="16"/>
        <v>#REF!</v>
      </c>
      <c r="H120" s="33" t="s">
        <v>1771</v>
      </c>
      <c r="I120" s="33" t="s">
        <v>2024</v>
      </c>
      <c r="J120" s="53" t="s">
        <v>2072</v>
      </c>
      <c r="K120" s="53" t="s">
        <v>2073</v>
      </c>
      <c r="L120" s="49">
        <v>9464250552</v>
      </c>
      <c r="M120" s="49" t="s">
        <v>2074</v>
      </c>
      <c r="N120" s="49" t="s">
        <v>750</v>
      </c>
    </row>
    <row r="121" spans="1:14" ht="22.5" customHeight="1">
      <c r="A121" s="55">
        <v>118</v>
      </c>
      <c r="B121" s="55" t="s">
        <v>713</v>
      </c>
      <c r="C121" s="994" t="str">
        <f>VLOOKUP(B121,'TS SP '!$C$8:$K$1048576,2,0)</f>
        <v>5DB1+6</v>
      </c>
      <c r="D121" s="49" t="s">
        <v>25</v>
      </c>
      <c r="E121" s="56">
        <v>45939</v>
      </c>
      <c r="F121" s="57"/>
      <c r="G121" s="33" t="e">
        <f t="shared" si="16"/>
        <v>#REF!</v>
      </c>
      <c r="H121" s="33" t="s">
        <v>1771</v>
      </c>
      <c r="I121" s="33" t="s">
        <v>2024</v>
      </c>
      <c r="J121" s="53" t="s">
        <v>2075</v>
      </c>
      <c r="K121" s="53" t="s">
        <v>2076</v>
      </c>
      <c r="L121" s="49">
        <v>9463074557</v>
      </c>
      <c r="M121" s="49" t="s">
        <v>2068</v>
      </c>
      <c r="N121" s="49" t="s">
        <v>750</v>
      </c>
    </row>
    <row r="122" spans="1:14" ht="22.5" customHeight="1">
      <c r="A122" s="33">
        <v>119</v>
      </c>
      <c r="B122" s="55" t="s">
        <v>686</v>
      </c>
      <c r="C122" s="994" t="str">
        <f>VLOOKUP(B122,'TS SP '!$C$8:$K$1048576,2,0)</f>
        <v>5DA+6</v>
      </c>
      <c r="D122" s="49" t="s">
        <v>25</v>
      </c>
      <c r="E122" s="56">
        <v>45940</v>
      </c>
      <c r="F122" s="57"/>
      <c r="G122" s="33" t="e">
        <f t="shared" si="16"/>
        <v>#REF!</v>
      </c>
      <c r="H122" s="33" t="s">
        <v>1771</v>
      </c>
      <c r="I122" s="33" t="s">
        <v>2024</v>
      </c>
      <c r="J122" s="53" t="s">
        <v>2077</v>
      </c>
      <c r="K122" s="53" t="s">
        <v>2078</v>
      </c>
      <c r="L122" s="49">
        <v>8264197699</v>
      </c>
      <c r="M122" s="49" t="s">
        <v>2079</v>
      </c>
      <c r="N122" s="49" t="s">
        <v>750</v>
      </c>
    </row>
    <row r="123" spans="1:14" ht="22.5" customHeight="1">
      <c r="A123" s="55">
        <v>120</v>
      </c>
      <c r="B123" s="55" t="s">
        <v>687</v>
      </c>
      <c r="C123" s="994" t="str">
        <f>VLOOKUP(B123,'TS SP '!$C$8:$K$1048576,2,0)</f>
        <v>5DA+6</v>
      </c>
      <c r="D123" s="49" t="s">
        <v>25</v>
      </c>
      <c r="E123" s="56">
        <v>45940</v>
      </c>
      <c r="F123" s="57"/>
      <c r="G123" s="33" t="e">
        <f t="shared" si="16"/>
        <v>#REF!</v>
      </c>
      <c r="H123" s="33" t="s">
        <v>1771</v>
      </c>
      <c r="I123" s="33" t="s">
        <v>2024</v>
      </c>
      <c r="J123" s="53" t="s">
        <v>2080</v>
      </c>
      <c r="K123" s="53" t="s">
        <v>2081</v>
      </c>
      <c r="L123" s="49">
        <v>9017458545</v>
      </c>
      <c r="M123" s="49" t="s">
        <v>2082</v>
      </c>
      <c r="N123" s="49" t="s">
        <v>750</v>
      </c>
    </row>
  </sheetData>
  <autoFilter ref="A2:N123" xr:uid="{00000000-0009-0000-0000-000011000000}"/>
  <mergeCells count="1">
    <mergeCell ref="A1:M1"/>
  </mergeCells>
  <conditionalFormatting sqref="I1:I88 I94:I1000">
    <cfRule type="containsText" dxfId="0" priority="1" operator="containsText" text="Resolved">
      <formula>NOT(ISERROR(SEARCH(("Resolved"),(I1))))</formula>
    </cfRule>
  </conditionalFormatting>
  <pageMargins left="0.70866141732283472" right="0.70866141732283472" top="0.74803149606299213" bottom="0.74803149606299213" header="0" footer="0"/>
  <pageSetup paperSize="9" fitToHeight="0"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CC2AB-B032-4D16-B8E3-1CFDE64AF300}">
  <sheetPr>
    <pageSetUpPr fitToPage="1"/>
  </sheetPr>
  <dimension ref="A1:AE813"/>
  <sheetViews>
    <sheetView zoomScale="60" zoomScaleNormal="60" zoomScaleSheetLayoutView="65" workbookViewId="0">
      <pane ySplit="7" topLeftCell="A8" activePane="bottomLeft" state="frozen"/>
      <selection activeCell="C1" sqref="C1"/>
      <selection pane="bottomLeft" activeCell="U17" sqref="U17"/>
    </sheetView>
  </sheetViews>
  <sheetFormatPr defaultColWidth="8.85546875" defaultRowHeight="18.75"/>
  <cols>
    <col min="1" max="1" width="12.140625" style="286" customWidth="1"/>
    <col min="2" max="2" width="12.140625" style="295" customWidth="1"/>
    <col min="3" max="3" width="21.42578125" style="295" customWidth="1"/>
    <col min="4" max="6" width="12.140625" style="295" customWidth="1"/>
    <col min="7" max="7" width="15.42578125" style="295" customWidth="1"/>
    <col min="8" max="8" width="12.140625" style="295" customWidth="1"/>
    <col min="9" max="9" width="16.85546875" style="295" customWidth="1"/>
    <col min="10" max="17" width="12.140625" style="295" customWidth="1"/>
    <col min="18" max="21" width="18.5703125" style="295" customWidth="1"/>
    <col min="22" max="22" width="27.85546875" style="295" customWidth="1"/>
    <col min="23" max="23" width="29.85546875" style="286" bestFit="1" customWidth="1"/>
    <col min="24" max="24" width="21.42578125" style="286" hidden="1" customWidth="1"/>
    <col min="25" max="25" width="12.140625" style="286" hidden="1" customWidth="1"/>
    <col min="26" max="26" width="13.7109375" style="286" hidden="1" customWidth="1"/>
    <col min="27" max="27" width="8.85546875" style="286"/>
    <col min="28" max="28" width="12.42578125" style="286" customWidth="1"/>
    <col min="29" max="29" width="13.7109375" style="286" bestFit="1" customWidth="1"/>
    <col min="30" max="30" width="9" style="286" bestFit="1" customWidth="1"/>
    <col min="31" max="31" width="9.7109375" style="286" customWidth="1"/>
    <col min="32" max="16384" width="8.85546875" style="286"/>
  </cols>
  <sheetData>
    <row r="1" spans="1:26" s="256" customFormat="1" ht="26.25" customHeight="1">
      <c r="A1" s="1306" t="s">
        <v>2083</v>
      </c>
      <c r="B1" s="1306"/>
      <c r="C1" s="1306"/>
      <c r="D1" s="1306"/>
      <c r="E1" s="1306"/>
      <c r="F1" s="1306"/>
      <c r="G1" s="1306"/>
      <c r="H1" s="1306"/>
      <c r="I1" s="1306"/>
      <c r="J1" s="1306"/>
      <c r="K1" s="1306"/>
      <c r="L1" s="1306"/>
      <c r="M1" s="1306"/>
      <c r="N1" s="1306"/>
      <c r="O1" s="1306"/>
      <c r="P1" s="1306"/>
      <c r="Q1" s="1306"/>
      <c r="R1" s="1306"/>
      <c r="S1" s="1306"/>
      <c r="T1" s="1306"/>
      <c r="U1" s="1306"/>
      <c r="V1" s="1306"/>
      <c r="W1" s="1306"/>
      <c r="X1" s="1306"/>
      <c r="Y1" s="1306"/>
      <c r="Z1" s="1306"/>
    </row>
    <row r="2" spans="1:26" s="256" customFormat="1" ht="27" customHeight="1">
      <c r="A2" s="1307" t="s">
        <v>2084</v>
      </c>
      <c r="B2" s="1308"/>
      <c r="C2" s="1308"/>
      <c r="D2" s="1308"/>
      <c r="E2" s="1308"/>
      <c r="F2" s="1308"/>
      <c r="G2" s="1308"/>
      <c r="H2" s="1308"/>
      <c r="I2" s="1308"/>
      <c r="J2" s="1308"/>
      <c r="K2" s="1308"/>
      <c r="L2" s="1308"/>
      <c r="M2" s="1308"/>
      <c r="N2" s="1308"/>
      <c r="O2" s="1308"/>
      <c r="P2" s="1308"/>
      <c r="Q2" s="1308"/>
      <c r="R2" s="1308"/>
      <c r="S2" s="1308"/>
      <c r="T2" s="1308"/>
      <c r="U2" s="1308"/>
      <c r="V2" s="1308"/>
      <c r="W2" s="1308"/>
      <c r="X2" s="1308"/>
      <c r="Y2" s="1308"/>
      <c r="Z2" s="1308"/>
    </row>
    <row r="3" spans="1:26" s="256" customFormat="1" ht="30.75" customHeight="1">
      <c r="A3" s="1305" t="s">
        <v>2085</v>
      </c>
      <c r="B3" s="1309"/>
      <c r="C3" s="1309"/>
      <c r="D3" s="1309"/>
      <c r="E3" s="1309"/>
      <c r="F3" s="1309"/>
      <c r="G3" s="1309"/>
      <c r="H3" s="1309"/>
      <c r="I3" s="1309"/>
      <c r="J3" s="1309"/>
      <c r="K3" s="1309"/>
      <c r="L3" s="1309"/>
      <c r="M3" s="1309"/>
      <c r="N3" s="1309"/>
      <c r="O3" s="1309"/>
      <c r="P3" s="1309"/>
      <c r="Q3" s="1309"/>
      <c r="R3" s="1309"/>
      <c r="S3" s="1309"/>
      <c r="T3" s="1309"/>
      <c r="U3" s="1309"/>
      <c r="V3" s="1309"/>
      <c r="W3" s="1309"/>
      <c r="X3" s="1309"/>
      <c r="Y3" s="1309"/>
      <c r="Z3" s="1309"/>
    </row>
    <row r="4" spans="1:26" s="256" customFormat="1" ht="21.75" customHeight="1">
      <c r="A4" s="1310" t="s">
        <v>2086</v>
      </c>
      <c r="B4" s="1310"/>
      <c r="C4" s="1310"/>
      <c r="D4" s="1310"/>
      <c r="E4" s="1310"/>
      <c r="F4" s="1310"/>
      <c r="G4" s="1310"/>
      <c r="H4" s="1310"/>
      <c r="I4" s="1310"/>
      <c r="J4" s="1310"/>
      <c r="K4" s="1310"/>
      <c r="L4" s="1310"/>
      <c r="M4" s="1310"/>
      <c r="N4" s="1310"/>
      <c r="O4" s="1310"/>
      <c r="P4" s="1310"/>
      <c r="Q4" s="1310"/>
      <c r="R4" s="1310"/>
      <c r="S4" s="1310"/>
      <c r="T4" s="1310"/>
      <c r="U4" s="1310"/>
      <c r="V4" s="1310"/>
      <c r="W4" s="1311"/>
      <c r="X4" s="1311"/>
      <c r="Y4" s="1311"/>
      <c r="Z4" s="1311"/>
    </row>
    <row r="5" spans="1:26" s="256" customFormat="1">
      <c r="A5" s="259" t="s">
        <v>2087</v>
      </c>
      <c r="B5" s="260"/>
      <c r="C5" s="260"/>
      <c r="D5" s="260"/>
      <c r="E5" s="260"/>
      <c r="F5" s="260"/>
      <c r="G5" s="261"/>
      <c r="H5" s="262"/>
      <c r="I5" s="262"/>
      <c r="J5" s="262"/>
      <c r="K5" s="262"/>
      <c r="L5" s="262"/>
      <c r="M5" s="262"/>
      <c r="N5" s="262"/>
      <c r="O5" s="262"/>
      <c r="P5" s="262"/>
      <c r="Q5" s="262"/>
      <c r="R5" s="262"/>
      <c r="S5" s="262"/>
      <c r="T5" s="262"/>
      <c r="U5" s="262"/>
      <c r="V5" s="263"/>
      <c r="W5" s="1312"/>
      <c r="X5" s="1312"/>
      <c r="Y5" s="1312"/>
      <c r="Z5" s="1313" t="s">
        <v>2088</v>
      </c>
    </row>
    <row r="6" spans="1:26" s="256" customFormat="1" ht="30.75" customHeight="1">
      <c r="A6" s="1305" t="s">
        <v>1402</v>
      </c>
      <c r="B6" s="1305" t="s">
        <v>2089</v>
      </c>
      <c r="C6" s="1305" t="s">
        <v>2090</v>
      </c>
      <c r="D6" s="1305" t="s">
        <v>2091</v>
      </c>
      <c r="E6" s="1305" t="s">
        <v>2092</v>
      </c>
      <c r="F6" s="1305" t="s">
        <v>2093</v>
      </c>
      <c r="G6" s="1305" t="s">
        <v>2094</v>
      </c>
      <c r="H6" s="1305" t="s">
        <v>2095</v>
      </c>
      <c r="I6" s="1305" t="s">
        <v>2096</v>
      </c>
      <c r="J6" s="1305" t="s">
        <v>2097</v>
      </c>
      <c r="K6" s="1305" t="s">
        <v>2098</v>
      </c>
      <c r="L6" s="1305" t="s">
        <v>2099</v>
      </c>
      <c r="M6" s="1305"/>
      <c r="N6" s="1305"/>
      <c r="O6" s="1305" t="s">
        <v>2100</v>
      </c>
      <c r="P6" s="1305"/>
      <c r="Q6" s="1305"/>
      <c r="R6" s="1305" t="s">
        <v>2101</v>
      </c>
      <c r="S6" s="1305" t="s">
        <v>2102</v>
      </c>
      <c r="T6" s="1309" t="s">
        <v>2103</v>
      </c>
      <c r="U6" s="1309"/>
      <c r="V6" s="1309" t="s">
        <v>2104</v>
      </c>
      <c r="W6" s="1314" t="s">
        <v>2105</v>
      </c>
      <c r="X6" s="1314" t="s">
        <v>2106</v>
      </c>
      <c r="Y6" s="1318" t="s">
        <v>21</v>
      </c>
      <c r="Z6" s="1309" t="s">
        <v>2107</v>
      </c>
    </row>
    <row r="7" spans="1:26" s="267" customFormat="1" ht="30.75" customHeight="1">
      <c r="A7" s="1305"/>
      <c r="B7" s="1305"/>
      <c r="C7" s="1305"/>
      <c r="D7" s="1305"/>
      <c r="E7" s="1305"/>
      <c r="F7" s="1305"/>
      <c r="G7" s="1305"/>
      <c r="H7" s="1305"/>
      <c r="I7" s="1305"/>
      <c r="J7" s="1305"/>
      <c r="K7" s="1305"/>
      <c r="L7" s="258" t="s">
        <v>2108</v>
      </c>
      <c r="M7" s="258" t="s">
        <v>2109</v>
      </c>
      <c r="N7" s="258" t="s">
        <v>37</v>
      </c>
      <c r="O7" s="258" t="s">
        <v>2108</v>
      </c>
      <c r="P7" s="258" t="s">
        <v>2109</v>
      </c>
      <c r="Q7" s="258" t="s">
        <v>37</v>
      </c>
      <c r="R7" s="1305"/>
      <c r="S7" s="1305"/>
      <c r="T7" s="258" t="s">
        <v>2110</v>
      </c>
      <c r="U7" s="258" t="s">
        <v>2111</v>
      </c>
      <c r="V7" s="1309"/>
      <c r="W7" s="1315"/>
      <c r="X7" s="1315"/>
      <c r="Y7" s="1319"/>
      <c r="Z7" s="1309"/>
    </row>
    <row r="8" spans="1:26" s="267" customFormat="1" ht="32.1" customHeight="1">
      <c r="A8" s="258">
        <v>1</v>
      </c>
      <c r="B8" s="268" t="s">
        <v>2112</v>
      </c>
      <c r="C8" s="268" t="s">
        <v>2113</v>
      </c>
      <c r="D8" s="268" t="s">
        <v>781</v>
      </c>
      <c r="E8" s="268">
        <v>22.8</v>
      </c>
      <c r="F8" s="269"/>
      <c r="G8" s="268">
        <v>0</v>
      </c>
      <c r="H8" s="268">
        <v>215.65</v>
      </c>
      <c r="I8" s="268" t="s">
        <v>2112</v>
      </c>
      <c r="J8" s="270">
        <v>100.363</v>
      </c>
      <c r="K8" s="270">
        <v>50.1815</v>
      </c>
      <c r="L8" s="268">
        <v>0</v>
      </c>
      <c r="M8" s="268">
        <v>16</v>
      </c>
      <c r="N8" s="268">
        <v>16</v>
      </c>
      <c r="O8" s="268">
        <v>0</v>
      </c>
      <c r="P8" s="268">
        <v>18</v>
      </c>
      <c r="Q8" s="268">
        <v>18</v>
      </c>
      <c r="R8" s="268" t="s">
        <v>2114</v>
      </c>
      <c r="S8" s="268" t="s">
        <v>2115</v>
      </c>
      <c r="T8" s="271">
        <v>553698.37800000003</v>
      </c>
      <c r="U8" s="271">
        <v>3185163.0559999999</v>
      </c>
      <c r="V8" s="272"/>
      <c r="W8" s="273" t="s">
        <v>2116</v>
      </c>
      <c r="X8" s="274"/>
      <c r="Y8" s="266"/>
      <c r="Z8" s="264"/>
    </row>
    <row r="9" spans="1:26" s="267" customFormat="1" ht="32.1" customHeight="1">
      <c r="A9" s="258"/>
      <c r="B9" s="268"/>
      <c r="C9" s="268"/>
      <c r="D9" s="268"/>
      <c r="E9" s="268"/>
      <c r="F9" s="270">
        <v>100.363</v>
      </c>
      <c r="G9" s="268"/>
      <c r="H9" s="268"/>
      <c r="I9" s="268"/>
      <c r="J9" s="270"/>
      <c r="K9" s="270"/>
      <c r="L9" s="268"/>
      <c r="M9" s="268"/>
      <c r="N9" s="268"/>
      <c r="O9" s="268"/>
      <c r="P9" s="268"/>
      <c r="Q9" s="268"/>
      <c r="R9" s="268"/>
      <c r="S9" s="268"/>
      <c r="T9" s="271"/>
      <c r="U9" s="271"/>
      <c r="V9" s="272"/>
      <c r="W9" s="273"/>
      <c r="X9" s="274"/>
      <c r="Y9" s="266"/>
      <c r="Z9" s="264"/>
    </row>
    <row r="10" spans="1:26" s="267" customFormat="1" ht="32.1" customHeight="1">
      <c r="A10" s="258">
        <v>2</v>
      </c>
      <c r="B10" s="268" t="s">
        <v>2117</v>
      </c>
      <c r="C10" s="268" t="s">
        <v>260</v>
      </c>
      <c r="D10" s="268" t="s">
        <v>275</v>
      </c>
      <c r="E10" s="268">
        <v>47.97</v>
      </c>
      <c r="F10" s="270"/>
      <c r="G10" s="270">
        <f>G8+F9</f>
        <v>100.363</v>
      </c>
      <c r="H10" s="268">
        <v>215.05</v>
      </c>
      <c r="I10" s="268" t="s">
        <v>2118</v>
      </c>
      <c r="J10" s="270">
        <v>368.80700000000002</v>
      </c>
      <c r="K10" s="270">
        <v>184.40350000000001</v>
      </c>
      <c r="L10" s="268">
        <v>89</v>
      </c>
      <c r="M10" s="268">
        <v>-39</v>
      </c>
      <c r="N10" s="268">
        <v>50</v>
      </c>
      <c r="O10" s="268">
        <v>87</v>
      </c>
      <c r="P10" s="268">
        <v>34</v>
      </c>
      <c r="Q10" s="268">
        <v>121</v>
      </c>
      <c r="R10" s="268" t="s">
        <v>2119</v>
      </c>
      <c r="S10" s="268" t="s">
        <v>2120</v>
      </c>
      <c r="T10" s="271">
        <v>553698.451</v>
      </c>
      <c r="U10" s="271">
        <v>3185263.4190000002</v>
      </c>
      <c r="V10" s="272"/>
      <c r="W10" s="273" t="s">
        <v>2116</v>
      </c>
      <c r="X10" s="274"/>
      <c r="Y10" s="266"/>
      <c r="Z10" s="264"/>
    </row>
    <row r="11" spans="1:26" s="267" customFormat="1" ht="32.1" customHeight="1">
      <c r="A11" s="258"/>
      <c r="B11" s="268"/>
      <c r="C11" s="268"/>
      <c r="D11" s="268"/>
      <c r="E11" s="268"/>
      <c r="F11" s="270">
        <v>268.44400000000002</v>
      </c>
      <c r="G11" s="268"/>
      <c r="H11" s="268"/>
      <c r="I11" s="268"/>
      <c r="J11" s="270"/>
      <c r="K11" s="270"/>
      <c r="L11" s="268"/>
      <c r="M11" s="268"/>
      <c r="N11" s="268"/>
      <c r="O11" s="268"/>
      <c r="P11" s="268"/>
      <c r="Q11" s="268"/>
      <c r="R11" s="268"/>
      <c r="S11" s="268"/>
      <c r="T11" s="271"/>
      <c r="U11" s="271"/>
      <c r="V11" s="275" t="s">
        <v>2121</v>
      </c>
      <c r="W11" s="273"/>
      <c r="X11" s="274"/>
      <c r="Y11" s="266"/>
      <c r="Z11" s="264"/>
    </row>
    <row r="12" spans="1:26" s="267" customFormat="1" ht="32.1" customHeight="1">
      <c r="A12" s="258">
        <v>3</v>
      </c>
      <c r="B12" s="268" t="s">
        <v>148</v>
      </c>
      <c r="C12" s="268" t="s">
        <v>262</v>
      </c>
      <c r="D12" s="268" t="s">
        <v>482</v>
      </c>
      <c r="E12" s="268">
        <v>72.97</v>
      </c>
      <c r="F12" s="270"/>
      <c r="G12" s="270">
        <f>G10+F11</f>
        <v>368.80700000000002</v>
      </c>
      <c r="H12" s="268">
        <v>214.2</v>
      </c>
      <c r="I12" s="268" t="s">
        <v>2122</v>
      </c>
      <c r="J12" s="270">
        <v>429.80200000000002</v>
      </c>
      <c r="K12" s="270">
        <v>214.90100000000001</v>
      </c>
      <c r="L12" s="268">
        <v>309</v>
      </c>
      <c r="M12" s="268">
        <v>80</v>
      </c>
      <c r="N12" s="268">
        <v>389</v>
      </c>
      <c r="O12" s="268">
        <v>237</v>
      </c>
      <c r="P12" s="268">
        <v>81</v>
      </c>
      <c r="Q12" s="268">
        <v>318</v>
      </c>
      <c r="R12" s="268" t="s">
        <v>2123</v>
      </c>
      <c r="S12" s="268" t="s">
        <v>2124</v>
      </c>
      <c r="T12" s="271">
        <v>553680.92099999997</v>
      </c>
      <c r="U12" s="271">
        <v>3185531.29</v>
      </c>
      <c r="V12" s="272"/>
      <c r="W12" s="273" t="s">
        <v>2116</v>
      </c>
      <c r="X12" s="274"/>
      <c r="Y12" s="266"/>
      <c r="Z12" s="264"/>
    </row>
    <row r="13" spans="1:26" s="267" customFormat="1" ht="32.1" customHeight="1">
      <c r="A13" s="258"/>
      <c r="B13" s="268"/>
      <c r="C13" s="268"/>
      <c r="D13" s="268"/>
      <c r="E13" s="268"/>
      <c r="F13" s="270">
        <v>161.358</v>
      </c>
      <c r="G13" s="268"/>
      <c r="H13" s="268"/>
      <c r="I13" s="268"/>
      <c r="J13" s="270"/>
      <c r="K13" s="270"/>
      <c r="L13" s="268"/>
      <c r="M13" s="268"/>
      <c r="N13" s="268"/>
      <c r="O13" s="268"/>
      <c r="P13" s="268"/>
      <c r="Q13" s="268"/>
      <c r="R13" s="268"/>
      <c r="S13" s="268"/>
      <c r="T13" s="271"/>
      <c r="U13" s="271"/>
      <c r="V13" s="272"/>
      <c r="W13" s="273"/>
      <c r="X13" s="274"/>
      <c r="Y13" s="266"/>
      <c r="Z13" s="264"/>
    </row>
    <row r="14" spans="1:26" s="267" customFormat="1" ht="32.1" customHeight="1">
      <c r="A14" s="258">
        <v>4</v>
      </c>
      <c r="B14" s="268" t="s">
        <v>150</v>
      </c>
      <c r="C14" s="268" t="s">
        <v>264</v>
      </c>
      <c r="D14" s="268" t="s">
        <v>482</v>
      </c>
      <c r="E14" s="268">
        <v>72.97</v>
      </c>
      <c r="F14" s="270"/>
      <c r="G14" s="270">
        <f>G12+F13</f>
        <v>530.16499999999996</v>
      </c>
      <c r="H14" s="268">
        <v>214.25</v>
      </c>
      <c r="I14" s="268" t="s">
        <v>2125</v>
      </c>
      <c r="J14" s="270">
        <v>561.35799999999995</v>
      </c>
      <c r="K14" s="270">
        <v>280.67899999999997</v>
      </c>
      <c r="L14" s="268">
        <v>82</v>
      </c>
      <c r="M14" s="268">
        <v>303</v>
      </c>
      <c r="N14" s="268">
        <v>385</v>
      </c>
      <c r="O14" s="268">
        <v>81</v>
      </c>
      <c r="P14" s="268">
        <v>271</v>
      </c>
      <c r="Q14" s="268">
        <v>352</v>
      </c>
      <c r="R14" s="268" t="s">
        <v>2126</v>
      </c>
      <c r="S14" s="268" t="s">
        <v>2127</v>
      </c>
      <c r="T14" s="271">
        <v>553674.77800000005</v>
      </c>
      <c r="U14" s="271">
        <v>3185692.531</v>
      </c>
      <c r="V14" s="272"/>
      <c r="W14" s="273" t="s">
        <v>2116</v>
      </c>
      <c r="X14" s="274"/>
      <c r="Y14" s="266"/>
      <c r="Z14" s="264"/>
    </row>
    <row r="15" spans="1:26" s="267" customFormat="1" ht="32.1" customHeight="1">
      <c r="A15" s="258"/>
      <c r="B15" s="268"/>
      <c r="C15" s="268"/>
      <c r="D15" s="268"/>
      <c r="E15" s="268"/>
      <c r="F15" s="270">
        <v>400</v>
      </c>
      <c r="G15" s="268"/>
      <c r="H15" s="268"/>
      <c r="I15" s="268"/>
      <c r="J15" s="270"/>
      <c r="K15" s="270"/>
      <c r="L15" s="268"/>
      <c r="M15" s="268"/>
      <c r="N15" s="268"/>
      <c r="O15" s="268"/>
      <c r="P15" s="268"/>
      <c r="Q15" s="268"/>
      <c r="R15" s="268"/>
      <c r="S15" s="268"/>
      <c r="T15" s="271"/>
      <c r="U15" s="271"/>
      <c r="V15" s="272"/>
      <c r="W15" s="273"/>
      <c r="X15" s="274"/>
      <c r="Y15" s="266"/>
      <c r="Z15" s="264"/>
    </row>
    <row r="16" spans="1:26" s="267" customFormat="1" ht="32.1" customHeight="1">
      <c r="A16" s="258">
        <v>5</v>
      </c>
      <c r="B16" s="268" t="s">
        <v>2112</v>
      </c>
      <c r="C16" s="268" t="s">
        <v>473</v>
      </c>
      <c r="D16" s="268" t="s">
        <v>298</v>
      </c>
      <c r="E16" s="268">
        <v>57.15</v>
      </c>
      <c r="F16" s="270"/>
      <c r="G16" s="270">
        <f>G14+F15</f>
        <v>930.16499999999996</v>
      </c>
      <c r="H16" s="268">
        <v>212.64699999999999</v>
      </c>
      <c r="I16" s="268" t="s">
        <v>2112</v>
      </c>
      <c r="J16" s="270">
        <v>819.03</v>
      </c>
      <c r="K16" s="270">
        <v>409.51499999999999</v>
      </c>
      <c r="L16" s="268">
        <v>100</v>
      </c>
      <c r="M16" s="268">
        <v>263</v>
      </c>
      <c r="N16" s="268">
        <v>363</v>
      </c>
      <c r="O16" s="268">
        <v>131</v>
      </c>
      <c r="P16" s="268">
        <v>246</v>
      </c>
      <c r="Q16" s="268">
        <v>377</v>
      </c>
      <c r="R16" s="268" t="s">
        <v>2128</v>
      </c>
      <c r="S16" s="268" t="s">
        <v>2129</v>
      </c>
      <c r="T16" s="271">
        <v>553985.71400000004</v>
      </c>
      <c r="U16" s="271">
        <v>3185944.1630000002</v>
      </c>
      <c r="V16" s="276"/>
      <c r="W16" s="273" t="s">
        <v>2116</v>
      </c>
      <c r="X16" s="274"/>
      <c r="Y16" s="266"/>
      <c r="Z16" s="264"/>
    </row>
    <row r="17" spans="1:26" s="267" customFormat="1" ht="32.1" customHeight="1">
      <c r="A17" s="258"/>
      <c r="B17" s="268"/>
      <c r="C17" s="268"/>
      <c r="D17" s="268"/>
      <c r="E17" s="268"/>
      <c r="F17" s="270">
        <v>419.03</v>
      </c>
      <c r="G17" s="268"/>
      <c r="H17" s="268"/>
      <c r="I17" s="268"/>
      <c r="J17" s="270"/>
      <c r="K17" s="270"/>
      <c r="L17" s="268"/>
      <c r="M17" s="268"/>
      <c r="N17" s="268"/>
      <c r="O17" s="268"/>
      <c r="P17" s="268"/>
      <c r="Q17" s="268"/>
      <c r="R17" s="268"/>
      <c r="S17" s="268"/>
      <c r="T17" s="271"/>
      <c r="U17" s="271"/>
      <c r="V17" s="277" t="s">
        <v>2130</v>
      </c>
      <c r="W17" s="273"/>
      <c r="X17" s="274"/>
      <c r="Y17" s="266"/>
      <c r="Z17" s="264"/>
    </row>
    <row r="18" spans="1:26" s="267" customFormat="1" ht="32.1" customHeight="1">
      <c r="A18" s="258">
        <v>6</v>
      </c>
      <c r="B18" s="268" t="s">
        <v>2131</v>
      </c>
      <c r="C18" s="268" t="s">
        <v>151</v>
      </c>
      <c r="D18" s="268" t="s">
        <v>279</v>
      </c>
      <c r="E18" s="268">
        <v>47.07</v>
      </c>
      <c r="F18" s="270"/>
      <c r="G18" s="270">
        <f>G16+F17</f>
        <v>1349.1949999999999</v>
      </c>
      <c r="H18" s="268">
        <v>212.28700000000001</v>
      </c>
      <c r="I18" s="268" t="s">
        <v>2132</v>
      </c>
      <c r="J18" s="270">
        <v>837.03</v>
      </c>
      <c r="K18" s="270">
        <v>418.51499999999999</v>
      </c>
      <c r="L18" s="268">
        <v>157</v>
      </c>
      <c r="M18" s="268">
        <v>167</v>
      </c>
      <c r="N18" s="268">
        <v>324</v>
      </c>
      <c r="O18" s="268">
        <v>174</v>
      </c>
      <c r="P18" s="268">
        <v>182</v>
      </c>
      <c r="Q18" s="268">
        <v>356</v>
      </c>
      <c r="R18" s="268" t="s">
        <v>2133</v>
      </c>
      <c r="S18" s="268" t="s">
        <v>2134</v>
      </c>
      <c r="T18" s="271">
        <v>554311.44299999997</v>
      </c>
      <c r="U18" s="271">
        <v>3186207.767</v>
      </c>
      <c r="V18" s="272"/>
      <c r="W18" s="273" t="s">
        <v>2116</v>
      </c>
      <c r="X18" s="274"/>
      <c r="Y18" s="266"/>
      <c r="Z18" s="264"/>
    </row>
    <row r="19" spans="1:26" s="267" customFormat="1" ht="32.1" customHeight="1">
      <c r="A19" s="258"/>
      <c r="B19" s="268"/>
      <c r="C19" s="268"/>
      <c r="D19" s="268"/>
      <c r="E19" s="268"/>
      <c r="F19" s="270">
        <v>418</v>
      </c>
      <c r="G19" s="268"/>
      <c r="H19" s="268"/>
      <c r="I19" s="268"/>
      <c r="J19" s="270"/>
      <c r="K19" s="270"/>
      <c r="L19" s="268"/>
      <c r="M19" s="268"/>
      <c r="N19" s="268"/>
      <c r="O19" s="268"/>
      <c r="P19" s="268"/>
      <c r="Q19" s="268"/>
      <c r="R19" s="268"/>
      <c r="S19" s="268"/>
      <c r="T19" s="271"/>
      <c r="U19" s="271"/>
      <c r="V19" s="277" t="s">
        <v>2130</v>
      </c>
      <c r="W19" s="273"/>
      <c r="X19" s="274"/>
      <c r="Y19" s="266"/>
      <c r="Z19" s="264"/>
    </row>
    <row r="20" spans="1:26" s="267" customFormat="1" ht="32.1" customHeight="1">
      <c r="A20" s="258">
        <v>7</v>
      </c>
      <c r="B20" s="268" t="s">
        <v>2112</v>
      </c>
      <c r="C20" s="268" t="s">
        <v>474</v>
      </c>
      <c r="D20" s="268" t="s">
        <v>280</v>
      </c>
      <c r="E20" s="268">
        <v>48.15</v>
      </c>
      <c r="F20" s="270"/>
      <c r="G20" s="270">
        <f>G18+F19</f>
        <v>1767.1949999999999</v>
      </c>
      <c r="H20" s="268">
        <v>219.44</v>
      </c>
      <c r="I20" s="268" t="s">
        <v>2112</v>
      </c>
      <c r="J20" s="270">
        <v>804.78399999999999</v>
      </c>
      <c r="K20" s="270">
        <v>402.392</v>
      </c>
      <c r="L20" s="268">
        <v>252</v>
      </c>
      <c r="M20" s="268">
        <v>200</v>
      </c>
      <c r="N20" s="268">
        <v>452</v>
      </c>
      <c r="O20" s="268">
        <v>237</v>
      </c>
      <c r="P20" s="268">
        <v>198</v>
      </c>
      <c r="Q20" s="268">
        <v>435</v>
      </c>
      <c r="R20" s="268" t="s">
        <v>2135</v>
      </c>
      <c r="S20" s="268" t="s">
        <v>2136</v>
      </c>
      <c r="T20" s="271">
        <v>554535.93200000003</v>
      </c>
      <c r="U20" s="271">
        <v>3186560.37</v>
      </c>
      <c r="V20" s="272"/>
      <c r="W20" s="273" t="s">
        <v>2116</v>
      </c>
      <c r="X20" s="274"/>
      <c r="Y20" s="266"/>
      <c r="Z20" s="264"/>
    </row>
    <row r="21" spans="1:26" s="267" customFormat="1" ht="32.1" customHeight="1">
      <c r="A21" s="258"/>
      <c r="B21" s="268"/>
      <c r="C21" s="268"/>
      <c r="D21" s="268"/>
      <c r="E21" s="268"/>
      <c r="F21" s="270">
        <v>386.78399999999999</v>
      </c>
      <c r="G21" s="268"/>
      <c r="H21" s="268"/>
      <c r="I21" s="268"/>
      <c r="J21" s="270"/>
      <c r="K21" s="270"/>
      <c r="L21" s="268"/>
      <c r="M21" s="268"/>
      <c r="N21" s="268"/>
      <c r="O21" s="268"/>
      <c r="P21" s="268"/>
      <c r="Q21" s="268"/>
      <c r="R21" s="268"/>
      <c r="S21" s="268"/>
      <c r="T21" s="271"/>
      <c r="U21" s="271"/>
      <c r="V21" s="272" t="s">
        <v>2137</v>
      </c>
      <c r="W21" s="273"/>
      <c r="X21" s="274"/>
      <c r="Y21" s="266"/>
      <c r="Z21" s="264"/>
    </row>
    <row r="22" spans="1:26" s="267" customFormat="1" ht="32.1" customHeight="1">
      <c r="A22" s="258">
        <v>8</v>
      </c>
      <c r="B22" s="268" t="s">
        <v>2112</v>
      </c>
      <c r="C22" s="268" t="s">
        <v>475</v>
      </c>
      <c r="D22" s="268" t="s">
        <v>280</v>
      </c>
      <c r="E22" s="268">
        <v>48.15</v>
      </c>
      <c r="F22" s="270"/>
      <c r="G22" s="270">
        <f>G20+F21</f>
        <v>2153.9789999999998</v>
      </c>
      <c r="H22" s="268">
        <v>218.36500000000001</v>
      </c>
      <c r="I22" s="268" t="s">
        <v>2112</v>
      </c>
      <c r="J22" s="270">
        <v>706</v>
      </c>
      <c r="K22" s="270">
        <v>353</v>
      </c>
      <c r="L22" s="268">
        <v>187</v>
      </c>
      <c r="M22" s="268">
        <v>167</v>
      </c>
      <c r="N22" s="268">
        <v>354</v>
      </c>
      <c r="O22" s="268">
        <v>190</v>
      </c>
      <c r="P22" s="268">
        <v>165</v>
      </c>
      <c r="Q22" s="268">
        <v>355</v>
      </c>
      <c r="R22" s="268" t="s">
        <v>2138</v>
      </c>
      <c r="S22" s="268" t="s">
        <v>2139</v>
      </c>
      <c r="T22" s="271">
        <v>554743.65500000003</v>
      </c>
      <c r="U22" s="271">
        <v>3186886.6409999998</v>
      </c>
      <c r="V22" s="272"/>
      <c r="W22" s="273" t="s">
        <v>2140</v>
      </c>
      <c r="X22" s="274"/>
      <c r="Y22" s="266"/>
      <c r="Z22" s="264"/>
    </row>
    <row r="23" spans="1:26" s="267" customFormat="1" ht="32.1" customHeight="1">
      <c r="A23" s="258"/>
      <c r="B23" s="268"/>
      <c r="C23" s="268"/>
      <c r="D23" s="268"/>
      <c r="E23" s="268"/>
      <c r="F23" s="270">
        <v>319.21600000000001</v>
      </c>
      <c r="G23" s="268"/>
      <c r="H23" s="268"/>
      <c r="I23" s="268"/>
      <c r="J23" s="270"/>
      <c r="K23" s="270"/>
      <c r="L23" s="268"/>
      <c r="M23" s="268"/>
      <c r="N23" s="268"/>
      <c r="O23" s="268"/>
      <c r="P23" s="268"/>
      <c r="Q23" s="268"/>
      <c r="R23" s="268"/>
      <c r="S23" s="268"/>
      <c r="T23" s="271"/>
      <c r="U23" s="271"/>
      <c r="V23" s="272"/>
      <c r="W23" s="273"/>
      <c r="X23" s="274"/>
      <c r="Y23" s="266"/>
      <c r="Z23" s="264"/>
    </row>
    <row r="24" spans="1:26" s="267" customFormat="1" ht="32.1" customHeight="1">
      <c r="A24" s="258">
        <v>9</v>
      </c>
      <c r="B24" s="268" t="s">
        <v>2112</v>
      </c>
      <c r="C24" s="268" t="s">
        <v>476</v>
      </c>
      <c r="D24" s="268" t="s">
        <v>280</v>
      </c>
      <c r="E24" s="268">
        <v>48.15</v>
      </c>
      <c r="F24" s="270"/>
      <c r="G24" s="270">
        <f>G22+F23</f>
        <v>2473.1949999999997</v>
      </c>
      <c r="H24" s="268">
        <v>217.38499999999999</v>
      </c>
      <c r="I24" s="268" t="s">
        <v>2112</v>
      </c>
      <c r="J24" s="270">
        <v>710.01600000000008</v>
      </c>
      <c r="K24" s="270">
        <v>355.00800000000004</v>
      </c>
      <c r="L24" s="268">
        <v>153</v>
      </c>
      <c r="M24" s="268">
        <v>194</v>
      </c>
      <c r="N24" s="268">
        <v>347</v>
      </c>
      <c r="O24" s="268">
        <v>155</v>
      </c>
      <c r="P24" s="268">
        <v>195</v>
      </c>
      <c r="Q24" s="268">
        <v>350</v>
      </c>
      <c r="R24" s="268" t="s">
        <v>2141</v>
      </c>
      <c r="S24" s="268" t="s">
        <v>2142</v>
      </c>
      <c r="T24" s="271">
        <v>554915.09199999995</v>
      </c>
      <c r="U24" s="271">
        <v>3187155.915</v>
      </c>
      <c r="V24" s="272"/>
      <c r="W24" s="273" t="s">
        <v>2140</v>
      </c>
      <c r="X24" s="274"/>
      <c r="Y24" s="266"/>
      <c r="Z24" s="264"/>
    </row>
    <row r="25" spans="1:26" s="267" customFormat="1" ht="32.1" customHeight="1">
      <c r="A25" s="258"/>
      <c r="B25" s="268"/>
      <c r="C25" s="268"/>
      <c r="D25" s="268"/>
      <c r="E25" s="268"/>
      <c r="F25" s="270">
        <v>390.8</v>
      </c>
      <c r="G25" s="268"/>
      <c r="H25" s="268"/>
      <c r="I25" s="268"/>
      <c r="J25" s="270"/>
      <c r="K25" s="270"/>
      <c r="L25" s="268"/>
      <c r="M25" s="268"/>
      <c r="N25" s="268"/>
      <c r="O25" s="268"/>
      <c r="P25" s="268"/>
      <c r="Q25" s="268"/>
      <c r="R25" s="268"/>
      <c r="S25" s="268"/>
      <c r="T25" s="271"/>
      <c r="U25" s="271"/>
      <c r="V25" s="272" t="s">
        <v>2130</v>
      </c>
      <c r="W25" s="273"/>
      <c r="X25" s="274"/>
      <c r="Y25" s="266"/>
      <c r="Z25" s="264"/>
    </row>
    <row r="26" spans="1:26" s="267" customFormat="1" ht="32.1" customHeight="1">
      <c r="A26" s="258">
        <v>10</v>
      </c>
      <c r="B26" s="268" t="s">
        <v>2143</v>
      </c>
      <c r="C26" s="268" t="s">
        <v>477</v>
      </c>
      <c r="D26" s="268" t="s">
        <v>483</v>
      </c>
      <c r="E26" s="268">
        <v>53.07</v>
      </c>
      <c r="F26" s="270"/>
      <c r="G26" s="270">
        <f>G24+F25</f>
        <v>2863.9949999999999</v>
      </c>
      <c r="H26" s="268">
        <v>212.06</v>
      </c>
      <c r="I26" s="268" t="s">
        <v>2144</v>
      </c>
      <c r="J26" s="270">
        <v>828.8</v>
      </c>
      <c r="K26" s="270">
        <v>414.4</v>
      </c>
      <c r="L26" s="268">
        <v>197</v>
      </c>
      <c r="M26" s="268">
        <v>233</v>
      </c>
      <c r="N26" s="268">
        <v>430</v>
      </c>
      <c r="O26" s="268">
        <v>197</v>
      </c>
      <c r="P26" s="268">
        <v>229</v>
      </c>
      <c r="Q26" s="268">
        <v>426</v>
      </c>
      <c r="R26" s="268" t="s">
        <v>2145</v>
      </c>
      <c r="S26" s="268" t="s">
        <v>2146</v>
      </c>
      <c r="T26" s="271">
        <v>555124.97199999995</v>
      </c>
      <c r="U26" s="271">
        <v>3187485.5729999999</v>
      </c>
      <c r="V26" s="272"/>
      <c r="W26" s="273" t="s">
        <v>2140</v>
      </c>
      <c r="X26" s="274"/>
      <c r="Y26" s="266"/>
      <c r="Z26" s="264"/>
    </row>
    <row r="27" spans="1:26" s="267" customFormat="1" ht="32.1" customHeight="1">
      <c r="A27" s="258"/>
      <c r="B27" s="268"/>
      <c r="C27" s="268"/>
      <c r="D27" s="268"/>
      <c r="E27" s="268"/>
      <c r="F27" s="270">
        <v>438</v>
      </c>
      <c r="G27" s="268"/>
      <c r="H27" s="268"/>
      <c r="I27" s="268"/>
      <c r="J27" s="270"/>
      <c r="K27" s="270"/>
      <c r="L27" s="268"/>
      <c r="M27" s="268"/>
      <c r="N27" s="268"/>
      <c r="O27" s="268"/>
      <c r="P27" s="268"/>
      <c r="Q27" s="268"/>
      <c r="R27" s="268"/>
      <c r="S27" s="268"/>
      <c r="T27" s="271"/>
      <c r="U27" s="271"/>
      <c r="V27" s="272"/>
      <c r="W27" s="273"/>
      <c r="X27" s="274"/>
      <c r="Y27" s="266"/>
      <c r="Z27" s="264"/>
    </row>
    <row r="28" spans="1:26" s="267" customFormat="1" ht="32.1" customHeight="1">
      <c r="A28" s="258">
        <v>11</v>
      </c>
      <c r="B28" s="268" t="s">
        <v>2112</v>
      </c>
      <c r="C28" s="268" t="s">
        <v>478</v>
      </c>
      <c r="D28" s="268" t="s">
        <v>282</v>
      </c>
      <c r="E28" s="268">
        <v>51.15</v>
      </c>
      <c r="F28" s="270"/>
      <c r="G28" s="270">
        <f>G26+F27</f>
        <v>3301.9949999999999</v>
      </c>
      <c r="H28" s="268">
        <v>211.904</v>
      </c>
      <c r="I28" s="268" t="s">
        <v>2112</v>
      </c>
      <c r="J28" s="270">
        <v>844</v>
      </c>
      <c r="K28" s="270">
        <v>422</v>
      </c>
      <c r="L28" s="268">
        <v>206</v>
      </c>
      <c r="M28" s="268">
        <v>167</v>
      </c>
      <c r="N28" s="268">
        <v>373</v>
      </c>
      <c r="O28" s="268">
        <v>210</v>
      </c>
      <c r="P28" s="268">
        <v>178</v>
      </c>
      <c r="Q28" s="268">
        <v>388</v>
      </c>
      <c r="R28" s="268" t="s">
        <v>2147</v>
      </c>
      <c r="S28" s="268" t="s">
        <v>2148</v>
      </c>
      <c r="T28" s="271">
        <v>555182.18299999996</v>
      </c>
      <c r="U28" s="271">
        <v>3187919.82</v>
      </c>
      <c r="V28" s="272"/>
      <c r="W28" s="273" t="s">
        <v>2140</v>
      </c>
      <c r="X28" s="274"/>
      <c r="Y28" s="266"/>
      <c r="Z28" s="264"/>
    </row>
    <row r="29" spans="1:26" s="267" customFormat="1" ht="32.1" customHeight="1">
      <c r="A29" s="258"/>
      <c r="B29" s="268"/>
      <c r="C29" s="268"/>
      <c r="D29" s="268"/>
      <c r="E29" s="268"/>
      <c r="F29" s="270">
        <v>406</v>
      </c>
      <c r="G29" s="268"/>
      <c r="H29" s="268"/>
      <c r="I29" s="268"/>
      <c r="J29" s="270"/>
      <c r="K29" s="270"/>
      <c r="L29" s="268"/>
      <c r="M29" s="268"/>
      <c r="N29" s="268"/>
      <c r="O29" s="268"/>
      <c r="P29" s="268"/>
      <c r="Q29" s="268"/>
      <c r="R29" s="268"/>
      <c r="S29" s="268"/>
      <c r="T29" s="271"/>
      <c r="U29" s="271"/>
      <c r="V29" s="277" t="s">
        <v>2149</v>
      </c>
      <c r="W29" s="273"/>
      <c r="X29" s="274"/>
      <c r="Y29" s="266"/>
      <c r="Z29" s="264"/>
    </row>
    <row r="30" spans="1:26" s="267" customFormat="1" ht="32.1" customHeight="1">
      <c r="A30" s="258">
        <v>12</v>
      </c>
      <c r="B30" s="268" t="s">
        <v>2112</v>
      </c>
      <c r="C30" s="268" t="s">
        <v>479</v>
      </c>
      <c r="D30" s="268" t="s">
        <v>298</v>
      </c>
      <c r="E30" s="268">
        <v>57.15</v>
      </c>
      <c r="F30" s="270"/>
      <c r="G30" s="270">
        <f>G28+F29</f>
        <v>3707.9949999999999</v>
      </c>
      <c r="H30" s="268">
        <v>212.696</v>
      </c>
      <c r="I30" s="268" t="s">
        <v>2112</v>
      </c>
      <c r="J30" s="270">
        <v>842.41899999999998</v>
      </c>
      <c r="K30" s="270">
        <v>421.20949999999999</v>
      </c>
      <c r="L30" s="268">
        <v>240</v>
      </c>
      <c r="M30" s="268">
        <v>233</v>
      </c>
      <c r="N30" s="268">
        <v>473</v>
      </c>
      <c r="O30" s="268">
        <v>229</v>
      </c>
      <c r="P30" s="268">
        <v>229</v>
      </c>
      <c r="Q30" s="268">
        <v>458</v>
      </c>
      <c r="R30" s="268" t="s">
        <v>2150</v>
      </c>
      <c r="S30" s="268" t="s">
        <v>2151</v>
      </c>
      <c r="T30" s="271">
        <v>555235.21400000004</v>
      </c>
      <c r="U30" s="271">
        <v>3188322.3420000002</v>
      </c>
      <c r="V30" s="272"/>
      <c r="W30" s="273" t="s">
        <v>2140</v>
      </c>
      <c r="X30" s="274"/>
      <c r="Y30" s="266"/>
      <c r="Z30" s="264"/>
    </row>
    <row r="31" spans="1:26" s="267" customFormat="1" ht="32.1" customHeight="1">
      <c r="A31" s="258"/>
      <c r="B31" s="268"/>
      <c r="C31" s="268"/>
      <c r="D31" s="268"/>
      <c r="E31" s="268"/>
      <c r="F31" s="270">
        <v>436.41899999999998</v>
      </c>
      <c r="G31" s="268"/>
      <c r="H31" s="268"/>
      <c r="I31" s="268"/>
      <c r="J31" s="270"/>
      <c r="K31" s="270"/>
      <c r="L31" s="268"/>
      <c r="M31" s="268"/>
      <c r="N31" s="268"/>
      <c r="O31" s="268"/>
      <c r="P31" s="268"/>
      <c r="Q31" s="268"/>
      <c r="R31" s="268"/>
      <c r="S31" s="268"/>
      <c r="T31" s="271"/>
      <c r="U31" s="271"/>
      <c r="V31" s="278"/>
      <c r="W31" s="273"/>
      <c r="X31" s="274"/>
      <c r="Y31" s="266"/>
      <c r="Z31" s="264"/>
    </row>
    <row r="32" spans="1:26" s="267" customFormat="1" ht="32.1" customHeight="1">
      <c r="A32" s="258">
        <v>13</v>
      </c>
      <c r="B32" s="268" t="s">
        <v>2152</v>
      </c>
      <c r="C32" s="268" t="s">
        <v>266</v>
      </c>
      <c r="D32" s="268" t="s">
        <v>278</v>
      </c>
      <c r="E32" s="268">
        <v>50.97</v>
      </c>
      <c r="F32" s="270"/>
      <c r="G32" s="270">
        <f>G30+F31</f>
        <v>4144.4139999999998</v>
      </c>
      <c r="H32" s="268">
        <v>215.22</v>
      </c>
      <c r="I32" s="268" t="s">
        <v>2153</v>
      </c>
      <c r="J32" s="270">
        <v>630.01099999999997</v>
      </c>
      <c r="K32" s="270">
        <v>315.00549999999998</v>
      </c>
      <c r="L32" s="268">
        <v>204</v>
      </c>
      <c r="M32" s="268">
        <v>108</v>
      </c>
      <c r="N32" s="268">
        <v>312</v>
      </c>
      <c r="O32" s="268">
        <v>208</v>
      </c>
      <c r="P32" s="268">
        <v>101</v>
      </c>
      <c r="Q32" s="268">
        <v>309</v>
      </c>
      <c r="R32" s="268" t="s">
        <v>2154</v>
      </c>
      <c r="S32" s="268" t="s">
        <v>2155</v>
      </c>
      <c r="T32" s="271">
        <v>555292.21900000004</v>
      </c>
      <c r="U32" s="271">
        <v>3188755.0219999999</v>
      </c>
      <c r="V32" s="272"/>
      <c r="W32" s="273" t="s">
        <v>2140</v>
      </c>
      <c r="X32" s="274"/>
      <c r="Y32" s="266"/>
      <c r="Z32" s="264"/>
    </row>
    <row r="33" spans="1:26" s="267" customFormat="1" ht="32.1" customHeight="1">
      <c r="A33" s="258"/>
      <c r="B33" s="268"/>
      <c r="C33" s="268"/>
      <c r="D33" s="268"/>
      <c r="E33" s="268"/>
      <c r="F33" s="270">
        <v>193.59200000000001</v>
      </c>
      <c r="G33" s="268"/>
      <c r="H33" s="268"/>
      <c r="I33" s="268"/>
      <c r="J33" s="270"/>
      <c r="K33" s="270"/>
      <c r="L33" s="268"/>
      <c r="M33" s="268"/>
      <c r="N33" s="268"/>
      <c r="O33" s="268"/>
      <c r="P33" s="268"/>
      <c r="Q33" s="268"/>
      <c r="R33" s="268"/>
      <c r="S33" s="268"/>
      <c r="T33" s="271"/>
      <c r="U33" s="271"/>
      <c r="V33" s="272" t="s">
        <v>2156</v>
      </c>
      <c r="W33" s="273"/>
      <c r="X33" s="274"/>
      <c r="Y33" s="266"/>
      <c r="Z33" s="264"/>
    </row>
    <row r="34" spans="1:26" s="267" customFormat="1" ht="32.1" customHeight="1">
      <c r="A34" s="258">
        <v>14</v>
      </c>
      <c r="B34" s="268" t="s">
        <v>2157</v>
      </c>
      <c r="C34" s="268" t="s">
        <v>153</v>
      </c>
      <c r="D34" s="268" t="s">
        <v>277</v>
      </c>
      <c r="E34" s="268">
        <v>53.97</v>
      </c>
      <c r="F34" s="270"/>
      <c r="G34" s="270">
        <f>G32+F33</f>
        <v>4338.0059999999994</v>
      </c>
      <c r="H34" s="268">
        <v>211.45</v>
      </c>
      <c r="I34" s="268" t="s">
        <v>2158</v>
      </c>
      <c r="J34" s="270">
        <v>398.83199999999999</v>
      </c>
      <c r="K34" s="270">
        <v>199.416</v>
      </c>
      <c r="L34" s="268">
        <v>85</v>
      </c>
      <c r="M34" s="268">
        <v>69</v>
      </c>
      <c r="N34" s="268">
        <v>154</v>
      </c>
      <c r="O34" s="268">
        <v>92</v>
      </c>
      <c r="P34" s="268">
        <v>89</v>
      </c>
      <c r="Q34" s="268">
        <v>181</v>
      </c>
      <c r="R34" s="268" t="s">
        <v>2159</v>
      </c>
      <c r="S34" s="268" t="s">
        <v>2160</v>
      </c>
      <c r="T34" s="271">
        <v>555200.70700000005</v>
      </c>
      <c r="U34" s="271">
        <v>3188925.6189999999</v>
      </c>
      <c r="V34" s="272"/>
      <c r="W34" s="273" t="s">
        <v>2140</v>
      </c>
      <c r="X34" s="274"/>
      <c r="Y34" s="266"/>
      <c r="Z34" s="264"/>
    </row>
    <row r="35" spans="1:26" s="267" customFormat="1" ht="32.1" customHeight="1">
      <c r="A35" s="258"/>
      <c r="B35" s="268"/>
      <c r="C35" s="268"/>
      <c r="D35" s="268"/>
      <c r="E35" s="268"/>
      <c r="F35" s="270">
        <v>205.24</v>
      </c>
      <c r="G35" s="268"/>
      <c r="H35" s="268"/>
      <c r="I35" s="268"/>
      <c r="J35" s="270"/>
      <c r="K35" s="270"/>
      <c r="L35" s="268"/>
      <c r="M35" s="268"/>
      <c r="N35" s="268"/>
      <c r="O35" s="268"/>
      <c r="P35" s="268"/>
      <c r="Q35" s="268"/>
      <c r="R35" s="268"/>
      <c r="S35" s="268"/>
      <c r="T35" s="271"/>
      <c r="U35" s="271"/>
      <c r="V35" s="272" t="s">
        <v>2161</v>
      </c>
      <c r="W35" s="273"/>
      <c r="X35" s="274"/>
      <c r="Y35" s="266"/>
      <c r="Z35" s="264"/>
    </row>
    <row r="36" spans="1:26" s="267" customFormat="1" ht="32.1" customHeight="1">
      <c r="A36" s="258">
        <v>15</v>
      </c>
      <c r="B36" s="268" t="s">
        <v>2162</v>
      </c>
      <c r="C36" s="268" t="s">
        <v>270</v>
      </c>
      <c r="D36" s="268" t="s">
        <v>382</v>
      </c>
      <c r="E36" s="268">
        <v>56.97</v>
      </c>
      <c r="F36" s="270"/>
      <c r="G36" s="270">
        <f>G34+F35</f>
        <v>4543.2459999999992</v>
      </c>
      <c r="H36" s="268">
        <v>210.85</v>
      </c>
      <c r="I36" s="268" t="s">
        <v>2163</v>
      </c>
      <c r="J36" s="270">
        <v>561.24</v>
      </c>
      <c r="K36" s="270">
        <v>280.62</v>
      </c>
      <c r="L36" s="268">
        <v>137</v>
      </c>
      <c r="M36" s="268">
        <v>213</v>
      </c>
      <c r="N36" s="268">
        <v>350</v>
      </c>
      <c r="O36" s="268">
        <v>116</v>
      </c>
      <c r="P36" s="268">
        <v>199</v>
      </c>
      <c r="Q36" s="268">
        <v>315</v>
      </c>
      <c r="R36" s="268" t="s">
        <v>2164</v>
      </c>
      <c r="S36" s="268" t="s">
        <v>2165</v>
      </c>
      <c r="T36" s="271">
        <v>555060.88600000006</v>
      </c>
      <c r="U36" s="271">
        <v>3189075.8640000001</v>
      </c>
      <c r="V36" s="272"/>
      <c r="W36" s="273" t="s">
        <v>2140</v>
      </c>
      <c r="X36" s="274"/>
      <c r="Y36" s="266"/>
      <c r="Z36" s="264"/>
    </row>
    <row r="37" spans="1:26" s="267" customFormat="1" ht="32.1" customHeight="1">
      <c r="A37" s="258"/>
      <c r="B37" s="268"/>
      <c r="C37" s="268"/>
      <c r="D37" s="268"/>
      <c r="E37" s="268"/>
      <c r="F37" s="270">
        <v>356</v>
      </c>
      <c r="G37" s="268"/>
      <c r="H37" s="268"/>
      <c r="I37" s="268"/>
      <c r="J37" s="270"/>
      <c r="K37" s="270"/>
      <c r="L37" s="268"/>
      <c r="M37" s="268"/>
      <c r="N37" s="268"/>
      <c r="O37" s="268"/>
      <c r="P37" s="268"/>
      <c r="Q37" s="268"/>
      <c r="R37" s="268"/>
      <c r="S37" s="268"/>
      <c r="T37" s="271"/>
      <c r="U37" s="271"/>
      <c r="V37" s="272"/>
      <c r="W37" s="273"/>
      <c r="X37" s="274"/>
      <c r="Y37" s="266"/>
      <c r="Z37" s="264"/>
    </row>
    <row r="38" spans="1:26" s="267" customFormat="1" ht="32.1" customHeight="1">
      <c r="A38" s="258">
        <v>16</v>
      </c>
      <c r="B38" s="268" t="s">
        <v>2112</v>
      </c>
      <c r="C38" s="268" t="s">
        <v>271</v>
      </c>
      <c r="D38" s="268" t="s">
        <v>280</v>
      </c>
      <c r="E38" s="268">
        <v>48.15</v>
      </c>
      <c r="F38" s="270"/>
      <c r="G38" s="270">
        <f>G36+F37</f>
        <v>4899.2459999999992</v>
      </c>
      <c r="H38" s="268">
        <v>215.316</v>
      </c>
      <c r="I38" s="268" t="s">
        <v>2112</v>
      </c>
      <c r="J38" s="270">
        <v>656</v>
      </c>
      <c r="K38" s="270">
        <v>328</v>
      </c>
      <c r="L38" s="268">
        <v>144</v>
      </c>
      <c r="M38" s="268">
        <v>140</v>
      </c>
      <c r="N38" s="268">
        <v>284</v>
      </c>
      <c r="O38" s="268">
        <v>158</v>
      </c>
      <c r="P38" s="268">
        <v>144</v>
      </c>
      <c r="Q38" s="268">
        <v>302</v>
      </c>
      <c r="R38" s="268" t="s">
        <v>2166</v>
      </c>
      <c r="S38" s="268" t="s">
        <v>2167</v>
      </c>
      <c r="T38" s="271">
        <v>555109.31200000003</v>
      </c>
      <c r="U38" s="271">
        <v>3189428.5550000002</v>
      </c>
      <c r="V38" s="272"/>
      <c r="W38" s="273" t="s">
        <v>2140</v>
      </c>
      <c r="X38" s="274"/>
      <c r="Y38" s="266"/>
      <c r="Z38" s="264"/>
    </row>
    <row r="39" spans="1:26" s="267" customFormat="1" ht="32.1" customHeight="1">
      <c r="A39" s="258"/>
      <c r="B39" s="268"/>
      <c r="C39" s="268"/>
      <c r="D39" s="268"/>
      <c r="E39" s="268"/>
      <c r="F39" s="270">
        <v>300</v>
      </c>
      <c r="G39" s="268"/>
      <c r="H39" s="268"/>
      <c r="I39" s="268"/>
      <c r="J39" s="270"/>
      <c r="K39" s="270"/>
      <c r="L39" s="268"/>
      <c r="M39" s="268"/>
      <c r="N39" s="268"/>
      <c r="O39" s="268"/>
      <c r="P39" s="268"/>
      <c r="Q39" s="268"/>
      <c r="R39" s="268"/>
      <c r="S39" s="268"/>
      <c r="T39" s="271"/>
      <c r="U39" s="271"/>
      <c r="V39" s="272"/>
      <c r="W39" s="273"/>
      <c r="X39" s="274"/>
      <c r="Y39" s="266"/>
      <c r="Z39" s="264"/>
    </row>
    <row r="40" spans="1:26" s="267" customFormat="1" ht="32.1" customHeight="1">
      <c r="A40" s="258">
        <v>17</v>
      </c>
      <c r="B40" s="268" t="s">
        <v>2112</v>
      </c>
      <c r="C40" s="268" t="s">
        <v>485</v>
      </c>
      <c r="D40" s="268" t="s">
        <v>280</v>
      </c>
      <c r="E40" s="268">
        <v>48.15</v>
      </c>
      <c r="F40" s="270"/>
      <c r="G40" s="270">
        <f>G38+F39</f>
        <v>5199.2459999999992</v>
      </c>
      <c r="H40" s="268">
        <v>216.523</v>
      </c>
      <c r="I40" s="268" t="s">
        <v>2112</v>
      </c>
      <c r="J40" s="270">
        <v>618</v>
      </c>
      <c r="K40" s="270">
        <v>309</v>
      </c>
      <c r="L40" s="268">
        <v>160</v>
      </c>
      <c r="M40" s="268">
        <v>134</v>
      </c>
      <c r="N40" s="268">
        <v>294</v>
      </c>
      <c r="O40" s="268">
        <v>156</v>
      </c>
      <c r="P40" s="268">
        <v>144</v>
      </c>
      <c r="Q40" s="268">
        <v>300</v>
      </c>
      <c r="R40" s="268" t="s">
        <v>2168</v>
      </c>
      <c r="S40" s="268" t="s">
        <v>2169</v>
      </c>
      <c r="T40" s="271">
        <v>555150.12100000004</v>
      </c>
      <c r="U40" s="271">
        <v>3189725.7659999998</v>
      </c>
      <c r="V40" s="272"/>
      <c r="W40" s="273" t="s">
        <v>1807</v>
      </c>
      <c r="X40" s="274"/>
      <c r="Y40" s="266"/>
      <c r="Z40" s="264"/>
    </row>
    <row r="41" spans="1:26" s="267" customFormat="1" ht="32.1" customHeight="1">
      <c r="A41" s="258"/>
      <c r="B41" s="268"/>
      <c r="C41" s="268"/>
      <c r="D41" s="268"/>
      <c r="E41" s="268"/>
      <c r="F41" s="270">
        <v>318</v>
      </c>
      <c r="G41" s="268"/>
      <c r="H41" s="268"/>
      <c r="I41" s="268"/>
      <c r="J41" s="270"/>
      <c r="K41" s="270"/>
      <c r="L41" s="268"/>
      <c r="M41" s="268"/>
      <c r="N41" s="268"/>
      <c r="O41" s="268"/>
      <c r="P41" s="268"/>
      <c r="Q41" s="268"/>
      <c r="R41" s="268"/>
      <c r="S41" s="268"/>
      <c r="T41" s="271"/>
      <c r="U41" s="271"/>
      <c r="V41" s="272"/>
      <c r="W41" s="273"/>
      <c r="X41" s="274"/>
      <c r="Y41" s="266"/>
      <c r="Z41" s="264"/>
    </row>
    <row r="42" spans="1:26" s="267" customFormat="1" ht="32.1" customHeight="1">
      <c r="A42" s="258">
        <v>18</v>
      </c>
      <c r="B42" s="268" t="s">
        <v>2112</v>
      </c>
      <c r="C42" s="268" t="s">
        <v>486</v>
      </c>
      <c r="D42" s="268" t="s">
        <v>280</v>
      </c>
      <c r="E42" s="268">
        <v>48.15</v>
      </c>
      <c r="F42" s="270"/>
      <c r="G42" s="270">
        <f>G40+F41</f>
        <v>5517.2459999999992</v>
      </c>
      <c r="H42" s="268">
        <v>219.75399999999999</v>
      </c>
      <c r="I42" s="268" t="s">
        <v>2112</v>
      </c>
      <c r="J42" s="270">
        <v>693</v>
      </c>
      <c r="K42" s="270">
        <v>346.5</v>
      </c>
      <c r="L42" s="268">
        <v>184</v>
      </c>
      <c r="M42" s="268">
        <v>234</v>
      </c>
      <c r="N42" s="268">
        <v>418</v>
      </c>
      <c r="O42" s="268">
        <v>174</v>
      </c>
      <c r="P42" s="268">
        <v>216</v>
      </c>
      <c r="Q42" s="268">
        <v>390</v>
      </c>
      <c r="R42" s="268" t="s">
        <v>2170</v>
      </c>
      <c r="S42" s="268" t="s">
        <v>2171</v>
      </c>
      <c r="T42" s="271">
        <v>555193.37800000003</v>
      </c>
      <c r="U42" s="271">
        <v>3190040.8110000002</v>
      </c>
      <c r="V42" s="272"/>
      <c r="W42" s="273" t="s">
        <v>1807</v>
      </c>
      <c r="X42" s="274"/>
      <c r="Y42" s="266"/>
      <c r="Z42" s="264"/>
    </row>
    <row r="43" spans="1:26" s="267" customFormat="1" ht="32.1" customHeight="1">
      <c r="A43" s="258"/>
      <c r="B43" s="268"/>
      <c r="C43" s="268"/>
      <c r="D43" s="268"/>
      <c r="E43" s="268"/>
      <c r="F43" s="270">
        <v>375</v>
      </c>
      <c r="G43" s="268"/>
      <c r="H43" s="268"/>
      <c r="I43" s="268"/>
      <c r="J43" s="270"/>
      <c r="K43" s="270"/>
      <c r="L43" s="268"/>
      <c r="M43" s="268"/>
      <c r="N43" s="268"/>
      <c r="O43" s="268"/>
      <c r="P43" s="268"/>
      <c r="Q43" s="268"/>
      <c r="R43" s="268"/>
      <c r="S43" s="268"/>
      <c r="T43" s="271"/>
      <c r="U43" s="271"/>
      <c r="V43" s="278"/>
      <c r="W43" s="273"/>
      <c r="X43" s="274"/>
      <c r="Y43" s="266"/>
      <c r="Z43" s="264"/>
    </row>
    <row r="44" spans="1:26" s="267" customFormat="1" ht="32.1" customHeight="1">
      <c r="A44" s="258">
        <v>19</v>
      </c>
      <c r="B44" s="268" t="s">
        <v>2112</v>
      </c>
      <c r="C44" s="268" t="s">
        <v>486</v>
      </c>
      <c r="D44" s="268" t="s">
        <v>280</v>
      </c>
      <c r="E44" s="268">
        <v>48.15</v>
      </c>
      <c r="F44" s="270"/>
      <c r="G44" s="270">
        <f>G42+F43</f>
        <v>5892.2459999999992</v>
      </c>
      <c r="H44" s="268">
        <v>212.655</v>
      </c>
      <c r="I44" s="268" t="s">
        <v>2112</v>
      </c>
      <c r="J44" s="270">
        <v>746.01600000000008</v>
      </c>
      <c r="K44" s="270">
        <v>373.00800000000004</v>
      </c>
      <c r="L44" s="268">
        <v>142</v>
      </c>
      <c r="M44" s="268">
        <v>102</v>
      </c>
      <c r="N44" s="268">
        <v>244</v>
      </c>
      <c r="O44" s="268">
        <v>160</v>
      </c>
      <c r="P44" s="268">
        <v>135</v>
      </c>
      <c r="Q44" s="268">
        <v>295</v>
      </c>
      <c r="R44" s="268" t="s">
        <v>2172</v>
      </c>
      <c r="S44" s="268" t="s">
        <v>2173</v>
      </c>
      <c r="T44" s="271">
        <v>555244.38800000004</v>
      </c>
      <c r="U44" s="271">
        <v>3190412.3250000002</v>
      </c>
      <c r="V44" s="279"/>
      <c r="W44" s="273" t="s">
        <v>1807</v>
      </c>
      <c r="X44" s="274"/>
      <c r="Y44" s="266"/>
      <c r="Z44" s="264"/>
    </row>
    <row r="45" spans="1:26" s="267" customFormat="1" ht="32.1" customHeight="1">
      <c r="A45" s="258"/>
      <c r="B45" s="268"/>
      <c r="C45" s="268"/>
      <c r="D45" s="268"/>
      <c r="E45" s="268"/>
      <c r="F45" s="270">
        <v>371.01600000000002</v>
      </c>
      <c r="G45" s="268"/>
      <c r="H45" s="268"/>
      <c r="I45" s="268"/>
      <c r="J45" s="270"/>
      <c r="K45" s="270"/>
      <c r="L45" s="268"/>
      <c r="M45" s="268"/>
      <c r="N45" s="268"/>
      <c r="O45" s="268"/>
      <c r="P45" s="268"/>
      <c r="Q45" s="268"/>
      <c r="R45" s="268"/>
      <c r="S45" s="268"/>
      <c r="T45" s="271"/>
      <c r="U45" s="271"/>
      <c r="V45" s="279" t="s">
        <v>2174</v>
      </c>
      <c r="W45" s="273"/>
      <c r="X45" s="274"/>
      <c r="Y45" s="266"/>
      <c r="Z45" s="264"/>
    </row>
    <row r="46" spans="1:26" s="267" customFormat="1" ht="32.1" customHeight="1">
      <c r="A46" s="258">
        <v>20</v>
      </c>
      <c r="B46" s="268" t="s">
        <v>2175</v>
      </c>
      <c r="C46" s="268" t="s">
        <v>152</v>
      </c>
      <c r="D46" s="268" t="s">
        <v>487</v>
      </c>
      <c r="E46" s="268">
        <v>56.97</v>
      </c>
      <c r="F46" s="270"/>
      <c r="G46" s="270">
        <f>G44+F45</f>
        <v>6263.2619999999988</v>
      </c>
      <c r="H46" s="268">
        <v>215.97900000000001</v>
      </c>
      <c r="I46" s="268" t="s">
        <v>2176</v>
      </c>
      <c r="J46" s="270">
        <v>575.06200000000001</v>
      </c>
      <c r="K46" s="270">
        <v>287.53100000000001</v>
      </c>
      <c r="L46" s="268">
        <v>270</v>
      </c>
      <c r="M46" s="268">
        <v>104</v>
      </c>
      <c r="N46" s="268">
        <v>374</v>
      </c>
      <c r="O46" s="268">
        <v>237</v>
      </c>
      <c r="P46" s="268">
        <v>103</v>
      </c>
      <c r="Q46" s="268">
        <v>340</v>
      </c>
      <c r="R46" s="268" t="s">
        <v>2177</v>
      </c>
      <c r="S46" s="268" t="s">
        <v>2178</v>
      </c>
      <c r="T46" s="271">
        <v>555294.85699999996</v>
      </c>
      <c r="U46" s="271">
        <v>3190779.892</v>
      </c>
      <c r="V46" s="279"/>
      <c r="W46" s="273" t="s">
        <v>1807</v>
      </c>
      <c r="X46" s="274"/>
      <c r="Y46" s="266"/>
      <c r="Z46" s="264"/>
    </row>
    <row r="47" spans="1:26" s="267" customFormat="1" ht="32.1" customHeight="1">
      <c r="A47" s="258"/>
      <c r="B47" s="268"/>
      <c r="C47" s="268"/>
      <c r="D47" s="268"/>
      <c r="E47" s="268"/>
      <c r="F47" s="270">
        <v>204.04599999999999</v>
      </c>
      <c r="G47" s="268"/>
      <c r="H47" s="268"/>
      <c r="I47" s="268"/>
      <c r="J47" s="270"/>
      <c r="K47" s="270"/>
      <c r="L47" s="268"/>
      <c r="M47" s="268"/>
      <c r="N47" s="268"/>
      <c r="O47" s="268"/>
      <c r="P47" s="268"/>
      <c r="Q47" s="268"/>
      <c r="R47" s="268"/>
      <c r="S47" s="268"/>
      <c r="T47" s="271"/>
      <c r="U47" s="271"/>
      <c r="V47" s="279" t="s">
        <v>2179</v>
      </c>
      <c r="W47" s="273"/>
      <c r="X47" s="274"/>
      <c r="Y47" s="266"/>
      <c r="Z47" s="264"/>
    </row>
    <row r="48" spans="1:26" s="267" customFormat="1" ht="32.1" customHeight="1">
      <c r="A48" s="258">
        <v>21</v>
      </c>
      <c r="B48" s="268" t="s">
        <v>2180</v>
      </c>
      <c r="C48" s="268" t="s">
        <v>155</v>
      </c>
      <c r="D48" s="268" t="s">
        <v>382</v>
      </c>
      <c r="E48" s="268">
        <v>56.97</v>
      </c>
      <c r="F48" s="270"/>
      <c r="G48" s="270">
        <f>G46+F47</f>
        <v>6467.3079999999991</v>
      </c>
      <c r="H48" s="268">
        <v>215.86799999999999</v>
      </c>
      <c r="I48" s="268" t="s">
        <v>2181</v>
      </c>
      <c r="J48" s="270">
        <v>582.01800000000003</v>
      </c>
      <c r="K48" s="270">
        <v>291.00900000000001</v>
      </c>
      <c r="L48" s="268">
        <v>100</v>
      </c>
      <c r="M48" s="268">
        <v>279</v>
      </c>
      <c r="N48" s="268">
        <v>379</v>
      </c>
      <c r="O48" s="268">
        <v>102</v>
      </c>
      <c r="P48" s="268">
        <v>249</v>
      </c>
      <c r="Q48" s="268">
        <v>351</v>
      </c>
      <c r="R48" s="268" t="s">
        <v>2182</v>
      </c>
      <c r="S48" s="268" t="s">
        <v>2183</v>
      </c>
      <c r="T48" s="271">
        <v>555177.02500000002</v>
      </c>
      <c r="U48" s="271">
        <v>3190946.477</v>
      </c>
      <c r="V48" s="279"/>
      <c r="W48" s="273" t="s">
        <v>1807</v>
      </c>
      <c r="X48" s="274"/>
      <c r="Y48" s="266"/>
      <c r="Z48" s="264"/>
    </row>
    <row r="49" spans="1:30" s="267" customFormat="1" ht="32.1" customHeight="1">
      <c r="A49" s="258"/>
      <c r="B49" s="268"/>
      <c r="C49" s="268"/>
      <c r="D49" s="268"/>
      <c r="E49" s="268"/>
      <c r="F49" s="270">
        <v>377.97199999999998</v>
      </c>
      <c r="G49" s="268"/>
      <c r="H49" s="268"/>
      <c r="I49" s="268"/>
      <c r="J49" s="270"/>
      <c r="K49" s="270"/>
      <c r="L49" s="268"/>
      <c r="M49" s="268"/>
      <c r="N49" s="268"/>
      <c r="O49" s="268"/>
      <c r="P49" s="268"/>
      <c r="Q49" s="268"/>
      <c r="R49" s="268"/>
      <c r="S49" s="268"/>
      <c r="T49" s="271"/>
      <c r="U49" s="271"/>
      <c r="V49" s="279" t="s">
        <v>2184</v>
      </c>
      <c r="W49" s="273"/>
      <c r="X49" s="274"/>
      <c r="Y49" s="266"/>
      <c r="Z49" s="264"/>
    </row>
    <row r="50" spans="1:30" s="267" customFormat="1" ht="32.1" customHeight="1">
      <c r="A50" s="258">
        <v>22</v>
      </c>
      <c r="B50" s="268" t="s">
        <v>2185</v>
      </c>
      <c r="C50" s="268" t="s">
        <v>154</v>
      </c>
      <c r="D50" s="268" t="s">
        <v>280</v>
      </c>
      <c r="E50" s="268">
        <v>48.15</v>
      </c>
      <c r="F50" s="270"/>
      <c r="G50" s="270">
        <f>G48+F49</f>
        <v>6845.2799999999988</v>
      </c>
      <c r="H50" s="268">
        <v>210.75</v>
      </c>
      <c r="I50" s="268" t="s">
        <v>2186</v>
      </c>
      <c r="J50" s="270">
        <v>788.97199999999998</v>
      </c>
      <c r="K50" s="270">
        <v>394.48599999999999</v>
      </c>
      <c r="L50" s="268">
        <v>100</v>
      </c>
      <c r="M50" s="268">
        <v>217</v>
      </c>
      <c r="N50" s="268">
        <v>317</v>
      </c>
      <c r="O50" s="268">
        <v>130</v>
      </c>
      <c r="P50" s="268">
        <v>214</v>
      </c>
      <c r="Q50" s="268">
        <v>344</v>
      </c>
      <c r="R50" s="268" t="s">
        <v>2187</v>
      </c>
      <c r="S50" s="268" t="s">
        <v>2188</v>
      </c>
      <c r="T50" s="271">
        <v>555301.4</v>
      </c>
      <c r="U50" s="271">
        <v>3191303.4</v>
      </c>
      <c r="V50" s="272"/>
      <c r="W50" s="273" t="s">
        <v>1807</v>
      </c>
      <c r="X50" s="274"/>
      <c r="Y50" s="266"/>
      <c r="Z50" s="264"/>
    </row>
    <row r="51" spans="1:30" s="267" customFormat="1" ht="32.1" customHeight="1">
      <c r="A51" s="258"/>
      <c r="B51" s="268"/>
      <c r="C51" s="268"/>
      <c r="D51" s="268"/>
      <c r="E51" s="268"/>
      <c r="F51" s="270">
        <v>411</v>
      </c>
      <c r="G51" s="268"/>
      <c r="H51" s="268"/>
      <c r="I51" s="268"/>
      <c r="J51" s="270"/>
      <c r="K51" s="270"/>
      <c r="L51" s="268"/>
      <c r="M51" s="268"/>
      <c r="N51" s="268"/>
      <c r="O51" s="268"/>
      <c r="P51" s="268"/>
      <c r="Q51" s="268"/>
      <c r="R51" s="268"/>
      <c r="S51" s="268"/>
      <c r="T51" s="271"/>
      <c r="U51" s="271"/>
      <c r="V51" s="272" t="s">
        <v>2130</v>
      </c>
      <c r="W51" s="265"/>
      <c r="X51" s="274"/>
      <c r="Y51" s="266"/>
      <c r="Z51" s="264"/>
    </row>
    <row r="52" spans="1:30" s="267" customFormat="1" ht="32.1" customHeight="1">
      <c r="A52" s="258">
        <v>23</v>
      </c>
      <c r="B52" s="268" t="s">
        <v>2112</v>
      </c>
      <c r="C52" s="268" t="s">
        <v>287</v>
      </c>
      <c r="D52" s="268" t="s">
        <v>397</v>
      </c>
      <c r="E52" s="268">
        <v>49.65</v>
      </c>
      <c r="F52" s="270"/>
      <c r="G52" s="270">
        <f>G50+F51</f>
        <v>7256.2799999999988</v>
      </c>
      <c r="H52" s="268">
        <v>207.25</v>
      </c>
      <c r="I52" s="268" t="s">
        <v>2112</v>
      </c>
      <c r="J52" s="270">
        <v>804</v>
      </c>
      <c r="K52" s="270">
        <v>402</v>
      </c>
      <c r="L52" s="268">
        <v>194</v>
      </c>
      <c r="M52" s="268">
        <v>187</v>
      </c>
      <c r="N52" s="268">
        <v>381</v>
      </c>
      <c r="O52" s="268">
        <v>199</v>
      </c>
      <c r="P52" s="268">
        <v>190</v>
      </c>
      <c r="Q52" s="268">
        <v>389</v>
      </c>
      <c r="R52" s="268" t="s">
        <v>2189</v>
      </c>
      <c r="S52" s="268" t="s">
        <v>2190</v>
      </c>
      <c r="T52" s="271">
        <v>555445.55799999996</v>
      </c>
      <c r="U52" s="271">
        <v>3191688.2889999999</v>
      </c>
      <c r="V52" s="272"/>
      <c r="W52" s="280" t="s">
        <v>865</v>
      </c>
      <c r="X52" s="274"/>
      <c r="Y52" s="266"/>
      <c r="Z52" s="264"/>
    </row>
    <row r="53" spans="1:30" ht="32.1" customHeight="1">
      <c r="A53" s="258"/>
      <c r="B53" s="281"/>
      <c r="C53" s="281"/>
      <c r="D53" s="281"/>
      <c r="E53" s="281"/>
      <c r="F53" s="282">
        <v>393</v>
      </c>
      <c r="G53" s="268"/>
      <c r="H53" s="281"/>
      <c r="I53" s="281"/>
      <c r="J53" s="282"/>
      <c r="K53" s="282"/>
      <c r="L53" s="281"/>
      <c r="M53" s="281"/>
      <c r="N53" s="281"/>
      <c r="O53" s="281"/>
      <c r="P53" s="281"/>
      <c r="Q53" s="281"/>
      <c r="R53" s="281"/>
      <c r="S53" s="281"/>
      <c r="T53" s="283"/>
      <c r="U53" s="283"/>
      <c r="V53" s="284" t="s">
        <v>2130</v>
      </c>
      <c r="W53" s="281"/>
      <c r="X53" s="1316"/>
      <c r="Y53" s="285"/>
      <c r="Z53" s="1316"/>
    </row>
    <row r="54" spans="1:30" ht="32.1" customHeight="1">
      <c r="A54" s="258">
        <v>24</v>
      </c>
      <c r="B54" s="281" t="s">
        <v>2112</v>
      </c>
      <c r="C54" s="281" t="s">
        <v>288</v>
      </c>
      <c r="D54" s="281" t="s">
        <v>282</v>
      </c>
      <c r="E54" s="281">
        <v>51.15</v>
      </c>
      <c r="F54" s="282"/>
      <c r="G54" s="270">
        <f>G52+F53</f>
        <v>7649.2799999999988</v>
      </c>
      <c r="H54" s="281">
        <v>207.42400000000001</v>
      </c>
      <c r="I54" s="281" t="s">
        <v>2112</v>
      </c>
      <c r="J54" s="282">
        <v>786</v>
      </c>
      <c r="K54" s="282">
        <v>393</v>
      </c>
      <c r="L54" s="281">
        <v>198</v>
      </c>
      <c r="M54" s="281">
        <v>235</v>
      </c>
      <c r="N54" s="281">
        <v>433</v>
      </c>
      <c r="O54" s="281">
        <v>198</v>
      </c>
      <c r="P54" s="281">
        <v>222</v>
      </c>
      <c r="Q54" s="281">
        <v>420</v>
      </c>
      <c r="R54" s="281" t="s">
        <v>2191</v>
      </c>
      <c r="S54" s="281" t="s">
        <v>2192</v>
      </c>
      <c r="T54" s="283">
        <v>555583.36300000001</v>
      </c>
      <c r="U54" s="283">
        <v>3192056.2230000002</v>
      </c>
      <c r="V54" s="284"/>
      <c r="W54" s="281" t="s">
        <v>865</v>
      </c>
      <c r="X54" s="1316"/>
      <c r="Y54" s="285"/>
      <c r="Z54" s="1316"/>
    </row>
    <row r="55" spans="1:30" ht="32.1" customHeight="1">
      <c r="A55" s="258"/>
      <c r="B55" s="281"/>
      <c r="C55" s="281"/>
      <c r="D55" s="281"/>
      <c r="E55" s="281"/>
      <c r="F55" s="282">
        <v>393</v>
      </c>
      <c r="G55" s="268"/>
      <c r="H55" s="281"/>
      <c r="I55" s="281"/>
      <c r="J55" s="282"/>
      <c r="K55" s="282"/>
      <c r="L55" s="281"/>
      <c r="M55" s="281"/>
      <c r="N55" s="281"/>
      <c r="O55" s="281"/>
      <c r="P55" s="281"/>
      <c r="Q55" s="281"/>
      <c r="R55" s="281"/>
      <c r="S55" s="281"/>
      <c r="T55" s="283"/>
      <c r="U55" s="283"/>
      <c r="V55" s="284" t="s">
        <v>2130</v>
      </c>
      <c r="W55" s="281"/>
      <c r="X55" s="1316"/>
      <c r="Y55" s="285"/>
      <c r="Z55" s="1316"/>
    </row>
    <row r="56" spans="1:30" ht="32.1" customHeight="1">
      <c r="A56" s="258">
        <v>25</v>
      </c>
      <c r="B56" s="281" t="s">
        <v>2112</v>
      </c>
      <c r="C56" s="281" t="s">
        <v>289</v>
      </c>
      <c r="D56" s="281" t="s">
        <v>311</v>
      </c>
      <c r="E56" s="281">
        <v>45.15</v>
      </c>
      <c r="F56" s="282"/>
      <c r="G56" s="270">
        <f>G54+F55</f>
        <v>8042.2799999999988</v>
      </c>
      <c r="H56" s="281">
        <v>207.01900000000001</v>
      </c>
      <c r="I56" s="281" t="s">
        <v>2112</v>
      </c>
      <c r="J56" s="282">
        <v>776</v>
      </c>
      <c r="K56" s="282">
        <v>388</v>
      </c>
      <c r="L56" s="281">
        <v>159</v>
      </c>
      <c r="M56" s="281">
        <v>152</v>
      </c>
      <c r="N56" s="281">
        <v>311</v>
      </c>
      <c r="O56" s="281">
        <v>172</v>
      </c>
      <c r="P56" s="281">
        <v>166</v>
      </c>
      <c r="Q56" s="281">
        <v>338</v>
      </c>
      <c r="R56" s="281" t="s">
        <v>2193</v>
      </c>
      <c r="S56" s="281" t="s">
        <v>2194</v>
      </c>
      <c r="T56" s="283">
        <v>555721.20799999998</v>
      </c>
      <c r="U56" s="283">
        <v>3192424.2560000001</v>
      </c>
      <c r="V56" s="284"/>
      <c r="W56" s="281" t="s">
        <v>865</v>
      </c>
      <c r="X56" s="1316"/>
      <c r="Y56" s="285"/>
      <c r="Z56" s="1316"/>
    </row>
    <row r="57" spans="1:30" ht="32.1" customHeight="1">
      <c r="A57" s="258"/>
      <c r="B57" s="281"/>
      <c r="C57" s="281"/>
      <c r="D57" s="281"/>
      <c r="E57" s="281"/>
      <c r="F57" s="282">
        <v>383</v>
      </c>
      <c r="G57" s="268"/>
      <c r="H57" s="281"/>
      <c r="I57" s="281"/>
      <c r="J57" s="282"/>
      <c r="K57" s="282"/>
      <c r="L57" s="281"/>
      <c r="M57" s="281"/>
      <c r="N57" s="281"/>
      <c r="O57" s="281"/>
      <c r="P57" s="281"/>
      <c r="Q57" s="281"/>
      <c r="R57" s="281"/>
      <c r="S57" s="281"/>
      <c r="T57" s="283"/>
      <c r="U57" s="283"/>
      <c r="V57" s="284"/>
      <c r="W57" s="281"/>
      <c r="X57" s="1316"/>
      <c r="Y57" s="285"/>
      <c r="Z57" s="1316"/>
    </row>
    <row r="58" spans="1:30" ht="32.1" customHeight="1">
      <c r="A58" s="258">
        <v>26</v>
      </c>
      <c r="B58" s="281" t="s">
        <v>2112</v>
      </c>
      <c r="C58" s="281" t="s">
        <v>290</v>
      </c>
      <c r="D58" s="281" t="s">
        <v>280</v>
      </c>
      <c r="E58" s="281">
        <v>48.15</v>
      </c>
      <c r="F58" s="282"/>
      <c r="G58" s="270">
        <f>G56+F57</f>
        <v>8425.2799999999988</v>
      </c>
      <c r="H58" s="281">
        <v>210.57599999999999</v>
      </c>
      <c r="I58" s="281" t="s">
        <v>2112</v>
      </c>
      <c r="J58" s="282">
        <v>774</v>
      </c>
      <c r="K58" s="282">
        <v>387</v>
      </c>
      <c r="L58" s="281">
        <v>231</v>
      </c>
      <c r="M58" s="281">
        <v>168</v>
      </c>
      <c r="N58" s="281">
        <v>399</v>
      </c>
      <c r="O58" s="281">
        <v>219</v>
      </c>
      <c r="P58" s="281">
        <v>177</v>
      </c>
      <c r="Q58" s="281">
        <v>396</v>
      </c>
      <c r="R58" s="281" t="s">
        <v>2195</v>
      </c>
      <c r="S58" s="281" t="s">
        <v>2196</v>
      </c>
      <c r="T58" s="283">
        <v>555855.54500000004</v>
      </c>
      <c r="U58" s="283">
        <v>3192782.923</v>
      </c>
      <c r="V58" s="284"/>
      <c r="W58" s="281" t="s">
        <v>865</v>
      </c>
      <c r="X58" s="1316"/>
      <c r="Y58" s="285"/>
      <c r="Z58" s="1316"/>
    </row>
    <row r="59" spans="1:30" ht="32.1" customHeight="1">
      <c r="A59" s="258"/>
      <c r="B59" s="281"/>
      <c r="C59" s="281"/>
      <c r="D59" s="281"/>
      <c r="E59" s="281"/>
      <c r="F59" s="282">
        <v>391</v>
      </c>
      <c r="G59" s="268"/>
      <c r="H59" s="281"/>
      <c r="I59" s="281"/>
      <c r="J59" s="282"/>
      <c r="K59" s="282"/>
      <c r="L59" s="281"/>
      <c r="M59" s="281"/>
      <c r="N59" s="281"/>
      <c r="O59" s="281"/>
      <c r="P59" s="281"/>
      <c r="Q59" s="281"/>
      <c r="R59" s="281"/>
      <c r="S59" s="281"/>
      <c r="T59" s="283"/>
      <c r="U59" s="283"/>
      <c r="V59" s="284"/>
      <c r="W59" s="281"/>
      <c r="X59" s="1316"/>
      <c r="Y59" s="285"/>
      <c r="Z59" s="1316"/>
    </row>
    <row r="60" spans="1:30" ht="32.1" customHeight="1">
      <c r="A60" s="258">
        <v>27</v>
      </c>
      <c r="B60" s="281" t="s">
        <v>2112</v>
      </c>
      <c r="C60" s="281" t="s">
        <v>291</v>
      </c>
      <c r="D60" s="281" t="s">
        <v>282</v>
      </c>
      <c r="E60" s="281">
        <v>51.15</v>
      </c>
      <c r="F60" s="282"/>
      <c r="G60" s="270">
        <f>G58+F59</f>
        <v>8816.2799999999988</v>
      </c>
      <c r="H60" s="281">
        <v>212.32300000000001</v>
      </c>
      <c r="I60" s="281" t="s">
        <v>2112</v>
      </c>
      <c r="J60" s="282">
        <v>820</v>
      </c>
      <c r="K60" s="282">
        <v>410</v>
      </c>
      <c r="L60" s="281">
        <v>224</v>
      </c>
      <c r="M60" s="281">
        <v>240</v>
      </c>
      <c r="N60" s="281">
        <v>464</v>
      </c>
      <c r="O60" s="281">
        <v>215</v>
      </c>
      <c r="P60" s="281">
        <v>232</v>
      </c>
      <c r="Q60" s="281">
        <v>447</v>
      </c>
      <c r="R60" s="281" t="s">
        <v>2197</v>
      </c>
      <c r="S60" s="281" t="s">
        <v>2198</v>
      </c>
      <c r="T60" s="283">
        <v>555992.68900000001</v>
      </c>
      <c r="U60" s="283">
        <v>3193149.0830000001</v>
      </c>
      <c r="V60" s="284"/>
      <c r="W60" s="281" t="s">
        <v>865</v>
      </c>
      <c r="X60" s="1316"/>
      <c r="Y60" s="285"/>
      <c r="Z60" s="1316"/>
    </row>
    <row r="61" spans="1:30" ht="32.1" customHeight="1">
      <c r="A61" s="258"/>
      <c r="B61" s="281"/>
      <c r="C61" s="281"/>
      <c r="D61" s="281"/>
      <c r="E61" s="281"/>
      <c r="F61" s="282">
        <v>429</v>
      </c>
      <c r="G61" s="268"/>
      <c r="H61" s="281"/>
      <c r="I61" s="281"/>
      <c r="J61" s="282"/>
      <c r="K61" s="282"/>
      <c r="L61" s="281"/>
      <c r="M61" s="281"/>
      <c r="N61" s="281"/>
      <c r="O61" s="281"/>
      <c r="P61" s="281"/>
      <c r="Q61" s="281"/>
      <c r="R61" s="281"/>
      <c r="S61" s="281"/>
      <c r="T61" s="283"/>
      <c r="U61" s="283"/>
      <c r="V61" s="284" t="s">
        <v>2130</v>
      </c>
      <c r="W61" s="281"/>
      <c r="X61" s="1316"/>
      <c r="Y61" s="285"/>
      <c r="Z61" s="1316"/>
      <c r="AD61" s="286">
        <f>20000-100</f>
        <v>19900</v>
      </c>
    </row>
    <row r="62" spans="1:30" ht="32.1" customHeight="1">
      <c r="A62" s="258">
        <v>28</v>
      </c>
      <c r="B62" s="281" t="s">
        <v>2112</v>
      </c>
      <c r="C62" s="281" t="s">
        <v>157</v>
      </c>
      <c r="D62" s="281" t="s">
        <v>280</v>
      </c>
      <c r="E62" s="281">
        <v>48.15</v>
      </c>
      <c r="F62" s="282"/>
      <c r="G62" s="270">
        <f>G60+F61</f>
        <v>9245.2799999999988</v>
      </c>
      <c r="H62" s="281">
        <v>210.672</v>
      </c>
      <c r="I62" s="281" t="s">
        <v>2112</v>
      </c>
      <c r="J62" s="282">
        <v>818</v>
      </c>
      <c r="K62" s="282">
        <v>409</v>
      </c>
      <c r="L62" s="281">
        <v>190</v>
      </c>
      <c r="M62" s="281">
        <v>213</v>
      </c>
      <c r="N62" s="281">
        <v>403</v>
      </c>
      <c r="O62" s="281">
        <v>198</v>
      </c>
      <c r="P62" s="281">
        <v>207</v>
      </c>
      <c r="Q62" s="281">
        <v>405</v>
      </c>
      <c r="R62" s="281" t="s">
        <v>2199</v>
      </c>
      <c r="S62" s="281" t="s">
        <v>2200</v>
      </c>
      <c r="T62" s="283">
        <v>556143.16</v>
      </c>
      <c r="U62" s="283">
        <v>3193550.8280000002</v>
      </c>
      <c r="V62" s="284"/>
      <c r="W62" s="281" t="s">
        <v>865</v>
      </c>
      <c r="X62" s="1316"/>
      <c r="Y62" s="285"/>
      <c r="Z62" s="1316"/>
    </row>
    <row r="63" spans="1:30" ht="32.1" customHeight="1">
      <c r="A63" s="258"/>
      <c r="B63" s="281"/>
      <c r="C63" s="281"/>
      <c r="D63" s="281"/>
      <c r="E63" s="281"/>
      <c r="F63" s="282">
        <v>389</v>
      </c>
      <c r="G63" s="268"/>
      <c r="H63" s="281"/>
      <c r="I63" s="281"/>
      <c r="J63" s="282"/>
      <c r="K63" s="282"/>
      <c r="L63" s="281"/>
      <c r="M63" s="281"/>
      <c r="N63" s="281"/>
      <c r="O63" s="281"/>
      <c r="P63" s="281"/>
      <c r="Q63" s="281"/>
      <c r="R63" s="281"/>
      <c r="S63" s="281"/>
      <c r="T63" s="283"/>
      <c r="U63" s="283"/>
      <c r="V63" s="284"/>
      <c r="W63" s="281"/>
      <c r="X63" s="1316"/>
      <c r="Y63" s="285"/>
      <c r="Z63" s="1316"/>
    </row>
    <row r="64" spans="1:30" ht="32.1" customHeight="1">
      <c r="A64" s="258">
        <v>29</v>
      </c>
      <c r="B64" s="281" t="s">
        <v>2112</v>
      </c>
      <c r="C64" s="281" t="s">
        <v>156</v>
      </c>
      <c r="D64" s="281" t="s">
        <v>280</v>
      </c>
      <c r="E64" s="281">
        <v>48.15</v>
      </c>
      <c r="F64" s="282"/>
      <c r="G64" s="270">
        <f>G62+F63</f>
        <v>9634.2799999999988</v>
      </c>
      <c r="H64" s="281">
        <v>207.68799999999999</v>
      </c>
      <c r="I64" s="281" t="s">
        <v>2112</v>
      </c>
      <c r="J64" s="282">
        <v>802</v>
      </c>
      <c r="K64" s="282">
        <v>401</v>
      </c>
      <c r="L64" s="281">
        <v>177</v>
      </c>
      <c r="M64" s="281">
        <v>197</v>
      </c>
      <c r="N64" s="281">
        <v>374</v>
      </c>
      <c r="O64" s="281">
        <v>183</v>
      </c>
      <c r="P64" s="281">
        <v>200</v>
      </c>
      <c r="Q64" s="281">
        <v>383</v>
      </c>
      <c r="R64" s="281" t="s">
        <v>2201</v>
      </c>
      <c r="S64" s="281" t="s">
        <v>2202</v>
      </c>
      <c r="T64" s="283">
        <v>556279.60199999996</v>
      </c>
      <c r="U64" s="283">
        <v>3193915.1140000001</v>
      </c>
      <c r="V64" s="284"/>
      <c r="W64" s="281" t="s">
        <v>865</v>
      </c>
      <c r="X64" s="1316"/>
      <c r="Y64" s="285"/>
      <c r="Z64" s="1316"/>
    </row>
    <row r="65" spans="1:26" ht="32.1" customHeight="1">
      <c r="A65" s="258"/>
      <c r="B65" s="281"/>
      <c r="C65" s="281"/>
      <c r="D65" s="281"/>
      <c r="E65" s="281"/>
      <c r="F65" s="282">
        <v>413</v>
      </c>
      <c r="G65" s="268"/>
      <c r="H65" s="281"/>
      <c r="I65" s="281"/>
      <c r="J65" s="282"/>
      <c r="K65" s="282"/>
      <c r="L65" s="281"/>
      <c r="M65" s="281"/>
      <c r="N65" s="281"/>
      <c r="O65" s="281"/>
      <c r="P65" s="281"/>
      <c r="Q65" s="281"/>
      <c r="R65" s="281"/>
      <c r="S65" s="281"/>
      <c r="T65" s="283"/>
      <c r="U65" s="283"/>
      <c r="V65" s="284"/>
      <c r="W65" s="281"/>
      <c r="X65" s="1316"/>
      <c r="Y65" s="285"/>
      <c r="Z65" s="1316"/>
    </row>
    <row r="66" spans="1:26" ht="32.1" customHeight="1">
      <c r="A66" s="258">
        <v>30</v>
      </c>
      <c r="B66" s="281" t="s">
        <v>2112</v>
      </c>
      <c r="C66" s="281" t="s">
        <v>292</v>
      </c>
      <c r="D66" s="281" t="s">
        <v>311</v>
      </c>
      <c r="E66" s="281">
        <v>45.15</v>
      </c>
      <c r="F66" s="282"/>
      <c r="G66" s="270">
        <f>G64+F65</f>
        <v>10047.279999999999</v>
      </c>
      <c r="H66" s="281">
        <v>212.49</v>
      </c>
      <c r="I66" s="281" t="s">
        <v>2112</v>
      </c>
      <c r="J66" s="282">
        <v>778</v>
      </c>
      <c r="K66" s="282">
        <v>389</v>
      </c>
      <c r="L66" s="281">
        <v>217</v>
      </c>
      <c r="M66" s="281">
        <v>184</v>
      </c>
      <c r="N66" s="281">
        <v>401</v>
      </c>
      <c r="O66" s="281">
        <v>214</v>
      </c>
      <c r="P66" s="281">
        <v>184</v>
      </c>
      <c r="Q66" s="281">
        <v>398</v>
      </c>
      <c r="R66" s="281" t="s">
        <v>2203</v>
      </c>
      <c r="S66" s="281" t="s">
        <v>2204</v>
      </c>
      <c r="T66" s="283">
        <v>556424.46200000006</v>
      </c>
      <c r="U66" s="283">
        <v>3194301.8760000002</v>
      </c>
      <c r="V66" s="284"/>
      <c r="W66" s="281" t="s">
        <v>865</v>
      </c>
      <c r="X66" s="1316"/>
      <c r="Y66" s="285"/>
      <c r="Z66" s="1316"/>
    </row>
    <row r="67" spans="1:26" ht="32.1" customHeight="1">
      <c r="A67" s="258"/>
      <c r="B67" s="281"/>
      <c r="C67" s="281"/>
      <c r="D67" s="281"/>
      <c r="E67" s="281"/>
      <c r="F67" s="282">
        <v>365</v>
      </c>
      <c r="G67" s="268"/>
      <c r="H67" s="281"/>
      <c r="I67" s="281"/>
      <c r="J67" s="282"/>
      <c r="K67" s="282"/>
      <c r="L67" s="281"/>
      <c r="M67" s="281"/>
      <c r="N67" s="281"/>
      <c r="O67" s="281"/>
      <c r="P67" s="281"/>
      <c r="Q67" s="281"/>
      <c r="R67" s="281"/>
      <c r="S67" s="281"/>
      <c r="T67" s="283"/>
      <c r="U67" s="283"/>
      <c r="V67" s="284"/>
      <c r="W67" s="281"/>
      <c r="X67" s="1316"/>
      <c r="Y67" s="285"/>
      <c r="Z67" s="1316"/>
    </row>
    <row r="68" spans="1:26" ht="32.1" customHeight="1">
      <c r="A68" s="258">
        <v>31</v>
      </c>
      <c r="B68" s="281" t="s">
        <v>2112</v>
      </c>
      <c r="C68" s="281" t="s">
        <v>293</v>
      </c>
      <c r="D68" s="281" t="s">
        <v>280</v>
      </c>
      <c r="E68" s="281">
        <v>48.15</v>
      </c>
      <c r="F68" s="282"/>
      <c r="G68" s="270">
        <f>G66+F67</f>
        <v>10412.279999999999</v>
      </c>
      <c r="H68" s="281">
        <v>209.26400000000001</v>
      </c>
      <c r="I68" s="281" t="s">
        <v>2112</v>
      </c>
      <c r="J68" s="282">
        <v>803</v>
      </c>
      <c r="K68" s="282">
        <v>401.5</v>
      </c>
      <c r="L68" s="281">
        <v>181</v>
      </c>
      <c r="M68" s="281">
        <v>236</v>
      </c>
      <c r="N68" s="281">
        <v>417</v>
      </c>
      <c r="O68" s="281">
        <v>182</v>
      </c>
      <c r="P68" s="281">
        <v>231</v>
      </c>
      <c r="Q68" s="281">
        <v>413</v>
      </c>
      <c r="R68" s="281" t="s">
        <v>2205</v>
      </c>
      <c r="S68" s="281" t="s">
        <v>2206</v>
      </c>
      <c r="T68" s="283">
        <v>556552.48600000003</v>
      </c>
      <c r="U68" s="283">
        <v>3194643.6869999999</v>
      </c>
      <c r="V68" s="284"/>
      <c r="W68" s="281" t="s">
        <v>865</v>
      </c>
      <c r="X68" s="1316"/>
      <c r="Y68" s="285"/>
      <c r="Z68" s="1316"/>
    </row>
    <row r="69" spans="1:26" ht="32.1" customHeight="1">
      <c r="A69" s="258"/>
      <c r="B69" s="281"/>
      <c r="C69" s="281"/>
      <c r="D69" s="281"/>
      <c r="E69" s="281"/>
      <c r="F69" s="282">
        <v>438</v>
      </c>
      <c r="G69" s="268"/>
      <c r="H69" s="281"/>
      <c r="I69" s="281"/>
      <c r="J69" s="282"/>
      <c r="K69" s="282"/>
      <c r="L69" s="281"/>
      <c r="M69" s="281"/>
      <c r="N69" s="281"/>
      <c r="O69" s="281"/>
      <c r="P69" s="281"/>
      <c r="Q69" s="281"/>
      <c r="R69" s="281"/>
      <c r="S69" s="281"/>
      <c r="T69" s="283"/>
      <c r="U69" s="283"/>
      <c r="V69" s="284" t="s">
        <v>2207</v>
      </c>
      <c r="W69" s="281"/>
      <c r="X69" s="1316"/>
      <c r="Y69" s="285"/>
      <c r="Z69" s="1316"/>
    </row>
    <row r="70" spans="1:26" ht="32.1" customHeight="1">
      <c r="A70" s="258">
        <v>32</v>
      </c>
      <c r="B70" s="281" t="s">
        <v>2112</v>
      </c>
      <c r="C70" s="281" t="s">
        <v>294</v>
      </c>
      <c r="D70" s="281" t="s">
        <v>282</v>
      </c>
      <c r="E70" s="281">
        <v>51.15</v>
      </c>
      <c r="F70" s="282"/>
      <c r="G70" s="270">
        <f>G68+F69</f>
        <v>10850.279999999999</v>
      </c>
      <c r="H70" s="281">
        <v>203.185</v>
      </c>
      <c r="I70" s="281" t="s">
        <v>2112</v>
      </c>
      <c r="J70" s="282">
        <v>831.11500000000001</v>
      </c>
      <c r="K70" s="282">
        <v>415.5575</v>
      </c>
      <c r="L70" s="281">
        <v>203</v>
      </c>
      <c r="M70" s="281">
        <v>219</v>
      </c>
      <c r="N70" s="281">
        <v>422</v>
      </c>
      <c r="O70" s="281">
        <v>209</v>
      </c>
      <c r="P70" s="281">
        <v>212</v>
      </c>
      <c r="Q70" s="281">
        <v>421</v>
      </c>
      <c r="R70" s="281" t="s">
        <v>2208</v>
      </c>
      <c r="S70" s="281" t="s">
        <v>2209</v>
      </c>
      <c r="T70" s="283">
        <v>556706.11499999999</v>
      </c>
      <c r="U70" s="283">
        <v>3195053.86</v>
      </c>
      <c r="V70" s="284"/>
      <c r="W70" s="281" t="s">
        <v>736</v>
      </c>
      <c r="X70" s="1316"/>
      <c r="Y70" s="285"/>
      <c r="Z70" s="1316"/>
    </row>
    <row r="71" spans="1:26" ht="32.1" customHeight="1">
      <c r="A71" s="258"/>
      <c r="B71" s="281"/>
      <c r="C71" s="281"/>
      <c r="D71" s="281"/>
      <c r="E71" s="281"/>
      <c r="F71" s="282">
        <v>393.11500000000001</v>
      </c>
      <c r="G71" s="268"/>
      <c r="H71" s="281"/>
      <c r="I71" s="281"/>
      <c r="J71" s="282"/>
      <c r="K71" s="282"/>
      <c r="L71" s="281"/>
      <c r="M71" s="281"/>
      <c r="N71" s="281"/>
      <c r="O71" s="281"/>
      <c r="P71" s="281"/>
      <c r="Q71" s="281"/>
      <c r="R71" s="281"/>
      <c r="S71" s="281"/>
      <c r="T71" s="283"/>
      <c r="U71" s="283"/>
      <c r="V71" s="284" t="s">
        <v>2130</v>
      </c>
      <c r="W71" s="281"/>
      <c r="X71" s="1316"/>
      <c r="Y71" s="285"/>
      <c r="Z71" s="1316"/>
    </row>
    <row r="72" spans="1:26" ht="32.1" customHeight="1">
      <c r="A72" s="258">
        <v>33</v>
      </c>
      <c r="B72" s="281" t="s">
        <v>2210</v>
      </c>
      <c r="C72" s="287" t="s">
        <v>295</v>
      </c>
      <c r="D72" s="281" t="s">
        <v>281</v>
      </c>
      <c r="E72" s="281">
        <v>46.87</v>
      </c>
      <c r="F72" s="282"/>
      <c r="G72" s="270">
        <f>G70+F71</f>
        <v>11243.394999999999</v>
      </c>
      <c r="H72" s="281">
        <v>202.98099999999999</v>
      </c>
      <c r="I72" s="281" t="s">
        <v>2211</v>
      </c>
      <c r="J72" s="282">
        <v>749.11500000000001</v>
      </c>
      <c r="K72" s="282">
        <v>374.5575</v>
      </c>
      <c r="L72" s="281">
        <v>174</v>
      </c>
      <c r="M72" s="281">
        <v>191</v>
      </c>
      <c r="N72" s="281">
        <v>365</v>
      </c>
      <c r="O72" s="281">
        <v>182</v>
      </c>
      <c r="P72" s="281">
        <v>187</v>
      </c>
      <c r="Q72" s="281">
        <v>369</v>
      </c>
      <c r="R72" s="281" t="s">
        <v>2212</v>
      </c>
      <c r="S72" s="281" t="s">
        <v>2213</v>
      </c>
      <c r="T72" s="283">
        <v>556844</v>
      </c>
      <c r="U72" s="283">
        <v>3195422</v>
      </c>
      <c r="V72" s="288"/>
      <c r="W72" s="281" t="s">
        <v>736</v>
      </c>
      <c r="X72" s="1316"/>
      <c r="Y72" s="285"/>
      <c r="Z72" s="1316"/>
    </row>
    <row r="73" spans="1:26" ht="32.1" customHeight="1">
      <c r="A73" s="258"/>
      <c r="B73" s="281"/>
      <c r="C73" s="281"/>
      <c r="D73" s="281"/>
      <c r="E73" s="281"/>
      <c r="F73" s="282">
        <v>356</v>
      </c>
      <c r="G73" s="268"/>
      <c r="H73" s="281"/>
      <c r="I73" s="281"/>
      <c r="J73" s="282"/>
      <c r="K73" s="282"/>
      <c r="L73" s="281"/>
      <c r="M73" s="281"/>
      <c r="N73" s="281"/>
      <c r="O73" s="281"/>
      <c r="P73" s="281"/>
      <c r="Q73" s="281"/>
      <c r="R73" s="281"/>
      <c r="S73" s="281"/>
      <c r="T73" s="283"/>
      <c r="U73" s="283"/>
      <c r="V73" s="285" t="s">
        <v>2214</v>
      </c>
      <c r="W73" s="281"/>
      <c r="X73" s="1316"/>
      <c r="Y73" s="285"/>
      <c r="Z73" s="1316"/>
    </row>
    <row r="74" spans="1:26" ht="32.1" customHeight="1">
      <c r="A74" s="258">
        <v>34</v>
      </c>
      <c r="B74" s="281" t="s">
        <v>2112</v>
      </c>
      <c r="C74" s="281" t="s">
        <v>296</v>
      </c>
      <c r="D74" s="281" t="s">
        <v>311</v>
      </c>
      <c r="E74" s="281">
        <v>45.15</v>
      </c>
      <c r="F74" s="282"/>
      <c r="G74" s="270">
        <f>G72+F73</f>
        <v>11599.394999999999</v>
      </c>
      <c r="H74" s="281">
        <v>203.459</v>
      </c>
      <c r="I74" s="281" t="s">
        <v>2112</v>
      </c>
      <c r="J74" s="282">
        <v>715</v>
      </c>
      <c r="K74" s="282">
        <v>357.5</v>
      </c>
      <c r="L74" s="281">
        <v>166</v>
      </c>
      <c r="M74" s="281">
        <v>163</v>
      </c>
      <c r="N74" s="281">
        <v>329</v>
      </c>
      <c r="O74" s="281">
        <v>170</v>
      </c>
      <c r="P74" s="281">
        <v>169</v>
      </c>
      <c r="Q74" s="281">
        <v>339</v>
      </c>
      <c r="R74" s="281" t="s">
        <v>2215</v>
      </c>
      <c r="S74" s="281" t="s">
        <v>2216</v>
      </c>
      <c r="T74" s="283">
        <v>556902.24399999995</v>
      </c>
      <c r="U74" s="283">
        <v>3195773.2030000002</v>
      </c>
      <c r="V74" s="285"/>
      <c r="W74" s="281" t="s">
        <v>736</v>
      </c>
      <c r="X74" s="1316"/>
      <c r="Y74" s="285"/>
      <c r="Z74" s="1316"/>
    </row>
    <row r="75" spans="1:26" ht="32.1" customHeight="1">
      <c r="A75" s="258"/>
      <c r="B75" s="281"/>
      <c r="C75" s="281"/>
      <c r="D75" s="281"/>
      <c r="E75" s="281"/>
      <c r="F75" s="282">
        <v>359</v>
      </c>
      <c r="G75" s="268"/>
      <c r="H75" s="281"/>
      <c r="I75" s="281"/>
      <c r="J75" s="282"/>
      <c r="K75" s="282"/>
      <c r="L75" s="281"/>
      <c r="M75" s="281"/>
      <c r="N75" s="281"/>
      <c r="O75" s="281"/>
      <c r="P75" s="281"/>
      <c r="Q75" s="281"/>
      <c r="R75" s="281"/>
      <c r="S75" s="281"/>
      <c r="T75" s="283"/>
      <c r="U75" s="283"/>
      <c r="V75" s="285" t="s">
        <v>2130</v>
      </c>
      <c r="W75" s="281"/>
      <c r="X75" s="1316"/>
      <c r="Y75" s="285"/>
      <c r="Z75" s="1316"/>
    </row>
    <row r="76" spans="1:26" ht="32.1" customHeight="1">
      <c r="A76" s="258">
        <v>35</v>
      </c>
      <c r="B76" s="281" t="s">
        <v>2112</v>
      </c>
      <c r="C76" s="281" t="s">
        <v>159</v>
      </c>
      <c r="D76" s="281" t="s">
        <v>280</v>
      </c>
      <c r="E76" s="281">
        <v>48.15</v>
      </c>
      <c r="F76" s="282"/>
      <c r="G76" s="270">
        <f>G74+F75</f>
        <v>11958.394999999999</v>
      </c>
      <c r="H76" s="281">
        <v>202.93299999999999</v>
      </c>
      <c r="I76" s="281" t="s">
        <v>2112</v>
      </c>
      <c r="J76" s="282">
        <v>769</v>
      </c>
      <c r="K76" s="282">
        <v>384.5</v>
      </c>
      <c r="L76" s="281">
        <v>196</v>
      </c>
      <c r="M76" s="281">
        <v>179</v>
      </c>
      <c r="N76" s="281">
        <v>375</v>
      </c>
      <c r="O76" s="281">
        <v>190</v>
      </c>
      <c r="P76" s="281">
        <v>189</v>
      </c>
      <c r="Q76" s="281">
        <v>379</v>
      </c>
      <c r="R76" s="281" t="s">
        <v>2217</v>
      </c>
      <c r="S76" s="281" t="s">
        <v>2218</v>
      </c>
      <c r="T76" s="283">
        <v>556960.978</v>
      </c>
      <c r="U76" s="283">
        <v>3196127.3659999999</v>
      </c>
      <c r="V76" s="285"/>
      <c r="W76" s="281" t="s">
        <v>736</v>
      </c>
      <c r="X76" s="1316"/>
      <c r="Y76" s="285"/>
      <c r="Z76" s="1316"/>
    </row>
    <row r="77" spans="1:26" ht="32.1" customHeight="1">
      <c r="A77" s="258"/>
      <c r="B77" s="281"/>
      <c r="C77" s="281"/>
      <c r="D77" s="281"/>
      <c r="E77" s="281"/>
      <c r="F77" s="282">
        <v>410</v>
      </c>
      <c r="G77" s="268"/>
      <c r="H77" s="281"/>
      <c r="I77" s="281"/>
      <c r="J77" s="282"/>
      <c r="K77" s="282"/>
      <c r="L77" s="281"/>
      <c r="M77" s="281"/>
      <c r="N77" s="281"/>
      <c r="O77" s="281"/>
      <c r="P77" s="281"/>
      <c r="Q77" s="281"/>
      <c r="R77" s="281"/>
      <c r="S77" s="281"/>
      <c r="T77" s="283"/>
      <c r="U77" s="283"/>
      <c r="V77" s="285"/>
      <c r="W77" s="281"/>
      <c r="X77" s="1316"/>
      <c r="Y77" s="285"/>
      <c r="Z77" s="1316"/>
    </row>
    <row r="78" spans="1:26" ht="32.1" customHeight="1">
      <c r="A78" s="258">
        <v>36</v>
      </c>
      <c r="B78" s="281" t="s">
        <v>2112</v>
      </c>
      <c r="C78" s="281" t="s">
        <v>158</v>
      </c>
      <c r="D78" s="281" t="s">
        <v>282</v>
      </c>
      <c r="E78" s="281">
        <v>51.15</v>
      </c>
      <c r="F78" s="282"/>
      <c r="G78" s="270">
        <f>G76+F77</f>
        <v>12368.394999999999</v>
      </c>
      <c r="H78" s="281">
        <v>204.52600000000001</v>
      </c>
      <c r="I78" s="281" t="s">
        <v>2112</v>
      </c>
      <c r="J78" s="282">
        <v>771</v>
      </c>
      <c r="K78" s="282">
        <v>385.5</v>
      </c>
      <c r="L78" s="281">
        <v>232</v>
      </c>
      <c r="M78" s="281">
        <v>165</v>
      </c>
      <c r="N78" s="281">
        <v>397</v>
      </c>
      <c r="O78" s="281">
        <v>223</v>
      </c>
      <c r="P78" s="281">
        <v>171</v>
      </c>
      <c r="Q78" s="281">
        <v>394</v>
      </c>
      <c r="R78" s="281" t="s">
        <v>2219</v>
      </c>
      <c r="S78" s="281" t="s">
        <v>2220</v>
      </c>
      <c r="T78" s="283">
        <v>557028.05700000003</v>
      </c>
      <c r="U78" s="283">
        <v>3196531.841</v>
      </c>
      <c r="V78" s="285"/>
      <c r="W78" s="281" t="s">
        <v>736</v>
      </c>
      <c r="X78" s="1316"/>
      <c r="Y78" s="285"/>
      <c r="Z78" s="1316"/>
    </row>
    <row r="79" spans="1:26" ht="32.1" customHeight="1">
      <c r="A79" s="258"/>
      <c r="B79" s="281"/>
      <c r="C79" s="281"/>
      <c r="D79" s="281"/>
      <c r="E79" s="281"/>
      <c r="F79" s="282">
        <v>361</v>
      </c>
      <c r="G79" s="268"/>
      <c r="H79" s="281"/>
      <c r="I79" s="281"/>
      <c r="J79" s="282"/>
      <c r="K79" s="282"/>
      <c r="L79" s="281"/>
      <c r="M79" s="281"/>
      <c r="N79" s="281"/>
      <c r="O79" s="281"/>
      <c r="P79" s="281"/>
      <c r="Q79" s="281"/>
      <c r="R79" s="281"/>
      <c r="S79" s="281"/>
      <c r="T79" s="283"/>
      <c r="U79" s="283"/>
      <c r="V79" s="285" t="s">
        <v>2221</v>
      </c>
      <c r="W79" s="281"/>
      <c r="X79" s="1316"/>
      <c r="Y79" s="285"/>
      <c r="Z79" s="1316"/>
    </row>
    <row r="80" spans="1:26" ht="32.1" customHeight="1">
      <c r="A80" s="258">
        <v>37</v>
      </c>
      <c r="B80" s="281" t="s">
        <v>2112</v>
      </c>
      <c r="C80" s="281" t="s">
        <v>300</v>
      </c>
      <c r="D80" s="281" t="s">
        <v>282</v>
      </c>
      <c r="E80" s="281">
        <v>51.15</v>
      </c>
      <c r="F80" s="282"/>
      <c r="G80" s="270">
        <f>G78+F79</f>
        <v>12729.394999999999</v>
      </c>
      <c r="H80" s="281">
        <v>206.977</v>
      </c>
      <c r="I80" s="281" t="s">
        <v>2112</v>
      </c>
      <c r="J80" s="282">
        <v>779.33100000000002</v>
      </c>
      <c r="K80" s="282">
        <v>389.66550000000001</v>
      </c>
      <c r="L80" s="281">
        <v>197</v>
      </c>
      <c r="M80" s="281">
        <v>252</v>
      </c>
      <c r="N80" s="281">
        <v>449</v>
      </c>
      <c r="O80" s="281">
        <v>191</v>
      </c>
      <c r="P80" s="281">
        <v>238</v>
      </c>
      <c r="Q80" s="281">
        <v>429</v>
      </c>
      <c r="R80" s="281" t="s">
        <v>2222</v>
      </c>
      <c r="S80" s="281" t="s">
        <v>2223</v>
      </c>
      <c r="T80" s="283">
        <v>557087.11899999995</v>
      </c>
      <c r="U80" s="283">
        <v>3196887.977</v>
      </c>
      <c r="V80" s="285"/>
      <c r="W80" s="281" t="s">
        <v>736</v>
      </c>
      <c r="X80" s="1316"/>
      <c r="Y80" s="285"/>
      <c r="Z80" s="1316"/>
    </row>
    <row r="81" spans="1:26" ht="32.1" customHeight="1">
      <c r="A81" s="258"/>
      <c r="B81" s="281"/>
      <c r="C81" s="281"/>
      <c r="D81" s="281"/>
      <c r="E81" s="281"/>
      <c r="F81" s="282">
        <v>418.33100000000002</v>
      </c>
      <c r="G81" s="268"/>
      <c r="H81" s="281"/>
      <c r="I81" s="281"/>
      <c r="J81" s="282"/>
      <c r="K81" s="282"/>
      <c r="L81" s="281"/>
      <c r="M81" s="281"/>
      <c r="N81" s="281"/>
      <c r="O81" s="281"/>
      <c r="P81" s="281"/>
      <c r="Q81" s="281"/>
      <c r="R81" s="281"/>
      <c r="S81" s="281"/>
      <c r="T81" s="283"/>
      <c r="U81" s="283"/>
      <c r="V81" s="285" t="s">
        <v>2224</v>
      </c>
      <c r="W81" s="289"/>
      <c r="X81" s="1316"/>
      <c r="Y81" s="285"/>
      <c r="Z81" s="1316"/>
    </row>
    <row r="82" spans="1:26" ht="32.1" customHeight="1">
      <c r="A82" s="258">
        <v>38</v>
      </c>
      <c r="B82" s="281" t="s">
        <v>2225</v>
      </c>
      <c r="C82" s="281" t="s">
        <v>303</v>
      </c>
      <c r="D82" s="281" t="s">
        <v>297</v>
      </c>
      <c r="E82" s="281">
        <v>46.87</v>
      </c>
      <c r="F82" s="282"/>
      <c r="G82" s="270">
        <f>G80+F81</f>
        <v>13147.725999999999</v>
      </c>
      <c r="H82" s="281">
        <v>203.012</v>
      </c>
      <c r="I82" s="281" t="s">
        <v>2226</v>
      </c>
      <c r="J82" s="282">
        <v>842.33100000000002</v>
      </c>
      <c r="K82" s="282">
        <v>421.16550000000001</v>
      </c>
      <c r="L82" s="281">
        <v>167</v>
      </c>
      <c r="M82" s="281">
        <v>174</v>
      </c>
      <c r="N82" s="281">
        <v>341</v>
      </c>
      <c r="O82" s="281">
        <v>182</v>
      </c>
      <c r="P82" s="281">
        <v>188</v>
      </c>
      <c r="Q82" s="281">
        <v>370</v>
      </c>
      <c r="R82" s="281" t="s">
        <v>2227</v>
      </c>
      <c r="S82" s="281" t="s">
        <v>2228</v>
      </c>
      <c r="T82" s="283">
        <v>557155.56000000006</v>
      </c>
      <c r="U82" s="283">
        <v>3197300.6719999998</v>
      </c>
      <c r="V82" s="285"/>
      <c r="W82" s="281" t="s">
        <v>736</v>
      </c>
      <c r="X82" s="1316"/>
      <c r="Y82" s="285"/>
      <c r="Z82" s="1316"/>
    </row>
    <row r="83" spans="1:26" ht="32.1" customHeight="1">
      <c r="A83" s="258"/>
      <c r="B83" s="281"/>
      <c r="C83" s="281"/>
      <c r="D83" s="281"/>
      <c r="E83" s="281"/>
      <c r="F83" s="282">
        <v>424</v>
      </c>
      <c r="G83" s="268"/>
      <c r="H83" s="281"/>
      <c r="I83" s="281"/>
      <c r="J83" s="282"/>
      <c r="K83" s="282"/>
      <c r="L83" s="281"/>
      <c r="M83" s="281"/>
      <c r="N83" s="281"/>
      <c r="O83" s="281"/>
      <c r="P83" s="281"/>
      <c r="Q83" s="281"/>
      <c r="R83" s="281"/>
      <c r="S83" s="281"/>
      <c r="T83" s="283"/>
      <c r="U83" s="283"/>
      <c r="V83" s="285" t="s">
        <v>2229</v>
      </c>
      <c r="W83" s="281"/>
      <c r="X83" s="1316"/>
      <c r="Y83" s="285"/>
      <c r="Z83" s="1316"/>
    </row>
    <row r="84" spans="1:26" ht="32.1" customHeight="1">
      <c r="A84" s="258">
        <v>39</v>
      </c>
      <c r="B84" s="281" t="s">
        <v>2112</v>
      </c>
      <c r="C84" s="281" t="s">
        <v>123</v>
      </c>
      <c r="D84" s="281" t="s">
        <v>276</v>
      </c>
      <c r="E84" s="281">
        <v>54.15</v>
      </c>
      <c r="F84" s="282"/>
      <c r="G84" s="270">
        <f>G82+F83</f>
        <v>13571.725999999999</v>
      </c>
      <c r="H84" s="281">
        <v>203.334</v>
      </c>
      <c r="I84" s="281" t="s">
        <v>2112</v>
      </c>
      <c r="J84" s="282">
        <v>742.00099999999998</v>
      </c>
      <c r="K84" s="282">
        <v>371.00049999999999</v>
      </c>
      <c r="L84" s="281">
        <v>251</v>
      </c>
      <c r="M84" s="281">
        <v>183</v>
      </c>
      <c r="N84" s="281">
        <v>434</v>
      </c>
      <c r="O84" s="281">
        <v>238</v>
      </c>
      <c r="P84" s="281">
        <v>174</v>
      </c>
      <c r="Q84" s="281">
        <v>412</v>
      </c>
      <c r="R84" s="281" t="s">
        <v>2230</v>
      </c>
      <c r="S84" s="281" t="s">
        <v>2231</v>
      </c>
      <c r="T84" s="283">
        <v>557216.53099999996</v>
      </c>
      <c r="U84" s="283">
        <v>3197720.2650000001</v>
      </c>
      <c r="V84" s="285"/>
      <c r="W84" s="281" t="s">
        <v>736</v>
      </c>
      <c r="X84" s="1316"/>
      <c r="Y84" s="285"/>
      <c r="Z84" s="1316"/>
    </row>
    <row r="85" spans="1:26" ht="32.1" customHeight="1">
      <c r="A85" s="258"/>
      <c r="B85" s="281"/>
      <c r="C85" s="281"/>
      <c r="D85" s="281"/>
      <c r="E85" s="281"/>
      <c r="F85" s="282">
        <v>318.00099999999998</v>
      </c>
      <c r="G85" s="268"/>
      <c r="H85" s="281"/>
      <c r="I85" s="281"/>
      <c r="J85" s="282"/>
      <c r="K85" s="282"/>
      <c r="L85" s="281"/>
      <c r="M85" s="281"/>
      <c r="N85" s="281"/>
      <c r="O85" s="281"/>
      <c r="P85" s="281"/>
      <c r="Q85" s="281"/>
      <c r="R85" s="281"/>
      <c r="S85" s="281"/>
      <c r="T85" s="283"/>
      <c r="U85" s="283"/>
      <c r="V85" s="285" t="s">
        <v>2232</v>
      </c>
      <c r="W85" s="281"/>
      <c r="X85" s="1316"/>
      <c r="Y85" s="285"/>
      <c r="Z85" s="1316"/>
    </row>
    <row r="86" spans="1:26" ht="32.1" customHeight="1">
      <c r="A86" s="258">
        <v>40</v>
      </c>
      <c r="B86" s="281" t="s">
        <v>2112</v>
      </c>
      <c r="C86" s="281" t="s">
        <v>304</v>
      </c>
      <c r="D86" s="281" t="s">
        <v>282</v>
      </c>
      <c r="E86" s="281">
        <v>51.15</v>
      </c>
      <c r="F86" s="282"/>
      <c r="G86" s="270">
        <f>G84+F85</f>
        <v>13889.726999999999</v>
      </c>
      <c r="H86" s="281">
        <v>203.161</v>
      </c>
      <c r="I86" s="281" t="s">
        <v>2112</v>
      </c>
      <c r="J86" s="282">
        <v>638</v>
      </c>
      <c r="K86" s="282">
        <v>319</v>
      </c>
      <c r="L86" s="281">
        <v>136</v>
      </c>
      <c r="M86" s="281">
        <v>189</v>
      </c>
      <c r="N86" s="281">
        <v>325</v>
      </c>
      <c r="O86" s="281">
        <v>144</v>
      </c>
      <c r="P86" s="281">
        <v>179</v>
      </c>
      <c r="Q86" s="281">
        <v>323</v>
      </c>
      <c r="R86" s="281" t="s">
        <v>2233</v>
      </c>
      <c r="S86" s="281" t="s">
        <v>2234</v>
      </c>
      <c r="T86" s="283">
        <v>557262.26</v>
      </c>
      <c r="U86" s="283">
        <v>3198034.9610000001</v>
      </c>
      <c r="V86" s="285"/>
      <c r="W86" s="281" t="s">
        <v>736</v>
      </c>
      <c r="X86" s="1316"/>
      <c r="Y86" s="285"/>
      <c r="Z86" s="1316"/>
    </row>
    <row r="87" spans="1:26" ht="32.1" customHeight="1">
      <c r="A87" s="258"/>
      <c r="B87" s="281"/>
      <c r="C87" s="281"/>
      <c r="D87" s="281"/>
      <c r="E87" s="281"/>
      <c r="F87" s="282">
        <v>319.99900000000002</v>
      </c>
      <c r="G87" s="268"/>
      <c r="H87" s="281"/>
      <c r="I87" s="281"/>
      <c r="J87" s="282"/>
      <c r="K87" s="282"/>
      <c r="L87" s="281"/>
      <c r="M87" s="281"/>
      <c r="N87" s="281"/>
      <c r="O87" s="281"/>
      <c r="P87" s="281"/>
      <c r="Q87" s="281"/>
      <c r="R87" s="281"/>
      <c r="S87" s="281"/>
      <c r="T87" s="283"/>
      <c r="U87" s="283"/>
      <c r="V87" s="285" t="s">
        <v>2235</v>
      </c>
      <c r="W87" s="281"/>
      <c r="X87" s="1316"/>
      <c r="Y87" s="285"/>
      <c r="Z87" s="1316"/>
    </row>
    <row r="88" spans="1:26" ht="32.1" customHeight="1">
      <c r="A88" s="258">
        <v>41</v>
      </c>
      <c r="B88" s="281" t="s">
        <v>2112</v>
      </c>
      <c r="C88" s="281" t="s">
        <v>160</v>
      </c>
      <c r="D88" s="281" t="s">
        <v>280</v>
      </c>
      <c r="E88" s="281">
        <v>48.15</v>
      </c>
      <c r="F88" s="282"/>
      <c r="G88" s="270">
        <f>G86+F87</f>
        <v>14209.725999999999</v>
      </c>
      <c r="H88" s="281">
        <v>202.30699999999999</v>
      </c>
      <c r="I88" s="281" t="s">
        <v>2112</v>
      </c>
      <c r="J88" s="282">
        <v>663.99900000000002</v>
      </c>
      <c r="K88" s="282">
        <v>331.99950000000001</v>
      </c>
      <c r="L88" s="281">
        <v>132</v>
      </c>
      <c r="M88" s="281">
        <v>177</v>
      </c>
      <c r="N88" s="281">
        <v>309</v>
      </c>
      <c r="O88" s="281">
        <v>142</v>
      </c>
      <c r="P88" s="281">
        <v>176</v>
      </c>
      <c r="Q88" s="281">
        <v>318</v>
      </c>
      <c r="R88" s="281" t="s">
        <v>2236</v>
      </c>
      <c r="S88" s="281" t="s">
        <v>2237</v>
      </c>
      <c r="T88" s="283">
        <v>557308.27599999995</v>
      </c>
      <c r="U88" s="283">
        <v>3198351.6340000001</v>
      </c>
      <c r="V88" s="285"/>
      <c r="W88" s="281" t="s">
        <v>2238</v>
      </c>
      <c r="X88" s="1316"/>
      <c r="Y88" s="285"/>
      <c r="Z88" s="1316"/>
    </row>
    <row r="89" spans="1:26" ht="32.1" customHeight="1">
      <c r="A89" s="258"/>
      <c r="B89" s="281"/>
      <c r="C89" s="281"/>
      <c r="D89" s="281"/>
      <c r="E89" s="281"/>
      <c r="F89" s="282">
        <v>344</v>
      </c>
      <c r="G89" s="268"/>
      <c r="H89" s="281"/>
      <c r="I89" s="281"/>
      <c r="J89" s="282"/>
      <c r="K89" s="282"/>
      <c r="L89" s="281"/>
      <c r="M89" s="281"/>
      <c r="N89" s="281"/>
      <c r="O89" s="281"/>
      <c r="P89" s="281"/>
      <c r="Q89" s="281"/>
      <c r="R89" s="281"/>
      <c r="S89" s="281"/>
      <c r="T89" s="283"/>
      <c r="U89" s="283"/>
      <c r="V89" s="285" t="s">
        <v>2239</v>
      </c>
      <c r="W89" s="281"/>
      <c r="X89" s="1316"/>
      <c r="Y89" s="285"/>
      <c r="Z89" s="1316"/>
    </row>
    <row r="90" spans="1:26" ht="32.1" customHeight="1">
      <c r="A90" s="258">
        <v>42</v>
      </c>
      <c r="B90" s="281" t="s">
        <v>2112</v>
      </c>
      <c r="C90" s="281" t="s">
        <v>161</v>
      </c>
      <c r="D90" s="281" t="s">
        <v>280</v>
      </c>
      <c r="E90" s="281">
        <v>48.15</v>
      </c>
      <c r="F90" s="282"/>
      <c r="G90" s="270">
        <f>G88+F89</f>
        <v>14553.725999999999</v>
      </c>
      <c r="H90" s="281">
        <v>201.571</v>
      </c>
      <c r="I90" s="281" t="s">
        <v>2112</v>
      </c>
      <c r="J90" s="282">
        <v>755</v>
      </c>
      <c r="K90" s="282">
        <v>377.5</v>
      </c>
      <c r="L90" s="281">
        <v>167</v>
      </c>
      <c r="M90" s="281">
        <v>189</v>
      </c>
      <c r="N90" s="281">
        <v>356</v>
      </c>
      <c r="O90" s="281">
        <v>169</v>
      </c>
      <c r="P90" s="281">
        <v>195</v>
      </c>
      <c r="Q90" s="281">
        <v>364</v>
      </c>
      <c r="R90" s="281" t="s">
        <v>2240</v>
      </c>
      <c r="S90" s="281" t="s">
        <v>2241</v>
      </c>
      <c r="T90" s="283">
        <v>557357.74300000002</v>
      </c>
      <c r="U90" s="283">
        <v>3198692.0589999999</v>
      </c>
      <c r="V90" s="285"/>
      <c r="W90" s="281" t="s">
        <v>2238</v>
      </c>
      <c r="X90" s="1316"/>
      <c r="Y90" s="285"/>
      <c r="Z90" s="1316"/>
    </row>
    <row r="91" spans="1:26" ht="32.1" customHeight="1">
      <c r="A91" s="258"/>
      <c r="B91" s="281"/>
      <c r="C91" s="281"/>
      <c r="D91" s="281"/>
      <c r="E91" s="281"/>
      <c r="F91" s="282">
        <v>411</v>
      </c>
      <c r="G91" s="268"/>
      <c r="H91" s="281"/>
      <c r="I91" s="281"/>
      <c r="J91" s="282"/>
      <c r="K91" s="282"/>
      <c r="L91" s="281"/>
      <c r="M91" s="281"/>
      <c r="N91" s="281"/>
      <c r="O91" s="281"/>
      <c r="P91" s="281"/>
      <c r="Q91" s="281"/>
      <c r="R91" s="281"/>
      <c r="S91" s="281"/>
      <c r="T91" s="283"/>
      <c r="U91" s="283"/>
      <c r="V91" s="285" t="s">
        <v>2242</v>
      </c>
      <c r="W91" s="281"/>
      <c r="X91" s="1316"/>
      <c r="Y91" s="285"/>
      <c r="Z91" s="1316"/>
    </row>
    <row r="92" spans="1:26" ht="32.1" customHeight="1">
      <c r="A92" s="258">
        <v>43</v>
      </c>
      <c r="B92" s="281" t="s">
        <v>2112</v>
      </c>
      <c r="C92" s="281" t="s">
        <v>305</v>
      </c>
      <c r="D92" s="281" t="s">
        <v>282</v>
      </c>
      <c r="E92" s="281">
        <v>51.15</v>
      </c>
      <c r="F92" s="282"/>
      <c r="G92" s="270">
        <f>G90+F91</f>
        <v>14964.725999999999</v>
      </c>
      <c r="H92" s="281">
        <v>201.57</v>
      </c>
      <c r="I92" s="281" t="s">
        <v>2112</v>
      </c>
      <c r="J92" s="282">
        <v>804.88699999999994</v>
      </c>
      <c r="K92" s="282">
        <v>402.44349999999997</v>
      </c>
      <c r="L92" s="281">
        <v>223</v>
      </c>
      <c r="M92" s="281">
        <v>196</v>
      </c>
      <c r="N92" s="281">
        <v>419</v>
      </c>
      <c r="O92" s="281">
        <v>217</v>
      </c>
      <c r="P92" s="281">
        <v>197</v>
      </c>
      <c r="Q92" s="281">
        <v>414</v>
      </c>
      <c r="R92" s="281" t="s">
        <v>2243</v>
      </c>
      <c r="S92" s="281" t="s">
        <v>2244</v>
      </c>
      <c r="T92" s="283">
        <v>557416.84499999997</v>
      </c>
      <c r="U92" s="283">
        <v>3199098.7880000002</v>
      </c>
      <c r="V92" s="285"/>
      <c r="W92" s="281" t="s">
        <v>736</v>
      </c>
      <c r="X92" s="1316"/>
      <c r="Y92" s="285"/>
      <c r="Z92" s="1316"/>
    </row>
    <row r="93" spans="1:26" ht="32.1" customHeight="1">
      <c r="A93" s="258"/>
      <c r="B93" s="281"/>
      <c r="C93" s="281"/>
      <c r="D93" s="281"/>
      <c r="E93" s="281"/>
      <c r="F93" s="282">
        <v>393.887</v>
      </c>
      <c r="G93" s="268"/>
      <c r="H93" s="281"/>
      <c r="I93" s="281"/>
      <c r="J93" s="282"/>
      <c r="K93" s="282"/>
      <c r="L93" s="281"/>
      <c r="M93" s="281"/>
      <c r="N93" s="281"/>
      <c r="O93" s="281"/>
      <c r="P93" s="281"/>
      <c r="Q93" s="281"/>
      <c r="R93" s="281"/>
      <c r="S93" s="281"/>
      <c r="T93" s="283"/>
      <c r="U93" s="283"/>
      <c r="V93" s="285" t="s">
        <v>2245</v>
      </c>
      <c r="W93" s="281"/>
      <c r="X93" s="1316"/>
      <c r="Y93" s="285"/>
      <c r="Z93" s="1316"/>
    </row>
    <row r="94" spans="1:26" ht="32.1" customHeight="1">
      <c r="A94" s="258">
        <v>44</v>
      </c>
      <c r="B94" s="281"/>
      <c r="C94" s="281" t="s">
        <v>306</v>
      </c>
      <c r="D94" s="281" t="s">
        <v>282</v>
      </c>
      <c r="E94" s="281">
        <v>51.15</v>
      </c>
      <c r="F94" s="282"/>
      <c r="G94" s="270">
        <f>G92+F93</f>
        <v>15358.612999999999</v>
      </c>
      <c r="H94" s="281">
        <v>201.82599999999999</v>
      </c>
      <c r="I94" s="281" t="s">
        <v>2246</v>
      </c>
      <c r="J94" s="282">
        <v>799.13699999999994</v>
      </c>
      <c r="K94" s="282">
        <v>399.56849999999997</v>
      </c>
      <c r="L94" s="281">
        <v>199</v>
      </c>
      <c r="M94" s="281">
        <v>221</v>
      </c>
      <c r="N94" s="281">
        <v>420</v>
      </c>
      <c r="O94" s="281">
        <v>198</v>
      </c>
      <c r="P94" s="281">
        <v>215</v>
      </c>
      <c r="Q94" s="281">
        <v>413</v>
      </c>
      <c r="R94" s="281" t="s">
        <v>2247</v>
      </c>
      <c r="S94" s="281" t="s">
        <v>2248</v>
      </c>
      <c r="T94" s="283">
        <v>557473.48600000003</v>
      </c>
      <c r="U94" s="283">
        <v>3199488.5809999998</v>
      </c>
      <c r="V94" s="285"/>
      <c r="W94" s="281" t="s">
        <v>736</v>
      </c>
      <c r="X94" s="1316"/>
      <c r="Y94" s="285"/>
      <c r="Z94" s="1316"/>
    </row>
    <row r="95" spans="1:26" ht="32.1" customHeight="1">
      <c r="A95" s="258"/>
      <c r="B95" s="281"/>
      <c r="C95" s="281"/>
      <c r="D95" s="281"/>
      <c r="E95" s="281"/>
      <c r="F95" s="282">
        <v>405.25</v>
      </c>
      <c r="G95" s="268"/>
      <c r="H95" s="281"/>
      <c r="I95" s="281"/>
      <c r="J95" s="282"/>
      <c r="K95" s="282"/>
      <c r="L95" s="281"/>
      <c r="M95" s="281"/>
      <c r="N95" s="281"/>
      <c r="O95" s="281"/>
      <c r="P95" s="281"/>
      <c r="Q95" s="281"/>
      <c r="R95" s="281"/>
      <c r="S95" s="281"/>
      <c r="T95" s="283"/>
      <c r="U95" s="283"/>
      <c r="V95" s="285" t="s">
        <v>2249</v>
      </c>
      <c r="W95" s="281"/>
      <c r="X95" s="1316"/>
      <c r="Y95" s="285"/>
      <c r="Z95" s="1316"/>
    </row>
    <row r="96" spans="1:26" ht="32.1" customHeight="1">
      <c r="A96" s="258">
        <v>45</v>
      </c>
      <c r="B96" s="281" t="s">
        <v>2250</v>
      </c>
      <c r="C96" s="281" t="s">
        <v>319</v>
      </c>
      <c r="D96" s="281" t="s">
        <v>281</v>
      </c>
      <c r="E96" s="281">
        <v>46.87</v>
      </c>
      <c r="F96" s="282"/>
      <c r="G96" s="270">
        <f>G94+F95</f>
        <v>15763.862999999999</v>
      </c>
      <c r="H96" s="281">
        <v>202.28</v>
      </c>
      <c r="I96" s="281" t="s">
        <v>2251</v>
      </c>
      <c r="J96" s="282">
        <v>755.25</v>
      </c>
      <c r="K96" s="282">
        <v>377.625</v>
      </c>
      <c r="L96" s="281">
        <v>184</v>
      </c>
      <c r="M96" s="281">
        <v>150</v>
      </c>
      <c r="N96" s="281">
        <v>334</v>
      </c>
      <c r="O96" s="281">
        <v>191</v>
      </c>
      <c r="P96" s="281">
        <v>159</v>
      </c>
      <c r="Q96" s="281">
        <v>350</v>
      </c>
      <c r="R96" s="281" t="s">
        <v>2252</v>
      </c>
      <c r="S96" s="281" t="s">
        <v>2253</v>
      </c>
      <c r="T96" s="283">
        <v>557535.75600000005</v>
      </c>
      <c r="U96" s="283">
        <v>3199889.0180000002</v>
      </c>
      <c r="V96" s="285"/>
      <c r="W96" s="281" t="s">
        <v>2238</v>
      </c>
      <c r="X96" s="1316"/>
      <c r="Y96" s="285"/>
      <c r="Z96" s="1316"/>
    </row>
    <row r="97" spans="1:26" ht="32.1" customHeight="1">
      <c r="A97" s="258"/>
      <c r="B97" s="281"/>
      <c r="C97" s="281"/>
      <c r="D97" s="281"/>
      <c r="E97" s="281"/>
      <c r="F97" s="282">
        <v>350</v>
      </c>
      <c r="G97" s="268"/>
      <c r="H97" s="281"/>
      <c r="I97" s="281"/>
      <c r="J97" s="282"/>
      <c r="K97" s="282"/>
      <c r="L97" s="281"/>
      <c r="M97" s="281"/>
      <c r="N97" s="281"/>
      <c r="O97" s="281"/>
      <c r="P97" s="281"/>
      <c r="Q97" s="281"/>
      <c r="R97" s="281"/>
      <c r="S97" s="281"/>
      <c r="T97" s="283"/>
      <c r="U97" s="283"/>
      <c r="V97" s="285" t="s">
        <v>2254</v>
      </c>
      <c r="W97" s="281"/>
      <c r="X97" s="1316"/>
      <c r="Y97" s="285"/>
      <c r="Z97" s="1316"/>
    </row>
    <row r="98" spans="1:26" ht="32.1" customHeight="1">
      <c r="A98" s="258">
        <v>46</v>
      </c>
      <c r="B98" s="281" t="s">
        <v>2112</v>
      </c>
      <c r="C98" s="281" t="s">
        <v>320</v>
      </c>
      <c r="D98" s="281" t="s">
        <v>282</v>
      </c>
      <c r="E98" s="281">
        <v>51.15</v>
      </c>
      <c r="F98" s="282"/>
      <c r="G98" s="270">
        <f>G96+F97</f>
        <v>16113.862999999999</v>
      </c>
      <c r="H98" s="281">
        <v>202.40199999999999</v>
      </c>
      <c r="I98" s="281" t="s">
        <v>2112</v>
      </c>
      <c r="J98" s="282">
        <v>720.74700000000007</v>
      </c>
      <c r="K98" s="282">
        <v>360.37350000000004</v>
      </c>
      <c r="L98" s="281">
        <v>201</v>
      </c>
      <c r="M98" s="281">
        <v>197</v>
      </c>
      <c r="N98" s="281">
        <v>398</v>
      </c>
      <c r="O98" s="281">
        <v>191</v>
      </c>
      <c r="P98" s="281">
        <v>193</v>
      </c>
      <c r="Q98" s="281">
        <v>384</v>
      </c>
      <c r="R98" s="281" t="s">
        <v>2255</v>
      </c>
      <c r="S98" s="281" t="s">
        <v>2256</v>
      </c>
      <c r="T98" s="283">
        <v>557519.78799999994</v>
      </c>
      <c r="U98" s="283">
        <v>3200238.6540000001</v>
      </c>
      <c r="V98" s="285"/>
      <c r="W98" s="281" t="s">
        <v>2238</v>
      </c>
      <c r="X98" s="1316"/>
      <c r="Y98" s="285"/>
      <c r="Z98" s="1316"/>
    </row>
    <row r="99" spans="1:26" ht="32.1" customHeight="1">
      <c r="A99" s="258"/>
      <c r="B99" s="281"/>
      <c r="C99" s="281"/>
      <c r="D99" s="281"/>
      <c r="E99" s="281"/>
      <c r="F99" s="282">
        <v>370.74700000000001</v>
      </c>
      <c r="G99" s="268"/>
      <c r="H99" s="281"/>
      <c r="I99" s="281"/>
      <c r="J99" s="282"/>
      <c r="K99" s="282"/>
      <c r="L99" s="281"/>
      <c r="M99" s="281"/>
      <c r="N99" s="281"/>
      <c r="O99" s="281"/>
      <c r="P99" s="281"/>
      <c r="Q99" s="281"/>
      <c r="R99" s="281"/>
      <c r="S99" s="281"/>
      <c r="T99" s="283"/>
      <c r="U99" s="283"/>
      <c r="V99" s="285" t="s">
        <v>2257</v>
      </c>
      <c r="W99" s="281"/>
      <c r="X99" s="1316"/>
      <c r="Y99" s="285"/>
      <c r="Z99" s="1316"/>
    </row>
    <row r="100" spans="1:26" ht="32.1" customHeight="1">
      <c r="A100" s="258">
        <v>47</v>
      </c>
      <c r="B100" s="281" t="s">
        <v>2258</v>
      </c>
      <c r="C100" s="281" t="s">
        <v>166</v>
      </c>
      <c r="D100" s="281" t="s">
        <v>297</v>
      </c>
      <c r="E100" s="281">
        <v>46.87</v>
      </c>
      <c r="F100" s="282"/>
      <c r="G100" s="270">
        <f>G98+F99</f>
        <v>16484.61</v>
      </c>
      <c r="H100" s="281">
        <v>204.28100000000001</v>
      </c>
      <c r="I100" s="281" t="s">
        <v>2259</v>
      </c>
      <c r="J100" s="282">
        <v>746.74700000000007</v>
      </c>
      <c r="K100" s="282">
        <v>373.37350000000004</v>
      </c>
      <c r="L100" s="281">
        <v>174</v>
      </c>
      <c r="M100" s="281">
        <v>149</v>
      </c>
      <c r="N100" s="281">
        <v>323</v>
      </c>
      <c r="O100" s="281">
        <v>179</v>
      </c>
      <c r="P100" s="281">
        <v>162</v>
      </c>
      <c r="Q100" s="281">
        <v>341</v>
      </c>
      <c r="R100" s="281" t="s">
        <v>2260</v>
      </c>
      <c r="S100" s="281" t="s">
        <v>2261</v>
      </c>
      <c r="T100" s="283">
        <v>557502.87300000002</v>
      </c>
      <c r="U100" s="283">
        <v>3200609.014</v>
      </c>
      <c r="V100" s="285"/>
      <c r="W100" s="281" t="s">
        <v>2238</v>
      </c>
      <c r="X100" s="1316"/>
      <c r="Y100" s="285"/>
      <c r="Z100" s="1316"/>
    </row>
    <row r="101" spans="1:26" ht="32.1" customHeight="1">
      <c r="A101" s="258"/>
      <c r="B101" s="281"/>
      <c r="C101" s="281"/>
      <c r="D101" s="281"/>
      <c r="E101" s="281"/>
      <c r="F101" s="282">
        <v>376</v>
      </c>
      <c r="G101" s="268"/>
      <c r="H101" s="281"/>
      <c r="I101" s="281"/>
      <c r="J101" s="282"/>
      <c r="K101" s="282"/>
      <c r="L101" s="281"/>
      <c r="M101" s="281"/>
      <c r="N101" s="281"/>
      <c r="O101" s="281"/>
      <c r="P101" s="281"/>
      <c r="Q101" s="281"/>
      <c r="R101" s="281"/>
      <c r="S101" s="281"/>
      <c r="T101" s="283"/>
      <c r="U101" s="283"/>
      <c r="V101" s="285" t="s">
        <v>2262</v>
      </c>
      <c r="W101" s="281"/>
      <c r="X101" s="1316"/>
      <c r="Y101" s="285"/>
      <c r="Z101" s="1316"/>
    </row>
    <row r="102" spans="1:26" ht="32.1" customHeight="1">
      <c r="A102" s="258">
        <v>48</v>
      </c>
      <c r="B102" s="281" t="s">
        <v>2112</v>
      </c>
      <c r="C102" s="281" t="s">
        <v>324</v>
      </c>
      <c r="D102" s="281" t="s">
        <v>276</v>
      </c>
      <c r="E102" s="281">
        <v>54.15</v>
      </c>
      <c r="F102" s="282"/>
      <c r="G102" s="270">
        <f>G100+F101</f>
        <v>16860.61</v>
      </c>
      <c r="H102" s="281">
        <v>204.012</v>
      </c>
      <c r="I102" s="281" t="s">
        <v>2112</v>
      </c>
      <c r="J102" s="282">
        <v>767</v>
      </c>
      <c r="K102" s="282">
        <v>383.5</v>
      </c>
      <c r="L102" s="281">
        <v>227</v>
      </c>
      <c r="M102" s="281">
        <v>217</v>
      </c>
      <c r="N102" s="281">
        <v>444</v>
      </c>
      <c r="O102" s="281">
        <v>215</v>
      </c>
      <c r="P102" s="281">
        <v>211</v>
      </c>
      <c r="Q102" s="281">
        <v>426</v>
      </c>
      <c r="R102" s="281" t="s">
        <v>2263</v>
      </c>
      <c r="S102" s="281" t="s">
        <v>2264</v>
      </c>
      <c r="T102" s="283">
        <v>557467.48499999999</v>
      </c>
      <c r="U102" s="283">
        <v>3200983.3450000002</v>
      </c>
      <c r="V102" s="285"/>
      <c r="W102" s="281" t="s">
        <v>2238</v>
      </c>
      <c r="X102" s="1316"/>
      <c r="Y102" s="285"/>
      <c r="Z102" s="1316"/>
    </row>
    <row r="103" spans="1:26" ht="32.1" customHeight="1">
      <c r="A103" s="258"/>
      <c r="B103" s="281"/>
      <c r="C103" s="281"/>
      <c r="D103" s="281"/>
      <c r="E103" s="281"/>
      <c r="F103" s="282">
        <v>391</v>
      </c>
      <c r="G103" s="268"/>
      <c r="H103" s="281"/>
      <c r="I103" s="281"/>
      <c r="J103" s="282"/>
      <c r="K103" s="282"/>
      <c r="L103" s="281"/>
      <c r="M103" s="281"/>
      <c r="N103" s="281"/>
      <c r="O103" s="281"/>
      <c r="P103" s="281"/>
      <c r="Q103" s="281"/>
      <c r="R103" s="281"/>
      <c r="S103" s="281"/>
      <c r="T103" s="283"/>
      <c r="U103" s="283"/>
      <c r="V103" s="285" t="s">
        <v>2265</v>
      </c>
      <c r="W103" s="281"/>
      <c r="X103" s="1316"/>
      <c r="Y103" s="285"/>
      <c r="Z103" s="1316"/>
    </row>
    <row r="104" spans="1:26" ht="32.1" customHeight="1">
      <c r="A104" s="258">
        <v>49</v>
      </c>
      <c r="B104" s="281" t="s">
        <v>2112</v>
      </c>
      <c r="C104" s="281" t="s">
        <v>163</v>
      </c>
      <c r="D104" s="281" t="s">
        <v>282</v>
      </c>
      <c r="E104" s="281">
        <v>51.15</v>
      </c>
      <c r="F104" s="282"/>
      <c r="G104" s="270">
        <f>G102+F103</f>
        <v>17251.61</v>
      </c>
      <c r="H104" s="281">
        <v>203.34800000000001</v>
      </c>
      <c r="I104" s="281" t="s">
        <v>2112</v>
      </c>
      <c r="J104" s="282">
        <v>792</v>
      </c>
      <c r="K104" s="282">
        <v>396</v>
      </c>
      <c r="L104" s="281">
        <v>174</v>
      </c>
      <c r="M104" s="281">
        <v>142</v>
      </c>
      <c r="N104" s="281">
        <v>316</v>
      </c>
      <c r="O104" s="281">
        <v>182</v>
      </c>
      <c r="P104" s="281">
        <v>162</v>
      </c>
      <c r="Q104" s="281">
        <v>344</v>
      </c>
      <c r="R104" s="281" t="s">
        <v>2266</v>
      </c>
      <c r="S104" s="281" t="s">
        <v>2267</v>
      </c>
      <c r="T104" s="283">
        <v>557430.68599999999</v>
      </c>
      <c r="U104" s="283">
        <v>3201372.6090000002</v>
      </c>
      <c r="V104" s="285"/>
      <c r="W104" s="281" t="s">
        <v>2238</v>
      </c>
      <c r="X104" s="1316"/>
      <c r="Y104" s="285"/>
      <c r="Z104" s="1316"/>
    </row>
    <row r="105" spans="1:26" ht="32.1" customHeight="1">
      <c r="A105" s="258"/>
      <c r="B105" s="281"/>
      <c r="C105" s="281"/>
      <c r="D105" s="281"/>
      <c r="E105" s="281"/>
      <c r="F105" s="282">
        <v>401</v>
      </c>
      <c r="G105" s="268"/>
      <c r="H105" s="281"/>
      <c r="I105" s="281"/>
      <c r="J105" s="282"/>
      <c r="K105" s="282"/>
      <c r="L105" s="281"/>
      <c r="M105" s="281"/>
      <c r="N105" s="281"/>
      <c r="O105" s="281"/>
      <c r="P105" s="281"/>
      <c r="Q105" s="281"/>
      <c r="R105" s="281"/>
      <c r="S105" s="281"/>
      <c r="T105" s="283"/>
      <c r="U105" s="283"/>
      <c r="V105" s="285"/>
      <c r="W105" s="281"/>
      <c r="X105" s="1316"/>
      <c r="Y105" s="285"/>
      <c r="Z105" s="1316"/>
    </row>
    <row r="106" spans="1:26" ht="32.1" customHeight="1">
      <c r="A106" s="258">
        <v>50</v>
      </c>
      <c r="B106" s="281" t="s">
        <v>2112</v>
      </c>
      <c r="C106" s="281" t="s">
        <v>325</v>
      </c>
      <c r="D106" s="281" t="s">
        <v>282</v>
      </c>
      <c r="E106" s="281">
        <v>51.15</v>
      </c>
      <c r="F106" s="282"/>
      <c r="G106" s="270">
        <f>G104+F105</f>
        <v>17652.61</v>
      </c>
      <c r="H106" s="281">
        <v>213.589</v>
      </c>
      <c r="I106" s="281" t="s">
        <v>2112</v>
      </c>
      <c r="J106" s="282">
        <v>803</v>
      </c>
      <c r="K106" s="282">
        <v>401.5</v>
      </c>
      <c r="L106" s="281">
        <v>260</v>
      </c>
      <c r="M106" s="281">
        <v>213</v>
      </c>
      <c r="N106" s="281">
        <v>473</v>
      </c>
      <c r="O106" s="281">
        <v>241</v>
      </c>
      <c r="P106" s="281">
        <v>210</v>
      </c>
      <c r="Q106" s="281">
        <v>451</v>
      </c>
      <c r="R106" s="281" t="s">
        <v>2268</v>
      </c>
      <c r="S106" s="281" t="s">
        <v>2269</v>
      </c>
      <c r="T106" s="283">
        <v>557392.946</v>
      </c>
      <c r="U106" s="283">
        <v>3201771.83</v>
      </c>
      <c r="V106" s="285"/>
      <c r="W106" s="281" t="s">
        <v>2238</v>
      </c>
      <c r="X106" s="1316"/>
      <c r="Y106" s="285"/>
      <c r="Z106" s="1316"/>
    </row>
    <row r="107" spans="1:26" ht="32.1" customHeight="1">
      <c r="A107" s="258"/>
      <c r="B107" s="281"/>
      <c r="C107" s="281"/>
      <c r="D107" s="281"/>
      <c r="E107" s="281"/>
      <c r="F107" s="282">
        <v>402</v>
      </c>
      <c r="G107" s="268"/>
      <c r="H107" s="281"/>
      <c r="I107" s="281"/>
      <c r="J107" s="282"/>
      <c r="K107" s="282"/>
      <c r="L107" s="281"/>
      <c r="M107" s="281"/>
      <c r="N107" s="281"/>
      <c r="O107" s="281"/>
      <c r="P107" s="281"/>
      <c r="Q107" s="281"/>
      <c r="R107" s="281"/>
      <c r="S107" s="281"/>
      <c r="T107" s="283"/>
      <c r="U107" s="283"/>
      <c r="V107" s="285" t="s">
        <v>2270</v>
      </c>
      <c r="W107" s="281"/>
      <c r="X107" s="1316"/>
      <c r="Y107" s="285"/>
      <c r="Z107" s="1316"/>
    </row>
    <row r="108" spans="1:26" ht="32.1" customHeight="1">
      <c r="A108" s="258">
        <v>51</v>
      </c>
      <c r="B108" s="281" t="s">
        <v>2112</v>
      </c>
      <c r="C108" s="281" t="s">
        <v>326</v>
      </c>
      <c r="D108" s="281" t="s">
        <v>298</v>
      </c>
      <c r="E108" s="281">
        <v>57.15</v>
      </c>
      <c r="F108" s="282"/>
      <c r="G108" s="270">
        <f>G106+F107</f>
        <v>18054.61</v>
      </c>
      <c r="H108" s="281">
        <v>205.511</v>
      </c>
      <c r="I108" s="281" t="s">
        <v>2112</v>
      </c>
      <c r="J108" s="282">
        <v>844</v>
      </c>
      <c r="K108" s="282">
        <v>422</v>
      </c>
      <c r="L108" s="281">
        <v>189</v>
      </c>
      <c r="M108" s="281">
        <v>244</v>
      </c>
      <c r="N108" s="281">
        <v>433</v>
      </c>
      <c r="O108" s="281">
        <v>194</v>
      </c>
      <c r="P108" s="281">
        <v>237</v>
      </c>
      <c r="Q108" s="281">
        <v>431</v>
      </c>
      <c r="R108" s="281" t="s">
        <v>2271</v>
      </c>
      <c r="S108" s="281" t="s">
        <v>2272</v>
      </c>
      <c r="T108" s="283">
        <v>557355.11100000003</v>
      </c>
      <c r="U108" s="283">
        <v>3202172.0449999999</v>
      </c>
      <c r="V108" s="285"/>
      <c r="W108" s="281" t="s">
        <v>2273</v>
      </c>
      <c r="X108" s="1316"/>
      <c r="Y108" s="285"/>
      <c r="Z108" s="1316"/>
    </row>
    <row r="109" spans="1:26" ht="32.1" customHeight="1">
      <c r="A109" s="258"/>
      <c r="B109" s="281"/>
      <c r="C109" s="281"/>
      <c r="D109" s="281"/>
      <c r="E109" s="281"/>
      <c r="F109" s="282">
        <v>442</v>
      </c>
      <c r="G109" s="268"/>
      <c r="H109" s="281"/>
      <c r="I109" s="281"/>
      <c r="J109" s="282"/>
      <c r="K109" s="282"/>
      <c r="L109" s="281"/>
      <c r="M109" s="281"/>
      <c r="N109" s="281"/>
      <c r="O109" s="281"/>
      <c r="P109" s="281"/>
      <c r="Q109" s="281"/>
      <c r="R109" s="281"/>
      <c r="S109" s="281"/>
      <c r="T109" s="283"/>
      <c r="U109" s="283"/>
      <c r="V109" s="285" t="s">
        <v>2274</v>
      </c>
      <c r="W109" s="281"/>
      <c r="X109" s="1316"/>
      <c r="Y109" s="285"/>
      <c r="Z109" s="1316"/>
    </row>
    <row r="110" spans="1:26" ht="32.1" customHeight="1">
      <c r="A110" s="258">
        <v>52</v>
      </c>
      <c r="B110" s="281" t="s">
        <v>2112</v>
      </c>
      <c r="C110" s="281" t="s">
        <v>327</v>
      </c>
      <c r="D110" s="281" t="s">
        <v>276</v>
      </c>
      <c r="E110" s="281">
        <v>54.15</v>
      </c>
      <c r="F110" s="282"/>
      <c r="G110" s="270">
        <f>G108+F109</f>
        <v>18496.61</v>
      </c>
      <c r="H110" s="281">
        <v>204.197</v>
      </c>
      <c r="I110" s="281" t="s">
        <v>2112</v>
      </c>
      <c r="J110" s="282">
        <v>829.59899999999993</v>
      </c>
      <c r="K110" s="282">
        <v>414.79949999999997</v>
      </c>
      <c r="L110" s="281">
        <v>199</v>
      </c>
      <c r="M110" s="281">
        <v>216</v>
      </c>
      <c r="N110" s="281">
        <v>415</v>
      </c>
      <c r="O110" s="281">
        <v>207</v>
      </c>
      <c r="P110" s="281">
        <v>209</v>
      </c>
      <c r="Q110" s="281">
        <v>416</v>
      </c>
      <c r="R110" s="281" t="s">
        <v>2275</v>
      </c>
      <c r="S110" s="281" t="s">
        <v>2276</v>
      </c>
      <c r="T110" s="283">
        <v>557313.51199999999</v>
      </c>
      <c r="U110" s="283">
        <v>3202612.0830000001</v>
      </c>
      <c r="V110" s="285"/>
      <c r="W110" s="281" t="s">
        <v>2273</v>
      </c>
      <c r="X110" s="1316"/>
      <c r="Y110" s="285"/>
      <c r="Z110" s="1316"/>
    </row>
    <row r="111" spans="1:26" ht="32.1" customHeight="1">
      <c r="A111" s="258"/>
      <c r="B111" s="281"/>
      <c r="C111" s="281"/>
      <c r="D111" s="281"/>
      <c r="E111" s="281"/>
      <c r="F111" s="282">
        <v>387.59899999999999</v>
      </c>
      <c r="G111" s="268"/>
      <c r="H111" s="281"/>
      <c r="I111" s="281"/>
      <c r="J111" s="282"/>
      <c r="K111" s="282"/>
      <c r="L111" s="281"/>
      <c r="M111" s="281"/>
      <c r="N111" s="281"/>
      <c r="O111" s="281"/>
      <c r="P111" s="281"/>
      <c r="Q111" s="281"/>
      <c r="R111" s="281"/>
      <c r="S111" s="281"/>
      <c r="T111" s="283"/>
      <c r="U111" s="283"/>
      <c r="V111" s="285" t="s">
        <v>2277</v>
      </c>
      <c r="W111" s="281"/>
      <c r="X111" s="1316"/>
      <c r="Y111" s="285"/>
      <c r="Z111" s="1316"/>
    </row>
    <row r="112" spans="1:26" ht="32.1" customHeight="1">
      <c r="A112" s="258">
        <v>53</v>
      </c>
      <c r="B112" s="281" t="s">
        <v>2278</v>
      </c>
      <c r="C112" s="281" t="s">
        <v>125</v>
      </c>
      <c r="D112" s="281" t="s">
        <v>350</v>
      </c>
      <c r="E112" s="281">
        <v>50.07</v>
      </c>
      <c r="F112" s="282"/>
      <c r="G112" s="270">
        <f>G110+F111</f>
        <v>18884.208999999999</v>
      </c>
      <c r="H112" s="281">
        <v>203.96100000000001</v>
      </c>
      <c r="I112" s="281" t="s">
        <v>2279</v>
      </c>
      <c r="J112" s="282">
        <v>801.59899999999993</v>
      </c>
      <c r="K112" s="282">
        <v>400.79949999999997</v>
      </c>
      <c r="L112" s="281">
        <v>172</v>
      </c>
      <c r="M112" s="281">
        <v>222</v>
      </c>
      <c r="N112" s="281">
        <v>394</v>
      </c>
      <c r="O112" s="281">
        <v>180</v>
      </c>
      <c r="P112" s="281">
        <v>217</v>
      </c>
      <c r="Q112" s="281">
        <v>397</v>
      </c>
      <c r="R112" s="281" t="s">
        <v>2280</v>
      </c>
      <c r="S112" s="281" t="s">
        <v>2281</v>
      </c>
      <c r="T112" s="283">
        <v>557277.03300000005</v>
      </c>
      <c r="U112" s="283">
        <v>3202997.9619999998</v>
      </c>
      <c r="V112" s="285"/>
      <c r="W112" s="281" t="s">
        <v>2273</v>
      </c>
      <c r="X112" s="1316"/>
      <c r="Y112" s="285"/>
      <c r="Z112" s="1316"/>
    </row>
    <row r="113" spans="1:26" ht="32.1" customHeight="1">
      <c r="A113" s="258"/>
      <c r="B113" s="281"/>
      <c r="C113" s="281"/>
      <c r="D113" s="281"/>
      <c r="E113" s="281"/>
      <c r="F113" s="282">
        <v>414</v>
      </c>
      <c r="G113" s="268"/>
      <c r="H113" s="281"/>
      <c r="I113" s="281"/>
      <c r="J113" s="282"/>
      <c r="K113" s="282"/>
      <c r="L113" s="281"/>
      <c r="M113" s="281"/>
      <c r="N113" s="281"/>
      <c r="O113" s="281"/>
      <c r="P113" s="281"/>
      <c r="Q113" s="281"/>
      <c r="R113" s="281"/>
      <c r="S113" s="281"/>
      <c r="T113" s="283"/>
      <c r="U113" s="283"/>
      <c r="V113" s="285" t="s">
        <v>2282</v>
      </c>
      <c r="W113" s="281"/>
      <c r="X113" s="1316"/>
      <c r="Y113" s="285"/>
      <c r="Z113" s="1316"/>
    </row>
    <row r="114" spans="1:26" ht="32.1" customHeight="1">
      <c r="A114" s="258">
        <v>54</v>
      </c>
      <c r="B114" s="281" t="s">
        <v>2112</v>
      </c>
      <c r="C114" s="281" t="s">
        <v>127</v>
      </c>
      <c r="D114" s="281" t="s">
        <v>280</v>
      </c>
      <c r="E114" s="281">
        <v>48.15</v>
      </c>
      <c r="F114" s="282"/>
      <c r="G114" s="270">
        <f>G112+F113</f>
        <v>19298.208999999999</v>
      </c>
      <c r="H114" s="281">
        <v>203.964</v>
      </c>
      <c r="I114" s="281" t="s">
        <v>2112</v>
      </c>
      <c r="J114" s="282">
        <v>832</v>
      </c>
      <c r="K114" s="282">
        <v>416</v>
      </c>
      <c r="L114" s="281">
        <v>193</v>
      </c>
      <c r="M114" s="281">
        <v>194</v>
      </c>
      <c r="N114" s="281">
        <v>387</v>
      </c>
      <c r="O114" s="281">
        <v>198</v>
      </c>
      <c r="P114" s="281">
        <v>199</v>
      </c>
      <c r="Q114" s="281">
        <v>397</v>
      </c>
      <c r="R114" s="281" t="s">
        <v>2283</v>
      </c>
      <c r="S114" s="281" t="s">
        <v>2284</v>
      </c>
      <c r="T114" s="283">
        <v>557406.38</v>
      </c>
      <c r="U114" s="283">
        <v>3203391.2370000002</v>
      </c>
      <c r="V114" s="285"/>
      <c r="W114" s="281" t="s">
        <v>2273</v>
      </c>
      <c r="X114" s="1316"/>
      <c r="Y114" s="285"/>
      <c r="Z114" s="1316"/>
    </row>
    <row r="115" spans="1:26" ht="32.1" customHeight="1">
      <c r="A115" s="258"/>
      <c r="B115" s="281"/>
      <c r="C115" s="281"/>
      <c r="D115" s="281"/>
      <c r="E115" s="281"/>
      <c r="F115" s="282">
        <v>418</v>
      </c>
      <c r="G115" s="268"/>
      <c r="H115" s="281"/>
      <c r="I115" s="281"/>
      <c r="J115" s="282"/>
      <c r="K115" s="282"/>
      <c r="L115" s="281"/>
      <c r="M115" s="281"/>
      <c r="N115" s="281"/>
      <c r="O115" s="281"/>
      <c r="P115" s="281"/>
      <c r="Q115" s="281"/>
      <c r="R115" s="281"/>
      <c r="S115" s="281"/>
      <c r="T115" s="283"/>
      <c r="U115" s="283"/>
      <c r="V115" s="285"/>
      <c r="W115" s="281"/>
      <c r="X115" s="1316"/>
      <c r="Y115" s="285"/>
      <c r="Z115" s="1316"/>
    </row>
    <row r="116" spans="1:26" ht="32.1" customHeight="1">
      <c r="A116" s="258">
        <v>55</v>
      </c>
      <c r="B116" s="281" t="s">
        <v>2112</v>
      </c>
      <c r="C116" s="281" t="s">
        <v>331</v>
      </c>
      <c r="D116" s="281" t="s">
        <v>282</v>
      </c>
      <c r="E116" s="281">
        <v>51.15</v>
      </c>
      <c r="F116" s="282"/>
      <c r="G116" s="270">
        <f>G114+F115</f>
        <v>19716.208999999999</v>
      </c>
      <c r="H116" s="281">
        <v>203.79599999999999</v>
      </c>
      <c r="I116" s="281" t="s">
        <v>2112</v>
      </c>
      <c r="J116" s="282">
        <v>789.22299999999996</v>
      </c>
      <c r="K116" s="282">
        <v>394.61149999999998</v>
      </c>
      <c r="L116" s="281">
        <v>225</v>
      </c>
      <c r="M116" s="281">
        <v>190</v>
      </c>
      <c r="N116" s="281">
        <v>415</v>
      </c>
      <c r="O116" s="281">
        <v>220</v>
      </c>
      <c r="P116" s="281">
        <v>189</v>
      </c>
      <c r="Q116" s="281">
        <v>409</v>
      </c>
      <c r="R116" s="281" t="s">
        <v>2285</v>
      </c>
      <c r="S116" s="281" t="s">
        <v>2286</v>
      </c>
      <c r="T116" s="283">
        <v>557536.97600000002</v>
      </c>
      <c r="U116" s="283">
        <v>3203788.3119999999</v>
      </c>
      <c r="V116" s="285"/>
      <c r="W116" s="281" t="s">
        <v>2273</v>
      </c>
      <c r="X116" s="1316"/>
      <c r="Y116" s="285"/>
      <c r="Z116" s="1316"/>
    </row>
    <row r="117" spans="1:26" ht="32.1" customHeight="1">
      <c r="A117" s="258"/>
      <c r="B117" s="281"/>
      <c r="C117" s="281"/>
      <c r="D117" s="281"/>
      <c r="E117" s="281"/>
      <c r="F117" s="282">
        <v>371.22300000000001</v>
      </c>
      <c r="G117" s="268"/>
      <c r="H117" s="281"/>
      <c r="I117" s="281"/>
      <c r="J117" s="282"/>
      <c r="K117" s="282"/>
      <c r="L117" s="281"/>
      <c r="M117" s="281"/>
      <c r="N117" s="281"/>
      <c r="O117" s="281"/>
      <c r="P117" s="281"/>
      <c r="Q117" s="281"/>
      <c r="R117" s="281"/>
      <c r="S117" s="281"/>
      <c r="T117" s="283"/>
      <c r="U117" s="283"/>
      <c r="V117" s="285" t="s">
        <v>2287</v>
      </c>
      <c r="W117" s="281"/>
      <c r="X117" s="1316"/>
      <c r="Y117" s="285"/>
      <c r="Z117" s="1316"/>
    </row>
    <row r="118" spans="1:26" ht="32.1" customHeight="1">
      <c r="A118" s="258">
        <v>56</v>
      </c>
      <c r="B118" s="281" t="s">
        <v>2288</v>
      </c>
      <c r="C118" s="281" t="s">
        <v>165</v>
      </c>
      <c r="D118" s="281" t="s">
        <v>351</v>
      </c>
      <c r="E118" s="281">
        <v>50.07</v>
      </c>
      <c r="F118" s="282"/>
      <c r="G118" s="270">
        <f>G116+F117</f>
        <v>20087.432000000001</v>
      </c>
      <c r="H118" s="281">
        <v>203.59800000000001</v>
      </c>
      <c r="I118" s="281" t="s">
        <v>2289</v>
      </c>
      <c r="J118" s="282">
        <v>778.22299999999996</v>
      </c>
      <c r="K118" s="282">
        <v>389.11149999999998</v>
      </c>
      <c r="L118" s="281">
        <v>182</v>
      </c>
      <c r="M118" s="281">
        <v>181</v>
      </c>
      <c r="N118" s="281">
        <v>363</v>
      </c>
      <c r="O118" s="281">
        <v>183</v>
      </c>
      <c r="P118" s="281">
        <v>189</v>
      </c>
      <c r="Q118" s="281">
        <v>372</v>
      </c>
      <c r="R118" s="281" t="s">
        <v>2290</v>
      </c>
      <c r="S118" s="281" t="s">
        <v>2291</v>
      </c>
      <c r="T118" s="283">
        <v>557652.95799999998</v>
      </c>
      <c r="U118" s="283">
        <v>3204140.952</v>
      </c>
      <c r="V118" s="285"/>
      <c r="W118" s="281" t="s">
        <v>2273</v>
      </c>
      <c r="X118" s="1316"/>
      <c r="Y118" s="285"/>
      <c r="Z118" s="1316"/>
    </row>
    <row r="119" spans="1:26" ht="32.1" customHeight="1">
      <c r="A119" s="258"/>
      <c r="B119" s="281"/>
      <c r="C119" s="281"/>
      <c r="D119" s="281"/>
      <c r="E119" s="281"/>
      <c r="F119" s="282">
        <v>407</v>
      </c>
      <c r="G119" s="268"/>
      <c r="H119" s="281"/>
      <c r="I119" s="281"/>
      <c r="J119" s="282"/>
      <c r="K119" s="282"/>
      <c r="L119" s="281"/>
      <c r="M119" s="281"/>
      <c r="N119" s="281"/>
      <c r="O119" s="281"/>
      <c r="P119" s="281"/>
      <c r="Q119" s="281"/>
      <c r="R119" s="281"/>
      <c r="S119" s="281"/>
      <c r="T119" s="283"/>
      <c r="U119" s="283"/>
      <c r="V119" s="285" t="s">
        <v>2292</v>
      </c>
      <c r="W119" s="281"/>
      <c r="X119" s="1316"/>
      <c r="Y119" s="285"/>
      <c r="Z119" s="1316"/>
    </row>
    <row r="120" spans="1:26" ht="32.1" customHeight="1">
      <c r="A120" s="258">
        <v>57</v>
      </c>
      <c r="B120" s="281" t="s">
        <v>2112</v>
      </c>
      <c r="C120" s="281" t="s">
        <v>332</v>
      </c>
      <c r="D120" s="281" t="s">
        <v>276</v>
      </c>
      <c r="E120" s="281">
        <v>54.15</v>
      </c>
      <c r="F120" s="282"/>
      <c r="G120" s="270">
        <f>G118+F119</f>
        <v>20494.432000000001</v>
      </c>
      <c r="H120" s="281">
        <v>204.142</v>
      </c>
      <c r="I120" s="281" t="s">
        <v>2112</v>
      </c>
      <c r="J120" s="282">
        <v>784</v>
      </c>
      <c r="K120" s="282">
        <v>392</v>
      </c>
      <c r="L120" s="281">
        <v>226</v>
      </c>
      <c r="M120" s="281">
        <v>224</v>
      </c>
      <c r="N120" s="281">
        <v>450</v>
      </c>
      <c r="O120" s="281">
        <v>219</v>
      </c>
      <c r="P120" s="281">
        <v>212</v>
      </c>
      <c r="Q120" s="281">
        <v>431</v>
      </c>
      <c r="R120" s="281" t="s">
        <v>2293</v>
      </c>
      <c r="S120" s="281" t="s">
        <v>2294</v>
      </c>
      <c r="T120" s="283">
        <v>557639.30599999998</v>
      </c>
      <c r="U120" s="283">
        <v>3204547.7230000002</v>
      </c>
      <c r="V120" s="285"/>
      <c r="W120" s="281" t="s">
        <v>2273</v>
      </c>
      <c r="X120" s="1316"/>
      <c r="Y120" s="285"/>
      <c r="Z120" s="1316"/>
    </row>
    <row r="121" spans="1:26" ht="32.1" customHeight="1">
      <c r="A121" s="258"/>
      <c r="B121" s="281"/>
      <c r="C121" s="281"/>
      <c r="D121" s="281"/>
      <c r="E121" s="281"/>
      <c r="F121" s="282">
        <v>377</v>
      </c>
      <c r="G121" s="268"/>
      <c r="H121" s="281"/>
      <c r="I121" s="281"/>
      <c r="J121" s="282"/>
      <c r="K121" s="282"/>
      <c r="L121" s="281"/>
      <c r="M121" s="281"/>
      <c r="N121" s="281"/>
      <c r="O121" s="281"/>
      <c r="P121" s="281"/>
      <c r="Q121" s="281"/>
      <c r="R121" s="281"/>
      <c r="S121" s="281"/>
      <c r="T121" s="283"/>
      <c r="U121" s="283"/>
      <c r="V121" s="285" t="s">
        <v>2295</v>
      </c>
      <c r="W121" s="281"/>
      <c r="X121" s="1316"/>
      <c r="Y121" s="285"/>
      <c r="Z121" s="1316"/>
    </row>
    <row r="122" spans="1:26" ht="32.1" customHeight="1">
      <c r="A122" s="258">
        <v>58</v>
      </c>
      <c r="B122" s="281" t="s">
        <v>2112</v>
      </c>
      <c r="C122" s="281" t="s">
        <v>333</v>
      </c>
      <c r="D122" s="281" t="s">
        <v>280</v>
      </c>
      <c r="E122" s="281">
        <v>48.15</v>
      </c>
      <c r="F122" s="282"/>
      <c r="G122" s="270">
        <f>G120+F121</f>
        <v>20871.432000000001</v>
      </c>
      <c r="H122" s="281">
        <v>204.46700000000001</v>
      </c>
      <c r="I122" s="281" t="s">
        <v>2112</v>
      </c>
      <c r="J122" s="282">
        <v>782.67399999999998</v>
      </c>
      <c r="K122" s="282">
        <v>391.33699999999999</v>
      </c>
      <c r="L122" s="281">
        <v>154</v>
      </c>
      <c r="M122" s="281">
        <v>189</v>
      </c>
      <c r="N122" s="281">
        <v>343</v>
      </c>
      <c r="O122" s="281">
        <v>166</v>
      </c>
      <c r="P122" s="281">
        <v>194</v>
      </c>
      <c r="Q122" s="281">
        <v>360</v>
      </c>
      <c r="R122" s="281" t="s">
        <v>2296</v>
      </c>
      <c r="S122" s="281" t="s">
        <v>2297</v>
      </c>
      <c r="T122" s="283">
        <v>557626.66</v>
      </c>
      <c r="U122" s="283">
        <v>3204924.5109999999</v>
      </c>
      <c r="V122" s="285"/>
      <c r="W122" s="281" t="s">
        <v>2273</v>
      </c>
      <c r="X122" s="1316"/>
      <c r="Y122" s="285"/>
      <c r="Z122" s="1316"/>
    </row>
    <row r="123" spans="1:26" ht="32.1" customHeight="1">
      <c r="A123" s="258"/>
      <c r="B123" s="281"/>
      <c r="C123" s="281"/>
      <c r="D123" s="281"/>
      <c r="E123" s="281"/>
      <c r="F123" s="282">
        <v>405.67399999999998</v>
      </c>
      <c r="G123" s="268"/>
      <c r="H123" s="281"/>
      <c r="I123" s="281"/>
      <c r="J123" s="282"/>
      <c r="K123" s="282"/>
      <c r="L123" s="281"/>
      <c r="M123" s="281"/>
      <c r="N123" s="281"/>
      <c r="O123" s="281"/>
      <c r="P123" s="281"/>
      <c r="Q123" s="281"/>
      <c r="R123" s="281"/>
      <c r="S123" s="281"/>
      <c r="T123" s="283"/>
      <c r="U123" s="283"/>
      <c r="V123" s="285" t="s">
        <v>2130</v>
      </c>
      <c r="W123" s="281"/>
      <c r="X123" s="1316"/>
      <c r="Y123" s="285"/>
      <c r="Z123" s="1316"/>
    </row>
    <row r="124" spans="1:26" ht="32.1" customHeight="1">
      <c r="A124" s="258">
        <v>59</v>
      </c>
      <c r="B124" s="281" t="s">
        <v>2298</v>
      </c>
      <c r="C124" s="281" t="s">
        <v>335</v>
      </c>
      <c r="D124" s="281" t="s">
        <v>413</v>
      </c>
      <c r="E124" s="281">
        <v>49.87</v>
      </c>
      <c r="F124" s="282"/>
      <c r="G124" s="270">
        <f>G122+F123</f>
        <v>21277.106</v>
      </c>
      <c r="H124" s="281">
        <v>204.47499999999999</v>
      </c>
      <c r="I124" s="281" t="s">
        <v>2299</v>
      </c>
      <c r="J124" s="282">
        <v>773.67399999999998</v>
      </c>
      <c r="K124" s="282">
        <v>386.83699999999999</v>
      </c>
      <c r="L124" s="281">
        <v>217</v>
      </c>
      <c r="M124" s="281">
        <v>180</v>
      </c>
      <c r="N124" s="281">
        <v>397</v>
      </c>
      <c r="O124" s="281">
        <v>213</v>
      </c>
      <c r="P124" s="281">
        <v>182</v>
      </c>
      <c r="Q124" s="281">
        <v>395</v>
      </c>
      <c r="R124" s="281" t="s">
        <v>2300</v>
      </c>
      <c r="S124" s="281" t="s">
        <v>2301</v>
      </c>
      <c r="T124" s="283">
        <v>557613.05200000003</v>
      </c>
      <c r="U124" s="283">
        <v>3205329.9559999998</v>
      </c>
      <c r="V124" s="285"/>
      <c r="W124" s="281" t="s">
        <v>2273</v>
      </c>
      <c r="X124" s="1316"/>
      <c r="Y124" s="285"/>
      <c r="Z124" s="1316"/>
    </row>
    <row r="125" spans="1:26" ht="32.1" customHeight="1">
      <c r="A125" s="258"/>
      <c r="B125" s="281"/>
      <c r="C125" s="281"/>
      <c r="D125" s="281"/>
      <c r="E125" s="281"/>
      <c r="F125" s="282">
        <v>368</v>
      </c>
      <c r="G125" s="268"/>
      <c r="H125" s="281"/>
      <c r="I125" s="281"/>
      <c r="J125" s="282"/>
      <c r="K125" s="282"/>
      <c r="L125" s="281"/>
      <c r="M125" s="281"/>
      <c r="N125" s="281"/>
      <c r="O125" s="281"/>
      <c r="P125" s="281"/>
      <c r="Q125" s="281"/>
      <c r="R125" s="281"/>
      <c r="S125" s="281"/>
      <c r="T125" s="283"/>
      <c r="U125" s="283"/>
      <c r="V125" s="285" t="s">
        <v>2302</v>
      </c>
      <c r="W125" s="281"/>
      <c r="X125" s="1316"/>
      <c r="Y125" s="285"/>
      <c r="Z125" s="1316"/>
    </row>
    <row r="126" spans="1:26" ht="32.1" customHeight="1">
      <c r="A126" s="258">
        <v>60</v>
      </c>
      <c r="B126" s="281" t="s">
        <v>2112</v>
      </c>
      <c r="C126" s="281" t="s">
        <v>336</v>
      </c>
      <c r="D126" s="281" t="s">
        <v>282</v>
      </c>
      <c r="E126" s="281">
        <v>51.15</v>
      </c>
      <c r="F126" s="282"/>
      <c r="G126" s="270">
        <f>G124+F125</f>
        <v>21645.106</v>
      </c>
      <c r="H126" s="281">
        <v>204.52600000000001</v>
      </c>
      <c r="I126" s="281" t="s">
        <v>2112</v>
      </c>
      <c r="J126" s="282">
        <v>795</v>
      </c>
      <c r="K126" s="282">
        <v>397.5</v>
      </c>
      <c r="L126" s="281">
        <v>188</v>
      </c>
      <c r="M126" s="281">
        <v>212</v>
      </c>
      <c r="N126" s="281">
        <v>400</v>
      </c>
      <c r="O126" s="281">
        <v>187</v>
      </c>
      <c r="P126" s="281">
        <v>213</v>
      </c>
      <c r="Q126" s="281">
        <v>400</v>
      </c>
      <c r="R126" s="281" t="s">
        <v>2303</v>
      </c>
      <c r="S126" s="281" t="s">
        <v>2304</v>
      </c>
      <c r="T126" s="283">
        <v>557586.71</v>
      </c>
      <c r="U126" s="283">
        <v>3205697.0120000001</v>
      </c>
      <c r="V126" s="285"/>
      <c r="W126" s="281" t="s">
        <v>2273</v>
      </c>
      <c r="X126" s="1316"/>
      <c r="Y126" s="285"/>
      <c r="Z126" s="1316"/>
    </row>
    <row r="127" spans="1:26" ht="32.1" customHeight="1">
      <c r="A127" s="258"/>
      <c r="B127" s="281"/>
      <c r="C127" s="281"/>
      <c r="D127" s="281"/>
      <c r="E127" s="281"/>
      <c r="F127" s="282">
        <v>427</v>
      </c>
      <c r="G127" s="268"/>
      <c r="H127" s="281"/>
      <c r="I127" s="281"/>
      <c r="J127" s="282"/>
      <c r="K127" s="282"/>
      <c r="L127" s="281"/>
      <c r="M127" s="281"/>
      <c r="N127" s="281"/>
      <c r="O127" s="281"/>
      <c r="P127" s="281"/>
      <c r="Q127" s="281"/>
      <c r="R127" s="281"/>
      <c r="S127" s="281"/>
      <c r="T127" s="283"/>
      <c r="U127" s="283"/>
      <c r="V127" s="285" t="s">
        <v>2305</v>
      </c>
      <c r="W127" s="281"/>
      <c r="X127" s="1316"/>
      <c r="Y127" s="285"/>
      <c r="Z127" s="1316"/>
    </row>
    <row r="128" spans="1:26" ht="32.1" customHeight="1">
      <c r="A128" s="258">
        <v>61</v>
      </c>
      <c r="B128" s="281" t="s">
        <v>2112</v>
      </c>
      <c r="C128" s="281" t="s">
        <v>489</v>
      </c>
      <c r="D128" s="281" t="s">
        <v>282</v>
      </c>
      <c r="E128" s="281">
        <v>51.15</v>
      </c>
      <c r="F128" s="282"/>
      <c r="G128" s="270">
        <f>G126+F127</f>
        <v>22072.106</v>
      </c>
      <c r="H128" s="281">
        <v>204.82599999999999</v>
      </c>
      <c r="I128" s="281" t="s">
        <v>2112</v>
      </c>
      <c r="J128" s="282">
        <v>828</v>
      </c>
      <c r="K128" s="282">
        <v>414</v>
      </c>
      <c r="L128" s="281">
        <v>215</v>
      </c>
      <c r="M128" s="281">
        <v>203</v>
      </c>
      <c r="N128" s="281">
        <v>418</v>
      </c>
      <c r="O128" s="281">
        <v>215</v>
      </c>
      <c r="P128" s="281">
        <v>202</v>
      </c>
      <c r="Q128" s="281">
        <v>417</v>
      </c>
      <c r="R128" s="281" t="s">
        <v>2306</v>
      </c>
      <c r="S128" s="281" t="s">
        <v>2307</v>
      </c>
      <c r="T128" s="283">
        <v>557556.14500000002</v>
      </c>
      <c r="U128" s="283">
        <v>3206122.9169999999</v>
      </c>
      <c r="V128" s="285"/>
      <c r="W128" s="281" t="s">
        <v>2273</v>
      </c>
      <c r="X128" s="1316"/>
      <c r="Y128" s="285"/>
      <c r="Z128" s="1316"/>
    </row>
    <row r="129" spans="1:26" ht="32.1" customHeight="1">
      <c r="A129" s="258"/>
      <c r="B129" s="281"/>
      <c r="C129" s="281"/>
      <c r="D129" s="281"/>
      <c r="E129" s="281"/>
      <c r="F129" s="282">
        <v>401</v>
      </c>
      <c r="G129" s="268"/>
      <c r="H129" s="281"/>
      <c r="I129" s="281"/>
      <c r="J129" s="282"/>
      <c r="K129" s="282"/>
      <c r="L129" s="281"/>
      <c r="M129" s="281"/>
      <c r="N129" s="281"/>
      <c r="O129" s="281"/>
      <c r="P129" s="281"/>
      <c r="Q129" s="281"/>
      <c r="R129" s="281"/>
      <c r="S129" s="281"/>
      <c r="T129" s="283"/>
      <c r="U129" s="283"/>
      <c r="V129" s="285" t="s">
        <v>2130</v>
      </c>
      <c r="W129" s="281"/>
      <c r="X129" s="1317"/>
      <c r="Y129" s="285"/>
      <c r="Z129" s="1316"/>
    </row>
    <row r="130" spans="1:26" ht="32.1" customHeight="1">
      <c r="A130" s="258">
        <v>62</v>
      </c>
      <c r="B130" s="281" t="s">
        <v>2112</v>
      </c>
      <c r="C130" s="281" t="s">
        <v>490</v>
      </c>
      <c r="D130" s="281" t="s">
        <v>282</v>
      </c>
      <c r="E130" s="281">
        <v>51.15</v>
      </c>
      <c r="F130" s="282"/>
      <c r="G130" s="270">
        <f>G128+F129</f>
        <v>22473.106</v>
      </c>
      <c r="H130" s="281">
        <v>204.48099999999999</v>
      </c>
      <c r="I130" s="281" t="s">
        <v>2112</v>
      </c>
      <c r="J130" s="282">
        <v>814</v>
      </c>
      <c r="K130" s="282">
        <v>407</v>
      </c>
      <c r="L130" s="281">
        <v>199</v>
      </c>
      <c r="M130" s="281">
        <v>208</v>
      </c>
      <c r="N130" s="281">
        <v>407</v>
      </c>
      <c r="O130" s="281">
        <v>200</v>
      </c>
      <c r="P130" s="281">
        <v>208</v>
      </c>
      <c r="Q130" s="281">
        <v>408</v>
      </c>
      <c r="R130" s="281" t="s">
        <v>2308</v>
      </c>
      <c r="S130" s="281" t="s">
        <v>2309</v>
      </c>
      <c r="T130" s="283">
        <v>557527.44200000004</v>
      </c>
      <c r="U130" s="283">
        <v>3206522.8879999998</v>
      </c>
      <c r="V130" s="285"/>
      <c r="W130" s="281" t="s">
        <v>2022</v>
      </c>
      <c r="X130" s="1320" t="s">
        <v>55</v>
      </c>
      <c r="Y130" s="290"/>
      <c r="Z130" s="1316" t="s">
        <v>55</v>
      </c>
    </row>
    <row r="131" spans="1:26" ht="32.1" customHeight="1">
      <c r="A131" s="258"/>
      <c r="B131" s="281"/>
      <c r="C131" s="281"/>
      <c r="D131" s="281"/>
      <c r="E131" s="281"/>
      <c r="F131" s="282">
        <v>413</v>
      </c>
      <c r="G131" s="268"/>
      <c r="H131" s="281"/>
      <c r="I131" s="281"/>
      <c r="J131" s="282"/>
      <c r="K131" s="282"/>
      <c r="L131" s="281"/>
      <c r="M131" s="281"/>
      <c r="N131" s="281"/>
      <c r="O131" s="281"/>
      <c r="P131" s="281"/>
      <c r="Q131" s="281"/>
      <c r="R131" s="281"/>
      <c r="S131" s="281"/>
      <c r="T131" s="283"/>
      <c r="U131" s="283"/>
      <c r="V131" s="285" t="s">
        <v>2310</v>
      </c>
      <c r="W131" s="281"/>
      <c r="X131" s="1321"/>
      <c r="Y131" s="290"/>
      <c r="Z131" s="1316"/>
    </row>
    <row r="132" spans="1:26" ht="32.1" customHeight="1">
      <c r="A132" s="258">
        <v>63</v>
      </c>
      <c r="B132" s="281" t="s">
        <v>2112</v>
      </c>
      <c r="C132" s="281" t="s">
        <v>167</v>
      </c>
      <c r="D132" s="281" t="s">
        <v>282</v>
      </c>
      <c r="E132" s="281">
        <v>51.15</v>
      </c>
      <c r="F132" s="282"/>
      <c r="G132" s="270">
        <f>G130+F131</f>
        <v>22886.106</v>
      </c>
      <c r="H132" s="281">
        <v>204.24299999999999</v>
      </c>
      <c r="I132" s="281" t="s">
        <v>2112</v>
      </c>
      <c r="J132" s="282">
        <v>816.19299999999998</v>
      </c>
      <c r="K132" s="282">
        <v>408.09649999999999</v>
      </c>
      <c r="L132" s="281">
        <v>205</v>
      </c>
      <c r="M132" s="281">
        <v>222</v>
      </c>
      <c r="N132" s="281">
        <v>427</v>
      </c>
      <c r="O132" s="281">
        <v>206</v>
      </c>
      <c r="P132" s="281">
        <v>216</v>
      </c>
      <c r="Q132" s="281">
        <v>422</v>
      </c>
      <c r="R132" s="281" t="s">
        <v>2311</v>
      </c>
      <c r="S132" s="281" t="s">
        <v>2312</v>
      </c>
      <c r="T132" s="283">
        <v>557497.87899999996</v>
      </c>
      <c r="U132" s="283">
        <v>3206934.8289999999</v>
      </c>
      <c r="V132" s="285"/>
      <c r="W132" s="281" t="s">
        <v>2022</v>
      </c>
      <c r="X132" s="1321"/>
      <c r="Y132" s="290"/>
      <c r="Z132" s="1316"/>
    </row>
    <row r="133" spans="1:26" ht="32.1" customHeight="1">
      <c r="A133" s="258"/>
      <c r="B133" s="281"/>
      <c r="C133" s="281"/>
      <c r="D133" s="281"/>
      <c r="E133" s="281"/>
      <c r="F133" s="282">
        <v>403.19299999999998</v>
      </c>
      <c r="G133" s="268"/>
      <c r="H133" s="281"/>
      <c r="I133" s="281"/>
      <c r="J133" s="282"/>
      <c r="K133" s="282"/>
      <c r="L133" s="281"/>
      <c r="M133" s="281"/>
      <c r="N133" s="281"/>
      <c r="O133" s="281"/>
      <c r="P133" s="281"/>
      <c r="Q133" s="281"/>
      <c r="R133" s="281"/>
      <c r="S133" s="281"/>
      <c r="T133" s="283"/>
      <c r="U133" s="283"/>
      <c r="V133" s="285" t="s">
        <v>2313</v>
      </c>
      <c r="W133" s="281"/>
      <c r="X133" s="1321"/>
      <c r="Y133" s="290"/>
      <c r="Z133" s="1316"/>
    </row>
    <row r="134" spans="1:26" ht="32.1" customHeight="1">
      <c r="A134" s="258">
        <v>64</v>
      </c>
      <c r="B134" s="281" t="s">
        <v>2314</v>
      </c>
      <c r="C134" s="284" t="s">
        <v>171</v>
      </c>
      <c r="D134" s="281" t="s">
        <v>281</v>
      </c>
      <c r="E134" s="281">
        <v>46.87</v>
      </c>
      <c r="F134" s="282"/>
      <c r="G134" s="270">
        <f>G132+F133</f>
        <v>23289.298999999999</v>
      </c>
      <c r="H134" s="281">
        <v>204.279</v>
      </c>
      <c r="I134" s="281" t="s">
        <v>2315</v>
      </c>
      <c r="J134" s="282">
        <v>836.66699999999992</v>
      </c>
      <c r="K134" s="282">
        <v>418.33349999999996</v>
      </c>
      <c r="L134" s="281">
        <v>181</v>
      </c>
      <c r="M134" s="281">
        <v>186</v>
      </c>
      <c r="N134" s="281">
        <v>367</v>
      </c>
      <c r="O134" s="281">
        <v>188</v>
      </c>
      <c r="P134" s="281">
        <v>197</v>
      </c>
      <c r="Q134" s="281">
        <v>385</v>
      </c>
      <c r="R134" s="281" t="s">
        <v>2316</v>
      </c>
      <c r="S134" s="281" t="s">
        <v>2317</v>
      </c>
      <c r="T134" s="283">
        <v>557469.01800000004</v>
      </c>
      <c r="U134" s="283">
        <v>3207336.9870000002</v>
      </c>
      <c r="V134" s="285"/>
      <c r="W134" s="281" t="s">
        <v>2022</v>
      </c>
      <c r="X134" s="1321"/>
      <c r="Y134" s="290"/>
      <c r="Z134" s="1316"/>
    </row>
    <row r="135" spans="1:26" ht="32.1" customHeight="1">
      <c r="A135" s="258"/>
      <c r="B135" s="281"/>
      <c r="C135" s="281"/>
      <c r="D135" s="281"/>
      <c r="E135" s="281"/>
      <c r="F135" s="282">
        <v>433.47399999999999</v>
      </c>
      <c r="G135" s="268"/>
      <c r="H135" s="281"/>
      <c r="I135" s="281"/>
      <c r="J135" s="282"/>
      <c r="K135" s="282"/>
      <c r="L135" s="281"/>
      <c r="M135" s="281"/>
      <c r="N135" s="281"/>
      <c r="O135" s="281"/>
      <c r="P135" s="281"/>
      <c r="Q135" s="281"/>
      <c r="R135" s="281"/>
      <c r="S135" s="281"/>
      <c r="T135" s="283"/>
      <c r="U135" s="283"/>
      <c r="V135" s="285" t="s">
        <v>2318</v>
      </c>
      <c r="W135" s="281"/>
      <c r="X135" s="1321"/>
      <c r="Y135" s="290"/>
      <c r="Z135" s="1316"/>
    </row>
    <row r="136" spans="1:26" ht="32.1" customHeight="1">
      <c r="A136" s="258">
        <v>65</v>
      </c>
      <c r="B136" s="281" t="s">
        <v>2112</v>
      </c>
      <c r="C136" s="281" t="s">
        <v>338</v>
      </c>
      <c r="D136" s="281" t="s">
        <v>276</v>
      </c>
      <c r="E136" s="281">
        <v>54.15</v>
      </c>
      <c r="F136" s="282"/>
      <c r="G136" s="270">
        <f>G134+F135</f>
        <v>23722.772999999997</v>
      </c>
      <c r="H136" s="281">
        <v>203.482</v>
      </c>
      <c r="I136" s="281" t="s">
        <v>2112</v>
      </c>
      <c r="J136" s="282">
        <v>772</v>
      </c>
      <c r="K136" s="282">
        <v>386</v>
      </c>
      <c r="L136" s="281">
        <v>248</v>
      </c>
      <c r="M136" s="281">
        <v>166</v>
      </c>
      <c r="N136" s="281">
        <v>414</v>
      </c>
      <c r="O136" s="281">
        <v>238</v>
      </c>
      <c r="P136" s="281">
        <v>167</v>
      </c>
      <c r="Q136" s="281">
        <v>405</v>
      </c>
      <c r="R136" s="281" t="s">
        <v>2319</v>
      </c>
      <c r="S136" s="281" t="s">
        <v>2320</v>
      </c>
      <c r="T136" s="283">
        <v>557520.86199999996</v>
      </c>
      <c r="U136" s="283">
        <v>3207767.35</v>
      </c>
      <c r="V136" s="285"/>
      <c r="W136" s="281" t="s">
        <v>2022</v>
      </c>
      <c r="X136" s="1321"/>
      <c r="Y136" s="290"/>
      <c r="Z136" s="1316"/>
    </row>
    <row r="137" spans="1:26" ht="32.1" customHeight="1">
      <c r="A137" s="258"/>
      <c r="B137" s="281"/>
      <c r="C137" s="281"/>
      <c r="D137" s="281"/>
      <c r="E137" s="281"/>
      <c r="F137" s="282">
        <v>338.52600000000001</v>
      </c>
      <c r="G137" s="268"/>
      <c r="H137" s="281"/>
      <c r="I137" s="281"/>
      <c r="J137" s="282"/>
      <c r="K137" s="282"/>
      <c r="L137" s="281"/>
      <c r="M137" s="281"/>
      <c r="N137" s="281"/>
      <c r="O137" s="281"/>
      <c r="P137" s="281"/>
      <c r="Q137" s="281"/>
      <c r="R137" s="281"/>
      <c r="S137" s="281"/>
      <c r="T137" s="283"/>
      <c r="U137" s="283"/>
      <c r="V137" s="285" t="s">
        <v>2321</v>
      </c>
      <c r="W137" s="281"/>
      <c r="X137" s="1321"/>
      <c r="Y137" s="290"/>
      <c r="Z137" s="1316"/>
    </row>
    <row r="138" spans="1:26" ht="32.1" customHeight="1">
      <c r="A138" s="258">
        <v>66</v>
      </c>
      <c r="B138" s="281" t="s">
        <v>2112</v>
      </c>
      <c r="C138" s="281" t="s">
        <v>339</v>
      </c>
      <c r="D138" s="281" t="s">
        <v>276</v>
      </c>
      <c r="E138" s="281">
        <v>54.15</v>
      </c>
      <c r="F138" s="282"/>
      <c r="G138" s="270">
        <f>G136+F137</f>
        <v>24061.298999999999</v>
      </c>
      <c r="H138" s="281">
        <v>203.95599999999999</v>
      </c>
      <c r="I138" s="281" t="s">
        <v>2112</v>
      </c>
      <c r="J138" s="282">
        <v>756.52600000000007</v>
      </c>
      <c r="K138" s="282">
        <v>378.26300000000003</v>
      </c>
      <c r="L138" s="281">
        <v>173</v>
      </c>
      <c r="M138" s="281">
        <v>247</v>
      </c>
      <c r="N138" s="281">
        <v>420</v>
      </c>
      <c r="O138" s="281">
        <v>172</v>
      </c>
      <c r="P138" s="281">
        <v>235</v>
      </c>
      <c r="Q138" s="281">
        <v>407</v>
      </c>
      <c r="R138" s="281" t="s">
        <v>2322</v>
      </c>
      <c r="S138" s="281" t="s">
        <v>2323</v>
      </c>
      <c r="T138" s="283">
        <v>557561.35</v>
      </c>
      <c r="U138" s="283">
        <v>3208103.446</v>
      </c>
      <c r="V138" s="285"/>
      <c r="W138" s="281" t="s">
        <v>2022</v>
      </c>
      <c r="X138" s="1321"/>
      <c r="Y138" s="290"/>
      <c r="Z138" s="1316"/>
    </row>
    <row r="139" spans="1:26" ht="32.1" customHeight="1">
      <c r="A139" s="258"/>
      <c r="B139" s="281"/>
      <c r="C139" s="281"/>
      <c r="D139" s="281"/>
      <c r="E139" s="281"/>
      <c r="F139" s="282">
        <v>418</v>
      </c>
      <c r="G139" s="268"/>
      <c r="H139" s="281"/>
      <c r="I139" s="281"/>
      <c r="J139" s="282"/>
      <c r="K139" s="282"/>
      <c r="L139" s="281"/>
      <c r="M139" s="281"/>
      <c r="N139" s="281"/>
      <c r="O139" s="281"/>
      <c r="P139" s="281"/>
      <c r="Q139" s="281"/>
      <c r="R139" s="281"/>
      <c r="S139" s="281"/>
      <c r="T139" s="283"/>
      <c r="U139" s="283"/>
      <c r="V139" s="285" t="s">
        <v>2324</v>
      </c>
      <c r="W139" s="281"/>
      <c r="X139" s="1321"/>
      <c r="Y139" s="290"/>
      <c r="Z139" s="1316"/>
    </row>
    <row r="140" spans="1:26" ht="32.1" customHeight="1">
      <c r="A140" s="258">
        <v>67</v>
      </c>
      <c r="B140" s="281" t="s">
        <v>2112</v>
      </c>
      <c r="C140" s="281" t="s">
        <v>340</v>
      </c>
      <c r="D140" s="281" t="s">
        <v>280</v>
      </c>
      <c r="E140" s="281">
        <v>48.15</v>
      </c>
      <c r="F140" s="282"/>
      <c r="G140" s="270">
        <f>G138+F139</f>
        <v>24479.298999999999</v>
      </c>
      <c r="H140" s="281">
        <v>203.19300000000001</v>
      </c>
      <c r="I140" s="281" t="s">
        <v>2112</v>
      </c>
      <c r="J140" s="282">
        <v>830</v>
      </c>
      <c r="K140" s="282">
        <v>415</v>
      </c>
      <c r="L140" s="281">
        <v>172</v>
      </c>
      <c r="M140" s="281">
        <v>172</v>
      </c>
      <c r="N140" s="281">
        <v>344</v>
      </c>
      <c r="O140" s="281">
        <v>185</v>
      </c>
      <c r="P140" s="281">
        <v>184</v>
      </c>
      <c r="Q140" s="281">
        <v>369</v>
      </c>
      <c r="R140" s="281" t="s">
        <v>2325</v>
      </c>
      <c r="S140" s="281" t="s">
        <v>2326</v>
      </c>
      <c r="T140" s="283">
        <v>557611.34299999999</v>
      </c>
      <c r="U140" s="283">
        <v>3208518.4449999998</v>
      </c>
      <c r="V140" s="285"/>
      <c r="W140" s="281" t="s">
        <v>2022</v>
      </c>
      <c r="X140" s="1321"/>
      <c r="Y140" s="290"/>
      <c r="Z140" s="1316"/>
    </row>
    <row r="141" spans="1:26" ht="32.1" customHeight="1">
      <c r="A141" s="258"/>
      <c r="B141" s="281"/>
      <c r="C141" s="281"/>
      <c r="D141" s="281"/>
      <c r="E141" s="281"/>
      <c r="F141" s="282">
        <v>412</v>
      </c>
      <c r="G141" s="268"/>
      <c r="H141" s="281"/>
      <c r="I141" s="281"/>
      <c r="J141" s="282"/>
      <c r="K141" s="282"/>
      <c r="L141" s="281"/>
      <c r="M141" s="281"/>
      <c r="N141" s="281"/>
      <c r="O141" s="281"/>
      <c r="P141" s="281"/>
      <c r="Q141" s="281"/>
      <c r="R141" s="281"/>
      <c r="S141" s="281"/>
      <c r="T141" s="283"/>
      <c r="U141" s="283"/>
      <c r="V141" s="285" t="s">
        <v>2327</v>
      </c>
      <c r="W141" s="281"/>
      <c r="X141" s="1321"/>
      <c r="Y141" s="290"/>
      <c r="Z141" s="1316"/>
    </row>
    <row r="142" spans="1:26" ht="32.1" customHeight="1">
      <c r="A142" s="258">
        <v>68</v>
      </c>
      <c r="B142" s="281" t="s">
        <v>2112</v>
      </c>
      <c r="C142" s="281" t="s">
        <v>341</v>
      </c>
      <c r="D142" s="281" t="s">
        <v>276</v>
      </c>
      <c r="E142" s="281">
        <v>54.15</v>
      </c>
      <c r="F142" s="282"/>
      <c r="G142" s="270">
        <f>G140+F141</f>
        <v>24891.298999999999</v>
      </c>
      <c r="H142" s="281">
        <v>203.22200000000001</v>
      </c>
      <c r="I142" s="281" t="s">
        <v>2112</v>
      </c>
      <c r="J142" s="282">
        <v>837</v>
      </c>
      <c r="K142" s="282">
        <v>418.5</v>
      </c>
      <c r="L142" s="281">
        <v>240</v>
      </c>
      <c r="M142" s="281">
        <v>212</v>
      </c>
      <c r="N142" s="281">
        <v>452</v>
      </c>
      <c r="O142" s="281">
        <v>229</v>
      </c>
      <c r="P142" s="281">
        <v>213</v>
      </c>
      <c r="Q142" s="281">
        <v>442</v>
      </c>
      <c r="R142" s="281" t="s">
        <v>2328</v>
      </c>
      <c r="S142" s="281" t="s">
        <v>2329</v>
      </c>
      <c r="T142" s="283">
        <v>557660.61800000002</v>
      </c>
      <c r="U142" s="283">
        <v>3208927.4879999999</v>
      </c>
      <c r="V142" s="285"/>
      <c r="W142" s="281" t="s">
        <v>2022</v>
      </c>
      <c r="X142" s="1321"/>
      <c r="Y142" s="290"/>
      <c r="Z142" s="1316"/>
    </row>
    <row r="143" spans="1:26" ht="32.1" customHeight="1">
      <c r="A143" s="258"/>
      <c r="B143" s="281"/>
      <c r="C143" s="281"/>
      <c r="D143" s="281"/>
      <c r="E143" s="281"/>
      <c r="F143" s="282">
        <v>425</v>
      </c>
      <c r="G143" s="268"/>
      <c r="H143" s="281"/>
      <c r="I143" s="281"/>
      <c r="J143" s="282"/>
      <c r="K143" s="282"/>
      <c r="L143" s="281"/>
      <c r="M143" s="281"/>
      <c r="N143" s="281"/>
      <c r="O143" s="281"/>
      <c r="P143" s="281"/>
      <c r="Q143" s="281"/>
      <c r="R143" s="281"/>
      <c r="S143" s="281"/>
      <c r="T143" s="283"/>
      <c r="U143" s="283"/>
      <c r="V143" s="285" t="s">
        <v>2330</v>
      </c>
      <c r="W143" s="281"/>
      <c r="X143" s="1321"/>
      <c r="Y143" s="290"/>
      <c r="Z143" s="1316"/>
    </row>
    <row r="144" spans="1:26" ht="32.1" customHeight="1">
      <c r="A144" s="258">
        <v>69</v>
      </c>
      <c r="B144" s="281" t="s">
        <v>2112</v>
      </c>
      <c r="C144" s="281" t="s">
        <v>491</v>
      </c>
      <c r="D144" s="281" t="s">
        <v>276</v>
      </c>
      <c r="E144" s="281">
        <v>54.15</v>
      </c>
      <c r="F144" s="282"/>
      <c r="G144" s="270">
        <f>G142+F143</f>
        <v>25316.298999999999</v>
      </c>
      <c r="H144" s="281">
        <v>203.30099999999999</v>
      </c>
      <c r="I144" s="281" t="s">
        <v>2112</v>
      </c>
      <c r="J144" s="282">
        <v>786</v>
      </c>
      <c r="K144" s="282">
        <v>393</v>
      </c>
      <c r="L144" s="281">
        <v>213</v>
      </c>
      <c r="M144" s="281">
        <v>213</v>
      </c>
      <c r="N144" s="281">
        <v>426</v>
      </c>
      <c r="O144" s="281">
        <v>213</v>
      </c>
      <c r="P144" s="281">
        <v>202</v>
      </c>
      <c r="Q144" s="281">
        <v>415</v>
      </c>
      <c r="R144" s="281" t="s">
        <v>2331</v>
      </c>
      <c r="S144" s="281" t="s">
        <v>2332</v>
      </c>
      <c r="T144" s="283">
        <v>557711.44900000002</v>
      </c>
      <c r="U144" s="283">
        <v>3209349.4369999999</v>
      </c>
      <c r="V144" s="285"/>
      <c r="W144" s="281" t="s">
        <v>2022</v>
      </c>
      <c r="X144" s="1321"/>
      <c r="Y144" s="290"/>
      <c r="Z144" s="1316"/>
    </row>
    <row r="145" spans="1:26" ht="32.1" customHeight="1">
      <c r="A145" s="258"/>
      <c r="B145" s="281"/>
      <c r="C145" s="281"/>
      <c r="D145" s="281"/>
      <c r="E145" s="281"/>
      <c r="F145" s="282">
        <v>361</v>
      </c>
      <c r="G145" s="268"/>
      <c r="H145" s="281"/>
      <c r="I145" s="281"/>
      <c r="J145" s="282"/>
      <c r="K145" s="282"/>
      <c r="L145" s="281"/>
      <c r="M145" s="281"/>
      <c r="N145" s="281"/>
      <c r="O145" s="281"/>
      <c r="P145" s="281"/>
      <c r="Q145" s="281"/>
      <c r="R145" s="281"/>
      <c r="S145" s="281"/>
      <c r="T145" s="283"/>
      <c r="U145" s="283"/>
      <c r="V145" s="285" t="s">
        <v>2333</v>
      </c>
      <c r="W145" s="281"/>
      <c r="X145" s="1321"/>
      <c r="Y145" s="290"/>
      <c r="Z145" s="1316"/>
    </row>
    <row r="146" spans="1:26" ht="32.1" customHeight="1">
      <c r="A146" s="258">
        <v>70</v>
      </c>
      <c r="B146" s="281" t="s">
        <v>2112</v>
      </c>
      <c r="C146" s="281" t="s">
        <v>169</v>
      </c>
      <c r="D146" s="281" t="s">
        <v>280</v>
      </c>
      <c r="E146" s="281">
        <v>48.15</v>
      </c>
      <c r="F146" s="282"/>
      <c r="G146" s="270">
        <f>G144+F145</f>
        <v>25677.298999999999</v>
      </c>
      <c r="H146" s="281">
        <v>204.309</v>
      </c>
      <c r="I146" s="281" t="s">
        <v>2112</v>
      </c>
      <c r="J146" s="282">
        <v>763.25099999999998</v>
      </c>
      <c r="K146" s="282">
        <v>381.62549999999999</v>
      </c>
      <c r="L146" s="281">
        <v>149</v>
      </c>
      <c r="M146" s="281">
        <v>149</v>
      </c>
      <c r="N146" s="281">
        <v>298</v>
      </c>
      <c r="O146" s="281">
        <v>160</v>
      </c>
      <c r="P146" s="281">
        <v>167</v>
      </c>
      <c r="Q146" s="281">
        <v>327</v>
      </c>
      <c r="R146" s="281" t="s">
        <v>2334</v>
      </c>
      <c r="S146" s="281" t="s">
        <v>2335</v>
      </c>
      <c r="T146" s="283">
        <v>557754.62399999995</v>
      </c>
      <c r="U146" s="283">
        <v>3209707.8459999999</v>
      </c>
      <c r="V146" s="285"/>
      <c r="W146" s="281" t="s">
        <v>2022</v>
      </c>
      <c r="X146" s="1321"/>
      <c r="Y146" s="290"/>
      <c r="Z146" s="1316"/>
    </row>
    <row r="147" spans="1:26" ht="32.1" customHeight="1">
      <c r="A147" s="258"/>
      <c r="B147" s="281"/>
      <c r="C147" s="281"/>
      <c r="D147" s="281"/>
      <c r="E147" s="281"/>
      <c r="F147" s="282">
        <v>402.25099999999998</v>
      </c>
      <c r="G147" s="268"/>
      <c r="H147" s="281"/>
      <c r="I147" s="281"/>
      <c r="J147" s="282"/>
      <c r="K147" s="282"/>
      <c r="L147" s="281"/>
      <c r="M147" s="281"/>
      <c r="N147" s="281"/>
      <c r="O147" s="281"/>
      <c r="P147" s="281"/>
      <c r="Q147" s="281"/>
      <c r="R147" s="281"/>
      <c r="S147" s="281"/>
      <c r="T147" s="283"/>
      <c r="U147" s="283"/>
      <c r="V147" s="285" t="s">
        <v>2270</v>
      </c>
      <c r="W147" s="281"/>
      <c r="X147" s="1321"/>
      <c r="Y147" s="290"/>
      <c r="Z147" s="1316"/>
    </row>
    <row r="148" spans="1:26" ht="32.1" customHeight="1">
      <c r="A148" s="258">
        <v>71</v>
      </c>
      <c r="B148" s="281" t="s">
        <v>2336</v>
      </c>
      <c r="C148" s="281" t="s">
        <v>342</v>
      </c>
      <c r="D148" s="281" t="s">
        <v>496</v>
      </c>
      <c r="E148" s="281">
        <v>55.87</v>
      </c>
      <c r="F148" s="282"/>
      <c r="G148" s="270">
        <f>G146+F147</f>
        <v>26079.55</v>
      </c>
      <c r="H148" s="281">
        <v>205.06200000000001</v>
      </c>
      <c r="I148" s="281" t="s">
        <v>2337</v>
      </c>
      <c r="J148" s="282">
        <v>805.76099999999997</v>
      </c>
      <c r="K148" s="282">
        <v>402.88049999999998</v>
      </c>
      <c r="L148" s="281">
        <v>254</v>
      </c>
      <c r="M148" s="281">
        <v>235</v>
      </c>
      <c r="N148" s="281">
        <v>489</v>
      </c>
      <c r="O148" s="281">
        <v>237</v>
      </c>
      <c r="P148" s="281">
        <v>225</v>
      </c>
      <c r="Q148" s="281">
        <v>462</v>
      </c>
      <c r="R148" s="281" t="s">
        <v>2338</v>
      </c>
      <c r="S148" s="281" t="s">
        <v>2339</v>
      </c>
      <c r="T148" s="283">
        <v>557802.73400000005</v>
      </c>
      <c r="U148" s="283">
        <v>3210107.21</v>
      </c>
      <c r="V148" s="285"/>
      <c r="W148" s="281" t="s">
        <v>2022</v>
      </c>
      <c r="X148" s="1321"/>
      <c r="Y148" s="290"/>
      <c r="Z148" s="1316"/>
    </row>
    <row r="149" spans="1:26" ht="32.1" customHeight="1">
      <c r="A149" s="258"/>
      <c r="B149" s="281"/>
      <c r="C149" s="281"/>
      <c r="D149" s="281"/>
      <c r="E149" s="281"/>
      <c r="F149" s="282">
        <v>403.51</v>
      </c>
      <c r="G149" s="268"/>
      <c r="H149" s="281"/>
      <c r="I149" s="281"/>
      <c r="J149" s="282"/>
      <c r="K149" s="282"/>
      <c r="L149" s="281"/>
      <c r="M149" s="281"/>
      <c r="N149" s="281"/>
      <c r="O149" s="281"/>
      <c r="P149" s="281"/>
      <c r="Q149" s="281"/>
      <c r="R149" s="281"/>
      <c r="S149" s="281"/>
      <c r="T149" s="283"/>
      <c r="U149" s="283"/>
      <c r="V149" s="285" t="s">
        <v>2340</v>
      </c>
      <c r="W149" s="281"/>
      <c r="X149" s="1321"/>
      <c r="Y149" s="290"/>
      <c r="Z149" s="1316"/>
    </row>
    <row r="150" spans="1:26" ht="32.1" customHeight="1">
      <c r="A150" s="258">
        <v>72</v>
      </c>
      <c r="B150" s="281" t="s">
        <v>2341</v>
      </c>
      <c r="C150" s="281" t="s">
        <v>128</v>
      </c>
      <c r="D150" s="281" t="s">
        <v>351</v>
      </c>
      <c r="E150" s="291">
        <v>50.07</v>
      </c>
      <c r="F150" s="292"/>
      <c r="G150" s="270">
        <f>G148+F149</f>
        <v>26483.059999999998</v>
      </c>
      <c r="H150" s="281">
        <v>205.06700000000001</v>
      </c>
      <c r="I150" s="281" t="s">
        <v>2342</v>
      </c>
      <c r="J150" s="282">
        <v>821.51</v>
      </c>
      <c r="K150" s="282">
        <v>410.755</v>
      </c>
      <c r="L150" s="281">
        <v>169</v>
      </c>
      <c r="M150" s="281">
        <v>164</v>
      </c>
      <c r="N150" s="281">
        <v>333</v>
      </c>
      <c r="O150" s="281">
        <v>180</v>
      </c>
      <c r="P150" s="281">
        <v>180</v>
      </c>
      <c r="Q150" s="281">
        <v>360</v>
      </c>
      <c r="R150" s="281" t="s">
        <v>2343</v>
      </c>
      <c r="S150" s="281" t="s">
        <v>2344</v>
      </c>
      <c r="T150" s="283">
        <v>557930.22499999998</v>
      </c>
      <c r="U150" s="283">
        <v>3210490.05</v>
      </c>
      <c r="V150" s="288"/>
      <c r="W150" s="281" t="s">
        <v>2022</v>
      </c>
      <c r="X150" s="1321"/>
      <c r="Y150" s="290"/>
      <c r="Z150" s="1316"/>
    </row>
    <row r="151" spans="1:26" ht="32.1" customHeight="1">
      <c r="A151" s="258"/>
      <c r="B151" s="281"/>
      <c r="C151" s="281"/>
      <c r="D151" s="281"/>
      <c r="E151" s="281"/>
      <c r="F151" s="282">
        <v>418</v>
      </c>
      <c r="G151" s="268"/>
      <c r="H151" s="281"/>
      <c r="I151" s="281"/>
      <c r="J151" s="282"/>
      <c r="K151" s="282"/>
      <c r="L151" s="281"/>
      <c r="M151" s="281"/>
      <c r="N151" s="281"/>
      <c r="O151" s="281"/>
      <c r="P151" s="281"/>
      <c r="Q151" s="281"/>
      <c r="R151" s="281"/>
      <c r="S151" s="281"/>
      <c r="T151" s="283"/>
      <c r="U151" s="283"/>
      <c r="V151" s="284"/>
      <c r="W151" s="289"/>
      <c r="X151" s="1321"/>
      <c r="Y151" s="290"/>
      <c r="Z151" s="1316"/>
    </row>
    <row r="152" spans="1:26" ht="32.1" customHeight="1">
      <c r="A152" s="258">
        <v>73</v>
      </c>
      <c r="B152" s="281" t="s">
        <v>2112</v>
      </c>
      <c r="C152" s="281" t="s">
        <v>343</v>
      </c>
      <c r="D152" s="281" t="s">
        <v>280</v>
      </c>
      <c r="E152" s="281">
        <v>48.15</v>
      </c>
      <c r="F152" s="282"/>
      <c r="G152" s="270">
        <f>G150+F151</f>
        <v>26901.059999999998</v>
      </c>
      <c r="H152" s="281">
        <v>216.81200000000001</v>
      </c>
      <c r="I152" s="281" t="s">
        <v>2112</v>
      </c>
      <c r="J152" s="282">
        <v>821</v>
      </c>
      <c r="K152" s="282">
        <v>410.5</v>
      </c>
      <c r="L152" s="281">
        <v>272</v>
      </c>
      <c r="M152" s="281">
        <v>215</v>
      </c>
      <c r="N152" s="281">
        <v>487</v>
      </c>
      <c r="O152" s="281">
        <v>248</v>
      </c>
      <c r="P152" s="281">
        <v>214</v>
      </c>
      <c r="Q152" s="281">
        <v>462</v>
      </c>
      <c r="R152" s="281" t="s">
        <v>2345</v>
      </c>
      <c r="S152" s="281" t="s">
        <v>2346</v>
      </c>
      <c r="T152" s="293">
        <v>557928.37899999996</v>
      </c>
      <c r="U152" s="293">
        <v>3210908.0479000001</v>
      </c>
      <c r="V152" s="284"/>
      <c r="W152" s="289" t="s">
        <v>2022</v>
      </c>
      <c r="X152" s="1321"/>
      <c r="Y152" s="290"/>
      <c r="Z152" s="1316"/>
    </row>
    <row r="153" spans="1:26" ht="32.1" customHeight="1">
      <c r="A153" s="258"/>
      <c r="B153" s="281"/>
      <c r="C153" s="281"/>
      <c r="D153" s="281"/>
      <c r="E153" s="281"/>
      <c r="F153" s="282">
        <v>403</v>
      </c>
      <c r="G153" s="268"/>
      <c r="H153" s="281"/>
      <c r="I153" s="281"/>
      <c r="J153" s="282"/>
      <c r="K153" s="282"/>
      <c r="L153" s="281"/>
      <c r="M153" s="281"/>
      <c r="N153" s="281"/>
      <c r="O153" s="281"/>
      <c r="P153" s="281"/>
      <c r="Q153" s="281"/>
      <c r="R153" s="281"/>
      <c r="S153" s="281"/>
      <c r="T153" s="283"/>
      <c r="U153" s="283"/>
      <c r="V153" s="284" t="s">
        <v>2130</v>
      </c>
      <c r="W153" s="289"/>
      <c r="X153" s="1321"/>
      <c r="Y153" s="290"/>
      <c r="Z153" s="1316"/>
    </row>
    <row r="154" spans="1:26" ht="32.1" customHeight="1">
      <c r="A154" s="258">
        <v>74</v>
      </c>
      <c r="B154" s="281" t="s">
        <v>2112</v>
      </c>
      <c r="C154" s="281" t="s">
        <v>492</v>
      </c>
      <c r="D154" s="281" t="s">
        <v>276</v>
      </c>
      <c r="E154" s="281">
        <v>54.15</v>
      </c>
      <c r="F154" s="282"/>
      <c r="G154" s="270">
        <f>G152+F153</f>
        <v>27304.059999999998</v>
      </c>
      <c r="H154" s="281">
        <v>210.185</v>
      </c>
      <c r="I154" s="281" t="s">
        <v>2112</v>
      </c>
      <c r="J154" s="282">
        <v>838</v>
      </c>
      <c r="K154" s="282">
        <v>419</v>
      </c>
      <c r="L154" s="281">
        <v>208</v>
      </c>
      <c r="M154" s="281">
        <v>215</v>
      </c>
      <c r="N154" s="281">
        <v>423</v>
      </c>
      <c r="O154" s="281">
        <v>210</v>
      </c>
      <c r="P154" s="281">
        <v>213</v>
      </c>
      <c r="Q154" s="281">
        <v>423</v>
      </c>
      <c r="R154" s="281" t="s">
        <v>2347</v>
      </c>
      <c r="S154" s="281" t="s">
        <v>2348</v>
      </c>
      <c r="T154" s="283">
        <v>557926.6</v>
      </c>
      <c r="U154" s="283">
        <v>3211311.0419999999</v>
      </c>
      <c r="V154" s="284"/>
      <c r="W154" s="289" t="s">
        <v>2022</v>
      </c>
      <c r="X154" s="1321"/>
      <c r="Y154" s="290"/>
      <c r="Z154" s="1316"/>
    </row>
    <row r="155" spans="1:26" ht="32.1" customHeight="1">
      <c r="A155" s="258"/>
      <c r="B155" s="281"/>
      <c r="C155" s="281"/>
      <c r="D155" s="281"/>
      <c r="E155" s="281"/>
      <c r="F155" s="282">
        <v>415</v>
      </c>
      <c r="G155" s="268"/>
      <c r="H155" s="281"/>
      <c r="I155" s="281"/>
      <c r="J155" s="282"/>
      <c r="K155" s="282"/>
      <c r="L155" s="281"/>
      <c r="M155" s="281"/>
      <c r="N155" s="281"/>
      <c r="O155" s="281"/>
      <c r="P155" s="281"/>
      <c r="Q155" s="281"/>
      <c r="R155" s="281"/>
      <c r="S155" s="281"/>
      <c r="T155" s="283"/>
      <c r="U155" s="283"/>
      <c r="V155" s="284"/>
      <c r="W155" s="289"/>
      <c r="X155" s="1321"/>
      <c r="Y155" s="290"/>
      <c r="Z155" s="1316"/>
    </row>
    <row r="156" spans="1:26" ht="32.1" customHeight="1">
      <c r="A156" s="258">
        <v>75</v>
      </c>
      <c r="B156" s="281" t="s">
        <v>2112</v>
      </c>
      <c r="C156" s="281" t="s">
        <v>493</v>
      </c>
      <c r="D156" s="281" t="s">
        <v>282</v>
      </c>
      <c r="E156" s="281">
        <v>51.15</v>
      </c>
      <c r="F156" s="282"/>
      <c r="G156" s="270">
        <f>G154+F155</f>
        <v>27719.059999999998</v>
      </c>
      <c r="H156" s="281">
        <v>211.93</v>
      </c>
      <c r="I156" s="281" t="s">
        <v>2112</v>
      </c>
      <c r="J156" s="282">
        <v>800</v>
      </c>
      <c r="K156" s="282">
        <v>400</v>
      </c>
      <c r="L156" s="281">
        <v>201</v>
      </c>
      <c r="M156" s="281">
        <v>198</v>
      </c>
      <c r="N156" s="281">
        <v>399</v>
      </c>
      <c r="O156" s="281">
        <v>203</v>
      </c>
      <c r="P156" s="281">
        <v>196</v>
      </c>
      <c r="Q156" s="281">
        <v>399</v>
      </c>
      <c r="R156" s="281" t="s">
        <v>2349</v>
      </c>
      <c r="S156" s="281" t="s">
        <v>2350</v>
      </c>
      <c r="T156" s="283">
        <v>557924.76699999999</v>
      </c>
      <c r="U156" s="283">
        <v>3211726.0380000002</v>
      </c>
      <c r="V156" s="284"/>
      <c r="W156" s="289" t="s">
        <v>881</v>
      </c>
      <c r="X156" s="1321"/>
      <c r="Y156" s="290"/>
      <c r="Z156" s="1316"/>
    </row>
    <row r="157" spans="1:26" ht="32.1" customHeight="1">
      <c r="A157" s="258"/>
      <c r="B157" s="281"/>
      <c r="C157" s="281"/>
      <c r="D157" s="281"/>
      <c r="E157" s="281"/>
      <c r="F157" s="282">
        <v>385</v>
      </c>
      <c r="G157" s="268"/>
      <c r="H157" s="281"/>
      <c r="I157" s="281"/>
      <c r="J157" s="282"/>
      <c r="K157" s="282"/>
      <c r="L157" s="281"/>
      <c r="M157" s="281"/>
      <c r="N157" s="281"/>
      <c r="O157" s="281"/>
      <c r="P157" s="281"/>
      <c r="Q157" s="281"/>
      <c r="R157" s="281"/>
      <c r="S157" s="281"/>
      <c r="T157" s="283"/>
      <c r="U157" s="283"/>
      <c r="V157" s="284" t="s">
        <v>2351</v>
      </c>
      <c r="W157" s="289"/>
      <c r="X157" s="1321"/>
      <c r="Y157" s="290"/>
      <c r="Z157" s="1316"/>
    </row>
    <row r="158" spans="1:26" ht="32.1" customHeight="1">
      <c r="A158" s="258">
        <v>76</v>
      </c>
      <c r="B158" s="281" t="s">
        <v>2112</v>
      </c>
      <c r="C158" s="281" t="s">
        <v>494</v>
      </c>
      <c r="D158" s="281" t="s">
        <v>282</v>
      </c>
      <c r="E158" s="281">
        <v>51.15</v>
      </c>
      <c r="F158" s="282"/>
      <c r="G158" s="270">
        <f>G156+F157</f>
        <v>28104.059999999998</v>
      </c>
      <c r="H158" s="281">
        <v>211.08699999999999</v>
      </c>
      <c r="I158" s="281" t="s">
        <v>2112</v>
      </c>
      <c r="J158" s="282">
        <v>763</v>
      </c>
      <c r="K158" s="282">
        <v>381.5</v>
      </c>
      <c r="L158" s="281">
        <v>188</v>
      </c>
      <c r="M158" s="281">
        <v>217</v>
      </c>
      <c r="N158" s="281">
        <v>405</v>
      </c>
      <c r="O158" s="281">
        <v>190</v>
      </c>
      <c r="P158" s="281">
        <v>208</v>
      </c>
      <c r="Q158" s="281">
        <v>398</v>
      </c>
      <c r="R158" s="281" t="s">
        <v>2352</v>
      </c>
      <c r="S158" s="281" t="s">
        <v>2353</v>
      </c>
      <c r="T158" s="283">
        <v>557923.06700000004</v>
      </c>
      <c r="U158" s="283">
        <v>3212111.034</v>
      </c>
      <c r="V158" s="284"/>
      <c r="W158" s="289" t="s">
        <v>881</v>
      </c>
      <c r="X158" s="1321"/>
      <c r="Y158" s="290"/>
      <c r="Z158" s="1316"/>
    </row>
    <row r="159" spans="1:26" ht="32.1" customHeight="1">
      <c r="A159" s="258"/>
      <c r="B159" s="281"/>
      <c r="C159" s="281"/>
      <c r="D159" s="281"/>
      <c r="E159" s="281"/>
      <c r="F159" s="282">
        <v>378</v>
      </c>
      <c r="G159" s="268"/>
      <c r="H159" s="281"/>
      <c r="I159" s="281"/>
      <c r="J159" s="282"/>
      <c r="K159" s="282"/>
      <c r="L159" s="281"/>
      <c r="M159" s="281"/>
      <c r="N159" s="281"/>
      <c r="O159" s="281"/>
      <c r="P159" s="281"/>
      <c r="Q159" s="281"/>
      <c r="R159" s="281"/>
      <c r="S159" s="281"/>
      <c r="T159" s="283"/>
      <c r="U159" s="283"/>
      <c r="V159" s="284" t="s">
        <v>2354</v>
      </c>
      <c r="W159" s="289"/>
      <c r="X159" s="1321"/>
      <c r="Y159" s="290"/>
      <c r="Z159" s="1316"/>
    </row>
    <row r="160" spans="1:26" ht="32.1" customHeight="1">
      <c r="A160" s="258">
        <v>77</v>
      </c>
      <c r="B160" s="281" t="s">
        <v>2112</v>
      </c>
      <c r="C160" s="281" t="s">
        <v>170</v>
      </c>
      <c r="D160" s="281" t="s">
        <v>280</v>
      </c>
      <c r="E160" s="281">
        <v>48.15</v>
      </c>
      <c r="F160" s="282"/>
      <c r="G160" s="270">
        <f>G158+F159</f>
        <v>28482.059999999998</v>
      </c>
      <c r="H160" s="281">
        <v>209.64699999999999</v>
      </c>
      <c r="I160" s="281" t="s">
        <v>2112</v>
      </c>
      <c r="J160" s="282">
        <v>748.90300000000002</v>
      </c>
      <c r="K160" s="282">
        <v>374.45150000000001</v>
      </c>
      <c r="L160" s="281">
        <v>162</v>
      </c>
      <c r="M160" s="281">
        <v>196</v>
      </c>
      <c r="N160" s="281">
        <v>358</v>
      </c>
      <c r="O160" s="281">
        <v>171</v>
      </c>
      <c r="P160" s="281">
        <v>193</v>
      </c>
      <c r="Q160" s="281">
        <v>364</v>
      </c>
      <c r="R160" s="281" t="s">
        <v>2355</v>
      </c>
      <c r="S160" s="281" t="s">
        <v>2356</v>
      </c>
      <c r="T160" s="283">
        <v>557921.39800000004</v>
      </c>
      <c r="U160" s="283">
        <v>3212489.031</v>
      </c>
      <c r="V160" s="284"/>
      <c r="W160" s="289" t="s">
        <v>881</v>
      </c>
      <c r="X160" s="1321"/>
      <c r="Y160" s="290"/>
      <c r="Z160" s="1316"/>
    </row>
    <row r="161" spans="1:26" ht="32.1" customHeight="1">
      <c r="A161" s="258"/>
      <c r="B161" s="281"/>
      <c r="C161" s="281"/>
      <c r="D161" s="281"/>
      <c r="E161" s="281"/>
      <c r="F161" s="282">
        <v>370.90300000000002</v>
      </c>
      <c r="G161" s="268"/>
      <c r="H161" s="281"/>
      <c r="I161" s="281"/>
      <c r="J161" s="282"/>
      <c r="K161" s="282"/>
      <c r="L161" s="281"/>
      <c r="M161" s="281"/>
      <c r="N161" s="281"/>
      <c r="O161" s="281"/>
      <c r="P161" s="281"/>
      <c r="Q161" s="281"/>
      <c r="R161" s="281"/>
      <c r="S161" s="281"/>
      <c r="T161" s="283"/>
      <c r="U161" s="283"/>
      <c r="V161" s="284" t="s">
        <v>2357</v>
      </c>
      <c r="W161" s="289"/>
      <c r="X161" s="1321"/>
      <c r="Y161" s="290"/>
      <c r="Z161" s="1316"/>
    </row>
    <row r="162" spans="1:26" ht="32.1" customHeight="1">
      <c r="A162" s="258">
        <v>78</v>
      </c>
      <c r="B162" s="281" t="s">
        <v>2358</v>
      </c>
      <c r="C162" s="281" t="s">
        <v>344</v>
      </c>
      <c r="D162" s="281" t="s">
        <v>281</v>
      </c>
      <c r="E162" s="281">
        <v>46.87</v>
      </c>
      <c r="F162" s="282"/>
      <c r="G162" s="270">
        <f>G160+F161</f>
        <v>28852.962999999996</v>
      </c>
      <c r="H162" s="281">
        <v>208.61</v>
      </c>
      <c r="I162" s="281" t="s">
        <v>2359</v>
      </c>
      <c r="J162" s="282">
        <v>740.90300000000002</v>
      </c>
      <c r="K162" s="282">
        <v>370.45150000000001</v>
      </c>
      <c r="L162" s="281">
        <v>175</v>
      </c>
      <c r="M162" s="281">
        <v>193</v>
      </c>
      <c r="N162" s="281">
        <v>368</v>
      </c>
      <c r="O162" s="281">
        <v>179</v>
      </c>
      <c r="P162" s="281">
        <v>191</v>
      </c>
      <c r="Q162" s="281">
        <v>370</v>
      </c>
      <c r="R162" s="281" t="s">
        <v>2360</v>
      </c>
      <c r="S162" s="281" t="s">
        <v>2361</v>
      </c>
      <c r="T162" s="283">
        <v>557919.76</v>
      </c>
      <c r="U162" s="283">
        <v>3212859.93</v>
      </c>
      <c r="V162" s="284"/>
      <c r="W162" s="289" t="s">
        <v>881</v>
      </c>
      <c r="X162" s="1321"/>
      <c r="Y162" s="290"/>
      <c r="Z162" s="1316"/>
    </row>
    <row r="163" spans="1:26" ht="32.1" customHeight="1">
      <c r="A163" s="258"/>
      <c r="B163" s="281"/>
      <c r="C163" s="281"/>
      <c r="D163" s="281"/>
      <c r="E163" s="281"/>
      <c r="F163" s="282">
        <v>370</v>
      </c>
      <c r="G163" s="268"/>
      <c r="H163" s="281"/>
      <c r="I163" s="281"/>
      <c r="J163" s="282"/>
      <c r="K163" s="282"/>
      <c r="L163" s="281"/>
      <c r="M163" s="281"/>
      <c r="N163" s="281"/>
      <c r="O163" s="281"/>
      <c r="P163" s="281"/>
      <c r="Q163" s="281"/>
      <c r="R163" s="281"/>
      <c r="S163" s="281"/>
      <c r="T163" s="283"/>
      <c r="U163" s="283"/>
      <c r="V163" s="284" t="s">
        <v>2214</v>
      </c>
      <c r="W163" s="289"/>
      <c r="X163" s="1321"/>
      <c r="Y163" s="290"/>
      <c r="Z163" s="1316"/>
    </row>
    <row r="164" spans="1:26" ht="32.1" customHeight="1">
      <c r="A164" s="258">
        <v>79</v>
      </c>
      <c r="B164" s="281" t="s">
        <v>2112</v>
      </c>
      <c r="C164" s="281" t="s">
        <v>345</v>
      </c>
      <c r="D164" s="281" t="s">
        <v>280</v>
      </c>
      <c r="E164" s="281">
        <v>48.15</v>
      </c>
      <c r="F164" s="282"/>
      <c r="G164" s="270">
        <f>G162+F163</f>
        <v>29222.962999999996</v>
      </c>
      <c r="H164" s="281">
        <v>206.66900000000001</v>
      </c>
      <c r="I164" s="281" t="s">
        <v>2112</v>
      </c>
      <c r="J164" s="282">
        <v>805.95800000000008</v>
      </c>
      <c r="K164" s="282">
        <v>402.97900000000004</v>
      </c>
      <c r="L164" s="281">
        <v>177</v>
      </c>
      <c r="M164" s="281">
        <v>196</v>
      </c>
      <c r="N164" s="281">
        <v>373</v>
      </c>
      <c r="O164" s="281">
        <v>180</v>
      </c>
      <c r="P164" s="281">
        <v>204</v>
      </c>
      <c r="Q164" s="281">
        <v>384</v>
      </c>
      <c r="R164" s="281" t="s">
        <v>2362</v>
      </c>
      <c r="S164" s="281" t="s">
        <v>2363</v>
      </c>
      <c r="T164" s="283">
        <v>557996.353</v>
      </c>
      <c r="U164" s="283">
        <v>3213221.9160000002</v>
      </c>
      <c r="V164" s="284"/>
      <c r="W164" s="289" t="s">
        <v>881</v>
      </c>
      <c r="X164" s="1321"/>
      <c r="Y164" s="290"/>
      <c r="Z164" s="1316"/>
    </row>
    <row r="165" spans="1:26" ht="32.1" customHeight="1">
      <c r="A165" s="258"/>
      <c r="B165" s="281"/>
      <c r="C165" s="281"/>
      <c r="D165" s="281"/>
      <c r="E165" s="281"/>
      <c r="F165" s="282">
        <v>435.95800000000003</v>
      </c>
      <c r="G165" s="268"/>
      <c r="H165" s="281"/>
      <c r="I165" s="281"/>
      <c r="J165" s="282"/>
      <c r="K165" s="282"/>
      <c r="L165" s="281"/>
      <c r="M165" s="281"/>
      <c r="N165" s="281"/>
      <c r="O165" s="281"/>
      <c r="P165" s="281"/>
      <c r="Q165" s="281"/>
      <c r="R165" s="281"/>
      <c r="S165" s="281"/>
      <c r="T165" s="283"/>
      <c r="U165" s="283"/>
      <c r="V165" s="284" t="s">
        <v>2364</v>
      </c>
      <c r="W165" s="289"/>
      <c r="X165" s="1321"/>
      <c r="Y165" s="290"/>
      <c r="Z165" s="1316"/>
    </row>
    <row r="166" spans="1:26" ht="32.1" customHeight="1">
      <c r="A166" s="258">
        <v>80</v>
      </c>
      <c r="B166" s="281" t="s">
        <v>2365</v>
      </c>
      <c r="C166" s="281" t="s">
        <v>495</v>
      </c>
      <c r="D166" s="281" t="s">
        <v>483</v>
      </c>
      <c r="E166" s="281">
        <v>53.07</v>
      </c>
      <c r="F166" s="282"/>
      <c r="G166" s="270">
        <f>G164+F165</f>
        <v>29658.920999999995</v>
      </c>
      <c r="H166" s="281">
        <v>205.30500000000001</v>
      </c>
      <c r="I166" s="281" t="s">
        <v>2366</v>
      </c>
      <c r="J166" s="282">
        <v>842.96900000000005</v>
      </c>
      <c r="K166" s="282">
        <v>421.48450000000003</v>
      </c>
      <c r="L166" s="281">
        <v>240</v>
      </c>
      <c r="M166" s="281">
        <v>189</v>
      </c>
      <c r="N166" s="281">
        <v>429</v>
      </c>
      <c r="O166" s="281">
        <v>234</v>
      </c>
      <c r="P166" s="281">
        <v>194</v>
      </c>
      <c r="Q166" s="281">
        <v>428</v>
      </c>
      <c r="R166" s="281" t="s">
        <v>2367</v>
      </c>
      <c r="S166" s="281" t="s">
        <v>2368</v>
      </c>
      <c r="T166" s="283">
        <v>558086.6</v>
      </c>
      <c r="U166" s="283">
        <v>3213648.43</v>
      </c>
      <c r="V166" s="284"/>
      <c r="W166" s="289" t="s">
        <v>881</v>
      </c>
      <c r="X166" s="1321"/>
      <c r="Y166" s="290"/>
      <c r="Z166" s="1316"/>
    </row>
    <row r="167" spans="1:26" ht="32.1" customHeight="1">
      <c r="A167" s="258"/>
      <c r="B167" s="281"/>
      <c r="C167" s="281"/>
      <c r="D167" s="281"/>
      <c r="E167" s="281"/>
      <c r="F167" s="282">
        <v>407.01100000000002</v>
      </c>
      <c r="G167" s="268"/>
      <c r="H167" s="281"/>
      <c r="I167" s="281"/>
      <c r="J167" s="282"/>
      <c r="K167" s="282"/>
      <c r="L167" s="281"/>
      <c r="M167" s="281"/>
      <c r="N167" s="281"/>
      <c r="O167" s="281"/>
      <c r="P167" s="281"/>
      <c r="Q167" s="281"/>
      <c r="R167" s="281"/>
      <c r="S167" s="281"/>
      <c r="T167" s="283"/>
      <c r="U167" s="283"/>
      <c r="V167" s="284" t="s">
        <v>2369</v>
      </c>
      <c r="W167" s="289"/>
      <c r="X167" s="1321"/>
      <c r="Y167" s="290"/>
      <c r="Z167" s="1316"/>
    </row>
    <row r="168" spans="1:26" ht="32.1" customHeight="1">
      <c r="A168" s="258">
        <v>81</v>
      </c>
      <c r="B168" s="281" t="s">
        <v>2370</v>
      </c>
      <c r="C168" s="281" t="s">
        <v>172</v>
      </c>
      <c r="D168" s="281" t="s">
        <v>501</v>
      </c>
      <c r="E168" s="281">
        <v>56.07</v>
      </c>
      <c r="F168" s="282"/>
      <c r="G168" s="270">
        <f>G166+F167</f>
        <v>30065.931999999993</v>
      </c>
      <c r="H168" s="281">
        <v>205.38</v>
      </c>
      <c r="I168" s="281" t="s">
        <v>2371</v>
      </c>
      <c r="J168" s="282">
        <v>822.01099999999997</v>
      </c>
      <c r="K168" s="282">
        <v>411.00549999999998</v>
      </c>
      <c r="L168" s="281">
        <v>218</v>
      </c>
      <c r="M168" s="281">
        <v>254</v>
      </c>
      <c r="N168" s="281">
        <v>472</v>
      </c>
      <c r="O168" s="281">
        <v>215</v>
      </c>
      <c r="P168" s="281">
        <v>240</v>
      </c>
      <c r="Q168" s="281">
        <v>455</v>
      </c>
      <c r="R168" s="281" t="s">
        <v>2372</v>
      </c>
      <c r="S168" s="281" t="s">
        <v>2373</v>
      </c>
      <c r="T168" s="283">
        <v>557990.9</v>
      </c>
      <c r="U168" s="283">
        <v>3214044.03</v>
      </c>
      <c r="V168" s="284"/>
      <c r="W168" s="289" t="s">
        <v>881</v>
      </c>
      <c r="X168" s="1321"/>
      <c r="Y168" s="290"/>
      <c r="Z168" s="1316"/>
    </row>
    <row r="169" spans="1:26" ht="32.1" customHeight="1">
      <c r="A169" s="258"/>
      <c r="B169" s="281"/>
      <c r="C169" s="281"/>
      <c r="D169" s="281"/>
      <c r="E169" s="281"/>
      <c r="F169" s="282">
        <v>415</v>
      </c>
      <c r="G169" s="268"/>
      <c r="H169" s="281"/>
      <c r="I169" s="281"/>
      <c r="J169" s="282"/>
      <c r="K169" s="282"/>
      <c r="L169" s="281"/>
      <c r="M169" s="281"/>
      <c r="N169" s="281"/>
      <c r="O169" s="281"/>
      <c r="P169" s="281"/>
      <c r="Q169" s="281"/>
      <c r="R169" s="281"/>
      <c r="S169" s="281"/>
      <c r="T169" s="283"/>
      <c r="U169" s="283"/>
      <c r="V169" s="284" t="s">
        <v>2130</v>
      </c>
      <c r="W169" s="289"/>
      <c r="X169" s="1321"/>
      <c r="Y169" s="290"/>
      <c r="Z169" s="1316"/>
    </row>
    <row r="170" spans="1:26" ht="32.1" customHeight="1">
      <c r="A170" s="258">
        <v>82</v>
      </c>
      <c r="B170" s="281" t="s">
        <v>2112</v>
      </c>
      <c r="C170" s="281" t="s">
        <v>497</v>
      </c>
      <c r="D170" s="281" t="s">
        <v>280</v>
      </c>
      <c r="E170" s="281">
        <v>48.15</v>
      </c>
      <c r="F170" s="282"/>
      <c r="G170" s="270">
        <f>G168+F169</f>
        <v>30480.931999999993</v>
      </c>
      <c r="H170" s="281">
        <v>205.565</v>
      </c>
      <c r="I170" s="281" t="s">
        <v>2112</v>
      </c>
      <c r="J170" s="282">
        <v>810.995</v>
      </c>
      <c r="K170" s="282">
        <v>405.4975</v>
      </c>
      <c r="L170" s="281">
        <v>162</v>
      </c>
      <c r="M170" s="281">
        <v>181</v>
      </c>
      <c r="N170" s="281">
        <v>343</v>
      </c>
      <c r="O170" s="281">
        <v>177</v>
      </c>
      <c r="P170" s="281">
        <v>187</v>
      </c>
      <c r="Q170" s="281">
        <v>364</v>
      </c>
      <c r="R170" s="281" t="s">
        <v>2374</v>
      </c>
      <c r="S170" s="281" t="s">
        <v>2375</v>
      </c>
      <c r="T170" s="283">
        <v>558049.58019999997</v>
      </c>
      <c r="U170" s="283">
        <v>3214455.5079999999</v>
      </c>
      <c r="V170" s="284"/>
      <c r="W170" s="289" t="s">
        <v>881</v>
      </c>
      <c r="X170" s="1321"/>
      <c r="Y170" s="290"/>
      <c r="Z170" s="1316"/>
    </row>
    <row r="171" spans="1:26" ht="32.1" customHeight="1">
      <c r="A171" s="258"/>
      <c r="B171" s="281"/>
      <c r="C171" s="281"/>
      <c r="D171" s="281"/>
      <c r="E171" s="281"/>
      <c r="F171" s="282">
        <v>395.995</v>
      </c>
      <c r="G171" s="268"/>
      <c r="H171" s="281"/>
      <c r="I171" s="281"/>
      <c r="J171" s="282"/>
      <c r="K171" s="282"/>
      <c r="L171" s="281"/>
      <c r="M171" s="281"/>
      <c r="N171" s="281"/>
      <c r="O171" s="281"/>
      <c r="P171" s="281"/>
      <c r="Q171" s="281"/>
      <c r="R171" s="281"/>
      <c r="S171" s="281"/>
      <c r="T171" s="283"/>
      <c r="U171" s="283"/>
      <c r="V171" s="284" t="s">
        <v>2376</v>
      </c>
      <c r="W171" s="289"/>
      <c r="X171" s="1321"/>
      <c r="Y171" s="290"/>
      <c r="Z171" s="1316"/>
    </row>
    <row r="172" spans="1:26" ht="32.1" customHeight="1">
      <c r="A172" s="258">
        <v>83</v>
      </c>
      <c r="B172" s="281" t="s">
        <v>2112</v>
      </c>
      <c r="C172" s="281" t="s">
        <v>498</v>
      </c>
      <c r="D172" s="281" t="s">
        <v>282</v>
      </c>
      <c r="E172" s="281">
        <v>51.15</v>
      </c>
      <c r="F172" s="282"/>
      <c r="G172" s="270">
        <f>G170+F171</f>
        <v>30876.926999999992</v>
      </c>
      <c r="H172" s="281">
        <v>205.602</v>
      </c>
      <c r="I172" s="281" t="s">
        <v>2112</v>
      </c>
      <c r="J172" s="282">
        <v>800</v>
      </c>
      <c r="K172" s="282">
        <v>400</v>
      </c>
      <c r="L172" s="281">
        <v>216</v>
      </c>
      <c r="M172" s="281">
        <v>221</v>
      </c>
      <c r="N172" s="281">
        <v>437</v>
      </c>
      <c r="O172" s="281">
        <v>210</v>
      </c>
      <c r="P172" s="281">
        <v>215</v>
      </c>
      <c r="Q172" s="281">
        <v>425</v>
      </c>
      <c r="R172" s="281" t="s">
        <v>2377</v>
      </c>
      <c r="S172" s="281" t="s">
        <v>2378</v>
      </c>
      <c r="T172" s="283">
        <v>558105.4057</v>
      </c>
      <c r="U172" s="283">
        <v>3214846.9681000002</v>
      </c>
      <c r="V172" s="284"/>
      <c r="W172" s="289" t="s">
        <v>881</v>
      </c>
      <c r="X172" s="1321"/>
      <c r="Y172" s="290"/>
      <c r="Z172" s="1316"/>
    </row>
    <row r="173" spans="1:26" ht="32.1" customHeight="1">
      <c r="A173" s="258"/>
      <c r="B173" s="281"/>
      <c r="C173" s="281"/>
      <c r="D173" s="281"/>
      <c r="E173" s="281"/>
      <c r="F173" s="282">
        <v>404.005</v>
      </c>
      <c r="G173" s="268"/>
      <c r="H173" s="281"/>
      <c r="I173" s="281"/>
      <c r="J173" s="282"/>
      <c r="K173" s="282"/>
      <c r="L173" s="281"/>
      <c r="M173" s="281"/>
      <c r="N173" s="281"/>
      <c r="O173" s="281"/>
      <c r="P173" s="281"/>
      <c r="Q173" s="281"/>
      <c r="R173" s="281"/>
      <c r="S173" s="281"/>
      <c r="T173" s="283"/>
      <c r="U173" s="283"/>
      <c r="V173" s="284" t="s">
        <v>2379</v>
      </c>
      <c r="W173" s="289"/>
      <c r="X173" s="1321"/>
      <c r="Y173" s="290"/>
      <c r="Z173" s="1316"/>
    </row>
    <row r="174" spans="1:26" ht="32.1" customHeight="1">
      <c r="A174" s="258">
        <v>84</v>
      </c>
      <c r="B174" s="281" t="s">
        <v>2112</v>
      </c>
      <c r="C174" s="281" t="s">
        <v>499</v>
      </c>
      <c r="D174" s="281" t="s">
        <v>280</v>
      </c>
      <c r="E174" s="281">
        <v>48.15</v>
      </c>
      <c r="F174" s="282"/>
      <c r="G174" s="270">
        <f>G172+F173</f>
        <v>31280.931999999993</v>
      </c>
      <c r="H174" s="281">
        <v>205.29400000000001</v>
      </c>
      <c r="I174" s="281" t="s">
        <v>2112</v>
      </c>
      <c r="J174" s="282">
        <v>799.005</v>
      </c>
      <c r="K174" s="282">
        <v>399.5025</v>
      </c>
      <c r="L174" s="281">
        <v>184</v>
      </c>
      <c r="M174" s="281">
        <v>163</v>
      </c>
      <c r="N174" s="281">
        <v>347</v>
      </c>
      <c r="O174" s="281">
        <v>190</v>
      </c>
      <c r="P174" s="281">
        <v>175</v>
      </c>
      <c r="Q174" s="281">
        <v>365</v>
      </c>
      <c r="R174" s="281" t="s">
        <v>2380</v>
      </c>
      <c r="S174" s="281" t="s">
        <v>2381</v>
      </c>
      <c r="T174" s="283">
        <v>558155.08169999998</v>
      </c>
      <c r="U174" s="283">
        <v>3215248.0729999999</v>
      </c>
      <c r="V174" s="284"/>
      <c r="W174" s="289" t="s">
        <v>881</v>
      </c>
      <c r="X174" s="1322"/>
      <c r="Y174" s="290"/>
      <c r="Z174" s="1316"/>
    </row>
    <row r="175" spans="1:26" ht="32.1" customHeight="1">
      <c r="A175" s="258"/>
      <c r="B175" s="281"/>
      <c r="C175" s="281"/>
      <c r="D175" s="281"/>
      <c r="E175" s="281"/>
      <c r="F175" s="282">
        <v>395</v>
      </c>
      <c r="G175" s="268"/>
      <c r="H175" s="281"/>
      <c r="I175" s="281"/>
      <c r="J175" s="282"/>
      <c r="K175" s="282"/>
      <c r="L175" s="281"/>
      <c r="M175" s="281"/>
      <c r="N175" s="281"/>
      <c r="O175" s="281"/>
      <c r="P175" s="281"/>
      <c r="Q175" s="281"/>
      <c r="R175" s="281"/>
      <c r="S175" s="281"/>
      <c r="T175" s="283"/>
      <c r="U175" s="283"/>
      <c r="V175" s="284"/>
      <c r="W175" s="289"/>
      <c r="X175" s="1323" t="s">
        <v>737</v>
      </c>
      <c r="Y175" s="285"/>
      <c r="Z175" s="1316"/>
    </row>
    <row r="176" spans="1:26" ht="32.1" customHeight="1">
      <c r="A176" s="258">
        <v>85</v>
      </c>
      <c r="B176" s="281" t="s">
        <v>2112</v>
      </c>
      <c r="C176" s="281" t="s">
        <v>500</v>
      </c>
      <c r="D176" s="281" t="s">
        <v>276</v>
      </c>
      <c r="E176" s="281">
        <v>54.15</v>
      </c>
      <c r="F176" s="282"/>
      <c r="G176" s="270">
        <f>G174+F175</f>
        <v>31675.931999999993</v>
      </c>
      <c r="H176" s="281">
        <v>205.24799999999999</v>
      </c>
      <c r="I176" s="281" t="s">
        <v>2112</v>
      </c>
      <c r="J176" s="282">
        <v>818.11799999999994</v>
      </c>
      <c r="K176" s="282">
        <v>409.05899999999997</v>
      </c>
      <c r="L176" s="281">
        <v>232</v>
      </c>
      <c r="M176" s="281">
        <v>247</v>
      </c>
      <c r="N176" s="281">
        <v>479</v>
      </c>
      <c r="O176" s="281">
        <v>221</v>
      </c>
      <c r="P176" s="281">
        <v>236</v>
      </c>
      <c r="Q176" s="281">
        <v>457</v>
      </c>
      <c r="R176" s="281" t="s">
        <v>2382</v>
      </c>
      <c r="S176" s="281" t="s">
        <v>2383</v>
      </c>
      <c r="T176" s="283">
        <v>558203.56460000004</v>
      </c>
      <c r="U176" s="283">
        <v>3215639.5440000002</v>
      </c>
      <c r="V176" s="284"/>
      <c r="W176" s="289" t="s">
        <v>895</v>
      </c>
      <c r="X176" s="1316"/>
      <c r="Y176" s="285"/>
      <c r="Z176" s="1316"/>
    </row>
    <row r="177" spans="1:26" ht="32.1" customHeight="1">
      <c r="A177" s="258"/>
      <c r="B177" s="281"/>
      <c r="C177" s="281"/>
      <c r="D177" s="281"/>
      <c r="E177" s="281"/>
      <c r="F177" s="282">
        <v>423.11799999999999</v>
      </c>
      <c r="G177" s="268"/>
      <c r="H177" s="281"/>
      <c r="I177" s="281"/>
      <c r="J177" s="282"/>
      <c r="K177" s="282"/>
      <c r="L177" s="281"/>
      <c r="M177" s="281"/>
      <c r="N177" s="281"/>
      <c r="O177" s="281"/>
      <c r="P177" s="281"/>
      <c r="Q177" s="281"/>
      <c r="R177" s="281"/>
      <c r="S177" s="281"/>
      <c r="T177" s="283"/>
      <c r="U177" s="283"/>
      <c r="V177" s="284" t="s">
        <v>2384</v>
      </c>
      <c r="W177" s="289"/>
      <c r="X177" s="1316"/>
      <c r="Y177" s="285"/>
      <c r="Z177" s="1316"/>
    </row>
    <row r="178" spans="1:26" ht="32.1" customHeight="1">
      <c r="A178" s="258">
        <v>86</v>
      </c>
      <c r="B178" s="281" t="s">
        <v>2385</v>
      </c>
      <c r="C178" s="281" t="s">
        <v>347</v>
      </c>
      <c r="D178" s="281" t="s">
        <v>310</v>
      </c>
      <c r="E178" s="281">
        <v>47.07</v>
      </c>
      <c r="F178" s="282"/>
      <c r="G178" s="270">
        <f>G176+F177</f>
        <v>32099.049999999992</v>
      </c>
      <c r="H178" s="281">
        <v>205.167</v>
      </c>
      <c r="I178" s="281" t="s">
        <v>2386</v>
      </c>
      <c r="J178" s="282">
        <v>799.11799999999994</v>
      </c>
      <c r="K178" s="282">
        <v>399.55899999999997</v>
      </c>
      <c r="L178" s="281">
        <v>177</v>
      </c>
      <c r="M178" s="281">
        <v>184</v>
      </c>
      <c r="N178" s="281">
        <v>361</v>
      </c>
      <c r="O178" s="281">
        <v>189</v>
      </c>
      <c r="P178" s="281">
        <v>186</v>
      </c>
      <c r="Q178" s="281">
        <v>375</v>
      </c>
      <c r="R178" s="281" t="s">
        <v>2387</v>
      </c>
      <c r="S178" s="281" t="s">
        <v>2388</v>
      </c>
      <c r="T178" s="283">
        <v>558255.21100000001</v>
      </c>
      <c r="U178" s="283">
        <v>3216059.8939999999</v>
      </c>
      <c r="V178" s="284"/>
      <c r="W178" s="289" t="s">
        <v>895</v>
      </c>
      <c r="X178" s="1316"/>
      <c r="Y178" s="285"/>
      <c r="Z178" s="1316"/>
    </row>
    <row r="179" spans="1:26" ht="32.1" customHeight="1">
      <c r="A179" s="258"/>
      <c r="B179" s="281"/>
      <c r="C179" s="281"/>
      <c r="D179" s="281"/>
      <c r="E179" s="281"/>
      <c r="F179" s="282">
        <v>376</v>
      </c>
      <c r="G179" s="268"/>
      <c r="H179" s="281"/>
      <c r="I179" s="281"/>
      <c r="J179" s="282"/>
      <c r="K179" s="282"/>
      <c r="L179" s="281"/>
      <c r="M179" s="281"/>
      <c r="N179" s="281"/>
      <c r="O179" s="281"/>
      <c r="P179" s="281"/>
      <c r="Q179" s="281"/>
      <c r="R179" s="281"/>
      <c r="S179" s="281"/>
      <c r="T179" s="283"/>
      <c r="U179" s="283"/>
      <c r="V179" s="284" t="s">
        <v>2389</v>
      </c>
      <c r="W179" s="289"/>
      <c r="X179" s="1316"/>
      <c r="Y179" s="285"/>
      <c r="Z179" s="1316"/>
    </row>
    <row r="180" spans="1:26" ht="32.1" customHeight="1">
      <c r="A180" s="258">
        <v>87</v>
      </c>
      <c r="B180" s="281" t="s">
        <v>2112</v>
      </c>
      <c r="C180" s="281" t="s">
        <v>174</v>
      </c>
      <c r="D180" s="281" t="s">
        <v>280</v>
      </c>
      <c r="E180" s="281">
        <v>48.15</v>
      </c>
      <c r="F180" s="282"/>
      <c r="G180" s="270">
        <f>G178+F179</f>
        <v>32475.049999999992</v>
      </c>
      <c r="H180" s="281">
        <v>205.41300000000001</v>
      </c>
      <c r="I180" s="281" t="s">
        <v>2112</v>
      </c>
      <c r="J180" s="282">
        <v>803.62699999999995</v>
      </c>
      <c r="K180" s="282">
        <v>401.81349999999998</v>
      </c>
      <c r="L180" s="281">
        <v>192</v>
      </c>
      <c r="M180" s="281">
        <v>184</v>
      </c>
      <c r="N180" s="281">
        <v>376</v>
      </c>
      <c r="O180" s="281">
        <v>191</v>
      </c>
      <c r="P180" s="281">
        <v>194</v>
      </c>
      <c r="Q180" s="281">
        <v>385</v>
      </c>
      <c r="R180" s="281" t="s">
        <v>2390</v>
      </c>
      <c r="S180" s="281" t="s">
        <v>2391</v>
      </c>
      <c r="T180" s="283">
        <v>558470.51899999997</v>
      </c>
      <c r="U180" s="283">
        <v>3216368.145</v>
      </c>
      <c r="V180" s="284"/>
      <c r="W180" s="289" t="s">
        <v>895</v>
      </c>
      <c r="X180" s="1316"/>
      <c r="Y180" s="285"/>
      <c r="Z180" s="1316"/>
    </row>
    <row r="181" spans="1:26" ht="32.1" customHeight="1">
      <c r="A181" s="258"/>
      <c r="B181" s="281"/>
      <c r="C181" s="281"/>
      <c r="D181" s="281"/>
      <c r="E181" s="281"/>
      <c r="F181" s="282">
        <v>427.62700000000001</v>
      </c>
      <c r="G181" s="268"/>
      <c r="H181" s="281"/>
      <c r="I181" s="281"/>
      <c r="J181" s="282"/>
      <c r="K181" s="282"/>
      <c r="L181" s="281"/>
      <c r="M181" s="281"/>
      <c r="N181" s="281"/>
      <c r="O181" s="281"/>
      <c r="P181" s="281"/>
      <c r="Q181" s="281"/>
      <c r="R181" s="281"/>
      <c r="S181" s="281"/>
      <c r="T181" s="283"/>
      <c r="U181" s="283"/>
      <c r="V181" s="284" t="s">
        <v>2392</v>
      </c>
      <c r="W181" s="289"/>
      <c r="X181" s="1316"/>
      <c r="Y181" s="285"/>
      <c r="Z181" s="1316"/>
    </row>
    <row r="182" spans="1:26" ht="32.1" customHeight="1">
      <c r="A182" s="258">
        <v>88</v>
      </c>
      <c r="B182" s="281" t="s">
        <v>2393</v>
      </c>
      <c r="C182" s="281" t="s">
        <v>173</v>
      </c>
      <c r="D182" s="281" t="s">
        <v>483</v>
      </c>
      <c r="E182" s="281">
        <v>53.07</v>
      </c>
      <c r="F182" s="282"/>
      <c r="G182" s="270">
        <f>G180+F181</f>
        <v>32902.676999999989</v>
      </c>
      <c r="H182" s="281">
        <v>205.37700000000001</v>
      </c>
      <c r="I182" s="281" t="s">
        <v>2394</v>
      </c>
      <c r="J182" s="282">
        <v>844.62699999999995</v>
      </c>
      <c r="K182" s="282">
        <v>422.31349999999998</v>
      </c>
      <c r="L182" s="281">
        <v>244</v>
      </c>
      <c r="M182" s="281">
        <v>237</v>
      </c>
      <c r="N182" s="281">
        <v>481</v>
      </c>
      <c r="O182" s="281">
        <v>235</v>
      </c>
      <c r="P182" s="281">
        <v>228</v>
      </c>
      <c r="Q182" s="281">
        <v>463</v>
      </c>
      <c r="R182" s="281" t="s">
        <v>2395</v>
      </c>
      <c r="S182" s="281" t="s">
        <v>2396</v>
      </c>
      <c r="T182" s="283">
        <v>558715.39</v>
      </c>
      <c r="U182" s="283">
        <v>3216718.72</v>
      </c>
      <c r="V182" s="284"/>
      <c r="W182" s="289" t="s">
        <v>1796</v>
      </c>
      <c r="X182" s="1316"/>
      <c r="Y182" s="285"/>
      <c r="Z182" s="1316"/>
    </row>
    <row r="183" spans="1:26" ht="32.1" customHeight="1">
      <c r="A183" s="258"/>
      <c r="B183" s="281"/>
      <c r="C183" s="281"/>
      <c r="D183" s="281"/>
      <c r="E183" s="281"/>
      <c r="F183" s="282">
        <v>417</v>
      </c>
      <c r="G183" s="268"/>
      <c r="H183" s="281"/>
      <c r="I183" s="281"/>
      <c r="J183" s="282"/>
      <c r="K183" s="282"/>
      <c r="L183" s="281"/>
      <c r="M183" s="281"/>
      <c r="N183" s="281"/>
      <c r="O183" s="281"/>
      <c r="P183" s="281"/>
      <c r="Q183" s="281"/>
      <c r="R183" s="281"/>
      <c r="S183" s="281"/>
      <c r="T183" s="283"/>
      <c r="U183" s="283"/>
      <c r="V183" s="284" t="s">
        <v>2397</v>
      </c>
      <c r="W183" s="289"/>
      <c r="X183" s="1316"/>
      <c r="Y183" s="285"/>
      <c r="Z183" s="1316"/>
    </row>
    <row r="184" spans="1:26" ht="32.1" customHeight="1">
      <c r="A184" s="258">
        <v>89</v>
      </c>
      <c r="B184" s="281" t="s">
        <v>2112</v>
      </c>
      <c r="C184" s="281" t="s">
        <v>357</v>
      </c>
      <c r="D184" s="281" t="s">
        <v>280</v>
      </c>
      <c r="E184" s="281">
        <v>48.15</v>
      </c>
      <c r="F184" s="282"/>
      <c r="G184" s="270">
        <f>G182+F183</f>
        <v>33319.676999999989</v>
      </c>
      <c r="H184" s="281">
        <v>205.90299999999999</v>
      </c>
      <c r="I184" s="281" t="s">
        <v>2112</v>
      </c>
      <c r="J184" s="282">
        <v>799</v>
      </c>
      <c r="K184" s="282">
        <v>399.5</v>
      </c>
      <c r="L184" s="281">
        <v>181</v>
      </c>
      <c r="M184" s="281">
        <v>192</v>
      </c>
      <c r="N184" s="281">
        <v>373</v>
      </c>
      <c r="O184" s="281">
        <v>190</v>
      </c>
      <c r="P184" s="281">
        <v>192</v>
      </c>
      <c r="Q184" s="281">
        <v>382</v>
      </c>
      <c r="R184" s="281" t="s">
        <v>2398</v>
      </c>
      <c r="S184" s="281" t="s">
        <v>2399</v>
      </c>
      <c r="T184" s="283">
        <v>558795.66899999999</v>
      </c>
      <c r="U184" s="283">
        <v>3217127.92</v>
      </c>
      <c r="V184" s="284"/>
      <c r="W184" s="289" t="s">
        <v>1796</v>
      </c>
      <c r="X184" s="1316"/>
      <c r="Y184" s="285"/>
      <c r="Z184" s="1316"/>
    </row>
    <row r="185" spans="1:26" ht="32.1" customHeight="1">
      <c r="A185" s="258"/>
      <c r="B185" s="281"/>
      <c r="C185" s="281"/>
      <c r="D185" s="281"/>
      <c r="E185" s="281"/>
      <c r="F185" s="282">
        <v>382</v>
      </c>
      <c r="G185" s="268"/>
      <c r="H185" s="281"/>
      <c r="I185" s="281"/>
      <c r="J185" s="282"/>
      <c r="K185" s="282"/>
      <c r="L185" s="281"/>
      <c r="M185" s="281"/>
      <c r="N185" s="281"/>
      <c r="O185" s="281"/>
      <c r="P185" s="281"/>
      <c r="Q185" s="281"/>
      <c r="R185" s="281"/>
      <c r="S185" s="281"/>
      <c r="T185" s="283"/>
      <c r="U185" s="283"/>
      <c r="V185" s="284" t="s">
        <v>2130</v>
      </c>
      <c r="W185" s="289"/>
      <c r="X185" s="1316"/>
      <c r="Y185" s="285"/>
      <c r="Z185" s="1316"/>
    </row>
    <row r="186" spans="1:26" ht="32.1" customHeight="1">
      <c r="A186" s="258">
        <v>90</v>
      </c>
      <c r="B186" s="281" t="s">
        <v>2112</v>
      </c>
      <c r="C186" s="281" t="s">
        <v>358</v>
      </c>
      <c r="D186" s="281" t="s">
        <v>280</v>
      </c>
      <c r="E186" s="281">
        <v>48.15</v>
      </c>
      <c r="F186" s="282"/>
      <c r="G186" s="270">
        <f>G184+F185</f>
        <v>33701.676999999989</v>
      </c>
      <c r="H186" s="281">
        <v>205.74799999999999</v>
      </c>
      <c r="I186" s="281" t="s">
        <v>2112</v>
      </c>
      <c r="J186" s="282">
        <v>748</v>
      </c>
      <c r="K186" s="282">
        <v>374</v>
      </c>
      <c r="L186" s="281">
        <v>190</v>
      </c>
      <c r="M186" s="281">
        <v>165</v>
      </c>
      <c r="N186" s="281">
        <v>355</v>
      </c>
      <c r="O186" s="281">
        <v>191</v>
      </c>
      <c r="P186" s="281">
        <v>171</v>
      </c>
      <c r="Q186" s="281">
        <v>362</v>
      </c>
      <c r="R186" s="281" t="s">
        <v>2400</v>
      </c>
      <c r="S186" s="281" t="s">
        <v>2401</v>
      </c>
      <c r="T186" s="283">
        <v>558869.20900000003</v>
      </c>
      <c r="U186" s="283">
        <v>3217502.7740000002</v>
      </c>
      <c r="V186" s="284"/>
      <c r="W186" s="289" t="s">
        <v>1796</v>
      </c>
      <c r="X186" s="1316"/>
      <c r="Y186" s="285"/>
      <c r="Z186" s="1316"/>
    </row>
    <row r="187" spans="1:26" ht="32.1" customHeight="1">
      <c r="A187" s="258"/>
      <c r="B187" s="281"/>
      <c r="C187" s="281"/>
      <c r="D187" s="281"/>
      <c r="E187" s="281"/>
      <c r="F187" s="282">
        <v>366</v>
      </c>
      <c r="G187" s="268"/>
      <c r="H187" s="281"/>
      <c r="I187" s="281"/>
      <c r="J187" s="282"/>
      <c r="K187" s="282"/>
      <c r="L187" s="281"/>
      <c r="M187" s="281"/>
      <c r="N187" s="281"/>
      <c r="O187" s="281"/>
      <c r="P187" s="281"/>
      <c r="Q187" s="281"/>
      <c r="R187" s="281"/>
      <c r="S187" s="281"/>
      <c r="T187" s="283"/>
      <c r="U187" s="283"/>
      <c r="V187" s="284" t="s">
        <v>2402</v>
      </c>
      <c r="W187" s="289"/>
      <c r="X187" s="1316"/>
      <c r="Y187" s="285"/>
      <c r="Z187" s="1316"/>
    </row>
    <row r="188" spans="1:26" ht="32.1" customHeight="1">
      <c r="A188" s="258">
        <v>91</v>
      </c>
      <c r="B188" s="281" t="s">
        <v>2112</v>
      </c>
      <c r="C188" s="281" t="s">
        <v>359</v>
      </c>
      <c r="D188" s="294" t="s">
        <v>276</v>
      </c>
      <c r="E188" s="281">
        <v>51.15</v>
      </c>
      <c r="F188" s="282"/>
      <c r="G188" s="270">
        <f>G186+F187</f>
        <v>34067.676999999989</v>
      </c>
      <c r="H188" s="281">
        <v>205.66</v>
      </c>
      <c r="I188" s="281" t="s">
        <v>2112</v>
      </c>
      <c r="J188" s="282">
        <v>812.46399999999994</v>
      </c>
      <c r="K188" s="282">
        <v>406.23199999999997</v>
      </c>
      <c r="L188" s="281">
        <v>201</v>
      </c>
      <c r="M188" s="281">
        <v>194</v>
      </c>
      <c r="N188" s="281">
        <v>395</v>
      </c>
      <c r="O188" s="281">
        <v>196</v>
      </c>
      <c r="P188" s="281">
        <v>204</v>
      </c>
      <c r="Q188" s="281">
        <v>400</v>
      </c>
      <c r="R188" s="281" t="s">
        <v>2403</v>
      </c>
      <c r="S188" s="281" t="s">
        <v>2404</v>
      </c>
      <c r="T188" s="283">
        <v>558939.66899999999</v>
      </c>
      <c r="U188" s="283">
        <v>3217861.9279999998</v>
      </c>
      <c r="V188" s="284"/>
      <c r="W188" s="289" t="s">
        <v>1796</v>
      </c>
      <c r="X188" s="1316"/>
      <c r="Y188" s="285"/>
      <c r="Z188" s="1316"/>
    </row>
    <row r="189" spans="1:26" ht="32.1" customHeight="1">
      <c r="A189" s="258"/>
      <c r="B189" s="281"/>
      <c r="C189" s="281"/>
      <c r="D189" s="281"/>
      <c r="E189" s="281"/>
      <c r="F189" s="282">
        <v>446.464</v>
      </c>
      <c r="G189" s="268"/>
      <c r="H189" s="281"/>
      <c r="I189" s="281"/>
      <c r="J189" s="282"/>
      <c r="K189" s="282"/>
      <c r="L189" s="281"/>
      <c r="M189" s="281"/>
      <c r="N189" s="281"/>
      <c r="O189" s="281"/>
      <c r="P189" s="281"/>
      <c r="Q189" s="281"/>
      <c r="R189" s="281"/>
      <c r="S189" s="281"/>
      <c r="T189" s="283"/>
      <c r="U189" s="283"/>
      <c r="V189" s="284" t="s">
        <v>2405</v>
      </c>
      <c r="W189" s="289"/>
      <c r="X189" s="1316"/>
      <c r="Y189" s="285"/>
      <c r="Z189" s="1316"/>
    </row>
    <row r="190" spans="1:26" ht="32.1" customHeight="1">
      <c r="A190" s="258">
        <v>92</v>
      </c>
      <c r="B190" s="281" t="s">
        <v>2406</v>
      </c>
      <c r="C190" s="281" t="s">
        <v>179</v>
      </c>
      <c r="D190" s="281" t="s">
        <v>502</v>
      </c>
      <c r="E190" s="281">
        <v>56.07</v>
      </c>
      <c r="F190" s="282"/>
      <c r="G190" s="270">
        <f>G188+F189</f>
        <v>34514.140999999989</v>
      </c>
      <c r="H190" s="281">
        <v>205.82400000000001</v>
      </c>
      <c r="I190" s="281" t="s">
        <v>2407</v>
      </c>
      <c r="J190" s="282">
        <v>854.46399999999994</v>
      </c>
      <c r="K190" s="282">
        <v>427.23199999999997</v>
      </c>
      <c r="L190" s="281">
        <v>253</v>
      </c>
      <c r="M190" s="281">
        <v>254</v>
      </c>
      <c r="N190" s="281">
        <v>507</v>
      </c>
      <c r="O190" s="281">
        <v>244</v>
      </c>
      <c r="P190" s="281">
        <v>237</v>
      </c>
      <c r="Q190" s="281">
        <v>481</v>
      </c>
      <c r="R190" s="281" t="s">
        <v>2408</v>
      </c>
      <c r="S190" s="281" t="s">
        <v>2409</v>
      </c>
      <c r="T190" s="283">
        <v>559025.62</v>
      </c>
      <c r="U190" s="283">
        <v>3218300.04</v>
      </c>
      <c r="V190" s="284"/>
      <c r="W190" s="289" t="s">
        <v>1796</v>
      </c>
      <c r="X190" s="1316"/>
      <c r="Y190" s="285"/>
      <c r="Z190" s="1316"/>
    </row>
    <row r="191" spans="1:26" ht="32.1" customHeight="1">
      <c r="A191" s="258"/>
      <c r="B191" s="281"/>
      <c r="C191" s="281"/>
      <c r="D191" s="281"/>
      <c r="E191" s="281"/>
      <c r="F191" s="282">
        <v>408</v>
      </c>
      <c r="G191" s="268"/>
      <c r="H191" s="281"/>
      <c r="I191" s="281"/>
      <c r="J191" s="282"/>
      <c r="K191" s="282"/>
      <c r="L191" s="281"/>
      <c r="M191" s="281"/>
      <c r="N191" s="281"/>
      <c r="O191" s="281"/>
      <c r="P191" s="281"/>
      <c r="Q191" s="281"/>
      <c r="R191" s="281"/>
      <c r="S191" s="281"/>
      <c r="T191" s="283"/>
      <c r="U191" s="283"/>
      <c r="V191" s="284" t="s">
        <v>2214</v>
      </c>
      <c r="W191" s="289"/>
      <c r="X191" s="1316"/>
      <c r="Y191" s="285"/>
      <c r="Z191" s="1316"/>
    </row>
    <row r="192" spans="1:26" ht="32.1" customHeight="1">
      <c r="A192" s="258">
        <v>93</v>
      </c>
      <c r="B192" s="281" t="s">
        <v>2112</v>
      </c>
      <c r="C192" s="281" t="s">
        <v>371</v>
      </c>
      <c r="D192" s="281" t="s">
        <v>280</v>
      </c>
      <c r="E192" s="281">
        <v>48.15</v>
      </c>
      <c r="F192" s="282"/>
      <c r="G192" s="270">
        <f>G190+F191</f>
        <v>34922.140999999989</v>
      </c>
      <c r="H192" s="281">
        <v>205.82400000000001</v>
      </c>
      <c r="I192" s="281" t="s">
        <v>2112</v>
      </c>
      <c r="J192" s="282">
        <v>815</v>
      </c>
      <c r="K192" s="282">
        <v>407.5</v>
      </c>
      <c r="L192" s="281">
        <v>155</v>
      </c>
      <c r="M192" s="281">
        <v>186</v>
      </c>
      <c r="N192" s="281">
        <v>341</v>
      </c>
      <c r="O192" s="281">
        <v>172</v>
      </c>
      <c r="P192" s="281">
        <v>193</v>
      </c>
      <c r="Q192" s="281">
        <v>365</v>
      </c>
      <c r="R192" s="281" t="s">
        <v>2410</v>
      </c>
      <c r="S192" s="281" t="s">
        <v>2411</v>
      </c>
      <c r="T192" s="283">
        <v>558901.62100000004</v>
      </c>
      <c r="U192" s="283">
        <v>3218688.7409999999</v>
      </c>
      <c r="V192" s="284"/>
      <c r="W192" s="289" t="s">
        <v>1796</v>
      </c>
      <c r="X192" s="1316"/>
      <c r="Y192" s="285"/>
      <c r="Z192" s="1316"/>
    </row>
    <row r="193" spans="1:26" ht="32.1" customHeight="1">
      <c r="A193" s="258"/>
      <c r="B193" s="281"/>
      <c r="C193" s="281"/>
      <c r="D193" s="281"/>
      <c r="E193" s="281"/>
      <c r="F193" s="282">
        <v>407</v>
      </c>
      <c r="G193" s="268"/>
      <c r="H193" s="281"/>
      <c r="I193" s="281"/>
      <c r="J193" s="282"/>
      <c r="K193" s="282"/>
      <c r="L193" s="281"/>
      <c r="M193" s="281"/>
      <c r="N193" s="281"/>
      <c r="O193" s="281"/>
      <c r="P193" s="281"/>
      <c r="Q193" s="281"/>
      <c r="R193" s="281"/>
      <c r="S193" s="281"/>
      <c r="T193" s="283"/>
      <c r="U193" s="283"/>
      <c r="V193" s="284" t="s">
        <v>2412</v>
      </c>
      <c r="W193" s="289"/>
      <c r="X193" s="1316"/>
      <c r="Y193" s="285"/>
      <c r="Z193" s="1316"/>
    </row>
    <row r="194" spans="1:26" ht="32.1" customHeight="1">
      <c r="A194" s="258">
        <v>94</v>
      </c>
      <c r="B194" s="281" t="s">
        <v>2112</v>
      </c>
      <c r="C194" s="281" t="s">
        <v>372</v>
      </c>
      <c r="D194" s="281" t="s">
        <v>282</v>
      </c>
      <c r="E194" s="281">
        <v>51.15</v>
      </c>
      <c r="F194" s="282"/>
      <c r="G194" s="270">
        <f>G192+F193</f>
        <v>35329.140999999989</v>
      </c>
      <c r="H194" s="281">
        <v>205.86099999999999</v>
      </c>
      <c r="I194" s="281" t="s">
        <v>2112</v>
      </c>
      <c r="J194" s="282">
        <v>757</v>
      </c>
      <c r="K194" s="282">
        <v>378.5</v>
      </c>
      <c r="L194" s="281">
        <v>221</v>
      </c>
      <c r="M194" s="281">
        <v>177</v>
      </c>
      <c r="N194" s="281">
        <v>398</v>
      </c>
      <c r="O194" s="281">
        <v>216</v>
      </c>
      <c r="P194" s="281">
        <v>177</v>
      </c>
      <c r="Q194" s="281">
        <v>393</v>
      </c>
      <c r="R194" s="281" t="s">
        <v>2413</v>
      </c>
      <c r="S194" s="281" t="s">
        <v>2414</v>
      </c>
      <c r="T194" s="283">
        <v>558777.92500000005</v>
      </c>
      <c r="U194" s="283">
        <v>3219076.4879999999</v>
      </c>
      <c r="V194" s="284"/>
      <c r="W194" s="289" t="s">
        <v>1796</v>
      </c>
      <c r="X194" s="1317"/>
      <c r="Y194" s="285"/>
      <c r="Z194" s="1316"/>
    </row>
    <row r="195" spans="1:26" ht="32.1" customHeight="1">
      <c r="A195" s="258"/>
      <c r="B195" s="281"/>
      <c r="C195" s="281"/>
      <c r="D195" s="281"/>
      <c r="E195" s="281"/>
      <c r="F195" s="282">
        <v>350</v>
      </c>
      <c r="G195" s="268"/>
      <c r="H195" s="281"/>
      <c r="I195" s="281"/>
      <c r="J195" s="282"/>
      <c r="K195" s="282"/>
      <c r="L195" s="281"/>
      <c r="M195" s="281"/>
      <c r="N195" s="281"/>
      <c r="O195" s="281"/>
      <c r="P195" s="281"/>
      <c r="Q195" s="281"/>
      <c r="R195" s="281"/>
      <c r="S195" s="281"/>
      <c r="T195" s="283"/>
      <c r="U195" s="283"/>
      <c r="V195" s="284" t="s">
        <v>2415</v>
      </c>
      <c r="W195" s="289"/>
      <c r="X195" s="1323" t="s">
        <v>55</v>
      </c>
      <c r="Y195" s="285"/>
      <c r="Z195" s="1316"/>
    </row>
    <row r="196" spans="1:26" ht="32.1" customHeight="1">
      <c r="A196" s="258">
        <v>95</v>
      </c>
      <c r="B196" s="281" t="s">
        <v>2112</v>
      </c>
      <c r="C196" s="281" t="s">
        <v>124</v>
      </c>
      <c r="D196" s="281" t="s">
        <v>282</v>
      </c>
      <c r="E196" s="281">
        <v>51.15</v>
      </c>
      <c r="F196" s="282"/>
      <c r="G196" s="270">
        <f>G194+F195</f>
        <v>35679.140999999989</v>
      </c>
      <c r="H196" s="281">
        <v>205.596</v>
      </c>
      <c r="I196" s="281" t="s">
        <v>2112</v>
      </c>
      <c r="J196" s="282">
        <v>726.93399999999997</v>
      </c>
      <c r="K196" s="282">
        <v>363.46699999999998</v>
      </c>
      <c r="L196" s="281">
        <v>173</v>
      </c>
      <c r="M196" s="281">
        <v>227</v>
      </c>
      <c r="N196" s="281">
        <v>400</v>
      </c>
      <c r="O196" s="281">
        <v>174</v>
      </c>
      <c r="P196" s="281">
        <v>214</v>
      </c>
      <c r="Q196" s="281">
        <v>388</v>
      </c>
      <c r="R196" s="281" t="s">
        <v>2416</v>
      </c>
      <c r="S196" s="281" t="s">
        <v>2417</v>
      </c>
      <c r="T196" s="283">
        <v>558671.55299999996</v>
      </c>
      <c r="U196" s="283">
        <v>3219409.9330000002</v>
      </c>
      <c r="V196" s="284"/>
      <c r="W196" s="289" t="s">
        <v>1792</v>
      </c>
      <c r="X196" s="1316"/>
      <c r="Y196" s="285"/>
      <c r="Z196" s="1316"/>
    </row>
    <row r="197" spans="1:26" ht="32.1" customHeight="1">
      <c r="A197" s="258"/>
      <c r="B197" s="281"/>
      <c r="C197" s="281"/>
      <c r="D197" s="281"/>
      <c r="E197" s="281"/>
      <c r="F197" s="282">
        <v>376.93400000000003</v>
      </c>
      <c r="G197" s="268"/>
      <c r="H197" s="281"/>
      <c r="I197" s="281"/>
      <c r="J197" s="282"/>
      <c r="K197" s="282"/>
      <c r="L197" s="281"/>
      <c r="M197" s="281"/>
      <c r="N197" s="281"/>
      <c r="O197" s="281"/>
      <c r="P197" s="281"/>
      <c r="Q197" s="281"/>
      <c r="R197" s="281"/>
      <c r="S197" s="281"/>
      <c r="T197" s="283"/>
      <c r="U197" s="283"/>
      <c r="V197" s="284" t="s">
        <v>2418</v>
      </c>
      <c r="W197" s="289"/>
      <c r="X197" s="1316"/>
      <c r="Y197" s="285"/>
      <c r="Z197" s="1316"/>
    </row>
    <row r="198" spans="1:26" ht="32.1" customHeight="1">
      <c r="A198" s="258">
        <v>96</v>
      </c>
      <c r="B198" s="281" t="s">
        <v>2419</v>
      </c>
      <c r="C198" s="281" t="s">
        <v>373</v>
      </c>
      <c r="D198" s="281" t="s">
        <v>503</v>
      </c>
      <c r="E198" s="281">
        <v>44.07</v>
      </c>
      <c r="F198" s="282"/>
      <c r="G198" s="270">
        <f>G196+F197</f>
        <v>36056.07499999999</v>
      </c>
      <c r="H198" s="281">
        <v>205.792</v>
      </c>
      <c r="I198" s="281" t="s">
        <v>2420</v>
      </c>
      <c r="J198" s="282">
        <v>731.93399999999997</v>
      </c>
      <c r="K198" s="282">
        <v>365.96699999999998</v>
      </c>
      <c r="L198" s="281">
        <v>150</v>
      </c>
      <c r="M198" s="281">
        <v>157</v>
      </c>
      <c r="N198" s="281">
        <v>307</v>
      </c>
      <c r="O198" s="281">
        <v>164</v>
      </c>
      <c r="P198" s="281">
        <v>165</v>
      </c>
      <c r="Q198" s="281">
        <v>329</v>
      </c>
      <c r="R198" s="281" t="s">
        <v>2421</v>
      </c>
      <c r="S198" s="281" t="s">
        <v>2422</v>
      </c>
      <c r="T198" s="283">
        <v>558556.995</v>
      </c>
      <c r="U198" s="283">
        <v>3219769.037</v>
      </c>
      <c r="V198" s="284"/>
      <c r="W198" s="289" t="s">
        <v>1792</v>
      </c>
      <c r="X198" s="1316"/>
      <c r="Y198" s="285"/>
      <c r="Z198" s="1316"/>
    </row>
    <row r="199" spans="1:26" ht="32.1" customHeight="1">
      <c r="A199" s="258"/>
      <c r="B199" s="281"/>
      <c r="C199" s="281"/>
      <c r="D199" s="281"/>
      <c r="E199" s="281"/>
      <c r="F199" s="282">
        <v>355</v>
      </c>
      <c r="G199" s="268"/>
      <c r="H199" s="281"/>
      <c r="I199" s="281"/>
      <c r="J199" s="282"/>
      <c r="K199" s="282"/>
      <c r="L199" s="281"/>
      <c r="M199" s="281"/>
      <c r="N199" s="281"/>
      <c r="O199" s="281"/>
      <c r="P199" s="281"/>
      <c r="Q199" s="281"/>
      <c r="R199" s="281"/>
      <c r="S199" s="281"/>
      <c r="T199" s="283"/>
      <c r="U199" s="283"/>
      <c r="V199" s="284" t="s">
        <v>2423</v>
      </c>
      <c r="W199" s="289"/>
      <c r="X199" s="1316"/>
      <c r="Y199" s="285"/>
      <c r="Z199" s="1316"/>
    </row>
    <row r="200" spans="1:26" ht="32.1" customHeight="1">
      <c r="A200" s="258">
        <v>97</v>
      </c>
      <c r="B200" s="281" t="s">
        <v>2112</v>
      </c>
      <c r="C200" s="281" t="s">
        <v>504</v>
      </c>
      <c r="D200" s="281" t="s">
        <v>280</v>
      </c>
      <c r="E200" s="281">
        <v>48.15</v>
      </c>
      <c r="F200" s="282"/>
      <c r="G200" s="270">
        <f>G198+F199</f>
        <v>36411.07499999999</v>
      </c>
      <c r="H200" s="281">
        <v>205.465</v>
      </c>
      <c r="I200" s="281" t="s">
        <v>2112</v>
      </c>
      <c r="J200" s="282">
        <v>738</v>
      </c>
      <c r="K200" s="282">
        <v>369</v>
      </c>
      <c r="L200" s="281">
        <v>199</v>
      </c>
      <c r="M200" s="281">
        <v>174</v>
      </c>
      <c r="N200" s="281">
        <v>373</v>
      </c>
      <c r="O200" s="281">
        <v>191</v>
      </c>
      <c r="P200" s="281">
        <v>181</v>
      </c>
      <c r="Q200" s="281">
        <v>372</v>
      </c>
      <c r="R200" s="281" t="s">
        <v>2424</v>
      </c>
      <c r="S200" s="281" t="s">
        <v>2425</v>
      </c>
      <c r="T200" s="283">
        <v>558604.09</v>
      </c>
      <c r="U200" s="283">
        <v>3220120.8990000002</v>
      </c>
      <c r="V200" s="284"/>
      <c r="W200" s="289" t="s">
        <v>1792</v>
      </c>
      <c r="X200" s="1316"/>
      <c r="Y200" s="285"/>
      <c r="Z200" s="1316"/>
    </row>
    <row r="201" spans="1:26" ht="32.1" customHeight="1">
      <c r="A201" s="258"/>
      <c r="B201" s="281"/>
      <c r="C201" s="281"/>
      <c r="D201" s="281"/>
      <c r="E201" s="281"/>
      <c r="F201" s="282">
        <v>383</v>
      </c>
      <c r="G201" s="268"/>
      <c r="H201" s="281"/>
      <c r="I201" s="281"/>
      <c r="J201" s="282"/>
      <c r="K201" s="282"/>
      <c r="L201" s="281"/>
      <c r="M201" s="281"/>
      <c r="N201" s="281"/>
      <c r="O201" s="281"/>
      <c r="P201" s="281"/>
      <c r="Q201" s="281"/>
      <c r="R201" s="281"/>
      <c r="S201" s="281"/>
      <c r="T201" s="283"/>
      <c r="U201" s="283"/>
      <c r="V201" s="284" t="s">
        <v>2423</v>
      </c>
      <c r="W201" s="289"/>
      <c r="X201" s="1316"/>
      <c r="Y201" s="285"/>
      <c r="Z201" s="1316"/>
    </row>
    <row r="202" spans="1:26" ht="32.1" customHeight="1">
      <c r="A202" s="258">
        <v>98</v>
      </c>
      <c r="B202" s="281" t="s">
        <v>2112</v>
      </c>
      <c r="C202" s="281" t="s">
        <v>505</v>
      </c>
      <c r="D202" s="281" t="s">
        <v>282</v>
      </c>
      <c r="E202" s="281">
        <v>51.15</v>
      </c>
      <c r="F202" s="282"/>
      <c r="G202" s="270">
        <f>G200+F201</f>
        <v>36794.07499999999</v>
      </c>
      <c r="H202" s="281">
        <v>205.30699999999999</v>
      </c>
      <c r="I202" s="281" t="s">
        <v>2112</v>
      </c>
      <c r="J202" s="282">
        <v>713.22299999999996</v>
      </c>
      <c r="K202" s="282">
        <v>356.61149999999998</v>
      </c>
      <c r="L202" s="281">
        <v>210</v>
      </c>
      <c r="M202" s="281">
        <v>195</v>
      </c>
      <c r="N202" s="281">
        <v>405</v>
      </c>
      <c r="O202" s="281">
        <v>203</v>
      </c>
      <c r="P202" s="281">
        <v>184</v>
      </c>
      <c r="Q202" s="281">
        <v>387</v>
      </c>
      <c r="R202" s="281" t="s">
        <v>2426</v>
      </c>
      <c r="S202" s="281" t="s">
        <v>2427</v>
      </c>
      <c r="T202" s="283">
        <v>558654.89899999998</v>
      </c>
      <c r="U202" s="283">
        <v>3220500.514</v>
      </c>
      <c r="V202" s="284"/>
      <c r="W202" s="289" t="s">
        <v>1792</v>
      </c>
      <c r="X202" s="1316"/>
      <c r="Y202" s="285"/>
      <c r="Z202" s="1316"/>
    </row>
    <row r="203" spans="1:26" ht="32.1" customHeight="1">
      <c r="A203" s="258"/>
      <c r="B203" s="281"/>
      <c r="C203" s="281"/>
      <c r="D203" s="281"/>
      <c r="E203" s="281"/>
      <c r="F203" s="282">
        <v>330.22300000000001</v>
      </c>
      <c r="G203" s="268"/>
      <c r="H203" s="281"/>
      <c r="I203" s="281"/>
      <c r="J203" s="282"/>
      <c r="K203" s="282"/>
      <c r="L203" s="281"/>
      <c r="M203" s="281"/>
      <c r="N203" s="281"/>
      <c r="O203" s="281"/>
      <c r="P203" s="281"/>
      <c r="Q203" s="281"/>
      <c r="R203" s="281"/>
      <c r="S203" s="281"/>
      <c r="T203" s="283"/>
      <c r="U203" s="283"/>
      <c r="V203" s="284" t="s">
        <v>2428</v>
      </c>
      <c r="W203" s="289"/>
      <c r="X203" s="1316"/>
      <c r="Y203" s="285"/>
      <c r="Z203" s="1316"/>
    </row>
    <row r="204" spans="1:26" ht="32.1" customHeight="1">
      <c r="A204" s="258">
        <v>99</v>
      </c>
      <c r="B204" s="281" t="s">
        <v>2429</v>
      </c>
      <c r="C204" s="281" t="s">
        <v>181</v>
      </c>
      <c r="D204" s="281" t="s">
        <v>281</v>
      </c>
      <c r="E204" s="281">
        <v>46.87</v>
      </c>
      <c r="F204" s="282"/>
      <c r="G204" s="270">
        <f>G202+F203</f>
        <v>37124.297999999988</v>
      </c>
      <c r="H204" s="281">
        <v>204.86699999999999</v>
      </c>
      <c r="I204" s="281" t="s">
        <v>2430</v>
      </c>
      <c r="J204" s="282">
        <v>707.22299999999996</v>
      </c>
      <c r="K204" s="282">
        <v>353.61149999999998</v>
      </c>
      <c r="L204" s="281">
        <v>136</v>
      </c>
      <c r="M204" s="281">
        <v>182</v>
      </c>
      <c r="N204" s="281">
        <v>318</v>
      </c>
      <c r="O204" s="281">
        <v>147</v>
      </c>
      <c r="P204" s="281">
        <v>185</v>
      </c>
      <c r="Q204" s="281">
        <v>332</v>
      </c>
      <c r="R204" s="281" t="s">
        <v>2431</v>
      </c>
      <c r="S204" s="281" t="s">
        <v>2432</v>
      </c>
      <c r="T204" s="283">
        <v>558698.70700000005</v>
      </c>
      <c r="U204" s="283">
        <v>3220827.818</v>
      </c>
      <c r="V204" s="284"/>
      <c r="W204" s="289" t="s">
        <v>2433</v>
      </c>
      <c r="X204" s="1316"/>
      <c r="Y204" s="285"/>
      <c r="Z204" s="1316"/>
    </row>
    <row r="205" spans="1:26" ht="32.1" customHeight="1">
      <c r="A205" s="258"/>
      <c r="B205" s="281"/>
      <c r="C205" s="281"/>
      <c r="D205" s="281"/>
      <c r="E205" s="281"/>
      <c r="F205" s="282">
        <v>377</v>
      </c>
      <c r="G205" s="268"/>
      <c r="H205" s="281"/>
      <c r="I205" s="281"/>
      <c r="J205" s="282"/>
      <c r="K205" s="282"/>
      <c r="L205" s="281"/>
      <c r="M205" s="281"/>
      <c r="N205" s="281"/>
      <c r="O205" s="281"/>
      <c r="P205" s="281"/>
      <c r="Q205" s="281"/>
      <c r="R205" s="281"/>
      <c r="S205" s="281"/>
      <c r="T205" s="283"/>
      <c r="U205" s="283"/>
      <c r="V205" s="284" t="s">
        <v>2434</v>
      </c>
      <c r="W205" s="289"/>
      <c r="X205" s="1316"/>
      <c r="Y205" s="285"/>
      <c r="Z205" s="1316"/>
    </row>
    <row r="206" spans="1:26" ht="32.1" customHeight="1">
      <c r="A206" s="258">
        <v>100</v>
      </c>
      <c r="B206" s="281" t="s">
        <v>2112</v>
      </c>
      <c r="C206" s="281" t="s">
        <v>374</v>
      </c>
      <c r="D206" s="281" t="s">
        <v>280</v>
      </c>
      <c r="E206" s="281">
        <v>48.15</v>
      </c>
      <c r="F206" s="282"/>
      <c r="G206" s="270">
        <f>G204+F205</f>
        <v>37501.297999999988</v>
      </c>
      <c r="H206" s="281">
        <v>205.27500000000001</v>
      </c>
      <c r="I206" s="281" t="s">
        <v>2112</v>
      </c>
      <c r="J206" s="282">
        <v>759</v>
      </c>
      <c r="K206" s="282">
        <v>379.5</v>
      </c>
      <c r="L206" s="281">
        <v>195</v>
      </c>
      <c r="M206" s="281">
        <v>192</v>
      </c>
      <c r="N206" s="281">
        <v>387</v>
      </c>
      <c r="O206" s="281">
        <v>193</v>
      </c>
      <c r="P206" s="281">
        <v>192</v>
      </c>
      <c r="Q206" s="281">
        <v>385</v>
      </c>
      <c r="R206" s="281" t="s">
        <v>2435</v>
      </c>
      <c r="S206" s="281" t="s">
        <v>2436</v>
      </c>
      <c r="T206" s="283">
        <v>558732.73699999996</v>
      </c>
      <c r="U206" s="283">
        <v>3221203.2790000001</v>
      </c>
      <c r="V206" s="284"/>
      <c r="W206" s="289" t="s">
        <v>2433</v>
      </c>
      <c r="X206" s="1316"/>
      <c r="Y206" s="285"/>
      <c r="Z206" s="1316"/>
    </row>
    <row r="207" spans="1:26" ht="32.1" customHeight="1">
      <c r="A207" s="258"/>
      <c r="B207" s="281"/>
      <c r="C207" s="281"/>
      <c r="D207" s="281"/>
      <c r="E207" s="281"/>
      <c r="F207" s="282">
        <v>382</v>
      </c>
      <c r="G207" s="268"/>
      <c r="H207" s="281"/>
      <c r="I207" s="281"/>
      <c r="J207" s="282"/>
      <c r="K207" s="282"/>
      <c r="L207" s="281"/>
      <c r="M207" s="281"/>
      <c r="N207" s="281"/>
      <c r="O207" s="281"/>
      <c r="P207" s="281"/>
      <c r="Q207" s="281"/>
      <c r="R207" s="281"/>
      <c r="S207" s="281"/>
      <c r="T207" s="283"/>
      <c r="U207" s="283"/>
      <c r="V207" s="284"/>
      <c r="W207" s="289"/>
      <c r="X207" s="1316"/>
      <c r="Y207" s="285"/>
      <c r="Z207" s="1316"/>
    </row>
    <row r="208" spans="1:26" ht="32.1" customHeight="1">
      <c r="A208" s="258">
        <v>101</v>
      </c>
      <c r="B208" s="281" t="s">
        <v>2112</v>
      </c>
      <c r="C208" s="281" t="s">
        <v>375</v>
      </c>
      <c r="D208" s="281" t="s">
        <v>280</v>
      </c>
      <c r="E208" s="281">
        <v>48.15</v>
      </c>
      <c r="F208" s="282"/>
      <c r="G208" s="270">
        <f>G206+F207</f>
        <v>37883.297999999988</v>
      </c>
      <c r="H208" s="281">
        <v>205.22399999999999</v>
      </c>
      <c r="I208" s="281" t="s">
        <v>2112</v>
      </c>
      <c r="J208" s="282">
        <v>762</v>
      </c>
      <c r="K208" s="282">
        <v>381</v>
      </c>
      <c r="L208" s="281">
        <v>191</v>
      </c>
      <c r="M208" s="281">
        <v>189</v>
      </c>
      <c r="N208" s="281">
        <v>380</v>
      </c>
      <c r="O208" s="281">
        <v>191</v>
      </c>
      <c r="P208" s="281">
        <v>189</v>
      </c>
      <c r="Q208" s="281">
        <v>380</v>
      </c>
      <c r="R208" s="281" t="s">
        <v>2437</v>
      </c>
      <c r="S208" s="281" t="s">
        <v>2438</v>
      </c>
      <c r="T208" s="283">
        <v>558767.21799999999</v>
      </c>
      <c r="U208" s="283">
        <v>3221583.72</v>
      </c>
      <c r="V208" s="284"/>
      <c r="W208" s="289" t="s">
        <v>871</v>
      </c>
      <c r="X208" s="1316"/>
      <c r="Y208" s="285"/>
      <c r="Z208" s="1316"/>
    </row>
    <row r="209" spans="1:26" ht="32.1" customHeight="1">
      <c r="A209" s="258"/>
      <c r="B209" s="281"/>
      <c r="C209" s="281"/>
      <c r="D209" s="281"/>
      <c r="E209" s="281"/>
      <c r="F209" s="282">
        <v>380</v>
      </c>
      <c r="G209" s="268"/>
      <c r="H209" s="281"/>
      <c r="I209" s="281"/>
      <c r="J209" s="282"/>
      <c r="K209" s="282"/>
      <c r="L209" s="281"/>
      <c r="M209" s="281"/>
      <c r="N209" s="281"/>
      <c r="O209" s="281"/>
      <c r="P209" s="281"/>
      <c r="Q209" s="281"/>
      <c r="R209" s="281"/>
      <c r="S209" s="281"/>
      <c r="T209" s="283"/>
      <c r="U209" s="283"/>
      <c r="V209" s="284" t="s">
        <v>2434</v>
      </c>
      <c r="W209" s="289"/>
      <c r="X209" s="1316"/>
      <c r="Y209" s="285"/>
      <c r="Z209" s="1316"/>
    </row>
    <row r="210" spans="1:26" ht="32.1" customHeight="1">
      <c r="A210" s="258">
        <v>102</v>
      </c>
      <c r="B210" s="281" t="s">
        <v>2112</v>
      </c>
      <c r="C210" s="281" t="s">
        <v>376</v>
      </c>
      <c r="D210" s="281" t="s">
        <v>280</v>
      </c>
      <c r="E210" s="281">
        <v>48.15</v>
      </c>
      <c r="F210" s="282"/>
      <c r="G210" s="270">
        <f>G208+F209</f>
        <v>38263.297999999988</v>
      </c>
      <c r="H210" s="281">
        <v>205.47800000000001</v>
      </c>
      <c r="I210" s="281" t="s">
        <v>2112</v>
      </c>
      <c r="J210" s="282">
        <v>756</v>
      </c>
      <c r="K210" s="282">
        <v>378</v>
      </c>
      <c r="L210" s="281">
        <v>192</v>
      </c>
      <c r="M210" s="281">
        <v>186</v>
      </c>
      <c r="N210" s="281">
        <v>378</v>
      </c>
      <c r="O210" s="281">
        <v>192</v>
      </c>
      <c r="P210" s="281">
        <v>187</v>
      </c>
      <c r="Q210" s="281">
        <v>379</v>
      </c>
      <c r="R210" s="281" t="s">
        <v>2439</v>
      </c>
      <c r="S210" s="281" t="s">
        <v>2440</v>
      </c>
      <c r="T210" s="283">
        <v>558801.51899999997</v>
      </c>
      <c r="U210" s="283">
        <v>3221962.1690000002</v>
      </c>
      <c r="V210" s="284"/>
      <c r="W210" s="289" t="s">
        <v>871</v>
      </c>
      <c r="X210" s="1316"/>
      <c r="Y210" s="285"/>
      <c r="Z210" s="1316"/>
    </row>
    <row r="211" spans="1:26" ht="32.1" customHeight="1">
      <c r="A211" s="258"/>
      <c r="B211" s="281"/>
      <c r="C211" s="281"/>
      <c r="D211" s="281"/>
      <c r="E211" s="281"/>
      <c r="F211" s="282">
        <v>376</v>
      </c>
      <c r="G211" s="268"/>
      <c r="H211" s="281"/>
      <c r="I211" s="281"/>
      <c r="J211" s="282"/>
      <c r="K211" s="282"/>
      <c r="L211" s="281"/>
      <c r="M211" s="281"/>
      <c r="N211" s="281"/>
      <c r="O211" s="281"/>
      <c r="P211" s="281"/>
      <c r="Q211" s="281"/>
      <c r="R211" s="281"/>
      <c r="S211" s="281"/>
      <c r="T211" s="283"/>
      <c r="U211" s="283"/>
      <c r="V211" s="284" t="s">
        <v>2441</v>
      </c>
      <c r="W211" s="289"/>
      <c r="X211" s="1316"/>
      <c r="Y211" s="285"/>
      <c r="Z211" s="1316"/>
    </row>
    <row r="212" spans="1:26" ht="32.1" customHeight="1">
      <c r="A212" s="258">
        <v>103</v>
      </c>
      <c r="B212" s="281" t="s">
        <v>2112</v>
      </c>
      <c r="C212" s="281" t="s">
        <v>176</v>
      </c>
      <c r="D212" s="281" t="s">
        <v>280</v>
      </c>
      <c r="E212" s="281">
        <v>48.15</v>
      </c>
      <c r="F212" s="282"/>
      <c r="G212" s="270">
        <f>G210+F211</f>
        <v>38639.297999999988</v>
      </c>
      <c r="H212" s="281">
        <v>205.82300000000001</v>
      </c>
      <c r="I212" s="281" t="s">
        <v>2112</v>
      </c>
      <c r="J212" s="282">
        <v>766</v>
      </c>
      <c r="K212" s="282">
        <v>383</v>
      </c>
      <c r="L212" s="281">
        <v>190</v>
      </c>
      <c r="M212" s="281">
        <v>174</v>
      </c>
      <c r="N212" s="281">
        <v>364</v>
      </c>
      <c r="O212" s="281">
        <v>190</v>
      </c>
      <c r="P212" s="281">
        <v>182</v>
      </c>
      <c r="Q212" s="281">
        <v>372</v>
      </c>
      <c r="R212" s="281" t="s">
        <v>2442</v>
      </c>
      <c r="S212" s="281" t="s">
        <v>2443</v>
      </c>
      <c r="T212" s="283">
        <v>558835.45799999998</v>
      </c>
      <c r="U212" s="283">
        <v>3222336.6340000001</v>
      </c>
      <c r="V212" s="284"/>
      <c r="W212" s="289" t="s">
        <v>871</v>
      </c>
      <c r="X212" s="1316"/>
      <c r="Y212" s="285"/>
      <c r="Z212" s="1316"/>
    </row>
    <row r="213" spans="1:26" ht="32.1" customHeight="1">
      <c r="A213" s="258"/>
      <c r="B213" s="281"/>
      <c r="C213" s="281"/>
      <c r="D213" s="281"/>
      <c r="E213" s="281"/>
      <c r="F213" s="282">
        <v>390</v>
      </c>
      <c r="G213" s="268"/>
      <c r="H213" s="281"/>
      <c r="I213" s="281"/>
      <c r="J213" s="282"/>
      <c r="K213" s="282"/>
      <c r="L213" s="281"/>
      <c r="M213" s="281"/>
      <c r="N213" s="281"/>
      <c r="O213" s="281"/>
      <c r="P213" s="281"/>
      <c r="Q213" s="281"/>
      <c r="R213" s="281"/>
      <c r="S213" s="281"/>
      <c r="T213" s="283"/>
      <c r="U213" s="283"/>
      <c r="V213" s="284" t="s">
        <v>2444</v>
      </c>
      <c r="W213" s="289"/>
      <c r="X213" s="1316"/>
      <c r="Y213" s="285"/>
      <c r="Z213" s="1316"/>
    </row>
    <row r="214" spans="1:26" ht="32.1" customHeight="1">
      <c r="A214" s="258">
        <v>104</v>
      </c>
      <c r="B214" s="281" t="s">
        <v>2112</v>
      </c>
      <c r="C214" s="281" t="s">
        <v>506</v>
      </c>
      <c r="D214" s="281" t="s">
        <v>282</v>
      </c>
      <c r="E214" s="281">
        <v>51.15</v>
      </c>
      <c r="F214" s="282"/>
      <c r="G214" s="270">
        <f>G212+F213</f>
        <v>39029.297999999988</v>
      </c>
      <c r="H214" s="281">
        <v>206.34</v>
      </c>
      <c r="I214" s="281" t="s">
        <v>2112</v>
      </c>
      <c r="J214" s="282">
        <v>787</v>
      </c>
      <c r="K214" s="282">
        <v>393.5</v>
      </c>
      <c r="L214" s="281">
        <v>216</v>
      </c>
      <c r="M214" s="281">
        <v>219</v>
      </c>
      <c r="N214" s="281">
        <v>435</v>
      </c>
      <c r="O214" s="281">
        <v>209</v>
      </c>
      <c r="P214" s="281">
        <v>212</v>
      </c>
      <c r="Q214" s="281">
        <v>421</v>
      </c>
      <c r="R214" s="281" t="s">
        <v>2445</v>
      </c>
      <c r="S214" s="281" t="s">
        <v>2446</v>
      </c>
      <c r="T214" s="283">
        <v>558870.66200000001</v>
      </c>
      <c r="U214" s="283">
        <v>3222725.0419999999</v>
      </c>
      <c r="V214" s="284"/>
      <c r="W214" s="289" t="s">
        <v>871</v>
      </c>
      <c r="X214" s="1316"/>
      <c r="Y214" s="285"/>
      <c r="Z214" s="1316"/>
    </row>
    <row r="215" spans="1:26" ht="32.1" customHeight="1">
      <c r="A215" s="258"/>
      <c r="B215" s="281"/>
      <c r="C215" s="281"/>
      <c r="D215" s="281"/>
      <c r="E215" s="281"/>
      <c r="F215" s="282">
        <v>397</v>
      </c>
      <c r="G215" s="268"/>
      <c r="H215" s="281"/>
      <c r="I215" s="281"/>
      <c r="J215" s="282"/>
      <c r="K215" s="282"/>
      <c r="L215" s="281"/>
      <c r="M215" s="281"/>
      <c r="N215" s="281"/>
      <c r="O215" s="281"/>
      <c r="P215" s="281"/>
      <c r="Q215" s="281"/>
      <c r="R215" s="281"/>
      <c r="S215" s="281"/>
      <c r="T215" s="283"/>
      <c r="U215" s="283"/>
      <c r="V215" s="284" t="s">
        <v>2130</v>
      </c>
      <c r="W215" s="289"/>
      <c r="X215" s="1316"/>
      <c r="Y215" s="285"/>
      <c r="Z215" s="1316"/>
    </row>
    <row r="216" spans="1:26" ht="32.1" customHeight="1">
      <c r="A216" s="258">
        <v>105</v>
      </c>
      <c r="B216" s="281" t="s">
        <v>2112</v>
      </c>
      <c r="C216" s="281" t="s">
        <v>507</v>
      </c>
      <c r="D216" s="281" t="s">
        <v>280</v>
      </c>
      <c r="E216" s="281">
        <v>48.15</v>
      </c>
      <c r="F216" s="282"/>
      <c r="G216" s="270">
        <f>G214+F215</f>
        <v>39426.297999999988</v>
      </c>
      <c r="H216" s="281">
        <v>206</v>
      </c>
      <c r="I216" s="281" t="s">
        <v>2112</v>
      </c>
      <c r="J216" s="282">
        <v>777</v>
      </c>
      <c r="K216" s="282">
        <v>388.5</v>
      </c>
      <c r="L216" s="281">
        <v>179</v>
      </c>
      <c r="M216" s="281">
        <v>170</v>
      </c>
      <c r="N216" s="281">
        <v>349</v>
      </c>
      <c r="O216" s="281">
        <v>186</v>
      </c>
      <c r="P216" s="281">
        <v>178</v>
      </c>
      <c r="Q216" s="281">
        <v>364</v>
      </c>
      <c r="R216" s="281" t="s">
        <v>2447</v>
      </c>
      <c r="S216" s="281" t="s">
        <v>2448</v>
      </c>
      <c r="T216" s="283">
        <v>558906.49699999997</v>
      </c>
      <c r="U216" s="283">
        <v>3223120.4210000001</v>
      </c>
      <c r="V216" s="284"/>
      <c r="W216" s="289" t="s">
        <v>871</v>
      </c>
      <c r="X216" s="1316"/>
      <c r="Y216" s="285"/>
      <c r="Z216" s="1316"/>
    </row>
    <row r="217" spans="1:26" ht="32.1" customHeight="1">
      <c r="A217" s="258"/>
      <c r="B217" s="281"/>
      <c r="C217" s="281"/>
      <c r="D217" s="281"/>
      <c r="E217" s="281"/>
      <c r="F217" s="282">
        <v>380</v>
      </c>
      <c r="G217" s="268"/>
      <c r="H217" s="281"/>
      <c r="I217" s="281"/>
      <c r="J217" s="282"/>
      <c r="K217" s="282"/>
      <c r="L217" s="281"/>
      <c r="M217" s="281"/>
      <c r="N217" s="281"/>
      <c r="O217" s="281"/>
      <c r="P217" s="281"/>
      <c r="Q217" s="281"/>
      <c r="R217" s="281"/>
      <c r="S217" s="281"/>
      <c r="T217" s="283"/>
      <c r="U217" s="283"/>
      <c r="V217" s="284" t="s">
        <v>2449</v>
      </c>
      <c r="W217" s="289"/>
      <c r="X217" s="1316"/>
      <c r="Y217" s="285"/>
      <c r="Z217" s="1316"/>
    </row>
    <row r="218" spans="1:26" ht="32.1" customHeight="1">
      <c r="A218" s="258">
        <v>106</v>
      </c>
      <c r="B218" s="281" t="s">
        <v>2112</v>
      </c>
      <c r="C218" s="281" t="s">
        <v>508</v>
      </c>
      <c r="D218" s="281" t="s">
        <v>282</v>
      </c>
      <c r="E218" s="281">
        <v>51.15</v>
      </c>
      <c r="F218" s="282"/>
      <c r="G218" s="270">
        <f>G216+F217</f>
        <v>39806.297999999988</v>
      </c>
      <c r="H218" s="281">
        <v>206.21700000000001</v>
      </c>
      <c r="I218" s="281" t="s">
        <v>2112</v>
      </c>
      <c r="J218" s="282">
        <v>778</v>
      </c>
      <c r="K218" s="282">
        <v>389</v>
      </c>
      <c r="L218" s="281">
        <v>210</v>
      </c>
      <c r="M218" s="281">
        <v>215</v>
      </c>
      <c r="N218" s="281">
        <v>425</v>
      </c>
      <c r="O218" s="281">
        <v>203</v>
      </c>
      <c r="P218" s="281">
        <v>210</v>
      </c>
      <c r="Q218" s="281">
        <v>413</v>
      </c>
      <c r="R218" s="281" t="s">
        <v>2450</v>
      </c>
      <c r="S218" s="281" t="s">
        <v>2451</v>
      </c>
      <c r="T218" s="283">
        <v>558940.79799999995</v>
      </c>
      <c r="U218" s="283">
        <v>3223498.87</v>
      </c>
      <c r="V218" s="284"/>
      <c r="W218" s="289" t="s">
        <v>869</v>
      </c>
      <c r="X218" s="1316"/>
      <c r="Y218" s="285"/>
      <c r="Z218" s="1316"/>
    </row>
    <row r="219" spans="1:26" ht="32.1" customHeight="1">
      <c r="A219" s="258"/>
      <c r="B219" s="281"/>
      <c r="C219" s="281"/>
      <c r="D219" s="281"/>
      <c r="E219" s="281"/>
      <c r="F219" s="282">
        <v>398</v>
      </c>
      <c r="G219" s="268"/>
      <c r="H219" s="281"/>
      <c r="I219" s="281"/>
      <c r="J219" s="282"/>
      <c r="K219" s="282"/>
      <c r="L219" s="281"/>
      <c r="M219" s="281"/>
      <c r="N219" s="281"/>
      <c r="O219" s="281"/>
      <c r="P219" s="281"/>
      <c r="Q219" s="281"/>
      <c r="R219" s="281"/>
      <c r="S219" s="281"/>
      <c r="T219" s="283"/>
      <c r="U219" s="283"/>
      <c r="V219" s="284" t="s">
        <v>2452</v>
      </c>
      <c r="W219" s="289"/>
      <c r="X219" s="1316"/>
      <c r="Y219" s="285"/>
      <c r="Z219" s="1316"/>
    </row>
    <row r="220" spans="1:26" ht="32.1" customHeight="1">
      <c r="A220" s="258">
        <v>107</v>
      </c>
      <c r="B220" s="281" t="s">
        <v>2112</v>
      </c>
      <c r="C220" s="281" t="s">
        <v>509</v>
      </c>
      <c r="D220" s="281" t="s">
        <v>280</v>
      </c>
      <c r="E220" s="281">
        <v>48.15</v>
      </c>
      <c r="F220" s="282"/>
      <c r="G220" s="270">
        <f>G218+F219</f>
        <v>40204.297999999988</v>
      </c>
      <c r="H220" s="281">
        <v>206.60300000000001</v>
      </c>
      <c r="I220" s="281" t="s">
        <v>2112</v>
      </c>
      <c r="J220" s="282">
        <v>760.44200000000001</v>
      </c>
      <c r="K220" s="282">
        <v>380.221</v>
      </c>
      <c r="L220" s="281">
        <v>184</v>
      </c>
      <c r="M220" s="281">
        <v>208</v>
      </c>
      <c r="N220" s="281">
        <v>392</v>
      </c>
      <c r="O220" s="281">
        <v>190</v>
      </c>
      <c r="P220" s="281">
        <v>199</v>
      </c>
      <c r="Q220" s="281">
        <v>389</v>
      </c>
      <c r="R220" s="281" t="s">
        <v>2453</v>
      </c>
      <c r="S220" s="281" t="s">
        <v>2454</v>
      </c>
      <c r="T220" s="283">
        <v>558976.723</v>
      </c>
      <c r="U220" s="283">
        <v>3223895.2450000001</v>
      </c>
      <c r="V220" s="284"/>
      <c r="W220" s="289" t="s">
        <v>869</v>
      </c>
      <c r="X220" s="1316"/>
      <c r="Y220" s="285"/>
      <c r="Z220" s="1316"/>
    </row>
    <row r="221" spans="1:26" ht="32.1" customHeight="1">
      <c r="A221" s="258"/>
      <c r="B221" s="281"/>
      <c r="C221" s="281"/>
      <c r="D221" s="281"/>
      <c r="E221" s="281"/>
      <c r="F221" s="282">
        <v>362.44200000000001</v>
      </c>
      <c r="G221" s="268"/>
      <c r="H221" s="281"/>
      <c r="I221" s="281"/>
      <c r="J221" s="282"/>
      <c r="K221" s="282"/>
      <c r="L221" s="281"/>
      <c r="M221" s="281"/>
      <c r="N221" s="281"/>
      <c r="O221" s="281"/>
      <c r="P221" s="281"/>
      <c r="Q221" s="281"/>
      <c r="R221" s="281"/>
      <c r="S221" s="281"/>
      <c r="T221" s="283"/>
      <c r="U221" s="283"/>
      <c r="V221" s="284" t="s">
        <v>2455</v>
      </c>
      <c r="W221" s="289"/>
      <c r="X221" s="1316"/>
      <c r="Y221" s="285"/>
      <c r="Z221" s="1316"/>
    </row>
    <row r="222" spans="1:26" ht="32.1" customHeight="1">
      <c r="A222" s="258">
        <v>108</v>
      </c>
      <c r="B222" s="281" t="s">
        <v>2456</v>
      </c>
      <c r="C222" s="281" t="s">
        <v>183</v>
      </c>
      <c r="D222" s="281" t="s">
        <v>510</v>
      </c>
      <c r="E222" s="281">
        <v>43.87</v>
      </c>
      <c r="F222" s="282"/>
      <c r="G222" s="270">
        <f>G220+F221</f>
        <v>40566.739999999991</v>
      </c>
      <c r="H222" s="281">
        <v>206.06</v>
      </c>
      <c r="I222" s="281" t="s">
        <v>2457</v>
      </c>
      <c r="J222" s="282">
        <v>710.44200000000001</v>
      </c>
      <c r="K222" s="282">
        <v>355.221</v>
      </c>
      <c r="L222" s="281">
        <v>154</v>
      </c>
      <c r="M222" s="281">
        <v>160</v>
      </c>
      <c r="N222" s="281">
        <v>314</v>
      </c>
      <c r="O222" s="281">
        <v>164</v>
      </c>
      <c r="P222" s="281">
        <v>165</v>
      </c>
      <c r="Q222" s="281">
        <v>329</v>
      </c>
      <c r="R222" s="281" t="s">
        <v>2458</v>
      </c>
      <c r="S222" s="281" t="s">
        <v>2459</v>
      </c>
      <c r="T222" s="283">
        <v>559009.43900000001</v>
      </c>
      <c r="U222" s="283">
        <v>3224256.2069999999</v>
      </c>
      <c r="V222" s="284"/>
      <c r="W222" s="289" t="s">
        <v>869</v>
      </c>
      <c r="X222" s="1316"/>
      <c r="Y222" s="285"/>
      <c r="Z222" s="1316"/>
    </row>
    <row r="223" spans="1:26" ht="32.1" customHeight="1">
      <c r="A223" s="258"/>
      <c r="B223" s="281"/>
      <c r="C223" s="281"/>
      <c r="D223" s="281"/>
      <c r="E223" s="281"/>
      <c r="F223" s="282">
        <v>348</v>
      </c>
      <c r="G223" s="268"/>
      <c r="H223" s="281"/>
      <c r="I223" s="281"/>
      <c r="J223" s="282"/>
      <c r="K223" s="282"/>
      <c r="L223" s="281"/>
      <c r="M223" s="281"/>
      <c r="N223" s="281"/>
      <c r="O223" s="281"/>
      <c r="P223" s="281"/>
      <c r="Q223" s="281"/>
      <c r="R223" s="281"/>
      <c r="S223" s="281"/>
      <c r="T223" s="283"/>
      <c r="U223" s="283"/>
      <c r="V223" s="284" t="s">
        <v>2460</v>
      </c>
      <c r="W223" s="289"/>
      <c r="X223" s="1316"/>
      <c r="Y223" s="285"/>
      <c r="Z223" s="1316"/>
    </row>
    <row r="224" spans="1:26" ht="32.1" customHeight="1">
      <c r="A224" s="258">
        <v>109</v>
      </c>
      <c r="B224" s="281" t="s">
        <v>2112</v>
      </c>
      <c r="C224" s="281" t="s">
        <v>378</v>
      </c>
      <c r="D224" s="281" t="s">
        <v>381</v>
      </c>
      <c r="E224" s="281">
        <v>46.65</v>
      </c>
      <c r="F224" s="282"/>
      <c r="G224" s="270">
        <f>G222+F223</f>
        <v>40914.739999999991</v>
      </c>
      <c r="H224" s="281">
        <v>205.989</v>
      </c>
      <c r="I224" s="281" t="s">
        <v>2112</v>
      </c>
      <c r="J224" s="282">
        <v>720</v>
      </c>
      <c r="K224" s="282">
        <v>360</v>
      </c>
      <c r="L224" s="281">
        <v>188</v>
      </c>
      <c r="M224" s="281">
        <v>176</v>
      </c>
      <c r="N224" s="281">
        <v>364</v>
      </c>
      <c r="O224" s="281">
        <v>183</v>
      </c>
      <c r="P224" s="281">
        <v>180</v>
      </c>
      <c r="Q224" s="281">
        <v>363</v>
      </c>
      <c r="R224" s="281" t="s">
        <v>2461</v>
      </c>
      <c r="S224" s="281" t="s">
        <v>2462</v>
      </c>
      <c r="T224" s="283">
        <v>559016.06499999994</v>
      </c>
      <c r="U224" s="283">
        <v>3224604.1439999999</v>
      </c>
      <c r="V224" s="284"/>
      <c r="W224" s="289" t="s">
        <v>869</v>
      </c>
      <c r="X224" s="1316"/>
      <c r="Y224" s="285"/>
      <c r="Z224" s="1316"/>
    </row>
    <row r="225" spans="1:26" ht="32.1" customHeight="1">
      <c r="A225" s="258"/>
      <c r="B225" s="281"/>
      <c r="C225" s="281"/>
      <c r="D225" s="281"/>
      <c r="E225" s="281"/>
      <c r="F225" s="282">
        <v>372</v>
      </c>
      <c r="G225" s="268"/>
      <c r="H225" s="281"/>
      <c r="I225" s="281"/>
      <c r="J225" s="282"/>
      <c r="K225" s="282"/>
      <c r="L225" s="281"/>
      <c r="M225" s="281"/>
      <c r="N225" s="281"/>
      <c r="O225" s="281"/>
      <c r="P225" s="281"/>
      <c r="Q225" s="281"/>
      <c r="R225" s="281"/>
      <c r="S225" s="281"/>
      <c r="T225" s="283"/>
      <c r="U225" s="283"/>
      <c r="V225" s="284" t="s">
        <v>2463</v>
      </c>
      <c r="W225" s="289"/>
      <c r="X225" s="1316"/>
      <c r="Y225" s="285"/>
      <c r="Z225" s="1316"/>
    </row>
    <row r="226" spans="1:26" ht="32.1" customHeight="1">
      <c r="A226" s="258">
        <v>110</v>
      </c>
      <c r="B226" s="281" t="s">
        <v>2112</v>
      </c>
      <c r="C226" s="281" t="s">
        <v>178</v>
      </c>
      <c r="D226" s="281" t="s">
        <v>280</v>
      </c>
      <c r="E226" s="281">
        <v>48.15</v>
      </c>
      <c r="F226" s="282"/>
      <c r="G226" s="270">
        <f>G224+F225</f>
        <v>41286.739999999991</v>
      </c>
      <c r="H226" s="281">
        <v>206.03100000000001</v>
      </c>
      <c r="I226" s="281" t="s">
        <v>2112</v>
      </c>
      <c r="J226" s="282">
        <v>794</v>
      </c>
      <c r="K226" s="282">
        <v>397</v>
      </c>
      <c r="L226" s="281">
        <v>196</v>
      </c>
      <c r="M226" s="281">
        <v>182</v>
      </c>
      <c r="N226" s="281">
        <v>378</v>
      </c>
      <c r="O226" s="281">
        <v>193</v>
      </c>
      <c r="P226" s="281">
        <v>193</v>
      </c>
      <c r="Q226" s="281">
        <v>386</v>
      </c>
      <c r="R226" s="281" t="s">
        <v>2464</v>
      </c>
      <c r="S226" s="281" t="s">
        <v>2465</v>
      </c>
      <c r="T226" s="283">
        <v>559023.14800000004</v>
      </c>
      <c r="U226" s="283">
        <v>3224976.0759999999</v>
      </c>
      <c r="V226" s="284"/>
      <c r="W226" s="289" t="s">
        <v>869</v>
      </c>
      <c r="X226" s="1316"/>
      <c r="Y226" s="285"/>
      <c r="Z226" s="1316"/>
    </row>
    <row r="227" spans="1:26" ht="32.1" customHeight="1">
      <c r="A227" s="258"/>
      <c r="B227" s="281"/>
      <c r="C227" s="281"/>
      <c r="D227" s="281"/>
      <c r="E227" s="281"/>
      <c r="F227" s="282">
        <v>422</v>
      </c>
      <c r="G227" s="268"/>
      <c r="H227" s="281"/>
      <c r="I227" s="281"/>
      <c r="J227" s="282"/>
      <c r="K227" s="282"/>
      <c r="L227" s="281"/>
      <c r="M227" s="281"/>
      <c r="N227" s="281"/>
      <c r="O227" s="281"/>
      <c r="P227" s="281"/>
      <c r="Q227" s="281"/>
      <c r="R227" s="281"/>
      <c r="S227" s="281"/>
      <c r="T227" s="283"/>
      <c r="U227" s="283"/>
      <c r="V227" s="284" t="s">
        <v>2466</v>
      </c>
      <c r="W227" s="289"/>
      <c r="X227" s="1316"/>
      <c r="Y227" s="285"/>
      <c r="Z227" s="1316"/>
    </row>
    <row r="228" spans="1:26" ht="32.1" customHeight="1">
      <c r="A228" s="258">
        <v>111</v>
      </c>
      <c r="B228" s="281" t="s">
        <v>2112</v>
      </c>
      <c r="C228" s="281" t="s">
        <v>379</v>
      </c>
      <c r="D228" s="281" t="s">
        <v>276</v>
      </c>
      <c r="E228" s="281">
        <v>54.15</v>
      </c>
      <c r="F228" s="282"/>
      <c r="G228" s="270">
        <f>G226+F227</f>
        <v>41708.739999999991</v>
      </c>
      <c r="H228" s="281">
        <v>205.31299999999999</v>
      </c>
      <c r="I228" s="281" t="s">
        <v>2112</v>
      </c>
      <c r="J228" s="282">
        <v>842</v>
      </c>
      <c r="K228" s="282">
        <v>421</v>
      </c>
      <c r="L228" s="281">
        <v>241</v>
      </c>
      <c r="M228" s="281">
        <v>247</v>
      </c>
      <c r="N228" s="281">
        <v>488</v>
      </c>
      <c r="O228" s="281">
        <v>231</v>
      </c>
      <c r="P228" s="281">
        <v>234</v>
      </c>
      <c r="Q228" s="281">
        <v>465</v>
      </c>
      <c r="R228" s="281" t="s">
        <v>2467</v>
      </c>
      <c r="S228" s="281" t="s">
        <v>2468</v>
      </c>
      <c r="T228" s="283">
        <v>559031.18400000001</v>
      </c>
      <c r="U228" s="283">
        <v>3225398</v>
      </c>
      <c r="V228" s="284"/>
      <c r="W228" s="289" t="s">
        <v>869</v>
      </c>
      <c r="X228" s="1316"/>
      <c r="Y228" s="285"/>
      <c r="Z228" s="1316"/>
    </row>
    <row r="229" spans="1:26" ht="32.1" customHeight="1">
      <c r="A229" s="258"/>
      <c r="B229" s="281"/>
      <c r="C229" s="281"/>
      <c r="D229" s="281"/>
      <c r="E229" s="281"/>
      <c r="F229" s="282">
        <v>420</v>
      </c>
      <c r="G229" s="268"/>
      <c r="H229" s="281"/>
      <c r="I229" s="281"/>
      <c r="J229" s="282"/>
      <c r="K229" s="282"/>
      <c r="L229" s="281"/>
      <c r="M229" s="281"/>
      <c r="N229" s="281"/>
      <c r="O229" s="281"/>
      <c r="P229" s="281"/>
      <c r="Q229" s="281"/>
      <c r="R229" s="281"/>
      <c r="S229" s="281"/>
      <c r="T229" s="283"/>
      <c r="U229" s="283"/>
      <c r="V229" s="284" t="s">
        <v>2469</v>
      </c>
      <c r="W229" s="289"/>
      <c r="X229" s="1316"/>
      <c r="Y229" s="285"/>
      <c r="Z229" s="1316"/>
    </row>
    <row r="230" spans="1:26" ht="32.1" customHeight="1">
      <c r="A230" s="258">
        <v>112</v>
      </c>
      <c r="B230" s="281" t="s">
        <v>2112</v>
      </c>
      <c r="C230" s="281" t="s">
        <v>380</v>
      </c>
      <c r="D230" s="281" t="s">
        <v>280</v>
      </c>
      <c r="E230" s="281">
        <v>48.15</v>
      </c>
      <c r="F230" s="282"/>
      <c r="G230" s="270">
        <f>G228+F229</f>
        <v>42128.739999999991</v>
      </c>
      <c r="H230" s="281">
        <v>204.79599999999999</v>
      </c>
      <c r="I230" s="281" t="s">
        <v>2112</v>
      </c>
      <c r="J230" s="282">
        <v>778.14100000000008</v>
      </c>
      <c r="K230" s="282">
        <v>389.07050000000004</v>
      </c>
      <c r="L230" s="281">
        <v>174</v>
      </c>
      <c r="M230" s="281">
        <v>164</v>
      </c>
      <c r="N230" s="281">
        <v>338</v>
      </c>
      <c r="O230" s="281">
        <v>187</v>
      </c>
      <c r="P230" s="281">
        <v>169</v>
      </c>
      <c r="Q230" s="281">
        <v>356</v>
      </c>
      <c r="R230" s="281" t="s">
        <v>2470</v>
      </c>
      <c r="S230" s="281" t="s">
        <v>2471</v>
      </c>
      <c r="T230" s="283">
        <v>559039.18099999998</v>
      </c>
      <c r="U230" s="283">
        <v>3225817.9240000001</v>
      </c>
      <c r="V230" s="284"/>
      <c r="W230" s="289" t="s">
        <v>869</v>
      </c>
      <c r="X230" s="1316"/>
      <c r="Y230" s="285"/>
      <c r="Z230" s="1316"/>
    </row>
    <row r="231" spans="1:26" ht="32.1" customHeight="1">
      <c r="A231" s="258"/>
      <c r="B231" s="281"/>
      <c r="C231" s="281"/>
      <c r="D231" s="281"/>
      <c r="E231" s="281"/>
      <c r="F231" s="282">
        <v>358.14100000000002</v>
      </c>
      <c r="G231" s="268"/>
      <c r="H231" s="281"/>
      <c r="I231" s="281"/>
      <c r="J231" s="282"/>
      <c r="K231" s="282"/>
      <c r="L231" s="281"/>
      <c r="M231" s="281"/>
      <c r="N231" s="281"/>
      <c r="O231" s="281"/>
      <c r="P231" s="281"/>
      <c r="Q231" s="281"/>
      <c r="R231" s="281"/>
      <c r="S231" s="281"/>
      <c r="T231" s="283"/>
      <c r="U231" s="283"/>
      <c r="V231" s="284" t="s">
        <v>2472</v>
      </c>
      <c r="W231" s="289"/>
      <c r="X231" s="1316"/>
      <c r="Y231" s="285"/>
      <c r="Z231" s="1316"/>
    </row>
    <row r="232" spans="1:26" ht="32.1" customHeight="1">
      <c r="A232" s="258">
        <v>113</v>
      </c>
      <c r="B232" s="281" t="s">
        <v>2473</v>
      </c>
      <c r="C232" s="281" t="s">
        <v>185</v>
      </c>
      <c r="D232" s="281" t="s">
        <v>299</v>
      </c>
      <c r="E232" s="281">
        <v>49.87</v>
      </c>
      <c r="F232" s="282"/>
      <c r="G232" s="270">
        <f>G230+F231</f>
        <v>42486.880999999994</v>
      </c>
      <c r="H232" s="281">
        <v>204.74</v>
      </c>
      <c r="I232" s="281" t="s">
        <v>2474</v>
      </c>
      <c r="J232" s="282">
        <v>824.14100000000008</v>
      </c>
      <c r="K232" s="282">
        <v>412.07050000000004</v>
      </c>
      <c r="L232" s="281">
        <v>195</v>
      </c>
      <c r="M232" s="281">
        <v>204</v>
      </c>
      <c r="N232" s="281">
        <v>399</v>
      </c>
      <c r="O232" s="281">
        <v>189</v>
      </c>
      <c r="P232" s="281">
        <v>214</v>
      </c>
      <c r="Q232" s="281">
        <v>403</v>
      </c>
      <c r="R232" s="281" t="s">
        <v>2475</v>
      </c>
      <c r="S232" s="281" t="s">
        <v>2476</v>
      </c>
      <c r="T232" s="283">
        <v>559046</v>
      </c>
      <c r="U232" s="283">
        <v>3226176</v>
      </c>
      <c r="V232" s="284"/>
      <c r="W232" s="289" t="s">
        <v>869</v>
      </c>
      <c r="X232" s="1316"/>
      <c r="Y232" s="285"/>
      <c r="Z232" s="1316"/>
    </row>
    <row r="233" spans="1:26" ht="32.1" customHeight="1">
      <c r="A233" s="258"/>
      <c r="B233" s="281"/>
      <c r="C233" s="281"/>
      <c r="D233" s="281"/>
      <c r="E233" s="281"/>
      <c r="F233" s="282">
        <v>466</v>
      </c>
      <c r="G233" s="268"/>
      <c r="H233" s="281"/>
      <c r="I233" s="281"/>
      <c r="J233" s="282"/>
      <c r="K233" s="282"/>
      <c r="L233" s="281"/>
      <c r="M233" s="281"/>
      <c r="N233" s="281"/>
      <c r="O233" s="281"/>
      <c r="P233" s="281"/>
      <c r="Q233" s="281"/>
      <c r="R233" s="281"/>
      <c r="S233" s="281"/>
      <c r="T233" s="283"/>
      <c r="U233" s="283"/>
      <c r="V233" s="284" t="s">
        <v>2477</v>
      </c>
      <c r="W233" s="289"/>
      <c r="X233" s="1316"/>
      <c r="Y233" s="285"/>
      <c r="Z233" s="1316"/>
    </row>
    <row r="234" spans="1:26" ht="32.1" customHeight="1">
      <c r="A234" s="258">
        <v>114</v>
      </c>
      <c r="B234" s="281" t="s">
        <v>2112</v>
      </c>
      <c r="C234" s="281" t="s">
        <v>388</v>
      </c>
      <c r="D234" s="281" t="s">
        <v>298</v>
      </c>
      <c r="E234" s="281">
        <v>57.15</v>
      </c>
      <c r="F234" s="282"/>
      <c r="G234" s="270">
        <f>G232+F233</f>
        <v>42952.880999999994</v>
      </c>
      <c r="H234" s="281">
        <v>203.977</v>
      </c>
      <c r="I234" s="281" t="s">
        <v>2112</v>
      </c>
      <c r="J234" s="282">
        <v>786</v>
      </c>
      <c r="K234" s="282">
        <v>393</v>
      </c>
      <c r="L234" s="281">
        <v>263</v>
      </c>
      <c r="M234" s="281">
        <v>204</v>
      </c>
      <c r="N234" s="281">
        <v>467</v>
      </c>
      <c r="O234" s="281">
        <v>253</v>
      </c>
      <c r="P234" s="281">
        <v>189</v>
      </c>
      <c r="Q234" s="281">
        <v>442</v>
      </c>
      <c r="R234" s="281" t="s">
        <v>2478</v>
      </c>
      <c r="S234" s="281" t="s">
        <v>2479</v>
      </c>
      <c r="T234" s="283">
        <v>558962.56700000004</v>
      </c>
      <c r="U234" s="283">
        <v>3226634.47</v>
      </c>
      <c r="V234" s="284"/>
      <c r="W234" s="289" t="s">
        <v>869</v>
      </c>
      <c r="X234" s="1316"/>
      <c r="Y234" s="285"/>
      <c r="Z234" s="1316"/>
    </row>
    <row r="235" spans="1:26" ht="32.1" customHeight="1">
      <c r="A235" s="258"/>
      <c r="B235" s="281"/>
      <c r="C235" s="281"/>
      <c r="D235" s="281"/>
      <c r="E235" s="281"/>
      <c r="F235" s="282">
        <v>320</v>
      </c>
      <c r="G235" s="268"/>
      <c r="H235" s="281"/>
      <c r="I235" s="281"/>
      <c r="J235" s="282"/>
      <c r="K235" s="282"/>
      <c r="L235" s="281"/>
      <c r="M235" s="281"/>
      <c r="N235" s="281"/>
      <c r="O235" s="281"/>
      <c r="P235" s="281"/>
      <c r="Q235" s="281"/>
      <c r="R235" s="281"/>
      <c r="S235" s="281"/>
      <c r="T235" s="283"/>
      <c r="U235" s="283"/>
      <c r="V235" s="284" t="s">
        <v>2480</v>
      </c>
      <c r="W235" s="289"/>
      <c r="X235" s="1316"/>
      <c r="Y235" s="285"/>
      <c r="Z235" s="1316"/>
    </row>
    <row r="236" spans="1:26" ht="32.1" customHeight="1">
      <c r="A236" s="258">
        <v>115</v>
      </c>
      <c r="B236" s="281" t="s">
        <v>2112</v>
      </c>
      <c r="C236" s="281" t="s">
        <v>389</v>
      </c>
      <c r="D236" s="281" t="s">
        <v>282</v>
      </c>
      <c r="E236" s="281">
        <v>51.15</v>
      </c>
      <c r="F236" s="282"/>
      <c r="G236" s="270">
        <f>G234+F235</f>
        <v>43272.880999999994</v>
      </c>
      <c r="H236" s="281">
        <v>203.95</v>
      </c>
      <c r="I236" s="281" t="s">
        <v>2112</v>
      </c>
      <c r="J236" s="282">
        <v>698.053</v>
      </c>
      <c r="K236" s="282">
        <v>349.0265</v>
      </c>
      <c r="L236" s="281">
        <v>116</v>
      </c>
      <c r="M236" s="281">
        <v>215</v>
      </c>
      <c r="N236" s="281">
        <v>331</v>
      </c>
      <c r="O236" s="281">
        <v>131</v>
      </c>
      <c r="P236" s="281">
        <v>207</v>
      </c>
      <c r="Q236" s="281">
        <v>338</v>
      </c>
      <c r="R236" s="281" t="s">
        <v>2481</v>
      </c>
      <c r="S236" s="281" t="s">
        <v>2482</v>
      </c>
      <c r="T236" s="283">
        <v>558905.27399999998</v>
      </c>
      <c r="U236" s="283">
        <v>3226949.3</v>
      </c>
      <c r="V236" s="284"/>
      <c r="W236" s="289" t="s">
        <v>869</v>
      </c>
      <c r="X236" s="1316"/>
      <c r="Y236" s="285"/>
      <c r="Z236" s="1316"/>
    </row>
    <row r="237" spans="1:26" ht="32.1" customHeight="1">
      <c r="A237" s="258"/>
      <c r="B237" s="281"/>
      <c r="C237" s="281"/>
      <c r="D237" s="281"/>
      <c r="E237" s="281"/>
      <c r="F237" s="282">
        <v>378.053</v>
      </c>
      <c r="G237" s="268"/>
      <c r="H237" s="281"/>
      <c r="I237" s="281"/>
      <c r="J237" s="282"/>
      <c r="K237" s="282"/>
      <c r="L237" s="281"/>
      <c r="M237" s="281"/>
      <c r="N237" s="281"/>
      <c r="O237" s="281"/>
      <c r="P237" s="281"/>
      <c r="Q237" s="281"/>
      <c r="R237" s="281"/>
      <c r="S237" s="281"/>
      <c r="T237" s="283"/>
      <c r="U237" s="283"/>
      <c r="V237" s="284" t="s">
        <v>2483</v>
      </c>
      <c r="W237" s="289"/>
      <c r="X237" s="1316"/>
      <c r="Y237" s="285"/>
      <c r="Z237" s="1316"/>
    </row>
    <row r="238" spans="1:26" ht="32.1" customHeight="1">
      <c r="A238" s="258">
        <v>116</v>
      </c>
      <c r="B238" s="281" t="s">
        <v>2484</v>
      </c>
      <c r="C238" s="281" t="s">
        <v>180</v>
      </c>
      <c r="D238" s="281" t="s">
        <v>281</v>
      </c>
      <c r="E238" s="281">
        <v>46.87</v>
      </c>
      <c r="F238" s="282"/>
      <c r="G238" s="270">
        <f>G236+F237</f>
        <v>43650.933999999994</v>
      </c>
      <c r="H238" s="281">
        <v>203.364</v>
      </c>
      <c r="I238" s="281" t="s">
        <v>2485</v>
      </c>
      <c r="J238" s="282">
        <v>789.053</v>
      </c>
      <c r="K238" s="282">
        <v>394.5265</v>
      </c>
      <c r="L238" s="281">
        <v>164</v>
      </c>
      <c r="M238" s="281">
        <v>182</v>
      </c>
      <c r="N238" s="281">
        <v>346</v>
      </c>
      <c r="O238" s="281">
        <v>172</v>
      </c>
      <c r="P238" s="281">
        <v>191</v>
      </c>
      <c r="Q238" s="281">
        <v>363</v>
      </c>
      <c r="R238" s="281" t="s">
        <v>2486</v>
      </c>
      <c r="S238" s="281" t="s">
        <v>2487</v>
      </c>
      <c r="T238" s="283">
        <v>558837.58700000006</v>
      </c>
      <c r="U238" s="283">
        <v>3227321.2439999999</v>
      </c>
      <c r="V238" s="284"/>
      <c r="W238" s="289" t="s">
        <v>884</v>
      </c>
      <c r="X238" s="1316"/>
      <c r="Y238" s="285"/>
      <c r="Z238" s="1316"/>
    </row>
    <row r="239" spans="1:26" ht="32.1" customHeight="1">
      <c r="A239" s="258"/>
      <c r="B239" s="281"/>
      <c r="C239" s="281"/>
      <c r="D239" s="281"/>
      <c r="E239" s="281"/>
      <c r="F239" s="282">
        <v>411</v>
      </c>
      <c r="G239" s="268"/>
      <c r="H239" s="281"/>
      <c r="I239" s="281"/>
      <c r="J239" s="282"/>
      <c r="K239" s="282"/>
      <c r="L239" s="281"/>
      <c r="M239" s="281"/>
      <c r="N239" s="281"/>
      <c r="O239" s="281"/>
      <c r="P239" s="281"/>
      <c r="Q239" s="281"/>
      <c r="R239" s="281"/>
      <c r="S239" s="281"/>
      <c r="T239" s="283"/>
      <c r="U239" s="283"/>
      <c r="V239" s="284" t="s">
        <v>2488</v>
      </c>
      <c r="W239" s="289"/>
      <c r="X239" s="1316"/>
      <c r="Y239" s="285"/>
      <c r="Z239" s="1316"/>
    </row>
    <row r="240" spans="1:26" ht="32.1" customHeight="1">
      <c r="A240" s="258">
        <v>117</v>
      </c>
      <c r="B240" s="281" t="s">
        <v>2112</v>
      </c>
      <c r="C240" s="281" t="s">
        <v>392</v>
      </c>
      <c r="D240" s="281" t="s">
        <v>282</v>
      </c>
      <c r="E240" s="281">
        <v>51.15</v>
      </c>
      <c r="F240" s="282"/>
      <c r="G240" s="270">
        <f>G238+F239</f>
        <v>44061.933999999994</v>
      </c>
      <c r="H240" s="281">
        <v>203.87700000000001</v>
      </c>
      <c r="I240" s="281" t="s">
        <v>2112</v>
      </c>
      <c r="J240" s="282">
        <v>789</v>
      </c>
      <c r="K240" s="282">
        <v>394.5</v>
      </c>
      <c r="L240" s="281">
        <v>229</v>
      </c>
      <c r="M240" s="281">
        <v>204</v>
      </c>
      <c r="N240" s="281">
        <v>433</v>
      </c>
      <c r="O240" s="281">
        <v>222</v>
      </c>
      <c r="P240" s="281">
        <v>199</v>
      </c>
      <c r="Q240" s="281">
        <v>421</v>
      </c>
      <c r="R240" s="281" t="s">
        <v>2489</v>
      </c>
      <c r="S240" s="281" t="s">
        <v>2490</v>
      </c>
      <c r="T240" s="283">
        <v>558829.35900000005</v>
      </c>
      <c r="U240" s="283">
        <v>3227732.162</v>
      </c>
      <c r="V240" s="284"/>
      <c r="W240" s="289" t="s">
        <v>884</v>
      </c>
      <c r="X240" s="1316"/>
      <c r="Y240" s="285"/>
      <c r="Z240" s="1316"/>
    </row>
    <row r="241" spans="1:26" ht="32.1" customHeight="1">
      <c r="A241" s="258"/>
      <c r="B241" s="281"/>
      <c r="C241" s="281"/>
      <c r="D241" s="281"/>
      <c r="E241" s="281"/>
      <c r="F241" s="282">
        <v>378</v>
      </c>
      <c r="G241" s="268"/>
      <c r="H241" s="281"/>
      <c r="I241" s="281"/>
      <c r="J241" s="282"/>
      <c r="K241" s="282"/>
      <c r="L241" s="281"/>
      <c r="M241" s="281"/>
      <c r="N241" s="281"/>
      <c r="O241" s="281"/>
      <c r="P241" s="281"/>
      <c r="Q241" s="281"/>
      <c r="R241" s="281"/>
      <c r="S241" s="281"/>
      <c r="T241" s="283"/>
      <c r="U241" s="283"/>
      <c r="V241" s="284" t="s">
        <v>2491</v>
      </c>
      <c r="W241" s="289"/>
      <c r="X241" s="1316"/>
      <c r="Y241" s="285"/>
      <c r="Z241" s="1316"/>
    </row>
    <row r="242" spans="1:26" ht="32.1" customHeight="1">
      <c r="A242" s="258">
        <v>118</v>
      </c>
      <c r="B242" s="281" t="s">
        <v>2112</v>
      </c>
      <c r="C242" s="281" t="s">
        <v>393</v>
      </c>
      <c r="D242" s="281" t="s">
        <v>280</v>
      </c>
      <c r="E242" s="281">
        <v>48.15</v>
      </c>
      <c r="F242" s="282"/>
      <c r="G242" s="270">
        <f>G240+F241</f>
        <v>44439.933999999994</v>
      </c>
      <c r="H242" s="281">
        <v>204.494</v>
      </c>
      <c r="I242" s="281" t="s">
        <v>2112</v>
      </c>
      <c r="J242" s="282">
        <v>779</v>
      </c>
      <c r="K242" s="282">
        <v>389.5</v>
      </c>
      <c r="L242" s="281">
        <v>175</v>
      </c>
      <c r="M242" s="281">
        <v>174</v>
      </c>
      <c r="N242" s="281">
        <v>349</v>
      </c>
      <c r="O242" s="281">
        <v>180</v>
      </c>
      <c r="P242" s="281">
        <v>183</v>
      </c>
      <c r="Q242" s="281">
        <v>363</v>
      </c>
      <c r="R242" s="281" t="s">
        <v>2492</v>
      </c>
      <c r="S242" s="281" t="s">
        <v>2493</v>
      </c>
      <c r="T242" s="283">
        <v>558821.79099999997</v>
      </c>
      <c r="U242" s="283">
        <v>3228110.0860000001</v>
      </c>
      <c r="V242" s="284"/>
      <c r="W242" s="289" t="s">
        <v>884</v>
      </c>
      <c r="X242" s="1316"/>
      <c r="Y242" s="285"/>
      <c r="Z242" s="1316"/>
    </row>
    <row r="243" spans="1:26" ht="32.1" customHeight="1">
      <c r="A243" s="258"/>
      <c r="B243" s="281"/>
      <c r="C243" s="281"/>
      <c r="D243" s="281"/>
      <c r="E243" s="281"/>
      <c r="F243" s="282">
        <v>401</v>
      </c>
      <c r="G243" s="268"/>
      <c r="H243" s="281"/>
      <c r="I243" s="281"/>
      <c r="J243" s="282"/>
      <c r="K243" s="282"/>
      <c r="L243" s="281"/>
      <c r="M243" s="281"/>
      <c r="N243" s="281"/>
      <c r="O243" s="281"/>
      <c r="P243" s="281"/>
      <c r="Q243" s="281"/>
      <c r="R243" s="281"/>
      <c r="S243" s="281"/>
      <c r="T243" s="283"/>
      <c r="U243" s="283"/>
      <c r="V243" s="284" t="s">
        <v>2494</v>
      </c>
      <c r="W243" s="289"/>
      <c r="X243" s="1316"/>
      <c r="Y243" s="285"/>
      <c r="Z243" s="1316"/>
    </row>
    <row r="244" spans="1:26" ht="32.1" customHeight="1">
      <c r="A244" s="258">
        <v>119</v>
      </c>
      <c r="B244" s="281" t="s">
        <v>2112</v>
      </c>
      <c r="C244" s="281" t="s">
        <v>511</v>
      </c>
      <c r="D244" s="281" t="s">
        <v>282</v>
      </c>
      <c r="E244" s="281">
        <v>51.15</v>
      </c>
      <c r="F244" s="282"/>
      <c r="G244" s="270">
        <f>G242+F243</f>
        <v>44840.933999999994</v>
      </c>
      <c r="H244" s="281">
        <v>206.08799999999999</v>
      </c>
      <c r="I244" s="281" t="s">
        <v>2112</v>
      </c>
      <c r="J244" s="282">
        <v>801.80500000000006</v>
      </c>
      <c r="K244" s="282">
        <v>400.90250000000003</v>
      </c>
      <c r="L244" s="281">
        <v>227</v>
      </c>
      <c r="M244" s="281">
        <v>222</v>
      </c>
      <c r="N244" s="281">
        <v>449</v>
      </c>
      <c r="O244" s="281">
        <v>219</v>
      </c>
      <c r="P244" s="281">
        <v>215</v>
      </c>
      <c r="Q244" s="281">
        <v>434</v>
      </c>
      <c r="R244" s="281" t="s">
        <v>2495</v>
      </c>
      <c r="S244" s="281" t="s">
        <v>2496</v>
      </c>
      <c r="T244" s="283">
        <v>558813.76300000004</v>
      </c>
      <c r="U244" s="283">
        <v>3228511.0049999999</v>
      </c>
      <c r="V244" s="284"/>
      <c r="W244" s="289" t="s">
        <v>884</v>
      </c>
      <c r="X244" s="1316"/>
      <c r="Y244" s="285"/>
      <c r="Z244" s="1316"/>
    </row>
    <row r="245" spans="1:26" ht="32.1" customHeight="1">
      <c r="A245" s="258"/>
      <c r="B245" s="281"/>
      <c r="C245" s="281"/>
      <c r="D245" s="281"/>
      <c r="E245" s="281"/>
      <c r="F245" s="282">
        <v>400.80500000000001</v>
      </c>
      <c r="G245" s="268"/>
      <c r="H245" s="281"/>
      <c r="I245" s="281"/>
      <c r="J245" s="282"/>
      <c r="K245" s="282"/>
      <c r="L245" s="281"/>
      <c r="M245" s="281"/>
      <c r="N245" s="281"/>
      <c r="O245" s="281"/>
      <c r="P245" s="281"/>
      <c r="Q245" s="281"/>
      <c r="R245" s="281"/>
      <c r="S245" s="281"/>
      <c r="T245" s="283"/>
      <c r="U245" s="283"/>
      <c r="V245" s="284" t="s">
        <v>2130</v>
      </c>
      <c r="W245" s="289"/>
      <c r="X245" s="1316"/>
      <c r="Y245" s="285"/>
      <c r="Z245" s="1316"/>
    </row>
    <row r="246" spans="1:26" ht="32.1" customHeight="1">
      <c r="A246" s="258">
        <v>120</v>
      </c>
      <c r="B246" s="281" t="s">
        <v>2497</v>
      </c>
      <c r="C246" s="281" t="s">
        <v>126</v>
      </c>
      <c r="D246" s="281" t="s">
        <v>281</v>
      </c>
      <c r="E246" s="281">
        <v>46.87</v>
      </c>
      <c r="F246" s="282"/>
      <c r="G246" s="270">
        <f>G244+F245</f>
        <v>45241.738999999994</v>
      </c>
      <c r="H246" s="281">
        <v>206.09299999999999</v>
      </c>
      <c r="I246" s="281" t="s">
        <v>2498</v>
      </c>
      <c r="J246" s="282">
        <v>750.80500000000006</v>
      </c>
      <c r="K246" s="282">
        <v>375.40250000000003</v>
      </c>
      <c r="L246" s="281">
        <v>180</v>
      </c>
      <c r="M246" s="281">
        <v>171</v>
      </c>
      <c r="N246" s="281">
        <v>351</v>
      </c>
      <c r="O246" s="281">
        <v>187</v>
      </c>
      <c r="P246" s="281">
        <v>172</v>
      </c>
      <c r="Q246" s="281">
        <v>359</v>
      </c>
      <c r="R246" s="281" t="s">
        <v>2499</v>
      </c>
      <c r="S246" s="281" t="s">
        <v>2500</v>
      </c>
      <c r="T246" s="283">
        <v>558805.73899999994</v>
      </c>
      <c r="U246" s="283">
        <v>3228911.73</v>
      </c>
      <c r="V246" s="284"/>
      <c r="W246" s="289" t="s">
        <v>884</v>
      </c>
      <c r="X246" s="1316"/>
      <c r="Y246" s="285"/>
      <c r="Z246" s="1316"/>
    </row>
    <row r="247" spans="1:26" ht="32.1" customHeight="1">
      <c r="A247" s="258"/>
      <c r="B247" s="281"/>
      <c r="C247" s="281"/>
      <c r="D247" s="281"/>
      <c r="E247" s="281"/>
      <c r="F247" s="282">
        <v>350</v>
      </c>
      <c r="G247" s="268"/>
      <c r="H247" s="281"/>
      <c r="I247" s="281"/>
      <c r="J247" s="282"/>
      <c r="K247" s="282"/>
      <c r="L247" s="281"/>
      <c r="M247" s="281"/>
      <c r="N247" s="281"/>
      <c r="O247" s="281"/>
      <c r="P247" s="281"/>
      <c r="Q247" s="281"/>
      <c r="R247" s="281"/>
      <c r="S247" s="281"/>
      <c r="T247" s="283"/>
      <c r="U247" s="283"/>
      <c r="V247" s="284" t="s">
        <v>2501</v>
      </c>
      <c r="W247" s="289"/>
      <c r="X247" s="1316"/>
      <c r="Y247" s="285"/>
      <c r="Z247" s="1316"/>
    </row>
    <row r="248" spans="1:26" ht="32.1" customHeight="1">
      <c r="A248" s="258">
        <v>121</v>
      </c>
      <c r="B248" s="281" t="s">
        <v>2112</v>
      </c>
      <c r="C248" s="281" t="s">
        <v>394</v>
      </c>
      <c r="D248" s="281" t="s">
        <v>280</v>
      </c>
      <c r="E248" s="281">
        <v>48.15</v>
      </c>
      <c r="F248" s="282"/>
      <c r="G248" s="270">
        <f>G246+F247</f>
        <v>45591.738999999994</v>
      </c>
      <c r="H248" s="281">
        <v>206.15100000000001</v>
      </c>
      <c r="I248" s="281" t="s">
        <v>2112</v>
      </c>
      <c r="J248" s="282">
        <v>734</v>
      </c>
      <c r="K248" s="282">
        <v>367</v>
      </c>
      <c r="L248" s="281">
        <v>180</v>
      </c>
      <c r="M248" s="281">
        <v>194</v>
      </c>
      <c r="N248" s="281">
        <v>374</v>
      </c>
      <c r="O248" s="281">
        <v>178</v>
      </c>
      <c r="P248" s="281">
        <v>194</v>
      </c>
      <c r="Q248" s="281">
        <v>372</v>
      </c>
      <c r="R248" s="281" t="s">
        <v>2502</v>
      </c>
      <c r="S248" s="281" t="s">
        <v>2503</v>
      </c>
      <c r="T248" s="283">
        <v>558884.23800000001</v>
      </c>
      <c r="U248" s="283">
        <v>3229252.8130000001</v>
      </c>
      <c r="V248" s="284"/>
      <c r="W248" s="289" t="s">
        <v>884</v>
      </c>
      <c r="X248" s="1316"/>
      <c r="Y248" s="285"/>
      <c r="Z248" s="1316"/>
    </row>
    <row r="249" spans="1:26" ht="32.1" customHeight="1">
      <c r="A249" s="258"/>
      <c r="B249" s="281"/>
      <c r="C249" s="281"/>
      <c r="D249" s="281"/>
      <c r="E249" s="281"/>
      <c r="F249" s="282">
        <v>384</v>
      </c>
      <c r="G249" s="268"/>
      <c r="H249" s="281"/>
      <c r="I249" s="281"/>
      <c r="J249" s="282"/>
      <c r="K249" s="282"/>
      <c r="L249" s="281"/>
      <c r="M249" s="281"/>
      <c r="N249" s="281"/>
      <c r="O249" s="281"/>
      <c r="P249" s="281"/>
      <c r="Q249" s="281"/>
      <c r="R249" s="281"/>
      <c r="S249" s="281"/>
      <c r="T249" s="283"/>
      <c r="U249" s="283"/>
      <c r="V249" s="284" t="s">
        <v>2384</v>
      </c>
      <c r="W249" s="289"/>
      <c r="X249" s="1316"/>
      <c r="Y249" s="285"/>
      <c r="Z249" s="1316"/>
    </row>
    <row r="250" spans="1:26" ht="32.1" customHeight="1">
      <c r="A250" s="258">
        <v>122</v>
      </c>
      <c r="B250" s="281" t="s">
        <v>2112</v>
      </c>
      <c r="C250" s="281" t="s">
        <v>395</v>
      </c>
      <c r="D250" s="281" t="s">
        <v>280</v>
      </c>
      <c r="E250" s="281">
        <v>48.15</v>
      </c>
      <c r="F250" s="282"/>
      <c r="G250" s="270">
        <f>G248+F249</f>
        <v>45975.738999999994</v>
      </c>
      <c r="H250" s="281">
        <v>205.791</v>
      </c>
      <c r="I250" s="281" t="s">
        <v>2112</v>
      </c>
      <c r="J250" s="282">
        <v>814.95900000000006</v>
      </c>
      <c r="K250" s="282">
        <v>407.47950000000003</v>
      </c>
      <c r="L250" s="281">
        <v>190</v>
      </c>
      <c r="M250" s="281">
        <v>181</v>
      </c>
      <c r="N250" s="281">
        <v>371</v>
      </c>
      <c r="O250" s="281">
        <v>191</v>
      </c>
      <c r="P250" s="281">
        <v>193</v>
      </c>
      <c r="Q250" s="281">
        <v>384</v>
      </c>
      <c r="R250" s="281" t="s">
        <v>2504</v>
      </c>
      <c r="S250" s="281" t="s">
        <v>2505</v>
      </c>
      <c r="T250" s="283">
        <v>558970.36199999996</v>
      </c>
      <c r="U250" s="283">
        <v>3229627.031</v>
      </c>
      <c r="V250" s="284"/>
      <c r="W250" s="289" t="s">
        <v>884</v>
      </c>
      <c r="X250" s="1316"/>
      <c r="Y250" s="285"/>
      <c r="Z250" s="1316"/>
    </row>
    <row r="251" spans="1:26" ht="32.1" customHeight="1">
      <c r="A251" s="258"/>
      <c r="B251" s="281"/>
      <c r="C251" s="281"/>
      <c r="D251" s="281"/>
      <c r="E251" s="281"/>
      <c r="F251" s="282">
        <v>430.959</v>
      </c>
      <c r="G251" s="268"/>
      <c r="H251" s="281"/>
      <c r="I251" s="281"/>
      <c r="J251" s="282"/>
      <c r="K251" s="282"/>
      <c r="L251" s="281"/>
      <c r="M251" s="281"/>
      <c r="N251" s="281"/>
      <c r="O251" s="281"/>
      <c r="P251" s="281"/>
      <c r="Q251" s="281"/>
      <c r="R251" s="281"/>
      <c r="S251" s="281"/>
      <c r="T251" s="283"/>
      <c r="U251" s="283"/>
      <c r="V251" s="284" t="s">
        <v>2506</v>
      </c>
      <c r="W251" s="289"/>
      <c r="X251" s="1316"/>
      <c r="Y251" s="285"/>
      <c r="Z251" s="1316"/>
    </row>
    <row r="252" spans="1:26" ht="32.1" customHeight="1">
      <c r="A252" s="258">
        <v>123</v>
      </c>
      <c r="B252" s="281" t="s">
        <v>2507</v>
      </c>
      <c r="C252" s="281" t="s">
        <v>182</v>
      </c>
      <c r="D252" s="281" t="s">
        <v>277</v>
      </c>
      <c r="E252" s="281">
        <v>53.97</v>
      </c>
      <c r="F252" s="282"/>
      <c r="G252" s="270">
        <f>G250+F251</f>
        <v>46406.697999999997</v>
      </c>
      <c r="H252" s="281">
        <v>205.726</v>
      </c>
      <c r="I252" s="281" t="s">
        <v>2508</v>
      </c>
      <c r="J252" s="282">
        <v>632.10599999999999</v>
      </c>
      <c r="K252" s="282">
        <v>316.053</v>
      </c>
      <c r="L252" s="281">
        <v>251</v>
      </c>
      <c r="M252" s="281">
        <v>103</v>
      </c>
      <c r="N252" s="281">
        <v>354</v>
      </c>
      <c r="O252" s="281">
        <v>239</v>
      </c>
      <c r="P252" s="281">
        <v>102</v>
      </c>
      <c r="Q252" s="281">
        <v>341</v>
      </c>
      <c r="R252" s="281" t="s">
        <v>2509</v>
      </c>
      <c r="S252" s="281" t="s">
        <v>2510</v>
      </c>
      <c r="T252" s="283">
        <v>559067.01800000004</v>
      </c>
      <c r="U252" s="283">
        <v>3230047.0109999999</v>
      </c>
      <c r="V252" s="284"/>
      <c r="W252" s="289" t="s">
        <v>2511</v>
      </c>
      <c r="X252" s="1316"/>
      <c r="Y252" s="285"/>
      <c r="Z252" s="1316"/>
    </row>
    <row r="253" spans="1:26" ht="32.1" customHeight="1">
      <c r="A253" s="258"/>
      <c r="B253" s="281"/>
      <c r="C253" s="281"/>
      <c r="D253" s="281"/>
      <c r="E253" s="281"/>
      <c r="F253" s="282">
        <v>201.14699999999999</v>
      </c>
      <c r="G253" s="268"/>
      <c r="H253" s="281"/>
      <c r="I253" s="281"/>
      <c r="J253" s="282"/>
      <c r="K253" s="282"/>
      <c r="L253" s="281"/>
      <c r="M253" s="281"/>
      <c r="N253" s="281"/>
      <c r="O253" s="281"/>
      <c r="P253" s="281"/>
      <c r="Q253" s="281"/>
      <c r="R253" s="281"/>
      <c r="S253" s="281"/>
      <c r="T253" s="283"/>
      <c r="U253" s="283"/>
      <c r="V253" s="284" t="s">
        <v>2512</v>
      </c>
      <c r="W253" s="289"/>
      <c r="X253" s="1316"/>
      <c r="Y253" s="285"/>
      <c r="Z253" s="1316"/>
    </row>
    <row r="254" spans="1:26" ht="32.1" customHeight="1">
      <c r="A254" s="258">
        <v>124</v>
      </c>
      <c r="B254" s="281" t="s">
        <v>2513</v>
      </c>
      <c r="C254" s="281" t="s">
        <v>188</v>
      </c>
      <c r="D254" s="281" t="s">
        <v>277</v>
      </c>
      <c r="E254" s="281">
        <v>53.97</v>
      </c>
      <c r="F254" s="282"/>
      <c r="G254" s="270">
        <f>G252+F253</f>
        <v>46607.844999999994</v>
      </c>
      <c r="H254" s="281">
        <v>205.596</v>
      </c>
      <c r="I254" s="281" t="s">
        <v>2514</v>
      </c>
      <c r="J254" s="282">
        <v>621.14699999999993</v>
      </c>
      <c r="K254" s="282">
        <v>310.57349999999997</v>
      </c>
      <c r="L254" s="281">
        <v>99</v>
      </c>
      <c r="M254" s="281">
        <v>246</v>
      </c>
      <c r="N254" s="281">
        <v>345</v>
      </c>
      <c r="O254" s="281">
        <v>100</v>
      </c>
      <c r="P254" s="281">
        <v>234</v>
      </c>
      <c r="Q254" s="281">
        <v>334</v>
      </c>
      <c r="R254" s="281" t="s">
        <v>2515</v>
      </c>
      <c r="S254" s="281" t="s">
        <v>2516</v>
      </c>
      <c r="T254" s="283">
        <v>559140.98400000005</v>
      </c>
      <c r="U254" s="283">
        <v>3230234.0649999999</v>
      </c>
      <c r="V254" s="284"/>
      <c r="W254" s="289" t="s">
        <v>2511</v>
      </c>
      <c r="X254" s="1316"/>
      <c r="Y254" s="285"/>
      <c r="Z254" s="1316"/>
    </row>
    <row r="255" spans="1:26" ht="32.1" customHeight="1">
      <c r="A255" s="258"/>
      <c r="B255" s="281"/>
      <c r="C255" s="281"/>
      <c r="D255" s="281"/>
      <c r="E255" s="281"/>
      <c r="F255" s="282">
        <v>420</v>
      </c>
      <c r="G255" s="268"/>
      <c r="H255" s="281"/>
      <c r="I255" s="281"/>
      <c r="J255" s="282"/>
      <c r="K255" s="282"/>
      <c r="L255" s="281"/>
      <c r="M255" s="281"/>
      <c r="N255" s="281"/>
      <c r="O255" s="281"/>
      <c r="P255" s="281"/>
      <c r="Q255" s="281"/>
      <c r="R255" s="281"/>
      <c r="S255" s="281"/>
      <c r="T255" s="283"/>
      <c r="U255" s="283"/>
      <c r="V255" s="284"/>
      <c r="W255" s="289"/>
      <c r="X255" s="1316"/>
      <c r="Y255" s="285"/>
      <c r="Z255" s="1316"/>
    </row>
    <row r="256" spans="1:26" ht="32.1" customHeight="1">
      <c r="A256" s="258">
        <v>125</v>
      </c>
      <c r="B256" s="281" t="s">
        <v>2112</v>
      </c>
      <c r="C256" s="281" t="s">
        <v>396</v>
      </c>
      <c r="D256" s="281" t="s">
        <v>280</v>
      </c>
      <c r="E256" s="281">
        <v>48.15</v>
      </c>
      <c r="F256" s="282"/>
      <c r="G256" s="270">
        <f>G254+F255</f>
        <v>47027.844999999994</v>
      </c>
      <c r="H256" s="281">
        <v>205.7</v>
      </c>
      <c r="I256" s="281" t="s">
        <v>2112</v>
      </c>
      <c r="J256" s="282">
        <v>818.23900000000003</v>
      </c>
      <c r="K256" s="282">
        <v>409.11950000000002</v>
      </c>
      <c r="L256" s="281">
        <v>175</v>
      </c>
      <c r="M256" s="281">
        <v>183</v>
      </c>
      <c r="N256" s="281">
        <v>358</v>
      </c>
      <c r="O256" s="281">
        <v>187</v>
      </c>
      <c r="P256" s="281">
        <v>189</v>
      </c>
      <c r="Q256" s="281">
        <v>376</v>
      </c>
      <c r="R256" s="281" t="s">
        <v>2517</v>
      </c>
      <c r="S256" s="281" t="s">
        <v>2518</v>
      </c>
      <c r="T256" s="283">
        <v>559437.64899999998</v>
      </c>
      <c r="U256" s="283">
        <v>3230531.37</v>
      </c>
      <c r="V256" s="284"/>
      <c r="W256" s="289" t="s">
        <v>2511</v>
      </c>
      <c r="X256" s="1316"/>
      <c r="Y256" s="285"/>
      <c r="Z256" s="1316"/>
    </row>
    <row r="257" spans="1:26" ht="32.1" customHeight="1">
      <c r="A257" s="258"/>
      <c r="B257" s="281"/>
      <c r="C257" s="281"/>
      <c r="D257" s="281"/>
      <c r="E257" s="281"/>
      <c r="F257" s="282">
        <v>398.23899999999998</v>
      </c>
      <c r="G257" s="268"/>
      <c r="H257" s="281"/>
      <c r="I257" s="281"/>
      <c r="J257" s="282"/>
      <c r="K257" s="282"/>
      <c r="L257" s="281"/>
      <c r="M257" s="281"/>
      <c r="N257" s="281"/>
      <c r="O257" s="281"/>
      <c r="P257" s="281"/>
      <c r="Q257" s="281"/>
      <c r="R257" s="281"/>
      <c r="S257" s="281"/>
      <c r="T257" s="283"/>
      <c r="U257" s="283"/>
      <c r="V257" s="284" t="s">
        <v>2519</v>
      </c>
      <c r="W257" s="289"/>
      <c r="X257" s="1316"/>
      <c r="Y257" s="285"/>
      <c r="Z257" s="1316"/>
    </row>
    <row r="258" spans="1:26" ht="32.1" customHeight="1">
      <c r="A258" s="258">
        <v>126</v>
      </c>
      <c r="B258" s="281" t="s">
        <v>2520</v>
      </c>
      <c r="C258" s="281" t="s">
        <v>512</v>
      </c>
      <c r="D258" s="281" t="s">
        <v>282</v>
      </c>
      <c r="E258" s="281">
        <v>51.15</v>
      </c>
      <c r="F258" s="282"/>
      <c r="G258" s="270">
        <f>G256+F257</f>
        <v>47426.083999999995</v>
      </c>
      <c r="H258" s="281">
        <v>205.55</v>
      </c>
      <c r="I258" s="281" t="s">
        <v>2521</v>
      </c>
      <c r="J258" s="282">
        <v>784</v>
      </c>
      <c r="K258" s="282">
        <v>392</v>
      </c>
      <c r="L258" s="281">
        <v>216</v>
      </c>
      <c r="M258" s="281">
        <v>190</v>
      </c>
      <c r="N258" s="281">
        <v>406</v>
      </c>
      <c r="O258" s="281">
        <v>211</v>
      </c>
      <c r="P258" s="281">
        <v>191</v>
      </c>
      <c r="Q258" s="281">
        <v>402</v>
      </c>
      <c r="R258" s="281" t="s">
        <v>2522</v>
      </c>
      <c r="S258" s="281" t="s">
        <v>2523</v>
      </c>
      <c r="T258" s="283">
        <v>559718.94299999997</v>
      </c>
      <c r="U258" s="283">
        <v>3230813.27</v>
      </c>
      <c r="V258" s="284"/>
      <c r="W258" s="289" t="s">
        <v>2511</v>
      </c>
      <c r="X258" s="1316"/>
      <c r="Y258" s="285"/>
      <c r="Z258" s="1316"/>
    </row>
    <row r="259" spans="1:26" ht="32.1" customHeight="1">
      <c r="A259" s="258"/>
      <c r="B259" s="281"/>
      <c r="C259" s="281"/>
      <c r="D259" s="281"/>
      <c r="E259" s="281"/>
      <c r="F259" s="282">
        <v>385.76100000000002</v>
      </c>
      <c r="G259" s="268"/>
      <c r="H259" s="281"/>
      <c r="I259" s="281"/>
      <c r="J259" s="282"/>
      <c r="K259" s="282"/>
      <c r="L259" s="281"/>
      <c r="M259" s="281"/>
      <c r="N259" s="281"/>
      <c r="O259" s="281"/>
      <c r="P259" s="281"/>
      <c r="Q259" s="281"/>
      <c r="R259" s="281"/>
      <c r="S259" s="281"/>
      <c r="T259" s="283"/>
      <c r="U259" s="283"/>
      <c r="V259" s="284" t="s">
        <v>2524</v>
      </c>
      <c r="W259" s="289"/>
      <c r="X259" s="1316"/>
      <c r="Y259" s="285"/>
      <c r="Z259" s="1316"/>
    </row>
    <row r="260" spans="1:26" ht="32.1" customHeight="1">
      <c r="A260" s="258">
        <v>127</v>
      </c>
      <c r="B260" s="281" t="s">
        <v>2112</v>
      </c>
      <c r="C260" s="281" t="s">
        <v>513</v>
      </c>
      <c r="D260" s="281" t="s">
        <v>276</v>
      </c>
      <c r="E260" s="281">
        <v>51.15</v>
      </c>
      <c r="F260" s="282"/>
      <c r="G260" s="270">
        <f>G258+F259</f>
        <v>47811.844999999994</v>
      </c>
      <c r="H260" s="281">
        <v>206.029</v>
      </c>
      <c r="I260" s="281" t="s">
        <v>2112</v>
      </c>
      <c r="J260" s="282">
        <v>759.76099999999997</v>
      </c>
      <c r="K260" s="282">
        <v>379.88049999999998</v>
      </c>
      <c r="L260" s="281">
        <v>196</v>
      </c>
      <c r="M260" s="281">
        <v>188</v>
      </c>
      <c r="N260" s="281">
        <v>384</v>
      </c>
      <c r="O260" s="281">
        <v>195</v>
      </c>
      <c r="P260" s="281">
        <v>188</v>
      </c>
      <c r="Q260" s="281">
        <v>383</v>
      </c>
      <c r="R260" s="281" t="s">
        <v>2525</v>
      </c>
      <c r="S260" s="281" t="s">
        <v>2526</v>
      </c>
      <c r="T260" s="283">
        <v>559983.71499999997</v>
      </c>
      <c r="U260" s="283">
        <v>3231093.818</v>
      </c>
      <c r="V260" s="284"/>
      <c r="W260" s="289" t="s">
        <v>2511</v>
      </c>
      <c r="X260" s="1316"/>
      <c r="Y260" s="285"/>
      <c r="Z260" s="1316"/>
    </row>
    <row r="261" spans="1:26" ht="32.1" customHeight="1">
      <c r="A261" s="258"/>
      <c r="B261" s="281"/>
      <c r="C261" s="281"/>
      <c r="D261" s="281"/>
      <c r="E261" s="281"/>
      <c r="F261" s="282">
        <v>374</v>
      </c>
      <c r="G261" s="268"/>
      <c r="H261" s="281"/>
      <c r="I261" s="281"/>
      <c r="J261" s="282"/>
      <c r="K261" s="282"/>
      <c r="L261" s="281"/>
      <c r="M261" s="281"/>
      <c r="N261" s="281"/>
      <c r="O261" s="281"/>
      <c r="P261" s="281"/>
      <c r="Q261" s="281"/>
      <c r="R261" s="281"/>
      <c r="S261" s="281"/>
      <c r="T261" s="283"/>
      <c r="U261" s="283"/>
      <c r="V261" s="284" t="s">
        <v>2249</v>
      </c>
      <c r="W261" s="289"/>
      <c r="X261" s="1316"/>
      <c r="Y261" s="285"/>
      <c r="Z261" s="1316"/>
    </row>
    <row r="262" spans="1:26" ht="32.1" customHeight="1">
      <c r="A262" s="258">
        <v>128</v>
      </c>
      <c r="B262" s="281" t="s">
        <v>2112</v>
      </c>
      <c r="C262" s="281" t="s">
        <v>514</v>
      </c>
      <c r="D262" s="281" t="s">
        <v>282</v>
      </c>
      <c r="E262" s="281">
        <v>51.15</v>
      </c>
      <c r="F262" s="282"/>
      <c r="G262" s="270">
        <f>G260+F261</f>
        <v>48185.844999999994</v>
      </c>
      <c r="H262" s="281">
        <v>205.94</v>
      </c>
      <c r="I262" s="281" t="s">
        <v>2112</v>
      </c>
      <c r="J262" s="282">
        <v>764.36400000000003</v>
      </c>
      <c r="K262" s="282">
        <v>382.18200000000002</v>
      </c>
      <c r="L262" s="281">
        <v>187</v>
      </c>
      <c r="M262" s="281">
        <v>215</v>
      </c>
      <c r="N262" s="281">
        <v>402</v>
      </c>
      <c r="O262" s="281">
        <v>187</v>
      </c>
      <c r="P262" s="281">
        <v>209</v>
      </c>
      <c r="Q262" s="281">
        <v>396</v>
      </c>
      <c r="R262" s="281" t="s">
        <v>2527</v>
      </c>
      <c r="S262" s="281" t="s">
        <v>2528</v>
      </c>
      <c r="T262" s="283">
        <v>560240.41500000004</v>
      </c>
      <c r="U262" s="283">
        <v>3231365.8130000001</v>
      </c>
      <c r="V262" s="284"/>
      <c r="W262" s="289" t="s">
        <v>2511</v>
      </c>
      <c r="X262" s="1317"/>
      <c r="Y262" s="285"/>
      <c r="Z262" s="1316"/>
    </row>
    <row r="263" spans="1:26" ht="32.1" customHeight="1">
      <c r="A263" s="258"/>
      <c r="B263" s="281"/>
      <c r="C263" s="281"/>
      <c r="D263" s="281"/>
      <c r="E263" s="281"/>
      <c r="F263" s="282">
        <v>390.36399999999998</v>
      </c>
      <c r="G263" s="268"/>
      <c r="H263" s="281"/>
      <c r="I263" s="281"/>
      <c r="J263" s="282"/>
      <c r="K263" s="282"/>
      <c r="L263" s="281"/>
      <c r="M263" s="281"/>
      <c r="N263" s="281"/>
      <c r="O263" s="281"/>
      <c r="P263" s="281"/>
      <c r="Q263" s="281"/>
      <c r="R263" s="281"/>
      <c r="S263" s="281"/>
      <c r="T263" s="283"/>
      <c r="U263" s="283"/>
      <c r="V263" s="284" t="s">
        <v>2529</v>
      </c>
      <c r="W263" s="289"/>
      <c r="X263" s="1323" t="s">
        <v>739</v>
      </c>
      <c r="Y263" s="285"/>
      <c r="Z263" s="1316"/>
    </row>
    <row r="264" spans="1:26" ht="32.1" customHeight="1">
      <c r="A264" s="258">
        <v>129</v>
      </c>
      <c r="B264" s="281" t="s">
        <v>2530</v>
      </c>
      <c r="C264" s="281" t="s">
        <v>184</v>
      </c>
      <c r="D264" s="281" t="s">
        <v>279</v>
      </c>
      <c r="E264" s="281">
        <v>47.07</v>
      </c>
      <c r="F264" s="282"/>
      <c r="G264" s="270">
        <f>G262+F263</f>
        <v>48576.208999999995</v>
      </c>
      <c r="H264" s="281">
        <v>205.99</v>
      </c>
      <c r="I264" s="281" t="s">
        <v>2531</v>
      </c>
      <c r="J264" s="282">
        <v>767.36400000000003</v>
      </c>
      <c r="K264" s="282">
        <v>383.68200000000002</v>
      </c>
      <c r="L264" s="281">
        <v>175</v>
      </c>
      <c r="M264" s="281">
        <v>183</v>
      </c>
      <c r="N264" s="281">
        <v>358</v>
      </c>
      <c r="O264" s="281">
        <v>182</v>
      </c>
      <c r="P264" s="281">
        <v>185</v>
      </c>
      <c r="Q264" s="281">
        <v>367</v>
      </c>
      <c r="R264" s="281" t="s">
        <v>2532</v>
      </c>
      <c r="S264" s="281" t="s">
        <v>2533</v>
      </c>
      <c r="T264" s="283">
        <v>560508.34699999995</v>
      </c>
      <c r="U264" s="283">
        <v>3231649.7089999998</v>
      </c>
      <c r="V264" s="284"/>
      <c r="W264" s="289" t="s">
        <v>850</v>
      </c>
      <c r="X264" s="1316"/>
      <c r="Y264" s="285"/>
      <c r="Z264" s="1316"/>
    </row>
    <row r="265" spans="1:26" ht="32.1" customHeight="1">
      <c r="A265" s="258"/>
      <c r="B265" s="281"/>
      <c r="C265" s="281"/>
      <c r="D265" s="281"/>
      <c r="E265" s="281"/>
      <c r="F265" s="282">
        <v>377</v>
      </c>
      <c r="G265" s="268"/>
      <c r="H265" s="281"/>
      <c r="I265" s="281"/>
      <c r="J265" s="282"/>
      <c r="K265" s="282"/>
      <c r="L265" s="281"/>
      <c r="M265" s="281"/>
      <c r="N265" s="281"/>
      <c r="O265" s="281"/>
      <c r="P265" s="281"/>
      <c r="Q265" s="281"/>
      <c r="R265" s="281"/>
      <c r="S265" s="281"/>
      <c r="T265" s="283"/>
      <c r="U265" s="283"/>
      <c r="V265" s="284" t="s">
        <v>2534</v>
      </c>
      <c r="W265" s="289"/>
      <c r="X265" s="1316"/>
      <c r="Y265" s="285"/>
      <c r="Z265" s="1316"/>
    </row>
    <row r="266" spans="1:26" ht="32.1" customHeight="1">
      <c r="A266" s="258">
        <v>130</v>
      </c>
      <c r="B266" s="281" t="s">
        <v>2112</v>
      </c>
      <c r="C266" s="281" t="s">
        <v>515</v>
      </c>
      <c r="D266" s="281" t="s">
        <v>280</v>
      </c>
      <c r="E266" s="281">
        <v>48.15</v>
      </c>
      <c r="F266" s="282"/>
      <c r="G266" s="270">
        <f>G264+F265</f>
        <v>48953.208999999995</v>
      </c>
      <c r="H266" s="281">
        <v>206.53100000000001</v>
      </c>
      <c r="I266" s="281" t="s">
        <v>2112</v>
      </c>
      <c r="J266" s="282">
        <v>796</v>
      </c>
      <c r="K266" s="282">
        <v>398</v>
      </c>
      <c r="L266" s="281">
        <v>194</v>
      </c>
      <c r="M266" s="281">
        <v>163</v>
      </c>
      <c r="N266" s="281">
        <v>357</v>
      </c>
      <c r="O266" s="281">
        <v>193</v>
      </c>
      <c r="P266" s="281">
        <v>179</v>
      </c>
      <c r="Q266" s="281">
        <v>372</v>
      </c>
      <c r="R266" s="281" t="s">
        <v>2535</v>
      </c>
      <c r="S266" s="281" t="s">
        <v>2536</v>
      </c>
      <c r="T266" s="283">
        <v>560650.86300000001</v>
      </c>
      <c r="U266" s="283">
        <v>3231998.733</v>
      </c>
      <c r="V266" s="284"/>
      <c r="W266" s="289" t="s">
        <v>850</v>
      </c>
      <c r="X266" s="1316"/>
      <c r="Y266" s="285"/>
      <c r="Z266" s="1316"/>
    </row>
    <row r="267" spans="1:26" ht="32.1" customHeight="1">
      <c r="A267" s="258"/>
      <c r="B267" s="281"/>
      <c r="C267" s="281"/>
      <c r="D267" s="281"/>
      <c r="E267" s="281"/>
      <c r="F267" s="282">
        <v>419</v>
      </c>
      <c r="G267" s="268"/>
      <c r="H267" s="281"/>
      <c r="I267" s="281"/>
      <c r="J267" s="282"/>
      <c r="K267" s="282"/>
      <c r="L267" s="281"/>
      <c r="M267" s="281"/>
      <c r="N267" s="281"/>
      <c r="O267" s="281"/>
      <c r="P267" s="281"/>
      <c r="Q267" s="281"/>
      <c r="R267" s="281"/>
      <c r="S267" s="281"/>
      <c r="T267" s="283"/>
      <c r="U267" s="283"/>
      <c r="V267" s="284" t="s">
        <v>2537</v>
      </c>
      <c r="W267" s="289"/>
      <c r="X267" s="1316"/>
      <c r="Y267" s="285"/>
      <c r="Z267" s="1316"/>
    </row>
    <row r="268" spans="1:26" ht="32.1" customHeight="1">
      <c r="A268" s="258">
        <v>131</v>
      </c>
      <c r="B268" s="281" t="s">
        <v>2112</v>
      </c>
      <c r="C268" s="281" t="s">
        <v>516</v>
      </c>
      <c r="D268" s="281" t="s">
        <v>298</v>
      </c>
      <c r="E268" s="281">
        <v>57.15</v>
      </c>
      <c r="F268" s="282"/>
      <c r="G268" s="270">
        <f>G266+F267</f>
        <v>49372.208999999995</v>
      </c>
      <c r="H268" s="281">
        <v>206.071</v>
      </c>
      <c r="I268" s="281" t="s">
        <v>2112</v>
      </c>
      <c r="J268" s="282">
        <v>839</v>
      </c>
      <c r="K268" s="282">
        <v>419.5</v>
      </c>
      <c r="L268" s="281">
        <v>257</v>
      </c>
      <c r="M268" s="281">
        <v>243</v>
      </c>
      <c r="N268" s="281">
        <v>500</v>
      </c>
      <c r="O268" s="281">
        <v>242</v>
      </c>
      <c r="P268" s="281">
        <v>233</v>
      </c>
      <c r="Q268" s="281">
        <v>475</v>
      </c>
      <c r="R268" s="281" t="s">
        <v>2538</v>
      </c>
      <c r="S268" s="281" t="s">
        <v>2539</v>
      </c>
      <c r="T268" s="283">
        <v>560809.25699999998</v>
      </c>
      <c r="U268" s="283">
        <v>3232386.6409999998</v>
      </c>
      <c r="V268" s="284"/>
      <c r="W268" s="289" t="s">
        <v>850</v>
      </c>
      <c r="X268" s="1316"/>
      <c r="Y268" s="285"/>
      <c r="Z268" s="1316"/>
    </row>
    <row r="269" spans="1:26" ht="32.1" customHeight="1">
      <c r="A269" s="258"/>
      <c r="B269" s="281"/>
      <c r="C269" s="281"/>
      <c r="D269" s="281"/>
      <c r="E269" s="281"/>
      <c r="F269" s="282">
        <v>420</v>
      </c>
      <c r="G269" s="268"/>
      <c r="H269" s="281"/>
      <c r="I269" s="281"/>
      <c r="J269" s="282"/>
      <c r="K269" s="282"/>
      <c r="L269" s="281"/>
      <c r="M269" s="281"/>
      <c r="N269" s="281"/>
      <c r="O269" s="281"/>
      <c r="P269" s="281"/>
      <c r="Q269" s="281"/>
      <c r="R269" s="281"/>
      <c r="S269" s="281"/>
      <c r="T269" s="283"/>
      <c r="U269" s="283"/>
      <c r="V269" s="284" t="s">
        <v>2214</v>
      </c>
      <c r="W269" s="289"/>
      <c r="X269" s="1316"/>
      <c r="Y269" s="285"/>
      <c r="Z269" s="1316"/>
    </row>
    <row r="270" spans="1:26" ht="32.1" customHeight="1">
      <c r="A270" s="258">
        <v>132</v>
      </c>
      <c r="B270" s="281" t="s">
        <v>2112</v>
      </c>
      <c r="C270" s="281" t="s">
        <v>517</v>
      </c>
      <c r="D270" s="281" t="s">
        <v>282</v>
      </c>
      <c r="E270" s="281">
        <v>51.15</v>
      </c>
      <c r="F270" s="282"/>
      <c r="G270" s="270">
        <f>G268+F269</f>
        <v>49792.208999999995</v>
      </c>
      <c r="H270" s="281">
        <v>206.07900000000001</v>
      </c>
      <c r="I270" s="281" t="s">
        <v>2112</v>
      </c>
      <c r="J270" s="282">
        <v>834</v>
      </c>
      <c r="K270" s="282">
        <v>417</v>
      </c>
      <c r="L270" s="281">
        <v>177</v>
      </c>
      <c r="M270" s="281">
        <v>191</v>
      </c>
      <c r="N270" s="281">
        <v>368</v>
      </c>
      <c r="O270" s="281">
        <v>189</v>
      </c>
      <c r="P270" s="281">
        <v>197</v>
      </c>
      <c r="Q270" s="281">
        <v>386</v>
      </c>
      <c r="R270" s="281" t="s">
        <v>2540</v>
      </c>
      <c r="S270" s="281" t="s">
        <v>2541</v>
      </c>
      <c r="T270" s="283">
        <v>560968.03</v>
      </c>
      <c r="U270" s="283">
        <v>3232775.4739999999</v>
      </c>
      <c r="V270" s="284"/>
      <c r="W270" s="289" t="s">
        <v>850</v>
      </c>
      <c r="X270" s="1316"/>
      <c r="Y270" s="285"/>
      <c r="Z270" s="1316"/>
    </row>
    <row r="271" spans="1:26" ht="32.1" customHeight="1">
      <c r="A271" s="258"/>
      <c r="B271" s="281"/>
      <c r="C271" s="281"/>
      <c r="D271" s="281"/>
      <c r="E271" s="281"/>
      <c r="F271" s="282">
        <v>414</v>
      </c>
      <c r="G271" s="268"/>
      <c r="H271" s="281"/>
      <c r="I271" s="281"/>
      <c r="J271" s="282"/>
      <c r="K271" s="282"/>
      <c r="L271" s="281"/>
      <c r="M271" s="281"/>
      <c r="N271" s="281"/>
      <c r="O271" s="281"/>
      <c r="P271" s="281"/>
      <c r="Q271" s="281"/>
      <c r="R271" s="281"/>
      <c r="S271" s="281"/>
      <c r="T271" s="283"/>
      <c r="U271" s="283"/>
      <c r="V271" s="284" t="s">
        <v>2542</v>
      </c>
      <c r="W271" s="289"/>
      <c r="X271" s="1316"/>
      <c r="Y271" s="285"/>
      <c r="Z271" s="1316"/>
    </row>
    <row r="272" spans="1:26" ht="32.1" customHeight="1">
      <c r="A272" s="258">
        <v>133</v>
      </c>
      <c r="B272" s="281" t="s">
        <v>2112</v>
      </c>
      <c r="C272" s="281" t="s">
        <v>518</v>
      </c>
      <c r="D272" s="281" t="s">
        <v>276</v>
      </c>
      <c r="E272" s="281">
        <v>54.15</v>
      </c>
      <c r="F272" s="282"/>
      <c r="G272" s="270">
        <f>G270+F271</f>
        <v>50206.208999999995</v>
      </c>
      <c r="H272" s="281">
        <v>206.02699999999999</v>
      </c>
      <c r="I272" s="281" t="s">
        <v>2112</v>
      </c>
      <c r="J272" s="282">
        <v>833</v>
      </c>
      <c r="K272" s="282">
        <v>416.5</v>
      </c>
      <c r="L272" s="281">
        <v>224</v>
      </c>
      <c r="M272" s="281">
        <v>244</v>
      </c>
      <c r="N272" s="281">
        <v>468</v>
      </c>
      <c r="O272" s="281">
        <v>219</v>
      </c>
      <c r="P272" s="281">
        <v>233</v>
      </c>
      <c r="Q272" s="281">
        <v>452</v>
      </c>
      <c r="R272" s="281" t="s">
        <v>2543</v>
      </c>
      <c r="S272" s="281" t="s">
        <v>2544</v>
      </c>
      <c r="T272" s="283">
        <v>561124.53300000005</v>
      </c>
      <c r="U272" s="283">
        <v>3233158.753</v>
      </c>
      <c r="V272" s="284"/>
      <c r="W272" s="289" t="s">
        <v>850</v>
      </c>
      <c r="X272" s="1316"/>
      <c r="Y272" s="285"/>
      <c r="Z272" s="1316"/>
    </row>
    <row r="273" spans="1:26" ht="32.1" customHeight="1">
      <c r="A273" s="258"/>
      <c r="B273" s="281"/>
      <c r="C273" s="281"/>
      <c r="D273" s="281"/>
      <c r="E273" s="281"/>
      <c r="F273" s="282">
        <v>419</v>
      </c>
      <c r="G273" s="268"/>
      <c r="H273" s="281"/>
      <c r="I273" s="281"/>
      <c r="J273" s="282"/>
      <c r="K273" s="282"/>
      <c r="L273" s="281"/>
      <c r="M273" s="281"/>
      <c r="N273" s="281"/>
      <c r="O273" s="281"/>
      <c r="P273" s="281"/>
      <c r="Q273" s="281"/>
      <c r="R273" s="281"/>
      <c r="S273" s="281"/>
      <c r="T273" s="283"/>
      <c r="U273" s="283"/>
      <c r="V273" s="284" t="s">
        <v>2254</v>
      </c>
      <c r="W273" s="289"/>
      <c r="X273" s="1317"/>
      <c r="Y273" s="285"/>
      <c r="Z273" s="1316"/>
    </row>
    <row r="274" spans="1:26" ht="32.1" customHeight="1">
      <c r="A274" s="258">
        <v>134</v>
      </c>
      <c r="B274" s="281" t="s">
        <v>2112</v>
      </c>
      <c r="C274" s="281" t="s">
        <v>519</v>
      </c>
      <c r="D274" s="281" t="s">
        <v>280</v>
      </c>
      <c r="E274" s="281">
        <v>48.15</v>
      </c>
      <c r="F274" s="282"/>
      <c r="G274" s="270">
        <f>G272+F273</f>
        <v>50625.208999999995</v>
      </c>
      <c r="H274" s="281">
        <v>205.81899999999999</v>
      </c>
      <c r="I274" s="281" t="s">
        <v>2112</v>
      </c>
      <c r="J274" s="282">
        <v>790.66899999999998</v>
      </c>
      <c r="K274" s="282">
        <v>395.33449999999999</v>
      </c>
      <c r="L274" s="281">
        <v>176</v>
      </c>
      <c r="M274" s="281">
        <v>185</v>
      </c>
      <c r="N274" s="281">
        <v>361</v>
      </c>
      <c r="O274" s="281">
        <v>187</v>
      </c>
      <c r="P274" s="281">
        <v>186</v>
      </c>
      <c r="Q274" s="281">
        <v>373</v>
      </c>
      <c r="R274" s="281" t="s">
        <v>2545</v>
      </c>
      <c r="S274" s="281" t="s">
        <v>2546</v>
      </c>
      <c r="T274" s="283">
        <v>561282.92700000003</v>
      </c>
      <c r="U274" s="283">
        <v>3233546.6609999998</v>
      </c>
      <c r="V274" s="284"/>
      <c r="W274" s="289" t="s">
        <v>846</v>
      </c>
      <c r="X274" s="1323" t="s">
        <v>55</v>
      </c>
      <c r="Y274" s="285"/>
      <c r="Z274" s="1316"/>
    </row>
    <row r="275" spans="1:26" ht="32.1" customHeight="1">
      <c r="A275" s="258"/>
      <c r="B275" s="281"/>
      <c r="C275" s="281"/>
      <c r="D275" s="281"/>
      <c r="E275" s="281"/>
      <c r="F275" s="282">
        <v>371.66899999999998</v>
      </c>
      <c r="G275" s="268"/>
      <c r="H275" s="281"/>
      <c r="I275" s="281"/>
      <c r="J275" s="282"/>
      <c r="K275" s="282"/>
      <c r="L275" s="281"/>
      <c r="M275" s="281"/>
      <c r="N275" s="281"/>
      <c r="O275" s="281"/>
      <c r="P275" s="281"/>
      <c r="Q275" s="281"/>
      <c r="R275" s="281"/>
      <c r="S275" s="281"/>
      <c r="T275" s="283"/>
      <c r="U275" s="283"/>
      <c r="V275" s="284" t="s">
        <v>2547</v>
      </c>
      <c r="W275" s="289"/>
      <c r="X275" s="1316"/>
      <c r="Y275" s="285"/>
      <c r="Z275" s="1316"/>
    </row>
    <row r="276" spans="1:26" ht="32.1" customHeight="1">
      <c r="A276" s="258">
        <v>135</v>
      </c>
      <c r="B276" s="281" t="s">
        <v>2548</v>
      </c>
      <c r="C276" s="281" t="s">
        <v>186</v>
      </c>
      <c r="D276" s="281" t="s">
        <v>281</v>
      </c>
      <c r="E276" s="281">
        <v>46.87</v>
      </c>
      <c r="F276" s="282"/>
      <c r="G276" s="270">
        <f>G274+F275</f>
        <v>50996.877999999997</v>
      </c>
      <c r="H276" s="281">
        <v>206.60400000000001</v>
      </c>
      <c r="I276" s="281" t="s">
        <v>2549</v>
      </c>
      <c r="J276" s="282">
        <v>784.66899999999998</v>
      </c>
      <c r="K276" s="282">
        <v>392.33449999999999</v>
      </c>
      <c r="L276" s="281">
        <v>192</v>
      </c>
      <c r="M276" s="281">
        <v>190</v>
      </c>
      <c r="N276" s="281">
        <v>382</v>
      </c>
      <c r="O276" s="281">
        <v>190</v>
      </c>
      <c r="P276" s="281">
        <v>196</v>
      </c>
      <c r="Q276" s="281">
        <v>386</v>
      </c>
      <c r="R276" s="281" t="s">
        <v>2550</v>
      </c>
      <c r="S276" s="281" t="s">
        <v>2551</v>
      </c>
      <c r="T276" s="283">
        <v>561423.429</v>
      </c>
      <c r="U276" s="283">
        <v>3233890.75</v>
      </c>
      <c r="V276" s="285"/>
      <c r="W276" s="289" t="s">
        <v>846</v>
      </c>
      <c r="X276" s="1316"/>
      <c r="Y276" s="285"/>
      <c r="Z276" s="1316"/>
    </row>
    <row r="277" spans="1:26" ht="32.1" customHeight="1">
      <c r="A277" s="258"/>
      <c r="B277" s="281"/>
      <c r="C277" s="281"/>
      <c r="D277" s="281"/>
      <c r="E277" s="281"/>
      <c r="F277" s="282">
        <v>412</v>
      </c>
      <c r="G277" s="268"/>
      <c r="H277" s="281"/>
      <c r="I277" s="281"/>
      <c r="J277" s="282"/>
      <c r="K277" s="282"/>
      <c r="L277" s="281"/>
      <c r="M277" s="281"/>
      <c r="N277" s="281"/>
      <c r="O277" s="281"/>
      <c r="P277" s="281"/>
      <c r="Q277" s="281"/>
      <c r="R277" s="281"/>
      <c r="S277" s="281"/>
      <c r="T277" s="283"/>
      <c r="U277" s="283"/>
      <c r="V277" s="285" t="s">
        <v>2552</v>
      </c>
      <c r="W277" s="289"/>
      <c r="X277" s="1316"/>
      <c r="Y277" s="285"/>
      <c r="Z277" s="1316"/>
    </row>
    <row r="278" spans="1:26" ht="32.1" customHeight="1">
      <c r="A278" s="258">
        <v>136</v>
      </c>
      <c r="B278" s="281" t="s">
        <v>2112</v>
      </c>
      <c r="C278" s="281" t="s">
        <v>399</v>
      </c>
      <c r="D278" s="281" t="s">
        <v>282</v>
      </c>
      <c r="E278" s="281">
        <v>51.15</v>
      </c>
      <c r="F278" s="282"/>
      <c r="G278" s="270">
        <f>G276+F277</f>
        <v>51408.877999999997</v>
      </c>
      <c r="H278" s="281">
        <v>206.495</v>
      </c>
      <c r="I278" s="281" t="s">
        <v>2112</v>
      </c>
      <c r="J278" s="282">
        <v>789</v>
      </c>
      <c r="K278" s="282">
        <v>394.5</v>
      </c>
      <c r="L278" s="281">
        <v>222</v>
      </c>
      <c r="M278" s="281">
        <v>189</v>
      </c>
      <c r="N278" s="281">
        <v>411</v>
      </c>
      <c r="O278" s="281">
        <v>217</v>
      </c>
      <c r="P278" s="281">
        <v>189</v>
      </c>
      <c r="Q278" s="281">
        <v>406</v>
      </c>
      <c r="R278" s="281" t="s">
        <v>2553</v>
      </c>
      <c r="S278" s="281" t="s">
        <v>2554</v>
      </c>
      <c r="T278" s="283">
        <v>561531.5</v>
      </c>
      <c r="U278" s="283">
        <v>3234288.3229999999</v>
      </c>
      <c r="V278" s="285"/>
      <c r="W278" s="289" t="s">
        <v>835</v>
      </c>
      <c r="X278" s="1316"/>
      <c r="Y278" s="285"/>
      <c r="Z278" s="1316"/>
    </row>
    <row r="279" spans="1:26" ht="32.1" customHeight="1">
      <c r="A279" s="258"/>
      <c r="B279" s="281"/>
      <c r="C279" s="281"/>
      <c r="D279" s="281"/>
      <c r="E279" s="281"/>
      <c r="F279" s="282">
        <v>377</v>
      </c>
      <c r="G279" s="268"/>
      <c r="H279" s="281"/>
      <c r="I279" s="281"/>
      <c r="J279" s="282"/>
      <c r="K279" s="282"/>
      <c r="L279" s="281"/>
      <c r="M279" s="281"/>
      <c r="N279" s="281"/>
      <c r="O279" s="281"/>
      <c r="P279" s="281"/>
      <c r="Q279" s="281"/>
      <c r="R279" s="281"/>
      <c r="S279" s="281"/>
      <c r="T279" s="283"/>
      <c r="U279" s="283"/>
      <c r="V279" s="285" t="s">
        <v>2555</v>
      </c>
      <c r="W279" s="289"/>
      <c r="X279" s="1316"/>
      <c r="Y279" s="285"/>
      <c r="Z279" s="1316"/>
    </row>
    <row r="280" spans="1:26" ht="32.1" customHeight="1">
      <c r="A280" s="258">
        <v>137</v>
      </c>
      <c r="B280" s="281" t="s">
        <v>2112</v>
      </c>
      <c r="C280" s="281" t="s">
        <v>400</v>
      </c>
      <c r="D280" s="281" t="s">
        <v>282</v>
      </c>
      <c r="E280" s="281">
        <v>51.15</v>
      </c>
      <c r="F280" s="282"/>
      <c r="G280" s="270">
        <f>G278+F279</f>
        <v>51785.877999999997</v>
      </c>
      <c r="H280" s="281">
        <v>206.46199999999999</v>
      </c>
      <c r="I280" s="281" t="s">
        <v>2112</v>
      </c>
      <c r="J280" s="282">
        <v>731</v>
      </c>
      <c r="K280" s="282">
        <v>365.5</v>
      </c>
      <c r="L280" s="281">
        <v>189</v>
      </c>
      <c r="M280" s="281">
        <v>224</v>
      </c>
      <c r="N280" s="281">
        <v>413</v>
      </c>
      <c r="O280" s="281">
        <v>189</v>
      </c>
      <c r="P280" s="281">
        <v>208</v>
      </c>
      <c r="Q280" s="281">
        <v>397</v>
      </c>
      <c r="R280" s="281" t="s">
        <v>2556</v>
      </c>
      <c r="S280" s="281" t="s">
        <v>2557</v>
      </c>
      <c r="T280" s="283">
        <v>561630.39</v>
      </c>
      <c r="U280" s="283">
        <v>3234652.122</v>
      </c>
      <c r="V280" s="285"/>
      <c r="W280" s="289" t="s">
        <v>835</v>
      </c>
      <c r="X280" s="1316"/>
      <c r="Y280" s="285"/>
      <c r="Z280" s="1316"/>
    </row>
    <row r="281" spans="1:26" ht="32.1" customHeight="1">
      <c r="A281" s="258"/>
      <c r="B281" s="281"/>
      <c r="C281" s="281"/>
      <c r="D281" s="281"/>
      <c r="E281" s="281"/>
      <c r="F281" s="282">
        <v>354</v>
      </c>
      <c r="G281" s="268"/>
      <c r="H281" s="281"/>
      <c r="I281" s="281"/>
      <c r="J281" s="282"/>
      <c r="K281" s="282"/>
      <c r="L281" s="281"/>
      <c r="M281" s="281"/>
      <c r="N281" s="281"/>
      <c r="O281" s="281"/>
      <c r="P281" s="281"/>
      <c r="Q281" s="281"/>
      <c r="R281" s="281"/>
      <c r="S281" s="281"/>
      <c r="T281" s="283"/>
      <c r="U281" s="283"/>
      <c r="V281" s="285" t="s">
        <v>2558</v>
      </c>
      <c r="W281" s="289"/>
      <c r="X281" s="1316"/>
      <c r="Y281" s="285"/>
      <c r="Z281" s="1316"/>
    </row>
    <row r="282" spans="1:26" ht="32.1" customHeight="1">
      <c r="A282" s="258">
        <v>138</v>
      </c>
      <c r="B282" s="281" t="s">
        <v>2112</v>
      </c>
      <c r="C282" s="281" t="s">
        <v>520</v>
      </c>
      <c r="D282" s="281" t="s">
        <v>311</v>
      </c>
      <c r="E282" s="281">
        <v>45.15</v>
      </c>
      <c r="F282" s="282"/>
      <c r="G282" s="270">
        <f>G280+F281</f>
        <v>52139.877999999997</v>
      </c>
      <c r="H282" s="281">
        <v>205.339</v>
      </c>
      <c r="I282" s="281" t="s">
        <v>2112</v>
      </c>
      <c r="J282" s="282">
        <v>740</v>
      </c>
      <c r="K282" s="282">
        <v>370</v>
      </c>
      <c r="L282" s="281">
        <v>130</v>
      </c>
      <c r="M282" s="281">
        <v>161</v>
      </c>
      <c r="N282" s="281">
        <v>291</v>
      </c>
      <c r="O282" s="281">
        <v>146</v>
      </c>
      <c r="P282" s="281">
        <v>172</v>
      </c>
      <c r="Q282" s="281">
        <v>318</v>
      </c>
      <c r="R282" s="281" t="s">
        <v>2559</v>
      </c>
      <c r="S282" s="281" t="s">
        <v>2560</v>
      </c>
      <c r="T282" s="283">
        <v>561723.24800000002</v>
      </c>
      <c r="U282" s="283">
        <v>3234993.7259999998</v>
      </c>
      <c r="V282" s="285"/>
      <c r="W282" s="289" t="s">
        <v>835</v>
      </c>
      <c r="X282" s="1316"/>
      <c r="Y282" s="285"/>
      <c r="Z282" s="1316"/>
    </row>
    <row r="283" spans="1:26" ht="32.1" customHeight="1">
      <c r="A283" s="258"/>
      <c r="B283" s="281"/>
      <c r="C283" s="281"/>
      <c r="D283" s="281"/>
      <c r="E283" s="281"/>
      <c r="F283" s="282">
        <v>386</v>
      </c>
      <c r="G283" s="268"/>
      <c r="H283" s="281"/>
      <c r="I283" s="281"/>
      <c r="J283" s="282"/>
      <c r="K283" s="282"/>
      <c r="L283" s="281"/>
      <c r="M283" s="281"/>
      <c r="N283" s="281"/>
      <c r="O283" s="281"/>
      <c r="P283" s="281"/>
      <c r="Q283" s="281"/>
      <c r="R283" s="281"/>
      <c r="S283" s="281"/>
      <c r="T283" s="283"/>
      <c r="U283" s="283"/>
      <c r="V283" s="285" t="s">
        <v>2561</v>
      </c>
      <c r="W283" s="289"/>
      <c r="X283" s="1316"/>
      <c r="Y283" s="285"/>
      <c r="Z283" s="1316"/>
    </row>
    <row r="284" spans="1:26" ht="32.1" customHeight="1">
      <c r="A284" s="258">
        <v>139</v>
      </c>
      <c r="B284" s="281" t="s">
        <v>2112</v>
      </c>
      <c r="C284" s="281" t="s">
        <v>521</v>
      </c>
      <c r="D284" s="281" t="s">
        <v>282</v>
      </c>
      <c r="E284" s="281">
        <v>51.15</v>
      </c>
      <c r="F284" s="282"/>
      <c r="G284" s="270">
        <f>G282+F283</f>
        <v>52525.877999999997</v>
      </c>
      <c r="H284" s="281">
        <v>204.69300000000001</v>
      </c>
      <c r="I284" s="281" t="s">
        <v>2112</v>
      </c>
      <c r="J284" s="282">
        <v>796</v>
      </c>
      <c r="K284" s="282">
        <v>398</v>
      </c>
      <c r="L284" s="281">
        <v>226</v>
      </c>
      <c r="M284" s="281">
        <v>215</v>
      </c>
      <c r="N284" s="281">
        <v>441</v>
      </c>
      <c r="O284" s="281">
        <v>215</v>
      </c>
      <c r="P284" s="281">
        <v>212</v>
      </c>
      <c r="Q284" s="281">
        <v>427</v>
      </c>
      <c r="R284" s="281" t="s">
        <v>2562</v>
      </c>
      <c r="S284" s="281" t="s">
        <v>2563</v>
      </c>
      <c r="T284" s="283">
        <v>561824.49899999995</v>
      </c>
      <c r="U284" s="283">
        <v>3235366.21</v>
      </c>
      <c r="V284" s="285"/>
      <c r="W284" s="289" t="s">
        <v>835</v>
      </c>
      <c r="X284" s="1316"/>
      <c r="Y284" s="285"/>
      <c r="Z284" s="1316"/>
    </row>
    <row r="285" spans="1:26" ht="32.1" customHeight="1">
      <c r="A285" s="258"/>
      <c r="B285" s="281"/>
      <c r="C285" s="281"/>
      <c r="D285" s="281"/>
      <c r="E285" s="281"/>
      <c r="F285" s="282">
        <v>410</v>
      </c>
      <c r="G285" s="268"/>
      <c r="H285" s="281"/>
      <c r="I285" s="281"/>
      <c r="J285" s="282"/>
      <c r="K285" s="282"/>
      <c r="L285" s="281"/>
      <c r="M285" s="281"/>
      <c r="N285" s="281"/>
      <c r="O285" s="281"/>
      <c r="P285" s="281"/>
      <c r="Q285" s="281"/>
      <c r="R285" s="281"/>
      <c r="S285" s="281"/>
      <c r="T285" s="283"/>
      <c r="U285" s="283"/>
      <c r="V285" s="285" t="s">
        <v>2564</v>
      </c>
      <c r="W285" s="289"/>
      <c r="X285" s="1316"/>
      <c r="Y285" s="285"/>
      <c r="Z285" s="1316"/>
    </row>
    <row r="286" spans="1:26" ht="32.1" customHeight="1">
      <c r="A286" s="258">
        <v>140</v>
      </c>
      <c r="B286" s="281" t="s">
        <v>2112</v>
      </c>
      <c r="C286" s="281" t="s">
        <v>522</v>
      </c>
      <c r="D286" s="281" t="s">
        <v>280</v>
      </c>
      <c r="E286" s="281">
        <v>48.15</v>
      </c>
      <c r="F286" s="282"/>
      <c r="G286" s="270">
        <f>G284+F285</f>
        <v>52935.877999999997</v>
      </c>
      <c r="H286" s="281">
        <v>206.02799999999999</v>
      </c>
      <c r="I286" s="281" t="s">
        <v>2112</v>
      </c>
      <c r="J286" s="282">
        <v>816</v>
      </c>
      <c r="K286" s="282">
        <v>408</v>
      </c>
      <c r="L286" s="281">
        <v>196</v>
      </c>
      <c r="M286" s="281">
        <v>185</v>
      </c>
      <c r="N286" s="281">
        <v>381</v>
      </c>
      <c r="O286" s="281">
        <v>199</v>
      </c>
      <c r="P286" s="281">
        <v>191</v>
      </c>
      <c r="Q286" s="281">
        <v>390</v>
      </c>
      <c r="R286" s="281" t="s">
        <v>2565</v>
      </c>
      <c r="S286" s="281" t="s">
        <v>2566</v>
      </c>
      <c r="T286" s="283">
        <v>561932.04500000004</v>
      </c>
      <c r="U286" s="283">
        <v>3235761.8539999998</v>
      </c>
      <c r="V286" s="285"/>
      <c r="W286" s="289" t="s">
        <v>835</v>
      </c>
      <c r="X286" s="1316"/>
      <c r="Y286" s="285"/>
      <c r="Z286" s="1316"/>
    </row>
    <row r="287" spans="1:26" ht="32.1" customHeight="1">
      <c r="A287" s="258"/>
      <c r="B287" s="281"/>
      <c r="C287" s="281"/>
      <c r="D287" s="281"/>
      <c r="E287" s="281"/>
      <c r="F287" s="282">
        <v>406</v>
      </c>
      <c r="G287" s="268"/>
      <c r="H287" s="281"/>
      <c r="I287" s="281"/>
      <c r="J287" s="282"/>
      <c r="K287" s="282"/>
      <c r="L287" s="281"/>
      <c r="M287" s="281"/>
      <c r="N287" s="281"/>
      <c r="O287" s="281"/>
      <c r="P287" s="281"/>
      <c r="Q287" s="281"/>
      <c r="R287" s="281"/>
      <c r="S287" s="281"/>
      <c r="T287" s="283"/>
      <c r="U287" s="283"/>
      <c r="V287" s="285" t="s">
        <v>2567</v>
      </c>
      <c r="W287" s="289"/>
      <c r="X287" s="1316"/>
      <c r="Y287" s="285"/>
      <c r="Z287" s="1316"/>
    </row>
    <row r="288" spans="1:26" ht="32.1" customHeight="1">
      <c r="A288" s="258">
        <v>141</v>
      </c>
      <c r="B288" s="281" t="s">
        <v>2112</v>
      </c>
      <c r="C288" s="281" t="s">
        <v>187</v>
      </c>
      <c r="D288" s="281" t="s">
        <v>282</v>
      </c>
      <c r="E288" s="281">
        <v>51.15</v>
      </c>
      <c r="F288" s="282"/>
      <c r="G288" s="270">
        <f>G286+F287</f>
        <v>53341.877999999997</v>
      </c>
      <c r="H288" s="281">
        <v>206.286</v>
      </c>
      <c r="I288" s="281" t="s">
        <v>2112</v>
      </c>
      <c r="J288" s="282">
        <v>831</v>
      </c>
      <c r="K288" s="282">
        <v>415.5</v>
      </c>
      <c r="L288" s="281">
        <v>222</v>
      </c>
      <c r="M288" s="281">
        <v>209</v>
      </c>
      <c r="N288" s="281">
        <v>431</v>
      </c>
      <c r="O288" s="281">
        <v>216</v>
      </c>
      <c r="P288" s="281">
        <v>211</v>
      </c>
      <c r="Q288" s="281">
        <v>427</v>
      </c>
      <c r="R288" s="281" t="s">
        <v>2568</v>
      </c>
      <c r="S288" s="281" t="s">
        <v>2569</v>
      </c>
      <c r="T288" s="283">
        <v>562038.54200000002</v>
      </c>
      <c r="U288" s="283">
        <v>3236153.6370000001</v>
      </c>
      <c r="V288" s="285"/>
      <c r="W288" s="289" t="s">
        <v>835</v>
      </c>
      <c r="X288" s="1316"/>
      <c r="Y288" s="285"/>
      <c r="Z288" s="1316"/>
    </row>
    <row r="289" spans="1:26" ht="32.1" customHeight="1">
      <c r="A289" s="258"/>
      <c r="B289" s="281"/>
      <c r="C289" s="281"/>
      <c r="D289" s="281"/>
      <c r="E289" s="281"/>
      <c r="F289" s="282">
        <v>425</v>
      </c>
      <c r="G289" s="268"/>
      <c r="H289" s="281"/>
      <c r="I289" s="281"/>
      <c r="J289" s="282"/>
      <c r="K289" s="282"/>
      <c r="L289" s="281"/>
      <c r="M289" s="281"/>
      <c r="N289" s="281"/>
      <c r="O289" s="281"/>
      <c r="P289" s="281"/>
      <c r="Q289" s="281"/>
      <c r="R289" s="281"/>
      <c r="S289" s="281"/>
      <c r="T289" s="283"/>
      <c r="U289" s="283"/>
      <c r="V289" s="285" t="s">
        <v>2570</v>
      </c>
      <c r="W289" s="289"/>
      <c r="X289" s="1316"/>
      <c r="Y289" s="285"/>
      <c r="Z289" s="1316"/>
    </row>
    <row r="290" spans="1:26" ht="32.1" customHeight="1">
      <c r="A290" s="258">
        <v>142</v>
      </c>
      <c r="B290" s="281" t="s">
        <v>2112</v>
      </c>
      <c r="C290" s="281" t="s">
        <v>523</v>
      </c>
      <c r="D290" s="281" t="s">
        <v>282</v>
      </c>
      <c r="E290" s="281">
        <v>51.15</v>
      </c>
      <c r="F290" s="282"/>
      <c r="G290" s="270">
        <f>G288+F289</f>
        <v>53766.877999999997</v>
      </c>
      <c r="H290" s="281">
        <v>207.01</v>
      </c>
      <c r="I290" s="281" t="s">
        <v>2112</v>
      </c>
      <c r="J290" s="282">
        <v>825.25199999999995</v>
      </c>
      <c r="K290" s="282">
        <v>412.62599999999998</v>
      </c>
      <c r="L290" s="281">
        <v>217</v>
      </c>
      <c r="M290" s="281">
        <v>202</v>
      </c>
      <c r="N290" s="281">
        <v>419</v>
      </c>
      <c r="O290" s="281">
        <v>216</v>
      </c>
      <c r="P290" s="281">
        <v>202</v>
      </c>
      <c r="Q290" s="281">
        <v>418</v>
      </c>
      <c r="R290" s="281" t="s">
        <v>2571</v>
      </c>
      <c r="S290" s="281" t="s">
        <v>2572</v>
      </c>
      <c r="T290" s="283">
        <v>562150.02399999998</v>
      </c>
      <c r="U290" s="283">
        <v>3236563.7560000001</v>
      </c>
      <c r="V290" s="285"/>
      <c r="W290" s="289" t="s">
        <v>835</v>
      </c>
      <c r="X290" s="1316"/>
      <c r="Y290" s="285"/>
      <c r="Z290" s="1316"/>
    </row>
    <row r="291" spans="1:26" ht="32.1" customHeight="1">
      <c r="A291" s="258"/>
      <c r="B291" s="281"/>
      <c r="C291" s="281"/>
      <c r="D291" s="281"/>
      <c r="E291" s="281"/>
      <c r="F291" s="282">
        <v>400.25200000000001</v>
      </c>
      <c r="G291" s="268"/>
      <c r="H291" s="281"/>
      <c r="I291" s="281"/>
      <c r="J291" s="282"/>
      <c r="K291" s="282"/>
      <c r="L291" s="281"/>
      <c r="M291" s="281"/>
      <c r="N291" s="281"/>
      <c r="O291" s="281"/>
      <c r="P291" s="281"/>
      <c r="Q291" s="281"/>
      <c r="R291" s="281"/>
      <c r="S291" s="281"/>
      <c r="T291" s="283"/>
      <c r="U291" s="283"/>
      <c r="V291" s="285" t="s">
        <v>2573</v>
      </c>
      <c r="W291" s="289"/>
      <c r="X291" s="1316"/>
      <c r="Y291" s="285"/>
      <c r="Z291" s="1316"/>
    </row>
    <row r="292" spans="1:26" ht="32.1" customHeight="1">
      <c r="A292" s="258">
        <v>143</v>
      </c>
      <c r="B292" s="281" t="s">
        <v>2574</v>
      </c>
      <c r="C292" s="281" t="s">
        <v>401</v>
      </c>
      <c r="D292" s="281" t="s">
        <v>413</v>
      </c>
      <c r="E292" s="281">
        <v>49.87</v>
      </c>
      <c r="F292" s="282"/>
      <c r="G292" s="270">
        <f>G290+F291</f>
        <v>54167.13</v>
      </c>
      <c r="H292" s="281">
        <v>206.64500000000001</v>
      </c>
      <c r="I292" s="281" t="s">
        <v>2575</v>
      </c>
      <c r="J292" s="282">
        <v>738.25199999999995</v>
      </c>
      <c r="K292" s="282">
        <v>369.12599999999998</v>
      </c>
      <c r="L292" s="281">
        <v>199</v>
      </c>
      <c r="M292" s="281">
        <v>189</v>
      </c>
      <c r="N292" s="281">
        <v>388</v>
      </c>
      <c r="O292" s="281">
        <v>200</v>
      </c>
      <c r="P292" s="281">
        <v>182</v>
      </c>
      <c r="Q292" s="281">
        <v>382</v>
      </c>
      <c r="R292" s="281" t="s">
        <v>2576</v>
      </c>
      <c r="S292" s="281" t="s">
        <v>2577</v>
      </c>
      <c r="T292" s="283">
        <v>562255.01300000004</v>
      </c>
      <c r="U292" s="283">
        <v>3236949.9920000001</v>
      </c>
      <c r="V292" s="285"/>
      <c r="W292" s="289" t="s">
        <v>835</v>
      </c>
      <c r="X292" s="1316"/>
      <c r="Y292" s="285"/>
      <c r="Z292" s="1316"/>
    </row>
    <row r="293" spans="1:26" ht="32.1" customHeight="1">
      <c r="A293" s="258"/>
      <c r="B293" s="281"/>
      <c r="C293" s="281"/>
      <c r="D293" s="281"/>
      <c r="E293" s="281"/>
      <c r="F293" s="282">
        <v>338</v>
      </c>
      <c r="G293" s="268"/>
      <c r="H293" s="281"/>
      <c r="I293" s="281"/>
      <c r="J293" s="282"/>
      <c r="K293" s="282"/>
      <c r="L293" s="281"/>
      <c r="M293" s="281"/>
      <c r="N293" s="281"/>
      <c r="O293" s="281"/>
      <c r="P293" s="281"/>
      <c r="Q293" s="281"/>
      <c r="R293" s="281"/>
      <c r="S293" s="281"/>
      <c r="T293" s="283"/>
      <c r="U293" s="283"/>
      <c r="V293" s="285" t="s">
        <v>2573</v>
      </c>
      <c r="W293" s="289"/>
      <c r="X293" s="1316"/>
      <c r="Y293" s="285"/>
      <c r="Z293" s="1316"/>
    </row>
    <row r="294" spans="1:26" ht="32.1" customHeight="1">
      <c r="A294" s="258">
        <v>144</v>
      </c>
      <c r="B294" s="281" t="s">
        <v>2112</v>
      </c>
      <c r="C294" s="281" t="s">
        <v>402</v>
      </c>
      <c r="D294" s="281" t="s">
        <v>280</v>
      </c>
      <c r="E294" s="281">
        <v>48.15</v>
      </c>
      <c r="F294" s="282"/>
      <c r="G294" s="270">
        <f>G292+F293</f>
        <v>54505.13</v>
      </c>
      <c r="H294" s="281">
        <v>206.87700000000001</v>
      </c>
      <c r="I294" s="281" t="s">
        <v>2112</v>
      </c>
      <c r="J294" s="282">
        <v>740</v>
      </c>
      <c r="K294" s="282">
        <v>370</v>
      </c>
      <c r="L294" s="281">
        <v>149</v>
      </c>
      <c r="M294" s="281">
        <v>182</v>
      </c>
      <c r="N294" s="281">
        <v>331</v>
      </c>
      <c r="O294" s="281">
        <v>157</v>
      </c>
      <c r="P294" s="281">
        <v>190</v>
      </c>
      <c r="Q294" s="281">
        <v>347</v>
      </c>
      <c r="R294" s="281" t="s">
        <v>2578</v>
      </c>
      <c r="S294" s="281" t="s">
        <v>2579</v>
      </c>
      <c r="T294" s="283">
        <v>562310.30500000005</v>
      </c>
      <c r="U294" s="283">
        <v>3237283.4389999998</v>
      </c>
      <c r="V294" s="285"/>
      <c r="W294" s="289" t="s">
        <v>2580</v>
      </c>
      <c r="X294" s="1316"/>
      <c r="Y294" s="285"/>
      <c r="Z294" s="1316"/>
    </row>
    <row r="295" spans="1:26" ht="32.1" customHeight="1">
      <c r="A295" s="258"/>
      <c r="B295" s="281"/>
      <c r="C295" s="281"/>
      <c r="D295" s="281"/>
      <c r="E295" s="281"/>
      <c r="F295" s="282">
        <v>402</v>
      </c>
      <c r="G295" s="268"/>
      <c r="H295" s="281"/>
      <c r="I295" s="281"/>
      <c r="J295" s="282"/>
      <c r="K295" s="282"/>
      <c r="L295" s="281"/>
      <c r="M295" s="281"/>
      <c r="N295" s="281"/>
      <c r="O295" s="281"/>
      <c r="P295" s="281"/>
      <c r="Q295" s="281"/>
      <c r="R295" s="281"/>
      <c r="S295" s="281"/>
      <c r="T295" s="283"/>
      <c r="U295" s="283"/>
      <c r="V295" s="285" t="s">
        <v>2581</v>
      </c>
      <c r="W295" s="289"/>
      <c r="X295" s="1316"/>
      <c r="Y295" s="285"/>
      <c r="Z295" s="1316"/>
    </row>
    <row r="296" spans="1:26" ht="32.1" customHeight="1">
      <c r="A296" s="258">
        <v>145</v>
      </c>
      <c r="B296" s="281" t="s">
        <v>2112</v>
      </c>
      <c r="C296" s="281" t="s">
        <v>403</v>
      </c>
      <c r="D296" s="281" t="s">
        <v>282</v>
      </c>
      <c r="E296" s="281">
        <v>51.15</v>
      </c>
      <c r="F296" s="282"/>
      <c r="G296" s="270">
        <f>G294+F295</f>
        <v>54907.13</v>
      </c>
      <c r="H296" s="281">
        <v>207.07</v>
      </c>
      <c r="I296" s="281" t="s">
        <v>2112</v>
      </c>
      <c r="J296" s="282">
        <v>781.88499999999999</v>
      </c>
      <c r="K296" s="282">
        <v>390.9425</v>
      </c>
      <c r="L296" s="281">
        <v>220</v>
      </c>
      <c r="M296" s="281">
        <v>191</v>
      </c>
      <c r="N296" s="281">
        <v>411</v>
      </c>
      <c r="O296" s="281">
        <v>214</v>
      </c>
      <c r="P296" s="281">
        <v>191</v>
      </c>
      <c r="Q296" s="281">
        <v>405</v>
      </c>
      <c r="R296" s="281" t="s">
        <v>2582</v>
      </c>
      <c r="S296" s="281" t="s">
        <v>2583</v>
      </c>
      <c r="T296" s="283">
        <v>562376.06599999999</v>
      </c>
      <c r="U296" s="283">
        <v>3237680.0240000002</v>
      </c>
      <c r="V296" s="285"/>
      <c r="W296" s="289" t="s">
        <v>2580</v>
      </c>
      <c r="X296" s="1316"/>
      <c r="Y296" s="285"/>
      <c r="Z296" s="1316"/>
    </row>
    <row r="297" spans="1:26" ht="32.1" customHeight="1">
      <c r="A297" s="258"/>
      <c r="B297" s="281"/>
      <c r="C297" s="281"/>
      <c r="D297" s="281"/>
      <c r="E297" s="281"/>
      <c r="F297" s="282">
        <v>379.88499999999999</v>
      </c>
      <c r="G297" s="268"/>
      <c r="H297" s="281"/>
      <c r="I297" s="281"/>
      <c r="J297" s="282"/>
      <c r="K297" s="282"/>
      <c r="L297" s="281"/>
      <c r="M297" s="281"/>
      <c r="N297" s="281"/>
      <c r="O297" s="281"/>
      <c r="P297" s="281"/>
      <c r="Q297" s="281"/>
      <c r="R297" s="281"/>
      <c r="S297" s="281"/>
      <c r="T297" s="283"/>
      <c r="U297" s="283"/>
      <c r="V297" s="285" t="s">
        <v>2584</v>
      </c>
      <c r="W297" s="289"/>
      <c r="X297" s="1316"/>
      <c r="Y297" s="285"/>
      <c r="Z297" s="1316"/>
    </row>
    <row r="298" spans="1:26" ht="32.1" customHeight="1">
      <c r="A298" s="258">
        <v>146</v>
      </c>
      <c r="B298" s="281" t="s">
        <v>2585</v>
      </c>
      <c r="C298" s="281" t="s">
        <v>189</v>
      </c>
      <c r="D298" s="281" t="s">
        <v>299</v>
      </c>
      <c r="E298" s="281">
        <v>49.87</v>
      </c>
      <c r="F298" s="282"/>
      <c r="G298" s="270">
        <f>G296+F297</f>
        <v>55287.014999999999</v>
      </c>
      <c r="H298" s="281">
        <v>206.87700000000001</v>
      </c>
      <c r="I298" s="281" t="s">
        <v>2586</v>
      </c>
      <c r="J298" s="282">
        <v>739.88499999999999</v>
      </c>
      <c r="K298" s="282">
        <v>369.9425</v>
      </c>
      <c r="L298" s="281">
        <v>190</v>
      </c>
      <c r="M298" s="281">
        <v>199</v>
      </c>
      <c r="N298" s="281">
        <v>389</v>
      </c>
      <c r="O298" s="281">
        <v>190</v>
      </c>
      <c r="P298" s="281">
        <v>193</v>
      </c>
      <c r="Q298" s="281">
        <v>383</v>
      </c>
      <c r="R298" s="281" t="s">
        <v>2587</v>
      </c>
      <c r="S298" s="281" t="s">
        <v>2588</v>
      </c>
      <c r="T298" s="283">
        <v>562438.20900000003</v>
      </c>
      <c r="U298" s="283">
        <v>3238054.7919999999</v>
      </c>
      <c r="V298" s="285"/>
      <c r="W298" s="289" t="s">
        <v>2580</v>
      </c>
      <c r="X298" s="1316"/>
      <c r="Y298" s="285"/>
      <c r="Z298" s="1316"/>
    </row>
    <row r="299" spans="1:26" ht="32.1" customHeight="1">
      <c r="A299" s="258"/>
      <c r="B299" s="281"/>
      <c r="C299" s="281"/>
      <c r="D299" s="281"/>
      <c r="E299" s="281"/>
      <c r="F299" s="282">
        <v>360</v>
      </c>
      <c r="G299" s="268"/>
      <c r="H299" s="281"/>
      <c r="I299" s="281"/>
      <c r="J299" s="282"/>
      <c r="K299" s="282"/>
      <c r="L299" s="281"/>
      <c r="M299" s="281"/>
      <c r="N299" s="281"/>
      <c r="O299" s="281"/>
      <c r="P299" s="281"/>
      <c r="Q299" s="281"/>
      <c r="R299" s="281"/>
      <c r="S299" s="281"/>
      <c r="T299" s="283"/>
      <c r="U299" s="283"/>
      <c r="V299" s="285" t="s">
        <v>2589</v>
      </c>
      <c r="W299" s="289"/>
      <c r="X299" s="1316"/>
      <c r="Y299" s="285"/>
      <c r="Z299" s="1316"/>
    </row>
    <row r="300" spans="1:26" ht="32.1" customHeight="1">
      <c r="A300" s="258">
        <v>147</v>
      </c>
      <c r="B300" s="281" t="s">
        <v>2112</v>
      </c>
      <c r="C300" s="281" t="s">
        <v>524</v>
      </c>
      <c r="D300" s="281" t="s">
        <v>280</v>
      </c>
      <c r="E300" s="281">
        <v>48.15</v>
      </c>
      <c r="F300" s="282"/>
      <c r="G300" s="270">
        <f>G298+F299</f>
        <v>55647.014999999999</v>
      </c>
      <c r="H300" s="281">
        <v>207.005</v>
      </c>
      <c r="I300" s="281" t="s">
        <v>2112</v>
      </c>
      <c r="J300" s="282">
        <v>791</v>
      </c>
      <c r="K300" s="282">
        <v>395.5</v>
      </c>
      <c r="L300" s="281">
        <v>161</v>
      </c>
      <c r="M300" s="281">
        <v>183</v>
      </c>
      <c r="N300" s="281">
        <v>344</v>
      </c>
      <c r="O300" s="281">
        <v>168</v>
      </c>
      <c r="P300" s="281">
        <v>195</v>
      </c>
      <c r="Q300" s="281">
        <v>363</v>
      </c>
      <c r="R300" s="281" t="s">
        <v>2590</v>
      </c>
      <c r="S300" s="281" t="s">
        <v>2591</v>
      </c>
      <c r="T300" s="283">
        <v>562541.95400000003</v>
      </c>
      <c r="U300" s="283">
        <v>3238399.5189999999</v>
      </c>
      <c r="V300" s="285"/>
      <c r="W300" s="289" t="s">
        <v>2580</v>
      </c>
      <c r="X300" s="1316"/>
      <c r="Y300" s="285"/>
      <c r="Z300" s="1316"/>
    </row>
    <row r="301" spans="1:26" ht="32.1" customHeight="1">
      <c r="A301" s="258"/>
      <c r="B301" s="281"/>
      <c r="C301" s="281"/>
      <c r="D301" s="281"/>
      <c r="E301" s="281"/>
      <c r="F301" s="282">
        <v>431</v>
      </c>
      <c r="G301" s="268"/>
      <c r="H301" s="281"/>
      <c r="I301" s="281"/>
      <c r="J301" s="282"/>
      <c r="K301" s="282"/>
      <c r="L301" s="281"/>
      <c r="M301" s="281"/>
      <c r="N301" s="281"/>
      <c r="O301" s="281"/>
      <c r="P301" s="281"/>
      <c r="Q301" s="281"/>
      <c r="R301" s="281"/>
      <c r="S301" s="281"/>
      <c r="T301" s="283"/>
      <c r="U301" s="283"/>
      <c r="V301" s="285" t="s">
        <v>2592</v>
      </c>
      <c r="W301" s="289"/>
      <c r="X301" s="1316"/>
      <c r="Y301" s="285"/>
      <c r="Z301" s="1316"/>
    </row>
    <row r="302" spans="1:26" ht="32.1" customHeight="1">
      <c r="A302" s="258">
        <v>148</v>
      </c>
      <c r="B302" s="281" t="s">
        <v>2112</v>
      </c>
      <c r="C302" s="281" t="s">
        <v>525</v>
      </c>
      <c r="D302" s="281" t="s">
        <v>276</v>
      </c>
      <c r="E302" s="281">
        <v>54.15</v>
      </c>
      <c r="F302" s="282"/>
      <c r="G302" s="270">
        <f>G300+F301</f>
        <v>56078.014999999999</v>
      </c>
      <c r="H302" s="281">
        <v>207.03200000000001</v>
      </c>
      <c r="I302" s="281" t="s">
        <v>2112</v>
      </c>
      <c r="J302" s="282">
        <v>815</v>
      </c>
      <c r="K302" s="282">
        <v>407.5</v>
      </c>
      <c r="L302" s="281">
        <v>248</v>
      </c>
      <c r="M302" s="281">
        <v>224</v>
      </c>
      <c r="N302" s="281">
        <v>472</v>
      </c>
      <c r="O302" s="281">
        <v>238</v>
      </c>
      <c r="P302" s="281">
        <v>214</v>
      </c>
      <c r="Q302" s="281">
        <v>452</v>
      </c>
      <c r="R302" s="281" t="s">
        <v>2593</v>
      </c>
      <c r="S302" s="281" t="s">
        <v>2594</v>
      </c>
      <c r="T302" s="283">
        <v>562666.16099999996</v>
      </c>
      <c r="U302" s="283">
        <v>3238812.2340000002</v>
      </c>
      <c r="V302" s="285"/>
      <c r="W302" s="289" t="s">
        <v>2580</v>
      </c>
      <c r="X302" s="1316"/>
      <c r="Y302" s="285"/>
      <c r="Z302" s="1316"/>
    </row>
    <row r="303" spans="1:26" ht="32.1" customHeight="1">
      <c r="A303" s="258"/>
      <c r="B303" s="281"/>
      <c r="C303" s="281"/>
      <c r="D303" s="281"/>
      <c r="E303" s="281"/>
      <c r="F303" s="282">
        <v>384</v>
      </c>
      <c r="G303" s="268"/>
      <c r="H303" s="281"/>
      <c r="I303" s="281"/>
      <c r="J303" s="282"/>
      <c r="K303" s="282"/>
      <c r="L303" s="281"/>
      <c r="M303" s="281"/>
      <c r="N303" s="281"/>
      <c r="O303" s="281"/>
      <c r="P303" s="281"/>
      <c r="Q303" s="281"/>
      <c r="R303" s="281"/>
      <c r="S303" s="281"/>
      <c r="T303" s="283"/>
      <c r="U303" s="283"/>
      <c r="V303" s="285" t="s">
        <v>2595</v>
      </c>
      <c r="W303" s="289"/>
      <c r="X303" s="1316"/>
      <c r="Y303" s="285"/>
      <c r="Z303" s="1316"/>
    </row>
    <row r="304" spans="1:26" ht="32.1" customHeight="1">
      <c r="A304" s="258">
        <v>149</v>
      </c>
      <c r="B304" s="281" t="s">
        <v>2112</v>
      </c>
      <c r="C304" s="281" t="s">
        <v>526</v>
      </c>
      <c r="D304" s="281" t="s">
        <v>280</v>
      </c>
      <c r="E304" s="281">
        <v>48.15</v>
      </c>
      <c r="F304" s="282"/>
      <c r="G304" s="270">
        <f>G302+F303</f>
        <v>56462.014999999999</v>
      </c>
      <c r="H304" s="281">
        <v>207.80799999999999</v>
      </c>
      <c r="I304" s="281" t="s">
        <v>2112</v>
      </c>
      <c r="J304" s="282">
        <v>795</v>
      </c>
      <c r="K304" s="282">
        <v>397.5</v>
      </c>
      <c r="L304" s="281">
        <v>161</v>
      </c>
      <c r="M304" s="281">
        <v>192</v>
      </c>
      <c r="N304" s="281">
        <v>353</v>
      </c>
      <c r="O304" s="281">
        <v>171</v>
      </c>
      <c r="P304" s="281">
        <v>197</v>
      </c>
      <c r="Q304" s="281">
        <v>368</v>
      </c>
      <c r="R304" s="281" t="s">
        <v>2596</v>
      </c>
      <c r="S304" s="281" t="s">
        <v>2597</v>
      </c>
      <c r="T304" s="283">
        <v>562776.82200000004</v>
      </c>
      <c r="U304" s="283">
        <v>3239179.943</v>
      </c>
      <c r="V304" s="285"/>
      <c r="W304" s="289" t="s">
        <v>2580</v>
      </c>
      <c r="X304" s="1316"/>
      <c r="Y304" s="285"/>
      <c r="Z304" s="1316"/>
    </row>
    <row r="305" spans="1:26" ht="32.1" customHeight="1">
      <c r="A305" s="258"/>
      <c r="B305" s="281"/>
      <c r="C305" s="281"/>
      <c r="D305" s="281"/>
      <c r="E305" s="281"/>
      <c r="F305" s="282">
        <v>411</v>
      </c>
      <c r="G305" s="268"/>
      <c r="H305" s="281"/>
      <c r="I305" s="281"/>
      <c r="J305" s="282"/>
      <c r="K305" s="282"/>
      <c r="L305" s="281"/>
      <c r="M305" s="281"/>
      <c r="N305" s="281"/>
      <c r="O305" s="281"/>
      <c r="P305" s="281"/>
      <c r="Q305" s="281"/>
      <c r="R305" s="281"/>
      <c r="S305" s="281"/>
      <c r="T305" s="283"/>
      <c r="U305" s="283"/>
      <c r="V305" s="285" t="s">
        <v>2598</v>
      </c>
      <c r="W305" s="289"/>
      <c r="X305" s="1316"/>
      <c r="Y305" s="285"/>
      <c r="Z305" s="1316"/>
    </row>
    <row r="306" spans="1:26" ht="32.1" customHeight="1">
      <c r="A306" s="258">
        <v>150</v>
      </c>
      <c r="B306" s="281" t="s">
        <v>2112</v>
      </c>
      <c r="C306" s="281" t="s">
        <v>527</v>
      </c>
      <c r="D306" s="281" t="s">
        <v>282</v>
      </c>
      <c r="E306" s="281">
        <v>51.15</v>
      </c>
      <c r="F306" s="282"/>
      <c r="G306" s="270">
        <f>G304+F305</f>
        <v>56873.014999999999</v>
      </c>
      <c r="H306" s="281">
        <v>207.31100000000001</v>
      </c>
      <c r="I306" s="281" t="s">
        <v>2112</v>
      </c>
      <c r="J306" s="282">
        <v>812.51099999999997</v>
      </c>
      <c r="K306" s="282">
        <v>406.25549999999998</v>
      </c>
      <c r="L306" s="281">
        <v>220</v>
      </c>
      <c r="M306" s="281">
        <v>217</v>
      </c>
      <c r="N306" s="281">
        <v>437</v>
      </c>
      <c r="O306" s="281">
        <v>216</v>
      </c>
      <c r="P306" s="281">
        <v>212</v>
      </c>
      <c r="Q306" s="281">
        <v>428</v>
      </c>
      <c r="R306" s="281" t="s">
        <v>2599</v>
      </c>
      <c r="S306" s="281" t="s">
        <v>2600</v>
      </c>
      <c r="T306" s="283">
        <v>562895.26500000001</v>
      </c>
      <c r="U306" s="283">
        <v>3239573.5070000002</v>
      </c>
      <c r="V306" s="285"/>
      <c r="W306" s="289" t="s">
        <v>2580</v>
      </c>
      <c r="X306" s="1316"/>
      <c r="Y306" s="285"/>
      <c r="Z306" s="1316"/>
    </row>
    <row r="307" spans="1:26" ht="32.1" customHeight="1">
      <c r="A307" s="258"/>
      <c r="B307" s="281"/>
      <c r="C307" s="281"/>
      <c r="D307" s="281"/>
      <c r="E307" s="281"/>
      <c r="F307" s="282">
        <v>401.51100000000002</v>
      </c>
      <c r="G307" s="268"/>
      <c r="H307" s="281"/>
      <c r="I307" s="281"/>
      <c r="J307" s="282"/>
      <c r="K307" s="282"/>
      <c r="L307" s="281"/>
      <c r="M307" s="281"/>
      <c r="N307" s="281"/>
      <c r="O307" s="281"/>
      <c r="P307" s="281"/>
      <c r="Q307" s="281"/>
      <c r="R307" s="281"/>
      <c r="S307" s="281"/>
      <c r="T307" s="283"/>
      <c r="U307" s="283"/>
      <c r="V307" s="285" t="s">
        <v>2601</v>
      </c>
      <c r="W307" s="289"/>
      <c r="X307" s="1316"/>
      <c r="Y307" s="285"/>
      <c r="Z307" s="1316"/>
    </row>
    <row r="308" spans="1:26" ht="32.1" customHeight="1">
      <c r="A308" s="258">
        <v>151</v>
      </c>
      <c r="B308" s="281" t="s">
        <v>2602</v>
      </c>
      <c r="C308" s="281" t="s">
        <v>190</v>
      </c>
      <c r="D308" s="281" t="s">
        <v>275</v>
      </c>
      <c r="E308" s="281">
        <v>47.97</v>
      </c>
      <c r="F308" s="282"/>
      <c r="G308" s="270">
        <f>G306+F307</f>
        <v>57274.525999999998</v>
      </c>
      <c r="H308" s="281">
        <v>207.554</v>
      </c>
      <c r="I308" s="281" t="s">
        <v>2603</v>
      </c>
      <c r="J308" s="282">
        <v>648.18100000000004</v>
      </c>
      <c r="K308" s="282">
        <v>324.09050000000002</v>
      </c>
      <c r="L308" s="281">
        <v>186</v>
      </c>
      <c r="M308" s="281">
        <v>93</v>
      </c>
      <c r="N308" s="281">
        <v>279</v>
      </c>
      <c r="O308" s="281">
        <v>191</v>
      </c>
      <c r="P308" s="281">
        <v>109</v>
      </c>
      <c r="Q308" s="281">
        <v>300</v>
      </c>
      <c r="R308" s="281" t="s">
        <v>2604</v>
      </c>
      <c r="S308" s="281" t="s">
        <v>2605</v>
      </c>
      <c r="T308" s="283">
        <v>563010.973</v>
      </c>
      <c r="U308" s="283">
        <v>3239957.9840000002</v>
      </c>
      <c r="V308" s="285"/>
      <c r="W308" s="289" t="s">
        <v>2580</v>
      </c>
      <c r="X308" s="1316"/>
      <c r="Y308" s="285"/>
      <c r="Z308" s="1316"/>
    </row>
    <row r="309" spans="1:26" ht="32.1" customHeight="1">
      <c r="A309" s="258"/>
      <c r="B309" s="281"/>
      <c r="C309" s="281"/>
      <c r="D309" s="281"/>
      <c r="E309" s="281"/>
      <c r="F309" s="282">
        <v>246.67</v>
      </c>
      <c r="G309" s="268"/>
      <c r="H309" s="281"/>
      <c r="I309" s="281"/>
      <c r="J309" s="282"/>
      <c r="K309" s="282"/>
      <c r="L309" s="281"/>
      <c r="M309" s="281"/>
      <c r="N309" s="281"/>
      <c r="O309" s="281"/>
      <c r="P309" s="281"/>
      <c r="Q309" s="281"/>
      <c r="R309" s="281"/>
      <c r="S309" s="281"/>
      <c r="T309" s="283"/>
      <c r="U309" s="283"/>
      <c r="V309" s="285" t="s">
        <v>2606</v>
      </c>
      <c r="W309" s="289"/>
      <c r="X309" s="1316"/>
      <c r="Y309" s="285"/>
      <c r="Z309" s="1316"/>
    </row>
    <row r="310" spans="1:26" ht="32.1" customHeight="1">
      <c r="A310" s="258">
        <v>152</v>
      </c>
      <c r="B310" s="281" t="s">
        <v>2607</v>
      </c>
      <c r="C310" s="281" t="s">
        <v>409</v>
      </c>
      <c r="D310" s="281" t="s">
        <v>278</v>
      </c>
      <c r="E310" s="281">
        <v>49.87</v>
      </c>
      <c r="F310" s="282"/>
      <c r="G310" s="270">
        <f>G308+F309</f>
        <v>57521.195999999996</v>
      </c>
      <c r="H310" s="281">
        <v>207.34700000000001</v>
      </c>
      <c r="I310" s="281" t="s">
        <v>2608</v>
      </c>
      <c r="J310" s="282">
        <v>720.67</v>
      </c>
      <c r="K310" s="282">
        <v>360.33499999999998</v>
      </c>
      <c r="L310" s="281">
        <v>154</v>
      </c>
      <c r="M310" s="281">
        <v>212</v>
      </c>
      <c r="N310" s="281">
        <v>366</v>
      </c>
      <c r="O310" s="281">
        <v>138</v>
      </c>
      <c r="P310" s="281">
        <v>219</v>
      </c>
      <c r="Q310" s="281">
        <v>357</v>
      </c>
      <c r="R310" s="281" t="s">
        <v>2609</v>
      </c>
      <c r="S310" s="281" t="s">
        <v>2610</v>
      </c>
      <c r="T310" s="283">
        <v>563245.97100000002</v>
      </c>
      <c r="U310" s="283">
        <v>3240032.963</v>
      </c>
      <c r="V310" s="285"/>
      <c r="W310" s="289" t="s">
        <v>2580</v>
      </c>
      <c r="X310" s="1316"/>
      <c r="Y310" s="285"/>
      <c r="Z310" s="1316"/>
    </row>
    <row r="311" spans="1:26" ht="32.1" customHeight="1">
      <c r="A311" s="258"/>
      <c r="B311" s="281"/>
      <c r="C311" s="281"/>
      <c r="D311" s="281"/>
      <c r="E311" s="281"/>
      <c r="F311" s="282">
        <v>474</v>
      </c>
      <c r="G311" s="268"/>
      <c r="H311" s="281"/>
      <c r="I311" s="281"/>
      <c r="J311" s="282"/>
      <c r="K311" s="282"/>
      <c r="L311" s="281"/>
      <c r="M311" s="281"/>
      <c r="N311" s="281"/>
      <c r="O311" s="281"/>
      <c r="P311" s="281"/>
      <c r="Q311" s="281"/>
      <c r="R311" s="281"/>
      <c r="S311" s="281"/>
      <c r="T311" s="283"/>
      <c r="U311" s="283"/>
      <c r="V311" s="285"/>
      <c r="W311" s="289"/>
      <c r="X311" s="1316"/>
      <c r="Y311" s="285"/>
      <c r="Z311" s="1316"/>
    </row>
    <row r="312" spans="1:26" s="296" customFormat="1" ht="32.1" customHeight="1">
      <c r="A312" s="258">
        <v>153</v>
      </c>
      <c r="B312" s="281" t="s">
        <v>2611</v>
      </c>
      <c r="C312" s="281" t="s">
        <v>415</v>
      </c>
      <c r="D312" s="281" t="s">
        <v>530</v>
      </c>
      <c r="E312" s="281">
        <v>55.87</v>
      </c>
      <c r="F312" s="295"/>
      <c r="G312" s="270">
        <f>G310+F311</f>
        <v>57995.195999999996</v>
      </c>
      <c r="H312" s="281">
        <v>207.43600000000001</v>
      </c>
      <c r="I312" s="281" t="s">
        <v>2612</v>
      </c>
      <c r="J312" s="282">
        <v>181.733</v>
      </c>
      <c r="K312" s="282">
        <v>90.866500000000002</v>
      </c>
      <c r="L312" s="281">
        <v>263</v>
      </c>
      <c r="M312" s="281">
        <v>84</v>
      </c>
      <c r="N312" s="281">
        <v>347</v>
      </c>
      <c r="O312" s="281">
        <v>257</v>
      </c>
      <c r="P312" s="281">
        <v>89</v>
      </c>
      <c r="Q312" s="281">
        <v>346</v>
      </c>
      <c r="R312" s="281" t="s">
        <v>2613</v>
      </c>
      <c r="S312" s="281" t="s">
        <v>2614</v>
      </c>
      <c r="T312" s="283">
        <v>563676.429</v>
      </c>
      <c r="U312" s="283">
        <v>3240231.412</v>
      </c>
      <c r="V312" s="289" t="s">
        <v>2615</v>
      </c>
      <c r="W312" s="289" t="s">
        <v>2580</v>
      </c>
      <c r="X312" s="1316"/>
      <c r="Y312" s="285"/>
      <c r="Z312" s="1316"/>
    </row>
    <row r="313" spans="1:26" ht="32.1" customHeight="1">
      <c r="A313" s="258"/>
      <c r="B313" s="281"/>
      <c r="C313" s="281"/>
      <c r="D313" s="281"/>
      <c r="E313" s="281"/>
      <c r="F313" s="282">
        <v>181.733</v>
      </c>
      <c r="G313" s="268"/>
      <c r="H313" s="281"/>
      <c r="I313" s="281"/>
      <c r="J313" s="282"/>
      <c r="K313" s="282"/>
      <c r="L313" s="281"/>
      <c r="M313" s="281"/>
      <c r="N313" s="281"/>
      <c r="O313" s="281"/>
      <c r="P313" s="281"/>
      <c r="Q313" s="281"/>
      <c r="R313" s="281"/>
      <c r="S313" s="281"/>
      <c r="T313" s="283"/>
      <c r="U313" s="283"/>
      <c r="V313" s="288" t="s">
        <v>2616</v>
      </c>
      <c r="W313" s="289"/>
      <c r="X313" s="1316"/>
      <c r="Y313" s="285"/>
      <c r="Z313" s="1316"/>
    </row>
    <row r="314" spans="1:26" ht="32.1" customHeight="1">
      <c r="A314" s="258">
        <v>154</v>
      </c>
      <c r="B314" s="281" t="s">
        <v>2617</v>
      </c>
      <c r="C314" s="281" t="s">
        <v>191</v>
      </c>
      <c r="D314" s="281" t="s">
        <v>448</v>
      </c>
      <c r="E314" s="281">
        <v>56.35</v>
      </c>
      <c r="F314" s="282"/>
      <c r="G314" s="270">
        <f>G312+F313</f>
        <v>58176.928999999996</v>
      </c>
      <c r="H314" s="281">
        <v>207.37799999999999</v>
      </c>
      <c r="I314" s="281" t="s">
        <v>2618</v>
      </c>
      <c r="J314" s="282">
        <v>608.73299999999995</v>
      </c>
      <c r="K314" s="282">
        <v>304.36649999999997</v>
      </c>
      <c r="L314" s="281">
        <v>97</v>
      </c>
      <c r="M314" s="281">
        <v>240</v>
      </c>
      <c r="N314" s="281">
        <v>337</v>
      </c>
      <c r="O314" s="281">
        <v>93</v>
      </c>
      <c r="P314" s="281">
        <v>233</v>
      </c>
      <c r="Q314" s="281">
        <v>326</v>
      </c>
      <c r="R314" s="281" t="s">
        <v>2619</v>
      </c>
      <c r="S314" s="281" t="s">
        <v>2620</v>
      </c>
      <c r="T314" s="283">
        <v>563841.75399999996</v>
      </c>
      <c r="U314" s="283">
        <v>3240306.875</v>
      </c>
      <c r="V314" s="288" t="s">
        <v>2621</v>
      </c>
      <c r="W314" s="289" t="s">
        <v>2580</v>
      </c>
      <c r="X314" s="1316"/>
      <c r="Y314" s="285"/>
      <c r="Z314" s="1316"/>
    </row>
    <row r="315" spans="1:26" ht="32.1" customHeight="1">
      <c r="A315" s="258"/>
      <c r="B315" s="281"/>
      <c r="C315" s="281"/>
      <c r="D315" s="281"/>
      <c r="E315" s="281"/>
      <c r="F315" s="282">
        <v>427</v>
      </c>
      <c r="G315" s="268"/>
      <c r="H315" s="281"/>
      <c r="I315" s="281"/>
      <c r="J315" s="282"/>
      <c r="K315" s="282"/>
      <c r="L315" s="281"/>
      <c r="M315" s="281"/>
      <c r="N315" s="281"/>
      <c r="O315" s="281"/>
      <c r="P315" s="281"/>
      <c r="Q315" s="281"/>
      <c r="R315" s="281"/>
      <c r="S315" s="281"/>
      <c r="T315" s="283"/>
      <c r="U315" s="283"/>
      <c r="V315" s="288" t="s">
        <v>2622</v>
      </c>
      <c r="W315" s="289"/>
      <c r="X315" s="1316"/>
      <c r="Y315" s="285"/>
      <c r="Z315" s="1316"/>
    </row>
    <row r="316" spans="1:26" ht="32.1" customHeight="1">
      <c r="A316" s="258">
        <v>155</v>
      </c>
      <c r="B316" s="281" t="s">
        <v>2112</v>
      </c>
      <c r="C316" s="281" t="s">
        <v>63</v>
      </c>
      <c r="D316" s="281" t="s">
        <v>64</v>
      </c>
      <c r="E316" s="281">
        <v>51.72</v>
      </c>
      <c r="F316" s="282"/>
      <c r="G316" s="270">
        <f>G314+F315</f>
        <v>58603.928999999996</v>
      </c>
      <c r="H316" s="281">
        <v>206.71600000000001</v>
      </c>
      <c r="I316" s="281" t="s">
        <v>2112</v>
      </c>
      <c r="J316" s="282">
        <v>838</v>
      </c>
      <c r="K316" s="282">
        <v>419</v>
      </c>
      <c r="L316" s="281">
        <v>188</v>
      </c>
      <c r="M316" s="281">
        <v>187</v>
      </c>
      <c r="N316" s="281">
        <v>375</v>
      </c>
      <c r="O316" s="281">
        <v>196</v>
      </c>
      <c r="P316" s="281">
        <v>193</v>
      </c>
      <c r="Q316" s="281">
        <v>389</v>
      </c>
      <c r="R316" s="281" t="s">
        <v>2623</v>
      </c>
      <c r="S316" s="281" t="s">
        <v>2624</v>
      </c>
      <c r="T316" s="283">
        <v>564242.70200000005</v>
      </c>
      <c r="U316" s="283">
        <v>3240453.7420000001</v>
      </c>
      <c r="V316" s="288"/>
      <c r="W316" s="289" t="s">
        <v>56</v>
      </c>
      <c r="X316" s="1316"/>
      <c r="Y316" s="285"/>
      <c r="Z316" s="1316"/>
    </row>
    <row r="317" spans="1:26" ht="32.1" customHeight="1">
      <c r="A317" s="258"/>
      <c r="B317" s="281"/>
      <c r="C317" s="281"/>
      <c r="D317" s="281"/>
      <c r="E317" s="281"/>
      <c r="F317" s="282">
        <v>411</v>
      </c>
      <c r="G317" s="268"/>
      <c r="H317" s="281"/>
      <c r="I317" s="281"/>
      <c r="J317" s="282"/>
      <c r="K317" s="282"/>
      <c r="L317" s="281"/>
      <c r="M317" s="281"/>
      <c r="N317" s="281"/>
      <c r="O317" s="281"/>
      <c r="P317" s="281"/>
      <c r="Q317" s="281"/>
      <c r="R317" s="281"/>
      <c r="S317" s="281"/>
      <c r="T317" s="283"/>
      <c r="U317" s="283"/>
      <c r="V317" s="288" t="s">
        <v>2598</v>
      </c>
      <c r="W317" s="289"/>
      <c r="X317" s="1316"/>
      <c r="Y317" s="285"/>
      <c r="Z317" s="1316"/>
    </row>
    <row r="318" spans="1:26" ht="32.1" customHeight="1">
      <c r="A318" s="258">
        <v>156</v>
      </c>
      <c r="B318" s="281" t="s">
        <v>2112</v>
      </c>
      <c r="C318" s="281" t="s">
        <v>529</v>
      </c>
      <c r="D318" s="281" t="s">
        <v>69</v>
      </c>
      <c r="E318" s="281">
        <v>54.72</v>
      </c>
      <c r="F318" s="282"/>
      <c r="G318" s="270">
        <f>G316+F317</f>
        <v>59014.928999999996</v>
      </c>
      <c r="H318" s="281">
        <v>207.83799999999999</v>
      </c>
      <c r="I318" s="281" t="s">
        <v>2112</v>
      </c>
      <c r="J318" s="282">
        <v>805</v>
      </c>
      <c r="K318" s="282">
        <v>402.5</v>
      </c>
      <c r="L318" s="281">
        <v>224</v>
      </c>
      <c r="M318" s="281">
        <v>223</v>
      </c>
      <c r="N318" s="281">
        <v>447</v>
      </c>
      <c r="O318" s="281">
        <v>220</v>
      </c>
      <c r="P318" s="281">
        <v>217</v>
      </c>
      <c r="Q318" s="281">
        <v>437</v>
      </c>
      <c r="R318" s="281" t="s">
        <v>2625</v>
      </c>
      <c r="S318" s="281" t="s">
        <v>2626</v>
      </c>
      <c r="T318" s="283">
        <v>564628.62600000005</v>
      </c>
      <c r="U318" s="283">
        <v>3240595.105</v>
      </c>
      <c r="V318" s="288"/>
      <c r="W318" s="289" t="s">
        <v>56</v>
      </c>
      <c r="X318" s="1316"/>
      <c r="Y318" s="285"/>
      <c r="Z318" s="1316"/>
    </row>
    <row r="319" spans="1:26" ht="32.1" customHeight="1">
      <c r="A319" s="258"/>
      <c r="B319" s="281"/>
      <c r="C319" s="281"/>
      <c r="D319" s="281"/>
      <c r="E319" s="281"/>
      <c r="F319" s="282">
        <v>394</v>
      </c>
      <c r="G319" s="268"/>
      <c r="H319" s="281"/>
      <c r="I319" s="281"/>
      <c r="J319" s="282"/>
      <c r="K319" s="282"/>
      <c r="L319" s="281"/>
      <c r="M319" s="281"/>
      <c r="N319" s="281"/>
      <c r="O319" s="281"/>
      <c r="P319" s="281"/>
      <c r="Q319" s="281"/>
      <c r="R319" s="281"/>
      <c r="S319" s="281"/>
      <c r="T319" s="283"/>
      <c r="U319" s="283"/>
      <c r="V319" s="288" t="s">
        <v>2558</v>
      </c>
      <c r="W319" s="289"/>
      <c r="X319" s="1316"/>
      <c r="Y319" s="285"/>
      <c r="Z319" s="1316"/>
    </row>
    <row r="320" spans="1:26" ht="32.1" customHeight="1">
      <c r="A320" s="258">
        <v>157</v>
      </c>
      <c r="B320" s="281" t="s">
        <v>2112</v>
      </c>
      <c r="C320" s="281" t="s">
        <v>133</v>
      </c>
      <c r="D320" s="281" t="s">
        <v>54</v>
      </c>
      <c r="E320" s="281">
        <v>48.72</v>
      </c>
      <c r="F320" s="282"/>
      <c r="G320" s="270">
        <f>G318+F319</f>
        <v>59408.928999999996</v>
      </c>
      <c r="H320" s="281">
        <v>208.27</v>
      </c>
      <c r="I320" s="281" t="s">
        <v>2112</v>
      </c>
      <c r="J320" s="282">
        <v>737</v>
      </c>
      <c r="K320" s="282">
        <v>368.5</v>
      </c>
      <c r="L320" s="281">
        <v>171</v>
      </c>
      <c r="M320" s="281">
        <v>190</v>
      </c>
      <c r="N320" s="281">
        <v>361</v>
      </c>
      <c r="O320" s="281">
        <v>179</v>
      </c>
      <c r="P320" s="281">
        <v>185</v>
      </c>
      <c r="Q320" s="281">
        <v>364</v>
      </c>
      <c r="R320" s="281" t="s">
        <v>2627</v>
      </c>
      <c r="S320" s="281" t="s">
        <v>2628</v>
      </c>
      <c r="T320" s="283">
        <v>564998.58700000006</v>
      </c>
      <c r="U320" s="283">
        <v>3240730.622</v>
      </c>
      <c r="V320" s="288"/>
      <c r="W320" s="289" t="s">
        <v>56</v>
      </c>
      <c r="X320" s="1316"/>
      <c r="Y320" s="285"/>
      <c r="Z320" s="1316"/>
    </row>
    <row r="321" spans="1:26" ht="32.1" customHeight="1">
      <c r="A321" s="258"/>
      <c r="B321" s="281"/>
      <c r="C321" s="281"/>
      <c r="D321" s="281"/>
      <c r="E321" s="281"/>
      <c r="F321" s="282">
        <v>343</v>
      </c>
      <c r="G321" s="268"/>
      <c r="H321" s="281"/>
      <c r="I321" s="281"/>
      <c r="J321" s="282"/>
      <c r="K321" s="282"/>
      <c r="L321" s="281"/>
      <c r="M321" s="281"/>
      <c r="N321" s="281"/>
      <c r="O321" s="281"/>
      <c r="P321" s="281"/>
      <c r="Q321" s="281"/>
      <c r="R321" s="281"/>
      <c r="S321" s="281"/>
      <c r="T321" s="283"/>
      <c r="U321" s="283"/>
      <c r="V321" s="288" t="s">
        <v>2629</v>
      </c>
      <c r="W321" s="289"/>
      <c r="X321" s="1316"/>
      <c r="Y321" s="285"/>
      <c r="Z321" s="1316"/>
    </row>
    <row r="322" spans="1:26" ht="32.1" customHeight="1">
      <c r="A322" s="258">
        <v>158</v>
      </c>
      <c r="B322" s="281" t="s">
        <v>2112</v>
      </c>
      <c r="C322" s="281" t="s">
        <v>66</v>
      </c>
      <c r="D322" s="281" t="s">
        <v>67</v>
      </c>
      <c r="E322" s="281">
        <v>45.72</v>
      </c>
      <c r="F322" s="282"/>
      <c r="G322" s="270">
        <f>G320+F321</f>
        <v>59751.928999999996</v>
      </c>
      <c r="H322" s="281">
        <v>207.911</v>
      </c>
      <c r="I322" s="281" t="s">
        <v>2112</v>
      </c>
      <c r="J322" s="282">
        <v>690</v>
      </c>
      <c r="K322" s="282">
        <v>345</v>
      </c>
      <c r="L322" s="281">
        <v>154</v>
      </c>
      <c r="M322" s="281">
        <v>128</v>
      </c>
      <c r="N322" s="281">
        <v>282</v>
      </c>
      <c r="O322" s="281">
        <v>159</v>
      </c>
      <c r="P322" s="281">
        <v>141</v>
      </c>
      <c r="Q322" s="281">
        <v>300</v>
      </c>
      <c r="R322" s="281" t="s">
        <v>2630</v>
      </c>
      <c r="S322" s="281" t="s">
        <v>2631</v>
      </c>
      <c r="T322" s="283">
        <v>565320.66</v>
      </c>
      <c r="U322" s="283">
        <v>3240848.5970000001</v>
      </c>
      <c r="V322" s="288"/>
      <c r="W322" s="289" t="s">
        <v>56</v>
      </c>
      <c r="X322" s="1316"/>
      <c r="Y322" s="285"/>
      <c r="Z322" s="1316"/>
    </row>
    <row r="323" spans="1:26" ht="32.1" customHeight="1">
      <c r="A323" s="258"/>
      <c r="B323" s="281"/>
      <c r="C323" s="281"/>
      <c r="D323" s="281"/>
      <c r="E323" s="281"/>
      <c r="F323" s="282">
        <v>347</v>
      </c>
      <c r="G323" s="268"/>
      <c r="H323" s="281"/>
      <c r="I323" s="281"/>
      <c r="J323" s="282"/>
      <c r="K323" s="282"/>
      <c r="L323" s="281"/>
      <c r="M323" s="281"/>
      <c r="N323" s="281"/>
      <c r="O323" s="281"/>
      <c r="P323" s="281"/>
      <c r="Q323" s="281"/>
      <c r="R323" s="281"/>
      <c r="S323" s="281"/>
      <c r="T323" s="283"/>
      <c r="U323" s="283"/>
      <c r="V323" s="288"/>
      <c r="W323" s="289"/>
      <c r="X323" s="1316"/>
      <c r="Y323" s="285"/>
      <c r="Z323" s="1316"/>
    </row>
    <row r="324" spans="1:26" ht="32.1" customHeight="1">
      <c r="A324" s="258">
        <v>159</v>
      </c>
      <c r="B324" s="281" t="s">
        <v>2112</v>
      </c>
      <c r="C324" s="281" t="s">
        <v>68</v>
      </c>
      <c r="D324" s="281" t="s">
        <v>69</v>
      </c>
      <c r="E324" s="281">
        <v>54.72</v>
      </c>
      <c r="F324" s="282"/>
      <c r="G324" s="270">
        <f>G322+F323</f>
        <v>60098.928999999996</v>
      </c>
      <c r="H324" s="281">
        <v>207.56</v>
      </c>
      <c r="I324" s="281" t="s">
        <v>2112</v>
      </c>
      <c r="J324" s="282">
        <v>764.55200000000002</v>
      </c>
      <c r="K324" s="282">
        <v>382.27600000000001</v>
      </c>
      <c r="L324" s="281">
        <v>220</v>
      </c>
      <c r="M324" s="281">
        <v>219</v>
      </c>
      <c r="N324" s="281">
        <v>439</v>
      </c>
      <c r="O324" s="281">
        <v>208</v>
      </c>
      <c r="P324" s="281">
        <v>217</v>
      </c>
      <c r="Q324" s="281">
        <v>425</v>
      </c>
      <c r="R324" s="281" t="s">
        <v>2632</v>
      </c>
      <c r="S324" s="281" t="s">
        <v>2633</v>
      </c>
      <c r="T324" s="283">
        <v>565646.48899999994</v>
      </c>
      <c r="U324" s="283">
        <v>3240967.9479999999</v>
      </c>
      <c r="V324" s="288"/>
      <c r="W324" s="289" t="s">
        <v>56</v>
      </c>
      <c r="X324" s="1316"/>
      <c r="Y324" s="285"/>
      <c r="Z324" s="1316"/>
    </row>
    <row r="325" spans="1:26" ht="32.1" customHeight="1">
      <c r="A325" s="258"/>
      <c r="B325" s="281"/>
      <c r="C325" s="281"/>
      <c r="D325" s="281"/>
      <c r="E325" s="281"/>
      <c r="F325" s="282">
        <v>417.55200000000002</v>
      </c>
      <c r="G325" s="268"/>
      <c r="H325" s="281"/>
      <c r="I325" s="281"/>
      <c r="J325" s="282"/>
      <c r="K325" s="282"/>
      <c r="L325" s="281"/>
      <c r="M325" s="281"/>
      <c r="N325" s="281"/>
      <c r="O325" s="281"/>
      <c r="P325" s="281"/>
      <c r="Q325" s="281"/>
      <c r="R325" s="281"/>
      <c r="S325" s="281"/>
      <c r="T325" s="283"/>
      <c r="U325" s="283"/>
      <c r="V325" s="288" t="s">
        <v>2634</v>
      </c>
      <c r="W325" s="289"/>
      <c r="X325" s="1316"/>
      <c r="Y325" s="285"/>
      <c r="Z325" s="1316"/>
    </row>
    <row r="326" spans="1:26" ht="32.1" customHeight="1">
      <c r="A326" s="258">
        <v>160</v>
      </c>
      <c r="B326" s="281" t="s">
        <v>2635</v>
      </c>
      <c r="C326" s="281" t="s">
        <v>418</v>
      </c>
      <c r="D326" s="281" t="s">
        <v>438</v>
      </c>
      <c r="E326" s="281">
        <v>51.45</v>
      </c>
      <c r="F326" s="282"/>
      <c r="G326" s="270">
        <f>G324+F325</f>
        <v>60516.481</v>
      </c>
      <c r="H326" s="281">
        <v>207.94</v>
      </c>
      <c r="I326" s="281" t="s">
        <v>2636</v>
      </c>
      <c r="J326" s="282">
        <v>796.55200000000002</v>
      </c>
      <c r="K326" s="282">
        <v>398.27600000000001</v>
      </c>
      <c r="L326" s="281">
        <v>199</v>
      </c>
      <c r="M326" s="281">
        <v>208</v>
      </c>
      <c r="N326" s="281">
        <v>407</v>
      </c>
      <c r="O326" s="281">
        <v>202</v>
      </c>
      <c r="P326" s="281">
        <v>203</v>
      </c>
      <c r="Q326" s="281">
        <v>405</v>
      </c>
      <c r="R326" s="281" t="s">
        <v>2637</v>
      </c>
      <c r="S326" s="281" t="s">
        <v>2638</v>
      </c>
      <c r="T326" s="283">
        <v>566038.56499999994</v>
      </c>
      <c r="U326" s="283">
        <v>3241111.5649999999</v>
      </c>
      <c r="V326" s="288"/>
      <c r="W326" s="289" t="s">
        <v>1925</v>
      </c>
      <c r="X326" s="1316"/>
      <c r="Y326" s="285"/>
      <c r="Z326" s="1316"/>
    </row>
    <row r="327" spans="1:26" ht="32.1" customHeight="1">
      <c r="A327" s="258"/>
      <c r="B327" s="281"/>
      <c r="C327" s="281"/>
      <c r="D327" s="281"/>
      <c r="E327" s="281"/>
      <c r="F327" s="282">
        <v>379</v>
      </c>
      <c r="G327" s="268"/>
      <c r="H327" s="281"/>
      <c r="I327" s="281"/>
      <c r="J327" s="282"/>
      <c r="K327" s="282"/>
      <c r="L327" s="281"/>
      <c r="M327" s="281"/>
      <c r="N327" s="281"/>
      <c r="O327" s="281"/>
      <c r="P327" s="281"/>
      <c r="Q327" s="281"/>
      <c r="R327" s="281"/>
      <c r="S327" s="281"/>
      <c r="T327" s="283"/>
      <c r="U327" s="283"/>
      <c r="V327" s="288" t="s">
        <v>2639</v>
      </c>
      <c r="W327" s="289"/>
      <c r="X327" s="1316"/>
      <c r="Y327" s="285"/>
      <c r="Z327" s="1316"/>
    </row>
    <row r="328" spans="1:26" ht="32.1" customHeight="1">
      <c r="A328" s="258">
        <v>161</v>
      </c>
      <c r="B328" s="281" t="s">
        <v>2112</v>
      </c>
      <c r="C328" s="281" t="s">
        <v>53</v>
      </c>
      <c r="D328" s="281" t="s">
        <v>54</v>
      </c>
      <c r="E328" s="281">
        <v>48.72</v>
      </c>
      <c r="F328" s="282"/>
      <c r="G328" s="270">
        <f>G326+F327</f>
        <v>60895.481</v>
      </c>
      <c r="H328" s="281">
        <v>207.809</v>
      </c>
      <c r="I328" s="281" t="s">
        <v>2112</v>
      </c>
      <c r="J328" s="282">
        <v>765.39100000000008</v>
      </c>
      <c r="K328" s="282">
        <v>382.69550000000004</v>
      </c>
      <c r="L328" s="281">
        <v>172</v>
      </c>
      <c r="M328" s="281">
        <v>138</v>
      </c>
      <c r="N328" s="281">
        <v>310</v>
      </c>
      <c r="O328" s="281">
        <v>177</v>
      </c>
      <c r="P328" s="281">
        <v>154</v>
      </c>
      <c r="Q328" s="281">
        <v>331</v>
      </c>
      <c r="R328" s="281" t="s">
        <v>2640</v>
      </c>
      <c r="S328" s="281" t="s">
        <v>2641</v>
      </c>
      <c r="T328" s="283">
        <v>566219.52899999998</v>
      </c>
      <c r="U328" s="283">
        <v>3241444.571</v>
      </c>
      <c r="V328" s="288"/>
      <c r="W328" s="289" t="s">
        <v>56</v>
      </c>
      <c r="X328" s="1316"/>
      <c r="Y328" s="285"/>
      <c r="Z328" s="1316"/>
    </row>
    <row r="329" spans="1:26" ht="32.1" customHeight="1">
      <c r="A329" s="258"/>
      <c r="B329" s="281"/>
      <c r="C329" s="281"/>
      <c r="D329" s="281"/>
      <c r="E329" s="281"/>
      <c r="F329" s="282">
        <v>386.39100000000002</v>
      </c>
      <c r="G329" s="268"/>
      <c r="H329" s="281"/>
      <c r="I329" s="281"/>
      <c r="J329" s="282"/>
      <c r="K329" s="282"/>
      <c r="L329" s="281"/>
      <c r="M329" s="281"/>
      <c r="N329" s="281"/>
      <c r="O329" s="281"/>
      <c r="P329" s="281"/>
      <c r="Q329" s="281"/>
      <c r="R329" s="281"/>
      <c r="S329" s="281"/>
      <c r="T329" s="283"/>
      <c r="U329" s="283"/>
      <c r="V329" s="288" t="s">
        <v>2642</v>
      </c>
      <c r="W329" s="289"/>
      <c r="X329" s="1316"/>
      <c r="Y329" s="285"/>
      <c r="Z329" s="1316"/>
    </row>
    <row r="330" spans="1:26" ht="32.1" customHeight="1">
      <c r="A330" s="258">
        <v>162</v>
      </c>
      <c r="B330" s="281" t="s">
        <v>2643</v>
      </c>
      <c r="C330" s="281" t="s">
        <v>419</v>
      </c>
      <c r="D330" s="281" t="s">
        <v>449</v>
      </c>
      <c r="E330" s="281">
        <v>66.45</v>
      </c>
      <c r="F330" s="282"/>
      <c r="G330" s="270">
        <f>G328+F329</f>
        <v>61281.872000000003</v>
      </c>
      <c r="H330" s="281">
        <v>207.66300000000001</v>
      </c>
      <c r="I330" s="281" t="s">
        <v>2644</v>
      </c>
      <c r="J330" s="282">
        <v>636.68000000000006</v>
      </c>
      <c r="K330" s="282">
        <v>318.34000000000003</v>
      </c>
      <c r="L330" s="281">
        <v>249</v>
      </c>
      <c r="M330" s="281">
        <v>131</v>
      </c>
      <c r="N330" s="281">
        <v>380</v>
      </c>
      <c r="O330" s="281">
        <v>233</v>
      </c>
      <c r="P330" s="281">
        <v>128</v>
      </c>
      <c r="Q330" s="281">
        <v>361</v>
      </c>
      <c r="R330" s="281" t="s">
        <v>2645</v>
      </c>
      <c r="S330" s="281" t="s">
        <v>2646</v>
      </c>
      <c r="T330" s="283">
        <v>566404.022</v>
      </c>
      <c r="U330" s="283">
        <v>3241784.071</v>
      </c>
      <c r="V330" s="297"/>
      <c r="W330" s="289" t="s">
        <v>1910</v>
      </c>
      <c r="X330" s="1316"/>
      <c r="Y330" s="285"/>
      <c r="Z330" s="1316"/>
    </row>
    <row r="331" spans="1:26" ht="32.1" customHeight="1">
      <c r="A331" s="258"/>
      <c r="B331" s="281"/>
      <c r="C331" s="281"/>
      <c r="D331" s="281"/>
      <c r="E331" s="281"/>
      <c r="F331" s="282">
        <v>250.28899999999999</v>
      </c>
      <c r="G331" s="268"/>
      <c r="H331" s="281"/>
      <c r="I331" s="281"/>
      <c r="J331" s="282"/>
      <c r="K331" s="282"/>
      <c r="L331" s="281"/>
      <c r="M331" s="281"/>
      <c r="N331" s="281"/>
      <c r="O331" s="281"/>
      <c r="P331" s="281"/>
      <c r="Q331" s="281"/>
      <c r="R331" s="281"/>
      <c r="S331" s="281"/>
      <c r="T331" s="283"/>
      <c r="U331" s="283"/>
      <c r="V331" s="288" t="s">
        <v>2647</v>
      </c>
      <c r="W331" s="289"/>
      <c r="X331" s="1316"/>
      <c r="Y331" s="285"/>
      <c r="Z331" s="1316"/>
    </row>
    <row r="332" spans="1:26" ht="32.1" customHeight="1">
      <c r="A332" s="258">
        <v>163</v>
      </c>
      <c r="B332" s="281" t="s">
        <v>2648</v>
      </c>
      <c r="C332" s="281" t="s">
        <v>60</v>
      </c>
      <c r="D332" s="281" t="s">
        <v>61</v>
      </c>
      <c r="E332" s="281">
        <v>56.55</v>
      </c>
      <c r="F332" s="282"/>
      <c r="G332" s="270">
        <f>G330+F331</f>
        <v>61532.161</v>
      </c>
      <c r="H332" s="281">
        <v>208.02199999999999</v>
      </c>
      <c r="I332" s="281" t="s">
        <v>2649</v>
      </c>
      <c r="J332" s="282">
        <v>606.28899999999999</v>
      </c>
      <c r="K332" s="282">
        <v>303.14449999999999</v>
      </c>
      <c r="L332" s="281">
        <v>120</v>
      </c>
      <c r="M332" s="281">
        <v>213</v>
      </c>
      <c r="N332" s="281">
        <v>333</v>
      </c>
      <c r="O332" s="281">
        <v>123</v>
      </c>
      <c r="P332" s="281">
        <v>204</v>
      </c>
      <c r="Q332" s="281">
        <v>327</v>
      </c>
      <c r="R332" s="281" t="s">
        <v>2650</v>
      </c>
      <c r="S332" s="281" t="s">
        <v>2651</v>
      </c>
      <c r="T332" s="283">
        <v>566363.03300000005</v>
      </c>
      <c r="U332" s="283">
        <v>3242030.9810000001</v>
      </c>
      <c r="V332" s="297"/>
      <c r="W332" s="289" t="s">
        <v>56</v>
      </c>
      <c r="X332" s="1316"/>
      <c r="Y332" s="285"/>
      <c r="Z332" s="1316"/>
    </row>
    <row r="333" spans="1:26" ht="32.1" customHeight="1">
      <c r="A333" s="258"/>
      <c r="B333" s="281"/>
      <c r="C333" s="281"/>
      <c r="D333" s="281"/>
      <c r="E333" s="281"/>
      <c r="F333" s="282">
        <v>356</v>
      </c>
      <c r="G333" s="268"/>
      <c r="H333" s="281"/>
      <c r="I333" s="281"/>
      <c r="J333" s="282"/>
      <c r="K333" s="282"/>
      <c r="L333" s="281"/>
      <c r="M333" s="281"/>
      <c r="N333" s="281"/>
      <c r="O333" s="281"/>
      <c r="P333" s="281"/>
      <c r="Q333" s="281"/>
      <c r="R333" s="281"/>
      <c r="S333" s="281"/>
      <c r="T333" s="283"/>
      <c r="U333" s="283"/>
      <c r="V333" s="288"/>
      <c r="W333" s="289"/>
      <c r="X333" s="1316"/>
      <c r="Y333" s="285"/>
      <c r="Z333" s="1316"/>
    </row>
    <row r="334" spans="1:26" ht="32.1" customHeight="1">
      <c r="A334" s="258">
        <v>164</v>
      </c>
      <c r="B334" s="281" t="s">
        <v>2112</v>
      </c>
      <c r="C334" s="281" t="s">
        <v>71</v>
      </c>
      <c r="D334" s="281" t="s">
        <v>64</v>
      </c>
      <c r="E334" s="281">
        <v>51.72</v>
      </c>
      <c r="F334" s="282"/>
      <c r="G334" s="270">
        <f>G332+F333</f>
        <v>61888.161</v>
      </c>
      <c r="H334" s="281">
        <v>208.65100000000001</v>
      </c>
      <c r="I334" s="281" t="s">
        <v>2112</v>
      </c>
      <c r="J334" s="282">
        <v>759</v>
      </c>
      <c r="K334" s="282">
        <v>379.5</v>
      </c>
      <c r="L334" s="281">
        <v>144</v>
      </c>
      <c r="M334" s="281">
        <v>201</v>
      </c>
      <c r="N334" s="281">
        <v>345</v>
      </c>
      <c r="O334" s="281">
        <v>153</v>
      </c>
      <c r="P334" s="281">
        <v>202</v>
      </c>
      <c r="Q334" s="281">
        <v>355</v>
      </c>
      <c r="R334" s="281" t="s">
        <v>2652</v>
      </c>
      <c r="S334" s="281" t="s">
        <v>2653</v>
      </c>
      <c r="T334" s="283">
        <v>566465.60699999996</v>
      </c>
      <c r="U334" s="283">
        <v>3242371.8829999999</v>
      </c>
      <c r="V334" s="288"/>
      <c r="W334" s="289" t="s">
        <v>1910</v>
      </c>
      <c r="X334" s="1316"/>
      <c r="Y334" s="285"/>
      <c r="Z334" s="1316"/>
    </row>
    <row r="335" spans="1:26" ht="32.1" customHeight="1">
      <c r="A335" s="258"/>
      <c r="B335" s="281"/>
      <c r="C335" s="281"/>
      <c r="D335" s="281"/>
      <c r="E335" s="281"/>
      <c r="F335" s="282">
        <v>403</v>
      </c>
      <c r="G335" s="268"/>
      <c r="H335" s="281"/>
      <c r="I335" s="281"/>
      <c r="J335" s="282"/>
      <c r="K335" s="282"/>
      <c r="L335" s="281"/>
      <c r="M335" s="281"/>
      <c r="N335" s="281"/>
      <c r="O335" s="281"/>
      <c r="P335" s="281"/>
      <c r="Q335" s="281"/>
      <c r="R335" s="281"/>
      <c r="S335" s="281"/>
      <c r="T335" s="283"/>
      <c r="U335" s="283"/>
      <c r="V335" s="288" t="s">
        <v>2654</v>
      </c>
      <c r="W335" s="289"/>
      <c r="X335" s="1316"/>
      <c r="Y335" s="285"/>
      <c r="Z335" s="1316"/>
    </row>
    <row r="336" spans="1:26" ht="32.1" customHeight="1">
      <c r="A336" s="258">
        <v>165</v>
      </c>
      <c r="B336" s="281" t="s">
        <v>2112</v>
      </c>
      <c r="C336" s="281" t="s">
        <v>73</v>
      </c>
      <c r="D336" s="281" t="s">
        <v>64</v>
      </c>
      <c r="E336" s="281">
        <v>51.72</v>
      </c>
      <c r="F336" s="282"/>
      <c r="G336" s="270">
        <f>G334+F335</f>
        <v>62291.161</v>
      </c>
      <c r="H336" s="281">
        <v>208.77799999999999</v>
      </c>
      <c r="I336" s="281" t="s">
        <v>2112</v>
      </c>
      <c r="J336" s="282">
        <v>837.66100000000006</v>
      </c>
      <c r="K336" s="282">
        <v>418.83050000000003</v>
      </c>
      <c r="L336" s="281">
        <v>202</v>
      </c>
      <c r="M336" s="281">
        <v>198</v>
      </c>
      <c r="N336" s="281">
        <v>400</v>
      </c>
      <c r="O336" s="281">
        <v>203</v>
      </c>
      <c r="P336" s="281">
        <v>203</v>
      </c>
      <c r="Q336" s="281">
        <v>406</v>
      </c>
      <c r="R336" s="281" t="s">
        <v>2655</v>
      </c>
      <c r="S336" s="281" t="s">
        <v>2656</v>
      </c>
      <c r="T336" s="283">
        <v>566581.72400000005</v>
      </c>
      <c r="U336" s="283">
        <v>3242757.7930000001</v>
      </c>
      <c r="V336" s="288"/>
      <c r="W336" s="289" t="s">
        <v>1910</v>
      </c>
      <c r="X336" s="1316"/>
      <c r="Y336" s="285"/>
      <c r="Z336" s="1316"/>
    </row>
    <row r="337" spans="1:26" ht="32.1" customHeight="1">
      <c r="A337" s="258"/>
      <c r="B337" s="281"/>
      <c r="C337" s="281"/>
      <c r="D337" s="281"/>
      <c r="E337" s="281"/>
      <c r="F337" s="282">
        <v>434.661</v>
      </c>
      <c r="G337" s="268"/>
      <c r="H337" s="281"/>
      <c r="I337" s="281"/>
      <c r="J337" s="282"/>
      <c r="K337" s="282"/>
      <c r="L337" s="281"/>
      <c r="M337" s="281"/>
      <c r="N337" s="281"/>
      <c r="O337" s="281"/>
      <c r="P337" s="281"/>
      <c r="Q337" s="281"/>
      <c r="R337" s="281"/>
      <c r="S337" s="281"/>
      <c r="T337" s="283"/>
      <c r="U337" s="283"/>
      <c r="V337" s="288"/>
      <c r="W337" s="289"/>
      <c r="X337" s="1316"/>
      <c r="Y337" s="285"/>
      <c r="Z337" s="1316"/>
    </row>
    <row r="338" spans="1:26" ht="32.1" customHeight="1">
      <c r="A338" s="258">
        <v>166</v>
      </c>
      <c r="B338" s="281" t="s">
        <v>2657</v>
      </c>
      <c r="C338" s="281" t="s">
        <v>421</v>
      </c>
      <c r="D338" s="281" t="s">
        <v>534</v>
      </c>
      <c r="E338" s="281">
        <v>65.55</v>
      </c>
      <c r="F338" s="282"/>
      <c r="G338" s="270">
        <f>G336+F337</f>
        <v>62725.822</v>
      </c>
      <c r="H338" s="281">
        <v>208.38800000000001</v>
      </c>
      <c r="I338" s="281" t="s">
        <v>2658</v>
      </c>
      <c r="J338" s="282">
        <v>696.44100000000003</v>
      </c>
      <c r="K338" s="282">
        <v>348.22050000000002</v>
      </c>
      <c r="L338" s="281">
        <v>238</v>
      </c>
      <c r="M338" s="281">
        <v>52</v>
      </c>
      <c r="N338" s="281">
        <v>290</v>
      </c>
      <c r="O338" s="281">
        <v>233</v>
      </c>
      <c r="P338" s="281">
        <v>91</v>
      </c>
      <c r="Q338" s="281">
        <v>324</v>
      </c>
      <c r="R338" s="281" t="s">
        <v>2659</v>
      </c>
      <c r="S338" s="281" t="s">
        <v>2660</v>
      </c>
      <c r="T338" s="283">
        <v>566706.96299999999</v>
      </c>
      <c r="U338" s="283">
        <v>3243174.02</v>
      </c>
      <c r="V338" s="288"/>
      <c r="W338" s="289" t="s">
        <v>1910</v>
      </c>
      <c r="X338" s="1316"/>
      <c r="Y338" s="285"/>
      <c r="Z338" s="1316"/>
    </row>
    <row r="339" spans="1:26" ht="32.1" customHeight="1">
      <c r="A339" s="258"/>
      <c r="B339" s="281"/>
      <c r="C339" s="281"/>
      <c r="D339" s="281"/>
      <c r="E339" s="281"/>
      <c r="F339" s="282">
        <v>261.77999999999997</v>
      </c>
      <c r="G339" s="268"/>
      <c r="H339" s="281"/>
      <c r="I339" s="281"/>
      <c r="J339" s="282"/>
      <c r="K339" s="282"/>
      <c r="L339" s="281"/>
      <c r="M339" s="281"/>
      <c r="N339" s="281"/>
      <c r="O339" s="281"/>
      <c r="P339" s="281"/>
      <c r="Q339" s="281"/>
      <c r="R339" s="281"/>
      <c r="S339" s="281"/>
      <c r="T339" s="283"/>
      <c r="U339" s="283"/>
      <c r="V339" s="288" t="s">
        <v>2661</v>
      </c>
      <c r="W339" s="289"/>
      <c r="X339" s="1316"/>
      <c r="Y339" s="285"/>
      <c r="Z339" s="1316"/>
    </row>
    <row r="340" spans="1:26" ht="32.1" customHeight="1">
      <c r="A340" s="258">
        <v>167</v>
      </c>
      <c r="B340" s="281" t="s">
        <v>2662</v>
      </c>
      <c r="C340" s="281" t="s">
        <v>192</v>
      </c>
      <c r="D340" s="281" t="s">
        <v>535</v>
      </c>
      <c r="E340" s="281">
        <v>72.349999999999994</v>
      </c>
      <c r="F340" s="282"/>
      <c r="G340" s="270">
        <f>G338+F339</f>
        <v>62987.601999999999</v>
      </c>
      <c r="H340" s="281">
        <v>207.65600000000001</v>
      </c>
      <c r="I340" s="281" t="s">
        <v>2663</v>
      </c>
      <c r="J340" s="282">
        <v>648.38400000000001</v>
      </c>
      <c r="K340" s="282">
        <v>324.19200000000001</v>
      </c>
      <c r="L340" s="281">
        <v>210</v>
      </c>
      <c r="M340" s="281">
        <v>248</v>
      </c>
      <c r="N340" s="281">
        <v>458</v>
      </c>
      <c r="O340" s="281">
        <v>171</v>
      </c>
      <c r="P340" s="281">
        <v>233</v>
      </c>
      <c r="Q340" s="281">
        <v>404</v>
      </c>
      <c r="R340" s="281" t="s">
        <v>2664</v>
      </c>
      <c r="S340" s="281" t="s">
        <v>2665</v>
      </c>
      <c r="T340" s="283">
        <v>566844.66700000002</v>
      </c>
      <c r="U340" s="283">
        <v>3243396.6549999998</v>
      </c>
      <c r="V340" s="288"/>
      <c r="W340" s="289" t="s">
        <v>1910</v>
      </c>
      <c r="X340" s="1316"/>
      <c r="Y340" s="285"/>
      <c r="Z340" s="1316"/>
    </row>
    <row r="341" spans="1:26" ht="32.1" customHeight="1">
      <c r="A341" s="258"/>
      <c r="B341" s="281"/>
      <c r="C341" s="281"/>
      <c r="D341" s="281"/>
      <c r="E341" s="281"/>
      <c r="F341" s="282">
        <v>386.60399999999998</v>
      </c>
      <c r="G341" s="268"/>
      <c r="H341" s="281"/>
      <c r="I341" s="281"/>
      <c r="J341" s="282"/>
      <c r="K341" s="282"/>
      <c r="L341" s="281"/>
      <c r="M341" s="281"/>
      <c r="N341" s="281"/>
      <c r="O341" s="281"/>
      <c r="P341" s="281"/>
      <c r="Q341" s="281"/>
      <c r="R341" s="281"/>
      <c r="S341" s="281"/>
      <c r="T341" s="283"/>
      <c r="U341" s="283"/>
      <c r="V341" s="288" t="s">
        <v>2555</v>
      </c>
      <c r="W341" s="289"/>
      <c r="X341" s="1316"/>
      <c r="Y341" s="285"/>
      <c r="Z341" s="1316"/>
    </row>
    <row r="342" spans="1:26" ht="32.1" customHeight="1">
      <c r="A342" s="258">
        <v>168</v>
      </c>
      <c r="B342" s="281" t="s">
        <v>2666</v>
      </c>
      <c r="C342" s="281" t="s">
        <v>79</v>
      </c>
      <c r="D342" s="281" t="s">
        <v>425</v>
      </c>
      <c r="E342" s="281">
        <v>53.55</v>
      </c>
      <c r="F342" s="282"/>
      <c r="G342" s="270">
        <f>G340+F341</f>
        <v>63374.205999999998</v>
      </c>
      <c r="H342" s="281">
        <v>208.33699999999999</v>
      </c>
      <c r="I342" s="281" t="s">
        <v>2667</v>
      </c>
      <c r="J342" s="282">
        <v>795.60400000000004</v>
      </c>
      <c r="K342" s="282">
        <v>397.80200000000002</v>
      </c>
      <c r="L342" s="281">
        <v>139</v>
      </c>
      <c r="M342" s="281">
        <v>199</v>
      </c>
      <c r="N342" s="281">
        <v>338</v>
      </c>
      <c r="O342" s="281">
        <v>155</v>
      </c>
      <c r="P342" s="281">
        <v>201</v>
      </c>
      <c r="Q342" s="281">
        <v>356</v>
      </c>
      <c r="R342" s="281" t="s">
        <v>2668</v>
      </c>
      <c r="S342" s="281" t="s">
        <v>2669</v>
      </c>
      <c r="T342" s="283">
        <v>566983.31999999995</v>
      </c>
      <c r="U342" s="283">
        <v>3243757.54</v>
      </c>
      <c r="V342" s="288"/>
      <c r="W342" s="289" t="s">
        <v>1910</v>
      </c>
      <c r="X342" s="1316"/>
      <c r="Y342" s="285"/>
      <c r="Z342" s="1316"/>
    </row>
    <row r="343" spans="1:26" ht="32.1" customHeight="1">
      <c r="A343" s="258"/>
      <c r="B343" s="281"/>
      <c r="C343" s="281"/>
      <c r="D343" s="281"/>
      <c r="E343" s="281"/>
      <c r="F343" s="282">
        <v>409</v>
      </c>
      <c r="G343" s="268"/>
      <c r="H343" s="281"/>
      <c r="I343" s="281"/>
      <c r="J343" s="282"/>
      <c r="K343" s="282"/>
      <c r="L343" s="281"/>
      <c r="M343" s="281"/>
      <c r="N343" s="281"/>
      <c r="O343" s="281"/>
      <c r="P343" s="281"/>
      <c r="Q343" s="281"/>
      <c r="R343" s="281"/>
      <c r="S343" s="281"/>
      <c r="T343" s="283"/>
      <c r="U343" s="283"/>
      <c r="V343" s="288" t="s">
        <v>2670</v>
      </c>
      <c r="W343" s="289"/>
      <c r="X343" s="1316"/>
      <c r="Y343" s="285"/>
      <c r="Z343" s="1316"/>
    </row>
    <row r="344" spans="1:26" ht="32.1" customHeight="1">
      <c r="A344" s="258">
        <v>169</v>
      </c>
      <c r="B344" s="281" t="s">
        <v>2112</v>
      </c>
      <c r="C344" s="281" t="s">
        <v>532</v>
      </c>
      <c r="D344" s="281" t="s">
        <v>69</v>
      </c>
      <c r="E344" s="281">
        <v>54.72</v>
      </c>
      <c r="F344" s="282"/>
      <c r="G344" s="270">
        <f>G342+F343</f>
        <v>63783.205999999998</v>
      </c>
      <c r="H344" s="281">
        <v>209.05500000000001</v>
      </c>
      <c r="I344" s="281" t="s">
        <v>2112</v>
      </c>
      <c r="J344" s="282">
        <v>776.19200000000001</v>
      </c>
      <c r="K344" s="282">
        <v>388.096</v>
      </c>
      <c r="L344" s="281">
        <v>211</v>
      </c>
      <c r="M344" s="281">
        <v>219</v>
      </c>
      <c r="N344" s="281">
        <v>430</v>
      </c>
      <c r="O344" s="281">
        <v>209</v>
      </c>
      <c r="P344" s="281">
        <v>210</v>
      </c>
      <c r="Q344" s="281">
        <v>419</v>
      </c>
      <c r="R344" s="281" t="s">
        <v>2671</v>
      </c>
      <c r="S344" s="281" t="s">
        <v>2672</v>
      </c>
      <c r="T344" s="283">
        <v>567298.77099999995</v>
      </c>
      <c r="U344" s="283">
        <v>3244017.87</v>
      </c>
      <c r="V344" s="288"/>
      <c r="W344" s="289" t="s">
        <v>1910</v>
      </c>
      <c r="X344" s="1316"/>
      <c r="Y344" s="285"/>
      <c r="Z344" s="1316"/>
    </row>
    <row r="345" spans="1:26" ht="32.1" customHeight="1">
      <c r="A345" s="258"/>
      <c r="B345" s="281"/>
      <c r="C345" s="281"/>
      <c r="D345" s="281"/>
      <c r="E345" s="281"/>
      <c r="F345" s="282">
        <v>367.19200000000001</v>
      </c>
      <c r="G345" s="268"/>
      <c r="H345" s="281"/>
      <c r="I345" s="281"/>
      <c r="J345" s="282"/>
      <c r="K345" s="282"/>
      <c r="L345" s="281"/>
      <c r="M345" s="281"/>
      <c r="N345" s="281"/>
      <c r="O345" s="281"/>
      <c r="P345" s="281"/>
      <c r="Q345" s="281"/>
      <c r="R345" s="281"/>
      <c r="S345" s="281"/>
      <c r="T345" s="283"/>
      <c r="U345" s="283"/>
      <c r="V345" s="288" t="s">
        <v>2673</v>
      </c>
      <c r="W345" s="289"/>
      <c r="X345" s="1316"/>
      <c r="Y345" s="285"/>
      <c r="Z345" s="1316"/>
    </row>
    <row r="346" spans="1:26" ht="32.1" customHeight="1">
      <c r="A346" s="258">
        <v>170</v>
      </c>
      <c r="B346" s="281" t="s">
        <v>2674</v>
      </c>
      <c r="C346" s="281" t="s">
        <v>80</v>
      </c>
      <c r="D346" s="281" t="s">
        <v>536</v>
      </c>
      <c r="E346" s="281">
        <v>47.55</v>
      </c>
      <c r="F346" s="282"/>
      <c r="G346" s="270">
        <f>G344+F345</f>
        <v>64150.398000000001</v>
      </c>
      <c r="H346" s="281">
        <v>208.649</v>
      </c>
      <c r="I346" s="281" t="s">
        <v>2675</v>
      </c>
      <c r="J346" s="282">
        <v>677.13599999999997</v>
      </c>
      <c r="K346" s="282">
        <v>338.56799999999998</v>
      </c>
      <c r="L346" s="281">
        <v>149</v>
      </c>
      <c r="M346" s="281">
        <v>150</v>
      </c>
      <c r="N346" s="281">
        <v>299</v>
      </c>
      <c r="O346" s="281">
        <v>159</v>
      </c>
      <c r="P346" s="281">
        <v>152</v>
      </c>
      <c r="Q346" s="281">
        <v>311</v>
      </c>
      <c r="R346" s="281" t="s">
        <v>2676</v>
      </c>
      <c r="S346" s="281" t="s">
        <v>2677</v>
      </c>
      <c r="T346" s="283">
        <v>567581.97600000002</v>
      </c>
      <c r="U346" s="283">
        <v>3244251.59</v>
      </c>
      <c r="V346" s="288"/>
      <c r="W346" s="289" t="s">
        <v>1910</v>
      </c>
      <c r="X346" s="1316"/>
      <c r="Y346" s="285"/>
      <c r="Z346" s="1316"/>
    </row>
    <row r="347" spans="1:26" ht="32.1" customHeight="1">
      <c r="A347" s="258"/>
      <c r="B347" s="281"/>
      <c r="C347" s="281"/>
      <c r="D347" s="281"/>
      <c r="E347" s="281"/>
      <c r="F347" s="282">
        <v>309.94400000000002</v>
      </c>
      <c r="G347" s="268"/>
      <c r="H347" s="281"/>
      <c r="I347" s="281"/>
      <c r="J347" s="282"/>
      <c r="K347" s="282"/>
      <c r="L347" s="281"/>
      <c r="M347" s="281"/>
      <c r="N347" s="281"/>
      <c r="O347" s="281"/>
      <c r="P347" s="281"/>
      <c r="Q347" s="281"/>
      <c r="R347" s="281"/>
      <c r="S347" s="281"/>
      <c r="T347" s="283"/>
      <c r="U347" s="283"/>
      <c r="V347" s="288"/>
      <c r="W347" s="289"/>
      <c r="X347" s="1316"/>
      <c r="Y347" s="285"/>
      <c r="Z347" s="1316"/>
    </row>
    <row r="348" spans="1:26" ht="32.1" customHeight="1">
      <c r="A348" s="258">
        <v>171</v>
      </c>
      <c r="B348" s="281" t="s">
        <v>2678</v>
      </c>
      <c r="C348" s="281" t="s">
        <v>427</v>
      </c>
      <c r="D348" s="281" t="s">
        <v>434</v>
      </c>
      <c r="E348" s="281">
        <v>48.45</v>
      </c>
      <c r="F348" s="282"/>
      <c r="G348" s="270">
        <f>G346+F347</f>
        <v>64460.342000000004</v>
      </c>
      <c r="H348" s="281">
        <v>208.37200000000001</v>
      </c>
      <c r="I348" s="281" t="s">
        <v>2679</v>
      </c>
      <c r="J348" s="282">
        <v>665.94399999999996</v>
      </c>
      <c r="K348" s="282">
        <v>332.97199999999998</v>
      </c>
      <c r="L348" s="281">
        <v>160</v>
      </c>
      <c r="M348" s="281">
        <v>176</v>
      </c>
      <c r="N348" s="281">
        <v>336</v>
      </c>
      <c r="O348" s="281">
        <v>158</v>
      </c>
      <c r="P348" s="281">
        <v>177</v>
      </c>
      <c r="Q348" s="281">
        <v>335</v>
      </c>
      <c r="R348" s="281" t="s">
        <v>2680</v>
      </c>
      <c r="S348" s="281" t="s">
        <v>2681</v>
      </c>
      <c r="T348" s="283">
        <v>567736.83600000001</v>
      </c>
      <c r="U348" s="283">
        <v>3244520.074</v>
      </c>
      <c r="V348" s="288"/>
      <c r="W348" s="289" t="s">
        <v>1910</v>
      </c>
      <c r="X348" s="1316"/>
      <c r="Y348" s="285"/>
      <c r="Z348" s="1316"/>
    </row>
    <row r="349" spans="1:26" ht="32.1" customHeight="1">
      <c r="A349" s="258"/>
      <c r="B349" s="281"/>
      <c r="C349" s="281"/>
      <c r="D349" s="281"/>
      <c r="E349" s="281"/>
      <c r="F349" s="282">
        <v>356</v>
      </c>
      <c r="G349" s="268"/>
      <c r="H349" s="281"/>
      <c r="I349" s="281"/>
      <c r="J349" s="282"/>
      <c r="K349" s="282"/>
      <c r="L349" s="281"/>
      <c r="M349" s="281"/>
      <c r="N349" s="281"/>
      <c r="O349" s="281"/>
      <c r="P349" s="281"/>
      <c r="Q349" s="281"/>
      <c r="R349" s="281"/>
      <c r="S349" s="281"/>
      <c r="T349" s="283"/>
      <c r="U349" s="283"/>
      <c r="V349" s="288" t="s">
        <v>2682</v>
      </c>
      <c r="W349" s="289"/>
      <c r="X349" s="1316"/>
      <c r="Y349" s="285"/>
      <c r="Z349" s="1316"/>
    </row>
    <row r="350" spans="1:26" ht="32.1" customHeight="1">
      <c r="A350" s="258">
        <v>172</v>
      </c>
      <c r="B350" s="281" t="s">
        <v>2112</v>
      </c>
      <c r="C350" s="281" t="s">
        <v>81</v>
      </c>
      <c r="D350" s="281" t="s">
        <v>54</v>
      </c>
      <c r="E350" s="281">
        <v>48.72</v>
      </c>
      <c r="F350" s="282"/>
      <c r="G350" s="270">
        <f>G348+F349</f>
        <v>64816.342000000004</v>
      </c>
      <c r="H350" s="281">
        <v>209.185</v>
      </c>
      <c r="I350" s="281" t="s">
        <v>2112</v>
      </c>
      <c r="J350" s="282">
        <v>718</v>
      </c>
      <c r="K350" s="282">
        <v>359</v>
      </c>
      <c r="L350" s="281">
        <v>181</v>
      </c>
      <c r="M350" s="281">
        <v>144</v>
      </c>
      <c r="N350" s="281">
        <v>325</v>
      </c>
      <c r="O350" s="281">
        <v>180</v>
      </c>
      <c r="P350" s="281">
        <v>157</v>
      </c>
      <c r="Q350" s="281">
        <v>337</v>
      </c>
      <c r="R350" s="281" t="s">
        <v>2683</v>
      </c>
      <c r="S350" s="281" t="s">
        <v>2684</v>
      </c>
      <c r="T350" s="283">
        <v>567729.24199999997</v>
      </c>
      <c r="U350" s="283">
        <v>3244875.9929999998</v>
      </c>
      <c r="V350" s="288"/>
      <c r="W350" s="289" t="s">
        <v>1910</v>
      </c>
      <c r="X350" s="1316"/>
      <c r="Y350" s="285"/>
      <c r="Z350" s="1316"/>
    </row>
    <row r="351" spans="1:26" ht="32.1" customHeight="1">
      <c r="A351" s="258"/>
      <c r="B351" s="281"/>
      <c r="C351" s="281"/>
      <c r="D351" s="281"/>
      <c r="E351" s="281"/>
      <c r="F351" s="282">
        <v>362</v>
      </c>
      <c r="G351" s="268"/>
      <c r="H351" s="281"/>
      <c r="I351" s="281"/>
      <c r="J351" s="282"/>
      <c r="K351" s="282"/>
      <c r="L351" s="281"/>
      <c r="M351" s="281"/>
      <c r="N351" s="281"/>
      <c r="O351" s="281"/>
      <c r="P351" s="281"/>
      <c r="Q351" s="281"/>
      <c r="R351" s="281"/>
      <c r="S351" s="281"/>
      <c r="T351" s="283"/>
      <c r="U351" s="283"/>
      <c r="V351" s="288" t="s">
        <v>2685</v>
      </c>
      <c r="W351" s="289"/>
      <c r="X351" s="1316"/>
      <c r="Y351" s="285"/>
      <c r="Z351" s="1316"/>
    </row>
    <row r="352" spans="1:26" ht="32.1" customHeight="1">
      <c r="A352" s="258">
        <v>173</v>
      </c>
      <c r="B352" s="281" t="s">
        <v>2112</v>
      </c>
      <c r="C352" s="281" t="s">
        <v>78</v>
      </c>
      <c r="D352" s="281" t="s">
        <v>69</v>
      </c>
      <c r="E352" s="281">
        <v>54.72</v>
      </c>
      <c r="F352" s="282"/>
      <c r="G352" s="270">
        <f>G350+F351</f>
        <v>65178.342000000004</v>
      </c>
      <c r="H352" s="281">
        <v>209.49</v>
      </c>
      <c r="I352" s="281" t="s">
        <v>2112</v>
      </c>
      <c r="J352" s="282">
        <v>710.24</v>
      </c>
      <c r="K352" s="282">
        <v>355.12</v>
      </c>
      <c r="L352" s="281">
        <v>218</v>
      </c>
      <c r="M352" s="281">
        <v>209</v>
      </c>
      <c r="N352" s="281">
        <v>427</v>
      </c>
      <c r="O352" s="281">
        <v>206</v>
      </c>
      <c r="P352" s="281">
        <v>197</v>
      </c>
      <c r="Q352" s="281">
        <v>403</v>
      </c>
      <c r="R352" s="281" t="s">
        <v>2686</v>
      </c>
      <c r="S352" s="281" t="s">
        <v>2687</v>
      </c>
      <c r="T352" s="283">
        <v>567721.52099999995</v>
      </c>
      <c r="U352" s="283">
        <v>3245237.9109999998</v>
      </c>
      <c r="V352" s="288"/>
      <c r="W352" s="289" t="s">
        <v>1910</v>
      </c>
      <c r="X352" s="1316"/>
      <c r="Y352" s="285"/>
      <c r="Z352" s="1316"/>
    </row>
    <row r="353" spans="1:26" ht="32.1" customHeight="1">
      <c r="A353" s="258"/>
      <c r="B353" s="281"/>
      <c r="C353" s="281"/>
      <c r="D353" s="281"/>
      <c r="E353" s="281"/>
      <c r="F353" s="282">
        <v>348.24</v>
      </c>
      <c r="G353" s="268"/>
      <c r="H353" s="281"/>
      <c r="I353" s="281"/>
      <c r="J353" s="282"/>
      <c r="K353" s="282"/>
      <c r="L353" s="281"/>
      <c r="M353" s="281"/>
      <c r="N353" s="281"/>
      <c r="O353" s="281"/>
      <c r="P353" s="281"/>
      <c r="Q353" s="281"/>
      <c r="R353" s="281"/>
      <c r="S353" s="281"/>
      <c r="T353" s="283"/>
      <c r="U353" s="283"/>
      <c r="V353" s="288" t="s">
        <v>2688</v>
      </c>
      <c r="W353" s="289"/>
      <c r="X353" s="1316"/>
      <c r="Y353" s="285"/>
      <c r="Z353" s="1316"/>
    </row>
    <row r="354" spans="1:26" ht="32.1" customHeight="1">
      <c r="A354" s="258">
        <v>174</v>
      </c>
      <c r="B354" s="281" t="s">
        <v>2689</v>
      </c>
      <c r="C354" s="281" t="s">
        <v>75</v>
      </c>
      <c r="D354" s="281" t="s">
        <v>470</v>
      </c>
      <c r="E354" s="281">
        <v>48.45</v>
      </c>
      <c r="F354" s="282"/>
      <c r="G354" s="270">
        <f>G352+F353</f>
        <v>65526.582000000002</v>
      </c>
      <c r="H354" s="281">
        <v>209.511</v>
      </c>
      <c r="I354" s="281" t="s">
        <v>2690</v>
      </c>
      <c r="J354" s="282">
        <v>745.24</v>
      </c>
      <c r="K354" s="282">
        <v>372.62</v>
      </c>
      <c r="L354" s="281">
        <v>140</v>
      </c>
      <c r="M354" s="281">
        <v>174</v>
      </c>
      <c r="N354" s="281">
        <v>314</v>
      </c>
      <c r="O354" s="281">
        <v>152</v>
      </c>
      <c r="P354" s="281">
        <v>181</v>
      </c>
      <c r="Q354" s="281">
        <v>333</v>
      </c>
      <c r="R354" s="281" t="s">
        <v>2691</v>
      </c>
      <c r="S354" s="281" t="s">
        <v>2692</v>
      </c>
      <c r="T354" s="283">
        <v>567714.09299999999</v>
      </c>
      <c r="U354" s="283">
        <v>3245586.071</v>
      </c>
      <c r="V354" s="288"/>
      <c r="W354" s="289" t="s">
        <v>1910</v>
      </c>
      <c r="X354" s="1316"/>
      <c r="Y354" s="285"/>
      <c r="Z354" s="1316"/>
    </row>
    <row r="355" spans="1:26" ht="32.1" customHeight="1">
      <c r="A355" s="258"/>
      <c r="B355" s="281"/>
      <c r="C355" s="281"/>
      <c r="D355" s="281"/>
      <c r="E355" s="281"/>
      <c r="F355" s="282">
        <v>397</v>
      </c>
      <c r="G355" s="268"/>
      <c r="H355" s="281"/>
      <c r="I355" s="281"/>
      <c r="J355" s="282"/>
      <c r="K355" s="282"/>
      <c r="L355" s="281"/>
      <c r="M355" s="281"/>
      <c r="N355" s="281"/>
      <c r="O355" s="281"/>
      <c r="P355" s="281"/>
      <c r="Q355" s="281"/>
      <c r="R355" s="281"/>
      <c r="S355" s="281"/>
      <c r="T355" s="283"/>
      <c r="U355" s="283"/>
      <c r="V355" s="288" t="s">
        <v>2558</v>
      </c>
      <c r="W355" s="289"/>
      <c r="X355" s="1316"/>
      <c r="Y355" s="285"/>
      <c r="Z355" s="1316"/>
    </row>
    <row r="356" spans="1:26" ht="32.1" customHeight="1">
      <c r="A356" s="258">
        <v>175</v>
      </c>
      <c r="B356" s="281" t="s">
        <v>2112</v>
      </c>
      <c r="C356" s="281" t="s">
        <v>76</v>
      </c>
      <c r="D356" s="281" t="s">
        <v>69</v>
      </c>
      <c r="E356" s="281">
        <v>54.72</v>
      </c>
      <c r="F356" s="282"/>
      <c r="G356" s="270">
        <f>G354+F355</f>
        <v>65923.581999999995</v>
      </c>
      <c r="H356" s="281">
        <v>209.42599999999999</v>
      </c>
      <c r="I356" s="281" t="s">
        <v>2112</v>
      </c>
      <c r="J356" s="282">
        <v>778</v>
      </c>
      <c r="K356" s="282">
        <v>389</v>
      </c>
      <c r="L356" s="281">
        <v>225</v>
      </c>
      <c r="M356" s="281">
        <v>176</v>
      </c>
      <c r="N356" s="281">
        <v>401</v>
      </c>
      <c r="O356" s="281">
        <v>218</v>
      </c>
      <c r="P356" s="281">
        <v>180</v>
      </c>
      <c r="Q356" s="281">
        <v>398</v>
      </c>
      <c r="R356" s="281" t="s">
        <v>2693</v>
      </c>
      <c r="S356" s="281" t="s">
        <v>2694</v>
      </c>
      <c r="T356" s="283">
        <v>567997.14899999998</v>
      </c>
      <c r="U356" s="283">
        <v>3245864.4389999998</v>
      </c>
      <c r="V356" s="288"/>
      <c r="W356" s="289" t="s">
        <v>1910</v>
      </c>
      <c r="X356" s="1316"/>
      <c r="Y356" s="285"/>
      <c r="Z356" s="1316"/>
    </row>
    <row r="357" spans="1:26" ht="32.1" customHeight="1">
      <c r="A357" s="258"/>
      <c r="B357" s="281"/>
      <c r="C357" s="281"/>
      <c r="D357" s="281"/>
      <c r="E357" s="281"/>
      <c r="F357" s="282">
        <v>381</v>
      </c>
      <c r="G357" s="268"/>
      <c r="H357" s="281"/>
      <c r="I357" s="281"/>
      <c r="J357" s="282"/>
      <c r="K357" s="282"/>
      <c r="L357" s="281"/>
      <c r="M357" s="281"/>
      <c r="N357" s="281"/>
      <c r="O357" s="281"/>
      <c r="P357" s="281"/>
      <c r="Q357" s="281"/>
      <c r="R357" s="281"/>
      <c r="S357" s="281"/>
      <c r="T357" s="283"/>
      <c r="U357" s="283"/>
      <c r="V357" s="288"/>
      <c r="W357" s="289"/>
      <c r="X357" s="1316"/>
      <c r="Y357" s="285"/>
      <c r="Z357" s="1316"/>
    </row>
    <row r="358" spans="1:26" ht="32.1" customHeight="1">
      <c r="A358" s="258">
        <v>176</v>
      </c>
      <c r="B358" s="281" t="s">
        <v>2112</v>
      </c>
      <c r="C358" s="281" t="s">
        <v>533</v>
      </c>
      <c r="D358" s="281" t="s">
        <v>433</v>
      </c>
      <c r="E358" s="281">
        <v>57.72</v>
      </c>
      <c r="F358" s="282"/>
      <c r="G358" s="270">
        <f>G356+F357</f>
        <v>66304.581999999995</v>
      </c>
      <c r="H358" s="281">
        <v>209.57</v>
      </c>
      <c r="I358" s="281" t="s">
        <v>2112</v>
      </c>
      <c r="J358" s="282">
        <v>789.45100000000002</v>
      </c>
      <c r="K358" s="282">
        <v>394.72550000000001</v>
      </c>
      <c r="L358" s="281">
        <v>206</v>
      </c>
      <c r="M358" s="281">
        <v>215</v>
      </c>
      <c r="N358" s="281">
        <v>421</v>
      </c>
      <c r="O358" s="281">
        <v>202</v>
      </c>
      <c r="P358" s="281">
        <v>213</v>
      </c>
      <c r="Q358" s="281">
        <v>415</v>
      </c>
      <c r="R358" s="281" t="s">
        <v>2695</v>
      </c>
      <c r="S358" s="281" t="s">
        <v>2696</v>
      </c>
      <c r="T358" s="283">
        <v>568268.79599999997</v>
      </c>
      <c r="U358" s="283">
        <v>3246131.5869999998</v>
      </c>
      <c r="V358" s="288"/>
      <c r="W358" s="289" t="s">
        <v>1910</v>
      </c>
      <c r="X358" s="1316"/>
      <c r="Y358" s="285"/>
      <c r="Z358" s="1316"/>
    </row>
    <row r="359" spans="1:26" ht="32.1" customHeight="1">
      <c r="A359" s="258"/>
      <c r="B359" s="281"/>
      <c r="C359" s="281"/>
      <c r="D359" s="281"/>
      <c r="E359" s="281"/>
      <c r="F359" s="282">
        <v>408.45100000000002</v>
      </c>
      <c r="G359" s="268"/>
      <c r="H359" s="281"/>
      <c r="I359" s="281"/>
      <c r="J359" s="282"/>
      <c r="K359" s="282"/>
      <c r="L359" s="281"/>
      <c r="M359" s="281"/>
      <c r="N359" s="281"/>
      <c r="O359" s="281"/>
      <c r="P359" s="281"/>
      <c r="Q359" s="281"/>
      <c r="R359" s="281"/>
      <c r="S359" s="281"/>
      <c r="T359" s="283"/>
      <c r="U359" s="283"/>
      <c r="V359" s="288" t="s">
        <v>2697</v>
      </c>
      <c r="W359" s="289"/>
      <c r="X359" s="1316"/>
      <c r="Y359" s="285"/>
      <c r="Z359" s="1316"/>
    </row>
    <row r="360" spans="1:26" ht="32.1" customHeight="1">
      <c r="A360" s="258">
        <v>177</v>
      </c>
      <c r="B360" s="281" t="s">
        <v>2698</v>
      </c>
      <c r="C360" s="281" t="s">
        <v>195</v>
      </c>
      <c r="D360" s="281" t="s">
        <v>544</v>
      </c>
      <c r="E360" s="281">
        <v>54.45</v>
      </c>
      <c r="F360" s="282"/>
      <c r="G360" s="270">
        <f>G358+F359</f>
        <v>66713.032999999996</v>
      </c>
      <c r="H360" s="281">
        <v>209.83799999999999</v>
      </c>
      <c r="I360" s="281" t="s">
        <v>2699</v>
      </c>
      <c r="J360" s="282">
        <v>837.45100000000002</v>
      </c>
      <c r="K360" s="282">
        <v>418.72550000000001</v>
      </c>
      <c r="L360" s="281">
        <v>194</v>
      </c>
      <c r="M360" s="281">
        <v>215</v>
      </c>
      <c r="N360" s="281">
        <v>409</v>
      </c>
      <c r="O360" s="281">
        <v>197</v>
      </c>
      <c r="P360" s="281">
        <v>216</v>
      </c>
      <c r="Q360" s="281">
        <v>413</v>
      </c>
      <c r="R360" s="281" t="s">
        <v>2700</v>
      </c>
      <c r="S360" s="281" t="s">
        <v>2701</v>
      </c>
      <c r="T360" s="283">
        <v>568560.01599999995</v>
      </c>
      <c r="U360" s="283">
        <v>3246417.9840000002</v>
      </c>
      <c r="V360" s="288"/>
      <c r="W360" s="289" t="s">
        <v>1910</v>
      </c>
      <c r="X360" s="1316"/>
      <c r="Y360" s="285"/>
      <c r="Z360" s="1316"/>
    </row>
    <row r="361" spans="1:26" ht="32.1" customHeight="1">
      <c r="A361" s="258"/>
      <c r="B361" s="281"/>
      <c r="C361" s="281"/>
      <c r="D361" s="281"/>
      <c r="E361" s="281"/>
      <c r="F361" s="282">
        <v>429</v>
      </c>
      <c r="G361" s="268"/>
      <c r="H361" s="281"/>
      <c r="I361" s="281"/>
      <c r="J361" s="282"/>
      <c r="K361" s="282"/>
      <c r="L361" s="281"/>
      <c r="M361" s="281"/>
      <c r="N361" s="281"/>
      <c r="O361" s="281"/>
      <c r="P361" s="281"/>
      <c r="Q361" s="281"/>
      <c r="R361" s="281"/>
      <c r="S361" s="281"/>
      <c r="T361" s="283"/>
      <c r="U361" s="283"/>
      <c r="V361" s="288" t="s">
        <v>2702</v>
      </c>
      <c r="W361" s="289"/>
      <c r="X361" s="1316"/>
      <c r="Y361" s="285"/>
      <c r="Z361" s="1316"/>
    </row>
    <row r="362" spans="1:26" ht="32.1" customHeight="1">
      <c r="A362" s="258">
        <v>178</v>
      </c>
      <c r="B362" s="281" t="s">
        <v>2112</v>
      </c>
      <c r="C362" s="281" t="s">
        <v>428</v>
      </c>
      <c r="D362" s="281" t="s">
        <v>69</v>
      </c>
      <c r="E362" s="281">
        <v>54.72</v>
      </c>
      <c r="F362" s="282"/>
      <c r="G362" s="270">
        <f>G360+F361</f>
        <v>67142.032999999996</v>
      </c>
      <c r="H362" s="281">
        <v>210.101</v>
      </c>
      <c r="I362" s="281" t="s">
        <v>2112</v>
      </c>
      <c r="J362" s="282">
        <v>789.90200000000004</v>
      </c>
      <c r="K362" s="282">
        <v>394.95100000000002</v>
      </c>
      <c r="L362" s="281">
        <v>214</v>
      </c>
      <c r="M362" s="281">
        <v>199</v>
      </c>
      <c r="N362" s="281">
        <v>413</v>
      </c>
      <c r="O362" s="281">
        <v>215</v>
      </c>
      <c r="P362" s="281">
        <v>195</v>
      </c>
      <c r="Q362" s="281">
        <v>410</v>
      </c>
      <c r="R362" s="281" t="s">
        <v>2703</v>
      </c>
      <c r="S362" s="281" t="s">
        <v>2704</v>
      </c>
      <c r="T362" s="283">
        <v>568629.46400000004</v>
      </c>
      <c r="U362" s="283">
        <v>3246841.3250000002</v>
      </c>
      <c r="V362" s="288"/>
      <c r="W362" s="289" t="s">
        <v>1910</v>
      </c>
      <c r="X362" s="1316"/>
      <c r="Y362" s="285"/>
      <c r="Z362" s="1316"/>
    </row>
    <row r="363" spans="1:26" ht="32.1" customHeight="1">
      <c r="A363" s="258"/>
      <c r="B363" s="281"/>
      <c r="C363" s="281"/>
      <c r="D363" s="281"/>
      <c r="E363" s="281"/>
      <c r="F363" s="282">
        <v>360.90199999999999</v>
      </c>
      <c r="G363" s="268"/>
      <c r="H363" s="281"/>
      <c r="I363" s="281"/>
      <c r="J363" s="282"/>
      <c r="K363" s="282"/>
      <c r="L363" s="281"/>
      <c r="M363" s="281"/>
      <c r="N363" s="281"/>
      <c r="O363" s="281"/>
      <c r="P363" s="281"/>
      <c r="Q363" s="281"/>
      <c r="R363" s="281"/>
      <c r="S363" s="281"/>
      <c r="T363" s="283"/>
      <c r="U363" s="283"/>
      <c r="V363" s="288" t="s">
        <v>2705</v>
      </c>
      <c r="W363" s="289"/>
      <c r="X363" s="1316"/>
      <c r="Y363" s="285"/>
      <c r="Z363" s="1316"/>
    </row>
    <row r="364" spans="1:26" ht="32.1" customHeight="1">
      <c r="A364" s="258">
        <v>179</v>
      </c>
      <c r="B364" s="281" t="s">
        <v>2706</v>
      </c>
      <c r="C364" s="281" t="s">
        <v>82</v>
      </c>
      <c r="D364" s="281" t="s">
        <v>545</v>
      </c>
      <c r="E364" s="281">
        <v>50.55</v>
      </c>
      <c r="F364" s="282"/>
      <c r="G364" s="270">
        <f>G362+F363</f>
        <v>67502.934999999998</v>
      </c>
      <c r="H364" s="281">
        <v>209.90799999999999</v>
      </c>
      <c r="I364" s="281" t="s">
        <v>2707</v>
      </c>
      <c r="J364" s="282">
        <v>793.90200000000004</v>
      </c>
      <c r="K364" s="282">
        <v>396.95100000000002</v>
      </c>
      <c r="L364" s="281">
        <v>162</v>
      </c>
      <c r="M364" s="281">
        <v>188</v>
      </c>
      <c r="N364" s="281">
        <v>350</v>
      </c>
      <c r="O364" s="281">
        <v>167</v>
      </c>
      <c r="P364" s="281">
        <v>196</v>
      </c>
      <c r="Q364" s="281">
        <v>363</v>
      </c>
      <c r="R364" s="281" t="s">
        <v>2708</v>
      </c>
      <c r="S364" s="281" t="s">
        <v>2709</v>
      </c>
      <c r="T364" s="283">
        <v>568687.88800000004</v>
      </c>
      <c r="U364" s="283">
        <v>3247197.4670000002</v>
      </c>
      <c r="V364" s="288"/>
      <c r="W364" s="289" t="s">
        <v>1910</v>
      </c>
      <c r="X364" s="1316"/>
      <c r="Y364" s="285"/>
      <c r="Z364" s="1316"/>
    </row>
    <row r="365" spans="1:26" ht="32.1" customHeight="1">
      <c r="A365" s="258"/>
      <c r="B365" s="281"/>
      <c r="C365" s="281"/>
      <c r="D365" s="281"/>
      <c r="E365" s="281"/>
      <c r="F365" s="282">
        <v>433</v>
      </c>
      <c r="G365" s="268"/>
      <c r="H365" s="281"/>
      <c r="I365" s="281"/>
      <c r="J365" s="282"/>
      <c r="K365" s="282"/>
      <c r="L365" s="281"/>
      <c r="M365" s="281"/>
      <c r="N365" s="281"/>
      <c r="O365" s="281"/>
      <c r="P365" s="281"/>
      <c r="Q365" s="281"/>
      <c r="R365" s="281"/>
      <c r="S365" s="281"/>
      <c r="T365" s="283"/>
      <c r="U365" s="283"/>
      <c r="V365" s="288" t="s">
        <v>2710</v>
      </c>
      <c r="W365" s="289"/>
      <c r="X365" s="1316"/>
      <c r="Y365" s="285"/>
      <c r="Z365" s="1316"/>
    </row>
    <row r="366" spans="1:26" ht="32.1" customHeight="1">
      <c r="A366" s="258">
        <v>180</v>
      </c>
      <c r="B366" s="281" t="s">
        <v>2112</v>
      </c>
      <c r="C366" s="281" t="s">
        <v>429</v>
      </c>
      <c r="D366" s="281" t="s">
        <v>433</v>
      </c>
      <c r="E366" s="281">
        <v>57.72</v>
      </c>
      <c r="F366" s="282"/>
      <c r="G366" s="270">
        <f>G364+F365</f>
        <v>67935.934999999998</v>
      </c>
      <c r="H366" s="281">
        <v>210.46100000000001</v>
      </c>
      <c r="I366" s="281" t="s">
        <v>2112</v>
      </c>
      <c r="J366" s="282">
        <v>840</v>
      </c>
      <c r="K366" s="282">
        <v>420</v>
      </c>
      <c r="L366" s="281">
        <v>246</v>
      </c>
      <c r="M366" s="281">
        <v>243</v>
      </c>
      <c r="N366" s="281">
        <v>489</v>
      </c>
      <c r="O366" s="281">
        <v>239</v>
      </c>
      <c r="P366" s="281">
        <v>234</v>
      </c>
      <c r="Q366" s="281">
        <v>473</v>
      </c>
      <c r="R366" s="281" t="s">
        <v>2711</v>
      </c>
      <c r="S366" s="281" t="s">
        <v>2712</v>
      </c>
      <c r="T366" s="283">
        <v>568912.36699999997</v>
      </c>
      <c r="U366" s="283">
        <v>3247567.7349999999</v>
      </c>
      <c r="V366" s="288"/>
      <c r="W366" s="289" t="s">
        <v>1910</v>
      </c>
      <c r="X366" s="1316"/>
      <c r="Y366" s="285"/>
      <c r="Z366" s="1316"/>
    </row>
    <row r="367" spans="1:26" ht="32.1" customHeight="1">
      <c r="A367" s="258"/>
      <c r="B367" s="281"/>
      <c r="C367" s="281"/>
      <c r="D367" s="281"/>
      <c r="E367" s="281"/>
      <c r="F367" s="282">
        <v>407</v>
      </c>
      <c r="G367" s="268"/>
      <c r="H367" s="281"/>
      <c r="I367" s="281"/>
      <c r="J367" s="282"/>
      <c r="K367" s="282"/>
      <c r="L367" s="281"/>
      <c r="M367" s="281"/>
      <c r="N367" s="281"/>
      <c r="O367" s="281"/>
      <c r="P367" s="281"/>
      <c r="Q367" s="281"/>
      <c r="R367" s="281"/>
      <c r="S367" s="281"/>
      <c r="T367" s="283"/>
      <c r="U367" s="283"/>
      <c r="V367" s="288"/>
      <c r="W367" s="289"/>
      <c r="X367" s="1316"/>
      <c r="Y367" s="285"/>
      <c r="Z367" s="1316"/>
    </row>
    <row r="368" spans="1:26" ht="32.1" customHeight="1">
      <c r="A368" s="258">
        <v>181</v>
      </c>
      <c r="B368" s="281" t="s">
        <v>2112</v>
      </c>
      <c r="C368" s="281" t="s">
        <v>194</v>
      </c>
      <c r="D368" s="281" t="s">
        <v>54</v>
      </c>
      <c r="E368" s="281">
        <v>48.72</v>
      </c>
      <c r="F368" s="282"/>
      <c r="G368" s="270">
        <f>G366+F367</f>
        <v>68342.934999999998</v>
      </c>
      <c r="H368" s="281">
        <v>210.483</v>
      </c>
      <c r="I368" s="281" t="s">
        <v>2112</v>
      </c>
      <c r="J368" s="282">
        <v>777</v>
      </c>
      <c r="K368" s="282">
        <v>388.5</v>
      </c>
      <c r="L368" s="281">
        <v>165</v>
      </c>
      <c r="M368" s="281">
        <v>187</v>
      </c>
      <c r="N368" s="281">
        <v>352</v>
      </c>
      <c r="O368" s="281">
        <v>175</v>
      </c>
      <c r="P368" s="281">
        <v>187</v>
      </c>
      <c r="Q368" s="281">
        <v>362</v>
      </c>
      <c r="R368" s="281" t="s">
        <v>2713</v>
      </c>
      <c r="S368" s="281" t="s">
        <v>2714</v>
      </c>
      <c r="T368" s="283">
        <v>569123.36800000002</v>
      </c>
      <c r="U368" s="283">
        <v>3247915.7689999999</v>
      </c>
      <c r="V368" s="288"/>
      <c r="W368" s="289" t="s">
        <v>1994</v>
      </c>
      <c r="X368" s="1316"/>
      <c r="Y368" s="285"/>
      <c r="Z368" s="1316"/>
    </row>
    <row r="369" spans="1:26" ht="32.1" customHeight="1">
      <c r="A369" s="258"/>
      <c r="B369" s="281"/>
      <c r="C369" s="281"/>
      <c r="D369" s="281"/>
      <c r="E369" s="281"/>
      <c r="F369" s="282">
        <v>370</v>
      </c>
      <c r="G369" s="268"/>
      <c r="H369" s="281"/>
      <c r="I369" s="281"/>
      <c r="J369" s="282"/>
      <c r="K369" s="282"/>
      <c r="L369" s="281"/>
      <c r="M369" s="281"/>
      <c r="N369" s="281"/>
      <c r="O369" s="281"/>
      <c r="P369" s="281"/>
      <c r="Q369" s="281"/>
      <c r="R369" s="281"/>
      <c r="S369" s="281"/>
      <c r="T369" s="283"/>
      <c r="U369" s="283"/>
      <c r="V369" s="288" t="s">
        <v>2130</v>
      </c>
      <c r="W369" s="289"/>
      <c r="X369" s="1316"/>
      <c r="Y369" s="285"/>
      <c r="Z369" s="1316"/>
    </row>
    <row r="370" spans="1:26" ht="32.1" customHeight="1">
      <c r="A370" s="258">
        <v>182</v>
      </c>
      <c r="B370" s="281" t="s">
        <v>2112</v>
      </c>
      <c r="C370" s="281" t="s">
        <v>430</v>
      </c>
      <c r="D370" s="281" t="s">
        <v>54</v>
      </c>
      <c r="E370" s="281">
        <v>48.72</v>
      </c>
      <c r="F370" s="282"/>
      <c r="G370" s="270">
        <f>G368+F369</f>
        <v>68712.934999999998</v>
      </c>
      <c r="H370" s="281">
        <v>210.155</v>
      </c>
      <c r="I370" s="281" t="s">
        <v>2112</v>
      </c>
      <c r="J370" s="282">
        <v>745</v>
      </c>
      <c r="K370" s="282">
        <v>372.5</v>
      </c>
      <c r="L370" s="281">
        <v>184</v>
      </c>
      <c r="M370" s="281">
        <v>173</v>
      </c>
      <c r="N370" s="281">
        <v>357</v>
      </c>
      <c r="O370" s="281">
        <v>184</v>
      </c>
      <c r="P370" s="281">
        <v>177</v>
      </c>
      <c r="Q370" s="281">
        <v>361</v>
      </c>
      <c r="R370" s="281" t="s">
        <v>2715</v>
      </c>
      <c r="S370" s="281" t="s">
        <v>2716</v>
      </c>
      <c r="T370" s="283">
        <v>569315.18599999999</v>
      </c>
      <c r="U370" s="283">
        <v>3248232.1639999999</v>
      </c>
      <c r="V370" s="288"/>
      <c r="W370" s="289" t="s">
        <v>1994</v>
      </c>
      <c r="X370" s="1316"/>
      <c r="Y370" s="285"/>
      <c r="Z370" s="1316"/>
    </row>
    <row r="371" spans="1:26" ht="32.1" customHeight="1">
      <c r="A371" s="258"/>
      <c r="B371" s="281"/>
      <c r="C371" s="281"/>
      <c r="D371" s="281"/>
      <c r="E371" s="281"/>
      <c r="F371" s="282">
        <v>375</v>
      </c>
      <c r="G371" s="268"/>
      <c r="H371" s="281"/>
      <c r="I371" s="281"/>
      <c r="J371" s="282"/>
      <c r="K371" s="282"/>
      <c r="L371" s="281"/>
      <c r="M371" s="281"/>
      <c r="N371" s="281"/>
      <c r="O371" s="281"/>
      <c r="P371" s="281"/>
      <c r="Q371" s="281"/>
      <c r="R371" s="281"/>
      <c r="S371" s="281"/>
      <c r="T371" s="283"/>
      <c r="U371" s="283"/>
      <c r="V371" s="288" t="s">
        <v>2717</v>
      </c>
      <c r="W371" s="289"/>
      <c r="X371" s="1316"/>
      <c r="Y371" s="285"/>
      <c r="Z371" s="1316"/>
    </row>
    <row r="372" spans="1:26" ht="32.1" customHeight="1">
      <c r="A372" s="258">
        <v>183</v>
      </c>
      <c r="B372" s="281" t="s">
        <v>2112</v>
      </c>
      <c r="C372" s="281" t="s">
        <v>537</v>
      </c>
      <c r="D372" s="281" t="s">
        <v>64</v>
      </c>
      <c r="E372" s="281">
        <v>51.72</v>
      </c>
      <c r="F372" s="282"/>
      <c r="G372" s="270">
        <f>G370+F371</f>
        <v>69087.934999999998</v>
      </c>
      <c r="H372" s="281">
        <v>210.291</v>
      </c>
      <c r="I372" s="281" t="s">
        <v>2112</v>
      </c>
      <c r="J372" s="282">
        <v>795</v>
      </c>
      <c r="K372" s="282">
        <v>397.5</v>
      </c>
      <c r="L372" s="281">
        <v>203</v>
      </c>
      <c r="M372" s="281">
        <v>198</v>
      </c>
      <c r="N372" s="281">
        <v>401</v>
      </c>
      <c r="O372" s="281">
        <v>199</v>
      </c>
      <c r="P372" s="281">
        <v>202</v>
      </c>
      <c r="Q372" s="281">
        <v>401</v>
      </c>
      <c r="R372" s="281" t="s">
        <v>2718</v>
      </c>
      <c r="S372" s="281" t="s">
        <v>2719</v>
      </c>
      <c r="T372" s="283">
        <v>569509.59600000002</v>
      </c>
      <c r="U372" s="283">
        <v>3248552.8339999998</v>
      </c>
      <c r="V372" s="288"/>
      <c r="W372" s="289" t="s">
        <v>1994</v>
      </c>
      <c r="X372" s="1316"/>
      <c r="Y372" s="285"/>
      <c r="Z372" s="1316"/>
    </row>
    <row r="373" spans="1:26" ht="32.1" customHeight="1">
      <c r="A373" s="258"/>
      <c r="B373" s="281"/>
      <c r="C373" s="281"/>
      <c r="D373" s="281"/>
      <c r="E373" s="281"/>
      <c r="F373" s="282">
        <v>420</v>
      </c>
      <c r="G373" s="268"/>
      <c r="H373" s="281"/>
      <c r="I373" s="281"/>
      <c r="J373" s="282"/>
      <c r="K373" s="282"/>
      <c r="L373" s="281"/>
      <c r="M373" s="281"/>
      <c r="N373" s="281"/>
      <c r="O373" s="281"/>
      <c r="P373" s="281"/>
      <c r="Q373" s="281"/>
      <c r="R373" s="281"/>
      <c r="S373" s="281"/>
      <c r="T373" s="283"/>
      <c r="U373" s="283"/>
      <c r="V373" s="288" t="s">
        <v>2720</v>
      </c>
      <c r="W373" s="289"/>
      <c r="X373" s="1316"/>
      <c r="Y373" s="285"/>
      <c r="Z373" s="1316"/>
    </row>
    <row r="374" spans="1:26" ht="32.1" customHeight="1">
      <c r="A374" s="258">
        <v>184</v>
      </c>
      <c r="B374" s="281" t="s">
        <v>2112</v>
      </c>
      <c r="C374" s="281" t="s">
        <v>538</v>
      </c>
      <c r="D374" s="281" t="s">
        <v>69</v>
      </c>
      <c r="E374" s="281">
        <v>54.72</v>
      </c>
      <c r="F374" s="282"/>
      <c r="G374" s="270">
        <f>G372+F373</f>
        <v>69507.934999999998</v>
      </c>
      <c r="H374" s="281">
        <v>210.16200000000001</v>
      </c>
      <c r="I374" s="281" t="s">
        <v>2112</v>
      </c>
      <c r="J374" s="282">
        <v>820</v>
      </c>
      <c r="K374" s="282">
        <v>410</v>
      </c>
      <c r="L374" s="281">
        <v>223</v>
      </c>
      <c r="M374" s="281">
        <v>202</v>
      </c>
      <c r="N374" s="281">
        <v>425</v>
      </c>
      <c r="O374" s="281">
        <v>220</v>
      </c>
      <c r="P374" s="281">
        <v>202</v>
      </c>
      <c r="Q374" s="281">
        <v>422</v>
      </c>
      <c r="R374" s="281" t="s">
        <v>2721</v>
      </c>
      <c r="S374" s="281" t="s">
        <v>2722</v>
      </c>
      <c r="T374" s="283">
        <v>569727.33600000001</v>
      </c>
      <c r="U374" s="283">
        <v>3248911.9849999999</v>
      </c>
      <c r="V374" s="288"/>
      <c r="W374" s="289" t="s">
        <v>1982</v>
      </c>
      <c r="X374" s="1316"/>
      <c r="Y374" s="285"/>
      <c r="Z374" s="1316"/>
    </row>
    <row r="375" spans="1:26" ht="32.1" customHeight="1">
      <c r="A375" s="258"/>
      <c r="B375" s="281"/>
      <c r="C375" s="281"/>
      <c r="D375" s="281"/>
      <c r="E375" s="281"/>
      <c r="F375" s="282">
        <v>400</v>
      </c>
      <c r="G375" s="268"/>
      <c r="H375" s="281"/>
      <c r="I375" s="281"/>
      <c r="J375" s="282"/>
      <c r="K375" s="282"/>
      <c r="L375" s="281"/>
      <c r="M375" s="281"/>
      <c r="N375" s="281"/>
      <c r="O375" s="281"/>
      <c r="P375" s="281"/>
      <c r="Q375" s="281"/>
      <c r="R375" s="281"/>
      <c r="S375" s="281"/>
      <c r="T375" s="283"/>
      <c r="U375" s="283"/>
      <c r="V375" s="288" t="s">
        <v>2723</v>
      </c>
      <c r="W375" s="289"/>
      <c r="X375" s="1316"/>
      <c r="Y375" s="285"/>
      <c r="Z375" s="1316"/>
    </row>
    <row r="376" spans="1:26" ht="32.1" customHeight="1">
      <c r="A376" s="258">
        <v>185</v>
      </c>
      <c r="B376" s="281" t="s">
        <v>2112</v>
      </c>
      <c r="C376" s="281" t="s">
        <v>539</v>
      </c>
      <c r="D376" s="281" t="s">
        <v>69</v>
      </c>
      <c r="E376" s="281">
        <v>54.72</v>
      </c>
      <c r="F376" s="282"/>
      <c r="G376" s="270">
        <f>G374+F375</f>
        <v>69907.934999999998</v>
      </c>
      <c r="H376" s="281">
        <v>209.715</v>
      </c>
      <c r="I376" s="281" t="s">
        <v>2112</v>
      </c>
      <c r="J376" s="282">
        <v>818.46600000000001</v>
      </c>
      <c r="K376" s="282">
        <v>409.233</v>
      </c>
      <c r="L376" s="281">
        <v>198</v>
      </c>
      <c r="M376" s="281">
        <v>226</v>
      </c>
      <c r="N376" s="281">
        <v>424</v>
      </c>
      <c r="O376" s="281">
        <v>199</v>
      </c>
      <c r="P376" s="281">
        <v>222</v>
      </c>
      <c r="Q376" s="281">
        <v>421</v>
      </c>
      <c r="R376" s="281" t="s">
        <v>2724</v>
      </c>
      <c r="S376" s="281" t="s">
        <v>2725</v>
      </c>
      <c r="T376" s="283">
        <v>569934.70700000005</v>
      </c>
      <c r="U376" s="283">
        <v>3249254.034</v>
      </c>
      <c r="V376" s="288"/>
      <c r="W376" s="289" t="s">
        <v>1982</v>
      </c>
      <c r="X376" s="1316"/>
      <c r="Y376" s="285"/>
      <c r="Z376" s="1316"/>
    </row>
    <row r="377" spans="1:26" ht="32.1" customHeight="1">
      <c r="A377" s="258"/>
      <c r="B377" s="281"/>
      <c r="C377" s="281"/>
      <c r="D377" s="281"/>
      <c r="E377" s="281"/>
      <c r="F377" s="282">
        <v>418.46600000000001</v>
      </c>
      <c r="G377" s="268"/>
      <c r="H377" s="281"/>
      <c r="I377" s="281"/>
      <c r="J377" s="282"/>
      <c r="K377" s="282"/>
      <c r="L377" s="281"/>
      <c r="M377" s="281"/>
      <c r="N377" s="281"/>
      <c r="O377" s="281"/>
      <c r="P377" s="281"/>
      <c r="Q377" s="281"/>
      <c r="R377" s="281"/>
      <c r="S377" s="281"/>
      <c r="T377" s="283"/>
      <c r="U377" s="283"/>
      <c r="V377" s="288" t="s">
        <v>2726</v>
      </c>
      <c r="W377" s="289"/>
      <c r="X377" s="1316"/>
      <c r="Y377" s="285"/>
      <c r="Z377" s="1316"/>
    </row>
    <row r="378" spans="1:26" ht="32.1" customHeight="1">
      <c r="A378" s="258">
        <v>186</v>
      </c>
      <c r="B378" s="281" t="s">
        <v>2727</v>
      </c>
      <c r="C378" s="281" t="s">
        <v>197</v>
      </c>
      <c r="D378" s="281" t="s">
        <v>546</v>
      </c>
      <c r="E378" s="281">
        <v>50.35</v>
      </c>
      <c r="F378" s="282"/>
      <c r="G378" s="270">
        <f>G376+F377</f>
        <v>70326.400999999998</v>
      </c>
      <c r="H378" s="281">
        <v>209.58699999999999</v>
      </c>
      <c r="I378" s="281" t="s">
        <v>2728</v>
      </c>
      <c r="J378" s="282">
        <v>715.46600000000001</v>
      </c>
      <c r="K378" s="282">
        <v>357.733</v>
      </c>
      <c r="L378" s="281">
        <v>193</v>
      </c>
      <c r="M378" s="281">
        <v>160</v>
      </c>
      <c r="N378" s="281">
        <v>353</v>
      </c>
      <c r="O378" s="281">
        <v>198</v>
      </c>
      <c r="P378" s="281">
        <v>157</v>
      </c>
      <c r="Q378" s="281">
        <v>355</v>
      </c>
      <c r="R378" s="281" t="s">
        <v>2729</v>
      </c>
      <c r="S378" s="281" t="s">
        <v>2730</v>
      </c>
      <c r="T378" s="283">
        <v>570151.652</v>
      </c>
      <c r="U378" s="283">
        <v>3249611.8730000001</v>
      </c>
      <c r="V378" s="288"/>
      <c r="W378" s="289" t="s">
        <v>1982</v>
      </c>
      <c r="X378" s="1316"/>
      <c r="Y378" s="285"/>
      <c r="Z378" s="1316"/>
    </row>
    <row r="379" spans="1:26" ht="32.1" customHeight="1">
      <c r="A379" s="258"/>
      <c r="B379" s="281"/>
      <c r="C379" s="281"/>
      <c r="D379" s="281"/>
      <c r="E379" s="281"/>
      <c r="F379" s="282">
        <v>297</v>
      </c>
      <c r="G379" s="268"/>
      <c r="H379" s="281"/>
      <c r="I379" s="281"/>
      <c r="J379" s="282"/>
      <c r="K379" s="282"/>
      <c r="L379" s="281"/>
      <c r="M379" s="281"/>
      <c r="N379" s="281"/>
      <c r="O379" s="281"/>
      <c r="P379" s="281"/>
      <c r="Q379" s="281"/>
      <c r="R379" s="281"/>
      <c r="S379" s="281"/>
      <c r="T379" s="283"/>
      <c r="U379" s="283"/>
      <c r="V379" s="288" t="s">
        <v>2254</v>
      </c>
      <c r="W379" s="289"/>
      <c r="X379" s="1316"/>
      <c r="Y379" s="285"/>
      <c r="Z379" s="1316"/>
    </row>
    <row r="380" spans="1:26" ht="32.1" customHeight="1">
      <c r="A380" s="258">
        <v>187</v>
      </c>
      <c r="B380" s="281" t="s">
        <v>2112</v>
      </c>
      <c r="C380" s="281" t="s">
        <v>431</v>
      </c>
      <c r="D380" s="281" t="s">
        <v>54</v>
      </c>
      <c r="E380" s="281">
        <v>48.72</v>
      </c>
      <c r="F380" s="282"/>
      <c r="G380" s="270">
        <f>G378+F379</f>
        <v>70623.400999999998</v>
      </c>
      <c r="H380" s="281">
        <v>210.09899999999999</v>
      </c>
      <c r="I380" s="281" t="s">
        <v>2112</v>
      </c>
      <c r="J380" s="282">
        <v>750.98199999999997</v>
      </c>
      <c r="K380" s="282">
        <v>375.49099999999999</v>
      </c>
      <c r="L380" s="281">
        <v>138</v>
      </c>
      <c r="M380" s="281">
        <v>118</v>
      </c>
      <c r="N380" s="281">
        <v>256</v>
      </c>
      <c r="O380" s="281">
        <v>141</v>
      </c>
      <c r="P380" s="281">
        <v>147</v>
      </c>
      <c r="Q380" s="281">
        <v>288</v>
      </c>
      <c r="R380" s="281" t="s">
        <v>2731</v>
      </c>
      <c r="S380" s="281" t="s">
        <v>2732</v>
      </c>
      <c r="T380" s="283">
        <v>570325.402</v>
      </c>
      <c r="U380" s="283">
        <v>3249852.7459999998</v>
      </c>
      <c r="V380" s="288"/>
      <c r="W380" s="289" t="s">
        <v>1982</v>
      </c>
      <c r="X380" s="1316"/>
      <c r="Y380" s="285"/>
      <c r="Z380" s="1316"/>
    </row>
    <row r="381" spans="1:26" ht="32.1" customHeight="1">
      <c r="A381" s="258"/>
      <c r="B381" s="281"/>
      <c r="C381" s="281"/>
      <c r="D381" s="281"/>
      <c r="E381" s="281"/>
      <c r="F381" s="282">
        <v>453.98200000000003</v>
      </c>
      <c r="G381" s="268"/>
      <c r="H381" s="281"/>
      <c r="I381" s="281"/>
      <c r="J381" s="282"/>
      <c r="K381" s="282"/>
      <c r="L381" s="281"/>
      <c r="M381" s="281"/>
      <c r="N381" s="281"/>
      <c r="O381" s="281"/>
      <c r="P381" s="281"/>
      <c r="Q381" s="281"/>
      <c r="R381" s="281"/>
      <c r="S381" s="281"/>
      <c r="T381" s="283"/>
      <c r="U381" s="283"/>
      <c r="V381" s="288"/>
      <c r="W381" s="289"/>
      <c r="X381" s="1316"/>
      <c r="Y381" s="285"/>
      <c r="Z381" s="1316"/>
    </row>
    <row r="382" spans="1:26" ht="32.1" customHeight="1">
      <c r="A382" s="258">
        <v>188</v>
      </c>
      <c r="B382" s="281" t="s">
        <v>2733</v>
      </c>
      <c r="C382" s="281" t="s">
        <v>196</v>
      </c>
      <c r="D382" s="281" t="s">
        <v>547</v>
      </c>
      <c r="E382" s="281">
        <v>78.45</v>
      </c>
      <c r="F382" s="282"/>
      <c r="G382" s="270">
        <f>G380+F381</f>
        <v>71077.383000000002</v>
      </c>
      <c r="H382" s="281">
        <v>210.05500000000001</v>
      </c>
      <c r="I382" s="281" t="s">
        <v>2734</v>
      </c>
      <c r="J382" s="282">
        <v>669.97400000000005</v>
      </c>
      <c r="K382" s="282">
        <v>334.98700000000002</v>
      </c>
      <c r="L382" s="281">
        <v>338</v>
      </c>
      <c r="M382" s="281">
        <v>126</v>
      </c>
      <c r="N382" s="281">
        <v>464</v>
      </c>
      <c r="O382" s="281">
        <v>309</v>
      </c>
      <c r="P382" s="281">
        <v>116</v>
      </c>
      <c r="Q382" s="281">
        <v>425</v>
      </c>
      <c r="R382" s="281" t="s">
        <v>2735</v>
      </c>
      <c r="S382" s="281" t="s">
        <v>2736</v>
      </c>
      <c r="T382" s="283">
        <v>570590.99</v>
      </c>
      <c r="U382" s="283">
        <v>3250220.9350000001</v>
      </c>
      <c r="V382" s="288" t="s">
        <v>2737</v>
      </c>
      <c r="W382" s="289" t="s">
        <v>1982</v>
      </c>
      <c r="X382" s="1316"/>
      <c r="Y382" s="285"/>
      <c r="Z382" s="1316"/>
    </row>
    <row r="383" spans="1:26" ht="32.1" customHeight="1">
      <c r="A383" s="258"/>
      <c r="B383" s="281"/>
      <c r="C383" s="281"/>
      <c r="D383" s="281"/>
      <c r="E383" s="281"/>
      <c r="F383" s="282">
        <v>215.99199999999999</v>
      </c>
      <c r="G383" s="268"/>
      <c r="H383" s="281"/>
      <c r="I383" s="281"/>
      <c r="J383" s="282"/>
      <c r="K383" s="282"/>
      <c r="L383" s="281"/>
      <c r="M383" s="281"/>
      <c r="N383" s="281"/>
      <c r="O383" s="281"/>
      <c r="P383" s="281"/>
      <c r="Q383" s="281"/>
      <c r="R383" s="281"/>
      <c r="S383" s="281"/>
      <c r="T383" s="283"/>
      <c r="U383" s="283"/>
      <c r="V383" s="298" t="s">
        <v>2738</v>
      </c>
      <c r="W383" s="289"/>
      <c r="X383" s="1316"/>
      <c r="Y383" s="285"/>
      <c r="Z383" s="1316"/>
    </row>
    <row r="384" spans="1:26" ht="32.1" customHeight="1">
      <c r="A384" s="258">
        <v>189</v>
      </c>
      <c r="B384" s="281" t="s">
        <v>2739</v>
      </c>
      <c r="C384" s="281" t="s">
        <v>199</v>
      </c>
      <c r="D384" s="281" t="s">
        <v>547</v>
      </c>
      <c r="E384" s="281">
        <v>78.45</v>
      </c>
      <c r="F384" s="282"/>
      <c r="G384" s="270">
        <f>G382+F383</f>
        <v>71293.375</v>
      </c>
      <c r="H384" s="281">
        <v>210.61699999999999</v>
      </c>
      <c r="I384" s="281" t="s">
        <v>2740</v>
      </c>
      <c r="J384" s="282">
        <v>652.99199999999996</v>
      </c>
      <c r="K384" s="282">
        <v>326.49599999999998</v>
      </c>
      <c r="L384" s="281">
        <v>90</v>
      </c>
      <c r="M384" s="281">
        <v>321</v>
      </c>
      <c r="N384" s="281">
        <v>411</v>
      </c>
      <c r="O384" s="281">
        <v>101</v>
      </c>
      <c r="P384" s="281">
        <v>295</v>
      </c>
      <c r="Q384" s="281">
        <v>396</v>
      </c>
      <c r="R384" s="281" t="s">
        <v>2741</v>
      </c>
      <c r="S384" s="281" t="s">
        <v>2742</v>
      </c>
      <c r="T384" s="283">
        <v>570648.96600000001</v>
      </c>
      <c r="U384" s="283">
        <v>3250429.0010000002</v>
      </c>
      <c r="V384" s="288"/>
      <c r="W384" s="289" t="s">
        <v>1982</v>
      </c>
      <c r="X384" s="1316"/>
      <c r="Y384" s="285"/>
      <c r="Z384" s="1316"/>
    </row>
    <row r="385" spans="1:26" ht="32.1" customHeight="1">
      <c r="A385" s="258"/>
      <c r="B385" s="281"/>
      <c r="C385" s="281"/>
      <c r="D385" s="281"/>
      <c r="E385" s="281"/>
      <c r="F385" s="282">
        <v>442</v>
      </c>
      <c r="G385" s="268"/>
      <c r="H385" s="281"/>
      <c r="I385" s="281"/>
      <c r="J385" s="282"/>
      <c r="K385" s="282"/>
      <c r="L385" s="281"/>
      <c r="M385" s="281"/>
      <c r="N385" s="281"/>
      <c r="O385" s="281"/>
      <c r="P385" s="281"/>
      <c r="Q385" s="281"/>
      <c r="R385" s="281"/>
      <c r="S385" s="281"/>
      <c r="T385" s="283"/>
      <c r="U385" s="283"/>
      <c r="V385" s="288" t="s">
        <v>2743</v>
      </c>
      <c r="W385" s="289"/>
      <c r="X385" s="1316"/>
      <c r="Y385" s="285"/>
      <c r="Z385" s="1316"/>
    </row>
    <row r="386" spans="1:26" ht="32.1" customHeight="1">
      <c r="A386" s="258">
        <v>190</v>
      </c>
      <c r="B386" s="281" t="s">
        <v>2112</v>
      </c>
      <c r="C386" s="281" t="s">
        <v>541</v>
      </c>
      <c r="D386" s="281" t="s">
        <v>54</v>
      </c>
      <c r="E386" s="281">
        <v>48.72</v>
      </c>
      <c r="F386" s="282"/>
      <c r="G386" s="270">
        <f>G384+F385</f>
        <v>71735.375</v>
      </c>
      <c r="H386" s="281">
        <v>211.553</v>
      </c>
      <c r="I386" s="281" t="s">
        <v>2112</v>
      </c>
      <c r="J386" s="282">
        <v>827.99800000000005</v>
      </c>
      <c r="K386" s="282">
        <v>413.99900000000002</v>
      </c>
      <c r="L386" s="281">
        <v>101</v>
      </c>
      <c r="M386" s="281">
        <v>164</v>
      </c>
      <c r="N386" s="281">
        <v>265</v>
      </c>
      <c r="O386" s="281">
        <v>133</v>
      </c>
      <c r="P386" s="281">
        <v>172</v>
      </c>
      <c r="Q386" s="281">
        <v>305</v>
      </c>
      <c r="R386" s="294" t="s">
        <v>2744</v>
      </c>
      <c r="S386" s="294" t="s">
        <v>2745</v>
      </c>
      <c r="T386" s="283">
        <v>570933.72</v>
      </c>
      <c r="U386" s="283">
        <v>3250767.05</v>
      </c>
      <c r="V386" s="288"/>
      <c r="W386" s="289" t="s">
        <v>1982</v>
      </c>
      <c r="X386" s="1316"/>
      <c r="Y386" s="285"/>
      <c r="Z386" s="1316"/>
    </row>
    <row r="387" spans="1:26" ht="32.1" customHeight="1">
      <c r="A387" s="258"/>
      <c r="B387" s="281"/>
      <c r="C387" s="281"/>
      <c r="D387" s="281"/>
      <c r="E387" s="281"/>
      <c r="F387" s="282">
        <v>390.99799999999999</v>
      </c>
      <c r="G387" s="268"/>
      <c r="H387" s="281"/>
      <c r="I387" s="281"/>
      <c r="J387" s="282"/>
      <c r="K387" s="282"/>
      <c r="L387" s="281"/>
      <c r="M387" s="281"/>
      <c r="N387" s="281"/>
      <c r="O387" s="281"/>
      <c r="P387" s="281"/>
      <c r="Q387" s="281"/>
      <c r="R387" s="281"/>
      <c r="S387" s="281"/>
      <c r="T387" s="283"/>
      <c r="U387" s="283"/>
      <c r="V387" s="288" t="s">
        <v>2746</v>
      </c>
      <c r="W387" s="289"/>
      <c r="X387" s="1316"/>
      <c r="Y387" s="285"/>
      <c r="Z387" s="1316"/>
    </row>
    <row r="388" spans="1:26" ht="32.1" customHeight="1">
      <c r="A388" s="258">
        <v>191</v>
      </c>
      <c r="B388" s="281" t="s">
        <v>2112</v>
      </c>
      <c r="C388" s="281" t="s">
        <v>542</v>
      </c>
      <c r="D388" s="281" t="s">
        <v>69</v>
      </c>
      <c r="E388" s="281">
        <v>54.72</v>
      </c>
      <c r="F388" s="282"/>
      <c r="G388" s="270">
        <f>G386+F387</f>
        <v>72126.373000000007</v>
      </c>
      <c r="H388" s="281">
        <v>211.69399999999999</v>
      </c>
      <c r="I388" s="281" t="s">
        <v>2112</v>
      </c>
      <c r="J388" s="282">
        <v>778</v>
      </c>
      <c r="K388" s="282">
        <v>389</v>
      </c>
      <c r="L388" s="281">
        <v>224</v>
      </c>
      <c r="M388" s="281">
        <v>194</v>
      </c>
      <c r="N388" s="281">
        <v>418</v>
      </c>
      <c r="O388" s="281">
        <v>217</v>
      </c>
      <c r="P388" s="281">
        <v>194</v>
      </c>
      <c r="Q388" s="281">
        <v>411</v>
      </c>
      <c r="R388" s="281" t="s">
        <v>2747</v>
      </c>
      <c r="S388" s="281" t="s">
        <v>2748</v>
      </c>
      <c r="T388" s="283">
        <v>571182.39899999998</v>
      </c>
      <c r="U388" s="283">
        <v>3251062.27</v>
      </c>
      <c r="V388" s="288"/>
      <c r="W388" s="289" t="s">
        <v>1982</v>
      </c>
      <c r="X388" s="1316"/>
      <c r="Y388" s="285"/>
      <c r="Z388" s="1316"/>
    </row>
    <row r="389" spans="1:26" ht="32.1" customHeight="1">
      <c r="A389" s="258"/>
      <c r="B389" s="281"/>
      <c r="C389" s="281"/>
      <c r="D389" s="281"/>
      <c r="E389" s="281"/>
      <c r="F389" s="282">
        <v>387.00200000000001</v>
      </c>
      <c r="G389" s="268"/>
      <c r="H389" s="281"/>
      <c r="I389" s="281"/>
      <c r="J389" s="282"/>
      <c r="K389" s="282"/>
      <c r="L389" s="281"/>
      <c r="M389" s="281"/>
      <c r="N389" s="281"/>
      <c r="O389" s="281"/>
      <c r="P389" s="281"/>
      <c r="Q389" s="281"/>
      <c r="R389" s="281"/>
      <c r="S389" s="281"/>
      <c r="T389" s="283"/>
      <c r="U389" s="283"/>
      <c r="V389" s="288" t="s">
        <v>2749</v>
      </c>
      <c r="W389" s="289"/>
      <c r="X389" s="1316"/>
      <c r="Y389" s="285"/>
      <c r="Z389" s="1316"/>
    </row>
    <row r="390" spans="1:26" ht="32.1" customHeight="1">
      <c r="A390" s="258">
        <v>192</v>
      </c>
      <c r="B390" s="281" t="s">
        <v>2112</v>
      </c>
      <c r="C390" s="281" t="s">
        <v>543</v>
      </c>
      <c r="D390" s="281" t="s">
        <v>69</v>
      </c>
      <c r="E390" s="281">
        <v>54.72</v>
      </c>
      <c r="F390" s="282"/>
      <c r="G390" s="270">
        <f>G388+F389</f>
        <v>72513.375</v>
      </c>
      <c r="H390" s="281">
        <v>211.67400000000001</v>
      </c>
      <c r="I390" s="281" t="s">
        <v>2112</v>
      </c>
      <c r="J390" s="282">
        <v>772.37799999999993</v>
      </c>
      <c r="K390" s="282">
        <v>386.18899999999996</v>
      </c>
      <c r="L390" s="281">
        <v>194</v>
      </c>
      <c r="M390" s="281">
        <v>194</v>
      </c>
      <c r="N390" s="281">
        <v>388</v>
      </c>
      <c r="O390" s="281">
        <v>194</v>
      </c>
      <c r="P390" s="281">
        <v>194</v>
      </c>
      <c r="Q390" s="281">
        <v>388</v>
      </c>
      <c r="R390" s="281" t="s">
        <v>2750</v>
      </c>
      <c r="S390" s="281" t="s">
        <v>2751</v>
      </c>
      <c r="T390" s="283">
        <v>571431.723</v>
      </c>
      <c r="U390" s="283">
        <v>3251358.2570000002</v>
      </c>
      <c r="V390" s="288"/>
      <c r="W390" s="289" t="s">
        <v>1982</v>
      </c>
      <c r="X390" s="1317"/>
      <c r="Y390" s="285"/>
      <c r="Z390" s="1316"/>
    </row>
    <row r="391" spans="1:26" ht="32.1" customHeight="1">
      <c r="A391" s="258"/>
      <c r="B391" s="281"/>
      <c r="C391" s="281"/>
      <c r="D391" s="281"/>
      <c r="E391" s="281"/>
      <c r="F391" s="282">
        <v>385.37599999999998</v>
      </c>
      <c r="G391" s="268"/>
      <c r="H391" s="281"/>
      <c r="I391" s="281"/>
      <c r="J391" s="282"/>
      <c r="K391" s="282"/>
      <c r="L391" s="281"/>
      <c r="M391" s="281"/>
      <c r="N391" s="281"/>
      <c r="O391" s="281"/>
      <c r="P391" s="281"/>
      <c r="Q391" s="281"/>
      <c r="R391" s="281"/>
      <c r="S391" s="281"/>
      <c r="T391" s="283"/>
      <c r="U391" s="283"/>
      <c r="V391" s="288" t="s">
        <v>2752</v>
      </c>
      <c r="W391" s="289"/>
      <c r="X391" s="1320" t="s">
        <v>738</v>
      </c>
      <c r="Y391" s="290"/>
      <c r="Z391" s="1316"/>
    </row>
    <row r="392" spans="1:26" ht="32.1" customHeight="1">
      <c r="A392" s="258">
        <v>193</v>
      </c>
      <c r="B392" s="281" t="s">
        <v>2753</v>
      </c>
      <c r="C392" s="281" t="s">
        <v>198</v>
      </c>
      <c r="D392" s="281" t="s">
        <v>453</v>
      </c>
      <c r="E392" s="281">
        <v>53.35</v>
      </c>
      <c r="F392" s="282"/>
      <c r="G392" s="270">
        <f>G390+F391</f>
        <v>72898.751000000004</v>
      </c>
      <c r="H392" s="281">
        <v>212.095</v>
      </c>
      <c r="I392" s="281" t="s">
        <v>2754</v>
      </c>
      <c r="J392" s="282">
        <v>794.37599999999998</v>
      </c>
      <c r="K392" s="282">
        <v>397.18799999999999</v>
      </c>
      <c r="L392" s="281">
        <v>192</v>
      </c>
      <c r="M392" s="281">
        <v>216</v>
      </c>
      <c r="N392" s="281">
        <v>408</v>
      </c>
      <c r="O392" s="281">
        <v>192</v>
      </c>
      <c r="P392" s="281">
        <v>214</v>
      </c>
      <c r="Q392" s="281">
        <v>406</v>
      </c>
      <c r="R392" s="281" t="s">
        <v>2755</v>
      </c>
      <c r="S392" s="281" t="s">
        <v>2756</v>
      </c>
      <c r="T392" s="283">
        <v>571680</v>
      </c>
      <c r="U392" s="283">
        <v>3251653</v>
      </c>
      <c r="V392" s="288"/>
      <c r="W392" s="289" t="s">
        <v>937</v>
      </c>
      <c r="X392" s="1321"/>
      <c r="Y392" s="290"/>
      <c r="Z392" s="1316"/>
    </row>
    <row r="393" spans="1:26" ht="32.1" customHeight="1">
      <c r="A393" s="258"/>
      <c r="B393" s="281"/>
      <c r="C393" s="281"/>
      <c r="D393" s="281"/>
      <c r="E393" s="281"/>
      <c r="F393" s="282">
        <v>409</v>
      </c>
      <c r="G393" s="268"/>
      <c r="H393" s="281"/>
      <c r="I393" s="281"/>
      <c r="J393" s="282"/>
      <c r="K393" s="282"/>
      <c r="L393" s="281"/>
      <c r="M393" s="281"/>
      <c r="N393" s="281"/>
      <c r="O393" s="281"/>
      <c r="P393" s="281"/>
      <c r="Q393" s="281"/>
      <c r="R393" s="281"/>
      <c r="S393" s="281"/>
      <c r="T393" s="283"/>
      <c r="U393" s="283"/>
      <c r="V393" s="288" t="s">
        <v>2757</v>
      </c>
      <c r="W393" s="289"/>
      <c r="X393" s="1321"/>
      <c r="Y393" s="290"/>
      <c r="Z393" s="1316"/>
    </row>
    <row r="394" spans="1:26" ht="32.1" customHeight="1">
      <c r="A394" s="258">
        <v>194</v>
      </c>
      <c r="B394" s="281" t="s">
        <v>2112</v>
      </c>
      <c r="C394" s="281" t="s">
        <v>549</v>
      </c>
      <c r="D394" s="281" t="s">
        <v>64</v>
      </c>
      <c r="E394" s="281">
        <v>51.72</v>
      </c>
      <c r="F394" s="282"/>
      <c r="G394" s="270">
        <f>G392+F393</f>
        <v>73307.751000000004</v>
      </c>
      <c r="H394" s="281">
        <v>211.89099999999999</v>
      </c>
      <c r="I394" s="281" t="s">
        <v>2112</v>
      </c>
      <c r="J394" s="282">
        <v>794</v>
      </c>
      <c r="K394" s="282">
        <v>397</v>
      </c>
      <c r="L394" s="281">
        <v>194</v>
      </c>
      <c r="M394" s="281">
        <v>191</v>
      </c>
      <c r="N394" s="281">
        <v>385</v>
      </c>
      <c r="O394" s="281">
        <v>197</v>
      </c>
      <c r="P394" s="281">
        <v>191</v>
      </c>
      <c r="Q394" s="281">
        <v>388</v>
      </c>
      <c r="R394" s="281" t="s">
        <v>2758</v>
      </c>
      <c r="S394" s="281" t="s">
        <v>2759</v>
      </c>
      <c r="T394" s="283">
        <v>571881.55200000003</v>
      </c>
      <c r="U394" s="283">
        <v>3252008.89</v>
      </c>
      <c r="V394" s="288"/>
      <c r="W394" s="289" t="s">
        <v>937</v>
      </c>
      <c r="X394" s="1321"/>
      <c r="Y394" s="290"/>
      <c r="Z394" s="1316"/>
    </row>
    <row r="395" spans="1:26" ht="32.1" customHeight="1">
      <c r="A395" s="258"/>
      <c r="B395" s="281"/>
      <c r="C395" s="281"/>
      <c r="D395" s="281"/>
      <c r="E395" s="281"/>
      <c r="F395" s="282">
        <v>385</v>
      </c>
      <c r="G395" s="268"/>
      <c r="H395" s="281"/>
      <c r="I395" s="281"/>
      <c r="J395" s="282"/>
      <c r="K395" s="282"/>
      <c r="L395" s="281"/>
      <c r="M395" s="281"/>
      <c r="N395" s="281"/>
      <c r="O395" s="281"/>
      <c r="P395" s="281"/>
      <c r="Q395" s="281"/>
      <c r="R395" s="281"/>
      <c r="S395" s="281"/>
      <c r="T395" s="283"/>
      <c r="U395" s="283"/>
      <c r="V395" s="288" t="s">
        <v>2760</v>
      </c>
      <c r="W395" s="289"/>
      <c r="X395" s="1321"/>
      <c r="Y395" s="290"/>
      <c r="Z395" s="1316"/>
    </row>
    <row r="396" spans="1:26" ht="32.1" customHeight="1">
      <c r="A396" s="258">
        <v>195</v>
      </c>
      <c r="B396" s="281" t="s">
        <v>2112</v>
      </c>
      <c r="C396" s="281" t="s">
        <v>550</v>
      </c>
      <c r="D396" s="281" t="s">
        <v>64</v>
      </c>
      <c r="E396" s="281">
        <v>51.72</v>
      </c>
      <c r="F396" s="282"/>
      <c r="G396" s="270">
        <f>G394+F395</f>
        <v>73692.751000000004</v>
      </c>
      <c r="H396" s="281">
        <v>212.37799999999999</v>
      </c>
      <c r="I396" s="281" t="s">
        <v>2112</v>
      </c>
      <c r="J396" s="282">
        <v>751</v>
      </c>
      <c r="K396" s="282">
        <v>375.5</v>
      </c>
      <c r="L396" s="281">
        <v>195</v>
      </c>
      <c r="M396" s="281">
        <v>195</v>
      </c>
      <c r="N396" s="281">
        <v>390</v>
      </c>
      <c r="O396" s="281">
        <v>195</v>
      </c>
      <c r="P396" s="281">
        <v>192</v>
      </c>
      <c r="Q396" s="281">
        <v>387</v>
      </c>
      <c r="R396" s="281" t="s">
        <v>2761</v>
      </c>
      <c r="S396" s="281" t="s">
        <v>2762</v>
      </c>
      <c r="T396" s="283">
        <v>572071.277</v>
      </c>
      <c r="U396" s="283">
        <v>3252343.8969999999</v>
      </c>
      <c r="V396" s="288"/>
      <c r="W396" s="289" t="s">
        <v>937</v>
      </c>
      <c r="X396" s="1321"/>
      <c r="Y396" s="290"/>
      <c r="Z396" s="1316"/>
    </row>
    <row r="397" spans="1:26" ht="32.1" customHeight="1">
      <c r="A397" s="258"/>
      <c r="B397" s="281"/>
      <c r="C397" s="281"/>
      <c r="D397" s="281"/>
      <c r="E397" s="281"/>
      <c r="F397" s="282">
        <v>366</v>
      </c>
      <c r="G397" s="268"/>
      <c r="H397" s="281"/>
      <c r="I397" s="281"/>
      <c r="J397" s="282"/>
      <c r="K397" s="282"/>
      <c r="L397" s="281"/>
      <c r="M397" s="281"/>
      <c r="N397" s="281"/>
      <c r="O397" s="281"/>
      <c r="P397" s="281"/>
      <c r="Q397" s="281"/>
      <c r="R397" s="281"/>
      <c r="S397" s="281"/>
      <c r="T397" s="283"/>
      <c r="U397" s="283"/>
      <c r="V397" s="288" t="s">
        <v>2763</v>
      </c>
      <c r="W397" s="289"/>
      <c r="X397" s="1322"/>
      <c r="Y397" s="290"/>
      <c r="Z397" s="1317"/>
    </row>
    <row r="398" spans="1:26" ht="32.1" customHeight="1">
      <c r="A398" s="258">
        <v>196</v>
      </c>
      <c r="B398" s="281" t="s">
        <v>2112</v>
      </c>
      <c r="C398" s="281" t="s">
        <v>83</v>
      </c>
      <c r="D398" s="281" t="s">
        <v>54</v>
      </c>
      <c r="E398" s="281">
        <v>48.72</v>
      </c>
      <c r="F398" s="282"/>
      <c r="G398" s="270">
        <f>G396+F397</f>
        <v>74058.751000000004</v>
      </c>
      <c r="H398" s="281">
        <v>212.97</v>
      </c>
      <c r="I398" s="281" t="s">
        <v>2112</v>
      </c>
      <c r="J398" s="282">
        <v>764</v>
      </c>
      <c r="K398" s="282">
        <v>382</v>
      </c>
      <c r="L398" s="281">
        <v>171</v>
      </c>
      <c r="M398" s="281">
        <v>176</v>
      </c>
      <c r="N398" s="281">
        <v>347</v>
      </c>
      <c r="O398" s="281">
        <v>175</v>
      </c>
      <c r="P398" s="281">
        <v>183</v>
      </c>
      <c r="Q398" s="281">
        <v>358</v>
      </c>
      <c r="R398" s="281" t="s">
        <v>2764</v>
      </c>
      <c r="S398" s="281" t="s">
        <v>2765</v>
      </c>
      <c r="T398" s="283">
        <v>572251.63899999997</v>
      </c>
      <c r="U398" s="283">
        <v>3252662.37</v>
      </c>
      <c r="V398" s="288"/>
      <c r="W398" s="289" t="s">
        <v>919</v>
      </c>
      <c r="X398" s="1320" t="s">
        <v>741</v>
      </c>
      <c r="Y398" s="290"/>
      <c r="Z398" s="1323" t="s">
        <v>740</v>
      </c>
    </row>
    <row r="399" spans="1:26" ht="32.1" customHeight="1">
      <c r="A399" s="258"/>
      <c r="B399" s="281"/>
      <c r="C399" s="281"/>
      <c r="D399" s="281"/>
      <c r="E399" s="281"/>
      <c r="F399" s="282">
        <v>398</v>
      </c>
      <c r="G399" s="268"/>
      <c r="H399" s="281"/>
      <c r="I399" s="281"/>
      <c r="J399" s="282"/>
      <c r="K399" s="282"/>
      <c r="L399" s="281"/>
      <c r="M399" s="281"/>
      <c r="N399" s="281"/>
      <c r="O399" s="281"/>
      <c r="P399" s="281"/>
      <c r="Q399" s="281"/>
      <c r="R399" s="281"/>
      <c r="S399" s="281"/>
      <c r="T399" s="283"/>
      <c r="U399" s="283"/>
      <c r="V399" s="288" t="s">
        <v>2766</v>
      </c>
      <c r="W399" s="289"/>
      <c r="X399" s="1321"/>
      <c r="Y399" s="290"/>
      <c r="Z399" s="1316"/>
    </row>
    <row r="400" spans="1:26" ht="32.1" customHeight="1">
      <c r="A400" s="258">
        <v>197</v>
      </c>
      <c r="B400" s="281" t="s">
        <v>2112</v>
      </c>
      <c r="C400" s="281" t="s">
        <v>86</v>
      </c>
      <c r="D400" s="281" t="s">
        <v>69</v>
      </c>
      <c r="E400" s="281">
        <v>54.72</v>
      </c>
      <c r="F400" s="282"/>
      <c r="G400" s="270">
        <f>G398+F399</f>
        <v>74456.751000000004</v>
      </c>
      <c r="H400" s="281">
        <v>212.02099999999999</v>
      </c>
      <c r="I400" s="281" t="s">
        <v>2112</v>
      </c>
      <c r="J400" s="282">
        <v>834</v>
      </c>
      <c r="K400" s="282">
        <v>417</v>
      </c>
      <c r="L400" s="281">
        <v>223</v>
      </c>
      <c r="M400" s="281">
        <v>220</v>
      </c>
      <c r="N400" s="281">
        <v>443</v>
      </c>
      <c r="O400" s="281">
        <v>217</v>
      </c>
      <c r="P400" s="281">
        <v>220</v>
      </c>
      <c r="Q400" s="281">
        <v>437</v>
      </c>
      <c r="R400" s="281" t="s">
        <v>2767</v>
      </c>
      <c r="S400" s="281" t="s">
        <v>2768</v>
      </c>
      <c r="T400" s="283">
        <v>572447.77099999995</v>
      </c>
      <c r="U400" s="283">
        <v>3253008.6889999998</v>
      </c>
      <c r="V400" s="299"/>
      <c r="W400" s="289" t="s">
        <v>919</v>
      </c>
      <c r="X400" s="1321"/>
      <c r="Y400" s="290"/>
      <c r="Z400" s="1316"/>
    </row>
    <row r="401" spans="1:26" ht="32.1" customHeight="1">
      <c r="A401" s="258"/>
      <c r="B401" s="281"/>
      <c r="C401" s="281"/>
      <c r="D401" s="281"/>
      <c r="E401" s="281"/>
      <c r="F401" s="282">
        <v>436</v>
      </c>
      <c r="G401" s="268"/>
      <c r="H401" s="281"/>
      <c r="I401" s="281"/>
      <c r="J401" s="282"/>
      <c r="K401" s="282"/>
      <c r="L401" s="281"/>
      <c r="M401" s="281"/>
      <c r="N401" s="281"/>
      <c r="O401" s="281"/>
      <c r="P401" s="281"/>
      <c r="Q401" s="281"/>
      <c r="R401" s="281"/>
      <c r="S401" s="281"/>
      <c r="T401" s="283"/>
      <c r="U401" s="283"/>
      <c r="V401" s="288" t="s">
        <v>2769</v>
      </c>
      <c r="W401" s="289"/>
      <c r="X401" s="1321"/>
      <c r="Y401" s="290"/>
      <c r="Z401" s="1316"/>
    </row>
    <row r="402" spans="1:26" ht="32.1" customHeight="1">
      <c r="A402" s="258">
        <v>198</v>
      </c>
      <c r="B402" s="281" t="s">
        <v>2112</v>
      </c>
      <c r="C402" s="281" t="s">
        <v>87</v>
      </c>
      <c r="D402" s="281" t="s">
        <v>69</v>
      </c>
      <c r="E402" s="281">
        <v>54.72</v>
      </c>
      <c r="F402" s="282"/>
      <c r="G402" s="270">
        <f>G400+F401</f>
        <v>74892.751000000004</v>
      </c>
      <c r="H402" s="281">
        <v>211.661</v>
      </c>
      <c r="I402" s="281" t="s">
        <v>2112</v>
      </c>
      <c r="J402" s="282">
        <v>816.51400000000001</v>
      </c>
      <c r="K402" s="282">
        <v>408.25700000000001</v>
      </c>
      <c r="L402" s="281">
        <v>217</v>
      </c>
      <c r="M402" s="281">
        <v>206</v>
      </c>
      <c r="N402" s="281">
        <v>423</v>
      </c>
      <c r="O402" s="281">
        <v>218</v>
      </c>
      <c r="P402" s="281">
        <v>202</v>
      </c>
      <c r="Q402" s="281">
        <v>420</v>
      </c>
      <c r="R402" s="281" t="s">
        <v>2770</v>
      </c>
      <c r="S402" s="281" t="s">
        <v>2771</v>
      </c>
      <c r="T402" s="283">
        <v>572662.62800000003</v>
      </c>
      <c r="U402" s="283">
        <v>3253388.0729999999</v>
      </c>
      <c r="V402" s="288"/>
      <c r="W402" s="289" t="s">
        <v>919</v>
      </c>
      <c r="X402" s="1321"/>
      <c r="Y402" s="290"/>
      <c r="Z402" s="1316"/>
    </row>
    <row r="403" spans="1:26" ht="32.1" customHeight="1">
      <c r="A403" s="258"/>
      <c r="B403" s="281"/>
      <c r="C403" s="281"/>
      <c r="D403" s="281"/>
      <c r="E403" s="281"/>
      <c r="F403" s="282">
        <v>380.51400000000001</v>
      </c>
      <c r="G403" s="268"/>
      <c r="H403" s="281"/>
      <c r="I403" s="281"/>
      <c r="J403" s="282"/>
      <c r="K403" s="282"/>
      <c r="L403" s="281"/>
      <c r="M403" s="281"/>
      <c r="N403" s="281"/>
      <c r="O403" s="281"/>
      <c r="P403" s="281"/>
      <c r="Q403" s="281"/>
      <c r="R403" s="281"/>
      <c r="S403" s="281"/>
      <c r="T403" s="283"/>
      <c r="U403" s="283"/>
      <c r="V403" s="288" t="s">
        <v>2772</v>
      </c>
      <c r="W403" s="289"/>
      <c r="X403" s="1321"/>
      <c r="Y403" s="290"/>
      <c r="Z403" s="1316"/>
    </row>
    <row r="404" spans="1:26" ht="32.1" customHeight="1">
      <c r="A404" s="258">
        <v>199</v>
      </c>
      <c r="B404" s="281" t="s">
        <v>2773</v>
      </c>
      <c r="C404" s="281" t="s">
        <v>88</v>
      </c>
      <c r="D404" s="281" t="s">
        <v>546</v>
      </c>
      <c r="E404" s="281">
        <v>50.35</v>
      </c>
      <c r="F404" s="282"/>
      <c r="G404" s="270">
        <f>G402+F403</f>
        <v>75273.264999999999</v>
      </c>
      <c r="H404" s="281">
        <v>212.078</v>
      </c>
      <c r="I404" s="281" t="s">
        <v>2774</v>
      </c>
      <c r="J404" s="282">
        <v>763.51400000000001</v>
      </c>
      <c r="K404" s="282">
        <v>381.75700000000001</v>
      </c>
      <c r="L404" s="281">
        <v>175</v>
      </c>
      <c r="M404" s="281">
        <v>204</v>
      </c>
      <c r="N404" s="281">
        <v>379</v>
      </c>
      <c r="O404" s="281">
        <v>179</v>
      </c>
      <c r="P404" s="281">
        <v>201</v>
      </c>
      <c r="Q404" s="281">
        <v>380</v>
      </c>
      <c r="R404" s="281" t="s">
        <v>2775</v>
      </c>
      <c r="S404" s="281" t="s">
        <v>2776</v>
      </c>
      <c r="T404" s="283">
        <v>572850.14300000004</v>
      </c>
      <c r="U404" s="283">
        <v>3253719.176</v>
      </c>
      <c r="V404" s="288"/>
      <c r="W404" s="289" t="s">
        <v>919</v>
      </c>
      <c r="X404" s="1321"/>
      <c r="Y404" s="290"/>
      <c r="Z404" s="1316"/>
    </row>
    <row r="405" spans="1:26" ht="32.1" customHeight="1">
      <c r="A405" s="258"/>
      <c r="B405" s="281"/>
      <c r="C405" s="281"/>
      <c r="D405" s="281"/>
      <c r="E405" s="281"/>
      <c r="F405" s="282">
        <v>383</v>
      </c>
      <c r="G405" s="268"/>
      <c r="H405" s="281"/>
      <c r="I405" s="281"/>
      <c r="J405" s="282"/>
      <c r="K405" s="282"/>
      <c r="L405" s="281"/>
      <c r="M405" s="281"/>
      <c r="N405" s="281"/>
      <c r="O405" s="281"/>
      <c r="P405" s="281"/>
      <c r="Q405" s="281"/>
      <c r="R405" s="281"/>
      <c r="S405" s="281"/>
      <c r="T405" s="283"/>
      <c r="U405" s="283"/>
      <c r="V405" s="288" t="s">
        <v>2777</v>
      </c>
      <c r="W405" s="289"/>
      <c r="X405" s="1321"/>
      <c r="Y405" s="290"/>
      <c r="Z405" s="1316"/>
    </row>
    <row r="406" spans="1:26" ht="32.1" customHeight="1">
      <c r="A406" s="258">
        <v>200</v>
      </c>
      <c r="B406" s="281" t="s">
        <v>2112</v>
      </c>
      <c r="C406" s="281" t="s">
        <v>89</v>
      </c>
      <c r="D406" s="281" t="s">
        <v>54</v>
      </c>
      <c r="E406" s="281">
        <v>48.72</v>
      </c>
      <c r="F406" s="282"/>
      <c r="G406" s="270">
        <f>G404+F405</f>
        <v>75656.264999999999</v>
      </c>
      <c r="H406" s="281">
        <v>211.953</v>
      </c>
      <c r="I406" s="281" t="s">
        <v>2112</v>
      </c>
      <c r="J406" s="282">
        <v>745.41899999999998</v>
      </c>
      <c r="K406" s="282">
        <v>372.70949999999999</v>
      </c>
      <c r="L406" s="281">
        <v>180</v>
      </c>
      <c r="M406" s="281">
        <v>181</v>
      </c>
      <c r="N406" s="281">
        <v>361</v>
      </c>
      <c r="O406" s="281">
        <v>184</v>
      </c>
      <c r="P406" s="281">
        <v>182</v>
      </c>
      <c r="Q406" s="281">
        <v>366</v>
      </c>
      <c r="R406" s="281" t="s">
        <v>2778</v>
      </c>
      <c r="S406" s="281" t="s">
        <v>2779</v>
      </c>
      <c r="T406" s="300">
        <v>573074.84920000006</v>
      </c>
      <c r="U406" s="300">
        <v>3254029.3143000002</v>
      </c>
      <c r="V406" s="288"/>
      <c r="W406" s="289" t="s">
        <v>919</v>
      </c>
      <c r="X406" s="1321"/>
      <c r="Y406" s="290"/>
      <c r="Z406" s="1316"/>
    </row>
    <row r="407" spans="1:26" ht="32.1" customHeight="1">
      <c r="A407" s="258"/>
      <c r="B407" s="281"/>
      <c r="C407" s="281"/>
      <c r="D407" s="281"/>
      <c r="E407" s="281"/>
      <c r="F407" s="282">
        <v>362.41899999999998</v>
      </c>
      <c r="G407" s="268"/>
      <c r="H407" s="281"/>
      <c r="I407" s="281"/>
      <c r="J407" s="282"/>
      <c r="K407" s="282"/>
      <c r="L407" s="281"/>
      <c r="M407" s="281"/>
      <c r="N407" s="281"/>
      <c r="O407" s="281"/>
      <c r="P407" s="281"/>
      <c r="Q407" s="281"/>
      <c r="R407" s="281"/>
      <c r="S407" s="281"/>
      <c r="T407" s="301"/>
      <c r="U407" s="301"/>
      <c r="V407" s="288" t="s">
        <v>2780</v>
      </c>
      <c r="W407" s="289"/>
      <c r="X407" s="1321"/>
      <c r="Y407" s="290"/>
      <c r="Z407" s="1316"/>
    </row>
    <row r="408" spans="1:26" ht="32.1" customHeight="1">
      <c r="A408" s="258">
        <v>201</v>
      </c>
      <c r="B408" s="281" t="s">
        <v>2112</v>
      </c>
      <c r="C408" s="281" t="s">
        <v>90</v>
      </c>
      <c r="D408" s="281" t="s">
        <v>54</v>
      </c>
      <c r="E408" s="281">
        <v>48.72</v>
      </c>
      <c r="F408" s="282"/>
      <c r="G408" s="270">
        <f>G406+F407</f>
        <v>76018.683999999994</v>
      </c>
      <c r="H408" s="281">
        <v>212.00299999999999</v>
      </c>
      <c r="I408" s="290" t="s">
        <v>2781</v>
      </c>
      <c r="J408" s="282">
        <v>741</v>
      </c>
      <c r="K408" s="282">
        <v>370.5</v>
      </c>
      <c r="L408" s="281">
        <v>182</v>
      </c>
      <c r="M408" s="281">
        <v>193</v>
      </c>
      <c r="N408" s="281">
        <v>375</v>
      </c>
      <c r="O408" s="281">
        <v>182</v>
      </c>
      <c r="P408" s="281">
        <v>192</v>
      </c>
      <c r="Q408" s="281">
        <v>374</v>
      </c>
      <c r="R408" s="281" t="s">
        <v>2782</v>
      </c>
      <c r="S408" s="281" t="s">
        <v>2783</v>
      </c>
      <c r="T408" s="300">
        <v>573287.52800000005</v>
      </c>
      <c r="U408" s="300">
        <v>3254322.8508000001</v>
      </c>
      <c r="V408" s="288"/>
      <c r="W408" s="289" t="s">
        <v>919</v>
      </c>
      <c r="X408" s="1321"/>
      <c r="Y408" s="290"/>
      <c r="Z408" s="1316"/>
    </row>
    <row r="409" spans="1:26" ht="32.1" customHeight="1">
      <c r="A409" s="258"/>
      <c r="B409" s="281"/>
      <c r="C409" s="281"/>
      <c r="D409" s="281"/>
      <c r="E409" s="281"/>
      <c r="F409" s="282">
        <v>378.58100000000002</v>
      </c>
      <c r="G409" s="268"/>
      <c r="H409" s="281"/>
      <c r="I409" s="281"/>
      <c r="J409" s="282"/>
      <c r="K409" s="282"/>
      <c r="L409" s="281"/>
      <c r="M409" s="281"/>
      <c r="N409" s="281"/>
      <c r="O409" s="281"/>
      <c r="P409" s="281"/>
      <c r="Q409" s="281"/>
      <c r="R409" s="281"/>
      <c r="S409" s="281"/>
      <c r="T409" s="301"/>
      <c r="U409" s="301"/>
      <c r="V409" s="288" t="s">
        <v>2784</v>
      </c>
      <c r="W409" s="289"/>
      <c r="X409" s="1321"/>
      <c r="Y409" s="290"/>
      <c r="Z409" s="1316"/>
    </row>
    <row r="410" spans="1:26" ht="32.1" customHeight="1">
      <c r="A410" s="258">
        <v>202</v>
      </c>
      <c r="B410" s="281" t="s">
        <v>2112</v>
      </c>
      <c r="C410" s="281" t="s">
        <v>91</v>
      </c>
      <c r="D410" s="281" t="s">
        <v>54</v>
      </c>
      <c r="E410" s="281">
        <v>48.72</v>
      </c>
      <c r="F410" s="282"/>
      <c r="G410" s="270">
        <f>G408+F409</f>
        <v>76397.264999999999</v>
      </c>
      <c r="H410" s="281">
        <v>211.40899999999999</v>
      </c>
      <c r="I410" s="281" t="s">
        <v>2112</v>
      </c>
      <c r="J410" s="282">
        <v>739.58100000000002</v>
      </c>
      <c r="K410" s="282">
        <v>369.79050000000001</v>
      </c>
      <c r="L410" s="281">
        <v>187</v>
      </c>
      <c r="M410" s="281">
        <v>183</v>
      </c>
      <c r="N410" s="281">
        <v>370</v>
      </c>
      <c r="O410" s="281">
        <v>188</v>
      </c>
      <c r="P410" s="281">
        <v>183</v>
      </c>
      <c r="Q410" s="281">
        <v>371</v>
      </c>
      <c r="R410" s="281" t="s">
        <v>2785</v>
      </c>
      <c r="S410" s="281" t="s">
        <v>2786</v>
      </c>
      <c r="T410" s="300">
        <v>573513.40560000006</v>
      </c>
      <c r="U410" s="300">
        <v>3254626.6573000001</v>
      </c>
      <c r="V410" s="288"/>
      <c r="W410" s="289" t="s">
        <v>919</v>
      </c>
      <c r="X410" s="1321"/>
      <c r="Y410" s="290"/>
      <c r="Z410" s="1316"/>
    </row>
    <row r="411" spans="1:26" ht="32.1" customHeight="1">
      <c r="A411" s="258"/>
      <c r="B411" s="281"/>
      <c r="C411" s="281"/>
      <c r="D411" s="281"/>
      <c r="E411" s="281"/>
      <c r="F411" s="282">
        <v>361</v>
      </c>
      <c r="G411" s="268"/>
      <c r="H411" s="281"/>
      <c r="I411" s="281"/>
      <c r="J411" s="282"/>
      <c r="K411" s="282"/>
      <c r="L411" s="281"/>
      <c r="M411" s="281"/>
      <c r="N411" s="281"/>
      <c r="O411" s="281"/>
      <c r="P411" s="281"/>
      <c r="Q411" s="281"/>
      <c r="R411" s="281"/>
      <c r="S411" s="281"/>
      <c r="T411" s="301"/>
      <c r="U411" s="301"/>
      <c r="V411" s="288" t="s">
        <v>2787</v>
      </c>
      <c r="W411" s="289"/>
      <c r="X411" s="1321"/>
      <c r="Y411" s="290"/>
      <c r="Z411" s="1316"/>
    </row>
    <row r="412" spans="1:26" ht="32.1" customHeight="1">
      <c r="A412" s="258">
        <v>203</v>
      </c>
      <c r="B412" s="281" t="s">
        <v>2112</v>
      </c>
      <c r="C412" s="281" t="s">
        <v>92</v>
      </c>
      <c r="D412" s="281" t="s">
        <v>54</v>
      </c>
      <c r="E412" s="281">
        <v>48.72</v>
      </c>
      <c r="F412" s="282"/>
      <c r="G412" s="270">
        <f>G410+F411</f>
        <v>76758.264999999999</v>
      </c>
      <c r="H412" s="281">
        <v>210.941</v>
      </c>
      <c r="I412" s="281" t="s">
        <v>2112</v>
      </c>
      <c r="J412" s="282">
        <v>733</v>
      </c>
      <c r="K412" s="282">
        <v>366.5</v>
      </c>
      <c r="L412" s="281">
        <v>178</v>
      </c>
      <c r="M412" s="281">
        <v>185</v>
      </c>
      <c r="N412" s="281">
        <v>363</v>
      </c>
      <c r="O412" s="281">
        <v>179</v>
      </c>
      <c r="P412" s="281">
        <v>186</v>
      </c>
      <c r="Q412" s="281">
        <v>365</v>
      </c>
      <c r="R412" s="281" t="s">
        <v>2788</v>
      </c>
      <c r="S412" s="281" t="s">
        <v>2789</v>
      </c>
      <c r="T412" s="300">
        <v>573728.79539999994</v>
      </c>
      <c r="U412" s="300">
        <v>3254916.3574000001</v>
      </c>
      <c r="V412" s="288"/>
      <c r="W412" s="289" t="s">
        <v>919</v>
      </c>
      <c r="X412" s="1321"/>
      <c r="Y412" s="290"/>
      <c r="Z412" s="1316"/>
    </row>
    <row r="413" spans="1:26" ht="32.1" customHeight="1">
      <c r="A413" s="258"/>
      <c r="B413" s="281"/>
      <c r="C413" s="281"/>
      <c r="D413" s="281"/>
      <c r="E413" s="281"/>
      <c r="F413" s="282">
        <v>372</v>
      </c>
      <c r="G413" s="268"/>
      <c r="H413" s="281"/>
      <c r="I413" s="281"/>
      <c r="J413" s="282"/>
      <c r="K413" s="282"/>
      <c r="L413" s="281"/>
      <c r="M413" s="281"/>
      <c r="N413" s="281"/>
      <c r="O413" s="281"/>
      <c r="P413" s="281"/>
      <c r="Q413" s="281"/>
      <c r="R413" s="281"/>
      <c r="S413" s="281"/>
      <c r="T413" s="301"/>
      <c r="U413" s="301"/>
      <c r="V413" s="288"/>
      <c r="W413" s="289"/>
      <c r="X413" s="1321"/>
      <c r="Y413" s="290"/>
      <c r="Z413" s="1316"/>
    </row>
    <row r="414" spans="1:26" ht="32.1" customHeight="1">
      <c r="A414" s="258">
        <v>204</v>
      </c>
      <c r="B414" s="281" t="s">
        <v>2112</v>
      </c>
      <c r="C414" s="281" t="s">
        <v>93</v>
      </c>
      <c r="D414" s="281" t="s">
        <v>54</v>
      </c>
      <c r="E414" s="281">
        <v>48.72</v>
      </c>
      <c r="F414" s="282"/>
      <c r="G414" s="270">
        <f>G412+F413</f>
        <v>77130.264999999999</v>
      </c>
      <c r="H414" s="281">
        <v>211.12899999999999</v>
      </c>
      <c r="I414" s="281" t="s">
        <v>2112</v>
      </c>
      <c r="J414" s="282">
        <v>815.274</v>
      </c>
      <c r="K414" s="282">
        <v>407.637</v>
      </c>
      <c r="L414" s="281">
        <v>187</v>
      </c>
      <c r="M414" s="281">
        <v>149</v>
      </c>
      <c r="N414" s="281">
        <v>336</v>
      </c>
      <c r="O414" s="281">
        <v>187</v>
      </c>
      <c r="P414" s="281">
        <v>170</v>
      </c>
      <c r="Q414" s="281">
        <v>357</v>
      </c>
      <c r="R414" s="281" t="s">
        <v>2790</v>
      </c>
      <c r="S414" s="281" t="s">
        <v>2791</v>
      </c>
      <c r="T414" s="300">
        <v>573950.74849999999</v>
      </c>
      <c r="U414" s="300">
        <v>3255214.8853000002</v>
      </c>
      <c r="V414" s="288"/>
      <c r="W414" s="289" t="s">
        <v>919</v>
      </c>
      <c r="X414" s="1321"/>
      <c r="Y414" s="290"/>
      <c r="Z414" s="1316"/>
    </row>
    <row r="415" spans="1:26" ht="32.1" customHeight="1">
      <c r="A415" s="258"/>
      <c r="B415" s="281"/>
      <c r="C415" s="281"/>
      <c r="D415" s="281"/>
      <c r="E415" s="281"/>
      <c r="F415" s="282">
        <v>443.274</v>
      </c>
      <c r="G415" s="268"/>
      <c r="H415" s="281"/>
      <c r="I415" s="281"/>
      <c r="J415" s="282"/>
      <c r="K415" s="282"/>
      <c r="L415" s="281"/>
      <c r="M415" s="281"/>
      <c r="N415" s="281"/>
      <c r="O415" s="281"/>
      <c r="P415" s="281"/>
      <c r="Q415" s="281"/>
      <c r="R415" s="281"/>
      <c r="S415" s="281"/>
      <c r="T415" s="283"/>
      <c r="U415" s="283"/>
      <c r="V415" s="288" t="s">
        <v>2792</v>
      </c>
      <c r="W415" s="289"/>
      <c r="X415" s="1321"/>
      <c r="Y415" s="290"/>
      <c r="Z415" s="1316"/>
    </row>
    <row r="416" spans="1:26" ht="32.1" customHeight="1">
      <c r="A416" s="258">
        <v>205</v>
      </c>
      <c r="B416" s="281" t="s">
        <v>2793</v>
      </c>
      <c r="C416" s="281" t="s">
        <v>201</v>
      </c>
      <c r="D416" s="281" t="s">
        <v>534</v>
      </c>
      <c r="E416" s="281">
        <v>65.55</v>
      </c>
      <c r="F416" s="282"/>
      <c r="G416" s="270">
        <f>G414+F415</f>
        <v>77573.539000000004</v>
      </c>
      <c r="H416" s="281">
        <v>210.798</v>
      </c>
      <c r="I416" s="281" t="s">
        <v>2794</v>
      </c>
      <c r="J416" s="282">
        <v>630.07299999999998</v>
      </c>
      <c r="K416" s="282">
        <v>315.03649999999999</v>
      </c>
      <c r="L416" s="281">
        <v>296</v>
      </c>
      <c r="M416" s="281">
        <v>67</v>
      </c>
      <c r="N416" s="281">
        <v>363</v>
      </c>
      <c r="O416" s="281">
        <v>275</v>
      </c>
      <c r="P416" s="281">
        <v>84</v>
      </c>
      <c r="Q416" s="281">
        <v>359</v>
      </c>
      <c r="R416" s="281" t="s">
        <v>2795</v>
      </c>
      <c r="S416" s="281" t="s">
        <v>2796</v>
      </c>
      <c r="T416" s="283">
        <v>574215.29500000004</v>
      </c>
      <c r="U416" s="283">
        <v>3255570.56</v>
      </c>
      <c r="V416" s="288"/>
      <c r="W416" s="289" t="s">
        <v>919</v>
      </c>
      <c r="X416" s="1321"/>
      <c r="Y416" s="290"/>
      <c r="Z416" s="1316"/>
    </row>
    <row r="417" spans="1:26" ht="32.1" customHeight="1">
      <c r="A417" s="258"/>
      <c r="B417" s="281"/>
      <c r="C417" s="281"/>
      <c r="D417" s="281"/>
      <c r="E417" s="281"/>
      <c r="F417" s="282">
        <v>186.79900000000001</v>
      </c>
      <c r="G417" s="268"/>
      <c r="H417" s="281"/>
      <c r="I417" s="281"/>
      <c r="J417" s="282"/>
      <c r="K417" s="282"/>
      <c r="L417" s="281"/>
      <c r="M417" s="281"/>
      <c r="N417" s="281"/>
      <c r="O417" s="281"/>
      <c r="P417" s="281"/>
      <c r="Q417" s="281"/>
      <c r="R417" s="281"/>
      <c r="S417" s="281"/>
      <c r="T417" s="283"/>
      <c r="U417" s="283"/>
      <c r="V417" s="288" t="s">
        <v>2797</v>
      </c>
      <c r="W417" s="289"/>
      <c r="X417" s="1321"/>
      <c r="Y417" s="290"/>
      <c r="Z417" s="1316"/>
    </row>
    <row r="418" spans="1:26" ht="32.1" customHeight="1">
      <c r="A418" s="258">
        <v>206</v>
      </c>
      <c r="B418" s="281" t="s">
        <v>2798</v>
      </c>
      <c r="C418" s="281" t="s">
        <v>202</v>
      </c>
      <c r="D418" s="281" t="s">
        <v>553</v>
      </c>
      <c r="E418" s="281">
        <v>73.45</v>
      </c>
      <c r="F418" s="282"/>
      <c r="G418" s="270">
        <f>G416+F417</f>
        <v>77760.338000000003</v>
      </c>
      <c r="H418" s="281">
        <v>211.64599999999999</v>
      </c>
      <c r="I418" s="281" t="s">
        <v>2799</v>
      </c>
      <c r="J418" s="282">
        <v>609.79899999999998</v>
      </c>
      <c r="K418" s="282">
        <v>304.89949999999999</v>
      </c>
      <c r="L418" s="281">
        <v>120</v>
      </c>
      <c r="M418" s="281">
        <v>291</v>
      </c>
      <c r="N418" s="281">
        <v>411</v>
      </c>
      <c r="O418" s="281">
        <v>103</v>
      </c>
      <c r="P418" s="281">
        <v>270</v>
      </c>
      <c r="Q418" s="281">
        <v>373</v>
      </c>
      <c r="R418" s="281" t="s">
        <v>2800</v>
      </c>
      <c r="S418" s="281" t="s">
        <v>2801</v>
      </c>
      <c r="T418" s="283">
        <v>574367.74</v>
      </c>
      <c r="U418" s="283">
        <v>3255678.5150000001</v>
      </c>
      <c r="V418" s="288"/>
      <c r="W418" s="289" t="s">
        <v>919</v>
      </c>
      <c r="X418" s="1321"/>
      <c r="Y418" s="290"/>
      <c r="Z418" s="1316"/>
    </row>
    <row r="419" spans="1:26" ht="32.1" customHeight="1">
      <c r="A419" s="258"/>
      <c r="B419" s="281"/>
      <c r="C419" s="281"/>
      <c r="D419" s="281"/>
      <c r="E419" s="281"/>
      <c r="F419" s="282">
        <v>423</v>
      </c>
      <c r="G419" s="268"/>
      <c r="H419" s="281"/>
      <c r="I419" s="281"/>
      <c r="J419" s="282"/>
      <c r="K419" s="282"/>
      <c r="L419" s="281"/>
      <c r="M419" s="281"/>
      <c r="N419" s="281"/>
      <c r="O419" s="281"/>
      <c r="P419" s="281"/>
      <c r="Q419" s="281"/>
      <c r="R419" s="281"/>
      <c r="S419" s="281"/>
      <c r="T419" s="283"/>
      <c r="U419" s="283"/>
      <c r="V419" s="288" t="s">
        <v>2802</v>
      </c>
      <c r="W419" s="289"/>
      <c r="X419" s="1321"/>
      <c r="Y419" s="290"/>
      <c r="Z419" s="1316"/>
    </row>
    <row r="420" spans="1:26" ht="32.1" customHeight="1">
      <c r="A420" s="258">
        <v>207</v>
      </c>
      <c r="B420" s="281" t="s">
        <v>2112</v>
      </c>
      <c r="C420" s="281" t="s">
        <v>94</v>
      </c>
      <c r="D420" s="281" t="s">
        <v>54</v>
      </c>
      <c r="E420" s="281">
        <v>48.72</v>
      </c>
      <c r="F420" s="282"/>
      <c r="G420" s="270">
        <f>G418+F419</f>
        <v>78183.338000000003</v>
      </c>
      <c r="H420" s="281">
        <v>211.95</v>
      </c>
      <c r="I420" s="281" t="s">
        <v>2112</v>
      </c>
      <c r="J420" s="282">
        <v>781</v>
      </c>
      <c r="K420" s="282">
        <v>390.5</v>
      </c>
      <c r="L420" s="281">
        <v>133</v>
      </c>
      <c r="M420" s="281">
        <v>179</v>
      </c>
      <c r="N420" s="281">
        <v>312</v>
      </c>
      <c r="O420" s="281">
        <v>155</v>
      </c>
      <c r="P420" s="281">
        <v>179</v>
      </c>
      <c r="Q420" s="281">
        <v>334</v>
      </c>
      <c r="R420" s="281" t="s">
        <v>2803</v>
      </c>
      <c r="S420" s="281" t="s">
        <v>2804</v>
      </c>
      <c r="T420" s="283">
        <v>574544.41099999996</v>
      </c>
      <c r="U420" s="283">
        <v>3256062.8539999998</v>
      </c>
      <c r="V420" s="288"/>
      <c r="W420" s="289" t="s">
        <v>919</v>
      </c>
      <c r="X420" s="1321"/>
      <c r="Y420" s="290"/>
      <c r="Z420" s="1316"/>
    </row>
    <row r="421" spans="1:26" ht="32.1" customHeight="1">
      <c r="A421" s="258"/>
      <c r="B421" s="281"/>
      <c r="C421" s="281"/>
      <c r="D421" s="281"/>
      <c r="E421" s="281"/>
      <c r="F421" s="282">
        <v>358</v>
      </c>
      <c r="G421" s="268"/>
      <c r="H421" s="281"/>
      <c r="I421" s="281"/>
      <c r="J421" s="282"/>
      <c r="K421" s="282"/>
      <c r="L421" s="281"/>
      <c r="M421" s="281"/>
      <c r="N421" s="281"/>
      <c r="O421" s="281"/>
      <c r="P421" s="281"/>
      <c r="Q421" s="281"/>
      <c r="R421" s="281"/>
      <c r="S421" s="281"/>
      <c r="T421" s="283"/>
      <c r="U421" s="283"/>
      <c r="V421" s="288" t="s">
        <v>2805</v>
      </c>
      <c r="W421" s="289"/>
      <c r="X421" s="1321"/>
      <c r="Y421" s="290"/>
      <c r="Z421" s="1316"/>
    </row>
    <row r="422" spans="1:26" ht="32.1" customHeight="1">
      <c r="A422" s="258">
        <v>208</v>
      </c>
      <c r="B422" s="281" t="s">
        <v>2112</v>
      </c>
      <c r="C422" s="281" t="s">
        <v>95</v>
      </c>
      <c r="D422" s="281" t="s">
        <v>54</v>
      </c>
      <c r="E422" s="281">
        <v>48.72</v>
      </c>
      <c r="F422" s="282"/>
      <c r="G422" s="270">
        <f>G420+F421</f>
        <v>78541.338000000003</v>
      </c>
      <c r="H422" s="281">
        <v>212.095</v>
      </c>
      <c r="I422" s="281" t="s">
        <v>2112</v>
      </c>
      <c r="J422" s="282">
        <v>747</v>
      </c>
      <c r="K422" s="282">
        <v>373.5</v>
      </c>
      <c r="L422" s="281">
        <v>180</v>
      </c>
      <c r="M422" s="281">
        <v>180</v>
      </c>
      <c r="N422" s="281">
        <v>360</v>
      </c>
      <c r="O422" s="281">
        <v>180</v>
      </c>
      <c r="P422" s="281">
        <v>184</v>
      </c>
      <c r="Q422" s="281">
        <v>364</v>
      </c>
      <c r="R422" s="281" t="s">
        <v>2806</v>
      </c>
      <c r="S422" s="281" t="s">
        <v>2807</v>
      </c>
      <c r="T422" s="283">
        <v>574693.93400000001</v>
      </c>
      <c r="U422" s="283">
        <v>3256388.1340000001</v>
      </c>
      <c r="V422" s="288"/>
      <c r="W422" s="289" t="s">
        <v>919</v>
      </c>
      <c r="X422" s="1321"/>
      <c r="Y422" s="290"/>
      <c r="Z422" s="1316"/>
    </row>
    <row r="423" spans="1:26" ht="32.1" customHeight="1">
      <c r="A423" s="258"/>
      <c r="B423" s="281"/>
      <c r="C423" s="281"/>
      <c r="D423" s="281"/>
      <c r="E423" s="281"/>
      <c r="F423" s="282">
        <v>389</v>
      </c>
      <c r="G423" s="268"/>
      <c r="H423" s="281"/>
      <c r="I423" s="281"/>
      <c r="J423" s="282"/>
      <c r="K423" s="282"/>
      <c r="L423" s="281"/>
      <c r="M423" s="281"/>
      <c r="N423" s="281"/>
      <c r="O423" s="281"/>
      <c r="P423" s="281"/>
      <c r="Q423" s="281"/>
      <c r="R423" s="281"/>
      <c r="S423" s="281"/>
      <c r="T423" s="283"/>
      <c r="U423" s="283"/>
      <c r="V423" s="288" t="s">
        <v>2384</v>
      </c>
      <c r="W423" s="289"/>
      <c r="X423" s="1321"/>
      <c r="Y423" s="290"/>
      <c r="Z423" s="1316"/>
    </row>
    <row r="424" spans="1:26" ht="32.1" customHeight="1">
      <c r="A424" s="258">
        <v>209</v>
      </c>
      <c r="B424" s="281" t="s">
        <v>2112</v>
      </c>
      <c r="C424" s="281" t="s">
        <v>96</v>
      </c>
      <c r="D424" s="281" t="s">
        <v>64</v>
      </c>
      <c r="E424" s="281">
        <v>51.72</v>
      </c>
      <c r="F424" s="282"/>
      <c r="G424" s="270">
        <f>G422+F423</f>
        <v>78930.338000000003</v>
      </c>
      <c r="H424" s="281">
        <v>212.28899999999999</v>
      </c>
      <c r="I424" s="281" t="s">
        <v>2112</v>
      </c>
      <c r="J424" s="282">
        <v>816</v>
      </c>
      <c r="K424" s="282">
        <v>408</v>
      </c>
      <c r="L424" s="281">
        <v>210</v>
      </c>
      <c r="M424" s="281">
        <v>202</v>
      </c>
      <c r="N424" s="281">
        <v>412</v>
      </c>
      <c r="O424" s="281">
        <v>206</v>
      </c>
      <c r="P424" s="281">
        <v>205</v>
      </c>
      <c r="Q424" s="281">
        <v>411</v>
      </c>
      <c r="R424" s="281" t="s">
        <v>2808</v>
      </c>
      <c r="S424" s="281" t="s">
        <v>2809</v>
      </c>
      <c r="T424" s="283">
        <v>574856.40399999998</v>
      </c>
      <c r="U424" s="283">
        <v>3256741.58</v>
      </c>
      <c r="V424" s="288"/>
      <c r="W424" s="289" t="s">
        <v>919</v>
      </c>
      <c r="X424" s="1321"/>
      <c r="Y424" s="290"/>
      <c r="Z424" s="1316"/>
    </row>
    <row r="425" spans="1:26" ht="32.1" customHeight="1">
      <c r="A425" s="258"/>
      <c r="B425" s="281"/>
      <c r="C425" s="281"/>
      <c r="D425" s="281"/>
      <c r="E425" s="281"/>
      <c r="F425" s="282">
        <v>427</v>
      </c>
      <c r="G425" s="268"/>
      <c r="H425" s="281"/>
      <c r="I425" s="281"/>
      <c r="J425" s="282"/>
      <c r="K425" s="282"/>
      <c r="L425" s="281"/>
      <c r="M425" s="281"/>
      <c r="N425" s="281"/>
      <c r="O425" s="281"/>
      <c r="P425" s="281"/>
      <c r="Q425" s="281"/>
      <c r="R425" s="281"/>
      <c r="S425" s="281"/>
      <c r="T425" s="283"/>
      <c r="U425" s="283"/>
      <c r="V425" s="288" t="s">
        <v>2810</v>
      </c>
      <c r="W425" s="289"/>
      <c r="X425" s="1321"/>
      <c r="Y425" s="290"/>
      <c r="Z425" s="1316"/>
    </row>
    <row r="426" spans="1:26" ht="32.1" customHeight="1">
      <c r="A426" s="258">
        <v>210</v>
      </c>
      <c r="B426" s="281" t="s">
        <v>2112</v>
      </c>
      <c r="C426" s="281" t="s">
        <v>554</v>
      </c>
      <c r="D426" s="281" t="s">
        <v>69</v>
      </c>
      <c r="E426" s="281">
        <v>54.72</v>
      </c>
      <c r="F426" s="282"/>
      <c r="G426" s="270">
        <f>G424+F425</f>
        <v>79357.338000000003</v>
      </c>
      <c r="H426" s="281">
        <v>212.13</v>
      </c>
      <c r="I426" s="281" t="s">
        <v>2112</v>
      </c>
      <c r="J426" s="282">
        <v>822</v>
      </c>
      <c r="K426" s="282">
        <v>411</v>
      </c>
      <c r="L426" s="281">
        <v>226</v>
      </c>
      <c r="M426" s="281">
        <v>226</v>
      </c>
      <c r="N426" s="281">
        <v>452</v>
      </c>
      <c r="O426" s="281">
        <v>223</v>
      </c>
      <c r="P426" s="281">
        <v>219</v>
      </c>
      <c r="Q426" s="281">
        <v>442</v>
      </c>
      <c r="R426" s="281" t="s">
        <v>2811</v>
      </c>
      <c r="S426" s="281" t="s">
        <v>2812</v>
      </c>
      <c r="T426" s="283">
        <v>575034.74600000004</v>
      </c>
      <c r="U426" s="283">
        <v>3257129.5529999998</v>
      </c>
      <c r="V426" s="288"/>
      <c r="W426" s="289" t="s">
        <v>919</v>
      </c>
      <c r="X426" s="1321"/>
      <c r="Y426" s="290"/>
      <c r="Z426" s="1316"/>
    </row>
    <row r="427" spans="1:26" ht="32.1" customHeight="1">
      <c r="A427" s="258"/>
      <c r="B427" s="281"/>
      <c r="C427" s="281"/>
      <c r="D427" s="281"/>
      <c r="E427" s="281"/>
      <c r="F427" s="282">
        <v>395</v>
      </c>
      <c r="G427" s="268"/>
      <c r="H427" s="281"/>
      <c r="I427" s="281"/>
      <c r="J427" s="282"/>
      <c r="K427" s="282"/>
      <c r="L427" s="281"/>
      <c r="M427" s="281"/>
      <c r="N427" s="281"/>
      <c r="O427" s="281"/>
      <c r="P427" s="281"/>
      <c r="Q427" s="281"/>
      <c r="R427" s="281"/>
      <c r="S427" s="281"/>
      <c r="T427" s="283"/>
      <c r="U427" s="283"/>
      <c r="V427" s="288" t="s">
        <v>2130</v>
      </c>
      <c r="W427" s="289"/>
      <c r="X427" s="1322"/>
      <c r="Y427" s="290"/>
      <c r="Z427" s="1317"/>
    </row>
    <row r="428" spans="1:26" ht="32.1" customHeight="1">
      <c r="A428" s="258">
        <v>211</v>
      </c>
      <c r="B428" s="281" t="s">
        <v>2112</v>
      </c>
      <c r="C428" s="281" t="s">
        <v>555</v>
      </c>
      <c r="D428" s="281" t="s">
        <v>54</v>
      </c>
      <c r="E428" s="281">
        <v>48.72</v>
      </c>
      <c r="F428" s="282"/>
      <c r="G428" s="270">
        <f>G426+F427</f>
        <v>79752.338000000003</v>
      </c>
      <c r="H428" s="281">
        <v>212.08799999999999</v>
      </c>
      <c r="I428" s="281" t="s">
        <v>2112</v>
      </c>
      <c r="J428" s="282">
        <v>768</v>
      </c>
      <c r="K428" s="282">
        <v>384</v>
      </c>
      <c r="L428" s="281">
        <v>170</v>
      </c>
      <c r="M428" s="281">
        <v>186</v>
      </c>
      <c r="N428" s="281">
        <v>356</v>
      </c>
      <c r="O428" s="281">
        <v>178</v>
      </c>
      <c r="P428" s="281">
        <v>186</v>
      </c>
      <c r="Q428" s="281">
        <v>364</v>
      </c>
      <c r="R428" s="281" t="s">
        <v>2813</v>
      </c>
      <c r="S428" s="281" t="s">
        <v>2814</v>
      </c>
      <c r="T428" s="283">
        <v>575199.72199999995</v>
      </c>
      <c r="U428" s="283">
        <v>3257488.4509999999</v>
      </c>
      <c r="V428" s="288"/>
      <c r="W428" s="289" t="s">
        <v>878</v>
      </c>
      <c r="X428" s="1320" t="s">
        <v>738</v>
      </c>
      <c r="Y428" s="290"/>
      <c r="Z428" s="1323" t="s">
        <v>55</v>
      </c>
    </row>
    <row r="429" spans="1:26" ht="32.1" customHeight="1">
      <c r="A429" s="258"/>
      <c r="B429" s="281"/>
      <c r="C429" s="281"/>
      <c r="D429" s="281"/>
      <c r="E429" s="281"/>
      <c r="F429" s="282">
        <v>373</v>
      </c>
      <c r="G429" s="268"/>
      <c r="H429" s="281"/>
      <c r="I429" s="281"/>
      <c r="J429" s="282"/>
      <c r="K429" s="282"/>
      <c r="L429" s="281"/>
      <c r="M429" s="281"/>
      <c r="N429" s="281"/>
      <c r="O429" s="281"/>
      <c r="P429" s="281"/>
      <c r="Q429" s="281"/>
      <c r="R429" s="281"/>
      <c r="S429" s="281"/>
      <c r="T429" s="283"/>
      <c r="U429" s="283"/>
      <c r="V429" s="288"/>
      <c r="W429" s="289"/>
      <c r="X429" s="1321"/>
      <c r="Y429" s="290"/>
      <c r="Z429" s="1316"/>
    </row>
    <row r="430" spans="1:26" ht="32.1" customHeight="1">
      <c r="A430" s="258">
        <v>212</v>
      </c>
      <c r="B430" s="281" t="s">
        <v>2112</v>
      </c>
      <c r="C430" s="281" t="s">
        <v>556</v>
      </c>
      <c r="D430" s="281" t="s">
        <v>54</v>
      </c>
      <c r="E430" s="281">
        <v>48.72</v>
      </c>
      <c r="F430" s="282"/>
      <c r="G430" s="270">
        <f>G428+F429</f>
        <v>80125.338000000003</v>
      </c>
      <c r="H430" s="281">
        <v>212.30199999999999</v>
      </c>
      <c r="I430" s="281" t="s">
        <v>2112</v>
      </c>
      <c r="J430" s="282">
        <v>765</v>
      </c>
      <c r="K430" s="282">
        <v>382.5</v>
      </c>
      <c r="L430" s="281">
        <v>188</v>
      </c>
      <c r="M430" s="281">
        <v>169</v>
      </c>
      <c r="N430" s="281">
        <v>357</v>
      </c>
      <c r="O430" s="281">
        <v>188</v>
      </c>
      <c r="P430" s="281">
        <v>177</v>
      </c>
      <c r="Q430" s="281">
        <v>365</v>
      </c>
      <c r="R430" s="281" t="s">
        <v>2815</v>
      </c>
      <c r="S430" s="281" t="s">
        <v>2816</v>
      </c>
      <c r="T430" s="283">
        <v>575355.51</v>
      </c>
      <c r="U430" s="283">
        <v>3257827.36</v>
      </c>
      <c r="V430" s="288"/>
      <c r="W430" s="289" t="s">
        <v>878</v>
      </c>
      <c r="X430" s="1321"/>
      <c r="Y430" s="290"/>
      <c r="Z430" s="1316"/>
    </row>
    <row r="431" spans="1:26" ht="32.1" customHeight="1">
      <c r="A431" s="258"/>
      <c r="B431" s="281"/>
      <c r="C431" s="281"/>
      <c r="D431" s="281"/>
      <c r="E431" s="281"/>
      <c r="F431" s="282">
        <v>392</v>
      </c>
      <c r="G431" s="268"/>
      <c r="H431" s="281"/>
      <c r="I431" s="281"/>
      <c r="J431" s="282"/>
      <c r="K431" s="282"/>
      <c r="L431" s="281"/>
      <c r="M431" s="281"/>
      <c r="N431" s="281"/>
      <c r="O431" s="281"/>
      <c r="P431" s="281"/>
      <c r="Q431" s="281"/>
      <c r="R431" s="281"/>
      <c r="S431" s="281"/>
      <c r="T431" s="283"/>
      <c r="U431" s="283"/>
      <c r="V431" s="288" t="s">
        <v>2817</v>
      </c>
      <c r="W431" s="289"/>
      <c r="X431" s="1321"/>
      <c r="Y431" s="290"/>
      <c r="Z431" s="1316"/>
    </row>
    <row r="432" spans="1:26" ht="32.1" customHeight="1">
      <c r="A432" s="258">
        <v>213</v>
      </c>
      <c r="B432" s="281" t="s">
        <v>2112</v>
      </c>
      <c r="C432" s="281" t="s">
        <v>101</v>
      </c>
      <c r="D432" s="281" t="s">
        <v>69</v>
      </c>
      <c r="E432" s="281">
        <v>54.72</v>
      </c>
      <c r="F432" s="282"/>
      <c r="G432" s="270">
        <f>G430+F431</f>
        <v>80517.338000000003</v>
      </c>
      <c r="H432" s="281">
        <v>212.137</v>
      </c>
      <c r="I432" s="281" t="s">
        <v>2112</v>
      </c>
      <c r="J432" s="282">
        <v>790</v>
      </c>
      <c r="K432" s="282">
        <v>395</v>
      </c>
      <c r="L432" s="281">
        <v>224</v>
      </c>
      <c r="M432" s="281">
        <v>211</v>
      </c>
      <c r="N432" s="281">
        <v>435</v>
      </c>
      <c r="O432" s="281">
        <v>217</v>
      </c>
      <c r="P432" s="281">
        <v>208</v>
      </c>
      <c r="Q432" s="281">
        <v>425</v>
      </c>
      <c r="R432" s="281" t="s">
        <v>2818</v>
      </c>
      <c r="S432" s="281" t="s">
        <v>2819</v>
      </c>
      <c r="T432" s="283">
        <v>575519.23400000005</v>
      </c>
      <c r="U432" s="283">
        <v>3258183.5320000001</v>
      </c>
      <c r="V432" s="288"/>
      <c r="W432" s="289" t="s">
        <v>878</v>
      </c>
      <c r="X432" s="1321"/>
      <c r="Y432" s="290"/>
      <c r="Z432" s="1316"/>
    </row>
    <row r="433" spans="1:26" ht="32.1" customHeight="1">
      <c r="A433" s="258"/>
      <c r="B433" s="281"/>
      <c r="C433" s="281"/>
      <c r="D433" s="281"/>
      <c r="E433" s="281"/>
      <c r="F433" s="282">
        <v>398</v>
      </c>
      <c r="G433" s="268"/>
      <c r="H433" s="281"/>
      <c r="I433" s="281"/>
      <c r="J433" s="282"/>
      <c r="K433" s="282"/>
      <c r="L433" s="281"/>
      <c r="M433" s="281"/>
      <c r="N433" s="281"/>
      <c r="O433" s="281"/>
      <c r="P433" s="281"/>
      <c r="Q433" s="281"/>
      <c r="R433" s="281"/>
      <c r="S433" s="281"/>
      <c r="T433" s="283"/>
      <c r="U433" s="283"/>
      <c r="V433" s="288" t="s">
        <v>2302</v>
      </c>
      <c r="W433" s="289"/>
      <c r="X433" s="1321"/>
      <c r="Y433" s="290"/>
      <c r="Z433" s="1316"/>
    </row>
    <row r="434" spans="1:26" ht="32.1" customHeight="1">
      <c r="A434" s="258">
        <v>214</v>
      </c>
      <c r="B434" s="281" t="s">
        <v>2112</v>
      </c>
      <c r="C434" s="281" t="s">
        <v>102</v>
      </c>
      <c r="D434" s="281" t="s">
        <v>64</v>
      </c>
      <c r="E434" s="281">
        <v>51.72</v>
      </c>
      <c r="F434" s="282"/>
      <c r="G434" s="270">
        <f>G432+F433</f>
        <v>80915.338000000003</v>
      </c>
      <c r="H434" s="281">
        <v>212.655</v>
      </c>
      <c r="I434" s="281" t="s">
        <v>2112</v>
      </c>
      <c r="J434" s="282">
        <v>789.64200000000005</v>
      </c>
      <c r="K434" s="282">
        <v>394.82100000000003</v>
      </c>
      <c r="L434" s="281">
        <v>188</v>
      </c>
      <c r="M434" s="281">
        <v>200</v>
      </c>
      <c r="N434" s="281">
        <v>388</v>
      </c>
      <c r="O434" s="281">
        <v>191</v>
      </c>
      <c r="P434" s="281">
        <v>199</v>
      </c>
      <c r="Q434" s="281">
        <v>390</v>
      </c>
      <c r="R434" s="281" t="s">
        <v>2820</v>
      </c>
      <c r="S434" s="281" t="s">
        <v>2821</v>
      </c>
      <c r="T434" s="283">
        <v>575685.46299999999</v>
      </c>
      <c r="U434" s="283">
        <v>3258545.156</v>
      </c>
      <c r="V434" s="288"/>
      <c r="W434" s="289" t="s">
        <v>878</v>
      </c>
      <c r="X434" s="1321"/>
      <c r="Y434" s="290"/>
      <c r="Z434" s="1316"/>
    </row>
    <row r="435" spans="1:26" ht="32.1" customHeight="1">
      <c r="A435" s="258"/>
      <c r="B435" s="281"/>
      <c r="C435" s="281"/>
      <c r="D435" s="281"/>
      <c r="E435" s="281"/>
      <c r="F435" s="282">
        <v>391.642</v>
      </c>
      <c r="G435" s="268"/>
      <c r="H435" s="281"/>
      <c r="I435" s="281"/>
      <c r="J435" s="282"/>
      <c r="K435" s="282"/>
      <c r="L435" s="281"/>
      <c r="M435" s="281"/>
      <c r="N435" s="281"/>
      <c r="O435" s="281"/>
      <c r="P435" s="281"/>
      <c r="Q435" s="281"/>
      <c r="R435" s="281"/>
      <c r="S435" s="281"/>
      <c r="T435" s="283"/>
      <c r="U435" s="283"/>
      <c r="V435" s="288" t="s">
        <v>2822</v>
      </c>
      <c r="W435" s="289"/>
      <c r="X435" s="1321"/>
      <c r="Y435" s="290"/>
      <c r="Z435" s="1316"/>
    </row>
    <row r="436" spans="1:26" ht="32.1" customHeight="1">
      <c r="A436" s="258">
        <v>215</v>
      </c>
      <c r="B436" s="281" t="s">
        <v>2823</v>
      </c>
      <c r="C436" s="281" t="s">
        <v>445</v>
      </c>
      <c r="D436" s="281" t="s">
        <v>436</v>
      </c>
      <c r="E436" s="281">
        <v>50.35</v>
      </c>
      <c r="F436" s="282"/>
      <c r="G436" s="270">
        <f>G434+F435</f>
        <v>81306.98000000001</v>
      </c>
      <c r="H436" s="281">
        <v>212.535</v>
      </c>
      <c r="I436" s="281" t="s">
        <v>2824</v>
      </c>
      <c r="J436" s="282">
        <v>801.64200000000005</v>
      </c>
      <c r="K436" s="282">
        <v>400.82100000000003</v>
      </c>
      <c r="L436" s="281">
        <v>192</v>
      </c>
      <c r="M436" s="281">
        <v>175</v>
      </c>
      <c r="N436" s="281">
        <v>367</v>
      </c>
      <c r="O436" s="281">
        <v>194</v>
      </c>
      <c r="P436" s="281">
        <v>183</v>
      </c>
      <c r="Q436" s="281">
        <v>377</v>
      </c>
      <c r="R436" s="281" t="s">
        <v>2825</v>
      </c>
      <c r="S436" s="281" t="s">
        <v>2826</v>
      </c>
      <c r="T436" s="283">
        <v>575849.03700000001</v>
      </c>
      <c r="U436" s="283">
        <v>3258901.003</v>
      </c>
      <c r="V436" s="288"/>
      <c r="W436" s="289" t="s">
        <v>878</v>
      </c>
      <c r="X436" s="1321"/>
      <c r="Y436" s="290"/>
      <c r="Z436" s="1316"/>
    </row>
    <row r="437" spans="1:26" ht="32.1" customHeight="1">
      <c r="A437" s="258"/>
      <c r="B437" s="281"/>
      <c r="C437" s="281"/>
      <c r="D437" s="281"/>
      <c r="E437" s="281"/>
      <c r="F437" s="282">
        <v>410</v>
      </c>
      <c r="G437" s="268"/>
      <c r="H437" s="281"/>
      <c r="I437" s="281"/>
      <c r="J437" s="282"/>
      <c r="K437" s="282"/>
      <c r="L437" s="281"/>
      <c r="M437" s="281"/>
      <c r="N437" s="281"/>
      <c r="O437" s="281"/>
      <c r="P437" s="281"/>
      <c r="Q437" s="281"/>
      <c r="R437" s="281"/>
      <c r="S437" s="281"/>
      <c r="T437" s="283"/>
      <c r="U437" s="283"/>
      <c r="V437" s="288" t="s">
        <v>2827</v>
      </c>
      <c r="W437" s="289"/>
      <c r="X437" s="1321"/>
      <c r="Y437" s="290"/>
      <c r="Z437" s="1316"/>
    </row>
    <row r="438" spans="1:26" ht="32.1" customHeight="1">
      <c r="A438" s="258">
        <v>216</v>
      </c>
      <c r="B438" s="281" t="s">
        <v>2112</v>
      </c>
      <c r="C438" s="281" t="s">
        <v>446</v>
      </c>
      <c r="D438" s="281" t="s">
        <v>433</v>
      </c>
      <c r="E438" s="281">
        <v>57.72</v>
      </c>
      <c r="F438" s="282"/>
      <c r="G438" s="270">
        <f>G436+F437</f>
        <v>81716.98000000001</v>
      </c>
      <c r="H438" s="281">
        <v>212.768</v>
      </c>
      <c r="I438" s="281" t="s">
        <v>2112</v>
      </c>
      <c r="J438" s="282">
        <v>840</v>
      </c>
      <c r="K438" s="282">
        <v>420</v>
      </c>
      <c r="L438" s="281">
        <v>236</v>
      </c>
      <c r="M438" s="281">
        <v>238</v>
      </c>
      <c r="N438" s="281">
        <v>474</v>
      </c>
      <c r="O438" s="281">
        <v>228</v>
      </c>
      <c r="P438" s="281">
        <v>233</v>
      </c>
      <c r="Q438" s="281">
        <v>461</v>
      </c>
      <c r="R438" s="281" t="s">
        <v>2828</v>
      </c>
      <c r="S438" s="281" t="s">
        <v>2829</v>
      </c>
      <c r="T438" s="283">
        <v>575959.63800000004</v>
      </c>
      <c r="U438" s="283">
        <v>3259295.8029999998</v>
      </c>
      <c r="V438" s="288"/>
      <c r="W438" s="289" t="s">
        <v>878</v>
      </c>
      <c r="X438" s="1321"/>
      <c r="Y438" s="290"/>
      <c r="Z438" s="1316"/>
    </row>
    <row r="439" spans="1:26" ht="32.1" customHeight="1">
      <c r="A439" s="258"/>
      <c r="B439" s="281"/>
      <c r="C439" s="281"/>
      <c r="D439" s="281"/>
      <c r="E439" s="281"/>
      <c r="F439" s="282">
        <v>430</v>
      </c>
      <c r="G439" s="268"/>
      <c r="H439" s="281"/>
      <c r="I439" s="281"/>
      <c r="J439" s="282"/>
      <c r="K439" s="282"/>
      <c r="L439" s="281"/>
      <c r="M439" s="281"/>
      <c r="N439" s="281"/>
      <c r="O439" s="281"/>
      <c r="P439" s="281"/>
      <c r="Q439" s="281"/>
      <c r="R439" s="281"/>
      <c r="S439" s="281"/>
      <c r="T439" s="283"/>
      <c r="U439" s="283"/>
      <c r="V439" s="288" t="s">
        <v>2830</v>
      </c>
      <c r="W439" s="289"/>
      <c r="X439" s="1321"/>
      <c r="Y439" s="290"/>
      <c r="Z439" s="1316"/>
    </row>
    <row r="440" spans="1:26" ht="32.1" customHeight="1">
      <c r="A440" s="258">
        <v>217</v>
      </c>
      <c r="B440" s="281" t="s">
        <v>2112</v>
      </c>
      <c r="C440" s="281" t="s">
        <v>447</v>
      </c>
      <c r="D440" s="281" t="s">
        <v>64</v>
      </c>
      <c r="E440" s="281">
        <v>51.72</v>
      </c>
      <c r="F440" s="282"/>
      <c r="G440" s="270">
        <f>G438+F439</f>
        <v>82146.98000000001</v>
      </c>
      <c r="H440" s="281">
        <v>213.27199999999999</v>
      </c>
      <c r="I440" s="281" t="s">
        <v>2112</v>
      </c>
      <c r="J440" s="282">
        <v>822</v>
      </c>
      <c r="K440" s="282">
        <v>411</v>
      </c>
      <c r="L440" s="281">
        <v>193</v>
      </c>
      <c r="M440" s="281">
        <v>208</v>
      </c>
      <c r="N440" s="281">
        <v>401</v>
      </c>
      <c r="O440" s="281">
        <v>199</v>
      </c>
      <c r="P440" s="281">
        <v>205</v>
      </c>
      <c r="Q440" s="281">
        <v>404</v>
      </c>
      <c r="R440" s="281" t="s">
        <v>2831</v>
      </c>
      <c r="S440" s="281" t="s">
        <v>2832</v>
      </c>
      <c r="T440" s="283">
        <v>576075.63399999996</v>
      </c>
      <c r="U440" s="283">
        <v>3259709.8620000002</v>
      </c>
      <c r="V440" s="288"/>
      <c r="W440" s="289" t="s">
        <v>878</v>
      </c>
      <c r="X440" s="1321"/>
      <c r="Y440" s="290"/>
      <c r="Z440" s="1316"/>
    </row>
    <row r="441" spans="1:26" ht="32.1" customHeight="1">
      <c r="A441" s="258"/>
      <c r="B441" s="281"/>
      <c r="C441" s="281"/>
      <c r="D441" s="281"/>
      <c r="E441" s="281"/>
      <c r="F441" s="282">
        <v>392</v>
      </c>
      <c r="G441" s="268"/>
      <c r="H441" s="281"/>
      <c r="I441" s="281"/>
      <c r="J441" s="282"/>
      <c r="K441" s="282"/>
      <c r="L441" s="281"/>
      <c r="M441" s="281"/>
      <c r="N441" s="281"/>
      <c r="O441" s="281"/>
      <c r="P441" s="281"/>
      <c r="Q441" s="281"/>
      <c r="R441" s="281"/>
      <c r="S441" s="281"/>
      <c r="T441" s="283"/>
      <c r="U441" s="283"/>
      <c r="V441" s="288" t="s">
        <v>2833</v>
      </c>
      <c r="W441" s="289"/>
      <c r="X441" s="1321"/>
      <c r="Y441" s="290"/>
      <c r="Z441" s="1316"/>
    </row>
    <row r="442" spans="1:26" ht="32.1" customHeight="1">
      <c r="A442" s="258">
        <v>218</v>
      </c>
      <c r="B442" s="281" t="s">
        <v>2112</v>
      </c>
      <c r="C442" s="281" t="s">
        <v>557</v>
      </c>
      <c r="D442" s="281" t="s">
        <v>54</v>
      </c>
      <c r="E442" s="281">
        <v>48.72</v>
      </c>
      <c r="F442" s="282"/>
      <c r="G442" s="270">
        <f>G440+F441</f>
        <v>82538.98000000001</v>
      </c>
      <c r="H442" s="281">
        <v>213.81899999999999</v>
      </c>
      <c r="I442" s="281" t="s">
        <v>2112</v>
      </c>
      <c r="J442" s="282">
        <v>763.09799999999996</v>
      </c>
      <c r="K442" s="282">
        <v>381.54899999999998</v>
      </c>
      <c r="L442" s="281">
        <v>185</v>
      </c>
      <c r="M442" s="281">
        <v>173</v>
      </c>
      <c r="N442" s="281">
        <v>358</v>
      </c>
      <c r="O442" s="281">
        <v>188</v>
      </c>
      <c r="P442" s="281">
        <v>177</v>
      </c>
      <c r="Q442" s="281">
        <v>365</v>
      </c>
      <c r="R442" s="281" t="s">
        <v>2834</v>
      </c>
      <c r="S442" s="281" t="s">
        <v>2835</v>
      </c>
      <c r="T442" s="283">
        <v>576181.38</v>
      </c>
      <c r="U442" s="283">
        <v>3260087.33</v>
      </c>
      <c r="V442" s="288"/>
      <c r="W442" s="289" t="s">
        <v>878</v>
      </c>
      <c r="X442" s="1321"/>
      <c r="Y442" s="290"/>
      <c r="Z442" s="1316"/>
    </row>
    <row r="443" spans="1:26" ht="32.1" customHeight="1">
      <c r="A443" s="258"/>
      <c r="B443" s="281"/>
      <c r="C443" s="281"/>
      <c r="D443" s="281"/>
      <c r="E443" s="281"/>
      <c r="F443" s="282">
        <v>371.09800000000001</v>
      </c>
      <c r="G443" s="268"/>
      <c r="H443" s="281"/>
      <c r="I443" s="281"/>
      <c r="J443" s="282"/>
      <c r="K443" s="282"/>
      <c r="L443" s="281"/>
      <c r="M443" s="281"/>
      <c r="N443" s="281"/>
      <c r="O443" s="281"/>
      <c r="P443" s="281"/>
      <c r="Q443" s="281"/>
      <c r="R443" s="281"/>
      <c r="S443" s="281"/>
      <c r="T443" s="283"/>
      <c r="U443" s="283"/>
      <c r="V443" s="288" t="s">
        <v>2836</v>
      </c>
      <c r="W443" s="289"/>
      <c r="X443" s="1321"/>
      <c r="Y443" s="290"/>
      <c r="Z443" s="1316"/>
    </row>
    <row r="444" spans="1:26" ht="32.1" customHeight="1">
      <c r="A444" s="258">
        <v>219</v>
      </c>
      <c r="B444" s="281" t="s">
        <v>2112</v>
      </c>
      <c r="C444" s="281" t="s">
        <v>558</v>
      </c>
      <c r="D444" s="281" t="s">
        <v>64</v>
      </c>
      <c r="E444" s="281">
        <v>51.72</v>
      </c>
      <c r="F444" s="282"/>
      <c r="G444" s="270">
        <f>G442+F443</f>
        <v>82910.078000000009</v>
      </c>
      <c r="H444" s="281">
        <v>213.387</v>
      </c>
      <c r="I444" s="281" t="s">
        <v>2112</v>
      </c>
      <c r="J444" s="282">
        <v>767</v>
      </c>
      <c r="K444" s="282">
        <v>383.5</v>
      </c>
      <c r="L444" s="281">
        <v>198</v>
      </c>
      <c r="M444" s="281">
        <v>184</v>
      </c>
      <c r="N444" s="281">
        <v>382</v>
      </c>
      <c r="O444" s="281">
        <v>195</v>
      </c>
      <c r="P444" s="281">
        <v>188</v>
      </c>
      <c r="Q444" s="281">
        <v>383</v>
      </c>
      <c r="R444" s="281" t="s">
        <v>2837</v>
      </c>
      <c r="S444" s="281" t="s">
        <v>2838</v>
      </c>
      <c r="T444" s="283">
        <v>576281.48699999996</v>
      </c>
      <c r="U444" s="283">
        <v>3260444.6710000001</v>
      </c>
      <c r="V444" s="288"/>
      <c r="W444" s="289" t="s">
        <v>878</v>
      </c>
      <c r="X444" s="1321"/>
      <c r="Y444" s="290"/>
      <c r="Z444" s="1316"/>
    </row>
    <row r="445" spans="1:26" ht="32.1" customHeight="1">
      <c r="A445" s="258"/>
      <c r="B445" s="281"/>
      <c r="C445" s="281"/>
      <c r="D445" s="281"/>
      <c r="E445" s="281"/>
      <c r="F445" s="282">
        <v>404.9</v>
      </c>
      <c r="G445" s="268"/>
      <c r="H445" s="281"/>
      <c r="I445" s="281"/>
      <c r="J445" s="282"/>
      <c r="K445" s="282"/>
      <c r="L445" s="281"/>
      <c r="M445" s="281"/>
      <c r="N445" s="281"/>
      <c r="O445" s="281"/>
      <c r="P445" s="281"/>
      <c r="Q445" s="281"/>
      <c r="R445" s="281"/>
      <c r="S445" s="281"/>
      <c r="T445" s="283"/>
      <c r="U445" s="283"/>
      <c r="V445" s="288" t="s">
        <v>2839</v>
      </c>
      <c r="W445" s="289"/>
      <c r="X445" s="1321"/>
      <c r="Y445" s="290"/>
      <c r="Z445" s="1316"/>
    </row>
    <row r="446" spans="1:26" ht="32.1" customHeight="1">
      <c r="A446" s="258">
        <v>220</v>
      </c>
      <c r="B446" s="281" t="s">
        <v>2112</v>
      </c>
      <c r="C446" s="281" t="s">
        <v>204</v>
      </c>
      <c r="D446" s="281" t="s">
        <v>69</v>
      </c>
      <c r="E446" s="281">
        <v>54.72</v>
      </c>
      <c r="F446" s="282"/>
      <c r="G446" s="270">
        <f>G444+F445</f>
        <v>83314.978000000003</v>
      </c>
      <c r="H446" s="281">
        <v>213.499</v>
      </c>
      <c r="I446" s="281" t="s">
        <v>2112</v>
      </c>
      <c r="J446" s="282">
        <v>806.90200000000004</v>
      </c>
      <c r="K446" s="282">
        <v>403.45100000000002</v>
      </c>
      <c r="L446" s="281">
        <v>212</v>
      </c>
      <c r="M446" s="281">
        <v>217</v>
      </c>
      <c r="N446" s="281">
        <v>429</v>
      </c>
      <c r="O446" s="281">
        <v>209</v>
      </c>
      <c r="P446" s="281">
        <v>215</v>
      </c>
      <c r="Q446" s="281">
        <v>424</v>
      </c>
      <c r="R446" s="281" t="s">
        <v>2840</v>
      </c>
      <c r="S446" s="281" t="s">
        <v>2841</v>
      </c>
      <c r="T446" s="283">
        <v>576390.63470000005</v>
      </c>
      <c r="U446" s="283">
        <v>3260834.7409000001</v>
      </c>
      <c r="V446" s="288"/>
      <c r="W446" s="289" t="s">
        <v>878</v>
      </c>
      <c r="X446" s="1321"/>
      <c r="Y446" s="290"/>
      <c r="Z446" s="1316"/>
    </row>
    <row r="447" spans="1:26" ht="32.1" customHeight="1">
      <c r="A447" s="258"/>
      <c r="B447" s="281"/>
      <c r="C447" s="281"/>
      <c r="D447" s="281"/>
      <c r="E447" s="281"/>
      <c r="F447" s="282">
        <v>402</v>
      </c>
      <c r="G447" s="268"/>
      <c r="H447" s="281"/>
      <c r="I447" s="281"/>
      <c r="J447" s="282"/>
      <c r="K447" s="282"/>
      <c r="L447" s="281"/>
      <c r="M447" s="281"/>
      <c r="N447" s="281"/>
      <c r="O447" s="281"/>
      <c r="P447" s="281"/>
      <c r="Q447" s="281"/>
      <c r="R447" s="281"/>
      <c r="S447" s="281"/>
      <c r="T447" s="283"/>
      <c r="U447" s="283"/>
      <c r="V447" s="288" t="s">
        <v>2524</v>
      </c>
      <c r="W447" s="289"/>
      <c r="X447" s="1321"/>
      <c r="Y447" s="290"/>
      <c r="Z447" s="1316"/>
    </row>
    <row r="448" spans="1:26" ht="32.1" customHeight="1">
      <c r="A448" s="258">
        <v>221</v>
      </c>
      <c r="B448" s="281" t="s">
        <v>2112</v>
      </c>
      <c r="C448" s="281" t="s">
        <v>559</v>
      </c>
      <c r="D448" s="281" t="s">
        <v>64</v>
      </c>
      <c r="E448" s="281">
        <v>51.72</v>
      </c>
      <c r="F448" s="282"/>
      <c r="G448" s="270">
        <f>G446+F447</f>
        <v>83716.978000000003</v>
      </c>
      <c r="H448" s="281">
        <v>213.96700000000001</v>
      </c>
      <c r="I448" s="281" t="s">
        <v>2112</v>
      </c>
      <c r="J448" s="282">
        <v>821</v>
      </c>
      <c r="K448" s="282">
        <v>410.5</v>
      </c>
      <c r="L448" s="281">
        <v>195</v>
      </c>
      <c r="M448" s="281">
        <v>179</v>
      </c>
      <c r="N448" s="281">
        <v>374</v>
      </c>
      <c r="O448" s="281">
        <v>198</v>
      </c>
      <c r="P448" s="281">
        <v>186</v>
      </c>
      <c r="Q448" s="281">
        <v>384</v>
      </c>
      <c r="R448" s="281" t="s">
        <v>2842</v>
      </c>
      <c r="S448" s="281" t="s">
        <v>2843</v>
      </c>
      <c r="T448" s="283">
        <v>576499.15500000003</v>
      </c>
      <c r="U448" s="283">
        <v>3261221.659</v>
      </c>
      <c r="V448" s="288"/>
      <c r="W448" s="289" t="s">
        <v>878</v>
      </c>
      <c r="X448" s="1321"/>
      <c r="Y448" s="290"/>
      <c r="Z448" s="1316"/>
    </row>
    <row r="449" spans="1:26" ht="32.1" customHeight="1">
      <c r="A449" s="258"/>
      <c r="B449" s="281"/>
      <c r="C449" s="281"/>
      <c r="D449" s="281"/>
      <c r="E449" s="281"/>
      <c r="F449" s="282">
        <v>410</v>
      </c>
      <c r="G449" s="268"/>
      <c r="H449" s="281"/>
      <c r="I449" s="281"/>
      <c r="J449" s="282"/>
      <c r="K449" s="282"/>
      <c r="L449" s="281"/>
      <c r="M449" s="281"/>
      <c r="N449" s="281"/>
      <c r="O449" s="281"/>
      <c r="P449" s="281"/>
      <c r="Q449" s="281"/>
      <c r="R449" s="281"/>
      <c r="S449" s="281"/>
      <c r="T449" s="283"/>
      <c r="U449" s="283"/>
      <c r="V449" s="288" t="s">
        <v>2844</v>
      </c>
      <c r="W449" s="289"/>
      <c r="X449" s="1321"/>
      <c r="Y449" s="290"/>
      <c r="Z449" s="1316"/>
    </row>
    <row r="450" spans="1:26" ht="32.1" customHeight="1">
      <c r="A450" s="258">
        <v>222</v>
      </c>
      <c r="B450" s="281" t="s">
        <v>2112</v>
      </c>
      <c r="C450" s="281" t="s">
        <v>560</v>
      </c>
      <c r="D450" s="281" t="s">
        <v>433</v>
      </c>
      <c r="E450" s="281">
        <v>57.72</v>
      </c>
      <c r="F450" s="282"/>
      <c r="G450" s="270">
        <f>G448+F449</f>
        <v>84126.978000000003</v>
      </c>
      <c r="H450" s="281">
        <v>214.036</v>
      </c>
      <c r="I450" s="281" t="s">
        <v>2112</v>
      </c>
      <c r="J450" s="282">
        <v>818.71199999999999</v>
      </c>
      <c r="K450" s="282">
        <v>409.35599999999999</v>
      </c>
      <c r="L450" s="281">
        <v>232</v>
      </c>
      <c r="M450" s="281">
        <v>223</v>
      </c>
      <c r="N450" s="281">
        <v>455</v>
      </c>
      <c r="O450" s="281">
        <v>226</v>
      </c>
      <c r="P450" s="281">
        <v>219</v>
      </c>
      <c r="Q450" s="281">
        <v>445</v>
      </c>
      <c r="R450" s="281" t="s">
        <v>2845</v>
      </c>
      <c r="S450" s="281" t="s">
        <v>2846</v>
      </c>
      <c r="T450" s="283">
        <v>576609.75600000005</v>
      </c>
      <c r="U450" s="283">
        <v>3261616.46</v>
      </c>
      <c r="V450" s="299"/>
      <c r="W450" s="289" t="s">
        <v>878</v>
      </c>
      <c r="X450" s="1321"/>
      <c r="Y450" s="290"/>
      <c r="Z450" s="1316"/>
    </row>
    <row r="451" spans="1:26" ht="32.1" customHeight="1">
      <c r="A451" s="258"/>
      <c r="B451" s="281"/>
      <c r="C451" s="281"/>
      <c r="D451" s="281"/>
      <c r="E451" s="281"/>
      <c r="F451" s="282">
        <v>408.71199999999999</v>
      </c>
      <c r="G451" s="268"/>
      <c r="H451" s="281"/>
      <c r="I451" s="281"/>
      <c r="J451" s="282"/>
      <c r="K451" s="282"/>
      <c r="L451" s="281"/>
      <c r="M451" s="281"/>
      <c r="N451" s="281"/>
      <c r="O451" s="281"/>
      <c r="P451" s="281"/>
      <c r="Q451" s="281"/>
      <c r="R451" s="281"/>
      <c r="S451" s="281"/>
      <c r="T451" s="283"/>
      <c r="U451" s="283"/>
      <c r="V451" s="288" t="s">
        <v>2847</v>
      </c>
      <c r="W451" s="289"/>
      <c r="X451" s="1321"/>
      <c r="Y451" s="290"/>
      <c r="Z451" s="1316"/>
    </row>
    <row r="452" spans="1:26" ht="32.1" customHeight="1">
      <c r="A452" s="258">
        <v>223</v>
      </c>
      <c r="B452" s="281" t="s">
        <v>2848</v>
      </c>
      <c r="C452" s="281" t="s">
        <v>100</v>
      </c>
      <c r="D452" s="281" t="s">
        <v>561</v>
      </c>
      <c r="E452" s="281">
        <v>53.35</v>
      </c>
      <c r="F452" s="282"/>
      <c r="G452" s="270">
        <f>G450+F451</f>
        <v>84535.69</v>
      </c>
      <c r="H452" s="281">
        <v>213.55699999999999</v>
      </c>
      <c r="I452" s="281" t="s">
        <v>2849</v>
      </c>
      <c r="J452" s="282">
        <v>828.71199999999999</v>
      </c>
      <c r="K452" s="282">
        <v>414.35599999999999</v>
      </c>
      <c r="L452" s="281">
        <v>186</v>
      </c>
      <c r="M452" s="281">
        <v>218</v>
      </c>
      <c r="N452" s="281">
        <v>404</v>
      </c>
      <c r="O452" s="281">
        <v>192</v>
      </c>
      <c r="P452" s="281">
        <v>217</v>
      </c>
      <c r="Q452" s="281">
        <v>409</v>
      </c>
      <c r="R452" s="281" t="s">
        <v>2850</v>
      </c>
      <c r="S452" s="281" t="s">
        <v>2851</v>
      </c>
      <c r="T452" s="283">
        <v>576720.01</v>
      </c>
      <c r="U452" s="283">
        <v>3262010.02</v>
      </c>
      <c r="V452" s="288"/>
      <c r="W452" s="289" t="s">
        <v>878</v>
      </c>
      <c r="X452" s="1321"/>
      <c r="Y452" s="290"/>
      <c r="Z452" s="1316"/>
    </row>
    <row r="453" spans="1:26" ht="32.1" customHeight="1">
      <c r="A453" s="258"/>
      <c r="B453" s="281"/>
      <c r="C453" s="281"/>
      <c r="D453" s="281"/>
      <c r="E453" s="281"/>
      <c r="F453" s="282">
        <v>420</v>
      </c>
      <c r="G453" s="268"/>
      <c r="H453" s="281"/>
      <c r="I453" s="281"/>
      <c r="J453" s="282"/>
      <c r="K453" s="282"/>
      <c r="L453" s="281"/>
      <c r="M453" s="281"/>
      <c r="N453" s="281"/>
      <c r="O453" s="281"/>
      <c r="P453" s="281"/>
      <c r="Q453" s="281"/>
      <c r="R453" s="281"/>
      <c r="S453" s="281"/>
      <c r="T453" s="283"/>
      <c r="U453" s="283"/>
      <c r="V453" s="288"/>
      <c r="W453" s="289"/>
      <c r="X453" s="1321"/>
      <c r="Y453" s="290"/>
      <c r="Z453" s="1316"/>
    </row>
    <row r="454" spans="1:26" ht="32.1" customHeight="1">
      <c r="A454" s="258">
        <v>224</v>
      </c>
      <c r="B454" s="281" t="s">
        <v>2112</v>
      </c>
      <c r="C454" s="281" t="s">
        <v>455</v>
      </c>
      <c r="D454" s="281" t="s">
        <v>64</v>
      </c>
      <c r="E454" s="281">
        <v>51.72</v>
      </c>
      <c r="F454" s="282"/>
      <c r="G454" s="270">
        <f>G452+F453</f>
        <v>84955.69</v>
      </c>
      <c r="H454" s="281">
        <v>214.012</v>
      </c>
      <c r="I454" s="281" t="s">
        <v>2112</v>
      </c>
      <c r="J454" s="282">
        <v>834</v>
      </c>
      <c r="K454" s="282">
        <v>417</v>
      </c>
      <c r="L454" s="281">
        <v>203</v>
      </c>
      <c r="M454" s="281">
        <v>197</v>
      </c>
      <c r="N454" s="281">
        <v>400</v>
      </c>
      <c r="O454" s="281">
        <v>205</v>
      </c>
      <c r="P454" s="281">
        <v>200</v>
      </c>
      <c r="Q454" s="281">
        <v>405</v>
      </c>
      <c r="R454" s="281" t="s">
        <v>2852</v>
      </c>
      <c r="S454" s="281" t="s">
        <v>2853</v>
      </c>
      <c r="T454" s="283">
        <v>576819.19999999995</v>
      </c>
      <c r="U454" s="283">
        <v>3262418.139</v>
      </c>
      <c r="V454" s="288"/>
      <c r="W454" s="289" t="s">
        <v>878</v>
      </c>
      <c r="X454" s="1321"/>
      <c r="Y454" s="290"/>
      <c r="Z454" s="1316"/>
    </row>
    <row r="455" spans="1:26" ht="32.1" customHeight="1">
      <c r="A455" s="258"/>
      <c r="B455" s="281"/>
      <c r="C455" s="281"/>
      <c r="D455" s="281"/>
      <c r="E455" s="281"/>
      <c r="F455" s="282">
        <v>414</v>
      </c>
      <c r="G455" s="268"/>
      <c r="H455" s="281"/>
      <c r="I455" s="281"/>
      <c r="J455" s="282"/>
      <c r="K455" s="282"/>
      <c r="L455" s="281"/>
      <c r="M455" s="281"/>
      <c r="N455" s="281"/>
      <c r="O455" s="281"/>
      <c r="P455" s="281"/>
      <c r="Q455" s="281"/>
      <c r="R455" s="281"/>
      <c r="S455" s="281"/>
      <c r="T455" s="283"/>
      <c r="U455" s="283"/>
      <c r="V455" s="288" t="s">
        <v>2854</v>
      </c>
      <c r="W455" s="289"/>
      <c r="X455" s="1321"/>
      <c r="Y455" s="290"/>
      <c r="Z455" s="1316"/>
    </row>
    <row r="456" spans="1:26" ht="32.1" customHeight="1">
      <c r="A456" s="258">
        <v>225</v>
      </c>
      <c r="B456" s="281" t="s">
        <v>2112</v>
      </c>
      <c r="C456" s="281" t="s">
        <v>562</v>
      </c>
      <c r="D456" s="281" t="s">
        <v>69</v>
      </c>
      <c r="E456" s="281">
        <v>54.72</v>
      </c>
      <c r="F456" s="282"/>
      <c r="G456" s="270">
        <f>G454+F455</f>
        <v>85369.69</v>
      </c>
      <c r="H456" s="281">
        <v>213.38</v>
      </c>
      <c r="I456" s="281" t="s">
        <v>2112</v>
      </c>
      <c r="J456" s="282">
        <v>813</v>
      </c>
      <c r="K456" s="282">
        <v>406.5</v>
      </c>
      <c r="L456" s="281">
        <v>218</v>
      </c>
      <c r="M456" s="281">
        <v>212</v>
      </c>
      <c r="N456" s="281">
        <v>430</v>
      </c>
      <c r="O456" s="281">
        <v>215</v>
      </c>
      <c r="P456" s="281">
        <v>209</v>
      </c>
      <c r="Q456" s="281">
        <v>424</v>
      </c>
      <c r="R456" s="281" t="s">
        <v>2855</v>
      </c>
      <c r="S456" s="281" t="s">
        <v>2856</v>
      </c>
      <c r="T456" s="283">
        <v>576916.97400000005</v>
      </c>
      <c r="U456" s="283">
        <v>3262820.4279999998</v>
      </c>
      <c r="V456" s="288"/>
      <c r="W456" s="289" t="s">
        <v>878</v>
      </c>
      <c r="X456" s="1321"/>
      <c r="Y456" s="290"/>
      <c r="Z456" s="1316"/>
    </row>
    <row r="457" spans="1:26" ht="32.1" customHeight="1">
      <c r="A457" s="258"/>
      <c r="B457" s="281"/>
      <c r="C457" s="281"/>
      <c r="D457" s="281"/>
      <c r="E457" s="281"/>
      <c r="F457" s="282">
        <v>399</v>
      </c>
      <c r="G457" s="268"/>
      <c r="H457" s="281"/>
      <c r="I457" s="281"/>
      <c r="J457" s="282"/>
      <c r="K457" s="282"/>
      <c r="L457" s="281"/>
      <c r="M457" s="281"/>
      <c r="N457" s="281"/>
      <c r="O457" s="281"/>
      <c r="P457" s="281"/>
      <c r="Q457" s="281"/>
      <c r="R457" s="281"/>
      <c r="S457" s="281"/>
      <c r="T457" s="283"/>
      <c r="U457" s="283"/>
      <c r="V457" s="288" t="s">
        <v>2857</v>
      </c>
      <c r="W457" s="289"/>
      <c r="X457" s="1321"/>
      <c r="Y457" s="290"/>
      <c r="Z457" s="1316"/>
    </row>
    <row r="458" spans="1:26" ht="32.1" customHeight="1">
      <c r="A458" s="258">
        <v>226</v>
      </c>
      <c r="B458" s="281" t="s">
        <v>2112</v>
      </c>
      <c r="C458" s="281" t="s">
        <v>97</v>
      </c>
      <c r="D458" s="281" t="s">
        <v>64</v>
      </c>
      <c r="E458" s="281">
        <v>51.72</v>
      </c>
      <c r="F458" s="282"/>
      <c r="G458" s="270">
        <f>G456+F457</f>
        <v>85768.69</v>
      </c>
      <c r="H458" s="281">
        <v>213.73400000000001</v>
      </c>
      <c r="I458" s="281" t="s">
        <v>2112</v>
      </c>
      <c r="J458" s="282">
        <v>801</v>
      </c>
      <c r="K458" s="282">
        <v>400.5</v>
      </c>
      <c r="L458" s="281">
        <v>188</v>
      </c>
      <c r="M458" s="281">
        <v>171</v>
      </c>
      <c r="N458" s="281">
        <v>359</v>
      </c>
      <c r="O458" s="281">
        <v>191</v>
      </c>
      <c r="P458" s="281">
        <v>179</v>
      </c>
      <c r="Q458" s="281">
        <v>370</v>
      </c>
      <c r="R458" s="281" t="s">
        <v>2858</v>
      </c>
      <c r="S458" s="281" t="s">
        <v>2859</v>
      </c>
      <c r="T458" s="283">
        <v>577011.20400000003</v>
      </c>
      <c r="U458" s="283">
        <v>3263208.1409999998</v>
      </c>
      <c r="V458" s="288"/>
      <c r="W458" s="289" t="s">
        <v>878</v>
      </c>
      <c r="X458" s="1321"/>
      <c r="Y458" s="290"/>
      <c r="Z458" s="1316"/>
    </row>
    <row r="459" spans="1:26" ht="32.1" customHeight="1">
      <c r="A459" s="258"/>
      <c r="B459" s="281"/>
      <c r="C459" s="281"/>
      <c r="D459" s="281"/>
      <c r="E459" s="281"/>
      <c r="F459" s="282">
        <v>402</v>
      </c>
      <c r="G459" s="268"/>
      <c r="H459" s="281"/>
      <c r="I459" s="281"/>
      <c r="J459" s="282"/>
      <c r="K459" s="282"/>
      <c r="L459" s="281"/>
      <c r="M459" s="281"/>
      <c r="N459" s="281"/>
      <c r="O459" s="281"/>
      <c r="P459" s="281"/>
      <c r="Q459" s="281"/>
      <c r="R459" s="281"/>
      <c r="S459" s="281"/>
      <c r="T459" s="283"/>
      <c r="U459" s="283"/>
      <c r="V459" s="288" t="s">
        <v>2860</v>
      </c>
      <c r="W459" s="289"/>
      <c r="X459" s="1321"/>
      <c r="Y459" s="290"/>
      <c r="Z459" s="1316"/>
    </row>
    <row r="460" spans="1:26" ht="32.1" customHeight="1">
      <c r="A460" s="258">
        <v>227</v>
      </c>
      <c r="B460" s="281" t="s">
        <v>2112</v>
      </c>
      <c r="C460" s="281" t="s">
        <v>563</v>
      </c>
      <c r="D460" s="281" t="s">
        <v>433</v>
      </c>
      <c r="E460" s="281">
        <v>57.72</v>
      </c>
      <c r="F460" s="282"/>
      <c r="G460" s="270">
        <f>G458+F459</f>
        <v>86170.69</v>
      </c>
      <c r="H460" s="281">
        <v>214.506</v>
      </c>
      <c r="I460" s="281" t="s">
        <v>2112</v>
      </c>
      <c r="J460" s="282">
        <v>765.51</v>
      </c>
      <c r="K460" s="282">
        <v>382.755</v>
      </c>
      <c r="L460" s="281">
        <v>232</v>
      </c>
      <c r="M460" s="281">
        <v>101</v>
      </c>
      <c r="N460" s="281">
        <v>333</v>
      </c>
      <c r="O460" s="281">
        <v>224</v>
      </c>
      <c r="P460" s="281">
        <v>122</v>
      </c>
      <c r="Q460" s="281">
        <v>346</v>
      </c>
      <c r="R460" s="281" t="s">
        <v>2861</v>
      </c>
      <c r="S460" s="281" t="s">
        <v>2862</v>
      </c>
      <c r="T460" s="283">
        <v>577106.14399999997</v>
      </c>
      <c r="U460" s="283">
        <v>3263598.77</v>
      </c>
      <c r="V460" s="288"/>
      <c r="W460" s="289" t="s">
        <v>889</v>
      </c>
      <c r="X460" s="1321"/>
      <c r="Y460" s="290"/>
      <c r="Z460" s="1316"/>
    </row>
    <row r="461" spans="1:26" ht="32.1" customHeight="1">
      <c r="A461" s="258"/>
      <c r="B461" s="281"/>
      <c r="C461" s="281"/>
      <c r="D461" s="281"/>
      <c r="E461" s="281"/>
      <c r="F461" s="282">
        <v>363.51</v>
      </c>
      <c r="G461" s="268"/>
      <c r="H461" s="281"/>
      <c r="I461" s="281"/>
      <c r="J461" s="282"/>
      <c r="K461" s="282"/>
      <c r="L461" s="281"/>
      <c r="M461" s="281"/>
      <c r="N461" s="281"/>
      <c r="O461" s="281"/>
      <c r="P461" s="281"/>
      <c r="Q461" s="281"/>
      <c r="R461" s="281"/>
      <c r="S461" s="281"/>
      <c r="T461" s="283"/>
      <c r="U461" s="283"/>
      <c r="V461" s="288" t="s">
        <v>2863</v>
      </c>
      <c r="W461" s="289"/>
      <c r="X461" s="1321"/>
      <c r="Y461" s="290"/>
      <c r="Z461" s="1316"/>
    </row>
    <row r="462" spans="1:26" ht="32.1" customHeight="1">
      <c r="A462" s="258">
        <v>228</v>
      </c>
      <c r="B462" s="281" t="s">
        <v>2864</v>
      </c>
      <c r="C462" s="281" t="s">
        <v>206</v>
      </c>
      <c r="D462" s="281" t="s">
        <v>572</v>
      </c>
      <c r="E462" s="281">
        <v>66.45</v>
      </c>
      <c r="F462" s="282"/>
      <c r="G462" s="270">
        <f>G460+F461</f>
        <v>86534.2</v>
      </c>
      <c r="H462" s="281">
        <v>214.60599999999999</v>
      </c>
      <c r="I462" s="281" t="s">
        <v>2865</v>
      </c>
      <c r="J462" s="282">
        <v>564.11099999999999</v>
      </c>
      <c r="K462" s="282">
        <v>282.05549999999999</v>
      </c>
      <c r="L462" s="281">
        <v>264</v>
      </c>
      <c r="M462" s="281">
        <v>73</v>
      </c>
      <c r="N462" s="281">
        <v>337</v>
      </c>
      <c r="O462" s="281">
        <v>243</v>
      </c>
      <c r="P462" s="281">
        <v>89</v>
      </c>
      <c r="Q462" s="281">
        <v>332</v>
      </c>
      <c r="R462" s="281" t="s">
        <v>2866</v>
      </c>
      <c r="S462" s="281" t="s">
        <v>2867</v>
      </c>
      <c r="T462" s="283">
        <v>577191.99300000002</v>
      </c>
      <c r="U462" s="283">
        <v>3263951.997</v>
      </c>
      <c r="V462" s="299"/>
      <c r="W462" s="289" t="s">
        <v>889</v>
      </c>
      <c r="X462" s="1321"/>
      <c r="Y462" s="290"/>
      <c r="Z462" s="1316"/>
    </row>
    <row r="463" spans="1:26" ht="32.1" customHeight="1">
      <c r="A463" s="258"/>
      <c r="B463" s="281"/>
      <c r="C463" s="281"/>
      <c r="D463" s="281"/>
      <c r="E463" s="281"/>
      <c r="F463" s="282">
        <v>200.601</v>
      </c>
      <c r="G463" s="268"/>
      <c r="H463" s="281"/>
      <c r="I463" s="281"/>
      <c r="J463" s="302"/>
      <c r="K463" s="281"/>
      <c r="L463" s="281"/>
      <c r="M463" s="281"/>
      <c r="N463" s="281"/>
      <c r="O463" s="281"/>
      <c r="P463" s="281"/>
      <c r="Q463" s="281"/>
      <c r="R463" s="281"/>
      <c r="S463" s="281"/>
      <c r="T463" s="283"/>
      <c r="U463" s="283"/>
      <c r="V463" s="257" t="s">
        <v>2868</v>
      </c>
      <c r="W463" s="289"/>
      <c r="X463" s="1321"/>
      <c r="Y463" s="290"/>
      <c r="Z463" s="1316"/>
    </row>
    <row r="464" spans="1:26" ht="32.1" customHeight="1">
      <c r="A464" s="258">
        <v>229</v>
      </c>
      <c r="B464" s="290" t="s">
        <v>2869</v>
      </c>
      <c r="C464" s="290" t="s">
        <v>203</v>
      </c>
      <c r="D464" s="290" t="s">
        <v>572</v>
      </c>
      <c r="E464" s="290">
        <v>66.45</v>
      </c>
      <c r="F464" s="263"/>
      <c r="G464" s="270">
        <f>G462+F463</f>
        <v>86734.800999999992</v>
      </c>
      <c r="H464" s="290">
        <v>214.64099999999999</v>
      </c>
      <c r="I464" s="290" t="s">
        <v>2870</v>
      </c>
      <c r="J464" s="303">
        <v>630</v>
      </c>
      <c r="K464" s="303">
        <v>315</v>
      </c>
      <c r="L464" s="290">
        <v>128</v>
      </c>
      <c r="M464" s="290">
        <v>315</v>
      </c>
      <c r="N464" s="290">
        <v>443</v>
      </c>
      <c r="O464" s="290">
        <v>112</v>
      </c>
      <c r="P464" s="290">
        <v>283</v>
      </c>
      <c r="Q464" s="290">
        <v>395</v>
      </c>
      <c r="R464" s="290" t="s">
        <v>2871</v>
      </c>
      <c r="S464" s="290" t="s">
        <v>2872</v>
      </c>
      <c r="T464" s="293">
        <v>577352.01300000004</v>
      </c>
      <c r="U464" s="293">
        <v>3264072.97</v>
      </c>
      <c r="V464" s="304"/>
      <c r="W464" s="289" t="s">
        <v>889</v>
      </c>
      <c r="X464" s="1321"/>
      <c r="Y464" s="290"/>
      <c r="Z464" s="1316"/>
    </row>
    <row r="465" spans="1:26" ht="32.1" customHeight="1">
      <c r="A465" s="258"/>
      <c r="B465" s="290"/>
      <c r="C465" s="290"/>
      <c r="D465" s="290"/>
      <c r="E465" s="290"/>
      <c r="F465" s="303">
        <v>430</v>
      </c>
      <c r="G465" s="268"/>
      <c r="H465" s="290"/>
      <c r="I465" s="290"/>
      <c r="J465" s="303"/>
      <c r="K465" s="303"/>
      <c r="L465" s="290"/>
      <c r="M465" s="290"/>
      <c r="N465" s="290"/>
      <c r="O465" s="290"/>
      <c r="P465" s="290"/>
      <c r="Q465" s="290"/>
      <c r="R465" s="290"/>
      <c r="S465" s="290"/>
      <c r="T465" s="293"/>
      <c r="U465" s="293"/>
      <c r="V465" s="285" t="s">
        <v>2642</v>
      </c>
      <c r="W465" s="289"/>
      <c r="X465" s="1321"/>
      <c r="Y465" s="290"/>
      <c r="Z465" s="1316"/>
    </row>
    <row r="466" spans="1:26" ht="32.1" customHeight="1">
      <c r="A466" s="258">
        <v>230</v>
      </c>
      <c r="B466" s="290" t="s">
        <v>2112</v>
      </c>
      <c r="C466" s="290" t="s">
        <v>565</v>
      </c>
      <c r="D466" s="290" t="s">
        <v>69</v>
      </c>
      <c r="E466" s="290">
        <v>54.72</v>
      </c>
      <c r="F466" s="303"/>
      <c r="G466" s="270">
        <f>G464+F465</f>
        <v>87164.800999999992</v>
      </c>
      <c r="H466" s="290">
        <v>215.09200000000001</v>
      </c>
      <c r="I466" s="290" t="s">
        <v>2112</v>
      </c>
      <c r="J466" s="303">
        <v>793</v>
      </c>
      <c r="K466" s="303">
        <v>396.5</v>
      </c>
      <c r="L466" s="290">
        <v>116</v>
      </c>
      <c r="M466" s="290">
        <v>212</v>
      </c>
      <c r="N466" s="290">
        <v>328</v>
      </c>
      <c r="O466" s="290">
        <v>149</v>
      </c>
      <c r="P466" s="290">
        <v>202</v>
      </c>
      <c r="Q466" s="290">
        <v>351</v>
      </c>
      <c r="R466" s="290" t="s">
        <v>2873</v>
      </c>
      <c r="S466" s="290" t="s">
        <v>2874</v>
      </c>
      <c r="T466" s="293">
        <v>577466.125</v>
      </c>
      <c r="U466" s="293">
        <v>3264487.5520000001</v>
      </c>
      <c r="V466" s="285"/>
      <c r="W466" s="289" t="s">
        <v>889</v>
      </c>
      <c r="X466" s="1321"/>
      <c r="Y466" s="290"/>
      <c r="Z466" s="1316"/>
    </row>
    <row r="467" spans="1:26" ht="32.1" customHeight="1">
      <c r="A467" s="258"/>
      <c r="B467" s="290"/>
      <c r="C467" s="290"/>
      <c r="D467" s="290"/>
      <c r="E467" s="290"/>
      <c r="F467" s="303">
        <v>363</v>
      </c>
      <c r="G467" s="268"/>
      <c r="H467" s="290"/>
      <c r="I467" s="290"/>
      <c r="J467" s="303"/>
      <c r="K467" s="303"/>
      <c r="L467" s="290"/>
      <c r="M467" s="290"/>
      <c r="N467" s="290"/>
      <c r="O467" s="290"/>
      <c r="P467" s="290"/>
      <c r="Q467" s="290"/>
      <c r="R467" s="290"/>
      <c r="S467" s="290"/>
      <c r="T467" s="293"/>
      <c r="U467" s="293"/>
      <c r="V467" s="285" t="s">
        <v>2875</v>
      </c>
      <c r="W467" s="289"/>
      <c r="X467" s="1321"/>
      <c r="Y467" s="290"/>
      <c r="Z467" s="1316"/>
    </row>
    <row r="468" spans="1:26" ht="32.1" customHeight="1">
      <c r="A468" s="258">
        <v>231</v>
      </c>
      <c r="B468" s="290" t="s">
        <v>2112</v>
      </c>
      <c r="C468" s="290" t="s">
        <v>566</v>
      </c>
      <c r="D468" s="290" t="s">
        <v>54</v>
      </c>
      <c r="E468" s="290">
        <v>48.72</v>
      </c>
      <c r="F468" s="303"/>
      <c r="G468" s="270">
        <f>G466+F467</f>
        <v>87527.800999999992</v>
      </c>
      <c r="H468" s="290">
        <v>215.751</v>
      </c>
      <c r="I468" s="290" t="s">
        <v>2112</v>
      </c>
      <c r="J468" s="303">
        <v>671</v>
      </c>
      <c r="K468" s="303">
        <v>335.5</v>
      </c>
      <c r="L468" s="290">
        <v>152</v>
      </c>
      <c r="M468" s="290">
        <v>174</v>
      </c>
      <c r="N468" s="290">
        <v>326</v>
      </c>
      <c r="O468" s="290">
        <v>162</v>
      </c>
      <c r="P468" s="290">
        <v>168</v>
      </c>
      <c r="Q468" s="290">
        <v>330</v>
      </c>
      <c r="R468" s="290" t="s">
        <v>2876</v>
      </c>
      <c r="S468" s="290" t="s">
        <v>2877</v>
      </c>
      <c r="T468" s="293">
        <v>577562.45600000001</v>
      </c>
      <c r="U468" s="293">
        <v>3264837.537</v>
      </c>
      <c r="V468" s="285"/>
      <c r="W468" s="289" t="s">
        <v>889</v>
      </c>
      <c r="X468" s="1321"/>
      <c r="Y468" s="290"/>
      <c r="Z468" s="1316"/>
    </row>
    <row r="469" spans="1:26" ht="32.1" customHeight="1">
      <c r="A469" s="258"/>
      <c r="B469" s="290"/>
      <c r="C469" s="290"/>
      <c r="D469" s="290"/>
      <c r="E469" s="290"/>
      <c r="F469" s="303">
        <v>308</v>
      </c>
      <c r="G469" s="268"/>
      <c r="H469" s="290"/>
      <c r="I469" s="290"/>
      <c r="J469" s="303"/>
      <c r="K469" s="303"/>
      <c r="L469" s="290"/>
      <c r="M469" s="290"/>
      <c r="N469" s="290"/>
      <c r="O469" s="290"/>
      <c r="P469" s="290"/>
      <c r="Q469" s="290"/>
      <c r="R469" s="290"/>
      <c r="S469" s="290"/>
      <c r="T469" s="293"/>
      <c r="U469" s="293"/>
      <c r="V469" s="285"/>
      <c r="W469" s="289"/>
      <c r="X469" s="1321"/>
      <c r="Y469" s="290"/>
      <c r="Z469" s="1316"/>
    </row>
    <row r="470" spans="1:26" ht="32.1" customHeight="1">
      <c r="A470" s="258">
        <v>232</v>
      </c>
      <c r="B470" s="290" t="s">
        <v>2112</v>
      </c>
      <c r="C470" s="290" t="s">
        <v>567</v>
      </c>
      <c r="D470" s="290" t="s">
        <v>67</v>
      </c>
      <c r="E470" s="290">
        <v>45.72</v>
      </c>
      <c r="F470" s="303"/>
      <c r="G470" s="270">
        <f>G468+F469</f>
        <v>87835.800999999992</v>
      </c>
      <c r="H470" s="290">
        <v>215.71600000000001</v>
      </c>
      <c r="I470" s="290" t="s">
        <v>2112</v>
      </c>
      <c r="J470" s="303">
        <v>655</v>
      </c>
      <c r="K470" s="303">
        <v>327.5</v>
      </c>
      <c r="L470" s="290">
        <v>134</v>
      </c>
      <c r="M470" s="290">
        <v>158</v>
      </c>
      <c r="N470" s="290">
        <v>292</v>
      </c>
      <c r="O470" s="290">
        <v>141</v>
      </c>
      <c r="P470" s="290">
        <v>163</v>
      </c>
      <c r="Q470" s="290">
        <v>304</v>
      </c>
      <c r="R470" s="290" t="s">
        <v>2878</v>
      </c>
      <c r="S470" s="290" t="s">
        <v>2879</v>
      </c>
      <c r="T470" s="293">
        <v>577644.19200000004</v>
      </c>
      <c r="U470" s="293">
        <v>3265134.4939999999</v>
      </c>
      <c r="V470" s="285"/>
      <c r="W470" s="289" t="s">
        <v>889</v>
      </c>
      <c r="X470" s="1321"/>
      <c r="Y470" s="290"/>
      <c r="Z470" s="1316"/>
    </row>
    <row r="471" spans="1:26" ht="32.1" customHeight="1">
      <c r="A471" s="258"/>
      <c r="B471" s="290"/>
      <c r="C471" s="290"/>
      <c r="D471" s="290"/>
      <c r="E471" s="290"/>
      <c r="F471" s="303">
        <v>347</v>
      </c>
      <c r="G471" s="268"/>
      <c r="H471" s="290"/>
      <c r="I471" s="290"/>
      <c r="J471" s="303"/>
      <c r="K471" s="303"/>
      <c r="L471" s="290"/>
      <c r="M471" s="290"/>
      <c r="N471" s="290"/>
      <c r="O471" s="290"/>
      <c r="P471" s="290"/>
      <c r="Q471" s="290"/>
      <c r="R471" s="290"/>
      <c r="S471" s="290"/>
      <c r="T471" s="293"/>
      <c r="U471" s="293"/>
      <c r="V471" s="285" t="s">
        <v>2581</v>
      </c>
      <c r="W471" s="289"/>
      <c r="X471" s="1321"/>
      <c r="Y471" s="290"/>
      <c r="Z471" s="1316"/>
    </row>
    <row r="472" spans="1:26" ht="32.1" customHeight="1">
      <c r="A472" s="258">
        <v>233</v>
      </c>
      <c r="B472" s="290" t="s">
        <v>2112</v>
      </c>
      <c r="C472" s="290" t="s">
        <v>568</v>
      </c>
      <c r="D472" s="290" t="s">
        <v>54</v>
      </c>
      <c r="E472" s="290">
        <v>48.72</v>
      </c>
      <c r="F472" s="303"/>
      <c r="G472" s="270">
        <f>G470+F471</f>
        <v>88182.800999999992</v>
      </c>
      <c r="H472" s="290">
        <v>215.45500000000001</v>
      </c>
      <c r="I472" s="290" t="s">
        <v>2112</v>
      </c>
      <c r="J472" s="303">
        <v>700.26900000000001</v>
      </c>
      <c r="K472" s="303">
        <v>350.1345</v>
      </c>
      <c r="L472" s="290">
        <v>190</v>
      </c>
      <c r="M472" s="290">
        <v>131</v>
      </c>
      <c r="N472" s="290">
        <v>321</v>
      </c>
      <c r="O472" s="290">
        <v>185</v>
      </c>
      <c r="P472" s="290">
        <v>146</v>
      </c>
      <c r="Q472" s="290">
        <v>331</v>
      </c>
      <c r="R472" s="290" t="s">
        <v>2880</v>
      </c>
      <c r="S472" s="290" t="s">
        <v>2881</v>
      </c>
      <c r="T472" s="293">
        <v>577736.27800000005</v>
      </c>
      <c r="U472" s="293">
        <v>3265469.0520000001</v>
      </c>
      <c r="V472" s="285"/>
      <c r="W472" s="289" t="s">
        <v>889</v>
      </c>
      <c r="X472" s="1321"/>
      <c r="Y472" s="290"/>
      <c r="Z472" s="1316"/>
    </row>
    <row r="473" spans="1:26" ht="32.1" customHeight="1">
      <c r="A473" s="258"/>
      <c r="B473" s="290"/>
      <c r="C473" s="290"/>
      <c r="D473" s="290"/>
      <c r="E473" s="290"/>
      <c r="F473" s="303">
        <v>353.26900000000001</v>
      </c>
      <c r="G473" s="268"/>
      <c r="H473" s="290"/>
      <c r="I473" s="290"/>
      <c r="J473" s="303"/>
      <c r="K473" s="303"/>
      <c r="L473" s="290"/>
      <c r="M473" s="290"/>
      <c r="N473" s="290"/>
      <c r="O473" s="290"/>
      <c r="P473" s="290"/>
      <c r="Q473" s="290"/>
      <c r="R473" s="290"/>
      <c r="S473" s="290"/>
      <c r="T473" s="293"/>
      <c r="U473" s="293"/>
      <c r="V473" s="285"/>
      <c r="W473" s="289"/>
      <c r="X473" s="1321"/>
      <c r="Y473" s="290"/>
      <c r="Z473" s="1316"/>
    </row>
    <row r="474" spans="1:26" ht="32.1" customHeight="1">
      <c r="A474" s="258">
        <v>234</v>
      </c>
      <c r="B474" s="290" t="s">
        <v>2882</v>
      </c>
      <c r="C474" s="290" t="s">
        <v>207</v>
      </c>
      <c r="D474" s="290" t="s">
        <v>448</v>
      </c>
      <c r="E474" s="290">
        <v>56.35</v>
      </c>
      <c r="F474" s="303"/>
      <c r="G474" s="270">
        <f>G472+F473</f>
        <v>88536.069999999992</v>
      </c>
      <c r="H474" s="290">
        <v>215.05600000000001</v>
      </c>
      <c r="I474" s="290" t="s">
        <v>2883</v>
      </c>
      <c r="J474" s="303">
        <v>623.05999999999995</v>
      </c>
      <c r="K474" s="303">
        <v>311.52999999999997</v>
      </c>
      <c r="L474" s="290">
        <v>222</v>
      </c>
      <c r="M474" s="290">
        <v>51</v>
      </c>
      <c r="N474" s="290">
        <v>273</v>
      </c>
      <c r="O474" s="290">
        <v>208</v>
      </c>
      <c r="P474" s="290">
        <v>92</v>
      </c>
      <c r="Q474" s="290">
        <v>300</v>
      </c>
      <c r="R474" s="290" t="s">
        <v>2884</v>
      </c>
      <c r="S474" s="290" t="s">
        <v>2885</v>
      </c>
      <c r="T474" s="293">
        <v>577830.027</v>
      </c>
      <c r="U474" s="293">
        <v>3265809.6540000001</v>
      </c>
      <c r="V474" s="285"/>
      <c r="W474" s="289" t="s">
        <v>889</v>
      </c>
      <c r="X474" s="1321"/>
      <c r="Y474" s="290"/>
      <c r="Z474" s="1316"/>
    </row>
    <row r="475" spans="1:26" ht="32.1" customHeight="1">
      <c r="A475" s="258"/>
      <c r="B475" s="290"/>
      <c r="C475" s="290"/>
      <c r="D475" s="290"/>
      <c r="E475" s="290"/>
      <c r="F475" s="303">
        <v>269.791</v>
      </c>
      <c r="G475" s="268"/>
      <c r="H475" s="290"/>
      <c r="I475" s="290"/>
      <c r="J475" s="303"/>
      <c r="K475" s="303"/>
      <c r="L475" s="290"/>
      <c r="M475" s="290"/>
      <c r="N475" s="290"/>
      <c r="O475" s="290"/>
      <c r="P475" s="290"/>
      <c r="Q475" s="290"/>
      <c r="R475" s="290"/>
      <c r="S475" s="290"/>
      <c r="T475" s="293"/>
      <c r="U475" s="293"/>
      <c r="V475" s="305" t="s">
        <v>2886</v>
      </c>
      <c r="W475" s="290"/>
      <c r="X475" s="1322"/>
      <c r="Y475" s="290"/>
      <c r="Z475" s="1317"/>
    </row>
    <row r="476" spans="1:26" ht="32.1" customHeight="1">
      <c r="A476" s="258">
        <v>235</v>
      </c>
      <c r="B476" s="290" t="s">
        <v>2887</v>
      </c>
      <c r="C476" s="290" t="s">
        <v>457</v>
      </c>
      <c r="D476" s="290" t="s">
        <v>618</v>
      </c>
      <c r="E476" s="290">
        <v>65.349999999999994</v>
      </c>
      <c r="F476" s="303"/>
      <c r="G476" s="270">
        <f>G474+F475</f>
        <v>88805.86099999999</v>
      </c>
      <c r="H476" s="290">
        <v>215.18899999999999</v>
      </c>
      <c r="I476" s="290" t="s">
        <v>2888</v>
      </c>
      <c r="J476" s="303">
        <v>532.96600000000001</v>
      </c>
      <c r="K476" s="303">
        <v>266.483</v>
      </c>
      <c r="L476" s="290">
        <v>219</v>
      </c>
      <c r="M476" s="290">
        <v>268</v>
      </c>
      <c r="N476" s="290">
        <v>487</v>
      </c>
      <c r="O476" s="290">
        <v>178</v>
      </c>
      <c r="P476" s="290">
        <v>201</v>
      </c>
      <c r="Q476" s="290">
        <v>379</v>
      </c>
      <c r="R476" s="290" t="s">
        <v>2889</v>
      </c>
      <c r="S476" s="290" t="s">
        <v>2890</v>
      </c>
      <c r="T476" s="293">
        <v>577894.76</v>
      </c>
      <c r="U476" s="293">
        <v>3266071.5639999998</v>
      </c>
      <c r="V476" s="285"/>
      <c r="W476" s="290" t="s">
        <v>932</v>
      </c>
      <c r="X476" s="1323" t="s">
        <v>742</v>
      </c>
      <c r="Y476" s="285"/>
      <c r="Z476" s="1323" t="s">
        <v>740</v>
      </c>
    </row>
    <row r="477" spans="1:26" ht="32.1" customHeight="1">
      <c r="A477" s="258"/>
      <c r="B477" s="290"/>
      <c r="C477" s="290"/>
      <c r="D477" s="290"/>
      <c r="E477" s="290"/>
      <c r="F477" s="303">
        <v>263.17500000000001</v>
      </c>
      <c r="G477" s="268"/>
      <c r="H477" s="290"/>
      <c r="I477" s="290"/>
      <c r="J477" s="303"/>
      <c r="K477" s="303"/>
      <c r="L477" s="290"/>
      <c r="M477" s="290"/>
      <c r="N477" s="290"/>
      <c r="O477" s="290"/>
      <c r="P477" s="290"/>
      <c r="Q477" s="290"/>
      <c r="R477" s="290"/>
      <c r="S477" s="290"/>
      <c r="T477" s="293"/>
      <c r="U477" s="293"/>
      <c r="V477" s="305" t="s">
        <v>2891</v>
      </c>
      <c r="W477" s="290"/>
      <c r="X477" s="1316"/>
      <c r="Y477" s="285"/>
      <c r="Z477" s="1316"/>
    </row>
    <row r="478" spans="1:26" ht="32.1" customHeight="1">
      <c r="A478" s="258">
        <v>236</v>
      </c>
      <c r="B478" s="290" t="s">
        <v>2892</v>
      </c>
      <c r="C478" s="290" t="s">
        <v>459</v>
      </c>
      <c r="D478" s="290" t="s">
        <v>546</v>
      </c>
      <c r="E478" s="290">
        <v>50.35</v>
      </c>
      <c r="F478" s="303"/>
      <c r="G478" s="270">
        <f>G476+F477</f>
        <v>89069.035999999993</v>
      </c>
      <c r="H478" s="290">
        <v>215.84200000000001</v>
      </c>
      <c r="I478" s="290" t="s">
        <v>2893</v>
      </c>
      <c r="J478" s="303">
        <v>655.17499999999995</v>
      </c>
      <c r="K478" s="303">
        <v>327.58749999999998</v>
      </c>
      <c r="L478" s="290">
        <v>-4</v>
      </c>
      <c r="M478" s="290">
        <v>179</v>
      </c>
      <c r="N478" s="290">
        <v>175</v>
      </c>
      <c r="O478" s="290">
        <v>63</v>
      </c>
      <c r="P478" s="290">
        <v>183</v>
      </c>
      <c r="Q478" s="290">
        <v>246</v>
      </c>
      <c r="R478" s="290" t="s">
        <v>2894</v>
      </c>
      <c r="S478" s="290" t="s">
        <v>2895</v>
      </c>
      <c r="T478" s="293">
        <v>577987.00199999998</v>
      </c>
      <c r="U478" s="293">
        <v>3266318.0440000002</v>
      </c>
      <c r="V478" s="285"/>
      <c r="W478" s="290" t="s">
        <v>932</v>
      </c>
      <c r="X478" s="1316"/>
      <c r="Y478" s="285"/>
      <c r="Z478" s="1316"/>
    </row>
    <row r="479" spans="1:26" ht="32.1" customHeight="1">
      <c r="A479" s="258"/>
      <c r="B479" s="290"/>
      <c r="C479" s="290"/>
      <c r="D479" s="290"/>
      <c r="E479" s="290"/>
      <c r="F479" s="303">
        <v>392</v>
      </c>
      <c r="G479" s="268"/>
      <c r="H479" s="290"/>
      <c r="I479" s="290"/>
      <c r="J479" s="303"/>
      <c r="K479" s="303"/>
      <c r="L479" s="290"/>
      <c r="M479" s="290"/>
      <c r="N479" s="290"/>
      <c r="O479" s="290"/>
      <c r="P479" s="290"/>
      <c r="Q479" s="290"/>
      <c r="R479" s="290"/>
      <c r="S479" s="290"/>
      <c r="T479" s="293"/>
      <c r="U479" s="293"/>
      <c r="V479" s="285" t="s">
        <v>2896</v>
      </c>
      <c r="W479" s="290"/>
      <c r="X479" s="1316"/>
      <c r="Y479" s="285"/>
      <c r="Z479" s="1316"/>
    </row>
    <row r="480" spans="1:26" ht="32.1" customHeight="1">
      <c r="A480" s="258">
        <v>237</v>
      </c>
      <c r="B480" s="290" t="s">
        <v>2112</v>
      </c>
      <c r="C480" s="290" t="s">
        <v>460</v>
      </c>
      <c r="D480" s="290" t="s">
        <v>69</v>
      </c>
      <c r="E480" s="290">
        <v>54.72</v>
      </c>
      <c r="F480" s="303"/>
      <c r="G480" s="270">
        <f>G478+F479</f>
        <v>89461.035999999993</v>
      </c>
      <c r="H480" s="290">
        <v>216.04</v>
      </c>
      <c r="I480" s="290" t="s">
        <v>2112</v>
      </c>
      <c r="J480" s="303">
        <v>830</v>
      </c>
      <c r="K480" s="303">
        <v>415</v>
      </c>
      <c r="L480" s="290">
        <v>214</v>
      </c>
      <c r="M480" s="290">
        <v>205</v>
      </c>
      <c r="N480" s="290">
        <v>419</v>
      </c>
      <c r="O480" s="290">
        <v>210</v>
      </c>
      <c r="P480" s="290">
        <v>209</v>
      </c>
      <c r="Q480" s="290">
        <v>419</v>
      </c>
      <c r="R480" s="290" t="s">
        <v>2897</v>
      </c>
      <c r="S480" s="290" t="s">
        <v>2898</v>
      </c>
      <c r="T480" s="293">
        <v>578099.05599999998</v>
      </c>
      <c r="U480" s="293">
        <v>3266693.6869999999</v>
      </c>
      <c r="V480" s="285"/>
      <c r="W480" s="290" t="s">
        <v>932</v>
      </c>
      <c r="X480" s="1316"/>
      <c r="Y480" s="285"/>
      <c r="Z480" s="1316"/>
    </row>
    <row r="481" spans="1:26" ht="32.1" customHeight="1">
      <c r="A481" s="258"/>
      <c r="B481" s="290"/>
      <c r="C481" s="290"/>
      <c r="D481" s="290"/>
      <c r="E481" s="290"/>
      <c r="F481" s="303">
        <v>438</v>
      </c>
      <c r="G481" s="268"/>
      <c r="H481" s="290"/>
      <c r="I481" s="290"/>
      <c r="J481" s="303"/>
      <c r="K481" s="303"/>
      <c r="L481" s="290"/>
      <c r="M481" s="290"/>
      <c r="N481" s="290"/>
      <c r="O481" s="290"/>
      <c r="P481" s="290"/>
      <c r="Q481" s="290"/>
      <c r="R481" s="290"/>
      <c r="S481" s="290"/>
      <c r="T481" s="293"/>
      <c r="U481" s="293"/>
      <c r="V481" s="285" t="s">
        <v>2899</v>
      </c>
      <c r="W481" s="290"/>
      <c r="X481" s="1316"/>
      <c r="Y481" s="285"/>
      <c r="Z481" s="1316"/>
    </row>
    <row r="482" spans="1:26" ht="32.1" customHeight="1">
      <c r="A482" s="258">
        <v>238</v>
      </c>
      <c r="B482" s="290" t="s">
        <v>2112</v>
      </c>
      <c r="C482" s="290" t="s">
        <v>570</v>
      </c>
      <c r="D482" s="290" t="s">
        <v>433</v>
      </c>
      <c r="E482" s="290">
        <v>57.72</v>
      </c>
      <c r="F482" s="303"/>
      <c r="G482" s="270">
        <f>G480+F481</f>
        <v>89899.035999999993</v>
      </c>
      <c r="H482" s="290">
        <v>216.49299999999999</v>
      </c>
      <c r="I482" s="290" t="s">
        <v>2112</v>
      </c>
      <c r="J482" s="303">
        <v>807.97699999999998</v>
      </c>
      <c r="K482" s="303">
        <v>403.98849999999999</v>
      </c>
      <c r="L482" s="290">
        <v>234</v>
      </c>
      <c r="M482" s="290">
        <v>232</v>
      </c>
      <c r="N482" s="290">
        <v>466</v>
      </c>
      <c r="O482" s="290">
        <v>231</v>
      </c>
      <c r="P482" s="290">
        <v>221</v>
      </c>
      <c r="Q482" s="290">
        <v>452</v>
      </c>
      <c r="R482" s="290" t="s">
        <v>2900</v>
      </c>
      <c r="S482" s="290" t="s">
        <v>2901</v>
      </c>
      <c r="T482" s="293">
        <v>578224.25899999996</v>
      </c>
      <c r="U482" s="293">
        <v>3267113.4109999998</v>
      </c>
      <c r="V482" s="285"/>
      <c r="W482" s="290" t="s">
        <v>932</v>
      </c>
      <c r="X482" s="1316"/>
      <c r="Y482" s="285"/>
      <c r="Z482" s="1316"/>
    </row>
    <row r="483" spans="1:26" ht="32.1" customHeight="1">
      <c r="A483" s="258"/>
      <c r="B483" s="290"/>
      <c r="C483" s="290"/>
      <c r="D483" s="290"/>
      <c r="E483" s="290"/>
      <c r="F483" s="303">
        <v>369.97699999999998</v>
      </c>
      <c r="G483" s="268"/>
      <c r="H483" s="290"/>
      <c r="I483" s="290"/>
      <c r="J483" s="303"/>
      <c r="K483" s="303"/>
      <c r="L483" s="290"/>
      <c r="M483" s="290"/>
      <c r="N483" s="290"/>
      <c r="O483" s="290"/>
      <c r="P483" s="290"/>
      <c r="Q483" s="290"/>
      <c r="R483" s="290"/>
      <c r="S483" s="290"/>
      <c r="T483" s="293"/>
      <c r="U483" s="293"/>
      <c r="V483" s="305" t="s">
        <v>2902</v>
      </c>
      <c r="W483" s="290"/>
      <c r="X483" s="1316"/>
      <c r="Y483" s="285"/>
      <c r="Z483" s="1316"/>
    </row>
    <row r="484" spans="1:26" ht="32.1" customHeight="1">
      <c r="A484" s="258">
        <v>239</v>
      </c>
      <c r="B484" s="290" t="s">
        <v>2903</v>
      </c>
      <c r="C484" s="290" t="s">
        <v>462</v>
      </c>
      <c r="D484" s="290" t="s">
        <v>439</v>
      </c>
      <c r="E484" s="290">
        <v>47.35</v>
      </c>
      <c r="F484" s="303"/>
      <c r="G484" s="270">
        <f>G482+F483</f>
        <v>90269.012999999992</v>
      </c>
      <c r="H484" s="290">
        <v>216.53299999999999</v>
      </c>
      <c r="I484" s="290" t="s">
        <v>2904</v>
      </c>
      <c r="J484" s="303">
        <v>679.97699999999998</v>
      </c>
      <c r="K484" s="303">
        <v>339.98849999999999</v>
      </c>
      <c r="L484" s="290">
        <v>138</v>
      </c>
      <c r="M484" s="290">
        <v>87</v>
      </c>
      <c r="N484" s="290">
        <v>225</v>
      </c>
      <c r="O484" s="290">
        <v>151</v>
      </c>
      <c r="P484" s="290">
        <v>111</v>
      </c>
      <c r="Q484" s="290">
        <v>262</v>
      </c>
      <c r="R484" s="290" t="s">
        <v>2905</v>
      </c>
      <c r="S484" s="290" t="s">
        <v>2906</v>
      </c>
      <c r="T484" s="293">
        <v>578330.01699999999</v>
      </c>
      <c r="U484" s="293">
        <v>3267467.9509999999</v>
      </c>
      <c r="V484" s="285"/>
      <c r="W484" s="290" t="s">
        <v>932</v>
      </c>
      <c r="X484" s="1316"/>
      <c r="Y484" s="285"/>
      <c r="Z484" s="1316"/>
    </row>
    <row r="485" spans="1:26" ht="32.1" customHeight="1">
      <c r="A485" s="258"/>
      <c r="B485" s="290"/>
      <c r="C485" s="290"/>
      <c r="D485" s="290"/>
      <c r="E485" s="290"/>
      <c r="F485" s="303">
        <v>310</v>
      </c>
      <c r="G485" s="268"/>
      <c r="H485" s="290"/>
      <c r="I485" s="290"/>
      <c r="J485" s="303"/>
      <c r="K485" s="303"/>
      <c r="L485" s="290"/>
      <c r="M485" s="290"/>
      <c r="N485" s="290"/>
      <c r="O485" s="290"/>
      <c r="P485" s="290"/>
      <c r="Q485" s="290"/>
      <c r="R485" s="290"/>
      <c r="S485" s="290"/>
      <c r="T485" s="293"/>
      <c r="U485" s="293"/>
      <c r="V485" s="285" t="s">
        <v>2907</v>
      </c>
      <c r="W485" s="290"/>
      <c r="X485" s="1316"/>
      <c r="Y485" s="285"/>
      <c r="Z485" s="1316"/>
    </row>
    <row r="486" spans="1:26" ht="32.1" customHeight="1">
      <c r="A486" s="258">
        <v>240</v>
      </c>
      <c r="B486" s="290" t="s">
        <v>2112</v>
      </c>
      <c r="C486" s="290" t="s">
        <v>571</v>
      </c>
      <c r="D486" s="290" t="s">
        <v>433</v>
      </c>
      <c r="E486" s="290">
        <v>57.72</v>
      </c>
      <c r="F486" s="303"/>
      <c r="G486" s="270">
        <f>G484+F485</f>
        <v>90579.012999999992</v>
      </c>
      <c r="H486" s="290">
        <v>216.81700000000001</v>
      </c>
      <c r="I486" s="290" t="s">
        <v>2112</v>
      </c>
      <c r="J486" s="303">
        <v>698.61099999999999</v>
      </c>
      <c r="K486" s="303">
        <v>349.30549999999999</v>
      </c>
      <c r="L486" s="290">
        <v>224</v>
      </c>
      <c r="M486" s="290">
        <v>102</v>
      </c>
      <c r="N486" s="290">
        <v>326</v>
      </c>
      <c r="O486" s="290">
        <v>200</v>
      </c>
      <c r="P486" s="290">
        <v>135</v>
      </c>
      <c r="Q486" s="290">
        <v>335</v>
      </c>
      <c r="R486" s="290" t="s">
        <v>2908</v>
      </c>
      <c r="S486" s="290" t="s">
        <v>2909</v>
      </c>
      <c r="T486" s="293">
        <v>578454.26899999997</v>
      </c>
      <c r="U486" s="293">
        <v>3267751.9610000001</v>
      </c>
      <c r="V486" s="285"/>
      <c r="W486" s="290" t="s">
        <v>932</v>
      </c>
      <c r="X486" s="1316"/>
      <c r="Y486" s="285"/>
      <c r="Z486" s="1316"/>
    </row>
    <row r="487" spans="1:26" ht="32.1" customHeight="1">
      <c r="A487" s="258"/>
      <c r="B487" s="290"/>
      <c r="C487" s="290"/>
      <c r="D487" s="290"/>
      <c r="E487" s="290"/>
      <c r="F487" s="303">
        <v>388.61099999999999</v>
      </c>
      <c r="G487" s="268"/>
      <c r="H487" s="290"/>
      <c r="I487" s="290"/>
      <c r="J487" s="303"/>
      <c r="K487" s="303"/>
      <c r="L487" s="290"/>
      <c r="M487" s="290"/>
      <c r="N487" s="290"/>
      <c r="O487" s="290"/>
      <c r="P487" s="290"/>
      <c r="Q487" s="290"/>
      <c r="R487" s="290"/>
      <c r="S487" s="290"/>
      <c r="T487" s="293"/>
      <c r="U487" s="293"/>
      <c r="V487" s="285" t="s">
        <v>2910</v>
      </c>
      <c r="W487" s="290"/>
      <c r="X487" s="1316"/>
      <c r="Y487" s="285"/>
      <c r="Z487" s="1316"/>
    </row>
    <row r="488" spans="1:26" ht="32.1" customHeight="1">
      <c r="A488" s="258">
        <v>241</v>
      </c>
      <c r="B488" s="290" t="s">
        <v>2911</v>
      </c>
      <c r="C488" s="290" t="s">
        <v>205</v>
      </c>
      <c r="D488" s="290" t="s">
        <v>572</v>
      </c>
      <c r="E488" s="290">
        <v>66.45</v>
      </c>
      <c r="F488" s="303"/>
      <c r="G488" s="270">
        <f>G486+F487</f>
        <v>90967.623999999996</v>
      </c>
      <c r="H488" s="290">
        <v>217.29400000000001</v>
      </c>
      <c r="I488" s="290" t="s">
        <v>2912</v>
      </c>
      <c r="J488" s="303">
        <v>591.91700000000003</v>
      </c>
      <c r="K488" s="303">
        <v>295.95850000000002</v>
      </c>
      <c r="L488" s="290">
        <v>287</v>
      </c>
      <c r="M488" s="290">
        <v>100</v>
      </c>
      <c r="N488" s="290">
        <v>387</v>
      </c>
      <c r="O488" s="290">
        <v>256</v>
      </c>
      <c r="P488" s="290">
        <v>101</v>
      </c>
      <c r="Q488" s="290">
        <v>357</v>
      </c>
      <c r="R488" s="290" t="s">
        <v>2913</v>
      </c>
      <c r="S488" s="290" t="s">
        <v>2914</v>
      </c>
      <c r="T488" s="293">
        <v>578610.02899999998</v>
      </c>
      <c r="U488" s="293">
        <v>3268107.99</v>
      </c>
      <c r="V488" s="285"/>
      <c r="W488" s="290" t="s">
        <v>932</v>
      </c>
      <c r="X488" s="1316"/>
      <c r="Y488" s="285"/>
      <c r="Z488" s="1316"/>
    </row>
    <row r="489" spans="1:26" ht="32.1" customHeight="1">
      <c r="A489" s="258"/>
      <c r="B489" s="290"/>
      <c r="C489" s="290"/>
      <c r="D489" s="290"/>
      <c r="E489" s="290"/>
      <c r="F489" s="303">
        <v>203.30600000000001</v>
      </c>
      <c r="G489" s="268"/>
      <c r="H489" s="290"/>
      <c r="I489" s="290"/>
      <c r="J489" s="303"/>
      <c r="K489" s="303"/>
      <c r="L489" s="290"/>
      <c r="M489" s="290"/>
      <c r="N489" s="290"/>
      <c r="O489" s="290"/>
      <c r="P489" s="290"/>
      <c r="Q489" s="290"/>
      <c r="R489" s="290"/>
      <c r="S489" s="290"/>
      <c r="T489" s="293"/>
      <c r="U489" s="293"/>
      <c r="V489" s="305" t="s">
        <v>2915</v>
      </c>
      <c r="W489" s="290"/>
      <c r="X489" s="1316"/>
      <c r="Y489" s="285"/>
      <c r="Z489" s="1316"/>
    </row>
    <row r="490" spans="1:26" ht="32.1" customHeight="1">
      <c r="A490" s="258">
        <v>242</v>
      </c>
      <c r="B490" s="290" t="s">
        <v>2916</v>
      </c>
      <c r="C490" s="290" t="s">
        <v>463</v>
      </c>
      <c r="D490" s="290" t="s">
        <v>572</v>
      </c>
      <c r="E490" s="290">
        <v>66.45</v>
      </c>
      <c r="F490" s="303"/>
      <c r="G490" s="270">
        <f>G488+F489</f>
        <v>91170.93</v>
      </c>
      <c r="H490" s="290">
        <v>217.399</v>
      </c>
      <c r="I490" s="290" t="s">
        <v>2917</v>
      </c>
      <c r="J490" s="303">
        <v>600.30600000000004</v>
      </c>
      <c r="K490" s="303">
        <v>300.15300000000002</v>
      </c>
      <c r="L490" s="290">
        <v>103</v>
      </c>
      <c r="M490" s="290">
        <v>287</v>
      </c>
      <c r="N490" s="290">
        <v>390</v>
      </c>
      <c r="O490" s="290">
        <v>102</v>
      </c>
      <c r="P490" s="290">
        <v>263</v>
      </c>
      <c r="Q490" s="290">
        <v>365</v>
      </c>
      <c r="R490" s="290" t="s">
        <v>2918</v>
      </c>
      <c r="S490" s="290" t="s">
        <v>2919</v>
      </c>
      <c r="T490" s="293">
        <v>578782.55599999998</v>
      </c>
      <c r="U490" s="293">
        <v>3268215.5430000001</v>
      </c>
      <c r="V490" s="285"/>
      <c r="W490" s="290" t="s">
        <v>932</v>
      </c>
      <c r="X490" s="1316"/>
      <c r="Y490" s="285"/>
      <c r="Z490" s="1316"/>
    </row>
    <row r="491" spans="1:26" ht="32.1" customHeight="1">
      <c r="A491" s="258"/>
      <c r="B491" s="290"/>
      <c r="C491" s="290"/>
      <c r="D491" s="290"/>
      <c r="E491" s="290"/>
      <c r="F491" s="303">
        <v>397</v>
      </c>
      <c r="G491" s="268"/>
      <c r="H491" s="290"/>
      <c r="I491" s="290"/>
      <c r="J491" s="303"/>
      <c r="K491" s="303"/>
      <c r="L491" s="290"/>
      <c r="M491" s="290"/>
      <c r="N491" s="290"/>
      <c r="O491" s="290"/>
      <c r="P491" s="290"/>
      <c r="Q491" s="290"/>
      <c r="R491" s="290"/>
      <c r="S491" s="290"/>
      <c r="T491" s="293"/>
      <c r="U491" s="293"/>
      <c r="V491" s="285" t="s">
        <v>2598</v>
      </c>
      <c r="W491" s="290"/>
      <c r="X491" s="1316"/>
      <c r="Y491" s="285"/>
      <c r="Z491" s="1316"/>
    </row>
    <row r="492" spans="1:26" ht="32.1" customHeight="1">
      <c r="A492" s="258">
        <v>243</v>
      </c>
      <c r="B492" s="290" t="s">
        <v>2112</v>
      </c>
      <c r="C492" s="290" t="s">
        <v>575</v>
      </c>
      <c r="D492" s="290" t="s">
        <v>69</v>
      </c>
      <c r="E492" s="290">
        <v>54.72</v>
      </c>
      <c r="F492" s="303"/>
      <c r="G492" s="270">
        <f>G490+F491</f>
        <v>91567.93</v>
      </c>
      <c r="H492" s="290">
        <v>218.18700000000001</v>
      </c>
      <c r="I492" s="290" t="s">
        <v>2112</v>
      </c>
      <c r="J492" s="303">
        <v>806</v>
      </c>
      <c r="K492" s="303">
        <v>403</v>
      </c>
      <c r="L492" s="290">
        <v>111</v>
      </c>
      <c r="M492" s="290">
        <v>238</v>
      </c>
      <c r="N492" s="290">
        <v>349</v>
      </c>
      <c r="O492" s="290">
        <v>136</v>
      </c>
      <c r="P492" s="290">
        <v>229</v>
      </c>
      <c r="Q492" s="290">
        <v>365</v>
      </c>
      <c r="R492" s="290" t="s">
        <v>2920</v>
      </c>
      <c r="S492" s="290" t="s">
        <v>2921</v>
      </c>
      <c r="T492" s="293">
        <v>579034.35900000005</v>
      </c>
      <c r="U492" s="293">
        <v>3268522.47</v>
      </c>
      <c r="V492" s="285"/>
      <c r="W492" s="290" t="s">
        <v>932</v>
      </c>
      <c r="X492" s="1316"/>
      <c r="Y492" s="285"/>
      <c r="Z492" s="1316"/>
    </row>
    <row r="493" spans="1:26" ht="32.1" customHeight="1">
      <c r="A493" s="258"/>
      <c r="B493" s="290"/>
      <c r="C493" s="290"/>
      <c r="D493" s="290"/>
      <c r="E493" s="290"/>
      <c r="F493" s="303">
        <v>409</v>
      </c>
      <c r="G493" s="268"/>
      <c r="H493" s="290"/>
      <c r="I493" s="290"/>
      <c r="J493" s="303"/>
      <c r="K493" s="303"/>
      <c r="L493" s="290"/>
      <c r="M493" s="290"/>
      <c r="N493" s="290"/>
      <c r="O493" s="290"/>
      <c r="P493" s="290"/>
      <c r="Q493" s="290"/>
      <c r="R493" s="290"/>
      <c r="S493" s="290"/>
      <c r="T493" s="293"/>
      <c r="U493" s="293"/>
      <c r="V493" s="285" t="s">
        <v>2922</v>
      </c>
      <c r="W493" s="290"/>
      <c r="X493" s="1316"/>
      <c r="Y493" s="285"/>
      <c r="Z493" s="1316"/>
    </row>
    <row r="494" spans="1:26" ht="32.1" customHeight="1">
      <c r="A494" s="258">
        <v>244</v>
      </c>
      <c r="B494" s="290" t="s">
        <v>2112</v>
      </c>
      <c r="C494" s="290" t="s">
        <v>576</v>
      </c>
      <c r="D494" s="290" t="s">
        <v>54</v>
      </c>
      <c r="E494" s="290">
        <v>48.72</v>
      </c>
      <c r="F494" s="303"/>
      <c r="G494" s="270">
        <f>G492+F493</f>
        <v>91976.93</v>
      </c>
      <c r="H494" s="290">
        <v>216.88900000000001</v>
      </c>
      <c r="I494" s="290" t="s">
        <v>2112</v>
      </c>
      <c r="J494" s="303">
        <v>770</v>
      </c>
      <c r="K494" s="303">
        <v>385</v>
      </c>
      <c r="L494" s="290">
        <v>172</v>
      </c>
      <c r="M494" s="290">
        <v>178</v>
      </c>
      <c r="N494" s="290">
        <v>350</v>
      </c>
      <c r="O494" s="290">
        <v>181</v>
      </c>
      <c r="P494" s="290">
        <v>179</v>
      </c>
      <c r="Q494" s="290">
        <v>360</v>
      </c>
      <c r="R494" s="290" t="s">
        <v>2923</v>
      </c>
      <c r="S494" s="290" t="s">
        <v>2924</v>
      </c>
      <c r="T494" s="293">
        <v>579293.77399999998</v>
      </c>
      <c r="U494" s="293">
        <v>3268838.6740000001</v>
      </c>
      <c r="V494" s="285"/>
      <c r="W494" s="290" t="s">
        <v>932</v>
      </c>
      <c r="X494" s="1316"/>
      <c r="Y494" s="285"/>
      <c r="Z494" s="1316"/>
    </row>
    <row r="495" spans="1:26" ht="32.1" customHeight="1">
      <c r="A495" s="258"/>
      <c r="B495" s="290"/>
      <c r="C495" s="290"/>
      <c r="D495" s="290"/>
      <c r="E495" s="290"/>
      <c r="F495" s="303">
        <v>361</v>
      </c>
      <c r="G495" s="268"/>
      <c r="H495" s="290"/>
      <c r="I495" s="290"/>
      <c r="J495" s="303"/>
      <c r="K495" s="303"/>
      <c r="L495" s="290"/>
      <c r="M495" s="290"/>
      <c r="N495" s="290"/>
      <c r="O495" s="290"/>
      <c r="P495" s="290"/>
      <c r="Q495" s="290"/>
      <c r="R495" s="290"/>
      <c r="S495" s="290"/>
      <c r="T495" s="293"/>
      <c r="U495" s="293"/>
      <c r="V495" s="285" t="s">
        <v>2642</v>
      </c>
      <c r="W495" s="290"/>
      <c r="X495" s="1316"/>
      <c r="Y495" s="285"/>
      <c r="Z495" s="1316"/>
    </row>
    <row r="496" spans="1:26" ht="32.1" customHeight="1">
      <c r="A496" s="258">
        <v>245</v>
      </c>
      <c r="B496" s="290" t="s">
        <v>2112</v>
      </c>
      <c r="C496" s="290" t="s">
        <v>577</v>
      </c>
      <c r="D496" s="290" t="s">
        <v>54</v>
      </c>
      <c r="E496" s="290">
        <v>48.72</v>
      </c>
      <c r="F496" s="303"/>
      <c r="G496" s="270">
        <f>G494+F495</f>
        <v>92337.93</v>
      </c>
      <c r="H496" s="290">
        <v>217.40199999999999</v>
      </c>
      <c r="I496" s="290" t="s">
        <v>2112</v>
      </c>
      <c r="J496" s="303">
        <v>734</v>
      </c>
      <c r="K496" s="303">
        <v>367</v>
      </c>
      <c r="L496" s="290">
        <v>183</v>
      </c>
      <c r="M496" s="290">
        <v>173</v>
      </c>
      <c r="N496" s="290">
        <v>356</v>
      </c>
      <c r="O496" s="290">
        <v>183</v>
      </c>
      <c r="P496" s="290">
        <v>177</v>
      </c>
      <c r="Q496" s="290">
        <v>360</v>
      </c>
      <c r="R496" s="290" t="s">
        <v>2925</v>
      </c>
      <c r="S496" s="290" t="s">
        <v>2926</v>
      </c>
      <c r="T496" s="293">
        <v>579522.74399999995</v>
      </c>
      <c r="U496" s="293">
        <v>3269117.7680000002</v>
      </c>
      <c r="V496" s="285"/>
      <c r="W496" s="290" t="s">
        <v>932</v>
      </c>
      <c r="X496" s="1316"/>
      <c r="Y496" s="285"/>
      <c r="Z496" s="1316"/>
    </row>
    <row r="497" spans="1:26" ht="32.1" customHeight="1">
      <c r="A497" s="258"/>
      <c r="B497" s="290"/>
      <c r="C497" s="290"/>
      <c r="D497" s="290"/>
      <c r="E497" s="290"/>
      <c r="F497" s="303">
        <v>373</v>
      </c>
      <c r="G497" s="268"/>
      <c r="H497" s="290"/>
      <c r="I497" s="290"/>
      <c r="J497" s="303"/>
      <c r="K497" s="303"/>
      <c r="L497" s="290"/>
      <c r="M497" s="290"/>
      <c r="N497" s="290"/>
      <c r="O497" s="290"/>
      <c r="P497" s="290"/>
      <c r="Q497" s="290"/>
      <c r="R497" s="290"/>
      <c r="S497" s="290"/>
      <c r="T497" s="293"/>
      <c r="U497" s="293"/>
      <c r="V497" s="285" t="s">
        <v>2927</v>
      </c>
      <c r="W497" s="290"/>
      <c r="X497" s="1316"/>
      <c r="Y497" s="285"/>
      <c r="Z497" s="1316"/>
    </row>
    <row r="498" spans="1:26" ht="32.1" customHeight="1">
      <c r="A498" s="258">
        <v>246</v>
      </c>
      <c r="B498" s="290" t="s">
        <v>2112</v>
      </c>
      <c r="C498" s="290" t="s">
        <v>578</v>
      </c>
      <c r="D498" s="290" t="s">
        <v>64</v>
      </c>
      <c r="E498" s="290">
        <v>51.72</v>
      </c>
      <c r="F498" s="303"/>
      <c r="G498" s="270">
        <f>G496+F497</f>
        <v>92710.93</v>
      </c>
      <c r="H498" s="290">
        <v>217.24700000000001</v>
      </c>
      <c r="I498" s="290" t="s">
        <v>2112</v>
      </c>
      <c r="J498" s="303">
        <v>773</v>
      </c>
      <c r="K498" s="303">
        <v>386.5</v>
      </c>
      <c r="L498" s="290">
        <v>201</v>
      </c>
      <c r="M498" s="290">
        <v>197</v>
      </c>
      <c r="N498" s="290">
        <v>398</v>
      </c>
      <c r="O498" s="290">
        <v>197</v>
      </c>
      <c r="P498" s="290">
        <v>198</v>
      </c>
      <c r="Q498" s="290">
        <v>395</v>
      </c>
      <c r="R498" s="290" t="s">
        <v>2928</v>
      </c>
      <c r="S498" s="290" t="s">
        <v>2929</v>
      </c>
      <c r="T498" s="293">
        <v>579759.32499999995</v>
      </c>
      <c r="U498" s="293">
        <v>3269406.14</v>
      </c>
      <c r="V498" s="285"/>
      <c r="W498" s="290" t="s">
        <v>932</v>
      </c>
      <c r="X498" s="1316"/>
      <c r="Y498" s="285"/>
      <c r="Z498" s="1316"/>
    </row>
    <row r="499" spans="1:26" ht="32.1" customHeight="1">
      <c r="A499" s="258"/>
      <c r="B499" s="290"/>
      <c r="C499" s="290"/>
      <c r="D499" s="290"/>
      <c r="E499" s="290"/>
      <c r="F499" s="303">
        <v>400</v>
      </c>
      <c r="G499" s="268"/>
      <c r="H499" s="290"/>
      <c r="I499" s="290"/>
      <c r="J499" s="303"/>
      <c r="K499" s="303"/>
      <c r="L499" s="290"/>
      <c r="M499" s="290"/>
      <c r="N499" s="290"/>
      <c r="O499" s="290"/>
      <c r="P499" s="290"/>
      <c r="Q499" s="290"/>
      <c r="R499" s="290"/>
      <c r="S499" s="290"/>
      <c r="T499" s="293"/>
      <c r="U499" s="293"/>
      <c r="V499" s="285" t="s">
        <v>2642</v>
      </c>
      <c r="W499" s="290"/>
      <c r="X499" s="1316"/>
      <c r="Y499" s="285"/>
      <c r="Z499" s="1316"/>
    </row>
    <row r="500" spans="1:26" ht="32.1" customHeight="1">
      <c r="A500" s="258">
        <v>247</v>
      </c>
      <c r="B500" s="290" t="s">
        <v>2112</v>
      </c>
      <c r="C500" s="290" t="s">
        <v>579</v>
      </c>
      <c r="D500" s="290" t="s">
        <v>64</v>
      </c>
      <c r="E500" s="290">
        <v>51.72</v>
      </c>
      <c r="F500" s="303"/>
      <c r="G500" s="270">
        <f>G498+F499</f>
        <v>93110.93</v>
      </c>
      <c r="H500" s="290">
        <v>217.94399999999999</v>
      </c>
      <c r="I500" s="290" t="s">
        <v>2112</v>
      </c>
      <c r="J500" s="303">
        <v>803</v>
      </c>
      <c r="K500" s="303">
        <v>401.5</v>
      </c>
      <c r="L500" s="290">
        <v>204</v>
      </c>
      <c r="M500" s="290">
        <v>201</v>
      </c>
      <c r="N500" s="290">
        <v>405</v>
      </c>
      <c r="O500" s="290">
        <v>203</v>
      </c>
      <c r="P500" s="290">
        <v>202</v>
      </c>
      <c r="Q500" s="290">
        <v>405</v>
      </c>
      <c r="R500" s="290" t="s">
        <v>2930</v>
      </c>
      <c r="S500" s="290" t="s">
        <v>2931</v>
      </c>
      <c r="T500" s="293">
        <v>580013.03099999996</v>
      </c>
      <c r="U500" s="293">
        <v>3269715.3859999999</v>
      </c>
      <c r="V500" s="285"/>
      <c r="W500" s="290" t="s">
        <v>932</v>
      </c>
      <c r="X500" s="1316"/>
      <c r="Y500" s="285"/>
      <c r="Z500" s="1316"/>
    </row>
    <row r="501" spans="1:26" ht="32.1" customHeight="1">
      <c r="A501" s="258"/>
      <c r="B501" s="290"/>
      <c r="C501" s="290"/>
      <c r="D501" s="290"/>
      <c r="E501" s="290"/>
      <c r="F501" s="303">
        <v>403</v>
      </c>
      <c r="G501" s="268"/>
      <c r="H501" s="290"/>
      <c r="I501" s="290"/>
      <c r="J501" s="303"/>
      <c r="K501" s="303"/>
      <c r="L501" s="290"/>
      <c r="M501" s="290"/>
      <c r="N501" s="290"/>
      <c r="O501" s="290"/>
      <c r="P501" s="290"/>
      <c r="Q501" s="290"/>
      <c r="R501" s="290"/>
      <c r="S501" s="290"/>
      <c r="T501" s="293"/>
      <c r="U501" s="293"/>
      <c r="V501" s="285" t="s">
        <v>2932</v>
      </c>
      <c r="W501" s="290"/>
      <c r="X501" s="1316"/>
      <c r="Y501" s="285"/>
      <c r="Z501" s="1316"/>
    </row>
    <row r="502" spans="1:26" ht="32.1" customHeight="1">
      <c r="A502" s="258">
        <v>248</v>
      </c>
      <c r="B502" s="290" t="s">
        <v>2112</v>
      </c>
      <c r="C502" s="290" t="s">
        <v>580</v>
      </c>
      <c r="D502" s="290" t="s">
        <v>64</v>
      </c>
      <c r="E502" s="290">
        <v>51.72</v>
      </c>
      <c r="F502" s="303"/>
      <c r="G502" s="270">
        <f>G500+F501</f>
        <v>93513.93</v>
      </c>
      <c r="H502" s="290">
        <v>218.059</v>
      </c>
      <c r="I502" s="290" t="s">
        <v>2112</v>
      </c>
      <c r="J502" s="303">
        <v>779.54300000000001</v>
      </c>
      <c r="K502" s="303">
        <v>389.7715</v>
      </c>
      <c r="L502" s="290">
        <v>202</v>
      </c>
      <c r="M502" s="290">
        <v>207</v>
      </c>
      <c r="N502" s="290">
        <v>409</v>
      </c>
      <c r="O502" s="290">
        <v>203</v>
      </c>
      <c r="P502" s="290">
        <v>202</v>
      </c>
      <c r="Q502" s="290">
        <v>405</v>
      </c>
      <c r="R502" s="290" t="s">
        <v>2933</v>
      </c>
      <c r="S502" s="290" t="s">
        <v>2934</v>
      </c>
      <c r="T502" s="293">
        <v>580268.64099999995</v>
      </c>
      <c r="U502" s="293">
        <v>3270026.952</v>
      </c>
      <c r="V502" s="285"/>
      <c r="W502" s="290" t="s">
        <v>932</v>
      </c>
      <c r="X502" s="1316"/>
      <c r="Y502" s="285"/>
      <c r="Z502" s="1316"/>
    </row>
    <row r="503" spans="1:26" ht="32.1" customHeight="1">
      <c r="A503" s="258"/>
      <c r="B503" s="290"/>
      <c r="C503" s="290"/>
      <c r="D503" s="290"/>
      <c r="E503" s="290"/>
      <c r="F503" s="303">
        <v>376.54300000000001</v>
      </c>
      <c r="G503" s="268"/>
      <c r="H503" s="290"/>
      <c r="I503" s="290"/>
      <c r="J503" s="303"/>
      <c r="K503" s="303"/>
      <c r="L503" s="290"/>
      <c r="M503" s="290"/>
      <c r="N503" s="290"/>
      <c r="O503" s="290"/>
      <c r="P503" s="290"/>
      <c r="Q503" s="290"/>
      <c r="R503" s="290"/>
      <c r="S503" s="290"/>
      <c r="T503" s="293"/>
      <c r="U503" s="293"/>
      <c r="V503" s="285"/>
      <c r="W503" s="290"/>
      <c r="X503" s="1316"/>
      <c r="Y503" s="285"/>
      <c r="Z503" s="1316"/>
    </row>
    <row r="504" spans="1:26" ht="32.1" customHeight="1">
      <c r="A504" s="258">
        <v>249</v>
      </c>
      <c r="B504" s="290" t="s">
        <v>2935</v>
      </c>
      <c r="C504" s="290" t="s">
        <v>208</v>
      </c>
      <c r="D504" s="290" t="s">
        <v>536</v>
      </c>
      <c r="E504" s="290">
        <v>47.55</v>
      </c>
      <c r="F504" s="303"/>
      <c r="G504" s="270">
        <f>G502+F503</f>
        <v>93890.472999999998</v>
      </c>
      <c r="H504" s="290">
        <v>217.821</v>
      </c>
      <c r="I504" s="290" t="s">
        <v>2936</v>
      </c>
      <c r="J504" s="303">
        <v>759.54300000000001</v>
      </c>
      <c r="K504" s="303">
        <v>379.7715</v>
      </c>
      <c r="L504" s="290">
        <v>170</v>
      </c>
      <c r="M504" s="290">
        <v>172</v>
      </c>
      <c r="N504" s="290">
        <v>342</v>
      </c>
      <c r="O504" s="290">
        <v>175</v>
      </c>
      <c r="P504" s="290">
        <v>178</v>
      </c>
      <c r="Q504" s="290">
        <v>353</v>
      </c>
      <c r="R504" s="290" t="s">
        <v>2937</v>
      </c>
      <c r="S504" s="290" t="s">
        <v>2938</v>
      </c>
      <c r="T504" s="293">
        <v>580507.46900000004</v>
      </c>
      <c r="U504" s="293">
        <v>3270318.0630000001</v>
      </c>
      <c r="V504" s="285"/>
      <c r="W504" s="290" t="s">
        <v>2939</v>
      </c>
      <c r="X504" s="1316"/>
      <c r="Y504" s="285"/>
      <c r="Z504" s="1316"/>
    </row>
    <row r="505" spans="1:26" ht="32.1" customHeight="1">
      <c r="A505" s="258"/>
      <c r="B505" s="290"/>
      <c r="C505" s="290"/>
      <c r="D505" s="290"/>
      <c r="E505" s="290"/>
      <c r="F505" s="303">
        <v>383</v>
      </c>
      <c r="G505" s="268"/>
      <c r="H505" s="290"/>
      <c r="I505" s="290"/>
      <c r="J505" s="303"/>
      <c r="K505" s="303"/>
      <c r="L505" s="290"/>
      <c r="M505" s="290"/>
      <c r="N505" s="290"/>
      <c r="O505" s="290"/>
      <c r="P505" s="290"/>
      <c r="Q505" s="290"/>
      <c r="R505" s="290"/>
      <c r="S505" s="290"/>
      <c r="T505" s="293"/>
      <c r="U505" s="293"/>
      <c r="V505" s="285" t="s">
        <v>2589</v>
      </c>
      <c r="W505" s="290"/>
      <c r="X505" s="1316"/>
      <c r="Y505" s="285"/>
      <c r="Z505" s="1316"/>
    </row>
    <row r="506" spans="1:26" ht="32.1" customHeight="1">
      <c r="A506" s="258">
        <v>250</v>
      </c>
      <c r="B506" s="290" t="s">
        <v>2112</v>
      </c>
      <c r="C506" s="290" t="s">
        <v>581</v>
      </c>
      <c r="D506" s="290" t="s">
        <v>64</v>
      </c>
      <c r="E506" s="290">
        <v>51.72</v>
      </c>
      <c r="F506" s="303"/>
      <c r="G506" s="270">
        <f>G504+F505</f>
        <v>94273.472999999998</v>
      </c>
      <c r="H506" s="290">
        <v>218.309</v>
      </c>
      <c r="I506" s="290" t="s">
        <v>2112</v>
      </c>
      <c r="J506" s="303">
        <v>757</v>
      </c>
      <c r="K506" s="303">
        <v>378.5</v>
      </c>
      <c r="L506" s="290">
        <v>211</v>
      </c>
      <c r="M506" s="290">
        <v>169</v>
      </c>
      <c r="N506" s="290">
        <v>380</v>
      </c>
      <c r="O506" s="290">
        <v>206</v>
      </c>
      <c r="P506" s="290">
        <v>175</v>
      </c>
      <c r="Q506" s="290">
        <v>381</v>
      </c>
      <c r="R506" s="290" t="s">
        <v>2940</v>
      </c>
      <c r="S506" s="290" t="s">
        <v>2941</v>
      </c>
      <c r="T506" s="293">
        <v>580632.58700000006</v>
      </c>
      <c r="U506" s="293">
        <v>3270680.05</v>
      </c>
      <c r="V506" s="285"/>
      <c r="W506" s="290" t="s">
        <v>2942</v>
      </c>
      <c r="X506" s="1316"/>
      <c r="Y506" s="285"/>
      <c r="Z506" s="1316"/>
    </row>
    <row r="507" spans="1:26" ht="32.1" customHeight="1">
      <c r="A507" s="258"/>
      <c r="B507" s="290"/>
      <c r="C507" s="290"/>
      <c r="D507" s="290"/>
      <c r="E507" s="290"/>
      <c r="F507" s="303">
        <v>374</v>
      </c>
      <c r="G507" s="268"/>
      <c r="H507" s="290"/>
      <c r="I507" s="290"/>
      <c r="J507" s="303"/>
      <c r="K507" s="303"/>
      <c r="L507" s="290"/>
      <c r="M507" s="290"/>
      <c r="N507" s="290"/>
      <c r="O507" s="290"/>
      <c r="P507" s="290"/>
      <c r="Q507" s="290"/>
      <c r="R507" s="290"/>
      <c r="S507" s="290"/>
      <c r="T507" s="293"/>
      <c r="U507" s="293"/>
      <c r="V507" s="285" t="s">
        <v>2670</v>
      </c>
      <c r="W507" s="290"/>
      <c r="X507" s="1316"/>
      <c r="Y507" s="285"/>
      <c r="Z507" s="1316"/>
    </row>
    <row r="508" spans="1:26" ht="32.1" customHeight="1">
      <c r="A508" s="258">
        <v>251</v>
      </c>
      <c r="B508" s="290" t="s">
        <v>2112</v>
      </c>
      <c r="C508" s="290" t="s">
        <v>582</v>
      </c>
      <c r="D508" s="290" t="s">
        <v>69</v>
      </c>
      <c r="E508" s="290">
        <v>54.72</v>
      </c>
      <c r="F508" s="303"/>
      <c r="G508" s="270">
        <f>G506+F507</f>
        <v>94647.472999999998</v>
      </c>
      <c r="H508" s="290">
        <v>218.934</v>
      </c>
      <c r="I508" s="290" t="s">
        <v>2112</v>
      </c>
      <c r="J508" s="303">
        <v>777.154</v>
      </c>
      <c r="K508" s="303">
        <v>388.577</v>
      </c>
      <c r="L508" s="290">
        <v>206</v>
      </c>
      <c r="M508" s="290">
        <v>231</v>
      </c>
      <c r="N508" s="290">
        <v>437</v>
      </c>
      <c r="O508" s="290">
        <v>201</v>
      </c>
      <c r="P508" s="290">
        <v>223</v>
      </c>
      <c r="Q508" s="290">
        <v>424</v>
      </c>
      <c r="R508" s="290" t="s">
        <v>2943</v>
      </c>
      <c r="S508" s="290" t="s">
        <v>2944</v>
      </c>
      <c r="T508" s="293">
        <v>580754.76500000001</v>
      </c>
      <c r="U508" s="293">
        <v>3271033.53</v>
      </c>
      <c r="V508" s="285"/>
      <c r="W508" s="290" t="s">
        <v>2942</v>
      </c>
      <c r="X508" s="1316"/>
      <c r="Y508" s="285"/>
      <c r="Z508" s="1316"/>
    </row>
    <row r="509" spans="1:26" ht="32.1" customHeight="1">
      <c r="A509" s="258"/>
      <c r="B509" s="290"/>
      <c r="C509" s="290"/>
      <c r="D509" s="290"/>
      <c r="E509" s="290"/>
      <c r="F509" s="303">
        <v>403.154</v>
      </c>
      <c r="G509" s="268"/>
      <c r="H509" s="290"/>
      <c r="I509" s="290"/>
      <c r="J509" s="303"/>
      <c r="K509" s="303"/>
      <c r="L509" s="290"/>
      <c r="M509" s="290"/>
      <c r="N509" s="290"/>
      <c r="O509" s="290"/>
      <c r="P509" s="290"/>
      <c r="Q509" s="290"/>
      <c r="R509" s="290"/>
      <c r="S509" s="290"/>
      <c r="T509" s="293"/>
      <c r="U509" s="293"/>
      <c r="V509" s="285" t="s">
        <v>2945</v>
      </c>
      <c r="W509" s="290"/>
      <c r="X509" s="1316"/>
      <c r="Y509" s="285"/>
      <c r="Z509" s="1316"/>
    </row>
    <row r="510" spans="1:26" ht="32.1" customHeight="1">
      <c r="A510" s="258">
        <v>252</v>
      </c>
      <c r="B510" s="290" t="s">
        <v>2946</v>
      </c>
      <c r="C510" s="290" t="s">
        <v>583</v>
      </c>
      <c r="D510" s="290" t="s">
        <v>434</v>
      </c>
      <c r="E510" s="290">
        <v>48.45</v>
      </c>
      <c r="F510" s="303"/>
      <c r="G510" s="270">
        <f>G508+F509</f>
        <v>95050.626999999993</v>
      </c>
      <c r="H510" s="290">
        <v>218.297</v>
      </c>
      <c r="I510" s="290" t="s">
        <v>2947</v>
      </c>
      <c r="J510" s="303">
        <v>803.154</v>
      </c>
      <c r="K510" s="303">
        <v>401.577</v>
      </c>
      <c r="L510" s="290">
        <v>173</v>
      </c>
      <c r="M510" s="290">
        <v>172</v>
      </c>
      <c r="N510" s="290">
        <v>345</v>
      </c>
      <c r="O510" s="290">
        <v>182</v>
      </c>
      <c r="P510" s="290">
        <v>180</v>
      </c>
      <c r="Q510" s="290">
        <v>362</v>
      </c>
      <c r="R510" s="290" t="s">
        <v>2948</v>
      </c>
      <c r="S510" s="290" t="s">
        <v>2949</v>
      </c>
      <c r="T510" s="293">
        <v>580886.46699999995</v>
      </c>
      <c r="U510" s="293">
        <v>3271414.5649999999</v>
      </c>
      <c r="V510" s="285"/>
      <c r="W510" s="290" t="s">
        <v>2942</v>
      </c>
      <c r="X510" s="1316"/>
      <c r="Y510" s="285"/>
      <c r="Z510" s="1316"/>
    </row>
    <row r="511" spans="1:26" ht="32.1" customHeight="1">
      <c r="A511" s="258"/>
      <c r="B511" s="290"/>
      <c r="C511" s="290"/>
      <c r="D511" s="290"/>
      <c r="E511" s="290"/>
      <c r="F511" s="303">
        <v>400</v>
      </c>
      <c r="G511" s="268"/>
      <c r="H511" s="290"/>
      <c r="I511" s="290"/>
      <c r="J511" s="303"/>
      <c r="K511" s="303"/>
      <c r="L511" s="290"/>
      <c r="M511" s="290"/>
      <c r="N511" s="290"/>
      <c r="O511" s="290"/>
      <c r="P511" s="290"/>
      <c r="Q511" s="290"/>
      <c r="R511" s="290"/>
      <c r="S511" s="290"/>
      <c r="T511" s="293"/>
      <c r="U511" s="293"/>
      <c r="V511" s="285" t="s">
        <v>2950</v>
      </c>
      <c r="W511" s="290"/>
      <c r="X511" s="1316"/>
      <c r="Y511" s="285"/>
      <c r="Z511" s="1316"/>
    </row>
    <row r="512" spans="1:26" ht="32.1" customHeight="1">
      <c r="A512" s="258">
        <v>253</v>
      </c>
      <c r="B512" s="290" t="s">
        <v>2112</v>
      </c>
      <c r="C512" s="290" t="s">
        <v>584</v>
      </c>
      <c r="D512" s="290" t="s">
        <v>69</v>
      </c>
      <c r="E512" s="290">
        <v>54.72</v>
      </c>
      <c r="F512" s="303"/>
      <c r="G512" s="270">
        <f>G510+F511</f>
        <v>95450.626999999993</v>
      </c>
      <c r="H512" s="290">
        <v>218.77</v>
      </c>
      <c r="I512" s="290" t="s">
        <v>2112</v>
      </c>
      <c r="J512" s="303">
        <v>766.74800000000005</v>
      </c>
      <c r="K512" s="303">
        <v>383.37400000000002</v>
      </c>
      <c r="L512" s="290">
        <v>229</v>
      </c>
      <c r="M512" s="290">
        <v>207</v>
      </c>
      <c r="N512" s="290">
        <v>436</v>
      </c>
      <c r="O512" s="290">
        <v>221</v>
      </c>
      <c r="P512" s="290">
        <v>201</v>
      </c>
      <c r="Q512" s="290">
        <v>422</v>
      </c>
      <c r="R512" s="290" t="s">
        <v>2951</v>
      </c>
      <c r="S512" s="290" t="s">
        <v>2952</v>
      </c>
      <c r="T512" s="293">
        <v>581193.25600000005</v>
      </c>
      <c r="U512" s="293">
        <v>3271671.2370000002</v>
      </c>
      <c r="V512" s="285"/>
      <c r="W512" s="290" t="s">
        <v>2942</v>
      </c>
      <c r="X512" s="1316"/>
      <c r="Y512" s="285"/>
      <c r="Z512" s="1316"/>
    </row>
    <row r="513" spans="1:26" ht="32.1" customHeight="1">
      <c r="A513" s="258"/>
      <c r="B513" s="290"/>
      <c r="C513" s="290"/>
      <c r="D513" s="290"/>
      <c r="E513" s="290"/>
      <c r="F513" s="303">
        <v>366.74799999999999</v>
      </c>
      <c r="G513" s="268"/>
      <c r="H513" s="290"/>
      <c r="I513" s="290"/>
      <c r="J513" s="303"/>
      <c r="K513" s="303"/>
      <c r="L513" s="290"/>
      <c r="M513" s="290"/>
      <c r="N513" s="290"/>
      <c r="O513" s="290"/>
      <c r="P513" s="290"/>
      <c r="Q513" s="290"/>
      <c r="R513" s="290"/>
      <c r="S513" s="290"/>
      <c r="T513" s="293"/>
      <c r="U513" s="293"/>
      <c r="V513" s="285" t="s">
        <v>2953</v>
      </c>
      <c r="W513" s="290"/>
      <c r="X513" s="1316"/>
      <c r="Y513" s="285"/>
      <c r="Z513" s="1316"/>
    </row>
    <row r="514" spans="1:26" ht="32.1" customHeight="1">
      <c r="A514" s="258">
        <v>254</v>
      </c>
      <c r="B514" s="290" t="s">
        <v>2954</v>
      </c>
      <c r="C514" s="290" t="s">
        <v>585</v>
      </c>
      <c r="D514" s="290" t="s">
        <v>436</v>
      </c>
      <c r="E514" s="290">
        <v>50.35</v>
      </c>
      <c r="F514" s="303"/>
      <c r="G514" s="270">
        <f>G512+F513</f>
        <v>95817.375</v>
      </c>
      <c r="H514" s="290">
        <v>217.89</v>
      </c>
      <c r="I514" s="290" t="s">
        <v>2955</v>
      </c>
      <c r="J514" s="303">
        <v>773.74800000000005</v>
      </c>
      <c r="K514" s="303">
        <v>386.87400000000002</v>
      </c>
      <c r="L514" s="290">
        <v>160</v>
      </c>
      <c r="M514" s="290">
        <v>172</v>
      </c>
      <c r="N514" s="290">
        <v>332</v>
      </c>
      <c r="O514" s="290">
        <v>167</v>
      </c>
      <c r="P514" s="290">
        <v>181</v>
      </c>
      <c r="Q514" s="290">
        <v>348</v>
      </c>
      <c r="R514" s="290" t="s">
        <v>2956</v>
      </c>
      <c r="S514" s="290" t="s">
        <v>2957</v>
      </c>
      <c r="T514" s="293">
        <v>581474.54099999997</v>
      </c>
      <c r="U514" s="293">
        <v>3271906.5729999999</v>
      </c>
      <c r="V514" s="285"/>
      <c r="W514" s="290" t="s">
        <v>2942</v>
      </c>
      <c r="X514" s="1316"/>
      <c r="Y514" s="285"/>
      <c r="Z514" s="1316"/>
    </row>
    <row r="515" spans="1:26" ht="32.1" customHeight="1">
      <c r="A515" s="258"/>
      <c r="B515" s="290"/>
      <c r="C515" s="290"/>
      <c r="D515" s="290"/>
      <c r="E515" s="290"/>
      <c r="F515" s="303">
        <v>407</v>
      </c>
      <c r="G515" s="268"/>
      <c r="H515" s="290"/>
      <c r="I515" s="290"/>
      <c r="J515" s="303"/>
      <c r="K515" s="303"/>
      <c r="L515" s="290"/>
      <c r="M515" s="290"/>
      <c r="N515" s="290"/>
      <c r="O515" s="290"/>
      <c r="P515" s="290"/>
      <c r="Q515" s="290"/>
      <c r="R515" s="290"/>
      <c r="S515" s="290"/>
      <c r="T515" s="293"/>
      <c r="U515" s="293"/>
      <c r="V515" s="285" t="s">
        <v>2958</v>
      </c>
      <c r="W515" s="290"/>
      <c r="X515" s="1316"/>
      <c r="Y515" s="285"/>
      <c r="Z515" s="1316"/>
    </row>
    <row r="516" spans="1:26" ht="32.1" customHeight="1">
      <c r="A516" s="258">
        <v>255</v>
      </c>
      <c r="B516" s="290" t="s">
        <v>2112</v>
      </c>
      <c r="C516" s="290" t="s">
        <v>586</v>
      </c>
      <c r="D516" s="290" t="s">
        <v>433</v>
      </c>
      <c r="E516" s="290">
        <v>57.72</v>
      </c>
      <c r="F516" s="303"/>
      <c r="G516" s="270">
        <f>G514+F515</f>
        <v>96224.375</v>
      </c>
      <c r="H516" s="290">
        <v>218.05799999999999</v>
      </c>
      <c r="I516" s="290" t="s">
        <v>2112</v>
      </c>
      <c r="J516" s="303">
        <v>771.18200000000002</v>
      </c>
      <c r="K516" s="303">
        <v>385.59100000000001</v>
      </c>
      <c r="L516" s="290">
        <v>236</v>
      </c>
      <c r="M516" s="290">
        <v>232</v>
      </c>
      <c r="N516" s="290">
        <v>468</v>
      </c>
      <c r="O516" s="290">
        <v>227</v>
      </c>
      <c r="P516" s="290">
        <v>218</v>
      </c>
      <c r="Q516" s="290">
        <v>445</v>
      </c>
      <c r="R516" s="290" t="s">
        <v>2959</v>
      </c>
      <c r="S516" s="290" t="s">
        <v>2960</v>
      </c>
      <c r="T516" s="293">
        <v>581737.58600000001</v>
      </c>
      <c r="U516" s="293">
        <v>3272217.1469999999</v>
      </c>
      <c r="V516" s="285"/>
      <c r="W516" s="290" t="s">
        <v>2942</v>
      </c>
      <c r="X516" s="1316"/>
      <c r="Y516" s="285"/>
      <c r="Z516" s="1316"/>
    </row>
    <row r="517" spans="1:26" ht="32.1" customHeight="1">
      <c r="A517" s="258"/>
      <c r="B517" s="290"/>
      <c r="C517" s="290"/>
      <c r="D517" s="290"/>
      <c r="E517" s="290"/>
      <c r="F517" s="303">
        <v>364.18200000000002</v>
      </c>
      <c r="G517" s="268"/>
      <c r="H517" s="290"/>
      <c r="I517" s="290"/>
      <c r="J517" s="303"/>
      <c r="K517" s="303"/>
      <c r="L517" s="290"/>
      <c r="M517" s="290"/>
      <c r="N517" s="290"/>
      <c r="O517" s="290"/>
      <c r="P517" s="290"/>
      <c r="Q517" s="290"/>
      <c r="R517" s="290"/>
      <c r="S517" s="290"/>
      <c r="T517" s="293"/>
      <c r="U517" s="293"/>
      <c r="V517" s="285" t="s">
        <v>2961</v>
      </c>
      <c r="W517" s="290"/>
      <c r="X517" s="1316"/>
      <c r="Y517" s="285"/>
      <c r="Z517" s="1316"/>
    </row>
    <row r="518" spans="1:26" ht="32.1" customHeight="1">
      <c r="A518" s="258">
        <v>256</v>
      </c>
      <c r="B518" s="290" t="s">
        <v>2962</v>
      </c>
      <c r="C518" s="290" t="s">
        <v>209</v>
      </c>
      <c r="D518" s="290" t="s">
        <v>439</v>
      </c>
      <c r="E518" s="290">
        <v>47.35</v>
      </c>
      <c r="F518" s="303"/>
      <c r="G518" s="270">
        <f>G516+F517</f>
        <v>96588.557000000001</v>
      </c>
      <c r="H518" s="290">
        <v>218.17699999999999</v>
      </c>
      <c r="I518" s="290" t="s">
        <v>2963</v>
      </c>
      <c r="J518" s="303">
        <v>711.18200000000002</v>
      </c>
      <c r="K518" s="303">
        <v>355.59100000000001</v>
      </c>
      <c r="L518" s="290">
        <v>133</v>
      </c>
      <c r="M518" s="290">
        <v>134</v>
      </c>
      <c r="N518" s="290">
        <v>267</v>
      </c>
      <c r="O518" s="290">
        <v>147</v>
      </c>
      <c r="P518" s="290">
        <v>147</v>
      </c>
      <c r="Q518" s="290">
        <v>294</v>
      </c>
      <c r="R518" s="290" t="s">
        <v>2964</v>
      </c>
      <c r="S518" s="290" t="s">
        <v>2965</v>
      </c>
      <c r="T518" s="293">
        <v>581972.95799999998</v>
      </c>
      <c r="U518" s="293">
        <v>3272495.048</v>
      </c>
      <c r="V518" s="285"/>
      <c r="W518" s="290" t="s">
        <v>2942</v>
      </c>
      <c r="X518" s="1316"/>
      <c r="Y518" s="285"/>
      <c r="Z518" s="1316"/>
    </row>
    <row r="519" spans="1:26" ht="32.1" customHeight="1">
      <c r="A519" s="258"/>
      <c r="B519" s="290"/>
      <c r="C519" s="290"/>
      <c r="D519" s="290"/>
      <c r="E519" s="290"/>
      <c r="F519" s="303">
        <v>347</v>
      </c>
      <c r="G519" s="268"/>
      <c r="H519" s="290"/>
      <c r="I519" s="290"/>
      <c r="J519" s="303"/>
      <c r="K519" s="303"/>
      <c r="L519" s="290"/>
      <c r="M519" s="290"/>
      <c r="N519" s="290"/>
      <c r="O519" s="290"/>
      <c r="P519" s="290"/>
      <c r="Q519" s="290"/>
      <c r="R519" s="290"/>
      <c r="S519" s="290"/>
      <c r="T519" s="293"/>
      <c r="U519" s="293"/>
      <c r="V519" s="285" t="s">
        <v>2966</v>
      </c>
      <c r="W519" s="290"/>
      <c r="X519" s="1316"/>
      <c r="Y519" s="285"/>
      <c r="Z519" s="1316"/>
    </row>
    <row r="520" spans="1:26" ht="32.1" customHeight="1">
      <c r="A520" s="258">
        <v>257</v>
      </c>
      <c r="B520" s="290" t="s">
        <v>2112</v>
      </c>
      <c r="C520" s="290" t="s">
        <v>587</v>
      </c>
      <c r="D520" s="290" t="s">
        <v>69</v>
      </c>
      <c r="E520" s="290">
        <v>54.72</v>
      </c>
      <c r="F520" s="303"/>
      <c r="G520" s="270">
        <f>G518+F519</f>
        <v>96935.557000000001</v>
      </c>
      <c r="H520" s="290">
        <v>218.304</v>
      </c>
      <c r="I520" s="290" t="s">
        <v>2112</v>
      </c>
      <c r="J520" s="303">
        <v>727.09400000000005</v>
      </c>
      <c r="K520" s="303">
        <v>363.54700000000003</v>
      </c>
      <c r="L520" s="290">
        <v>214</v>
      </c>
      <c r="M520" s="290">
        <v>210</v>
      </c>
      <c r="N520" s="290">
        <v>424</v>
      </c>
      <c r="O520" s="290">
        <v>201</v>
      </c>
      <c r="P520" s="290">
        <v>204</v>
      </c>
      <c r="Q520" s="290">
        <v>405</v>
      </c>
      <c r="R520" s="290" t="s">
        <v>2967</v>
      </c>
      <c r="S520" s="290" t="s">
        <v>2968</v>
      </c>
      <c r="T520" s="293">
        <v>582245.32799999998</v>
      </c>
      <c r="U520" s="293">
        <v>3272710.0440000002</v>
      </c>
      <c r="V520" s="285"/>
      <c r="W520" s="290" t="s">
        <v>2942</v>
      </c>
      <c r="X520" s="1316"/>
      <c r="Y520" s="285"/>
      <c r="Z520" s="1316"/>
    </row>
    <row r="521" spans="1:26" ht="32.1" customHeight="1">
      <c r="A521" s="258"/>
      <c r="B521" s="290"/>
      <c r="C521" s="290"/>
      <c r="D521" s="290"/>
      <c r="E521" s="290"/>
      <c r="F521" s="303">
        <v>380.09399999999999</v>
      </c>
      <c r="G521" s="268"/>
      <c r="H521" s="290"/>
      <c r="I521" s="290"/>
      <c r="J521" s="303"/>
      <c r="K521" s="303"/>
      <c r="L521" s="290"/>
      <c r="M521" s="290"/>
      <c r="N521" s="290"/>
      <c r="O521" s="290"/>
      <c r="P521" s="290"/>
      <c r="Q521" s="290"/>
      <c r="R521" s="290"/>
      <c r="S521" s="290"/>
      <c r="T521" s="293"/>
      <c r="U521" s="293"/>
      <c r="V521" s="285" t="s">
        <v>2969</v>
      </c>
      <c r="W521" s="290"/>
      <c r="X521" s="1316"/>
      <c r="Y521" s="285"/>
      <c r="Z521" s="1316"/>
    </row>
    <row r="522" spans="1:26" ht="32.1" customHeight="1">
      <c r="A522" s="258">
        <v>258</v>
      </c>
      <c r="B522" s="290" t="s">
        <v>2970</v>
      </c>
      <c r="C522" s="290" t="s">
        <v>588</v>
      </c>
      <c r="D522" s="290" t="s">
        <v>546</v>
      </c>
      <c r="E522" s="290">
        <v>50.35</v>
      </c>
      <c r="F522" s="303"/>
      <c r="G522" s="270">
        <f>G520+F521</f>
        <v>97315.650999999998</v>
      </c>
      <c r="H522" s="290">
        <v>218.32599999999999</v>
      </c>
      <c r="I522" s="290" t="s">
        <v>2971</v>
      </c>
      <c r="J522" s="303">
        <v>768.09400000000005</v>
      </c>
      <c r="K522" s="303">
        <v>384.04700000000003</v>
      </c>
      <c r="L522" s="290">
        <v>171</v>
      </c>
      <c r="M522" s="290">
        <v>204</v>
      </c>
      <c r="N522" s="290">
        <v>375</v>
      </c>
      <c r="O522" s="290">
        <v>177</v>
      </c>
      <c r="P522" s="290">
        <v>201</v>
      </c>
      <c r="Q522" s="290">
        <v>378</v>
      </c>
      <c r="R522" s="290" t="s">
        <v>2972</v>
      </c>
      <c r="S522" s="290" t="s">
        <v>2973</v>
      </c>
      <c r="T522" s="293">
        <v>582543.67500000005</v>
      </c>
      <c r="U522" s="293">
        <v>3272945.5449999999</v>
      </c>
      <c r="V522" s="285"/>
      <c r="W522" s="290" t="s">
        <v>2974</v>
      </c>
      <c r="X522" s="1316"/>
      <c r="Y522" s="285"/>
      <c r="Z522" s="1316"/>
    </row>
    <row r="523" spans="1:26" ht="32.1" customHeight="1">
      <c r="A523" s="258"/>
      <c r="B523" s="290"/>
      <c r="C523" s="290"/>
      <c r="D523" s="290"/>
      <c r="E523" s="290"/>
      <c r="F523" s="303">
        <v>388</v>
      </c>
      <c r="G523" s="268"/>
      <c r="H523" s="290"/>
      <c r="I523" s="290"/>
      <c r="J523" s="303"/>
      <c r="K523" s="303"/>
      <c r="L523" s="290"/>
      <c r="M523" s="290"/>
      <c r="N523" s="290"/>
      <c r="O523" s="290"/>
      <c r="P523" s="290"/>
      <c r="Q523" s="290"/>
      <c r="R523" s="290"/>
      <c r="S523" s="290"/>
      <c r="T523" s="293"/>
      <c r="U523" s="293"/>
      <c r="V523" s="285"/>
      <c r="W523" s="290"/>
      <c r="X523" s="1316"/>
      <c r="Y523" s="285"/>
      <c r="Z523" s="1316"/>
    </row>
    <row r="524" spans="1:26" ht="32.1" customHeight="1">
      <c r="A524" s="258">
        <v>259</v>
      </c>
      <c r="B524" s="290" t="s">
        <v>2112</v>
      </c>
      <c r="C524" s="290" t="s">
        <v>589</v>
      </c>
      <c r="D524" s="290" t="s">
        <v>54</v>
      </c>
      <c r="E524" s="290">
        <v>48.72</v>
      </c>
      <c r="F524" s="303"/>
      <c r="G524" s="270">
        <f>G522+F523</f>
        <v>97703.650999999998</v>
      </c>
      <c r="H524" s="290">
        <v>218.67</v>
      </c>
      <c r="I524" s="290" t="s">
        <v>2112</v>
      </c>
      <c r="J524" s="303">
        <v>759</v>
      </c>
      <c r="K524" s="303">
        <v>379.5</v>
      </c>
      <c r="L524" s="290">
        <v>185</v>
      </c>
      <c r="M524" s="290">
        <v>182</v>
      </c>
      <c r="N524" s="290">
        <v>367</v>
      </c>
      <c r="O524" s="290">
        <v>188</v>
      </c>
      <c r="P524" s="290">
        <v>183</v>
      </c>
      <c r="Q524" s="290">
        <v>371</v>
      </c>
      <c r="R524" s="290" t="s">
        <v>2975</v>
      </c>
      <c r="S524" s="290" t="s">
        <v>2976</v>
      </c>
      <c r="T524" s="293">
        <v>582818.11199999996</v>
      </c>
      <c r="U524" s="293">
        <v>3273219.8229999999</v>
      </c>
      <c r="V524" s="285"/>
      <c r="W524" s="290" t="s">
        <v>2974</v>
      </c>
      <c r="X524" s="1316"/>
      <c r="Y524" s="285"/>
      <c r="Z524" s="1316"/>
    </row>
    <row r="525" spans="1:26" ht="32.1" customHeight="1">
      <c r="A525" s="258"/>
      <c r="B525" s="290"/>
      <c r="C525" s="290"/>
      <c r="D525" s="290"/>
      <c r="E525" s="290"/>
      <c r="F525" s="303">
        <v>371</v>
      </c>
      <c r="G525" s="268"/>
      <c r="H525" s="290"/>
      <c r="I525" s="290"/>
      <c r="J525" s="303"/>
      <c r="K525" s="303"/>
      <c r="L525" s="290"/>
      <c r="M525" s="290"/>
      <c r="N525" s="290"/>
      <c r="O525" s="290"/>
      <c r="P525" s="290"/>
      <c r="Q525" s="290"/>
      <c r="R525" s="290"/>
      <c r="S525" s="290"/>
      <c r="T525" s="293"/>
      <c r="U525" s="293"/>
      <c r="V525" s="285" t="s">
        <v>2642</v>
      </c>
      <c r="W525" s="290"/>
      <c r="X525" s="1316"/>
      <c r="Y525" s="285"/>
      <c r="Z525" s="1316"/>
    </row>
    <row r="526" spans="1:26" ht="32.1" customHeight="1">
      <c r="A526" s="258">
        <v>260</v>
      </c>
      <c r="B526" s="290" t="s">
        <v>2112</v>
      </c>
      <c r="C526" s="290" t="s">
        <v>590</v>
      </c>
      <c r="D526" s="290" t="s">
        <v>54</v>
      </c>
      <c r="E526" s="290">
        <v>48.72</v>
      </c>
      <c r="F526" s="303"/>
      <c r="G526" s="270">
        <f>G524+F525</f>
        <v>98074.650999999998</v>
      </c>
      <c r="H526" s="290">
        <v>219.505</v>
      </c>
      <c r="I526" s="290" t="s">
        <v>2112</v>
      </c>
      <c r="J526" s="303">
        <v>735</v>
      </c>
      <c r="K526" s="303">
        <v>367.5</v>
      </c>
      <c r="L526" s="290">
        <v>190</v>
      </c>
      <c r="M526" s="290">
        <v>182</v>
      </c>
      <c r="N526" s="290">
        <v>372</v>
      </c>
      <c r="O526" s="290">
        <v>189</v>
      </c>
      <c r="P526" s="290">
        <v>182</v>
      </c>
      <c r="Q526" s="290">
        <v>371</v>
      </c>
      <c r="R526" s="290" t="s">
        <v>2977</v>
      </c>
      <c r="S526" s="290" t="s">
        <v>2978</v>
      </c>
      <c r="T526" s="293">
        <v>583080.52399999998</v>
      </c>
      <c r="U526" s="293">
        <v>3273482.0839999998</v>
      </c>
      <c r="V526" s="285"/>
      <c r="W526" s="290" t="s">
        <v>2974</v>
      </c>
      <c r="X526" s="1316"/>
      <c r="Y526" s="285"/>
      <c r="Z526" s="1316"/>
    </row>
    <row r="527" spans="1:26" ht="32.1" customHeight="1">
      <c r="A527" s="258"/>
      <c r="B527" s="290"/>
      <c r="C527" s="290"/>
      <c r="D527" s="290"/>
      <c r="E527" s="290"/>
      <c r="F527" s="303">
        <v>364</v>
      </c>
      <c r="G527" s="268"/>
      <c r="H527" s="290"/>
      <c r="I527" s="290"/>
      <c r="J527" s="303"/>
      <c r="K527" s="303"/>
      <c r="L527" s="290"/>
      <c r="M527" s="290"/>
      <c r="N527" s="290"/>
      <c r="O527" s="290"/>
      <c r="P527" s="290"/>
      <c r="Q527" s="290"/>
      <c r="R527" s="290"/>
      <c r="S527" s="290"/>
      <c r="T527" s="293"/>
      <c r="U527" s="293"/>
      <c r="V527" s="285" t="s">
        <v>2979</v>
      </c>
      <c r="W527" s="290"/>
      <c r="X527" s="1316"/>
      <c r="Y527" s="285"/>
      <c r="Z527" s="1316"/>
    </row>
    <row r="528" spans="1:26" ht="32.1" customHeight="1">
      <c r="A528" s="258">
        <v>261</v>
      </c>
      <c r="B528" s="290" t="s">
        <v>2112</v>
      </c>
      <c r="C528" s="290" t="s">
        <v>591</v>
      </c>
      <c r="D528" s="290" t="s">
        <v>54</v>
      </c>
      <c r="E528" s="290">
        <v>48.72</v>
      </c>
      <c r="F528" s="303"/>
      <c r="G528" s="270">
        <f>G526+F527</f>
        <v>98438.650999999998</v>
      </c>
      <c r="H528" s="290">
        <v>219.559</v>
      </c>
      <c r="I528" s="290" t="s">
        <v>2112</v>
      </c>
      <c r="J528" s="303">
        <v>700</v>
      </c>
      <c r="K528" s="303">
        <v>350</v>
      </c>
      <c r="L528" s="290">
        <v>183</v>
      </c>
      <c r="M528" s="290">
        <v>121</v>
      </c>
      <c r="N528" s="290">
        <v>304</v>
      </c>
      <c r="O528" s="290">
        <v>183</v>
      </c>
      <c r="P528" s="290">
        <v>135</v>
      </c>
      <c r="Q528" s="290">
        <v>318</v>
      </c>
      <c r="R528" s="290" t="s">
        <v>2980</v>
      </c>
      <c r="S528" s="290" t="s">
        <v>2981</v>
      </c>
      <c r="T528" s="293">
        <v>583337.98499999999</v>
      </c>
      <c r="U528" s="293">
        <v>3273739.3969999999</v>
      </c>
      <c r="V528" s="285"/>
      <c r="W528" s="290" t="s">
        <v>2974</v>
      </c>
      <c r="X528" s="1316"/>
      <c r="Y528" s="285"/>
      <c r="Z528" s="1316"/>
    </row>
    <row r="529" spans="1:28" ht="32.1" customHeight="1">
      <c r="A529" s="258"/>
      <c r="B529" s="290"/>
      <c r="C529" s="290"/>
      <c r="D529" s="290"/>
      <c r="E529" s="290"/>
      <c r="F529" s="303">
        <v>336</v>
      </c>
      <c r="G529" s="268"/>
      <c r="H529" s="290"/>
      <c r="I529" s="290"/>
      <c r="J529" s="303"/>
      <c r="K529" s="303"/>
      <c r="L529" s="290"/>
      <c r="M529" s="290"/>
      <c r="N529" s="290"/>
      <c r="O529" s="290"/>
      <c r="P529" s="290"/>
      <c r="Q529" s="290"/>
      <c r="R529" s="290"/>
      <c r="S529" s="290"/>
      <c r="T529" s="293"/>
      <c r="U529" s="293"/>
      <c r="V529" s="285" t="s">
        <v>2982</v>
      </c>
      <c r="W529" s="290"/>
      <c r="X529" s="1316"/>
      <c r="Y529" s="285"/>
      <c r="Z529" s="1316"/>
    </row>
    <row r="530" spans="1:28" ht="32.1" customHeight="1">
      <c r="A530" s="258">
        <v>262</v>
      </c>
      <c r="B530" s="290" t="s">
        <v>2112</v>
      </c>
      <c r="C530" s="290" t="s">
        <v>592</v>
      </c>
      <c r="D530" s="290" t="s">
        <v>433</v>
      </c>
      <c r="E530" s="290">
        <v>57.72</v>
      </c>
      <c r="F530" s="303"/>
      <c r="G530" s="270">
        <f>G528+F529</f>
        <v>98774.650999999998</v>
      </c>
      <c r="H530" s="290">
        <v>218.93899999999999</v>
      </c>
      <c r="I530" s="290" t="s">
        <v>2112</v>
      </c>
      <c r="J530" s="303">
        <v>754</v>
      </c>
      <c r="K530" s="303">
        <v>377</v>
      </c>
      <c r="L530" s="290">
        <v>215</v>
      </c>
      <c r="M530" s="290">
        <v>223</v>
      </c>
      <c r="N530" s="290">
        <v>438</v>
      </c>
      <c r="O530" s="290">
        <v>202</v>
      </c>
      <c r="P530" s="290">
        <v>220</v>
      </c>
      <c r="Q530" s="290">
        <v>422</v>
      </c>
      <c r="R530" s="290" t="s">
        <v>2983</v>
      </c>
      <c r="S530" s="290" t="s">
        <v>2984</v>
      </c>
      <c r="T530" s="293">
        <v>583575.64099999995</v>
      </c>
      <c r="U530" s="293">
        <v>3273976.9160000002</v>
      </c>
      <c r="V530" s="285"/>
      <c r="W530" s="290" t="s">
        <v>2974</v>
      </c>
      <c r="X530" s="1316"/>
      <c r="Y530" s="285"/>
      <c r="Z530" s="1316"/>
    </row>
    <row r="531" spans="1:28" ht="32.1" customHeight="1">
      <c r="A531" s="258"/>
      <c r="B531" s="290"/>
      <c r="C531" s="290"/>
      <c r="D531" s="290"/>
      <c r="E531" s="290"/>
      <c r="F531" s="303">
        <v>418</v>
      </c>
      <c r="G531" s="268"/>
      <c r="H531" s="290"/>
      <c r="I531" s="290"/>
      <c r="J531" s="303"/>
      <c r="K531" s="303"/>
      <c r="L531" s="290"/>
      <c r="M531" s="290"/>
      <c r="N531" s="290"/>
      <c r="O531" s="290"/>
      <c r="P531" s="290"/>
      <c r="Q531" s="290"/>
      <c r="R531" s="290"/>
      <c r="S531" s="290"/>
      <c r="T531" s="293"/>
      <c r="U531" s="293"/>
      <c r="V531" s="285" t="s">
        <v>2985</v>
      </c>
      <c r="W531" s="290"/>
      <c r="X531" s="1316"/>
      <c r="Y531" s="285"/>
      <c r="Z531" s="1316"/>
    </row>
    <row r="532" spans="1:28" ht="32.1" customHeight="1">
      <c r="A532" s="258">
        <v>263</v>
      </c>
      <c r="B532" s="290" t="s">
        <v>2112</v>
      </c>
      <c r="C532" s="290" t="s">
        <v>593</v>
      </c>
      <c r="D532" s="290" t="s">
        <v>69</v>
      </c>
      <c r="E532" s="290">
        <v>54.72</v>
      </c>
      <c r="F532" s="303"/>
      <c r="G532" s="270">
        <f>G530+F531</f>
        <v>99192.650999999998</v>
      </c>
      <c r="H532" s="290">
        <v>218.86099999999999</v>
      </c>
      <c r="I532" s="290" t="s">
        <v>2112</v>
      </c>
      <c r="J532" s="303">
        <v>838.93000000000006</v>
      </c>
      <c r="K532" s="303">
        <v>419.46500000000003</v>
      </c>
      <c r="L532" s="290">
        <v>196</v>
      </c>
      <c r="M532" s="290">
        <v>210</v>
      </c>
      <c r="N532" s="290">
        <v>406</v>
      </c>
      <c r="O532" s="290">
        <v>200</v>
      </c>
      <c r="P532" s="290">
        <v>211</v>
      </c>
      <c r="Q532" s="290">
        <v>411</v>
      </c>
      <c r="R532" s="290" t="s">
        <v>2986</v>
      </c>
      <c r="S532" s="290" t="s">
        <v>2987</v>
      </c>
      <c r="T532" s="293">
        <v>583871.29700000002</v>
      </c>
      <c r="U532" s="293">
        <v>3274272.4019999998</v>
      </c>
      <c r="V532" s="285"/>
      <c r="W532" s="290" t="s">
        <v>2974</v>
      </c>
      <c r="X532" s="1316"/>
      <c r="Y532" s="285"/>
      <c r="Z532" s="1316"/>
    </row>
    <row r="533" spans="1:28" ht="32.1" customHeight="1">
      <c r="A533" s="258"/>
      <c r="B533" s="290"/>
      <c r="C533" s="290"/>
      <c r="D533" s="290"/>
      <c r="E533" s="290"/>
      <c r="F533" s="303">
        <v>420.93</v>
      </c>
      <c r="G533" s="268"/>
      <c r="H533" s="290"/>
      <c r="I533" s="290"/>
      <c r="J533" s="303"/>
      <c r="K533" s="303"/>
      <c r="L533" s="290"/>
      <c r="M533" s="290"/>
      <c r="N533" s="290"/>
      <c r="O533" s="290"/>
      <c r="P533" s="290"/>
      <c r="Q533" s="290"/>
      <c r="R533" s="290"/>
      <c r="S533" s="290"/>
      <c r="T533" s="293"/>
      <c r="U533" s="293"/>
      <c r="V533" s="285"/>
      <c r="W533" s="290"/>
      <c r="X533" s="1316"/>
      <c r="Y533" s="285"/>
      <c r="Z533" s="1316"/>
    </row>
    <row r="534" spans="1:28" ht="32.1" customHeight="1">
      <c r="A534" s="258">
        <v>264</v>
      </c>
      <c r="B534" s="290" t="s">
        <v>2988</v>
      </c>
      <c r="C534" s="290" t="s">
        <v>210</v>
      </c>
      <c r="D534" s="290" t="s">
        <v>602</v>
      </c>
      <c r="E534" s="290">
        <v>54.45</v>
      </c>
      <c r="F534" s="303"/>
      <c r="G534" s="270">
        <f>G532+F533</f>
        <v>99613.580999999991</v>
      </c>
      <c r="H534" s="290">
        <v>218.69499999999999</v>
      </c>
      <c r="I534" s="290" t="s">
        <v>2989</v>
      </c>
      <c r="J534" s="303">
        <v>638.79200000000003</v>
      </c>
      <c r="K534" s="303">
        <v>319.39600000000002</v>
      </c>
      <c r="L534" s="290">
        <v>212</v>
      </c>
      <c r="M534" s="290">
        <v>112</v>
      </c>
      <c r="N534" s="290">
        <v>324</v>
      </c>
      <c r="O534" s="290">
        <v>212</v>
      </c>
      <c r="P534" s="290">
        <v>111</v>
      </c>
      <c r="Q534" s="290">
        <v>323</v>
      </c>
      <c r="R534" s="290" t="s">
        <v>2990</v>
      </c>
      <c r="S534" s="290" t="s">
        <v>2991</v>
      </c>
      <c r="T534" s="293">
        <v>584169.02500000002</v>
      </c>
      <c r="U534" s="293">
        <v>3274569.9580000001</v>
      </c>
      <c r="V534" s="285"/>
      <c r="W534" s="290" t="s">
        <v>2974</v>
      </c>
      <c r="X534" s="1316"/>
      <c r="Y534" s="285"/>
      <c r="Z534" s="1316"/>
    </row>
    <row r="535" spans="1:28" ht="32.1" customHeight="1">
      <c r="A535" s="258"/>
      <c r="B535" s="290"/>
      <c r="C535" s="290"/>
      <c r="D535" s="290"/>
      <c r="E535" s="290"/>
      <c r="F535" s="303">
        <v>217.86199999999999</v>
      </c>
      <c r="G535" s="268"/>
      <c r="H535" s="290"/>
      <c r="I535" s="290"/>
      <c r="J535" s="303"/>
      <c r="K535" s="303"/>
      <c r="L535" s="290"/>
      <c r="M535" s="290"/>
      <c r="N535" s="290"/>
      <c r="O535" s="290"/>
      <c r="P535" s="290"/>
      <c r="Q535" s="290"/>
      <c r="R535" s="290"/>
      <c r="S535" s="290"/>
      <c r="T535" s="293"/>
      <c r="U535" s="293"/>
      <c r="V535" s="285" t="s">
        <v>2992</v>
      </c>
      <c r="W535" s="290"/>
      <c r="X535" s="1316"/>
      <c r="Y535" s="285"/>
      <c r="Z535" s="1316"/>
    </row>
    <row r="536" spans="1:28" ht="32.1" customHeight="1">
      <c r="A536" s="258">
        <v>265</v>
      </c>
      <c r="B536" s="290" t="s">
        <v>2993</v>
      </c>
      <c r="C536" s="290" t="s">
        <v>594</v>
      </c>
      <c r="D536" s="290" t="s">
        <v>602</v>
      </c>
      <c r="E536" s="290">
        <v>54.45</v>
      </c>
      <c r="F536" s="303"/>
      <c r="G536" s="270">
        <f>G534+F535</f>
        <v>99831.442999999985</v>
      </c>
      <c r="H536" s="290">
        <v>218.41200000000001</v>
      </c>
      <c r="I536" s="290" t="s">
        <v>2994</v>
      </c>
      <c r="J536" s="303">
        <v>591.65499999999997</v>
      </c>
      <c r="K536" s="303">
        <v>295.82749999999999</v>
      </c>
      <c r="L536" s="290">
        <v>105</v>
      </c>
      <c r="M536" s="290">
        <v>208</v>
      </c>
      <c r="N536" s="290">
        <v>313</v>
      </c>
      <c r="O536" s="290">
        <v>108</v>
      </c>
      <c r="P536" s="290">
        <v>202</v>
      </c>
      <c r="Q536" s="290">
        <v>310</v>
      </c>
      <c r="R536" s="290" t="s">
        <v>2995</v>
      </c>
      <c r="S536" s="290" t="s">
        <v>2996</v>
      </c>
      <c r="T536" s="293">
        <v>584385.23300000001</v>
      </c>
      <c r="U536" s="293">
        <v>3274596.7560000001</v>
      </c>
      <c r="V536" s="285"/>
      <c r="W536" s="290" t="s">
        <v>2974</v>
      </c>
      <c r="X536" s="1316"/>
      <c r="Y536" s="285"/>
      <c r="Z536" s="1316"/>
    </row>
    <row r="537" spans="1:28" ht="32.1" customHeight="1">
      <c r="A537" s="258"/>
      <c r="B537" s="290"/>
      <c r="C537" s="290"/>
      <c r="D537" s="290"/>
      <c r="E537" s="290"/>
      <c r="F537" s="303">
        <v>373.79300000000001</v>
      </c>
      <c r="G537" s="268"/>
      <c r="H537" s="290"/>
      <c r="I537" s="290"/>
      <c r="J537" s="303"/>
      <c r="K537" s="303"/>
      <c r="L537" s="290"/>
      <c r="M537" s="290"/>
      <c r="N537" s="290"/>
      <c r="O537" s="290"/>
      <c r="P537" s="290"/>
      <c r="Q537" s="290"/>
      <c r="R537" s="290"/>
      <c r="S537" s="290"/>
      <c r="T537" s="293"/>
      <c r="U537" s="293"/>
      <c r="V537" s="285" t="s">
        <v>2997</v>
      </c>
      <c r="W537" s="290"/>
      <c r="X537" s="1316"/>
      <c r="Y537" s="285"/>
      <c r="Z537" s="1316"/>
    </row>
    <row r="538" spans="1:28" ht="32.1" customHeight="1">
      <c r="A538" s="258">
        <v>266</v>
      </c>
      <c r="B538" s="290" t="s">
        <v>2998</v>
      </c>
      <c r="C538" s="290" t="s">
        <v>595</v>
      </c>
      <c r="D538" s="290" t="s">
        <v>545</v>
      </c>
      <c r="E538" s="290">
        <v>50.55</v>
      </c>
      <c r="F538" s="303"/>
      <c r="G538" s="270">
        <f>G536+F537</f>
        <v>100205.23599999999</v>
      </c>
      <c r="H538" s="290">
        <v>218.34299999999999</v>
      </c>
      <c r="I538" s="290" t="s">
        <v>2999</v>
      </c>
      <c r="J538" s="303">
        <v>709.79300000000001</v>
      </c>
      <c r="K538" s="303">
        <v>354.8965</v>
      </c>
      <c r="L538" s="290">
        <v>166</v>
      </c>
      <c r="M538" s="290">
        <v>185</v>
      </c>
      <c r="N538" s="290">
        <v>351</v>
      </c>
      <c r="O538" s="290">
        <v>173</v>
      </c>
      <c r="P538" s="290">
        <v>179</v>
      </c>
      <c r="Q538" s="290">
        <v>352</v>
      </c>
      <c r="R538" s="290" t="s">
        <v>3000</v>
      </c>
      <c r="S538" s="290" t="s">
        <v>3001</v>
      </c>
      <c r="T538" s="293">
        <v>584546.505</v>
      </c>
      <c r="U538" s="293">
        <v>3274933.969</v>
      </c>
      <c r="V538" s="285"/>
      <c r="W538" s="290" t="s">
        <v>2974</v>
      </c>
      <c r="X538" s="1316"/>
      <c r="Y538" s="285"/>
      <c r="Z538" s="1316"/>
    </row>
    <row r="539" spans="1:28" ht="32.1" customHeight="1">
      <c r="A539" s="258"/>
      <c r="B539" s="290"/>
      <c r="C539" s="290"/>
      <c r="D539" s="290"/>
      <c r="E539" s="290"/>
      <c r="F539" s="303">
        <v>336</v>
      </c>
      <c r="G539" s="268"/>
      <c r="H539" s="290"/>
      <c r="I539" s="290"/>
      <c r="J539" s="303"/>
      <c r="K539" s="303"/>
      <c r="L539" s="290"/>
      <c r="M539" s="290"/>
      <c r="N539" s="290"/>
      <c r="O539" s="290"/>
      <c r="P539" s="290"/>
      <c r="Q539" s="290"/>
      <c r="R539" s="290"/>
      <c r="S539" s="290"/>
      <c r="T539" s="293"/>
      <c r="U539" s="293"/>
      <c r="V539" s="285" t="s">
        <v>3002</v>
      </c>
      <c r="W539" s="290"/>
      <c r="X539" s="1316"/>
      <c r="Y539" s="285"/>
      <c r="Z539" s="1316"/>
    </row>
    <row r="540" spans="1:28" ht="32.1" customHeight="1">
      <c r="A540" s="258">
        <v>267</v>
      </c>
      <c r="B540" s="290" t="s">
        <v>2112</v>
      </c>
      <c r="C540" s="290" t="s">
        <v>596</v>
      </c>
      <c r="D540" s="290" t="s">
        <v>54</v>
      </c>
      <c r="E540" s="290">
        <v>48.72</v>
      </c>
      <c r="F540" s="303"/>
      <c r="G540" s="270">
        <f>G538+F539</f>
        <v>100541.23599999999</v>
      </c>
      <c r="H540" s="290">
        <v>218.345</v>
      </c>
      <c r="I540" s="290" t="s">
        <v>2112</v>
      </c>
      <c r="J540" s="303">
        <v>691.56</v>
      </c>
      <c r="K540" s="303">
        <v>345.78</v>
      </c>
      <c r="L540" s="290">
        <v>152</v>
      </c>
      <c r="M540" s="290">
        <v>176</v>
      </c>
      <c r="N540" s="290">
        <v>328</v>
      </c>
      <c r="O540" s="290">
        <v>158</v>
      </c>
      <c r="P540" s="290">
        <v>177</v>
      </c>
      <c r="Q540" s="290">
        <v>335</v>
      </c>
      <c r="R540" s="290" t="s">
        <v>3003</v>
      </c>
      <c r="S540" s="290" t="s">
        <v>3004</v>
      </c>
      <c r="T540" s="293">
        <v>584596.35699999996</v>
      </c>
      <c r="U540" s="293">
        <v>3275266.25</v>
      </c>
      <c r="V540" s="285"/>
      <c r="W540" s="290" t="s">
        <v>2974</v>
      </c>
      <c r="X540" s="1316"/>
      <c r="Y540" s="285"/>
      <c r="Z540" s="1316"/>
      <c r="AB540" s="306">
        <f>G540-G286</f>
        <v>47605.357999999993</v>
      </c>
    </row>
    <row r="541" spans="1:28" ht="32.1" customHeight="1">
      <c r="A541" s="258"/>
      <c r="B541" s="290"/>
      <c r="C541" s="290"/>
      <c r="D541" s="290"/>
      <c r="E541" s="290"/>
      <c r="F541" s="303">
        <v>355.56</v>
      </c>
      <c r="G541" s="268"/>
      <c r="H541" s="290"/>
      <c r="I541" s="290"/>
      <c r="J541" s="303"/>
      <c r="K541" s="303"/>
      <c r="L541" s="290"/>
      <c r="M541" s="290"/>
      <c r="N541" s="290"/>
      <c r="O541" s="290"/>
      <c r="P541" s="290"/>
      <c r="Q541" s="290"/>
      <c r="R541" s="290"/>
      <c r="S541" s="290"/>
      <c r="T541" s="293"/>
      <c r="U541" s="293"/>
      <c r="V541" s="285"/>
      <c r="W541" s="290"/>
      <c r="X541" s="1316"/>
      <c r="Y541" s="285"/>
      <c r="Z541" s="1316"/>
    </row>
    <row r="542" spans="1:28" ht="32.1" customHeight="1">
      <c r="A542" s="258">
        <v>268</v>
      </c>
      <c r="B542" s="290" t="s">
        <v>3005</v>
      </c>
      <c r="C542" s="290" t="s">
        <v>211</v>
      </c>
      <c r="D542" s="290" t="s">
        <v>470</v>
      </c>
      <c r="E542" s="290">
        <v>48.45</v>
      </c>
      <c r="F542" s="303"/>
      <c r="G542" s="270">
        <f>G540+F541</f>
        <v>100896.79599999999</v>
      </c>
      <c r="H542" s="290">
        <v>218.32900000000001</v>
      </c>
      <c r="I542" s="290" t="s">
        <v>3006</v>
      </c>
      <c r="J542" s="303">
        <v>524.55999999999995</v>
      </c>
      <c r="K542" s="303">
        <v>262.27999999999997</v>
      </c>
      <c r="L542" s="290">
        <v>180</v>
      </c>
      <c r="M542" s="290">
        <v>166</v>
      </c>
      <c r="N542" s="290">
        <v>346</v>
      </c>
      <c r="O542" s="290">
        <v>180</v>
      </c>
      <c r="P542" s="290">
        <v>152</v>
      </c>
      <c r="Q542" s="290">
        <v>332</v>
      </c>
      <c r="R542" s="290" t="s">
        <v>3007</v>
      </c>
      <c r="S542" s="290" t="s">
        <v>3008</v>
      </c>
      <c r="T542" s="293">
        <v>584649.11199999996</v>
      </c>
      <c r="U542" s="293">
        <v>3275617.875</v>
      </c>
      <c r="V542" s="285"/>
      <c r="W542" s="290" t="s">
        <v>3009</v>
      </c>
      <c r="X542" s="1316"/>
      <c r="Y542" s="285"/>
      <c r="Z542" s="1316"/>
    </row>
    <row r="543" spans="1:28" ht="32.1" customHeight="1">
      <c r="A543" s="258"/>
      <c r="B543" s="290"/>
      <c r="C543" s="290"/>
      <c r="D543" s="290"/>
      <c r="E543" s="290"/>
      <c r="F543" s="303">
        <v>169</v>
      </c>
      <c r="G543" s="268"/>
      <c r="H543" s="290"/>
      <c r="I543" s="290"/>
      <c r="J543" s="303"/>
      <c r="K543" s="303"/>
      <c r="L543" s="290"/>
      <c r="M543" s="290"/>
      <c r="N543" s="290"/>
      <c r="O543" s="290"/>
      <c r="P543" s="290"/>
      <c r="Q543" s="290"/>
      <c r="R543" s="290"/>
      <c r="S543" s="290"/>
      <c r="T543" s="293"/>
      <c r="U543" s="293"/>
      <c r="V543" s="285"/>
      <c r="W543" s="290"/>
      <c r="X543" s="1316"/>
      <c r="Y543" s="285"/>
      <c r="Z543" s="1316"/>
    </row>
    <row r="544" spans="1:28" ht="32.1" customHeight="1">
      <c r="A544" s="258">
        <v>269</v>
      </c>
      <c r="B544" s="290" t="s">
        <v>2112</v>
      </c>
      <c r="C544" s="290" t="s">
        <v>597</v>
      </c>
      <c r="D544" s="290" t="s">
        <v>603</v>
      </c>
      <c r="E544" s="290">
        <v>25.86</v>
      </c>
      <c r="F544" s="303"/>
      <c r="G544" s="270">
        <f>G542+F543</f>
        <v>101065.79599999999</v>
      </c>
      <c r="H544" s="290">
        <v>218.50399999999999</v>
      </c>
      <c r="I544" s="290" t="s">
        <v>2112</v>
      </c>
      <c r="J544" s="303">
        <v>250</v>
      </c>
      <c r="K544" s="303">
        <v>125</v>
      </c>
      <c r="L544" s="290">
        <v>6</v>
      </c>
      <c r="M544" s="290">
        <v>40</v>
      </c>
      <c r="N544" s="290">
        <v>46</v>
      </c>
      <c r="O544" s="290">
        <v>20</v>
      </c>
      <c r="P544" s="290">
        <v>41</v>
      </c>
      <c r="Q544" s="290">
        <v>61</v>
      </c>
      <c r="R544" s="290" t="s">
        <v>3010</v>
      </c>
      <c r="S544" s="290" t="s">
        <v>3011</v>
      </c>
      <c r="T544" s="293">
        <v>584755.09600000002</v>
      </c>
      <c r="U544" s="293">
        <v>3275749.5120000001</v>
      </c>
      <c r="V544" s="285"/>
      <c r="W544" s="290" t="s">
        <v>3009</v>
      </c>
      <c r="X544" s="1316"/>
      <c r="Y544" s="285"/>
      <c r="Z544" s="1316"/>
    </row>
    <row r="545" spans="1:26" ht="32.1" customHeight="1">
      <c r="A545" s="258"/>
      <c r="B545" s="290"/>
      <c r="C545" s="290"/>
      <c r="D545" s="290"/>
      <c r="E545" s="290"/>
      <c r="F545" s="303">
        <v>81</v>
      </c>
      <c r="G545" s="268"/>
      <c r="H545" s="290"/>
      <c r="I545" s="290"/>
      <c r="J545" s="303"/>
      <c r="K545" s="303"/>
      <c r="L545" s="290"/>
      <c r="M545" s="290"/>
      <c r="N545" s="290"/>
      <c r="O545" s="290"/>
      <c r="P545" s="290"/>
      <c r="Q545" s="290"/>
      <c r="R545" s="290"/>
      <c r="S545" s="290"/>
      <c r="T545" s="293"/>
      <c r="U545" s="293"/>
      <c r="V545" s="285" t="s">
        <v>3012</v>
      </c>
      <c r="W545" s="290"/>
      <c r="X545" s="1316"/>
      <c r="Y545" s="285"/>
      <c r="Z545" s="1316"/>
    </row>
    <row r="546" spans="1:26" ht="32.1" customHeight="1">
      <c r="A546" s="258">
        <v>270</v>
      </c>
      <c r="B546" s="290" t="s">
        <v>2112</v>
      </c>
      <c r="C546" s="290" t="s">
        <v>599</v>
      </c>
      <c r="D546" s="290" t="s">
        <v>603</v>
      </c>
      <c r="E546" s="290">
        <v>25.86</v>
      </c>
      <c r="F546" s="303"/>
      <c r="G546" s="270">
        <f>G544+F545</f>
        <v>101146.79599999999</v>
      </c>
      <c r="H546" s="290">
        <v>218.786</v>
      </c>
      <c r="I546" s="290" t="s">
        <v>2112</v>
      </c>
      <c r="J546" s="303">
        <v>161.79900000000001</v>
      </c>
      <c r="K546" s="303">
        <v>80.899500000000003</v>
      </c>
      <c r="L546" s="290">
        <v>42</v>
      </c>
      <c r="M546" s="290">
        <v>-187</v>
      </c>
      <c r="N546" s="290">
        <v>-145</v>
      </c>
      <c r="O546" s="290">
        <v>42</v>
      </c>
      <c r="P546" s="290">
        <v>-58</v>
      </c>
      <c r="Q546" s="290">
        <v>-16</v>
      </c>
      <c r="R546" s="290" t="s">
        <v>3013</v>
      </c>
      <c r="S546" s="290" t="s">
        <v>3014</v>
      </c>
      <c r="T546" s="293">
        <v>584805.89399999997</v>
      </c>
      <c r="U546" s="293">
        <v>3275812.6039999998</v>
      </c>
      <c r="V546" s="285"/>
      <c r="W546" s="290" t="s">
        <v>3009</v>
      </c>
      <c r="X546" s="1316"/>
      <c r="Y546" s="285"/>
      <c r="Z546" s="1316"/>
    </row>
    <row r="547" spans="1:26" ht="32.1" customHeight="1">
      <c r="A547" s="258"/>
      <c r="B547" s="290"/>
      <c r="C547" s="290"/>
      <c r="D547" s="290"/>
      <c r="E547" s="290"/>
      <c r="F547" s="303">
        <v>80.799000000000007</v>
      </c>
      <c r="G547" s="268"/>
      <c r="H547" s="290"/>
      <c r="I547" s="290"/>
      <c r="J547" s="303"/>
      <c r="K547" s="303"/>
      <c r="L547" s="290"/>
      <c r="M547" s="290"/>
      <c r="N547" s="290"/>
      <c r="O547" s="290"/>
      <c r="P547" s="290"/>
      <c r="Q547" s="290"/>
      <c r="R547" s="290"/>
      <c r="S547" s="290"/>
      <c r="T547" s="293"/>
      <c r="U547" s="293"/>
      <c r="V547" s="285"/>
      <c r="W547" s="290"/>
      <c r="X547" s="1316"/>
      <c r="Y547" s="285"/>
      <c r="Z547" s="1316"/>
    </row>
    <row r="548" spans="1:26" ht="32.1" customHeight="1">
      <c r="A548" s="258">
        <v>271</v>
      </c>
      <c r="B548" s="290" t="s">
        <v>3015</v>
      </c>
      <c r="C548" s="290" t="s">
        <v>600</v>
      </c>
      <c r="D548" s="290" t="s">
        <v>470</v>
      </c>
      <c r="E548" s="290">
        <v>48.45</v>
      </c>
      <c r="F548" s="303"/>
      <c r="G548" s="270">
        <f>G546+F547</f>
        <v>101227.59499999999</v>
      </c>
      <c r="H548" s="290">
        <v>218.52799999999999</v>
      </c>
      <c r="I548" s="290" t="s">
        <v>3016</v>
      </c>
      <c r="J548" s="303">
        <v>462.79899999999998</v>
      </c>
      <c r="K548" s="303">
        <v>231.39949999999999</v>
      </c>
      <c r="L548" s="290">
        <v>271</v>
      </c>
      <c r="M548" s="290">
        <v>143</v>
      </c>
      <c r="N548" s="290">
        <v>414</v>
      </c>
      <c r="O548" s="290">
        <v>142</v>
      </c>
      <c r="P548" s="290">
        <v>157</v>
      </c>
      <c r="Q548" s="290">
        <v>299</v>
      </c>
      <c r="R548" s="290" t="s">
        <v>3017</v>
      </c>
      <c r="S548" s="290" t="s">
        <v>3018</v>
      </c>
      <c r="T548" s="293">
        <v>584856.56499999994</v>
      </c>
      <c r="U548" s="293">
        <v>3275875.54</v>
      </c>
      <c r="V548" s="285"/>
      <c r="W548" s="290" t="s">
        <v>3009</v>
      </c>
      <c r="X548" s="1316"/>
      <c r="Y548" s="285"/>
      <c r="Z548" s="1316"/>
    </row>
    <row r="549" spans="1:26" ht="32.1" customHeight="1">
      <c r="A549" s="258"/>
      <c r="B549" s="290"/>
      <c r="C549" s="290"/>
      <c r="D549" s="290"/>
      <c r="E549" s="290"/>
      <c r="F549" s="303">
        <v>382</v>
      </c>
      <c r="G549" s="268"/>
      <c r="H549" s="290"/>
      <c r="I549" s="290"/>
      <c r="J549" s="303"/>
      <c r="K549" s="303"/>
      <c r="L549" s="290"/>
      <c r="M549" s="290"/>
      <c r="N549" s="290"/>
      <c r="O549" s="290"/>
      <c r="P549" s="290"/>
      <c r="Q549" s="290"/>
      <c r="R549" s="290"/>
      <c r="S549" s="290"/>
      <c r="T549" s="293"/>
      <c r="U549" s="293"/>
      <c r="V549" s="285" t="s">
        <v>3019</v>
      </c>
      <c r="W549" s="290"/>
      <c r="X549" s="1316"/>
      <c r="Y549" s="285"/>
      <c r="Z549" s="1316"/>
    </row>
    <row r="550" spans="1:26" ht="32.1" customHeight="1">
      <c r="A550" s="258">
        <v>272</v>
      </c>
      <c r="B550" s="290" t="s">
        <v>2112</v>
      </c>
      <c r="C550" s="290" t="s">
        <v>601</v>
      </c>
      <c r="D550" s="290" t="s">
        <v>433</v>
      </c>
      <c r="E550" s="290">
        <v>57.72</v>
      </c>
      <c r="F550" s="303"/>
      <c r="G550" s="270">
        <f>G548+F549</f>
        <v>101609.59499999999</v>
      </c>
      <c r="H550" s="290">
        <v>218.73500000000001</v>
      </c>
      <c r="I550" s="290" t="s">
        <v>2112</v>
      </c>
      <c r="J550" s="303">
        <v>802</v>
      </c>
      <c r="K550" s="303">
        <v>401</v>
      </c>
      <c r="L550" s="290">
        <v>240</v>
      </c>
      <c r="M550" s="290">
        <v>247</v>
      </c>
      <c r="N550" s="290">
        <v>487</v>
      </c>
      <c r="O550" s="290">
        <v>227</v>
      </c>
      <c r="P550" s="290">
        <v>238</v>
      </c>
      <c r="Q550" s="290">
        <v>465</v>
      </c>
      <c r="R550" s="290" t="s">
        <v>3020</v>
      </c>
      <c r="S550" s="290" t="s">
        <v>3021</v>
      </c>
      <c r="T550" s="293">
        <v>585025.01699999999</v>
      </c>
      <c r="U550" s="293">
        <v>3276218.3930000002</v>
      </c>
      <c r="V550" s="285"/>
      <c r="W550" s="290" t="s">
        <v>3009</v>
      </c>
      <c r="X550" s="1316"/>
      <c r="Y550" s="285"/>
      <c r="Z550" s="1316"/>
    </row>
    <row r="551" spans="1:26" ht="32.1" customHeight="1">
      <c r="A551" s="258"/>
      <c r="B551" s="290"/>
      <c r="C551" s="290"/>
      <c r="D551" s="290"/>
      <c r="E551" s="290"/>
      <c r="F551" s="303">
        <v>420</v>
      </c>
      <c r="G551" s="268"/>
      <c r="H551" s="290"/>
      <c r="I551" s="290"/>
      <c r="J551" s="303"/>
      <c r="K551" s="303"/>
      <c r="L551" s="290"/>
      <c r="M551" s="290"/>
      <c r="N551" s="290"/>
      <c r="O551" s="290"/>
      <c r="P551" s="290"/>
      <c r="Q551" s="290"/>
      <c r="R551" s="290"/>
      <c r="S551" s="290"/>
      <c r="T551" s="293"/>
      <c r="U551" s="293"/>
      <c r="V551" s="285"/>
      <c r="W551" s="290"/>
      <c r="X551" s="1316"/>
      <c r="Y551" s="285"/>
      <c r="Z551" s="1316"/>
    </row>
    <row r="552" spans="1:26" ht="32.1" customHeight="1">
      <c r="A552" s="258">
        <v>273</v>
      </c>
      <c r="B552" s="290" t="s">
        <v>2112</v>
      </c>
      <c r="C552" s="290" t="s">
        <v>604</v>
      </c>
      <c r="D552" s="290" t="s">
        <v>54</v>
      </c>
      <c r="E552" s="290">
        <v>48.72</v>
      </c>
      <c r="F552" s="303"/>
      <c r="G552" s="270">
        <f>G550+F551</f>
        <v>102029.59499999999</v>
      </c>
      <c r="H552" s="290">
        <v>219.43100000000001</v>
      </c>
      <c r="I552" s="290" t="s">
        <v>2112</v>
      </c>
      <c r="J552" s="303">
        <v>824</v>
      </c>
      <c r="K552" s="303">
        <v>412</v>
      </c>
      <c r="L552" s="290">
        <v>174</v>
      </c>
      <c r="M552" s="290">
        <v>175</v>
      </c>
      <c r="N552" s="290">
        <v>349</v>
      </c>
      <c r="O552" s="290">
        <v>184</v>
      </c>
      <c r="P552" s="290">
        <v>183</v>
      </c>
      <c r="Q552" s="290">
        <v>367</v>
      </c>
      <c r="R552" s="290" t="s">
        <v>3022</v>
      </c>
      <c r="S552" s="290" t="s">
        <v>3023</v>
      </c>
      <c r="T552" s="293">
        <v>585210.22499999998</v>
      </c>
      <c r="U552" s="293">
        <v>3276595.3509999998</v>
      </c>
      <c r="V552" s="285"/>
      <c r="W552" s="290" t="s">
        <v>3009</v>
      </c>
      <c r="X552" s="1316"/>
      <c r="Y552" s="285"/>
      <c r="Z552" s="1316"/>
    </row>
    <row r="553" spans="1:26" ht="32.1" customHeight="1">
      <c r="A553" s="258"/>
      <c r="B553" s="290"/>
      <c r="C553" s="290"/>
      <c r="D553" s="290"/>
      <c r="E553" s="290"/>
      <c r="F553" s="303">
        <v>404</v>
      </c>
      <c r="G553" s="268"/>
      <c r="H553" s="290"/>
      <c r="I553" s="290"/>
      <c r="J553" s="303"/>
      <c r="K553" s="303"/>
      <c r="L553" s="290"/>
      <c r="M553" s="290"/>
      <c r="N553" s="290"/>
      <c r="O553" s="290"/>
      <c r="P553" s="290"/>
      <c r="Q553" s="290"/>
      <c r="R553" s="290"/>
      <c r="S553" s="290"/>
      <c r="T553" s="293"/>
      <c r="U553" s="293"/>
      <c r="V553" s="285" t="s">
        <v>2875</v>
      </c>
      <c r="W553" s="290"/>
      <c r="X553" s="1316"/>
      <c r="Y553" s="285"/>
      <c r="Z553" s="1316"/>
    </row>
    <row r="554" spans="1:26" ht="32.1" customHeight="1">
      <c r="A554" s="258">
        <v>274</v>
      </c>
      <c r="B554" s="290" t="s">
        <v>2112</v>
      </c>
      <c r="C554" s="290" t="s">
        <v>605</v>
      </c>
      <c r="D554" s="290" t="s">
        <v>69</v>
      </c>
      <c r="E554" s="290">
        <v>54.72</v>
      </c>
      <c r="F554" s="303"/>
      <c r="G554" s="270">
        <f>G552+F553</f>
        <v>102433.59499999999</v>
      </c>
      <c r="H554" s="290">
        <v>219.46600000000001</v>
      </c>
      <c r="I554" s="290" t="s">
        <v>2112</v>
      </c>
      <c r="J554" s="303">
        <v>837</v>
      </c>
      <c r="K554" s="303">
        <v>418.5</v>
      </c>
      <c r="L554" s="290">
        <v>230</v>
      </c>
      <c r="M554" s="290">
        <v>217</v>
      </c>
      <c r="N554" s="290">
        <v>447</v>
      </c>
      <c r="O554" s="290">
        <v>223</v>
      </c>
      <c r="P554" s="290">
        <v>217</v>
      </c>
      <c r="Q554" s="290">
        <v>440</v>
      </c>
      <c r="R554" s="290" t="s">
        <v>3024</v>
      </c>
      <c r="S554" s="290" t="s">
        <v>3025</v>
      </c>
      <c r="T554" s="293">
        <v>585388.37800000003</v>
      </c>
      <c r="U554" s="293">
        <v>3276957.95</v>
      </c>
      <c r="V554" s="285"/>
      <c r="W554" s="290" t="s">
        <v>3009</v>
      </c>
      <c r="X554" s="1316"/>
      <c r="Y554" s="285"/>
      <c r="Z554" s="1316"/>
    </row>
    <row r="555" spans="1:26" ht="32.1" customHeight="1">
      <c r="A555" s="258"/>
      <c r="B555" s="290"/>
      <c r="C555" s="290"/>
      <c r="D555" s="290"/>
      <c r="E555" s="290"/>
      <c r="F555" s="303">
        <v>433</v>
      </c>
      <c r="G555" s="268"/>
      <c r="H555" s="290"/>
      <c r="I555" s="290"/>
      <c r="J555" s="303"/>
      <c r="K555" s="303"/>
      <c r="L555" s="290"/>
      <c r="M555" s="290"/>
      <c r="N555" s="290"/>
      <c r="O555" s="290"/>
      <c r="P555" s="290"/>
      <c r="Q555" s="290"/>
      <c r="R555" s="290"/>
      <c r="S555" s="290"/>
      <c r="T555" s="293"/>
      <c r="U555" s="293"/>
      <c r="V555" s="285" t="s">
        <v>3026</v>
      </c>
      <c r="W555" s="290"/>
      <c r="X555" s="1316"/>
      <c r="Y555" s="285"/>
      <c r="Z555" s="1316"/>
    </row>
    <row r="556" spans="1:26" ht="32.1" customHeight="1">
      <c r="A556" s="258">
        <v>275</v>
      </c>
      <c r="B556" s="290" t="s">
        <v>2112</v>
      </c>
      <c r="C556" s="290" t="s">
        <v>606</v>
      </c>
      <c r="D556" s="290" t="s">
        <v>69</v>
      </c>
      <c r="E556" s="290">
        <v>54.72</v>
      </c>
      <c r="F556" s="303"/>
      <c r="G556" s="270">
        <f>G554+F555</f>
        <v>102866.59499999999</v>
      </c>
      <c r="H556" s="290">
        <v>219.499</v>
      </c>
      <c r="I556" s="290" t="s">
        <v>2112</v>
      </c>
      <c r="J556" s="303">
        <v>822</v>
      </c>
      <c r="K556" s="303">
        <v>411</v>
      </c>
      <c r="L556" s="290">
        <v>217</v>
      </c>
      <c r="M556" s="290">
        <v>195</v>
      </c>
      <c r="N556" s="290">
        <v>412</v>
      </c>
      <c r="O556" s="290">
        <v>218</v>
      </c>
      <c r="P556" s="290">
        <v>195</v>
      </c>
      <c r="Q556" s="290">
        <v>413</v>
      </c>
      <c r="R556" s="290" t="s">
        <v>3027</v>
      </c>
      <c r="S556" s="290" t="s">
        <v>3028</v>
      </c>
      <c r="T556" s="293">
        <v>585579.31900000002</v>
      </c>
      <c r="U556" s="293">
        <v>3277346.5759999999</v>
      </c>
      <c r="V556" s="285"/>
      <c r="W556" s="290" t="s">
        <v>3009</v>
      </c>
      <c r="X556" s="1316"/>
      <c r="Y556" s="285"/>
      <c r="Z556" s="1316"/>
    </row>
    <row r="557" spans="1:26" ht="32.1" customHeight="1">
      <c r="A557" s="258"/>
      <c r="B557" s="290"/>
      <c r="C557" s="290"/>
      <c r="D557" s="290"/>
      <c r="E557" s="290"/>
      <c r="F557" s="303">
        <v>389</v>
      </c>
      <c r="G557" s="268"/>
      <c r="H557" s="290"/>
      <c r="I557" s="290"/>
      <c r="J557" s="303"/>
      <c r="K557" s="303"/>
      <c r="L557" s="290"/>
      <c r="M557" s="290"/>
      <c r="N557" s="290"/>
      <c r="O557" s="290"/>
      <c r="P557" s="290"/>
      <c r="Q557" s="290"/>
      <c r="R557" s="290"/>
      <c r="S557" s="290"/>
      <c r="T557" s="293"/>
      <c r="U557" s="293"/>
      <c r="V557" s="285" t="s">
        <v>3029</v>
      </c>
      <c r="W557" s="290"/>
      <c r="X557" s="1316"/>
      <c r="Y557" s="285"/>
      <c r="Z557" s="1316"/>
    </row>
    <row r="558" spans="1:26" ht="32.1" customHeight="1">
      <c r="A558" s="258">
        <v>276</v>
      </c>
      <c r="B558" s="290" t="s">
        <v>2112</v>
      </c>
      <c r="C558" s="290" t="s">
        <v>607</v>
      </c>
      <c r="D558" s="290" t="s">
        <v>69</v>
      </c>
      <c r="E558" s="290">
        <v>54.72</v>
      </c>
      <c r="F558" s="303"/>
      <c r="G558" s="270">
        <f>G556+F557</f>
        <v>103255.59499999999</v>
      </c>
      <c r="H558" s="290">
        <v>219.41200000000001</v>
      </c>
      <c r="I558" s="290" t="s">
        <v>2112</v>
      </c>
      <c r="J558" s="303">
        <v>819</v>
      </c>
      <c r="K558" s="303">
        <v>409.5</v>
      </c>
      <c r="L558" s="290">
        <v>194</v>
      </c>
      <c r="M558" s="290">
        <v>215</v>
      </c>
      <c r="N558" s="290">
        <v>409</v>
      </c>
      <c r="O558" s="290">
        <v>195</v>
      </c>
      <c r="P558" s="290">
        <v>215</v>
      </c>
      <c r="Q558" s="290">
        <v>410</v>
      </c>
      <c r="R558" s="290" t="s">
        <v>3030</v>
      </c>
      <c r="S558" s="290" t="s">
        <v>3031</v>
      </c>
      <c r="T558" s="293">
        <v>585750.85800000001</v>
      </c>
      <c r="U558" s="293">
        <v>3277695.7110000001</v>
      </c>
      <c r="V558" s="285"/>
      <c r="W558" s="290" t="s">
        <v>3009</v>
      </c>
      <c r="X558" s="1316"/>
      <c r="Y558" s="285"/>
      <c r="Z558" s="1316"/>
    </row>
    <row r="559" spans="1:26" ht="32.1" customHeight="1">
      <c r="A559" s="258"/>
      <c r="B559" s="290"/>
      <c r="C559" s="290"/>
      <c r="D559" s="290"/>
      <c r="E559" s="290"/>
      <c r="F559" s="303">
        <v>430</v>
      </c>
      <c r="G559" s="268"/>
      <c r="H559" s="290"/>
      <c r="I559" s="290"/>
      <c r="J559" s="303"/>
      <c r="K559" s="303"/>
      <c r="L559" s="290"/>
      <c r="M559" s="290"/>
      <c r="N559" s="290"/>
      <c r="O559" s="290"/>
      <c r="P559" s="290"/>
      <c r="Q559" s="290"/>
      <c r="R559" s="290"/>
      <c r="S559" s="290"/>
      <c r="T559" s="293"/>
      <c r="U559" s="293"/>
      <c r="V559" s="285" t="s">
        <v>3032</v>
      </c>
      <c r="W559" s="290"/>
      <c r="X559" s="1316"/>
      <c r="Y559" s="285"/>
      <c r="Z559" s="1316"/>
    </row>
    <row r="560" spans="1:26" ht="32.1" customHeight="1">
      <c r="A560" s="258">
        <v>277</v>
      </c>
      <c r="B560" s="290" t="s">
        <v>2112</v>
      </c>
      <c r="C560" s="290" t="s">
        <v>608</v>
      </c>
      <c r="D560" s="290" t="s">
        <v>69</v>
      </c>
      <c r="E560" s="290">
        <v>54.72</v>
      </c>
      <c r="F560" s="303"/>
      <c r="G560" s="270">
        <f>G558+F559</f>
        <v>103685.59499999999</v>
      </c>
      <c r="H560" s="290">
        <v>219.607</v>
      </c>
      <c r="I560" s="290" t="s">
        <v>2112</v>
      </c>
      <c r="J560" s="303">
        <v>787</v>
      </c>
      <c r="K560" s="303">
        <v>393.5</v>
      </c>
      <c r="L560" s="290">
        <v>216</v>
      </c>
      <c r="M560" s="290">
        <v>195</v>
      </c>
      <c r="N560" s="290">
        <v>411</v>
      </c>
      <c r="O560" s="290">
        <v>217</v>
      </c>
      <c r="P560" s="290">
        <v>191</v>
      </c>
      <c r="Q560" s="290">
        <v>408</v>
      </c>
      <c r="R560" s="290" t="s">
        <v>3033</v>
      </c>
      <c r="S560" s="290" t="s">
        <v>3034</v>
      </c>
      <c r="T560" s="293">
        <v>585940.47600000002</v>
      </c>
      <c r="U560" s="293">
        <v>3278081.645</v>
      </c>
      <c r="V560" s="285"/>
      <c r="W560" s="290" t="s">
        <v>933</v>
      </c>
      <c r="X560" s="1316"/>
      <c r="Y560" s="285"/>
      <c r="Z560" s="1316"/>
    </row>
    <row r="561" spans="1:26" ht="32.1" customHeight="1">
      <c r="A561" s="258"/>
      <c r="B561" s="290"/>
      <c r="C561" s="290"/>
      <c r="D561" s="290"/>
      <c r="E561" s="290"/>
      <c r="F561" s="303">
        <v>357</v>
      </c>
      <c r="G561" s="268"/>
      <c r="H561" s="290"/>
      <c r="I561" s="290"/>
      <c r="J561" s="303"/>
      <c r="K561" s="303"/>
      <c r="L561" s="290"/>
      <c r="M561" s="290"/>
      <c r="N561" s="290"/>
      <c r="O561" s="290"/>
      <c r="P561" s="290"/>
      <c r="Q561" s="290"/>
      <c r="R561" s="290"/>
      <c r="S561" s="290"/>
      <c r="T561" s="293"/>
      <c r="U561" s="293"/>
      <c r="V561" s="285" t="s">
        <v>2555</v>
      </c>
      <c r="W561" s="290"/>
      <c r="X561" s="1316"/>
      <c r="Y561" s="285"/>
      <c r="Z561" s="1316"/>
    </row>
    <row r="562" spans="1:26" ht="32.1" customHeight="1">
      <c r="A562" s="258">
        <v>278</v>
      </c>
      <c r="B562" s="290" t="s">
        <v>2112</v>
      </c>
      <c r="C562" s="290" t="s">
        <v>212</v>
      </c>
      <c r="D562" s="290" t="s">
        <v>64</v>
      </c>
      <c r="E562" s="290">
        <v>51.72</v>
      </c>
      <c r="F562" s="303"/>
      <c r="G562" s="270">
        <f>G560+F561</f>
        <v>104042.59499999999</v>
      </c>
      <c r="H562" s="290">
        <v>219.494</v>
      </c>
      <c r="I562" s="290" t="s">
        <v>2112</v>
      </c>
      <c r="J562" s="303">
        <v>726</v>
      </c>
      <c r="K562" s="303">
        <v>363</v>
      </c>
      <c r="L562" s="290">
        <v>163</v>
      </c>
      <c r="M562" s="290">
        <v>201</v>
      </c>
      <c r="N562" s="290">
        <v>364</v>
      </c>
      <c r="O562" s="290">
        <v>167</v>
      </c>
      <c r="P562" s="290">
        <v>197</v>
      </c>
      <c r="Q562" s="290">
        <v>364</v>
      </c>
      <c r="R562" s="290" t="s">
        <v>3035</v>
      </c>
      <c r="S562" s="290" t="s">
        <v>3036</v>
      </c>
      <c r="T562" s="293">
        <v>586097.90300000005</v>
      </c>
      <c r="U562" s="293">
        <v>3278402.06</v>
      </c>
      <c r="V562" s="285"/>
      <c r="W562" s="290" t="s">
        <v>933</v>
      </c>
      <c r="X562" s="1316"/>
      <c r="Y562" s="285"/>
      <c r="Z562" s="1316"/>
    </row>
    <row r="563" spans="1:26" ht="32.1" customHeight="1">
      <c r="A563" s="258"/>
      <c r="B563" s="290"/>
      <c r="C563" s="290"/>
      <c r="D563" s="290"/>
      <c r="E563" s="290"/>
      <c r="F563" s="303">
        <v>369</v>
      </c>
      <c r="G563" s="268"/>
      <c r="H563" s="290"/>
      <c r="I563" s="290"/>
      <c r="J563" s="303"/>
      <c r="K563" s="303"/>
      <c r="L563" s="290"/>
      <c r="M563" s="290"/>
      <c r="N563" s="290"/>
      <c r="O563" s="290"/>
      <c r="P563" s="290"/>
      <c r="Q563" s="290"/>
      <c r="R563" s="290"/>
      <c r="S563" s="290"/>
      <c r="T563" s="293"/>
      <c r="U563" s="293"/>
      <c r="V563" s="285"/>
      <c r="W563" s="290"/>
      <c r="X563" s="1316"/>
      <c r="Y563" s="285"/>
      <c r="Z563" s="1316"/>
    </row>
    <row r="564" spans="1:26" ht="32.1" customHeight="1">
      <c r="A564" s="258">
        <v>279</v>
      </c>
      <c r="B564" s="290" t="s">
        <v>2112</v>
      </c>
      <c r="C564" s="290" t="s">
        <v>609</v>
      </c>
      <c r="D564" s="290" t="s">
        <v>54</v>
      </c>
      <c r="E564" s="290">
        <v>48.72</v>
      </c>
      <c r="F564" s="303"/>
      <c r="G564" s="270">
        <f>G562+F563</f>
        <v>104411.59499999999</v>
      </c>
      <c r="H564" s="290">
        <v>219.303</v>
      </c>
      <c r="I564" s="290" t="s">
        <v>2112</v>
      </c>
      <c r="J564" s="303">
        <v>663</v>
      </c>
      <c r="K564" s="303">
        <v>331.5</v>
      </c>
      <c r="L564" s="290">
        <v>169</v>
      </c>
      <c r="M564" s="290">
        <v>146</v>
      </c>
      <c r="N564" s="290">
        <v>315</v>
      </c>
      <c r="O564" s="290">
        <v>173</v>
      </c>
      <c r="P564" s="290">
        <v>146</v>
      </c>
      <c r="Q564" s="290">
        <v>319</v>
      </c>
      <c r="R564" s="290" t="s">
        <v>3037</v>
      </c>
      <c r="S564" s="290" t="s">
        <v>3038</v>
      </c>
      <c r="T564" s="293">
        <v>586260.62199999997</v>
      </c>
      <c r="U564" s="293">
        <v>3278733.2450000001</v>
      </c>
      <c r="V564" s="285"/>
      <c r="W564" s="290" t="s">
        <v>933</v>
      </c>
      <c r="X564" s="1316"/>
      <c r="Y564" s="285"/>
      <c r="Z564" s="1316"/>
    </row>
    <row r="565" spans="1:26" ht="32.1" customHeight="1">
      <c r="A565" s="258"/>
      <c r="B565" s="290"/>
      <c r="C565" s="290"/>
      <c r="D565" s="290"/>
      <c r="E565" s="290"/>
      <c r="F565" s="303">
        <v>294</v>
      </c>
      <c r="G565" s="268"/>
      <c r="H565" s="290"/>
      <c r="I565" s="290"/>
      <c r="J565" s="303"/>
      <c r="K565" s="303"/>
      <c r="L565" s="290"/>
      <c r="M565" s="290"/>
      <c r="N565" s="290"/>
      <c r="O565" s="290"/>
      <c r="P565" s="290"/>
      <c r="Q565" s="290"/>
      <c r="R565" s="290"/>
      <c r="S565" s="290"/>
      <c r="T565" s="293"/>
      <c r="U565" s="293"/>
      <c r="V565" s="285" t="s">
        <v>3039</v>
      </c>
      <c r="W565" s="290"/>
      <c r="X565" s="1316"/>
      <c r="Y565" s="285"/>
      <c r="Z565" s="1316"/>
    </row>
    <row r="566" spans="1:26" ht="32.1" customHeight="1">
      <c r="A566" s="258">
        <v>280</v>
      </c>
      <c r="B566" s="290" t="s">
        <v>2112</v>
      </c>
      <c r="C566" s="290" t="s">
        <v>610</v>
      </c>
      <c r="D566" s="290" t="s">
        <v>54</v>
      </c>
      <c r="E566" s="290">
        <v>48.72</v>
      </c>
      <c r="F566" s="303"/>
      <c r="G566" s="270">
        <f>G564+F565</f>
        <v>104705.59499999999</v>
      </c>
      <c r="H566" s="290">
        <v>219.53399999999999</v>
      </c>
      <c r="I566" s="290" t="s">
        <v>2112</v>
      </c>
      <c r="J566" s="303">
        <v>671.32799999999997</v>
      </c>
      <c r="K566" s="303">
        <v>335.66399999999999</v>
      </c>
      <c r="L566" s="290">
        <v>149</v>
      </c>
      <c r="M566" s="290">
        <v>105</v>
      </c>
      <c r="N566" s="290">
        <v>254</v>
      </c>
      <c r="O566" s="290">
        <v>148</v>
      </c>
      <c r="P566" s="290">
        <v>128</v>
      </c>
      <c r="Q566" s="290">
        <v>276</v>
      </c>
      <c r="R566" s="290" t="s">
        <v>3040</v>
      </c>
      <c r="S566" s="290" t="s">
        <v>3041</v>
      </c>
      <c r="T566" s="293">
        <v>586390.26800000004</v>
      </c>
      <c r="U566" s="293">
        <v>3278997.1159999999</v>
      </c>
      <c r="V566" s="285"/>
      <c r="W566" s="290" t="s">
        <v>933</v>
      </c>
      <c r="X566" s="1316"/>
      <c r="Y566" s="285"/>
      <c r="Z566" s="1316"/>
    </row>
    <row r="567" spans="1:26" ht="32.1" customHeight="1">
      <c r="A567" s="258"/>
      <c r="B567" s="290"/>
      <c r="C567" s="290"/>
      <c r="D567" s="290"/>
      <c r="E567" s="290"/>
      <c r="F567" s="303">
        <v>377.32799999999997</v>
      </c>
      <c r="G567" s="268"/>
      <c r="H567" s="290"/>
      <c r="I567" s="290"/>
      <c r="J567" s="303"/>
      <c r="K567" s="303"/>
      <c r="L567" s="290"/>
      <c r="M567" s="290"/>
      <c r="N567" s="290"/>
      <c r="O567" s="290"/>
      <c r="P567" s="290"/>
      <c r="Q567" s="290"/>
      <c r="R567" s="290"/>
      <c r="S567" s="290"/>
      <c r="T567" s="293"/>
      <c r="U567" s="293"/>
      <c r="V567" s="285" t="s">
        <v>3042</v>
      </c>
      <c r="W567" s="290"/>
      <c r="X567" s="1316"/>
      <c r="Y567" s="285"/>
      <c r="Z567" s="1316"/>
    </row>
    <row r="568" spans="1:26" ht="32.1" customHeight="1">
      <c r="A568" s="258">
        <v>281</v>
      </c>
      <c r="B568" s="290" t="s">
        <v>3043</v>
      </c>
      <c r="C568" s="290" t="s">
        <v>611</v>
      </c>
      <c r="D568" s="290" t="s">
        <v>618</v>
      </c>
      <c r="E568" s="290">
        <v>65.349999999999994</v>
      </c>
      <c r="F568" s="303"/>
      <c r="G568" s="270">
        <f>G566+F567</f>
        <v>105082.92299999998</v>
      </c>
      <c r="H568" s="290">
        <v>219.36199999999999</v>
      </c>
      <c r="I568" s="290" t="s">
        <v>3044</v>
      </c>
      <c r="J568" s="303">
        <v>596.87</v>
      </c>
      <c r="K568" s="303">
        <v>298.435</v>
      </c>
      <c r="L568" s="290">
        <v>274</v>
      </c>
      <c r="M568" s="290">
        <v>110</v>
      </c>
      <c r="N568" s="290">
        <v>384</v>
      </c>
      <c r="O568" s="290">
        <v>251</v>
      </c>
      <c r="P568" s="290">
        <v>110</v>
      </c>
      <c r="Q568" s="290">
        <v>361</v>
      </c>
      <c r="R568" s="290" t="s">
        <v>3045</v>
      </c>
      <c r="S568" s="290" t="s">
        <v>3046</v>
      </c>
      <c r="T568" s="293">
        <v>586556.66</v>
      </c>
      <c r="U568" s="293">
        <v>3279335.7760000001</v>
      </c>
      <c r="V568" s="285"/>
      <c r="W568" s="290" t="s">
        <v>933</v>
      </c>
      <c r="X568" s="1316"/>
      <c r="Y568" s="285"/>
      <c r="Z568" s="1316"/>
    </row>
    <row r="569" spans="1:26" ht="32.1" customHeight="1">
      <c r="A569" s="258"/>
      <c r="B569" s="290"/>
      <c r="C569" s="290"/>
      <c r="D569" s="290"/>
      <c r="E569" s="290"/>
      <c r="F569" s="303">
        <v>219.542</v>
      </c>
      <c r="G569" s="268"/>
      <c r="H569" s="290"/>
      <c r="I569" s="290"/>
      <c r="J569" s="303"/>
      <c r="K569" s="303"/>
      <c r="L569" s="290"/>
      <c r="M569" s="290"/>
      <c r="N569" s="290"/>
      <c r="O569" s="290"/>
      <c r="P569" s="290"/>
      <c r="Q569" s="290"/>
      <c r="R569" s="290"/>
      <c r="S569" s="290"/>
      <c r="T569" s="293"/>
      <c r="U569" s="293"/>
      <c r="V569" s="305" t="s">
        <v>3047</v>
      </c>
      <c r="W569" s="290"/>
      <c r="X569" s="1316"/>
      <c r="Y569" s="285"/>
      <c r="Z569" s="1316"/>
    </row>
    <row r="570" spans="1:26" ht="32.1" customHeight="1">
      <c r="A570" s="258">
        <v>282</v>
      </c>
      <c r="B570" s="290" t="s">
        <v>3048</v>
      </c>
      <c r="C570" s="290" t="s">
        <v>213</v>
      </c>
      <c r="D570" s="290" t="s">
        <v>573</v>
      </c>
      <c r="E570" s="290">
        <v>65.349999999999994</v>
      </c>
      <c r="F570" s="303"/>
      <c r="G570" s="270">
        <f>G568+F569</f>
        <v>105302.46499999998</v>
      </c>
      <c r="H570" s="290">
        <v>219.33799999999999</v>
      </c>
      <c r="I570" s="290" t="s">
        <v>3049</v>
      </c>
      <c r="J570" s="303">
        <v>609.54200000000003</v>
      </c>
      <c r="K570" s="303">
        <v>304.77100000000002</v>
      </c>
      <c r="L570" s="290">
        <v>110</v>
      </c>
      <c r="M570" s="290">
        <v>269</v>
      </c>
      <c r="N570" s="290">
        <v>379</v>
      </c>
      <c r="O570" s="290">
        <v>110</v>
      </c>
      <c r="P570" s="290">
        <v>250</v>
      </c>
      <c r="Q570" s="290">
        <v>360</v>
      </c>
      <c r="R570" s="290" t="s">
        <v>3050</v>
      </c>
      <c r="S570" s="290" t="s">
        <v>3051</v>
      </c>
      <c r="T570" s="293">
        <v>586663.02599999995</v>
      </c>
      <c r="U570" s="293">
        <v>3279527.8309999998</v>
      </c>
      <c r="V570" s="285"/>
      <c r="W570" s="290" t="s">
        <v>933</v>
      </c>
      <c r="X570" s="1316"/>
      <c r="Y570" s="285"/>
      <c r="Z570" s="1316"/>
    </row>
    <row r="571" spans="1:26" ht="32.1" customHeight="1">
      <c r="A571" s="258"/>
      <c r="B571" s="290"/>
      <c r="C571" s="290"/>
      <c r="D571" s="290"/>
      <c r="E571" s="290"/>
      <c r="F571" s="303">
        <v>390</v>
      </c>
      <c r="G571" s="268"/>
      <c r="H571" s="290"/>
      <c r="I571" s="290"/>
      <c r="J571" s="303"/>
      <c r="K571" s="303"/>
      <c r="L571" s="290"/>
      <c r="M571" s="290"/>
      <c r="N571" s="290"/>
      <c r="O571" s="290"/>
      <c r="P571" s="290"/>
      <c r="Q571" s="290"/>
      <c r="R571" s="290"/>
      <c r="S571" s="290"/>
      <c r="T571" s="293"/>
      <c r="U571" s="293"/>
      <c r="V571" s="285" t="s">
        <v>3052</v>
      </c>
      <c r="W571" s="290"/>
      <c r="X571" s="1316"/>
      <c r="Y571" s="285"/>
      <c r="Z571" s="1316"/>
    </row>
    <row r="572" spans="1:26" ht="32.1" customHeight="1">
      <c r="A572" s="258">
        <v>283</v>
      </c>
      <c r="B572" s="290" t="s">
        <v>2112</v>
      </c>
      <c r="C572" s="290" t="s">
        <v>613</v>
      </c>
      <c r="D572" s="290" t="s">
        <v>54</v>
      </c>
      <c r="E572" s="290">
        <v>48.72</v>
      </c>
      <c r="F572" s="303"/>
      <c r="G572" s="270">
        <f>G570+F571</f>
        <v>105692.46499999998</v>
      </c>
      <c r="H572" s="290">
        <v>220.83199999999999</v>
      </c>
      <c r="I572" s="290" t="s">
        <v>2112</v>
      </c>
      <c r="J572" s="303">
        <v>798.74900000000002</v>
      </c>
      <c r="K572" s="303">
        <v>399.37450000000001</v>
      </c>
      <c r="L572" s="290">
        <v>122</v>
      </c>
      <c r="M572" s="290">
        <v>170</v>
      </c>
      <c r="N572" s="290">
        <v>292</v>
      </c>
      <c r="O572" s="290">
        <v>142</v>
      </c>
      <c r="P572" s="290">
        <v>179</v>
      </c>
      <c r="Q572" s="290">
        <v>321</v>
      </c>
      <c r="R572" s="290" t="s">
        <v>3053</v>
      </c>
      <c r="S572" s="290" t="s">
        <v>3054</v>
      </c>
      <c r="T572" s="293">
        <v>586905.88500000001</v>
      </c>
      <c r="U572" s="293">
        <v>3279832.986</v>
      </c>
      <c r="V572" s="285"/>
      <c r="W572" s="290" t="s">
        <v>933</v>
      </c>
      <c r="X572" s="1316"/>
      <c r="Y572" s="285"/>
      <c r="Z572" s="1316"/>
    </row>
    <row r="573" spans="1:26" ht="32.1" customHeight="1">
      <c r="A573" s="258"/>
      <c r="B573" s="290"/>
      <c r="C573" s="290"/>
      <c r="D573" s="290"/>
      <c r="E573" s="290"/>
      <c r="F573" s="303">
        <v>408.74900000000002</v>
      </c>
      <c r="G573" s="268"/>
      <c r="H573" s="290"/>
      <c r="I573" s="290"/>
      <c r="J573" s="303"/>
      <c r="K573" s="303"/>
      <c r="L573" s="290"/>
      <c r="M573" s="290"/>
      <c r="N573" s="290"/>
      <c r="O573" s="290"/>
      <c r="P573" s="290"/>
      <c r="Q573" s="290"/>
      <c r="R573" s="290"/>
      <c r="S573" s="290"/>
      <c r="T573" s="293"/>
      <c r="U573" s="293"/>
      <c r="V573" s="285" t="s">
        <v>3055</v>
      </c>
      <c r="W573" s="290"/>
      <c r="X573" s="1316"/>
      <c r="Y573" s="285"/>
      <c r="Z573" s="1316"/>
    </row>
    <row r="574" spans="1:26" ht="32.1" customHeight="1">
      <c r="A574" s="258">
        <v>284</v>
      </c>
      <c r="B574" s="290" t="s">
        <v>3056</v>
      </c>
      <c r="C574" s="290" t="s">
        <v>614</v>
      </c>
      <c r="D574" s="290" t="s">
        <v>619</v>
      </c>
      <c r="E574" s="290">
        <v>56.55</v>
      </c>
      <c r="F574" s="303"/>
      <c r="G574" s="270">
        <f>G572+F573</f>
        <v>106101.21399999998</v>
      </c>
      <c r="H574" s="290">
        <v>220.16900000000001</v>
      </c>
      <c r="I574" s="290" t="s">
        <v>3057</v>
      </c>
      <c r="J574" s="303">
        <v>821.74900000000002</v>
      </c>
      <c r="K574" s="303">
        <v>410.87450000000001</v>
      </c>
      <c r="L574" s="290">
        <v>240</v>
      </c>
      <c r="M574" s="290">
        <v>204</v>
      </c>
      <c r="N574" s="290">
        <v>444</v>
      </c>
      <c r="O574" s="290">
        <v>231</v>
      </c>
      <c r="P574" s="290">
        <v>205</v>
      </c>
      <c r="Q574" s="290">
        <v>436</v>
      </c>
      <c r="R574" s="290" t="s">
        <v>3058</v>
      </c>
      <c r="S574" s="290" t="s">
        <v>3059</v>
      </c>
      <c r="T574" s="293">
        <v>587160.42000000004</v>
      </c>
      <c r="U574" s="293">
        <v>3280152.81</v>
      </c>
      <c r="V574" s="285"/>
      <c r="W574" s="290" t="s">
        <v>3060</v>
      </c>
      <c r="X574" s="1316"/>
      <c r="Y574" s="285"/>
      <c r="Z574" s="1316"/>
    </row>
    <row r="575" spans="1:26" ht="32.1" customHeight="1">
      <c r="A575" s="258"/>
      <c r="B575" s="290"/>
      <c r="C575" s="290"/>
      <c r="D575" s="290"/>
      <c r="E575" s="290"/>
      <c r="F575" s="303">
        <v>413</v>
      </c>
      <c r="G575" s="268"/>
      <c r="H575" s="290"/>
      <c r="I575" s="290"/>
      <c r="J575" s="303"/>
      <c r="K575" s="303"/>
      <c r="L575" s="290"/>
      <c r="M575" s="290"/>
      <c r="N575" s="290"/>
      <c r="O575" s="290"/>
      <c r="P575" s="290"/>
      <c r="Q575" s="290"/>
      <c r="R575" s="290"/>
      <c r="S575" s="290"/>
      <c r="T575" s="293"/>
      <c r="U575" s="293"/>
      <c r="V575" s="285" t="s">
        <v>3061</v>
      </c>
      <c r="W575" s="290"/>
      <c r="X575" s="1316"/>
      <c r="Y575" s="285"/>
      <c r="Z575" s="1316"/>
    </row>
    <row r="576" spans="1:26" ht="32.1" customHeight="1">
      <c r="A576" s="258">
        <v>285</v>
      </c>
      <c r="B576" s="290" t="s">
        <v>2112</v>
      </c>
      <c r="C576" s="290" t="s">
        <v>615</v>
      </c>
      <c r="D576" s="290" t="s">
        <v>433</v>
      </c>
      <c r="E576" s="290">
        <v>57.72</v>
      </c>
      <c r="F576" s="303"/>
      <c r="G576" s="270">
        <f>G574+F575</f>
        <v>106514.21399999998</v>
      </c>
      <c r="H576" s="290">
        <v>220.39699999999999</v>
      </c>
      <c r="I576" s="290" t="s">
        <v>2112</v>
      </c>
      <c r="J576" s="303">
        <v>809</v>
      </c>
      <c r="K576" s="303">
        <v>404.5</v>
      </c>
      <c r="L576" s="290">
        <v>210</v>
      </c>
      <c r="M576" s="290">
        <v>224</v>
      </c>
      <c r="N576" s="290">
        <v>434</v>
      </c>
      <c r="O576" s="290">
        <v>210</v>
      </c>
      <c r="P576" s="290">
        <v>218</v>
      </c>
      <c r="Q576" s="290">
        <v>428</v>
      </c>
      <c r="R576" s="290" t="s">
        <v>3062</v>
      </c>
      <c r="S576" s="290" t="s">
        <v>3063</v>
      </c>
      <c r="T576" s="293">
        <v>587292.54700000002</v>
      </c>
      <c r="U576" s="293">
        <v>3280544.1039999998</v>
      </c>
      <c r="V576" s="285"/>
      <c r="W576" s="290" t="s">
        <v>3060</v>
      </c>
      <c r="X576" s="1316"/>
      <c r="Y576" s="285"/>
      <c r="Z576" s="1316"/>
    </row>
    <row r="577" spans="1:26" ht="32.1" customHeight="1">
      <c r="A577" s="258"/>
      <c r="B577" s="290"/>
      <c r="C577" s="290"/>
      <c r="D577" s="290"/>
      <c r="E577" s="290"/>
      <c r="F577" s="303">
        <v>396</v>
      </c>
      <c r="G577" s="268"/>
      <c r="H577" s="290"/>
      <c r="I577" s="290"/>
      <c r="J577" s="303"/>
      <c r="K577" s="303"/>
      <c r="L577" s="290"/>
      <c r="M577" s="290"/>
      <c r="N577" s="290"/>
      <c r="O577" s="290"/>
      <c r="P577" s="290"/>
      <c r="Q577" s="290"/>
      <c r="R577" s="290"/>
      <c r="S577" s="290"/>
      <c r="T577" s="293"/>
      <c r="U577" s="293"/>
      <c r="V577" s="285" t="s">
        <v>3064</v>
      </c>
      <c r="W577" s="290"/>
      <c r="X577" s="1316"/>
      <c r="Y577" s="285"/>
      <c r="Z577" s="1316"/>
    </row>
    <row r="578" spans="1:26" ht="32.1" customHeight="1">
      <c r="A578" s="258">
        <v>286</v>
      </c>
      <c r="B578" s="290" t="s">
        <v>2112</v>
      </c>
      <c r="C578" s="290" t="s">
        <v>616</v>
      </c>
      <c r="D578" s="290" t="s">
        <v>64</v>
      </c>
      <c r="E578" s="290">
        <v>51.72</v>
      </c>
      <c r="F578" s="303"/>
      <c r="G578" s="270">
        <f>G576+F577</f>
        <v>106910.21399999998</v>
      </c>
      <c r="H578" s="290">
        <v>220.77699999999999</v>
      </c>
      <c r="I578" s="290" t="s">
        <v>2112</v>
      </c>
      <c r="J578" s="303">
        <v>751</v>
      </c>
      <c r="K578" s="303">
        <v>375.5</v>
      </c>
      <c r="L578" s="290">
        <v>172</v>
      </c>
      <c r="M578" s="290">
        <v>178</v>
      </c>
      <c r="N578" s="290">
        <v>350</v>
      </c>
      <c r="O578" s="290">
        <v>180</v>
      </c>
      <c r="P578" s="290">
        <v>178</v>
      </c>
      <c r="Q578" s="290">
        <v>358</v>
      </c>
      <c r="R578" s="290" t="s">
        <v>3065</v>
      </c>
      <c r="S578" s="290" t="s">
        <v>3066</v>
      </c>
      <c r="T578" s="293">
        <v>587419.23600000003</v>
      </c>
      <c r="U578" s="293">
        <v>3280919.2919999999</v>
      </c>
      <c r="V578" s="285"/>
      <c r="W578" s="290" t="s">
        <v>3060</v>
      </c>
      <c r="X578" s="1316"/>
      <c r="Y578" s="285"/>
      <c r="Z578" s="1316"/>
    </row>
    <row r="579" spans="1:26" ht="32.1" customHeight="1">
      <c r="A579" s="258"/>
      <c r="B579" s="290"/>
      <c r="C579" s="290"/>
      <c r="D579" s="290"/>
      <c r="E579" s="290"/>
      <c r="F579" s="303">
        <v>355</v>
      </c>
      <c r="G579" s="268"/>
      <c r="H579" s="290"/>
      <c r="I579" s="290"/>
      <c r="J579" s="303"/>
      <c r="K579" s="303"/>
      <c r="L579" s="290"/>
      <c r="M579" s="290"/>
      <c r="N579" s="290"/>
      <c r="O579" s="290"/>
      <c r="P579" s="290"/>
      <c r="Q579" s="290"/>
      <c r="R579" s="290"/>
      <c r="S579" s="290"/>
      <c r="T579" s="293"/>
      <c r="U579" s="293"/>
      <c r="V579" s="285" t="s">
        <v>3067</v>
      </c>
      <c r="W579" s="290"/>
      <c r="X579" s="1316"/>
      <c r="Y579" s="285"/>
      <c r="Z579" s="1316"/>
    </row>
    <row r="580" spans="1:26" ht="32.1" customHeight="1">
      <c r="A580" s="258">
        <v>287</v>
      </c>
      <c r="B580" s="290" t="s">
        <v>2112</v>
      </c>
      <c r="C580" s="290" t="s">
        <v>617</v>
      </c>
      <c r="D580" s="290" t="s">
        <v>64</v>
      </c>
      <c r="E580" s="290">
        <v>51.72</v>
      </c>
      <c r="F580" s="303"/>
      <c r="G580" s="270">
        <f>G578+F579</f>
        <v>107265.21399999998</v>
      </c>
      <c r="H580" s="290">
        <v>220.691</v>
      </c>
      <c r="I580" s="290" t="s">
        <v>2112</v>
      </c>
      <c r="J580" s="303">
        <v>771.15800000000002</v>
      </c>
      <c r="K580" s="303">
        <v>385.57900000000001</v>
      </c>
      <c r="L580" s="290">
        <v>177</v>
      </c>
      <c r="M580" s="290">
        <v>199</v>
      </c>
      <c r="N580" s="290">
        <v>376</v>
      </c>
      <c r="O580" s="290">
        <v>178</v>
      </c>
      <c r="P580" s="290">
        <v>202</v>
      </c>
      <c r="Q580" s="290">
        <v>380</v>
      </c>
      <c r="R580" s="290" t="s">
        <v>3068</v>
      </c>
      <c r="S580" s="290" t="s">
        <v>3069</v>
      </c>
      <c r="T580" s="293">
        <v>587532.80799999996</v>
      </c>
      <c r="U580" s="293">
        <v>3281255.6349999998</v>
      </c>
      <c r="V580" s="285"/>
      <c r="W580" s="290" t="s">
        <v>3060</v>
      </c>
      <c r="X580" s="1316"/>
      <c r="Y580" s="285"/>
      <c r="Z580" s="1316"/>
    </row>
    <row r="581" spans="1:26" ht="32.1" customHeight="1">
      <c r="A581" s="258"/>
      <c r="B581" s="290"/>
      <c r="C581" s="290"/>
      <c r="D581" s="290"/>
      <c r="E581" s="290"/>
      <c r="F581" s="303">
        <v>416.15800000000002</v>
      </c>
      <c r="G581" s="268"/>
      <c r="H581" s="290"/>
      <c r="I581" s="290"/>
      <c r="J581" s="303"/>
      <c r="K581" s="303"/>
      <c r="L581" s="290"/>
      <c r="M581" s="290"/>
      <c r="N581" s="290"/>
      <c r="O581" s="290"/>
      <c r="P581" s="290"/>
      <c r="Q581" s="290"/>
      <c r="R581" s="290"/>
      <c r="S581" s="290"/>
      <c r="T581" s="293"/>
      <c r="U581" s="293"/>
      <c r="V581" s="285" t="s">
        <v>2927</v>
      </c>
      <c r="W581" s="290"/>
      <c r="X581" s="1316"/>
      <c r="Y581" s="285"/>
      <c r="Z581" s="1316"/>
    </row>
    <row r="582" spans="1:26" ht="32.1" customHeight="1">
      <c r="A582" s="258">
        <v>288</v>
      </c>
      <c r="B582" s="290" t="s">
        <v>3070</v>
      </c>
      <c r="C582" s="290" t="s">
        <v>214</v>
      </c>
      <c r="D582" s="290" t="s">
        <v>453</v>
      </c>
      <c r="E582" s="290">
        <v>53.35</v>
      </c>
      <c r="F582" s="303"/>
      <c r="G582" s="270">
        <f>G580+F581</f>
        <v>107681.37199999997</v>
      </c>
      <c r="H582" s="290">
        <v>220.654</v>
      </c>
      <c r="I582" s="290" t="s">
        <v>3071</v>
      </c>
      <c r="J582" s="303">
        <v>802.15800000000002</v>
      </c>
      <c r="K582" s="303">
        <v>401.07900000000001</v>
      </c>
      <c r="L582" s="290">
        <v>219</v>
      </c>
      <c r="M582" s="290">
        <v>173</v>
      </c>
      <c r="N582" s="290">
        <v>392</v>
      </c>
      <c r="O582" s="290">
        <v>216</v>
      </c>
      <c r="P582" s="290">
        <v>178</v>
      </c>
      <c r="Q582" s="290">
        <v>394</v>
      </c>
      <c r="R582" s="290" t="s">
        <v>3072</v>
      </c>
      <c r="S582" s="290" t="s">
        <v>3073</v>
      </c>
      <c r="T582" s="293">
        <v>587665.946</v>
      </c>
      <c r="U582" s="293">
        <v>3281649.9219999998</v>
      </c>
      <c r="V582" s="285"/>
      <c r="W582" s="290" t="s">
        <v>3074</v>
      </c>
      <c r="X582" s="1316"/>
      <c r="Y582" s="285"/>
      <c r="Z582" s="1316"/>
    </row>
    <row r="583" spans="1:26" ht="32.1" customHeight="1">
      <c r="A583" s="258"/>
      <c r="B583" s="290"/>
      <c r="C583" s="290"/>
      <c r="D583" s="290"/>
      <c r="E583" s="290"/>
      <c r="F583" s="303">
        <v>386</v>
      </c>
      <c r="G583" s="268"/>
      <c r="H583" s="290"/>
      <c r="I583" s="290"/>
      <c r="J583" s="303"/>
      <c r="K583" s="303"/>
      <c r="L583" s="290"/>
      <c r="M583" s="290"/>
      <c r="N583" s="290"/>
      <c r="O583" s="290"/>
      <c r="P583" s="290"/>
      <c r="Q583" s="290"/>
      <c r="R583" s="290"/>
      <c r="S583" s="290"/>
      <c r="T583" s="293"/>
      <c r="U583" s="293"/>
      <c r="V583" s="285" t="s">
        <v>3075</v>
      </c>
      <c r="W583" s="290"/>
      <c r="X583" s="1316"/>
      <c r="Y583" s="285"/>
      <c r="Z583" s="1316"/>
    </row>
    <row r="584" spans="1:26" ht="32.1" customHeight="1">
      <c r="A584" s="258">
        <v>289</v>
      </c>
      <c r="B584" s="290" t="s">
        <v>2112</v>
      </c>
      <c r="C584" s="290" t="s">
        <v>620</v>
      </c>
      <c r="D584" s="290" t="s">
        <v>433</v>
      </c>
      <c r="E584" s="290">
        <v>57.72</v>
      </c>
      <c r="F584" s="303"/>
      <c r="G584" s="270">
        <f>G582+F583</f>
        <v>108067.37199999997</v>
      </c>
      <c r="H584" s="290">
        <v>221.42599999999999</v>
      </c>
      <c r="I584" s="290" t="s">
        <v>2112</v>
      </c>
      <c r="J584" s="303">
        <v>803.90599999999995</v>
      </c>
      <c r="K584" s="303">
        <v>401.95299999999997</v>
      </c>
      <c r="L584" s="290">
        <v>214</v>
      </c>
      <c r="M584" s="290">
        <v>212</v>
      </c>
      <c r="N584" s="290">
        <v>426</v>
      </c>
      <c r="O584" s="290">
        <v>209</v>
      </c>
      <c r="P584" s="290">
        <v>212</v>
      </c>
      <c r="Q584" s="290">
        <v>421</v>
      </c>
      <c r="R584" s="290" t="s">
        <v>3076</v>
      </c>
      <c r="S584" s="290" t="s">
        <v>3077</v>
      </c>
      <c r="T584" s="293">
        <v>587879.19900000002</v>
      </c>
      <c r="U584" s="293">
        <v>3281971.6660000002</v>
      </c>
      <c r="V584" s="285"/>
      <c r="W584" s="290" t="s">
        <v>3074</v>
      </c>
      <c r="X584" s="1316"/>
      <c r="Y584" s="285"/>
      <c r="Z584" s="1316"/>
    </row>
    <row r="585" spans="1:26" ht="32.1" customHeight="1">
      <c r="A585" s="258"/>
      <c r="B585" s="290"/>
      <c r="C585" s="290"/>
      <c r="D585" s="290"/>
      <c r="E585" s="290"/>
      <c r="F585" s="303">
        <v>417.90600000000001</v>
      </c>
      <c r="G585" s="268"/>
      <c r="H585" s="290"/>
      <c r="I585" s="290"/>
      <c r="J585" s="303"/>
      <c r="K585" s="303"/>
      <c r="L585" s="290"/>
      <c r="M585" s="290"/>
      <c r="N585" s="290"/>
      <c r="O585" s="290"/>
      <c r="P585" s="290"/>
      <c r="Q585" s="290"/>
      <c r="R585" s="290"/>
      <c r="S585" s="290"/>
      <c r="T585" s="293"/>
      <c r="U585" s="293"/>
      <c r="V585" s="285" t="s">
        <v>3078</v>
      </c>
      <c r="W585" s="290"/>
      <c r="X585" s="1316"/>
      <c r="Y585" s="285"/>
      <c r="Z585" s="1316"/>
    </row>
    <row r="586" spans="1:26" ht="32.1" customHeight="1">
      <c r="A586" s="258">
        <v>290</v>
      </c>
      <c r="B586" s="290" t="s">
        <v>3079</v>
      </c>
      <c r="C586" s="290" t="s">
        <v>621</v>
      </c>
      <c r="D586" s="290" t="s">
        <v>634</v>
      </c>
      <c r="E586" s="290">
        <v>56.35</v>
      </c>
      <c r="F586" s="303"/>
      <c r="G586" s="270">
        <f>G584+F585</f>
        <v>108485.27799999998</v>
      </c>
      <c r="H586" s="290">
        <v>221.43700000000001</v>
      </c>
      <c r="I586" s="290" t="s">
        <v>3080</v>
      </c>
      <c r="J586" s="303">
        <v>824.90599999999995</v>
      </c>
      <c r="K586" s="303">
        <v>412.45299999999997</v>
      </c>
      <c r="L586" s="290">
        <v>206</v>
      </c>
      <c r="M586" s="290">
        <v>229</v>
      </c>
      <c r="N586" s="290">
        <v>435</v>
      </c>
      <c r="O586" s="290">
        <v>208</v>
      </c>
      <c r="P586" s="290">
        <v>223</v>
      </c>
      <c r="Q586" s="290">
        <v>431</v>
      </c>
      <c r="R586" s="290" t="s">
        <v>3081</v>
      </c>
      <c r="S586" s="290" t="s">
        <v>3082</v>
      </c>
      <c r="T586" s="293">
        <v>588110.07900000003</v>
      </c>
      <c r="U586" s="293">
        <v>3282320.0049999999</v>
      </c>
      <c r="V586" s="285"/>
      <c r="W586" s="290" t="s">
        <v>3074</v>
      </c>
      <c r="X586" s="1316"/>
      <c r="Y586" s="285"/>
      <c r="Z586" s="1316"/>
    </row>
    <row r="587" spans="1:26" ht="32.1" customHeight="1">
      <c r="A587" s="258"/>
      <c r="B587" s="290"/>
      <c r="C587" s="290"/>
      <c r="D587" s="290"/>
      <c r="E587" s="290"/>
      <c r="F587" s="303">
        <v>407</v>
      </c>
      <c r="G587" s="268"/>
      <c r="H587" s="290"/>
      <c r="I587" s="290"/>
      <c r="J587" s="303"/>
      <c r="K587" s="303"/>
      <c r="L587" s="290"/>
      <c r="M587" s="290"/>
      <c r="N587" s="290"/>
      <c r="O587" s="290"/>
      <c r="P587" s="290"/>
      <c r="Q587" s="290"/>
      <c r="R587" s="290"/>
      <c r="S587" s="290"/>
      <c r="T587" s="293"/>
      <c r="U587" s="293"/>
      <c r="V587" s="285" t="s">
        <v>2670</v>
      </c>
      <c r="W587" s="290"/>
      <c r="X587" s="1316"/>
      <c r="Y587" s="285"/>
      <c r="Z587" s="1316"/>
    </row>
    <row r="588" spans="1:26" ht="32.1" customHeight="1">
      <c r="A588" s="258">
        <v>291</v>
      </c>
      <c r="B588" s="290" t="s">
        <v>2112</v>
      </c>
      <c r="C588" s="290" t="s">
        <v>622</v>
      </c>
      <c r="D588" s="290" t="s">
        <v>64</v>
      </c>
      <c r="E588" s="290">
        <v>51.72</v>
      </c>
      <c r="F588" s="303"/>
      <c r="G588" s="270">
        <f>G586+F587</f>
        <v>108892.27799999998</v>
      </c>
      <c r="H588" s="290">
        <v>221.13200000000001</v>
      </c>
      <c r="I588" s="290" t="s">
        <v>2112</v>
      </c>
      <c r="J588" s="303">
        <v>812</v>
      </c>
      <c r="K588" s="303">
        <v>406</v>
      </c>
      <c r="L588" s="290">
        <v>179</v>
      </c>
      <c r="M588" s="290">
        <v>204</v>
      </c>
      <c r="N588" s="290">
        <v>383</v>
      </c>
      <c r="O588" s="290">
        <v>186</v>
      </c>
      <c r="P588" s="290">
        <v>204</v>
      </c>
      <c r="Q588" s="290">
        <v>390</v>
      </c>
      <c r="R588" s="290" t="s">
        <v>3083</v>
      </c>
      <c r="S588" s="290" t="s">
        <v>3084</v>
      </c>
      <c r="T588" s="293">
        <v>588257.446</v>
      </c>
      <c r="U588" s="293">
        <v>3282699.389</v>
      </c>
      <c r="V588" s="285"/>
      <c r="W588" s="290" t="s">
        <v>3074</v>
      </c>
      <c r="X588" s="1316"/>
      <c r="Y588" s="285"/>
      <c r="Z588" s="1316"/>
    </row>
    <row r="589" spans="1:26" ht="32.1" customHeight="1">
      <c r="A589" s="258"/>
      <c r="B589" s="290"/>
      <c r="C589" s="290"/>
      <c r="D589" s="290"/>
      <c r="E589" s="290"/>
      <c r="F589" s="303">
        <v>405</v>
      </c>
      <c r="G589" s="268"/>
      <c r="H589" s="290"/>
      <c r="I589" s="290"/>
      <c r="J589" s="303"/>
      <c r="K589" s="303"/>
      <c r="L589" s="290"/>
      <c r="M589" s="290"/>
      <c r="N589" s="290"/>
      <c r="O589" s="290"/>
      <c r="P589" s="290"/>
      <c r="Q589" s="290"/>
      <c r="R589" s="290"/>
      <c r="S589" s="290"/>
      <c r="T589" s="293"/>
      <c r="U589" s="293"/>
      <c r="V589" s="285" t="s">
        <v>3085</v>
      </c>
      <c r="W589" s="290"/>
      <c r="X589" s="1316"/>
      <c r="Y589" s="285"/>
      <c r="Z589" s="1316"/>
    </row>
    <row r="590" spans="1:26" ht="32.1" customHeight="1">
      <c r="A590" s="258">
        <v>292</v>
      </c>
      <c r="B590" s="290" t="s">
        <v>2112</v>
      </c>
      <c r="C590" s="290" t="s">
        <v>623</v>
      </c>
      <c r="D590" s="290" t="s">
        <v>64</v>
      </c>
      <c r="E590" s="290">
        <v>51.72</v>
      </c>
      <c r="F590" s="303"/>
      <c r="G590" s="270">
        <f>G588+F589</f>
        <v>109297.27799999998</v>
      </c>
      <c r="H590" s="290">
        <v>220.94800000000001</v>
      </c>
      <c r="I590" s="290" t="s">
        <v>2112</v>
      </c>
      <c r="J590" s="303">
        <v>809.00199999999995</v>
      </c>
      <c r="K590" s="303">
        <v>404.50099999999998</v>
      </c>
      <c r="L590" s="290">
        <v>202</v>
      </c>
      <c r="M590" s="290">
        <v>203</v>
      </c>
      <c r="N590" s="290">
        <v>405</v>
      </c>
      <c r="O590" s="290">
        <v>203</v>
      </c>
      <c r="P590" s="290">
        <v>203</v>
      </c>
      <c r="Q590" s="290">
        <v>406</v>
      </c>
      <c r="R590" s="290" t="s">
        <v>3086</v>
      </c>
      <c r="S590" s="290" t="s">
        <v>3087</v>
      </c>
      <c r="T590" s="293">
        <v>588404.08900000004</v>
      </c>
      <c r="U590" s="293">
        <v>3283076.9079999998</v>
      </c>
      <c r="V590" s="285"/>
      <c r="W590" s="290" t="s">
        <v>3074</v>
      </c>
      <c r="X590" s="1316"/>
      <c r="Y590" s="285"/>
      <c r="Z590" s="1316"/>
    </row>
    <row r="591" spans="1:26" ht="32.1" customHeight="1">
      <c r="A591" s="258"/>
      <c r="B591" s="290"/>
      <c r="C591" s="290"/>
      <c r="D591" s="290"/>
      <c r="E591" s="290"/>
      <c r="F591" s="303">
        <v>404.00200000000001</v>
      </c>
      <c r="G591" s="268"/>
      <c r="H591" s="290"/>
      <c r="I591" s="290"/>
      <c r="J591" s="303"/>
      <c r="K591" s="303"/>
      <c r="L591" s="290"/>
      <c r="M591" s="290"/>
      <c r="N591" s="290"/>
      <c r="O591" s="290"/>
      <c r="P591" s="290"/>
      <c r="Q591" s="290"/>
      <c r="R591" s="290"/>
      <c r="S591" s="290"/>
      <c r="T591" s="293"/>
      <c r="U591" s="293"/>
      <c r="V591" s="285" t="s">
        <v>2642</v>
      </c>
      <c r="W591" s="290"/>
      <c r="X591" s="1316"/>
      <c r="Y591" s="285"/>
      <c r="Z591" s="1316"/>
    </row>
    <row r="592" spans="1:26" ht="32.1" customHeight="1">
      <c r="A592" s="258">
        <v>293</v>
      </c>
      <c r="B592" s="290" t="s">
        <v>2112</v>
      </c>
      <c r="C592" s="290" t="s">
        <v>624</v>
      </c>
      <c r="D592" s="290" t="s">
        <v>64</v>
      </c>
      <c r="E592" s="290">
        <v>51.72</v>
      </c>
      <c r="F592" s="303"/>
      <c r="G592" s="270">
        <f>G590+F591</f>
        <v>109701.27999999997</v>
      </c>
      <c r="H592" s="290">
        <v>220.756</v>
      </c>
      <c r="I592" s="290" t="s">
        <v>2112</v>
      </c>
      <c r="J592" s="303">
        <v>814</v>
      </c>
      <c r="K592" s="303">
        <v>407</v>
      </c>
      <c r="L592" s="290">
        <v>202</v>
      </c>
      <c r="M592" s="290">
        <v>194</v>
      </c>
      <c r="N592" s="290">
        <v>396</v>
      </c>
      <c r="O592" s="290">
        <v>202</v>
      </c>
      <c r="P592" s="290">
        <v>198</v>
      </c>
      <c r="Q592" s="290">
        <v>400</v>
      </c>
      <c r="R592" s="290" t="s">
        <v>3088</v>
      </c>
      <c r="S592" s="290" t="s">
        <v>3089</v>
      </c>
      <c r="T592" s="293">
        <v>588550.37100000004</v>
      </c>
      <c r="U592" s="293">
        <v>3283453.497</v>
      </c>
      <c r="V592" s="285"/>
      <c r="W592" s="290" t="s">
        <v>3074</v>
      </c>
      <c r="X592" s="1316"/>
      <c r="Y592" s="285"/>
      <c r="Z592" s="1316"/>
    </row>
    <row r="593" spans="1:26" ht="32.1" customHeight="1">
      <c r="A593" s="258"/>
      <c r="B593" s="290"/>
      <c r="C593" s="290"/>
      <c r="D593" s="290"/>
      <c r="E593" s="290"/>
      <c r="F593" s="303">
        <v>409.99799999999999</v>
      </c>
      <c r="G593" s="268"/>
      <c r="H593" s="290"/>
      <c r="I593" s="290"/>
      <c r="J593" s="303"/>
      <c r="K593" s="303"/>
      <c r="L593" s="290"/>
      <c r="M593" s="290"/>
      <c r="N593" s="290"/>
      <c r="O593" s="290"/>
      <c r="P593" s="290"/>
      <c r="Q593" s="290"/>
      <c r="R593" s="290"/>
      <c r="S593" s="290"/>
      <c r="T593" s="293"/>
      <c r="U593" s="293"/>
      <c r="V593" s="285" t="s">
        <v>2592</v>
      </c>
      <c r="W593" s="290"/>
      <c r="X593" s="1316"/>
      <c r="Y593" s="285"/>
      <c r="Z593" s="1316"/>
    </row>
    <row r="594" spans="1:26" ht="32.1" customHeight="1">
      <c r="A594" s="258">
        <v>294</v>
      </c>
      <c r="B594" s="290" t="s">
        <v>2112</v>
      </c>
      <c r="C594" s="290" t="s">
        <v>625</v>
      </c>
      <c r="D594" s="290" t="s">
        <v>69</v>
      </c>
      <c r="E594" s="290">
        <v>54.72</v>
      </c>
      <c r="F594" s="303"/>
      <c r="G594" s="270">
        <f>G592+F593</f>
        <v>110111.27799999998</v>
      </c>
      <c r="H594" s="290">
        <v>220.226</v>
      </c>
      <c r="I594" s="290" t="s">
        <v>2112</v>
      </c>
      <c r="J594" s="303">
        <v>750.34300000000007</v>
      </c>
      <c r="K594" s="303">
        <v>375.17150000000004</v>
      </c>
      <c r="L594" s="290">
        <v>216</v>
      </c>
      <c r="M594" s="290">
        <v>211</v>
      </c>
      <c r="N594" s="290">
        <v>427</v>
      </c>
      <c r="O594" s="290">
        <v>214</v>
      </c>
      <c r="P594" s="290">
        <v>200</v>
      </c>
      <c r="Q594" s="290">
        <v>414</v>
      </c>
      <c r="R594" s="290" t="s">
        <v>3090</v>
      </c>
      <c r="S594" s="290" t="s">
        <v>3091</v>
      </c>
      <c r="T594" s="293">
        <v>588698.82299999997</v>
      </c>
      <c r="U594" s="293">
        <v>3283835.6749999998</v>
      </c>
      <c r="V594" s="285"/>
      <c r="W594" s="290" t="s">
        <v>3074</v>
      </c>
      <c r="X594" s="1316"/>
      <c r="Y594" s="285"/>
      <c r="Z594" s="1316"/>
    </row>
    <row r="595" spans="1:26" ht="32.1" customHeight="1">
      <c r="A595" s="258"/>
      <c r="B595" s="290"/>
      <c r="C595" s="290"/>
      <c r="D595" s="290"/>
      <c r="E595" s="290"/>
      <c r="F595" s="303">
        <v>340.34500000000003</v>
      </c>
      <c r="G595" s="268"/>
      <c r="H595" s="290"/>
      <c r="I595" s="290"/>
      <c r="J595" s="303"/>
      <c r="K595" s="303"/>
      <c r="L595" s="290"/>
      <c r="M595" s="290"/>
      <c r="N595" s="290"/>
      <c r="O595" s="290"/>
      <c r="P595" s="290"/>
      <c r="Q595" s="290"/>
      <c r="R595" s="290"/>
      <c r="S595" s="290"/>
      <c r="T595" s="293"/>
      <c r="U595" s="293"/>
      <c r="V595" s="285" t="s">
        <v>2670</v>
      </c>
      <c r="W595" s="290"/>
      <c r="X595" s="1316"/>
      <c r="Y595" s="285"/>
      <c r="Z595" s="1316"/>
    </row>
    <row r="596" spans="1:26" ht="32.1" customHeight="1">
      <c r="A596" s="258">
        <v>295</v>
      </c>
      <c r="B596" s="290" t="s">
        <v>3092</v>
      </c>
      <c r="C596" s="290" t="s">
        <v>215</v>
      </c>
      <c r="D596" s="290" t="s">
        <v>469</v>
      </c>
      <c r="E596" s="290">
        <v>47.55</v>
      </c>
      <c r="F596" s="303"/>
      <c r="G596" s="270">
        <f>G594+F595</f>
        <v>110451.62299999998</v>
      </c>
      <c r="H596" s="290">
        <v>219.18700000000001</v>
      </c>
      <c r="I596" s="290" t="s">
        <v>3093</v>
      </c>
      <c r="J596" s="303">
        <v>586.58300000000008</v>
      </c>
      <c r="K596" s="303">
        <v>293.29150000000004</v>
      </c>
      <c r="L596" s="290">
        <v>130</v>
      </c>
      <c r="M596" s="290">
        <v>78</v>
      </c>
      <c r="N596" s="290">
        <v>208</v>
      </c>
      <c r="O596" s="290">
        <v>141</v>
      </c>
      <c r="P596" s="290">
        <v>102</v>
      </c>
      <c r="Q596" s="290">
        <v>243</v>
      </c>
      <c r="R596" s="290" t="s">
        <v>3094</v>
      </c>
      <c r="S596" s="290" t="s">
        <v>3095</v>
      </c>
      <c r="T596" s="293">
        <v>588822.05599999998</v>
      </c>
      <c r="U596" s="293">
        <v>3284152.9270000001</v>
      </c>
      <c r="V596" s="285"/>
      <c r="W596" s="290" t="s">
        <v>742</v>
      </c>
      <c r="X596" s="1316"/>
      <c r="Y596" s="285"/>
      <c r="Z596" s="1316"/>
    </row>
    <row r="597" spans="1:26" ht="32.1" customHeight="1">
      <c r="A597" s="258"/>
      <c r="B597" s="290"/>
      <c r="C597" s="290"/>
      <c r="D597" s="290"/>
      <c r="E597" s="290"/>
      <c r="F597" s="303">
        <v>246.238</v>
      </c>
      <c r="G597" s="268"/>
      <c r="H597" s="290"/>
      <c r="I597" s="290"/>
      <c r="J597" s="303"/>
      <c r="K597" s="303"/>
      <c r="L597" s="290"/>
      <c r="M597" s="290"/>
      <c r="N597" s="290"/>
      <c r="O597" s="290"/>
      <c r="P597" s="290"/>
      <c r="Q597" s="290"/>
      <c r="R597" s="290"/>
      <c r="S597" s="290"/>
      <c r="T597" s="293"/>
      <c r="U597" s="293"/>
      <c r="V597" s="285" t="s">
        <v>3096</v>
      </c>
      <c r="W597" s="290"/>
      <c r="X597" s="1316"/>
      <c r="Y597" s="285"/>
      <c r="Z597" s="1316"/>
    </row>
    <row r="598" spans="1:26" ht="32.1" customHeight="1">
      <c r="A598" s="258">
        <v>296</v>
      </c>
      <c r="B598" s="290" t="s">
        <v>3097</v>
      </c>
      <c r="C598" s="290" t="s">
        <v>626</v>
      </c>
      <c r="D598" s="290" t="s">
        <v>545</v>
      </c>
      <c r="E598" s="290">
        <v>50.55</v>
      </c>
      <c r="F598" s="303"/>
      <c r="G598" s="270">
        <f>G596+F597</f>
        <v>110697.86099999998</v>
      </c>
      <c r="H598" s="290">
        <v>220.58099999999999</v>
      </c>
      <c r="I598" s="290" t="s">
        <v>3098</v>
      </c>
      <c r="J598" s="303">
        <v>629.33199999999999</v>
      </c>
      <c r="K598" s="303">
        <v>314.666</v>
      </c>
      <c r="L598" s="290">
        <v>169</v>
      </c>
      <c r="M598" s="290">
        <v>163</v>
      </c>
      <c r="N598" s="290">
        <v>332</v>
      </c>
      <c r="O598" s="290">
        <v>145</v>
      </c>
      <c r="P598" s="290">
        <v>172</v>
      </c>
      <c r="Q598" s="290">
        <v>317</v>
      </c>
      <c r="R598" s="290" t="s">
        <v>3099</v>
      </c>
      <c r="S598" s="290" t="s">
        <v>3100</v>
      </c>
      <c r="T598" s="293">
        <v>589009.554</v>
      </c>
      <c r="U598" s="293">
        <v>3284312.5440000002</v>
      </c>
      <c r="V598" s="285"/>
      <c r="W598" s="290" t="s">
        <v>742</v>
      </c>
      <c r="X598" s="1316"/>
      <c r="Y598" s="285"/>
      <c r="Z598" s="1316"/>
    </row>
    <row r="599" spans="1:26" ht="32.1" customHeight="1">
      <c r="A599" s="258"/>
      <c r="B599" s="290"/>
      <c r="C599" s="290"/>
      <c r="D599" s="290"/>
      <c r="E599" s="290"/>
      <c r="F599" s="303">
        <v>383.09399999999999</v>
      </c>
      <c r="G599" s="268"/>
      <c r="H599" s="290"/>
      <c r="I599" s="290"/>
      <c r="J599" s="303"/>
      <c r="K599" s="303"/>
      <c r="L599" s="290"/>
      <c r="M599" s="290"/>
      <c r="N599" s="290"/>
      <c r="O599" s="290"/>
      <c r="P599" s="290"/>
      <c r="Q599" s="290"/>
      <c r="R599" s="290"/>
      <c r="S599" s="290"/>
      <c r="T599" s="293"/>
      <c r="U599" s="293"/>
      <c r="V599" s="285"/>
      <c r="W599" s="290"/>
      <c r="X599" s="1316"/>
      <c r="Y599" s="285"/>
      <c r="Z599" s="1316"/>
    </row>
    <row r="600" spans="1:26" ht="32.1" customHeight="1">
      <c r="A600" s="258">
        <v>297</v>
      </c>
      <c r="B600" s="290" t="s">
        <v>3101</v>
      </c>
      <c r="C600" s="290" t="s">
        <v>627</v>
      </c>
      <c r="D600" s="290" t="s">
        <v>634</v>
      </c>
      <c r="E600" s="290">
        <v>57.35</v>
      </c>
      <c r="F600" s="303"/>
      <c r="G600" s="270">
        <f>G598+F599</f>
        <v>111080.95499999997</v>
      </c>
      <c r="H600" s="290">
        <v>220.50800000000001</v>
      </c>
      <c r="I600" s="290" t="s">
        <v>3102</v>
      </c>
      <c r="J600" s="303">
        <v>604.01599999999996</v>
      </c>
      <c r="K600" s="303">
        <v>302.00799999999998</v>
      </c>
      <c r="L600" s="290">
        <v>221</v>
      </c>
      <c r="M600" s="290">
        <v>2</v>
      </c>
      <c r="N600" s="290">
        <v>223</v>
      </c>
      <c r="O600" s="290">
        <v>213</v>
      </c>
      <c r="P600" s="290">
        <v>63</v>
      </c>
      <c r="Q600" s="290">
        <v>276</v>
      </c>
      <c r="R600" s="290" t="s">
        <v>3103</v>
      </c>
      <c r="S600" s="290" t="s">
        <v>3104</v>
      </c>
      <c r="T600" s="293">
        <v>589365.44400000002</v>
      </c>
      <c r="U600" s="293">
        <v>3284454.3309999998</v>
      </c>
      <c r="V600" s="285" t="s">
        <v>3105</v>
      </c>
      <c r="W600" s="290" t="s">
        <v>3106</v>
      </c>
      <c r="X600" s="1316"/>
      <c r="Y600" s="285"/>
      <c r="Z600" s="1316"/>
    </row>
    <row r="601" spans="1:26" ht="32.1" customHeight="1">
      <c r="A601" s="258"/>
      <c r="B601" s="290"/>
      <c r="C601" s="290"/>
      <c r="D601" s="290"/>
      <c r="E601" s="290"/>
      <c r="F601" s="303">
        <v>220.922</v>
      </c>
      <c r="G601" s="268"/>
      <c r="H601" s="290"/>
      <c r="I601" s="290"/>
      <c r="J601" s="303"/>
      <c r="K601" s="303"/>
      <c r="L601" s="290"/>
      <c r="M601" s="290"/>
      <c r="N601" s="290"/>
      <c r="O601" s="290"/>
      <c r="P601" s="290"/>
      <c r="Q601" s="290"/>
      <c r="R601" s="290"/>
      <c r="S601" s="290"/>
      <c r="T601" s="293"/>
      <c r="U601" s="293"/>
      <c r="V601" s="305" t="s">
        <v>3107</v>
      </c>
      <c r="W601" s="290"/>
      <c r="X601" s="1316"/>
      <c r="Y601" s="285"/>
      <c r="Z601" s="1316"/>
    </row>
    <row r="602" spans="1:26" ht="32.1" customHeight="1">
      <c r="A602" s="258">
        <v>298</v>
      </c>
      <c r="B602" s="290" t="s">
        <v>3108</v>
      </c>
      <c r="C602" s="290" t="s">
        <v>628</v>
      </c>
      <c r="D602" s="290" t="s">
        <v>618</v>
      </c>
      <c r="E602" s="290">
        <v>65.349999999999994</v>
      </c>
      <c r="F602" s="303"/>
      <c r="G602" s="270">
        <f>G600+F601</f>
        <v>111301.87699999998</v>
      </c>
      <c r="H602" s="290">
        <v>220.535</v>
      </c>
      <c r="I602" s="290" t="s">
        <v>3109</v>
      </c>
      <c r="J602" s="303">
        <v>603.40300000000002</v>
      </c>
      <c r="K602" s="303">
        <v>301.70150000000001</v>
      </c>
      <c r="L602" s="290">
        <v>219</v>
      </c>
      <c r="M602" s="290">
        <v>190</v>
      </c>
      <c r="N602" s="290">
        <v>409</v>
      </c>
      <c r="O602" s="290">
        <v>158</v>
      </c>
      <c r="P602" s="290">
        <v>191</v>
      </c>
      <c r="Q602" s="290">
        <v>349</v>
      </c>
      <c r="R602" s="290" t="s">
        <v>3110</v>
      </c>
      <c r="S602" s="290" t="s">
        <v>3111</v>
      </c>
      <c r="T602" s="293">
        <v>589579.67599999998</v>
      </c>
      <c r="U602" s="293">
        <v>3284508.2850000001</v>
      </c>
      <c r="V602" s="285"/>
      <c r="W602" s="290" t="s">
        <v>3106</v>
      </c>
      <c r="X602" s="1316"/>
      <c r="Y602" s="285"/>
      <c r="Z602" s="1316"/>
    </row>
    <row r="603" spans="1:26" ht="32.1" customHeight="1">
      <c r="A603" s="258"/>
      <c r="B603" s="290"/>
      <c r="C603" s="290"/>
      <c r="D603" s="290"/>
      <c r="E603" s="290"/>
      <c r="F603" s="303">
        <v>382.48099999999999</v>
      </c>
      <c r="G603" s="268"/>
      <c r="H603" s="290"/>
      <c r="I603" s="290"/>
      <c r="J603" s="303"/>
      <c r="K603" s="303"/>
      <c r="L603" s="290"/>
      <c r="M603" s="290"/>
      <c r="N603" s="290"/>
      <c r="O603" s="290"/>
      <c r="P603" s="290"/>
      <c r="Q603" s="290"/>
      <c r="R603" s="290"/>
      <c r="S603" s="290"/>
      <c r="T603" s="293"/>
      <c r="U603" s="293"/>
      <c r="V603" s="285" t="s">
        <v>3112</v>
      </c>
      <c r="W603" s="290"/>
      <c r="X603" s="1316"/>
      <c r="Y603" s="285"/>
      <c r="Z603" s="1316"/>
    </row>
    <row r="604" spans="1:26" ht="32.1" customHeight="1">
      <c r="A604" s="258">
        <v>299</v>
      </c>
      <c r="B604" s="290" t="s">
        <v>3113</v>
      </c>
      <c r="C604" s="290" t="s">
        <v>216</v>
      </c>
      <c r="D604" s="290" t="s">
        <v>534</v>
      </c>
      <c r="E604" s="290">
        <v>65.55</v>
      </c>
      <c r="F604" s="303"/>
      <c r="G604" s="270">
        <f>G602+F603</f>
        <v>111684.35799999998</v>
      </c>
      <c r="H604" s="290">
        <v>220.71199999999999</v>
      </c>
      <c r="I604" s="290" t="s">
        <v>3114</v>
      </c>
      <c r="J604" s="303">
        <v>633.57799999999997</v>
      </c>
      <c r="K604" s="303">
        <v>316.78899999999999</v>
      </c>
      <c r="L604" s="290">
        <v>193</v>
      </c>
      <c r="M604" s="290">
        <v>116</v>
      </c>
      <c r="N604" s="290">
        <v>309</v>
      </c>
      <c r="O604" s="290">
        <v>193</v>
      </c>
      <c r="P604" s="290">
        <v>121</v>
      </c>
      <c r="Q604" s="290">
        <v>314</v>
      </c>
      <c r="R604" s="290" t="s">
        <v>3115</v>
      </c>
      <c r="S604" s="290" t="s">
        <v>3116</v>
      </c>
      <c r="T604" s="293">
        <v>589956.54299999995</v>
      </c>
      <c r="U604" s="293">
        <v>3284573.574</v>
      </c>
      <c r="V604" s="285"/>
      <c r="W604" s="290" t="s">
        <v>3106</v>
      </c>
      <c r="X604" s="1316"/>
      <c r="Y604" s="285"/>
      <c r="Z604" s="1316"/>
    </row>
    <row r="605" spans="1:26" ht="32.1" customHeight="1">
      <c r="A605" s="258"/>
      <c r="B605" s="290"/>
      <c r="C605" s="290"/>
      <c r="D605" s="290"/>
      <c r="E605" s="290"/>
      <c r="F605" s="303">
        <v>251.09700000000001</v>
      </c>
      <c r="G605" s="268"/>
      <c r="H605" s="290"/>
      <c r="I605" s="290"/>
      <c r="J605" s="303"/>
      <c r="K605" s="303"/>
      <c r="L605" s="290"/>
      <c r="M605" s="290"/>
      <c r="N605" s="290"/>
      <c r="O605" s="290"/>
      <c r="P605" s="290"/>
      <c r="Q605" s="290"/>
      <c r="R605" s="290"/>
      <c r="S605" s="290"/>
      <c r="T605" s="293"/>
      <c r="U605" s="293"/>
      <c r="V605" s="305" t="s">
        <v>3117</v>
      </c>
      <c r="W605" s="290"/>
      <c r="X605" s="1316"/>
      <c r="Y605" s="285"/>
      <c r="Z605" s="1316"/>
    </row>
    <row r="606" spans="1:26" ht="32.1" customHeight="1">
      <c r="A606" s="258">
        <v>300</v>
      </c>
      <c r="B606" s="290" t="s">
        <v>3118</v>
      </c>
      <c r="C606" s="290" t="s">
        <v>629</v>
      </c>
      <c r="D606" s="290" t="s">
        <v>572</v>
      </c>
      <c r="E606" s="290">
        <v>66.45</v>
      </c>
      <c r="F606" s="303"/>
      <c r="G606" s="270">
        <f>G604+F605</f>
        <v>111935.45499999997</v>
      </c>
      <c r="H606" s="290">
        <v>220.738</v>
      </c>
      <c r="I606" s="290" t="s">
        <v>3119</v>
      </c>
      <c r="J606" s="303">
        <v>656.65600000000006</v>
      </c>
      <c r="K606" s="303">
        <v>328.32800000000003</v>
      </c>
      <c r="L606" s="290">
        <v>135</v>
      </c>
      <c r="M606" s="290">
        <v>272</v>
      </c>
      <c r="N606" s="290">
        <v>407</v>
      </c>
      <c r="O606" s="290">
        <v>130</v>
      </c>
      <c r="P606" s="290">
        <v>255</v>
      </c>
      <c r="Q606" s="290">
        <v>385</v>
      </c>
      <c r="R606" s="290" t="s">
        <v>3120</v>
      </c>
      <c r="S606" s="290" t="s">
        <v>3121</v>
      </c>
      <c r="T606" s="293">
        <v>590177.99100000004</v>
      </c>
      <c r="U606" s="293">
        <v>3284691.9389999998</v>
      </c>
      <c r="V606" s="285"/>
      <c r="W606" s="290" t="s">
        <v>3106</v>
      </c>
      <c r="X606" s="1316"/>
      <c r="Y606" s="285"/>
      <c r="Z606" s="1316"/>
    </row>
    <row r="607" spans="1:26" ht="32.1" customHeight="1">
      <c r="A607" s="258"/>
      <c r="B607" s="290"/>
      <c r="C607" s="290"/>
      <c r="D607" s="290"/>
      <c r="E607" s="290"/>
      <c r="F607" s="303">
        <v>405.55900000000003</v>
      </c>
      <c r="G607" s="268"/>
      <c r="H607" s="290"/>
      <c r="I607" s="290"/>
      <c r="J607" s="303"/>
      <c r="K607" s="303"/>
      <c r="L607" s="290"/>
      <c r="M607" s="290"/>
      <c r="N607" s="290"/>
      <c r="O607" s="290"/>
      <c r="P607" s="290"/>
      <c r="Q607" s="290"/>
      <c r="R607" s="290"/>
      <c r="S607" s="290"/>
      <c r="T607" s="293"/>
      <c r="U607" s="293"/>
      <c r="V607" s="285" t="s">
        <v>3122</v>
      </c>
      <c r="W607" s="290"/>
      <c r="X607" s="1316"/>
      <c r="Y607" s="285"/>
      <c r="Z607" s="1316"/>
    </row>
    <row r="608" spans="1:26" ht="32.1" customHeight="1">
      <c r="A608" s="258">
        <v>301</v>
      </c>
      <c r="B608" s="290" t="s">
        <v>3123</v>
      </c>
      <c r="C608" s="290" t="s">
        <v>630</v>
      </c>
      <c r="D608" s="290" t="s">
        <v>545</v>
      </c>
      <c r="E608" s="290">
        <v>50.55</v>
      </c>
      <c r="F608" s="303"/>
      <c r="G608" s="270">
        <f>G606+F607</f>
        <v>112341.01399999997</v>
      </c>
      <c r="H608" s="290">
        <v>221.08699999999999</v>
      </c>
      <c r="I608" s="290" t="s">
        <v>3124</v>
      </c>
      <c r="J608" s="303">
        <v>799.55899999999997</v>
      </c>
      <c r="K608" s="303">
        <v>399.77949999999998</v>
      </c>
      <c r="L608" s="290">
        <v>135</v>
      </c>
      <c r="M608" s="290">
        <v>195</v>
      </c>
      <c r="N608" s="290">
        <v>330</v>
      </c>
      <c r="O608" s="290">
        <v>152</v>
      </c>
      <c r="P608" s="290">
        <v>196</v>
      </c>
      <c r="Q608" s="290">
        <v>348</v>
      </c>
      <c r="R608" s="290" t="s">
        <v>3125</v>
      </c>
      <c r="S608" s="290" t="s">
        <v>3126</v>
      </c>
      <c r="T608" s="293">
        <v>590476.94099999999</v>
      </c>
      <c r="U608" s="293">
        <v>3284965.9950000001</v>
      </c>
      <c r="V608" s="285"/>
      <c r="W608" s="290" t="s">
        <v>3106</v>
      </c>
      <c r="X608" s="1316"/>
      <c r="Y608" s="285"/>
      <c r="Z608" s="1316"/>
    </row>
    <row r="609" spans="1:26" ht="32.1" customHeight="1">
      <c r="A609" s="258"/>
      <c r="B609" s="290"/>
      <c r="C609" s="290"/>
      <c r="D609" s="290"/>
      <c r="E609" s="290"/>
      <c r="F609" s="303">
        <v>394</v>
      </c>
      <c r="G609" s="268"/>
      <c r="H609" s="290"/>
      <c r="I609" s="290"/>
      <c r="J609" s="303"/>
      <c r="K609" s="303"/>
      <c r="L609" s="290"/>
      <c r="M609" s="290"/>
      <c r="N609" s="290"/>
      <c r="O609" s="290"/>
      <c r="P609" s="290"/>
      <c r="Q609" s="290"/>
      <c r="R609" s="290"/>
      <c r="S609" s="290"/>
      <c r="T609" s="293"/>
      <c r="U609" s="293"/>
      <c r="V609" s="285" t="s">
        <v>2670</v>
      </c>
      <c r="W609" s="290"/>
      <c r="X609" s="1316"/>
      <c r="Y609" s="285"/>
      <c r="Z609" s="1316"/>
    </row>
    <row r="610" spans="1:26" ht="32.1" customHeight="1">
      <c r="A610" s="258">
        <v>302</v>
      </c>
      <c r="B610" s="290" t="s">
        <v>2112</v>
      </c>
      <c r="C610" s="290" t="s">
        <v>631</v>
      </c>
      <c r="D610" s="290" t="s">
        <v>64</v>
      </c>
      <c r="E610" s="290">
        <v>51.72</v>
      </c>
      <c r="F610" s="303"/>
      <c r="G610" s="270">
        <f>G608+F609</f>
        <v>112735.01399999997</v>
      </c>
      <c r="H610" s="290">
        <v>221.137</v>
      </c>
      <c r="I610" s="290" t="s">
        <v>2112</v>
      </c>
      <c r="J610" s="303">
        <v>735</v>
      </c>
      <c r="K610" s="303">
        <v>367.5</v>
      </c>
      <c r="L610" s="290">
        <v>200</v>
      </c>
      <c r="M610" s="290">
        <v>169</v>
      </c>
      <c r="N610" s="290">
        <v>369</v>
      </c>
      <c r="O610" s="290">
        <v>200</v>
      </c>
      <c r="P610" s="290">
        <v>170</v>
      </c>
      <c r="Q610" s="290">
        <v>370</v>
      </c>
      <c r="R610" s="290" t="s">
        <v>3127</v>
      </c>
      <c r="S610" s="290" t="s">
        <v>3128</v>
      </c>
      <c r="T610" s="293">
        <v>590687.49399999995</v>
      </c>
      <c r="U610" s="293">
        <v>3285299.017</v>
      </c>
      <c r="V610" s="285"/>
      <c r="W610" s="290" t="s">
        <v>3106</v>
      </c>
      <c r="X610" s="1316"/>
      <c r="Y610" s="285"/>
      <c r="Z610" s="1316"/>
    </row>
    <row r="611" spans="1:26" ht="32.1" customHeight="1">
      <c r="A611" s="258"/>
      <c r="B611" s="290"/>
      <c r="C611" s="290"/>
      <c r="D611" s="290"/>
      <c r="E611" s="290"/>
      <c r="F611" s="303">
        <v>341</v>
      </c>
      <c r="G611" s="268"/>
      <c r="H611" s="290"/>
      <c r="I611" s="290"/>
      <c r="J611" s="303"/>
      <c r="K611" s="303"/>
      <c r="L611" s="290"/>
      <c r="M611" s="290"/>
      <c r="N611" s="290"/>
      <c r="O611" s="290"/>
      <c r="P611" s="290"/>
      <c r="Q611" s="290"/>
      <c r="R611" s="290"/>
      <c r="S611" s="290"/>
      <c r="T611" s="293"/>
      <c r="U611" s="293"/>
      <c r="V611" s="285" t="s">
        <v>3129</v>
      </c>
      <c r="W611" s="290"/>
      <c r="X611" s="1316"/>
      <c r="Y611" s="285"/>
      <c r="Z611" s="1316"/>
    </row>
    <row r="612" spans="1:26" ht="32.1" customHeight="1">
      <c r="A612" s="258">
        <v>303</v>
      </c>
      <c r="B612" s="290" t="s">
        <v>2112</v>
      </c>
      <c r="C612" s="290" t="s">
        <v>632</v>
      </c>
      <c r="D612" s="290" t="s">
        <v>64</v>
      </c>
      <c r="E612" s="290">
        <v>51.72</v>
      </c>
      <c r="F612" s="303"/>
      <c r="G612" s="270">
        <f>G610+F611</f>
        <v>113076.01399999997</v>
      </c>
      <c r="H612" s="290">
        <v>221.471</v>
      </c>
      <c r="I612" s="290" t="s">
        <v>2112</v>
      </c>
      <c r="J612" s="303">
        <v>686</v>
      </c>
      <c r="K612" s="303">
        <v>343</v>
      </c>
      <c r="L612" s="290">
        <v>173</v>
      </c>
      <c r="M612" s="290">
        <v>172</v>
      </c>
      <c r="N612" s="290">
        <v>345</v>
      </c>
      <c r="O612" s="290">
        <v>172</v>
      </c>
      <c r="P612" s="290">
        <v>173</v>
      </c>
      <c r="Q612" s="290">
        <v>345</v>
      </c>
      <c r="R612" s="290" t="s">
        <v>3130</v>
      </c>
      <c r="S612" s="290" t="s">
        <v>3131</v>
      </c>
      <c r="T612" s="293">
        <v>590869.72400000005</v>
      </c>
      <c r="U612" s="293">
        <v>3285587.2409999999</v>
      </c>
      <c r="V612" s="285"/>
      <c r="W612" s="290" t="s">
        <v>3106</v>
      </c>
      <c r="X612" s="1316"/>
      <c r="Y612" s="285"/>
      <c r="Z612" s="1316"/>
    </row>
    <row r="613" spans="1:26" ht="32.1" customHeight="1">
      <c r="A613" s="258"/>
      <c r="B613" s="290"/>
      <c r="C613" s="290"/>
      <c r="D613" s="290"/>
      <c r="E613" s="290"/>
      <c r="F613" s="303">
        <v>345</v>
      </c>
      <c r="G613" s="268"/>
      <c r="H613" s="290"/>
      <c r="I613" s="290"/>
      <c r="J613" s="303"/>
      <c r="K613" s="303"/>
      <c r="L613" s="290"/>
      <c r="M613" s="290"/>
      <c r="N613" s="290"/>
      <c r="O613" s="290"/>
      <c r="P613" s="290"/>
      <c r="Q613" s="290"/>
      <c r="R613" s="290"/>
      <c r="S613" s="290"/>
      <c r="T613" s="293"/>
      <c r="U613" s="293"/>
      <c r="V613" s="285" t="s">
        <v>3132</v>
      </c>
      <c r="W613" s="290"/>
      <c r="X613" s="1316"/>
      <c r="Y613" s="285"/>
      <c r="Z613" s="1316"/>
    </row>
    <row r="614" spans="1:26" ht="32.1" customHeight="1">
      <c r="A614" s="258">
        <v>304</v>
      </c>
      <c r="B614" s="290" t="s">
        <v>2112</v>
      </c>
      <c r="C614" s="290" t="s">
        <v>633</v>
      </c>
      <c r="D614" s="290" t="s">
        <v>64</v>
      </c>
      <c r="E614" s="290">
        <v>51.72</v>
      </c>
      <c r="F614" s="303"/>
      <c r="G614" s="270">
        <f>G612+F613</f>
        <v>113421.01399999997</v>
      </c>
      <c r="H614" s="290">
        <v>221.529</v>
      </c>
      <c r="I614" s="290" t="s">
        <v>2112</v>
      </c>
      <c r="J614" s="303">
        <v>764.43100000000004</v>
      </c>
      <c r="K614" s="303">
        <v>382.21550000000002</v>
      </c>
      <c r="L614" s="290">
        <v>173</v>
      </c>
      <c r="M614" s="290">
        <v>181</v>
      </c>
      <c r="N614" s="290">
        <v>354</v>
      </c>
      <c r="O614" s="290">
        <v>173</v>
      </c>
      <c r="P614" s="290">
        <v>190</v>
      </c>
      <c r="Q614" s="290">
        <v>363</v>
      </c>
      <c r="R614" s="290" t="s">
        <v>3133</v>
      </c>
      <c r="S614" s="290" t="s">
        <v>3134</v>
      </c>
      <c r="T614" s="293">
        <v>591054.09100000001</v>
      </c>
      <c r="U614" s="293">
        <v>3285878.8459999999</v>
      </c>
      <c r="V614" s="285"/>
      <c r="W614" s="290" t="s">
        <v>3106</v>
      </c>
      <c r="X614" s="1316"/>
      <c r="Y614" s="285"/>
      <c r="Z614" s="1316"/>
    </row>
    <row r="615" spans="1:26" ht="32.1" customHeight="1">
      <c r="A615" s="258"/>
      <c r="B615" s="290"/>
      <c r="C615" s="290"/>
      <c r="D615" s="290"/>
      <c r="E615" s="290"/>
      <c r="F615" s="303">
        <v>419.43099999999998</v>
      </c>
      <c r="G615" s="268"/>
      <c r="H615" s="290"/>
      <c r="I615" s="290"/>
      <c r="J615" s="307"/>
      <c r="K615" s="290"/>
      <c r="L615" s="290"/>
      <c r="M615" s="290"/>
      <c r="N615" s="290"/>
      <c r="O615" s="290"/>
      <c r="P615" s="290"/>
      <c r="Q615" s="290"/>
      <c r="R615" s="290"/>
      <c r="S615" s="290"/>
      <c r="T615" s="293"/>
      <c r="U615" s="293"/>
      <c r="V615" s="285" t="s">
        <v>3135</v>
      </c>
      <c r="W615" s="290"/>
      <c r="X615" s="1316"/>
      <c r="Y615" s="285"/>
      <c r="Z615" s="1316"/>
    </row>
    <row r="616" spans="1:26" ht="32.1" customHeight="1">
      <c r="A616" s="258">
        <v>305</v>
      </c>
      <c r="B616" s="290" t="s">
        <v>3136</v>
      </c>
      <c r="C616" s="290" t="s">
        <v>217</v>
      </c>
      <c r="D616" s="290" t="s">
        <v>452</v>
      </c>
      <c r="E616" s="290">
        <v>57.45</v>
      </c>
      <c r="F616" s="303"/>
      <c r="G616" s="270">
        <f>G614+F615</f>
        <v>113840.44499999996</v>
      </c>
      <c r="H616" s="290">
        <v>221.42500000000001</v>
      </c>
      <c r="I616" s="290" t="s">
        <v>3137</v>
      </c>
      <c r="J616" s="307">
        <v>666.81700000000001</v>
      </c>
      <c r="K616" s="290">
        <v>333.4085</v>
      </c>
      <c r="L616" s="290">
        <v>239</v>
      </c>
      <c r="M616" s="290">
        <v>118</v>
      </c>
      <c r="N616" s="290">
        <v>357</v>
      </c>
      <c r="O616" s="290">
        <v>231</v>
      </c>
      <c r="P616" s="290">
        <v>121</v>
      </c>
      <c r="Q616" s="290">
        <v>352</v>
      </c>
      <c r="R616" s="290" t="s">
        <v>3138</v>
      </c>
      <c r="S616" s="290" t="s">
        <v>3139</v>
      </c>
      <c r="T616" s="293">
        <v>591278.23400000005</v>
      </c>
      <c r="U616" s="293">
        <v>3286233.3629999999</v>
      </c>
      <c r="V616" s="285"/>
      <c r="W616" s="290" t="s">
        <v>3140</v>
      </c>
      <c r="X616" s="1316"/>
      <c r="Y616" s="285"/>
      <c r="Z616" s="1316"/>
    </row>
    <row r="617" spans="1:26" ht="32.1" customHeight="1">
      <c r="A617" s="258"/>
      <c r="B617" s="290"/>
      <c r="C617" s="290"/>
      <c r="D617" s="290"/>
      <c r="E617" s="290"/>
      <c r="F617" s="303">
        <v>247.386</v>
      </c>
      <c r="G617" s="268"/>
      <c r="H617" s="290"/>
      <c r="I617" s="290"/>
      <c r="J617" s="307"/>
      <c r="K617" s="290"/>
      <c r="L617" s="290"/>
      <c r="M617" s="290"/>
      <c r="N617" s="290"/>
      <c r="O617" s="290"/>
      <c r="P617" s="290"/>
      <c r="Q617" s="290"/>
      <c r="R617" s="290"/>
      <c r="S617" s="290"/>
      <c r="T617" s="293"/>
      <c r="U617" s="293"/>
      <c r="V617" s="285" t="s">
        <v>3141</v>
      </c>
      <c r="W617" s="290"/>
      <c r="X617" s="1316"/>
      <c r="Y617" s="285"/>
      <c r="Z617" s="1316"/>
    </row>
    <row r="618" spans="1:26" ht="32.1" customHeight="1">
      <c r="A618" s="258">
        <v>306</v>
      </c>
      <c r="B618" s="290" t="s">
        <v>3142</v>
      </c>
      <c r="C618" s="290" t="s">
        <v>636</v>
      </c>
      <c r="D618" s="290" t="s">
        <v>452</v>
      </c>
      <c r="E618" s="290">
        <v>57.45</v>
      </c>
      <c r="F618" s="303"/>
      <c r="G618" s="270">
        <f>G616+F617</f>
        <v>114087.83099999996</v>
      </c>
      <c r="H618" s="290">
        <v>221.999</v>
      </c>
      <c r="I618" s="290" t="s">
        <v>3143</v>
      </c>
      <c r="J618" s="307">
        <v>487.85300000000001</v>
      </c>
      <c r="K618" s="290">
        <v>243.9265</v>
      </c>
      <c r="L618" s="290">
        <v>130</v>
      </c>
      <c r="M618" s="290">
        <v>130</v>
      </c>
      <c r="N618" s="290">
        <v>260</v>
      </c>
      <c r="O618" s="290">
        <v>127</v>
      </c>
      <c r="P618" s="290">
        <v>125</v>
      </c>
      <c r="Q618" s="290">
        <v>252</v>
      </c>
      <c r="R618" s="290" t="s">
        <v>3144</v>
      </c>
      <c r="S618" s="290" t="s">
        <v>3145</v>
      </c>
      <c r="T618" s="293">
        <v>591394.18999999994</v>
      </c>
      <c r="U618" s="293">
        <v>3286451.89</v>
      </c>
      <c r="V618" s="285"/>
      <c r="W618" s="290" t="s">
        <v>3146</v>
      </c>
      <c r="X618" s="1317"/>
      <c r="Y618" s="285"/>
      <c r="Z618" s="1317"/>
    </row>
    <row r="619" spans="1:26" ht="32.1" customHeight="1">
      <c r="A619" s="258"/>
      <c r="B619" s="290"/>
      <c r="C619" s="290"/>
      <c r="D619" s="290"/>
      <c r="E619" s="290"/>
      <c r="F619" s="303">
        <v>240.46700000000001</v>
      </c>
      <c r="G619" s="268"/>
      <c r="H619" s="290"/>
      <c r="I619" s="290"/>
      <c r="J619" s="307"/>
      <c r="K619" s="290"/>
      <c r="L619" s="290"/>
      <c r="M619" s="290"/>
      <c r="N619" s="290"/>
      <c r="O619" s="290"/>
      <c r="P619" s="290"/>
      <c r="Q619" s="290"/>
      <c r="R619" s="290"/>
      <c r="S619" s="290"/>
      <c r="T619" s="293"/>
      <c r="U619" s="293"/>
      <c r="V619" s="305" t="s">
        <v>3047</v>
      </c>
      <c r="W619" s="290"/>
      <c r="X619" s="1323" t="s">
        <v>744</v>
      </c>
      <c r="Y619" s="285"/>
      <c r="Z619" s="1323" t="s">
        <v>743</v>
      </c>
    </row>
    <row r="620" spans="1:26" ht="32.1" customHeight="1">
      <c r="A620" s="258">
        <v>307</v>
      </c>
      <c r="B620" s="290" t="s">
        <v>3147</v>
      </c>
      <c r="C620" s="290" t="s">
        <v>637</v>
      </c>
      <c r="D620" s="290" t="s">
        <v>634</v>
      </c>
      <c r="E620" s="290">
        <v>56.35</v>
      </c>
      <c r="F620" s="303"/>
      <c r="G620" s="270">
        <f>G618+F619</f>
        <v>114328.29799999997</v>
      </c>
      <c r="H620" s="290">
        <v>222.148</v>
      </c>
      <c r="I620" s="290" t="s">
        <v>3148</v>
      </c>
      <c r="J620" s="307">
        <v>640.53600000000006</v>
      </c>
      <c r="K620" s="290">
        <v>320.26800000000003</v>
      </c>
      <c r="L620" s="290">
        <v>110</v>
      </c>
      <c r="M620" s="290">
        <v>243</v>
      </c>
      <c r="N620" s="290">
        <v>353</v>
      </c>
      <c r="O620" s="290">
        <v>116</v>
      </c>
      <c r="P620" s="290">
        <v>233</v>
      </c>
      <c r="Q620" s="290">
        <v>349</v>
      </c>
      <c r="R620" s="290" t="s">
        <v>3149</v>
      </c>
      <c r="S620" s="290" t="s">
        <v>3150</v>
      </c>
      <c r="T620" s="293">
        <v>591493.09</v>
      </c>
      <c r="U620" s="293">
        <v>3286671.077</v>
      </c>
      <c r="V620" s="285"/>
      <c r="W620" s="290" t="s">
        <v>3151</v>
      </c>
      <c r="X620" s="1316"/>
      <c r="Y620" s="285"/>
      <c r="Z620" s="1316"/>
    </row>
    <row r="621" spans="1:26" ht="32.1" customHeight="1">
      <c r="A621" s="258"/>
      <c r="B621" s="290"/>
      <c r="C621" s="290"/>
      <c r="D621" s="290"/>
      <c r="E621" s="290"/>
      <c r="F621" s="303">
        <v>400.06900000000002</v>
      </c>
      <c r="G621" s="268"/>
      <c r="H621" s="290"/>
      <c r="I621" s="290"/>
      <c r="J621" s="307"/>
      <c r="K621" s="290"/>
      <c r="L621" s="290"/>
      <c r="M621" s="290"/>
      <c r="N621" s="290"/>
      <c r="O621" s="290"/>
      <c r="P621" s="290"/>
      <c r="Q621" s="290"/>
      <c r="R621" s="290"/>
      <c r="S621" s="290"/>
      <c r="T621" s="293"/>
      <c r="U621" s="293"/>
      <c r="V621" s="285" t="s">
        <v>3152</v>
      </c>
      <c r="W621" s="290"/>
      <c r="X621" s="1316"/>
      <c r="Y621" s="285"/>
      <c r="Z621" s="1316"/>
    </row>
    <row r="622" spans="1:26" ht="32.1" customHeight="1">
      <c r="A622" s="258">
        <v>308</v>
      </c>
      <c r="B622" s="290" t="s">
        <v>3153</v>
      </c>
      <c r="C622" s="290" t="s">
        <v>638</v>
      </c>
      <c r="D622" s="290" t="s">
        <v>439</v>
      </c>
      <c r="E622" s="290">
        <v>47.35</v>
      </c>
      <c r="F622" s="303"/>
      <c r="G622" s="270">
        <f>G620+F621</f>
        <v>114728.36699999997</v>
      </c>
      <c r="H622" s="290">
        <v>221.679</v>
      </c>
      <c r="I622" s="290" t="s">
        <v>3154</v>
      </c>
      <c r="J622" s="307">
        <v>742.17100000000005</v>
      </c>
      <c r="K622" s="290">
        <v>371.08550000000002</v>
      </c>
      <c r="L622" s="290">
        <v>157</v>
      </c>
      <c r="M622" s="290">
        <v>49</v>
      </c>
      <c r="N622" s="290">
        <v>206</v>
      </c>
      <c r="O622" s="290">
        <v>169</v>
      </c>
      <c r="P622" s="290">
        <v>96</v>
      </c>
      <c r="Q622" s="290">
        <v>265</v>
      </c>
      <c r="R622" s="290" t="s">
        <v>3155</v>
      </c>
      <c r="S622" s="290" t="s">
        <v>3156</v>
      </c>
      <c r="T622" s="293">
        <v>591603.16899999999</v>
      </c>
      <c r="U622" s="293">
        <v>3287055.7039999999</v>
      </c>
      <c r="V622" s="285"/>
      <c r="W622" s="290" t="s">
        <v>3151</v>
      </c>
      <c r="X622" s="1316"/>
      <c r="Y622" s="285"/>
      <c r="Z622" s="1316"/>
    </row>
    <row r="623" spans="1:26" ht="32.1" customHeight="1">
      <c r="A623" s="258"/>
      <c r="B623" s="290"/>
      <c r="C623" s="290"/>
      <c r="D623" s="290"/>
      <c r="E623" s="290"/>
      <c r="F623" s="303">
        <v>342.10199999999998</v>
      </c>
      <c r="G623" s="268"/>
      <c r="H623" s="290"/>
      <c r="I623" s="290"/>
      <c r="J623" s="307"/>
      <c r="K623" s="290"/>
      <c r="L623" s="290"/>
      <c r="M623" s="290"/>
      <c r="N623" s="290"/>
      <c r="O623" s="290"/>
      <c r="P623" s="290"/>
      <c r="Q623" s="290"/>
      <c r="R623" s="290"/>
      <c r="S623" s="290"/>
      <c r="T623" s="293"/>
      <c r="U623" s="293"/>
      <c r="V623" s="285"/>
      <c r="W623" s="290"/>
      <c r="X623" s="1316"/>
      <c r="Y623" s="285"/>
      <c r="Z623" s="1316"/>
    </row>
    <row r="624" spans="1:26" ht="32.1" customHeight="1">
      <c r="A624" s="258">
        <v>309</v>
      </c>
      <c r="B624" s="290" t="s">
        <v>3157</v>
      </c>
      <c r="C624" s="290" t="s">
        <v>218</v>
      </c>
      <c r="D624" s="290" t="s">
        <v>618</v>
      </c>
      <c r="E624" s="290">
        <v>65.349999999999994</v>
      </c>
      <c r="F624" s="303"/>
      <c r="G624" s="270">
        <f>G622+F623</f>
        <v>115070.46899999997</v>
      </c>
      <c r="H624" s="290">
        <v>222.149</v>
      </c>
      <c r="I624" s="290" t="s">
        <v>3158</v>
      </c>
      <c r="J624" s="307">
        <v>570.20899999999995</v>
      </c>
      <c r="K624" s="290">
        <v>285.10449999999997</v>
      </c>
      <c r="L624" s="290">
        <v>294</v>
      </c>
      <c r="M624" s="290">
        <v>201</v>
      </c>
      <c r="N624" s="290">
        <v>495</v>
      </c>
      <c r="O624" s="290">
        <v>248</v>
      </c>
      <c r="P624" s="290">
        <v>153</v>
      </c>
      <c r="Q624" s="290">
        <v>401</v>
      </c>
      <c r="R624" s="290" t="s">
        <v>3159</v>
      </c>
      <c r="S624" s="290" t="s">
        <v>3160</v>
      </c>
      <c r="T624" s="293">
        <v>591620.56700000004</v>
      </c>
      <c r="U624" s="293">
        <v>3287397.3629999999</v>
      </c>
      <c r="V624" s="285"/>
      <c r="W624" s="290" t="s">
        <v>3151</v>
      </c>
      <c r="X624" s="1316"/>
      <c r="Y624" s="285"/>
      <c r="Z624" s="1316"/>
    </row>
    <row r="625" spans="1:26" ht="32.1" customHeight="1">
      <c r="A625" s="258"/>
      <c r="B625" s="290"/>
      <c r="C625" s="290"/>
      <c r="D625" s="290"/>
      <c r="E625" s="290"/>
      <c r="F625" s="303">
        <v>228.107</v>
      </c>
      <c r="G625" s="268"/>
      <c r="H625" s="290"/>
      <c r="I625" s="290"/>
      <c r="J625" s="307"/>
      <c r="K625" s="290"/>
      <c r="L625" s="290"/>
      <c r="M625" s="290"/>
      <c r="N625" s="290"/>
      <c r="O625" s="290"/>
      <c r="P625" s="290"/>
      <c r="Q625" s="290"/>
      <c r="R625" s="290"/>
      <c r="S625" s="290"/>
      <c r="T625" s="293"/>
      <c r="U625" s="293"/>
      <c r="V625" s="305" t="s">
        <v>3161</v>
      </c>
      <c r="W625" s="290"/>
      <c r="X625" s="1316"/>
      <c r="Y625" s="285"/>
      <c r="Z625" s="1316"/>
    </row>
    <row r="626" spans="1:26" s="308" customFormat="1" ht="32.1" customHeight="1">
      <c r="A626" s="258">
        <v>310</v>
      </c>
      <c r="B626" s="290" t="s">
        <v>3162</v>
      </c>
      <c r="C626" s="290" t="s">
        <v>639</v>
      </c>
      <c r="D626" s="290" t="s">
        <v>437</v>
      </c>
      <c r="E626" s="290">
        <v>57.45</v>
      </c>
      <c r="F626" s="303"/>
      <c r="G626" s="270">
        <f>G624+F625</f>
        <v>115298.57599999997</v>
      </c>
      <c r="H626" s="290">
        <v>222.51900000000001</v>
      </c>
      <c r="I626" s="290" t="s">
        <v>3163</v>
      </c>
      <c r="J626" s="307">
        <v>607.10699999999997</v>
      </c>
      <c r="K626" s="290">
        <v>303.55349999999999</v>
      </c>
      <c r="L626" s="290">
        <v>28</v>
      </c>
      <c r="M626" s="290">
        <v>205</v>
      </c>
      <c r="N626" s="290">
        <v>233</v>
      </c>
      <c r="O626" s="290">
        <v>75</v>
      </c>
      <c r="P626" s="290">
        <v>201</v>
      </c>
      <c r="Q626" s="290">
        <v>276</v>
      </c>
      <c r="R626" s="290" t="s">
        <v>3164</v>
      </c>
      <c r="S626" s="290" t="s">
        <v>3165</v>
      </c>
      <c r="T626" s="293">
        <v>591607.1</v>
      </c>
      <c r="U626" s="293">
        <v>3287625.0720000002</v>
      </c>
      <c r="V626" s="285"/>
      <c r="W626" s="290" t="s">
        <v>3151</v>
      </c>
      <c r="X626" s="1316"/>
      <c r="Y626" s="285"/>
      <c r="Z626" s="1316"/>
    </row>
    <row r="627" spans="1:26" ht="32.1" customHeight="1">
      <c r="A627" s="258"/>
      <c r="B627" s="290"/>
      <c r="C627" s="290"/>
      <c r="D627" s="290"/>
      <c r="E627" s="290"/>
      <c r="F627" s="303">
        <v>379</v>
      </c>
      <c r="G627" s="268"/>
      <c r="H627" s="290"/>
      <c r="I627" s="290"/>
      <c r="J627" s="307"/>
      <c r="K627" s="290"/>
      <c r="L627" s="290"/>
      <c r="M627" s="290"/>
      <c r="N627" s="290"/>
      <c r="O627" s="290"/>
      <c r="P627" s="290"/>
      <c r="Q627" s="290"/>
      <c r="R627" s="290"/>
      <c r="S627" s="290"/>
      <c r="T627" s="293"/>
      <c r="U627" s="293"/>
      <c r="V627" s="285" t="s">
        <v>2561</v>
      </c>
      <c r="W627" s="290"/>
      <c r="X627" s="1316"/>
      <c r="Y627" s="285"/>
      <c r="Z627" s="1316"/>
    </row>
    <row r="628" spans="1:26" ht="32.1" customHeight="1">
      <c r="A628" s="258">
        <v>311</v>
      </c>
      <c r="B628" s="290" t="s">
        <v>2112</v>
      </c>
      <c r="C628" s="290" t="s">
        <v>640</v>
      </c>
      <c r="D628" s="290" t="s">
        <v>69</v>
      </c>
      <c r="E628" s="290">
        <v>54.72</v>
      </c>
      <c r="F628" s="303"/>
      <c r="G628" s="270">
        <f>G626+F627</f>
        <v>115677.57599999997</v>
      </c>
      <c r="H628" s="290">
        <v>222.76599999999999</v>
      </c>
      <c r="I628" s="290" t="s">
        <v>2112</v>
      </c>
      <c r="J628" s="307">
        <v>786</v>
      </c>
      <c r="K628" s="290">
        <v>393</v>
      </c>
      <c r="L628" s="290">
        <v>175</v>
      </c>
      <c r="M628" s="290">
        <v>192</v>
      </c>
      <c r="N628" s="290">
        <v>367</v>
      </c>
      <c r="O628" s="290">
        <v>179</v>
      </c>
      <c r="P628" s="290">
        <v>196</v>
      </c>
      <c r="Q628" s="290">
        <v>375</v>
      </c>
      <c r="R628" s="290" t="s">
        <v>3166</v>
      </c>
      <c r="S628" s="290" t="s">
        <v>3167</v>
      </c>
      <c r="T628" s="309">
        <v>591778.00084242795</v>
      </c>
      <c r="U628" s="309">
        <v>3287963.3458910501</v>
      </c>
      <c r="V628" s="285"/>
      <c r="W628" s="290" t="s">
        <v>3151</v>
      </c>
      <c r="X628" s="1316"/>
      <c r="Y628" s="285"/>
      <c r="Z628" s="1316"/>
    </row>
    <row r="629" spans="1:26" ht="32.1" customHeight="1">
      <c r="A629" s="258"/>
      <c r="B629" s="290"/>
      <c r="C629" s="290"/>
      <c r="D629" s="290"/>
      <c r="E629" s="290"/>
      <c r="F629" s="303">
        <v>407</v>
      </c>
      <c r="G629" s="268"/>
      <c r="H629" s="290"/>
      <c r="I629" s="290"/>
      <c r="J629" s="307"/>
      <c r="K629" s="290"/>
      <c r="L629" s="290"/>
      <c r="M629" s="290"/>
      <c r="N629" s="290"/>
      <c r="O629" s="290"/>
      <c r="P629" s="290"/>
      <c r="Q629" s="290"/>
      <c r="R629" s="290"/>
      <c r="S629" s="290"/>
      <c r="T629" s="293"/>
      <c r="U629" s="293"/>
      <c r="V629" s="285" t="s">
        <v>3168</v>
      </c>
      <c r="W629" s="290"/>
      <c r="X629" s="1316"/>
      <c r="Y629" s="285"/>
      <c r="Z629" s="1316"/>
    </row>
    <row r="630" spans="1:26" ht="32.1" customHeight="1">
      <c r="A630" s="258">
        <v>312</v>
      </c>
      <c r="B630" s="290" t="s">
        <v>2112</v>
      </c>
      <c r="C630" s="290" t="s">
        <v>641</v>
      </c>
      <c r="D630" s="290" t="s">
        <v>433</v>
      </c>
      <c r="E630" s="290">
        <v>57.72</v>
      </c>
      <c r="F630" s="303"/>
      <c r="G630" s="270">
        <f>G628+F629</f>
        <v>116084.57599999997</v>
      </c>
      <c r="H630" s="290">
        <v>222.39599999999999</v>
      </c>
      <c r="I630" s="290" t="s">
        <v>2112</v>
      </c>
      <c r="J630" s="307">
        <v>840</v>
      </c>
      <c r="K630" s="290">
        <v>420</v>
      </c>
      <c r="L630" s="290">
        <v>216</v>
      </c>
      <c r="M630" s="290">
        <v>245</v>
      </c>
      <c r="N630" s="290">
        <v>461</v>
      </c>
      <c r="O630" s="290">
        <v>213</v>
      </c>
      <c r="P630" s="290">
        <v>238</v>
      </c>
      <c r="Q630" s="290">
        <v>451</v>
      </c>
      <c r="R630" s="290" t="s">
        <v>3169</v>
      </c>
      <c r="S630" s="290" t="s">
        <v>3170</v>
      </c>
      <c r="T630" s="309">
        <v>591961.58867378905</v>
      </c>
      <c r="U630" s="309">
        <v>3288326.7318707798</v>
      </c>
      <c r="V630" s="285"/>
      <c r="W630" s="290" t="s">
        <v>3151</v>
      </c>
      <c r="X630" s="1316"/>
      <c r="Y630" s="285"/>
      <c r="Z630" s="1316"/>
    </row>
    <row r="631" spans="1:26" ht="32.1" customHeight="1">
      <c r="A631" s="258"/>
      <c r="B631" s="290"/>
      <c r="C631" s="290"/>
      <c r="D631" s="290"/>
      <c r="E631" s="290"/>
      <c r="F631" s="303">
        <v>433</v>
      </c>
      <c r="G631" s="268"/>
      <c r="H631" s="290"/>
      <c r="I631" s="290"/>
      <c r="J631" s="307"/>
      <c r="K631" s="290"/>
      <c r="L631" s="290"/>
      <c r="M631" s="290"/>
      <c r="N631" s="290"/>
      <c r="O631" s="290"/>
      <c r="P631" s="290"/>
      <c r="Q631" s="290"/>
      <c r="R631" s="290"/>
      <c r="S631" s="290"/>
      <c r="T631" s="293"/>
      <c r="U631" s="293"/>
      <c r="V631" s="285" t="s">
        <v>2642</v>
      </c>
      <c r="W631" s="290"/>
      <c r="X631" s="1316"/>
      <c r="Y631" s="285"/>
      <c r="Z631" s="1316"/>
    </row>
    <row r="632" spans="1:26" ht="32.1" customHeight="1">
      <c r="A632" s="258">
        <v>313</v>
      </c>
      <c r="B632" s="290" t="s">
        <v>2112</v>
      </c>
      <c r="C632" s="290" t="s">
        <v>642</v>
      </c>
      <c r="D632" s="290" t="s">
        <v>64</v>
      </c>
      <c r="E632" s="290">
        <v>51.72</v>
      </c>
      <c r="F632" s="303"/>
      <c r="G632" s="270">
        <f>G630+F631</f>
        <v>116517.57599999997</v>
      </c>
      <c r="H632" s="290">
        <v>221.852</v>
      </c>
      <c r="I632" s="290" t="s">
        <v>2112</v>
      </c>
      <c r="J632" s="307">
        <v>808</v>
      </c>
      <c r="K632" s="290">
        <v>404</v>
      </c>
      <c r="L632" s="290">
        <v>189</v>
      </c>
      <c r="M632" s="290">
        <v>189</v>
      </c>
      <c r="N632" s="290">
        <v>378</v>
      </c>
      <c r="O632" s="290">
        <v>197</v>
      </c>
      <c r="P632" s="290">
        <v>189</v>
      </c>
      <c r="Q632" s="290">
        <v>386</v>
      </c>
      <c r="R632" s="290" t="s">
        <v>3171</v>
      </c>
      <c r="S632" s="290" t="s">
        <v>3172</v>
      </c>
      <c r="T632" s="309">
        <v>592157.36784210603</v>
      </c>
      <c r="U632" s="309">
        <v>3288714.2488666698</v>
      </c>
      <c r="V632" s="285"/>
      <c r="W632" s="290" t="s">
        <v>3151</v>
      </c>
      <c r="X632" s="1316"/>
      <c r="Y632" s="285"/>
      <c r="Z632" s="1316"/>
    </row>
    <row r="633" spans="1:26" ht="32.1" customHeight="1">
      <c r="A633" s="258"/>
      <c r="B633" s="290"/>
      <c r="C633" s="290"/>
      <c r="D633" s="290"/>
      <c r="E633" s="290"/>
      <c r="F633" s="303">
        <v>375</v>
      </c>
      <c r="G633" s="268"/>
      <c r="H633" s="290"/>
      <c r="I633" s="290"/>
      <c r="J633" s="307"/>
      <c r="K633" s="290"/>
      <c r="L633" s="290"/>
      <c r="M633" s="290"/>
      <c r="N633" s="290"/>
      <c r="O633" s="290"/>
      <c r="P633" s="290"/>
      <c r="Q633" s="290"/>
      <c r="R633" s="290"/>
      <c r="S633" s="290"/>
      <c r="T633" s="293"/>
      <c r="U633" s="293"/>
      <c r="V633" s="285" t="s">
        <v>2592</v>
      </c>
      <c r="W633" s="290"/>
      <c r="X633" s="1316"/>
      <c r="Y633" s="285"/>
      <c r="Z633" s="1316"/>
    </row>
    <row r="634" spans="1:26" ht="32.1" customHeight="1">
      <c r="A634" s="258">
        <v>314</v>
      </c>
      <c r="B634" s="290" t="s">
        <v>2112</v>
      </c>
      <c r="C634" s="290" t="s">
        <v>643</v>
      </c>
      <c r="D634" s="290" t="s">
        <v>64</v>
      </c>
      <c r="E634" s="290">
        <v>51.72</v>
      </c>
      <c r="F634" s="303"/>
      <c r="G634" s="270">
        <f>G632+F633</f>
        <v>116892.57599999997</v>
      </c>
      <c r="H634" s="290">
        <v>221.596</v>
      </c>
      <c r="I634" s="290" t="s">
        <v>2112</v>
      </c>
      <c r="J634" s="307">
        <v>784</v>
      </c>
      <c r="K634" s="290">
        <v>392</v>
      </c>
      <c r="L634" s="290">
        <v>187</v>
      </c>
      <c r="M634" s="290">
        <v>204</v>
      </c>
      <c r="N634" s="290">
        <f>L634+M634</f>
        <v>391</v>
      </c>
      <c r="O634" s="290">
        <v>187</v>
      </c>
      <c r="P634" s="290">
        <v>205</v>
      </c>
      <c r="Q634" s="290">
        <f>O634+P634</f>
        <v>392</v>
      </c>
      <c r="R634" s="290" t="s">
        <v>3173</v>
      </c>
      <c r="S634" s="290" t="s">
        <v>3174</v>
      </c>
      <c r="T634" s="293">
        <v>592325.89199999999</v>
      </c>
      <c r="U634" s="293">
        <v>3289047.8080000002</v>
      </c>
      <c r="V634" s="285"/>
      <c r="W634" s="290" t="s">
        <v>3151</v>
      </c>
      <c r="X634" s="1317"/>
      <c r="Y634" s="285"/>
      <c r="Z634" s="1317"/>
    </row>
    <row r="635" spans="1:26" ht="32.1" customHeight="1">
      <c r="A635" s="258"/>
      <c r="B635" s="290"/>
      <c r="C635" s="290"/>
      <c r="D635" s="290"/>
      <c r="E635" s="290"/>
      <c r="F635" s="303">
        <v>409</v>
      </c>
      <c r="G635" s="268"/>
      <c r="H635" s="290"/>
      <c r="I635" s="290"/>
      <c r="J635" s="307"/>
      <c r="K635" s="290"/>
      <c r="L635" s="290"/>
      <c r="M635" s="290"/>
      <c r="N635" s="290"/>
      <c r="O635" s="290"/>
      <c r="P635" s="290"/>
      <c r="Q635" s="290"/>
      <c r="R635" s="290"/>
      <c r="S635" s="290"/>
      <c r="T635" s="293"/>
      <c r="U635" s="293"/>
      <c r="V635" s="285" t="s">
        <v>2589</v>
      </c>
      <c r="W635" s="290"/>
      <c r="X635" s="290"/>
      <c r="Y635" s="290"/>
      <c r="Z635" s="290"/>
    </row>
    <row r="636" spans="1:26" ht="32.1" customHeight="1">
      <c r="A636" s="258">
        <v>315</v>
      </c>
      <c r="B636" s="290" t="s">
        <v>2112</v>
      </c>
      <c r="C636" s="290" t="s">
        <v>644</v>
      </c>
      <c r="D636" s="290" t="s">
        <v>64</v>
      </c>
      <c r="E636" s="290">
        <v>54.72</v>
      </c>
      <c r="F636" s="303"/>
      <c r="G636" s="270">
        <f>G634+F635</f>
        <v>117301.57599999997</v>
      </c>
      <c r="H636" s="290">
        <v>221.74299999999999</v>
      </c>
      <c r="I636" s="290" t="s">
        <v>2112</v>
      </c>
      <c r="J636" s="307">
        <v>792</v>
      </c>
      <c r="K636" s="290">
        <v>396</v>
      </c>
      <c r="L636" s="290">
        <v>206</v>
      </c>
      <c r="M636" s="290">
        <v>201</v>
      </c>
      <c r="N636" s="290">
        <f>L636+M636</f>
        <v>407</v>
      </c>
      <c r="O636" s="290">
        <v>206</v>
      </c>
      <c r="P636" s="290">
        <v>199</v>
      </c>
      <c r="Q636" s="290">
        <f>O636+P636</f>
        <v>405</v>
      </c>
      <c r="R636" s="290" t="s">
        <v>3175</v>
      </c>
      <c r="S636" s="290" t="s">
        <v>3176</v>
      </c>
      <c r="T636" s="293">
        <v>592510.32400000002</v>
      </c>
      <c r="U636" s="293">
        <v>3289412.8640000001</v>
      </c>
      <c r="V636" s="285"/>
      <c r="W636" s="290" t="s">
        <v>3177</v>
      </c>
      <c r="X636" s="290"/>
      <c r="Y636" s="290"/>
      <c r="Z636" s="290"/>
    </row>
    <row r="637" spans="1:26" ht="32.1" customHeight="1">
      <c r="A637" s="258"/>
      <c r="B637" s="290"/>
      <c r="C637" s="290"/>
      <c r="D637" s="290"/>
      <c r="E637" s="290"/>
      <c r="F637" s="303">
        <v>383</v>
      </c>
      <c r="G637" s="268"/>
      <c r="H637" s="290"/>
      <c r="I637" s="290"/>
      <c r="J637" s="307"/>
      <c r="K637" s="290"/>
      <c r="L637" s="290"/>
      <c r="M637" s="290"/>
      <c r="N637" s="290"/>
      <c r="O637" s="290"/>
      <c r="P637" s="290"/>
      <c r="Q637" s="290"/>
      <c r="R637" s="290"/>
      <c r="S637" s="290"/>
      <c r="T637" s="293"/>
      <c r="U637" s="293"/>
      <c r="V637" s="285" t="s">
        <v>3178</v>
      </c>
      <c r="W637" s="290"/>
      <c r="X637" s="290"/>
      <c r="Y637" s="290"/>
      <c r="Z637" s="290"/>
    </row>
    <row r="638" spans="1:26" ht="32.1" customHeight="1">
      <c r="A638" s="258">
        <v>316</v>
      </c>
      <c r="B638" s="290" t="s">
        <v>2112</v>
      </c>
      <c r="C638" s="290" t="s">
        <v>219</v>
      </c>
      <c r="D638" s="290" t="s">
        <v>54</v>
      </c>
      <c r="E638" s="290">
        <v>48.72</v>
      </c>
      <c r="F638" s="303"/>
      <c r="G638" s="270">
        <f>G636+F637</f>
        <v>117684.57599999997</v>
      </c>
      <c r="H638" s="290">
        <v>222.81200000000001</v>
      </c>
      <c r="I638" s="290" t="s">
        <v>2112</v>
      </c>
      <c r="J638" s="307">
        <v>766</v>
      </c>
      <c r="K638" s="290">
        <v>383</v>
      </c>
      <c r="L638" s="290">
        <v>183</v>
      </c>
      <c r="M638" s="290">
        <v>148</v>
      </c>
      <c r="N638" s="290">
        <f>L638+M638</f>
        <v>331</v>
      </c>
      <c r="O638" s="290">
        <v>185</v>
      </c>
      <c r="P638" s="290">
        <v>160</v>
      </c>
      <c r="Q638" s="290">
        <f>O638+P638</f>
        <v>345</v>
      </c>
      <c r="R638" s="290" t="s">
        <v>3179</v>
      </c>
      <c r="S638" s="290" t="s">
        <v>3180</v>
      </c>
      <c r="T638" s="293">
        <v>592683.03300000005</v>
      </c>
      <c r="U638" s="293">
        <v>3289754.713</v>
      </c>
      <c r="V638" s="285"/>
      <c r="W638" s="290" t="s">
        <v>3177</v>
      </c>
      <c r="X638" s="290"/>
      <c r="Y638" s="290"/>
      <c r="Z638" s="290"/>
    </row>
    <row r="639" spans="1:26" ht="32.1" customHeight="1">
      <c r="A639" s="258"/>
      <c r="B639" s="290"/>
      <c r="C639" s="290"/>
      <c r="D639" s="290"/>
      <c r="E639" s="290"/>
      <c r="F639" s="303">
        <v>383</v>
      </c>
      <c r="G639" s="268"/>
      <c r="H639" s="290"/>
      <c r="I639" s="290"/>
      <c r="J639" s="307"/>
      <c r="K639" s="290"/>
      <c r="L639" s="290"/>
      <c r="M639" s="290"/>
      <c r="N639" s="290"/>
      <c r="O639" s="290"/>
      <c r="P639" s="290"/>
      <c r="Q639" s="290"/>
      <c r="R639" s="290"/>
      <c r="S639" s="290"/>
      <c r="T639" s="293"/>
      <c r="U639" s="293"/>
      <c r="V639" s="285" t="s">
        <v>3181</v>
      </c>
      <c r="W639" s="290"/>
      <c r="X639" s="290"/>
      <c r="Y639" s="290"/>
      <c r="Z639" s="290"/>
    </row>
    <row r="640" spans="1:26" ht="32.1" customHeight="1">
      <c r="A640" s="258">
        <v>317</v>
      </c>
      <c r="B640" s="290" t="s">
        <v>2112</v>
      </c>
      <c r="C640" s="290" t="s">
        <v>645</v>
      </c>
      <c r="D640" s="290" t="s">
        <v>433</v>
      </c>
      <c r="E640" s="290">
        <v>57.72</v>
      </c>
      <c r="F640" s="303"/>
      <c r="G640" s="270">
        <f>G638+F639</f>
        <v>118067.57599999997</v>
      </c>
      <c r="H640" s="290">
        <v>222.90700000000001</v>
      </c>
      <c r="I640" s="290" t="s">
        <v>2112</v>
      </c>
      <c r="J640" s="307">
        <v>783.55799999999999</v>
      </c>
      <c r="K640" s="290">
        <v>391.779</v>
      </c>
      <c r="L640" s="290">
        <v>235</v>
      </c>
      <c r="M640" s="290">
        <v>206</v>
      </c>
      <c r="N640" s="290">
        <v>441</v>
      </c>
      <c r="O640" s="290">
        <v>224</v>
      </c>
      <c r="P640" s="290">
        <v>205</v>
      </c>
      <c r="Q640" s="290">
        <v>429</v>
      </c>
      <c r="R640" s="290" t="s">
        <v>3182</v>
      </c>
      <c r="S640" s="290" t="s">
        <v>3183</v>
      </c>
      <c r="T640" s="293">
        <v>592855.74100000004</v>
      </c>
      <c r="U640" s="293">
        <v>3290096.5619999999</v>
      </c>
      <c r="V640" s="285"/>
      <c r="W640" s="290" t="s">
        <v>3177</v>
      </c>
      <c r="X640" s="290"/>
      <c r="Y640" s="290"/>
      <c r="Z640" s="290"/>
    </row>
    <row r="641" spans="1:26" ht="32.1" customHeight="1">
      <c r="A641" s="258"/>
      <c r="B641" s="290"/>
      <c r="C641" s="290"/>
      <c r="D641" s="290"/>
      <c r="E641" s="290"/>
      <c r="F641" s="303">
        <v>400.55799999999999</v>
      </c>
      <c r="G641" s="268"/>
      <c r="H641" s="290"/>
      <c r="I641" s="290"/>
      <c r="J641" s="307"/>
      <c r="K641" s="290"/>
      <c r="L641" s="290"/>
      <c r="M641" s="290"/>
      <c r="N641" s="290"/>
      <c r="O641" s="290"/>
      <c r="P641" s="290"/>
      <c r="Q641" s="290"/>
      <c r="R641" s="290"/>
      <c r="S641" s="290"/>
      <c r="T641" s="293"/>
      <c r="U641" s="293"/>
      <c r="V641" s="285" t="s">
        <v>3132</v>
      </c>
      <c r="W641" s="290"/>
      <c r="X641" s="290"/>
      <c r="Y641" s="290"/>
      <c r="Z641" s="290"/>
    </row>
    <row r="642" spans="1:26" ht="32.1" customHeight="1">
      <c r="A642" s="258">
        <v>318</v>
      </c>
      <c r="B642" s="290" t="s">
        <v>3184</v>
      </c>
      <c r="C642" s="290" t="s">
        <v>646</v>
      </c>
      <c r="D642" s="290" t="s">
        <v>634</v>
      </c>
      <c r="E642" s="290">
        <v>56.35</v>
      </c>
      <c r="F642" s="303"/>
      <c r="G642" s="270">
        <f>G640+F641</f>
        <v>118468.13399999998</v>
      </c>
      <c r="H642" s="290">
        <v>222.495</v>
      </c>
      <c r="I642" s="290" t="s">
        <v>3185</v>
      </c>
      <c r="J642" s="307">
        <v>818.53700000000003</v>
      </c>
      <c r="K642" s="290">
        <v>409.26850000000002</v>
      </c>
      <c r="L642" s="290">
        <v>196</v>
      </c>
      <c r="M642" s="290">
        <v>223</v>
      </c>
      <c r="N642" s="290">
        <v>419</v>
      </c>
      <c r="O642" s="290">
        <v>197</v>
      </c>
      <c r="P642" s="290">
        <v>220</v>
      </c>
      <c r="Q642" s="290">
        <v>417</v>
      </c>
      <c r="R642" s="290" t="s">
        <v>3186</v>
      </c>
      <c r="S642" s="290" t="s">
        <v>3187</v>
      </c>
      <c r="T642" s="293">
        <v>593036.36699999997</v>
      </c>
      <c r="U642" s="293">
        <v>3290454.0819999999</v>
      </c>
      <c r="V642" s="285"/>
      <c r="W642" s="290" t="s">
        <v>3177</v>
      </c>
      <c r="X642" s="290"/>
      <c r="Y642" s="290"/>
      <c r="Z642" s="290"/>
    </row>
    <row r="643" spans="1:26" ht="32.1" customHeight="1">
      <c r="A643" s="258"/>
      <c r="B643" s="290"/>
      <c r="C643" s="290"/>
      <c r="D643" s="290"/>
      <c r="E643" s="290"/>
      <c r="F643" s="303">
        <v>417.97899999999998</v>
      </c>
      <c r="G643" s="268"/>
      <c r="H643" s="290"/>
      <c r="I643" s="290"/>
      <c r="J643" s="307"/>
      <c r="K643" s="290"/>
      <c r="L643" s="290"/>
      <c r="M643" s="290"/>
      <c r="N643" s="290"/>
      <c r="O643" s="290"/>
      <c r="P643" s="290"/>
      <c r="Q643" s="290"/>
      <c r="R643" s="290"/>
      <c r="S643" s="290"/>
      <c r="T643" s="293"/>
      <c r="U643" s="293"/>
      <c r="V643" s="285" t="s">
        <v>3188</v>
      </c>
      <c r="W643" s="290"/>
      <c r="X643" s="290"/>
      <c r="Y643" s="290"/>
      <c r="Z643" s="290"/>
    </row>
    <row r="644" spans="1:26" ht="32.1" customHeight="1">
      <c r="A644" s="258">
        <v>319</v>
      </c>
      <c r="B644" s="290" t="s">
        <v>3189</v>
      </c>
      <c r="C644" s="290" t="s">
        <v>647</v>
      </c>
      <c r="D644" s="290" t="s">
        <v>425</v>
      </c>
      <c r="E644" s="290">
        <v>53.55</v>
      </c>
      <c r="F644" s="303"/>
      <c r="G644" s="270">
        <f>G642+F643</f>
        <v>118886.11299999998</v>
      </c>
      <c r="H644" s="290">
        <v>222.06</v>
      </c>
      <c r="I644" s="290" t="s">
        <v>3190</v>
      </c>
      <c r="J644" s="307">
        <v>783.97900000000004</v>
      </c>
      <c r="K644" s="290">
        <v>391.98950000000002</v>
      </c>
      <c r="L644" s="290">
        <v>196</v>
      </c>
      <c r="M644" s="290">
        <v>212</v>
      </c>
      <c r="N644" s="290">
        <v>408</v>
      </c>
      <c r="O644" s="290">
        <v>200</v>
      </c>
      <c r="P644" s="290">
        <v>204</v>
      </c>
      <c r="Q644" s="290">
        <v>404</v>
      </c>
      <c r="R644" s="290" t="s">
        <v>3191</v>
      </c>
      <c r="S644" s="290" t="s">
        <v>3192</v>
      </c>
      <c r="T644" s="293">
        <v>593129.38100000005</v>
      </c>
      <c r="U644" s="293">
        <v>3290861.58</v>
      </c>
      <c r="V644" s="285"/>
      <c r="W644" s="290" t="s">
        <v>3177</v>
      </c>
      <c r="X644" s="290"/>
      <c r="Y644" s="290"/>
      <c r="Z644" s="290"/>
    </row>
    <row r="645" spans="1:26" ht="32.1" customHeight="1">
      <c r="A645" s="258"/>
      <c r="B645" s="290"/>
      <c r="C645" s="290"/>
      <c r="D645" s="290"/>
      <c r="E645" s="290"/>
      <c r="F645" s="303">
        <v>366</v>
      </c>
      <c r="G645" s="268"/>
      <c r="H645" s="290"/>
      <c r="I645" s="290"/>
      <c r="J645" s="307"/>
      <c r="K645" s="290"/>
      <c r="L645" s="290"/>
      <c r="M645" s="290"/>
      <c r="N645" s="290"/>
      <c r="O645" s="290"/>
      <c r="P645" s="290"/>
      <c r="Q645" s="290"/>
      <c r="R645" s="290"/>
      <c r="S645" s="290"/>
      <c r="T645" s="293"/>
      <c r="U645" s="293"/>
      <c r="V645" s="285" t="s">
        <v>2673</v>
      </c>
      <c r="W645" s="290"/>
      <c r="X645" s="290"/>
      <c r="Y645" s="290"/>
      <c r="Z645" s="290"/>
    </row>
    <row r="646" spans="1:26" ht="32.1" customHeight="1">
      <c r="A646" s="258">
        <v>320</v>
      </c>
      <c r="B646" s="290" t="s">
        <v>2112</v>
      </c>
      <c r="C646" s="290" t="s">
        <v>648</v>
      </c>
      <c r="D646" s="290" t="s">
        <v>54</v>
      </c>
      <c r="E646" s="290">
        <v>48.72</v>
      </c>
      <c r="F646" s="303"/>
      <c r="G646" s="270">
        <f>G644+F645</f>
        <v>119252.11299999998</v>
      </c>
      <c r="H646" s="290">
        <v>222.06</v>
      </c>
      <c r="I646" s="290" t="s">
        <v>2112</v>
      </c>
      <c r="J646" s="307">
        <v>760</v>
      </c>
      <c r="K646" s="290">
        <v>380</v>
      </c>
      <c r="L646" s="290">
        <v>155</v>
      </c>
      <c r="M646" s="290">
        <v>169</v>
      </c>
      <c r="N646" s="290">
        <v>324</v>
      </c>
      <c r="O646" s="290">
        <v>163</v>
      </c>
      <c r="P646" s="290">
        <v>177</v>
      </c>
      <c r="Q646" s="290">
        <v>340</v>
      </c>
      <c r="R646" s="290" t="s">
        <v>3193</v>
      </c>
      <c r="S646" s="290" t="s">
        <v>3194</v>
      </c>
      <c r="T646" s="293">
        <v>593350.674</v>
      </c>
      <c r="U646" s="293">
        <v>3291153.1030000001</v>
      </c>
      <c r="V646" s="285"/>
      <c r="W646" s="290" t="s">
        <v>3177</v>
      </c>
      <c r="X646" s="290"/>
      <c r="Y646" s="290"/>
      <c r="Z646" s="290"/>
    </row>
    <row r="647" spans="1:26" ht="32.1" customHeight="1">
      <c r="A647" s="258"/>
      <c r="B647" s="290"/>
      <c r="C647" s="290"/>
      <c r="D647" s="290"/>
      <c r="E647" s="290"/>
      <c r="F647" s="303">
        <v>394</v>
      </c>
      <c r="G647" s="268"/>
      <c r="H647" s="290"/>
      <c r="I647" s="290"/>
      <c r="J647" s="307"/>
      <c r="K647" s="290"/>
      <c r="L647" s="290"/>
      <c r="M647" s="290"/>
      <c r="N647" s="290"/>
      <c r="O647" s="290"/>
      <c r="P647" s="290"/>
      <c r="Q647" s="290"/>
      <c r="R647" s="290"/>
      <c r="S647" s="290"/>
      <c r="T647" s="293"/>
      <c r="U647" s="293"/>
      <c r="V647" s="285" t="s">
        <v>3132</v>
      </c>
      <c r="W647" s="290"/>
      <c r="X647" s="290"/>
      <c r="Y647" s="290"/>
      <c r="Z647" s="290"/>
    </row>
    <row r="648" spans="1:26" ht="32.1" customHeight="1">
      <c r="A648" s="258">
        <v>321</v>
      </c>
      <c r="B648" s="290" t="s">
        <v>2112</v>
      </c>
      <c r="C648" s="290" t="s">
        <v>649</v>
      </c>
      <c r="D648" s="290" t="s">
        <v>69</v>
      </c>
      <c r="E648" s="290">
        <v>54.72</v>
      </c>
      <c r="F648" s="303"/>
      <c r="G648" s="270">
        <f>G646+F647</f>
        <v>119646.11299999998</v>
      </c>
      <c r="H648" s="290">
        <v>221.96299999999999</v>
      </c>
      <c r="I648" s="290" t="s">
        <v>2112</v>
      </c>
      <c r="J648" s="307">
        <v>785</v>
      </c>
      <c r="K648" s="290">
        <v>392.5</v>
      </c>
      <c r="L648" s="290">
        <v>226</v>
      </c>
      <c r="M648" s="290">
        <v>224</v>
      </c>
      <c r="N648" s="290">
        <v>450</v>
      </c>
      <c r="O648" s="290">
        <v>218</v>
      </c>
      <c r="P648" s="290">
        <v>216</v>
      </c>
      <c r="Q648" s="290">
        <v>434</v>
      </c>
      <c r="R648" s="290" t="s">
        <v>3195</v>
      </c>
      <c r="S648" s="290" t="s">
        <v>3196</v>
      </c>
      <c r="T648" s="293">
        <v>593588.89599999995</v>
      </c>
      <c r="U648" s="293">
        <v>3291466.9279999998</v>
      </c>
      <c r="V648" s="285"/>
      <c r="W648" s="290" t="s">
        <v>3177</v>
      </c>
      <c r="X648" s="290"/>
      <c r="Y648" s="290"/>
      <c r="Z648" s="290"/>
    </row>
    <row r="649" spans="1:26" ht="32.1" customHeight="1">
      <c r="A649" s="258"/>
      <c r="B649" s="290"/>
      <c r="C649" s="290"/>
      <c r="D649" s="290"/>
      <c r="E649" s="290"/>
      <c r="F649" s="303">
        <v>391</v>
      </c>
      <c r="G649" s="268"/>
      <c r="H649" s="290"/>
      <c r="I649" s="290"/>
      <c r="J649" s="307"/>
      <c r="K649" s="290"/>
      <c r="L649" s="290"/>
      <c r="M649" s="290"/>
      <c r="N649" s="290"/>
      <c r="O649" s="290"/>
      <c r="P649" s="290"/>
      <c r="Q649" s="290"/>
      <c r="R649" s="290"/>
      <c r="S649" s="290"/>
      <c r="T649" s="293"/>
      <c r="U649" s="293"/>
      <c r="V649" s="285" t="s">
        <v>3178</v>
      </c>
      <c r="W649" s="290"/>
      <c r="X649" s="290"/>
      <c r="Y649" s="290"/>
      <c r="Z649" s="290"/>
    </row>
    <row r="650" spans="1:26" ht="32.1" customHeight="1">
      <c r="A650" s="258">
        <v>322</v>
      </c>
      <c r="B650" s="290" t="s">
        <v>2112</v>
      </c>
      <c r="C650" s="290" t="s">
        <v>650</v>
      </c>
      <c r="D650" s="290" t="s">
        <v>54</v>
      </c>
      <c r="E650" s="290">
        <v>48.72</v>
      </c>
      <c r="F650" s="303"/>
      <c r="G650" s="270">
        <f>G648+F649</f>
        <v>120037.11299999998</v>
      </c>
      <c r="H650" s="290">
        <v>222.15799999999999</v>
      </c>
      <c r="I650" s="290" t="s">
        <v>2112</v>
      </c>
      <c r="J650" s="307">
        <v>776.77300000000002</v>
      </c>
      <c r="K650" s="290">
        <v>388.38650000000001</v>
      </c>
      <c r="L650" s="290">
        <v>168</v>
      </c>
      <c r="M650" s="290">
        <v>163</v>
      </c>
      <c r="N650" s="290">
        <v>331</v>
      </c>
      <c r="O650" s="290">
        <v>176</v>
      </c>
      <c r="P650" s="290">
        <v>172</v>
      </c>
      <c r="Q650" s="290">
        <v>348</v>
      </c>
      <c r="R650" s="290" t="s">
        <v>3197</v>
      </c>
      <c r="S650" s="290" t="s">
        <v>3198</v>
      </c>
      <c r="T650" s="293">
        <v>593825.30500000005</v>
      </c>
      <c r="U650" s="293">
        <v>3291778.3629999999</v>
      </c>
      <c r="V650" s="285"/>
      <c r="W650" s="290" t="s">
        <v>3199</v>
      </c>
      <c r="X650" s="290"/>
      <c r="Y650" s="290"/>
      <c r="Z650" s="290"/>
    </row>
    <row r="651" spans="1:26" ht="32.1" customHeight="1">
      <c r="A651" s="258"/>
      <c r="B651" s="290"/>
      <c r="C651" s="290"/>
      <c r="D651" s="290"/>
      <c r="E651" s="290"/>
      <c r="F651" s="303">
        <v>385.77300000000002</v>
      </c>
      <c r="G651" s="268"/>
      <c r="H651" s="290"/>
      <c r="I651" s="290"/>
      <c r="J651" s="307"/>
      <c r="K651" s="290"/>
      <c r="L651" s="290"/>
      <c r="M651" s="290"/>
      <c r="N651" s="290"/>
      <c r="O651" s="290"/>
      <c r="P651" s="290"/>
      <c r="Q651" s="290"/>
      <c r="R651" s="290"/>
      <c r="S651" s="290"/>
      <c r="T651" s="293"/>
      <c r="U651" s="293"/>
      <c r="V651" s="285" t="s">
        <v>3200</v>
      </c>
      <c r="W651" s="290"/>
      <c r="X651" s="290"/>
      <c r="Y651" s="290"/>
      <c r="Z651" s="290"/>
    </row>
    <row r="652" spans="1:26" ht="32.1" customHeight="1">
      <c r="A652" s="258">
        <v>323</v>
      </c>
      <c r="B652" s="290" t="s">
        <v>3201</v>
      </c>
      <c r="C652" s="290" t="s">
        <v>220</v>
      </c>
      <c r="D652" s="290" t="s">
        <v>561</v>
      </c>
      <c r="E652" s="290">
        <v>53.35</v>
      </c>
      <c r="F652" s="303"/>
      <c r="G652" s="270">
        <f>G650+F651</f>
        <v>120422.88599999998</v>
      </c>
      <c r="H652" s="290">
        <v>222.977</v>
      </c>
      <c r="I652" s="290" t="s">
        <v>3202</v>
      </c>
      <c r="J652" s="307">
        <v>765.77300000000002</v>
      </c>
      <c r="K652" s="290">
        <v>382.88650000000001</v>
      </c>
      <c r="L652" s="290">
        <v>223</v>
      </c>
      <c r="M652" s="290">
        <v>190</v>
      </c>
      <c r="N652" s="290">
        <v>413</v>
      </c>
      <c r="O652" s="290">
        <v>215</v>
      </c>
      <c r="P652" s="290">
        <v>190</v>
      </c>
      <c r="Q652" s="290">
        <v>405</v>
      </c>
      <c r="R652" s="290" t="s">
        <v>3203</v>
      </c>
      <c r="S652" s="290" t="s">
        <v>3204</v>
      </c>
      <c r="T652" s="293">
        <v>594058.55299999996</v>
      </c>
      <c r="U652" s="293">
        <v>3292085.6349999998</v>
      </c>
      <c r="W652" s="290" t="s">
        <v>3205</v>
      </c>
      <c r="X652" s="290"/>
      <c r="Y652" s="290"/>
      <c r="Z652" s="290"/>
    </row>
    <row r="653" spans="1:26" ht="32.1" customHeight="1">
      <c r="A653" s="258"/>
      <c r="B653" s="290"/>
      <c r="C653" s="290"/>
      <c r="D653" s="290"/>
      <c r="E653" s="290"/>
      <c r="F653" s="303">
        <v>380</v>
      </c>
      <c r="G653" s="268"/>
      <c r="H653" s="290"/>
      <c r="I653" s="290"/>
      <c r="J653" s="307"/>
      <c r="K653" s="290"/>
      <c r="L653" s="290"/>
      <c r="M653" s="290"/>
      <c r="N653" s="290"/>
      <c r="O653" s="290"/>
      <c r="P653" s="290"/>
      <c r="Q653" s="290"/>
      <c r="R653" s="290"/>
      <c r="S653" s="290"/>
      <c r="T653" s="293"/>
      <c r="U653" s="293"/>
      <c r="V653" s="285" t="s">
        <v>3200</v>
      </c>
      <c r="W653" s="290"/>
      <c r="X653" s="290"/>
      <c r="Y653" s="290"/>
      <c r="Z653" s="290"/>
    </row>
    <row r="654" spans="1:26" ht="32.1" customHeight="1">
      <c r="A654" s="258">
        <v>324</v>
      </c>
      <c r="B654" s="290" t="s">
        <v>2112</v>
      </c>
      <c r="C654" s="290" t="s">
        <v>651</v>
      </c>
      <c r="D654" s="290" t="s">
        <v>69</v>
      </c>
      <c r="E654" s="290">
        <v>54.72</v>
      </c>
      <c r="F654" s="303"/>
      <c r="G654" s="270">
        <f>G652+F653</f>
        <v>120802.88599999998</v>
      </c>
      <c r="H654" s="290">
        <v>222.32499999999999</v>
      </c>
      <c r="I654" s="290" t="s">
        <v>2112</v>
      </c>
      <c r="J654" s="307">
        <v>783</v>
      </c>
      <c r="K654" s="290">
        <v>391.5</v>
      </c>
      <c r="L654" s="290">
        <v>191</v>
      </c>
      <c r="M654" s="290">
        <v>228</v>
      </c>
      <c r="N654" s="290">
        <v>419</v>
      </c>
      <c r="O654" s="290">
        <v>191</v>
      </c>
      <c r="P654" s="290">
        <v>221</v>
      </c>
      <c r="Q654" s="290">
        <v>412</v>
      </c>
      <c r="R654" s="290" t="s">
        <v>3206</v>
      </c>
      <c r="S654" s="290" t="s">
        <v>3207</v>
      </c>
      <c r="T654" s="293">
        <v>594295.31299999997</v>
      </c>
      <c r="U654" s="293">
        <v>3292382.8629999999</v>
      </c>
      <c r="V654" s="285"/>
      <c r="W654" s="290" t="s">
        <v>3205</v>
      </c>
      <c r="X654" s="290"/>
      <c r="Y654" s="290"/>
      <c r="Z654" s="290"/>
    </row>
    <row r="655" spans="1:26" ht="32.1" customHeight="1">
      <c r="A655" s="258"/>
      <c r="B655" s="290"/>
      <c r="C655" s="290"/>
      <c r="D655" s="290"/>
      <c r="E655" s="290"/>
      <c r="F655" s="303">
        <v>403</v>
      </c>
      <c r="G655" s="268"/>
      <c r="H655" s="290"/>
      <c r="I655" s="290"/>
      <c r="J655" s="307"/>
      <c r="K655" s="290"/>
      <c r="L655" s="290"/>
      <c r="M655" s="290"/>
      <c r="N655" s="290"/>
      <c r="O655" s="290"/>
      <c r="P655" s="290"/>
      <c r="Q655" s="290"/>
      <c r="R655" s="290"/>
      <c r="S655" s="290"/>
      <c r="T655" s="293"/>
      <c r="U655" s="293"/>
      <c r="V655" s="285" t="s">
        <v>2673</v>
      </c>
      <c r="W655" s="290"/>
      <c r="X655" s="290"/>
      <c r="Y655" s="290"/>
      <c r="Z655" s="290"/>
    </row>
    <row r="656" spans="1:26" ht="32.1" customHeight="1">
      <c r="A656" s="258">
        <v>325</v>
      </c>
      <c r="B656" s="290" t="s">
        <v>2112</v>
      </c>
      <c r="C656" s="290" t="s">
        <v>652</v>
      </c>
      <c r="D656" s="290" t="s">
        <v>54</v>
      </c>
      <c r="E656" s="290">
        <v>48.72</v>
      </c>
      <c r="F656" s="303"/>
      <c r="G656" s="270">
        <f>G654+F655</f>
        <v>121205.88599999998</v>
      </c>
      <c r="H656" s="290">
        <v>222.59299999999999</v>
      </c>
      <c r="I656" s="290" t="s">
        <v>2112</v>
      </c>
      <c r="J656" s="307">
        <v>778</v>
      </c>
      <c r="K656" s="290">
        <v>389</v>
      </c>
      <c r="L656" s="290">
        <v>176</v>
      </c>
      <c r="M656" s="290">
        <v>159</v>
      </c>
      <c r="N656" s="290">
        <v>335</v>
      </c>
      <c r="O656" s="290">
        <v>183</v>
      </c>
      <c r="P656" s="290">
        <v>167</v>
      </c>
      <c r="Q656" s="290">
        <v>350</v>
      </c>
      <c r="R656" s="290" t="s">
        <v>3208</v>
      </c>
      <c r="S656" s="290" t="s">
        <v>3209</v>
      </c>
      <c r="T656" s="293">
        <v>594546.40300000005</v>
      </c>
      <c r="U656" s="293">
        <v>3292698.0819999999</v>
      </c>
      <c r="V656" s="285"/>
      <c r="W656" s="290" t="s">
        <v>3205</v>
      </c>
      <c r="X656" s="290"/>
      <c r="Y656" s="290"/>
      <c r="Z656" s="290"/>
    </row>
    <row r="657" spans="1:26" ht="32.1" customHeight="1">
      <c r="A657" s="258"/>
      <c r="B657" s="290"/>
      <c r="C657" s="290"/>
      <c r="D657" s="290"/>
      <c r="E657" s="290"/>
      <c r="F657" s="303">
        <v>375</v>
      </c>
      <c r="G657" s="268"/>
      <c r="H657" s="290"/>
      <c r="I657" s="290"/>
      <c r="J657" s="307"/>
      <c r="K657" s="290"/>
      <c r="L657" s="290"/>
      <c r="M657" s="290"/>
      <c r="N657" s="290"/>
      <c r="O657" s="290"/>
      <c r="P657" s="290"/>
      <c r="Q657" s="290"/>
      <c r="R657" s="290"/>
      <c r="S657" s="290"/>
      <c r="T657" s="293"/>
      <c r="U657" s="293"/>
      <c r="V657" s="285" t="s">
        <v>2642</v>
      </c>
      <c r="W657" s="290"/>
      <c r="X657" s="290"/>
      <c r="Y657" s="290"/>
      <c r="Z657" s="290"/>
    </row>
    <row r="658" spans="1:26" ht="32.1" customHeight="1">
      <c r="A658" s="258">
        <v>326</v>
      </c>
      <c r="B658" s="290" t="s">
        <v>2112</v>
      </c>
      <c r="C658" s="290" t="s">
        <v>653</v>
      </c>
      <c r="D658" s="290" t="s">
        <v>69</v>
      </c>
      <c r="E658" s="290">
        <v>54.72</v>
      </c>
      <c r="F658" s="303"/>
      <c r="G658" s="270">
        <f>G656+F657</f>
        <v>121580.88599999998</v>
      </c>
      <c r="H658" s="290">
        <v>222.625</v>
      </c>
      <c r="I658" s="290" t="s">
        <v>2112</v>
      </c>
      <c r="J658" s="307">
        <v>788</v>
      </c>
      <c r="K658" s="290">
        <v>394</v>
      </c>
      <c r="L658" s="290">
        <v>217</v>
      </c>
      <c r="M658" s="290">
        <v>205</v>
      </c>
      <c r="N658" s="290">
        <v>422</v>
      </c>
      <c r="O658" s="290">
        <v>210</v>
      </c>
      <c r="P658" s="290">
        <v>206</v>
      </c>
      <c r="Q658" s="290">
        <v>416</v>
      </c>
      <c r="R658" s="290" t="s">
        <v>3210</v>
      </c>
      <c r="S658" s="290" t="s">
        <v>3211</v>
      </c>
      <c r="T658" s="293">
        <v>594780.04799999995</v>
      </c>
      <c r="U658" s="293">
        <v>3292991.4</v>
      </c>
      <c r="V658" s="285"/>
      <c r="W658" s="290" t="s">
        <v>3205</v>
      </c>
      <c r="X658" s="290"/>
      <c r="Y658" s="290"/>
      <c r="Z658" s="290"/>
    </row>
    <row r="659" spans="1:26" ht="32.1" customHeight="1">
      <c r="A659" s="258"/>
      <c r="B659" s="290"/>
      <c r="C659" s="290"/>
      <c r="D659" s="290"/>
      <c r="E659" s="290"/>
      <c r="F659" s="303">
        <v>413</v>
      </c>
      <c r="G659" s="268"/>
      <c r="H659" s="290"/>
      <c r="I659" s="290"/>
      <c r="J659" s="307"/>
      <c r="K659" s="290"/>
      <c r="L659" s="290"/>
      <c r="M659" s="290"/>
      <c r="N659" s="290"/>
      <c r="O659" s="290"/>
      <c r="P659" s="290"/>
      <c r="Q659" s="290"/>
      <c r="R659" s="290"/>
      <c r="S659" s="290"/>
      <c r="T659" s="293"/>
      <c r="U659" s="293"/>
      <c r="V659" s="285" t="s">
        <v>3212</v>
      </c>
      <c r="W659" s="290"/>
      <c r="X659" s="290"/>
      <c r="Y659" s="290"/>
      <c r="Z659" s="290"/>
    </row>
    <row r="660" spans="1:26" ht="32.1" customHeight="1">
      <c r="A660" s="258">
        <v>327</v>
      </c>
      <c r="B660" s="290" t="s">
        <v>2112</v>
      </c>
      <c r="C660" s="290" t="s">
        <v>654</v>
      </c>
      <c r="D660" s="290" t="s">
        <v>69</v>
      </c>
      <c r="E660" s="290">
        <v>54.72</v>
      </c>
      <c r="F660" s="303"/>
      <c r="G660" s="270">
        <f>G658+F659</f>
        <v>121993.88599999998</v>
      </c>
      <c r="H660" s="290">
        <v>223.05199999999999</v>
      </c>
      <c r="I660" s="290" t="s">
        <v>2112</v>
      </c>
      <c r="J660" s="307">
        <v>831</v>
      </c>
      <c r="K660" s="290">
        <v>415.5</v>
      </c>
      <c r="L660" s="290">
        <v>209</v>
      </c>
      <c r="M660" s="290">
        <v>222</v>
      </c>
      <c r="N660" s="290">
        <v>431</v>
      </c>
      <c r="O660" s="290">
        <v>209</v>
      </c>
      <c r="P660" s="290">
        <v>219</v>
      </c>
      <c r="Q660" s="290">
        <v>428</v>
      </c>
      <c r="R660" s="290" t="s">
        <v>3213</v>
      </c>
      <c r="S660" s="290" t="s">
        <v>3214</v>
      </c>
      <c r="T660" s="293">
        <v>595037.36800000002</v>
      </c>
      <c r="U660" s="293">
        <v>3293314.44</v>
      </c>
      <c r="V660" s="285"/>
      <c r="W660" s="290" t="s">
        <v>3205</v>
      </c>
      <c r="X660" s="290"/>
      <c r="Y660" s="290"/>
      <c r="Z660" s="290"/>
    </row>
    <row r="661" spans="1:26" ht="32.1" customHeight="1">
      <c r="A661" s="258"/>
      <c r="B661" s="290"/>
      <c r="C661" s="290"/>
      <c r="D661" s="290"/>
      <c r="E661" s="290"/>
      <c r="F661" s="303">
        <v>418</v>
      </c>
      <c r="G661" s="268"/>
      <c r="H661" s="290"/>
      <c r="I661" s="290"/>
      <c r="J661" s="307"/>
      <c r="K661" s="290"/>
      <c r="L661" s="290"/>
      <c r="M661" s="290"/>
      <c r="N661" s="290"/>
      <c r="O661" s="290"/>
      <c r="P661" s="290"/>
      <c r="Q661" s="290"/>
      <c r="R661" s="290"/>
      <c r="S661" s="290"/>
      <c r="T661" s="293"/>
      <c r="U661" s="293"/>
      <c r="V661" s="285" t="s">
        <v>2899</v>
      </c>
      <c r="W661" s="290"/>
      <c r="X661" s="290"/>
      <c r="Y661" s="290"/>
      <c r="Z661" s="290"/>
    </row>
    <row r="662" spans="1:26" ht="32.1" customHeight="1">
      <c r="A662" s="258">
        <v>328</v>
      </c>
      <c r="B662" s="290" t="s">
        <v>2112</v>
      </c>
      <c r="C662" s="290" t="s">
        <v>655</v>
      </c>
      <c r="D662" s="290" t="s">
        <v>64</v>
      </c>
      <c r="E662" s="290">
        <v>51.72</v>
      </c>
      <c r="F662" s="303"/>
      <c r="G662" s="270">
        <f>G660+F661</f>
        <v>122411.88599999998</v>
      </c>
      <c r="H662" s="290">
        <v>223.19399999999999</v>
      </c>
      <c r="I662" s="290" t="s">
        <v>2112</v>
      </c>
      <c r="J662" s="307">
        <v>828</v>
      </c>
      <c r="K662" s="290">
        <v>414</v>
      </c>
      <c r="L662" s="290">
        <v>197</v>
      </c>
      <c r="M662" s="290">
        <v>192</v>
      </c>
      <c r="N662" s="290">
        <v>389</v>
      </c>
      <c r="O662" s="290">
        <v>201</v>
      </c>
      <c r="P662" s="290">
        <v>196</v>
      </c>
      <c r="Q662" s="290">
        <v>397</v>
      </c>
      <c r="R662" s="290" t="s">
        <v>3215</v>
      </c>
      <c r="S662" s="290" t="s">
        <v>3216</v>
      </c>
      <c r="T662" s="293">
        <v>595297.804</v>
      </c>
      <c r="U662" s="293">
        <v>3293641.3909999998</v>
      </c>
      <c r="V662" s="285"/>
      <c r="W662" s="290" t="s">
        <v>3217</v>
      </c>
      <c r="X662" s="290"/>
      <c r="Y662" s="290"/>
      <c r="Z662" s="290"/>
    </row>
    <row r="663" spans="1:26" ht="32.1" customHeight="1">
      <c r="A663" s="258"/>
      <c r="B663" s="290"/>
      <c r="C663" s="290"/>
      <c r="D663" s="290"/>
      <c r="E663" s="290"/>
      <c r="F663" s="303">
        <v>410</v>
      </c>
      <c r="G663" s="268"/>
      <c r="H663" s="290"/>
      <c r="I663" s="290"/>
      <c r="J663" s="307"/>
      <c r="K663" s="290"/>
      <c r="L663" s="290"/>
      <c r="M663" s="290"/>
      <c r="N663" s="290"/>
      <c r="O663" s="290"/>
      <c r="P663" s="290"/>
      <c r="Q663" s="290"/>
      <c r="R663" s="290"/>
      <c r="S663" s="290"/>
      <c r="T663" s="293"/>
      <c r="U663" s="293"/>
      <c r="V663" s="285" t="s">
        <v>2642</v>
      </c>
      <c r="W663" s="290"/>
      <c r="X663" s="290"/>
      <c r="Y663" s="290"/>
      <c r="Z663" s="290"/>
    </row>
    <row r="664" spans="1:26" ht="32.1" customHeight="1">
      <c r="A664" s="258">
        <v>329</v>
      </c>
      <c r="B664" s="290" t="s">
        <v>2112</v>
      </c>
      <c r="C664" s="290" t="s">
        <v>656</v>
      </c>
      <c r="D664" s="290" t="s">
        <v>69</v>
      </c>
      <c r="E664" s="290">
        <v>54.72</v>
      </c>
      <c r="F664" s="303"/>
      <c r="G664" s="270">
        <f>G662+F663</f>
        <v>122821.88599999998</v>
      </c>
      <c r="H664" s="290">
        <v>223.321</v>
      </c>
      <c r="I664" s="290" t="s">
        <v>2112</v>
      </c>
      <c r="J664" s="307">
        <v>821</v>
      </c>
      <c r="K664" s="290">
        <v>410.5</v>
      </c>
      <c r="L664" s="290">
        <v>219</v>
      </c>
      <c r="M664" s="290">
        <v>192</v>
      </c>
      <c r="N664" s="290">
        <v>411</v>
      </c>
      <c r="O664" s="290">
        <v>216</v>
      </c>
      <c r="P664" s="290">
        <v>196</v>
      </c>
      <c r="Q664" s="290">
        <v>412</v>
      </c>
      <c r="R664" s="290" t="s">
        <v>3218</v>
      </c>
      <c r="S664" s="290" t="s">
        <v>3219</v>
      </c>
      <c r="T664" s="293">
        <v>595553.255</v>
      </c>
      <c r="U664" s="293">
        <v>3293962.085</v>
      </c>
      <c r="V664" s="285"/>
      <c r="W664" s="290" t="s">
        <v>3217</v>
      </c>
      <c r="X664" s="290"/>
      <c r="Y664" s="290"/>
      <c r="Z664" s="290"/>
    </row>
    <row r="665" spans="1:26" ht="32.1" customHeight="1">
      <c r="A665" s="258"/>
      <c r="B665" s="290"/>
      <c r="C665" s="290"/>
      <c r="D665" s="290"/>
      <c r="E665" s="290"/>
      <c r="F665" s="303">
        <v>411</v>
      </c>
      <c r="G665" s="268"/>
      <c r="H665" s="290"/>
      <c r="I665" s="290"/>
      <c r="J665" s="307"/>
      <c r="K665" s="290"/>
      <c r="L665" s="290"/>
      <c r="M665" s="290"/>
      <c r="N665" s="290"/>
      <c r="O665" s="290"/>
      <c r="P665" s="290"/>
      <c r="Q665" s="290"/>
      <c r="R665" s="290"/>
      <c r="S665" s="290"/>
      <c r="T665" s="293"/>
      <c r="U665" s="293"/>
      <c r="V665" s="285" t="s">
        <v>3220</v>
      </c>
      <c r="W665" s="290"/>
      <c r="X665" s="290"/>
      <c r="Y665" s="290"/>
      <c r="Z665" s="290"/>
    </row>
    <row r="666" spans="1:26" ht="32.1" customHeight="1">
      <c r="A666" s="258">
        <v>330</v>
      </c>
      <c r="B666" s="290" t="s">
        <v>2112</v>
      </c>
      <c r="C666" s="290" t="s">
        <v>221</v>
      </c>
      <c r="D666" s="290" t="s">
        <v>433</v>
      </c>
      <c r="E666" s="290">
        <v>57.72</v>
      </c>
      <c r="F666" s="303"/>
      <c r="G666" s="270">
        <f>G664+F665</f>
        <v>123232.88599999998</v>
      </c>
      <c r="H666" s="290">
        <v>223.52199999999999</v>
      </c>
      <c r="I666" s="290" t="s">
        <v>2112</v>
      </c>
      <c r="J666" s="307">
        <v>824</v>
      </c>
      <c r="K666" s="290">
        <v>412</v>
      </c>
      <c r="L666" s="290">
        <v>220</v>
      </c>
      <c r="M666" s="290">
        <v>247</v>
      </c>
      <c r="N666" s="290">
        <v>467</v>
      </c>
      <c r="O666" s="290">
        <v>217</v>
      </c>
      <c r="P666" s="290">
        <v>237</v>
      </c>
      <c r="Q666" s="290">
        <v>454</v>
      </c>
      <c r="R666" s="290" t="s">
        <v>3221</v>
      </c>
      <c r="S666" s="290" t="s">
        <v>3222</v>
      </c>
      <c r="T666" s="293">
        <v>595809.32999999996</v>
      </c>
      <c r="U666" s="293">
        <v>3294283.5610000002</v>
      </c>
      <c r="V666" s="285"/>
      <c r="W666" s="290" t="s">
        <v>3217</v>
      </c>
      <c r="X666" s="290"/>
      <c r="Y666" s="290"/>
      <c r="Z666" s="290"/>
    </row>
    <row r="667" spans="1:26" ht="32.1" customHeight="1">
      <c r="A667" s="258"/>
      <c r="B667" s="290"/>
      <c r="C667" s="290"/>
      <c r="D667" s="290"/>
      <c r="E667" s="290"/>
      <c r="F667" s="303">
        <v>413</v>
      </c>
      <c r="G667" s="268"/>
      <c r="H667" s="290"/>
      <c r="I667" s="290"/>
      <c r="J667" s="307"/>
      <c r="K667" s="290"/>
      <c r="L667" s="290"/>
      <c r="M667" s="290"/>
      <c r="N667" s="290"/>
      <c r="O667" s="290"/>
      <c r="P667" s="290"/>
      <c r="Q667" s="290"/>
      <c r="R667" s="290"/>
      <c r="S667" s="290"/>
      <c r="T667" s="293"/>
      <c r="U667" s="293"/>
      <c r="V667" s="285" t="s">
        <v>2642</v>
      </c>
      <c r="W667" s="290"/>
      <c r="X667" s="290"/>
      <c r="Y667" s="290"/>
      <c r="Z667" s="290"/>
    </row>
    <row r="668" spans="1:26" ht="32.1" customHeight="1">
      <c r="A668" s="258">
        <v>331</v>
      </c>
      <c r="B668" s="290" t="s">
        <v>2112</v>
      </c>
      <c r="C668" s="290" t="s">
        <v>657</v>
      </c>
      <c r="D668" s="290" t="s">
        <v>54</v>
      </c>
      <c r="E668" s="290">
        <v>48.72</v>
      </c>
      <c r="F668" s="303"/>
      <c r="G668" s="270">
        <f>G666+F667</f>
        <v>123645.88599999998</v>
      </c>
      <c r="H668" s="290">
        <v>223.39500000000001</v>
      </c>
      <c r="I668" s="290" t="s">
        <v>2112</v>
      </c>
      <c r="J668" s="307">
        <v>792</v>
      </c>
      <c r="K668" s="290">
        <v>396</v>
      </c>
      <c r="L668" s="290">
        <v>167</v>
      </c>
      <c r="M668" s="290">
        <v>147</v>
      </c>
      <c r="N668" s="290">
        <v>314</v>
      </c>
      <c r="O668" s="290">
        <v>178</v>
      </c>
      <c r="P668" s="290">
        <v>158</v>
      </c>
      <c r="Q668" s="290">
        <v>336</v>
      </c>
      <c r="R668" s="290" t="s">
        <v>3223</v>
      </c>
      <c r="S668" s="290" t="s">
        <v>3224</v>
      </c>
      <c r="T668" s="293">
        <v>596066.65</v>
      </c>
      <c r="U668" s="293">
        <v>3294606.602</v>
      </c>
      <c r="V668" s="285"/>
      <c r="W668" s="290" t="s">
        <v>3217</v>
      </c>
      <c r="X668" s="290"/>
      <c r="Y668" s="290"/>
      <c r="Z668" s="290"/>
    </row>
    <row r="669" spans="1:26" ht="32.1" customHeight="1">
      <c r="A669" s="258"/>
      <c r="B669" s="290"/>
      <c r="C669" s="290"/>
      <c r="D669" s="290"/>
      <c r="E669" s="290"/>
      <c r="F669" s="303">
        <v>379</v>
      </c>
      <c r="G669" s="268"/>
      <c r="H669" s="290"/>
      <c r="I669" s="290"/>
      <c r="J669" s="307"/>
      <c r="K669" s="290"/>
      <c r="L669" s="290"/>
      <c r="M669" s="290"/>
      <c r="N669" s="290"/>
      <c r="O669" s="290"/>
      <c r="P669" s="290"/>
      <c r="Q669" s="290"/>
      <c r="R669" s="290"/>
      <c r="S669" s="290"/>
      <c r="T669" s="293"/>
      <c r="U669" s="293"/>
      <c r="V669" s="285" t="s">
        <v>3225</v>
      </c>
      <c r="W669" s="290"/>
      <c r="X669" s="290"/>
      <c r="Y669" s="290"/>
      <c r="Z669" s="290"/>
    </row>
    <row r="670" spans="1:26" ht="32.1" customHeight="1">
      <c r="A670" s="258">
        <v>332</v>
      </c>
      <c r="B670" s="290" t="s">
        <v>2112</v>
      </c>
      <c r="C670" s="290" t="s">
        <v>658</v>
      </c>
      <c r="D670" s="290" t="s">
        <v>433</v>
      </c>
      <c r="E670" s="290">
        <v>57.72</v>
      </c>
      <c r="F670" s="303"/>
      <c r="G670" s="270">
        <f>G668+F669</f>
        <v>124024.88599999998</v>
      </c>
      <c r="H670" s="290">
        <v>223.46199999999999</v>
      </c>
      <c r="I670" s="290" t="s">
        <v>2112</v>
      </c>
      <c r="J670" s="307">
        <v>780.33199999999999</v>
      </c>
      <c r="K670" s="290">
        <v>390.166</v>
      </c>
      <c r="L670" s="290">
        <v>233</v>
      </c>
      <c r="M670" s="290">
        <v>217</v>
      </c>
      <c r="N670" s="290">
        <v>450</v>
      </c>
      <c r="O670" s="290">
        <v>222</v>
      </c>
      <c r="P670" s="290">
        <v>213</v>
      </c>
      <c r="Q670" s="290">
        <v>435</v>
      </c>
      <c r="R670" s="290" t="s">
        <v>3226</v>
      </c>
      <c r="S670" s="290" t="s">
        <v>3227</v>
      </c>
      <c r="T670" s="293">
        <v>596302.78700000001</v>
      </c>
      <c r="U670" s="293">
        <v>3294903.048</v>
      </c>
      <c r="V670" s="285"/>
      <c r="W670" s="290" t="s">
        <v>3228</v>
      </c>
      <c r="X670" s="290"/>
      <c r="Y670" s="290"/>
      <c r="Z670" s="290"/>
    </row>
    <row r="671" spans="1:26" ht="32.1" customHeight="1">
      <c r="A671" s="258"/>
      <c r="B671" s="290"/>
      <c r="C671" s="290"/>
      <c r="D671" s="290"/>
      <c r="E671" s="290"/>
      <c r="F671" s="303">
        <v>401.33199999999999</v>
      </c>
      <c r="G671" s="268"/>
      <c r="H671" s="290"/>
      <c r="I671" s="290"/>
      <c r="J671" s="307"/>
      <c r="K671" s="290"/>
      <c r="L671" s="290"/>
      <c r="M671" s="290"/>
      <c r="N671" s="290"/>
      <c r="O671" s="290"/>
      <c r="P671" s="290"/>
      <c r="Q671" s="290"/>
      <c r="R671" s="290"/>
      <c r="S671" s="290"/>
      <c r="T671" s="293"/>
      <c r="U671" s="293"/>
      <c r="V671" s="285" t="s">
        <v>3229</v>
      </c>
      <c r="W671" s="290"/>
      <c r="X671" s="290"/>
      <c r="Y671" s="290"/>
      <c r="Z671" s="290"/>
    </row>
    <row r="672" spans="1:26" ht="32.1" customHeight="1">
      <c r="A672" s="258">
        <v>333</v>
      </c>
      <c r="B672" s="290" t="s">
        <v>3230</v>
      </c>
      <c r="C672" s="290" t="s">
        <v>659</v>
      </c>
      <c r="D672" s="290" t="s">
        <v>561</v>
      </c>
      <c r="E672" s="290">
        <v>53.35</v>
      </c>
      <c r="F672" s="303"/>
      <c r="G672" s="270">
        <f>G670+F671</f>
        <v>124426.21799999998</v>
      </c>
      <c r="H672" s="290">
        <v>223.56899999999999</v>
      </c>
      <c r="I672" s="290" t="s">
        <v>3231</v>
      </c>
      <c r="J672" s="307">
        <v>796.33199999999999</v>
      </c>
      <c r="K672" s="290">
        <v>398.166</v>
      </c>
      <c r="L672" s="290">
        <v>185</v>
      </c>
      <c r="M672" s="290">
        <v>190</v>
      </c>
      <c r="N672" s="290">
        <v>375</v>
      </c>
      <c r="O672" s="290">
        <v>189</v>
      </c>
      <c r="P672" s="290">
        <v>193</v>
      </c>
      <c r="Q672" s="290">
        <v>382</v>
      </c>
      <c r="R672" s="290" t="s">
        <v>3232</v>
      </c>
      <c r="S672" s="290" t="s">
        <v>3233</v>
      </c>
      <c r="T672" s="293">
        <v>596552.83799999999</v>
      </c>
      <c r="U672" s="293">
        <v>3295216.9619999998</v>
      </c>
      <c r="V672" s="285"/>
      <c r="W672" s="290" t="s">
        <v>3228</v>
      </c>
      <c r="X672" s="290"/>
      <c r="Y672" s="290"/>
      <c r="Z672" s="290"/>
    </row>
    <row r="673" spans="1:26" ht="32.1" customHeight="1">
      <c r="A673" s="258"/>
      <c r="B673" s="290"/>
      <c r="C673" s="290"/>
      <c r="D673" s="290"/>
      <c r="E673" s="290"/>
      <c r="F673" s="303">
        <v>395</v>
      </c>
      <c r="G673" s="268"/>
      <c r="H673" s="290"/>
      <c r="I673" s="290"/>
      <c r="J673" s="307"/>
      <c r="K673" s="290"/>
      <c r="L673" s="290"/>
      <c r="M673" s="290"/>
      <c r="N673" s="290"/>
      <c r="O673" s="290"/>
      <c r="P673" s="290"/>
      <c r="Q673" s="290"/>
      <c r="R673" s="290"/>
      <c r="S673" s="290"/>
      <c r="T673" s="293"/>
      <c r="U673" s="293"/>
      <c r="V673" s="285" t="s">
        <v>3234</v>
      </c>
      <c r="W673" s="290"/>
      <c r="X673" s="290"/>
      <c r="Y673" s="290"/>
      <c r="Z673" s="290"/>
    </row>
    <row r="674" spans="1:26" ht="32.1" customHeight="1">
      <c r="A674" s="258">
        <v>334</v>
      </c>
      <c r="B674" s="290" t="s">
        <v>2112</v>
      </c>
      <c r="C674" s="290" t="s">
        <v>660</v>
      </c>
      <c r="D674" s="290" t="s">
        <v>69</v>
      </c>
      <c r="E674" s="290">
        <v>54.72</v>
      </c>
      <c r="F674" s="303"/>
      <c r="G674" s="270">
        <f>G672+F673</f>
        <v>124821.21799999998</v>
      </c>
      <c r="H674" s="290">
        <v>224.268</v>
      </c>
      <c r="I674" s="290" t="s">
        <v>2112</v>
      </c>
      <c r="J674" s="307">
        <v>713.98800000000006</v>
      </c>
      <c r="K674" s="290">
        <v>356.99400000000003</v>
      </c>
      <c r="L674" s="290">
        <v>205</v>
      </c>
      <c r="M674" s="290">
        <v>162</v>
      </c>
      <c r="N674" s="290">
        <v>367</v>
      </c>
      <c r="O674" s="290">
        <v>203</v>
      </c>
      <c r="P674" s="290">
        <v>162</v>
      </c>
      <c r="Q674" s="290">
        <v>365</v>
      </c>
      <c r="R674" s="290" t="s">
        <v>3235</v>
      </c>
      <c r="S674" s="290" t="s">
        <v>3236</v>
      </c>
      <c r="T674" s="293">
        <v>596781.51699999999</v>
      </c>
      <c r="U674" s="293">
        <v>3295539.034</v>
      </c>
      <c r="V674" s="285"/>
      <c r="W674" s="290" t="s">
        <v>3228</v>
      </c>
      <c r="X674" s="290"/>
      <c r="Y674" s="290"/>
      <c r="Z674" s="290"/>
    </row>
    <row r="675" spans="1:26" ht="32.1" customHeight="1">
      <c r="A675" s="258"/>
      <c r="B675" s="290"/>
      <c r="C675" s="290"/>
      <c r="D675" s="290"/>
      <c r="E675" s="290"/>
      <c r="F675" s="303">
        <v>318.988</v>
      </c>
      <c r="G675" s="268"/>
      <c r="H675" s="290"/>
      <c r="I675" s="290"/>
      <c r="J675" s="307"/>
      <c r="K675" s="290"/>
      <c r="L675" s="290"/>
      <c r="M675" s="290"/>
      <c r="N675" s="290"/>
      <c r="O675" s="290"/>
      <c r="P675" s="290"/>
      <c r="Q675" s="290"/>
      <c r="R675" s="290"/>
      <c r="S675" s="290"/>
      <c r="T675" s="293"/>
      <c r="U675" s="293"/>
      <c r="V675" s="285" t="s">
        <v>3002</v>
      </c>
      <c r="W675" s="290"/>
      <c r="X675" s="290"/>
      <c r="Y675" s="290"/>
      <c r="Z675" s="290"/>
    </row>
    <row r="676" spans="1:26" ht="32.1" customHeight="1">
      <c r="A676" s="258">
        <v>335</v>
      </c>
      <c r="B676" s="290" t="s">
        <v>3237</v>
      </c>
      <c r="C676" s="290" t="s">
        <v>222</v>
      </c>
      <c r="D676" s="290" t="s">
        <v>425</v>
      </c>
      <c r="E676" s="290">
        <v>53.55</v>
      </c>
      <c r="F676" s="303"/>
      <c r="G676" s="270">
        <f>G674+F675</f>
        <v>125140.20599999998</v>
      </c>
      <c r="H676" s="290">
        <v>224.36199999999999</v>
      </c>
      <c r="I676" s="290" t="s">
        <v>3238</v>
      </c>
      <c r="J676" s="307">
        <v>545.49599999999998</v>
      </c>
      <c r="K676" s="290">
        <v>272.74799999999999</v>
      </c>
      <c r="L676" s="290">
        <v>157</v>
      </c>
      <c r="M676" s="290">
        <v>116</v>
      </c>
      <c r="N676" s="290">
        <v>273</v>
      </c>
      <c r="O676" s="290">
        <v>158</v>
      </c>
      <c r="P676" s="290">
        <v>115</v>
      </c>
      <c r="Q676" s="290">
        <v>273</v>
      </c>
      <c r="R676" s="290" t="s">
        <v>3239</v>
      </c>
      <c r="S676" s="290" t="s">
        <v>3240</v>
      </c>
      <c r="T676" s="293">
        <v>596966.19099999999</v>
      </c>
      <c r="U676" s="293">
        <v>3295799.1290000002</v>
      </c>
      <c r="W676" s="290" t="s">
        <v>3228</v>
      </c>
      <c r="X676" s="290"/>
      <c r="Y676" s="290"/>
      <c r="Z676" s="290"/>
    </row>
    <row r="677" spans="1:26" ht="32.1" customHeight="1">
      <c r="A677" s="258"/>
      <c r="B677" s="290"/>
      <c r="C677" s="290"/>
      <c r="D677" s="290"/>
      <c r="E677" s="290"/>
      <c r="F677" s="303">
        <v>226.50800000000001</v>
      </c>
      <c r="G677" s="268"/>
      <c r="H677" s="290"/>
      <c r="I677" s="290"/>
      <c r="J677" s="307"/>
      <c r="K677" s="290"/>
      <c r="L677" s="290"/>
      <c r="M677" s="290"/>
      <c r="N677" s="290"/>
      <c r="O677" s="290"/>
      <c r="P677" s="290"/>
      <c r="Q677" s="290"/>
      <c r="R677" s="290"/>
      <c r="S677" s="290"/>
      <c r="T677" s="293"/>
      <c r="U677" s="293"/>
      <c r="V677" s="285" t="s">
        <v>3241</v>
      </c>
      <c r="W677" s="290"/>
      <c r="X677" s="290"/>
      <c r="Y677" s="290"/>
      <c r="Z677" s="290"/>
    </row>
    <row r="678" spans="1:26" ht="32.1" customHeight="1">
      <c r="A678" s="258">
        <v>336</v>
      </c>
      <c r="B678" s="290" t="s">
        <v>3242</v>
      </c>
      <c r="C678" s="290" t="s">
        <v>662</v>
      </c>
      <c r="D678" s="290" t="s">
        <v>453</v>
      </c>
      <c r="E678" s="290">
        <v>53.35</v>
      </c>
      <c r="F678" s="303"/>
      <c r="G678" s="270">
        <f>G676+F677</f>
        <v>125366.71399999998</v>
      </c>
      <c r="H678" s="290">
        <v>224.29300000000001</v>
      </c>
      <c r="I678" s="290" t="s">
        <v>3243</v>
      </c>
      <c r="J678" s="307">
        <v>602.50800000000004</v>
      </c>
      <c r="K678" s="290">
        <v>301.25400000000002</v>
      </c>
      <c r="L678" s="290">
        <v>110</v>
      </c>
      <c r="M678" s="290">
        <v>201</v>
      </c>
      <c r="N678" s="290">
        <v>311</v>
      </c>
      <c r="O678" s="290">
        <v>112</v>
      </c>
      <c r="P678" s="290">
        <v>197</v>
      </c>
      <c r="Q678" s="290">
        <v>309</v>
      </c>
      <c r="R678" s="290" t="s">
        <v>3244</v>
      </c>
      <c r="S678" s="290" t="s">
        <v>3245</v>
      </c>
      <c r="T678" s="293">
        <v>597016.277</v>
      </c>
      <c r="U678" s="293">
        <v>3296020.03</v>
      </c>
      <c r="V678" s="285"/>
      <c r="W678" s="290" t="s">
        <v>3228</v>
      </c>
      <c r="X678" s="290"/>
      <c r="Y678" s="290"/>
      <c r="Z678" s="290"/>
    </row>
    <row r="679" spans="1:26" ht="32.1" customHeight="1">
      <c r="A679" s="258"/>
      <c r="B679" s="290"/>
      <c r="C679" s="290"/>
      <c r="D679" s="290"/>
      <c r="E679" s="290"/>
      <c r="F679" s="303">
        <v>376</v>
      </c>
      <c r="G679" s="268"/>
      <c r="H679" s="290"/>
      <c r="I679" s="290"/>
      <c r="J679" s="307"/>
      <c r="K679" s="290"/>
      <c r="L679" s="290"/>
      <c r="M679" s="290"/>
      <c r="N679" s="290"/>
      <c r="O679" s="290"/>
      <c r="P679" s="290"/>
      <c r="Q679" s="290"/>
      <c r="R679" s="290"/>
      <c r="S679" s="290"/>
      <c r="T679" s="293"/>
      <c r="U679" s="293"/>
      <c r="V679" s="285" t="s">
        <v>3002</v>
      </c>
      <c r="W679" s="290"/>
      <c r="X679" s="290"/>
      <c r="Y679" s="290"/>
      <c r="Z679" s="290"/>
    </row>
    <row r="680" spans="1:26" ht="32.1" customHeight="1">
      <c r="A680" s="258">
        <v>337</v>
      </c>
      <c r="B680" s="290" t="s">
        <v>2112</v>
      </c>
      <c r="C680" s="290" t="s">
        <v>663</v>
      </c>
      <c r="D680" s="290" t="s">
        <v>64</v>
      </c>
      <c r="E680" s="290">
        <v>51.72</v>
      </c>
      <c r="F680" s="303"/>
      <c r="G680" s="270">
        <f>G678+F679</f>
        <v>125742.71399999998</v>
      </c>
      <c r="H680" s="290">
        <v>224.22200000000001</v>
      </c>
      <c r="I680" s="290" t="s">
        <v>2112</v>
      </c>
      <c r="J680" s="307">
        <v>758.57299999999998</v>
      </c>
      <c r="K680" s="290">
        <v>379.28649999999999</v>
      </c>
      <c r="L680" s="290">
        <v>176</v>
      </c>
      <c r="M680" s="290">
        <v>162</v>
      </c>
      <c r="N680" s="290">
        <v>338</v>
      </c>
      <c r="O680" s="290">
        <v>180</v>
      </c>
      <c r="P680" s="290">
        <v>171</v>
      </c>
      <c r="Q680" s="290">
        <v>351</v>
      </c>
      <c r="R680" s="290" t="s">
        <v>3246</v>
      </c>
      <c r="S680" s="290" t="s">
        <v>3247</v>
      </c>
      <c r="T680" s="293">
        <v>597171.96900000004</v>
      </c>
      <c r="U680" s="293">
        <v>3296362.281</v>
      </c>
      <c r="V680" s="285"/>
      <c r="W680" s="290" t="s">
        <v>3228</v>
      </c>
      <c r="X680" s="290"/>
      <c r="Y680" s="290"/>
      <c r="Z680" s="290"/>
    </row>
    <row r="681" spans="1:26" ht="32.1" customHeight="1">
      <c r="A681" s="258"/>
      <c r="B681" s="290"/>
      <c r="C681" s="290"/>
      <c r="D681" s="290"/>
      <c r="E681" s="290"/>
      <c r="F681" s="303">
        <v>382.57299999999998</v>
      </c>
      <c r="G681" s="268"/>
      <c r="H681" s="290"/>
      <c r="I681" s="290"/>
      <c r="J681" s="307"/>
      <c r="K681" s="290"/>
      <c r="L681" s="290"/>
      <c r="M681" s="290"/>
      <c r="N681" s="290"/>
      <c r="O681" s="290"/>
      <c r="P681" s="290"/>
      <c r="Q681" s="290"/>
      <c r="R681" s="290"/>
      <c r="S681" s="290"/>
      <c r="T681" s="293"/>
      <c r="U681" s="293"/>
      <c r="V681" s="285" t="s">
        <v>3075</v>
      </c>
      <c r="W681" s="290"/>
      <c r="X681" s="290"/>
      <c r="Y681" s="290"/>
      <c r="Z681" s="290"/>
    </row>
    <row r="682" spans="1:26" ht="32.1" customHeight="1">
      <c r="A682" s="258">
        <v>338</v>
      </c>
      <c r="B682" s="290" t="s">
        <v>3248</v>
      </c>
      <c r="C682" s="290" t="s">
        <v>664</v>
      </c>
      <c r="D682" s="290" t="s">
        <v>634</v>
      </c>
      <c r="E682" s="290">
        <v>53.35</v>
      </c>
      <c r="F682" s="303"/>
      <c r="G682" s="270">
        <f>G680+F681</f>
        <v>126125.28699999998</v>
      </c>
      <c r="H682" s="290">
        <v>224.798</v>
      </c>
      <c r="I682" s="290" t="s">
        <v>3249</v>
      </c>
      <c r="J682" s="307">
        <v>784.57299999999998</v>
      </c>
      <c r="K682" s="290">
        <v>392.28649999999999</v>
      </c>
      <c r="L682" s="290">
        <v>221</v>
      </c>
      <c r="M682" s="290">
        <v>211</v>
      </c>
      <c r="N682" s="290">
        <v>432</v>
      </c>
      <c r="O682" s="290">
        <v>213</v>
      </c>
      <c r="P682" s="290">
        <v>208</v>
      </c>
      <c r="Q682" s="290">
        <v>421</v>
      </c>
      <c r="R682" s="290" t="s">
        <v>3250</v>
      </c>
      <c r="S682" s="290" t="s">
        <v>3251</v>
      </c>
      <c r="T682" s="293">
        <v>597330.38300000003</v>
      </c>
      <c r="U682" s="293">
        <v>3296710.5159999998</v>
      </c>
      <c r="V682" s="285"/>
      <c r="W682" s="290" t="s">
        <v>3228</v>
      </c>
      <c r="X682" s="290"/>
      <c r="Y682" s="290"/>
      <c r="Z682" s="290"/>
    </row>
    <row r="683" spans="1:26" ht="32.1" customHeight="1">
      <c r="A683" s="258"/>
      <c r="B683" s="290"/>
      <c r="C683" s="290"/>
      <c r="D683" s="290"/>
      <c r="E683" s="290"/>
      <c r="F683" s="303">
        <v>402</v>
      </c>
      <c r="G683" s="268"/>
      <c r="H683" s="290"/>
      <c r="I683" s="290"/>
      <c r="J683" s="307"/>
      <c r="K683" s="290"/>
      <c r="L683" s="290"/>
      <c r="M683" s="290"/>
      <c r="N683" s="290"/>
      <c r="O683" s="290"/>
      <c r="P683" s="290"/>
      <c r="Q683" s="290"/>
      <c r="R683" s="290"/>
      <c r="S683" s="290"/>
      <c r="T683" s="293"/>
      <c r="U683" s="293"/>
      <c r="V683" s="285" t="s">
        <v>3002</v>
      </c>
      <c r="W683" s="290"/>
      <c r="X683" s="290"/>
      <c r="Y683" s="290"/>
      <c r="Z683" s="290"/>
    </row>
    <row r="684" spans="1:26" ht="32.1" customHeight="1">
      <c r="A684" s="258">
        <v>339</v>
      </c>
      <c r="B684" s="290" t="s">
        <v>2112</v>
      </c>
      <c r="C684" s="290" t="s">
        <v>665</v>
      </c>
      <c r="D684" s="290" t="s">
        <v>69</v>
      </c>
      <c r="E684" s="290">
        <v>51.72</v>
      </c>
      <c r="F684" s="303"/>
      <c r="G684" s="270">
        <f>G682+F683</f>
        <v>126527.28699999998</v>
      </c>
      <c r="H684" s="290">
        <v>225.16</v>
      </c>
      <c r="I684" s="290" t="s">
        <v>2112</v>
      </c>
      <c r="J684" s="307">
        <v>740</v>
      </c>
      <c r="K684" s="290">
        <v>370</v>
      </c>
      <c r="L684" s="290">
        <v>192</v>
      </c>
      <c r="M684" s="290">
        <v>223</v>
      </c>
      <c r="N684" s="290">
        <v>415</v>
      </c>
      <c r="O684" s="290">
        <v>195</v>
      </c>
      <c r="P684" s="290">
        <v>207</v>
      </c>
      <c r="Q684" s="290">
        <v>402</v>
      </c>
      <c r="R684" s="290" t="s">
        <v>3252</v>
      </c>
      <c r="S684" s="290" t="s">
        <v>3253</v>
      </c>
      <c r="T684" s="293">
        <v>597576.22900000005</v>
      </c>
      <c r="U684" s="293">
        <v>3297028.5780000002</v>
      </c>
      <c r="V684" s="285"/>
      <c r="W684" s="290" t="s">
        <v>3228</v>
      </c>
      <c r="X684" s="290"/>
      <c r="Y684" s="290"/>
      <c r="Z684" s="290"/>
    </row>
    <row r="685" spans="1:26" ht="32.1" customHeight="1">
      <c r="A685" s="258"/>
      <c r="B685" s="290"/>
      <c r="C685" s="290"/>
      <c r="D685" s="290"/>
      <c r="E685" s="290"/>
      <c r="F685" s="303">
        <v>338</v>
      </c>
      <c r="G685" s="268"/>
      <c r="H685" s="290"/>
      <c r="I685" s="290"/>
      <c r="J685" s="307"/>
      <c r="K685" s="290"/>
      <c r="L685" s="290"/>
      <c r="M685" s="290"/>
      <c r="N685" s="290"/>
      <c r="O685" s="290"/>
      <c r="P685" s="290"/>
      <c r="Q685" s="290"/>
      <c r="R685" s="290"/>
      <c r="S685" s="290"/>
      <c r="T685" s="293"/>
      <c r="U685" s="293"/>
      <c r="V685" s="285"/>
      <c r="W685" s="290"/>
      <c r="X685" s="290"/>
      <c r="Y685" s="290"/>
      <c r="Z685" s="290"/>
    </row>
    <row r="686" spans="1:26" ht="32.1" customHeight="1">
      <c r="A686" s="258">
        <v>340</v>
      </c>
      <c r="B686" s="290" t="s">
        <v>2112</v>
      </c>
      <c r="C686" s="290" t="s">
        <v>666</v>
      </c>
      <c r="D686" s="290" t="s">
        <v>67</v>
      </c>
      <c r="E686" s="290">
        <v>45.72</v>
      </c>
      <c r="F686" s="303"/>
      <c r="G686" s="270">
        <f>G684+F685</f>
        <v>126865.28699999998</v>
      </c>
      <c r="H686" s="290">
        <v>224.946</v>
      </c>
      <c r="I686" s="290" t="s">
        <v>2112</v>
      </c>
      <c r="J686" s="307">
        <v>675</v>
      </c>
      <c r="K686" s="290">
        <v>337.5</v>
      </c>
      <c r="L686" s="290">
        <v>116</v>
      </c>
      <c r="M686" s="290">
        <v>152</v>
      </c>
      <c r="N686" s="290">
        <v>268</v>
      </c>
      <c r="O686" s="290">
        <v>132</v>
      </c>
      <c r="P686" s="290">
        <v>157</v>
      </c>
      <c r="Q686" s="290">
        <v>289</v>
      </c>
      <c r="R686" s="290" t="s">
        <v>3254</v>
      </c>
      <c r="S686" s="290" t="s">
        <v>3255</v>
      </c>
      <c r="T686" s="293">
        <v>597782.93500000006</v>
      </c>
      <c r="U686" s="293">
        <v>3297296.0040000002</v>
      </c>
      <c r="V686" s="285"/>
      <c r="W686" s="290" t="s">
        <v>3228</v>
      </c>
      <c r="X686" s="290"/>
      <c r="Y686" s="290"/>
      <c r="Z686" s="290"/>
    </row>
    <row r="687" spans="1:26" ht="32.1" customHeight="1">
      <c r="A687" s="258"/>
      <c r="B687" s="290"/>
      <c r="C687" s="290"/>
      <c r="D687" s="290"/>
      <c r="E687" s="290"/>
      <c r="F687" s="303">
        <v>337</v>
      </c>
      <c r="G687" s="268"/>
      <c r="H687" s="290"/>
      <c r="I687" s="290"/>
      <c r="J687" s="307"/>
      <c r="K687" s="290"/>
      <c r="L687" s="290"/>
      <c r="M687" s="290"/>
      <c r="N687" s="290"/>
      <c r="O687" s="290"/>
      <c r="P687" s="290"/>
      <c r="Q687" s="290"/>
      <c r="R687" s="290"/>
      <c r="S687" s="290"/>
      <c r="T687" s="293"/>
      <c r="U687" s="293"/>
      <c r="V687" s="285" t="s">
        <v>2642</v>
      </c>
      <c r="W687" s="290"/>
      <c r="X687" s="290"/>
      <c r="Y687" s="290"/>
      <c r="Z687" s="290"/>
    </row>
    <row r="688" spans="1:26" ht="32.1" customHeight="1">
      <c r="A688" s="258">
        <v>341</v>
      </c>
      <c r="B688" s="290" t="s">
        <v>2112</v>
      </c>
      <c r="C688" s="290" t="s">
        <v>667</v>
      </c>
      <c r="D688" s="290" t="s">
        <v>54</v>
      </c>
      <c r="E688" s="290">
        <v>48.72</v>
      </c>
      <c r="F688" s="303"/>
      <c r="G688" s="270">
        <f>G686+F687</f>
        <v>127202.28699999998</v>
      </c>
      <c r="H688" s="290">
        <v>224.774</v>
      </c>
      <c r="I688" s="290" t="s">
        <v>2112</v>
      </c>
      <c r="J688" s="307">
        <v>720</v>
      </c>
      <c r="K688" s="290">
        <v>360</v>
      </c>
      <c r="L688" s="290">
        <v>185</v>
      </c>
      <c r="M688" s="290">
        <v>177</v>
      </c>
      <c r="N688" s="290">
        <v>362</v>
      </c>
      <c r="O688" s="290">
        <v>180</v>
      </c>
      <c r="P688" s="290">
        <v>182</v>
      </c>
      <c r="Q688" s="290">
        <v>362</v>
      </c>
      <c r="R688" s="290" t="s">
        <v>3256</v>
      </c>
      <c r="S688" s="290" t="s">
        <v>3257</v>
      </c>
      <c r="T688" s="293">
        <v>597989.03</v>
      </c>
      <c r="U688" s="293">
        <v>3297562.6379999998</v>
      </c>
      <c r="V688" s="285"/>
      <c r="W688" s="290" t="s">
        <v>3228</v>
      </c>
      <c r="X688" s="290"/>
      <c r="Y688" s="290"/>
      <c r="Z688" s="290"/>
    </row>
    <row r="689" spans="1:26" ht="32.1" customHeight="1">
      <c r="A689" s="258"/>
      <c r="B689" s="290"/>
      <c r="C689" s="290"/>
      <c r="D689" s="290"/>
      <c r="E689" s="290"/>
      <c r="F689" s="303">
        <v>383</v>
      </c>
      <c r="G689" s="268"/>
      <c r="H689" s="290"/>
      <c r="I689" s="290"/>
      <c r="J689" s="307"/>
      <c r="K689" s="290"/>
      <c r="L689" s="290"/>
      <c r="M689" s="290"/>
      <c r="N689" s="290"/>
      <c r="O689" s="290"/>
      <c r="P689" s="290"/>
      <c r="Q689" s="290"/>
      <c r="R689" s="290"/>
      <c r="S689" s="290"/>
      <c r="T689" s="293"/>
      <c r="U689" s="293"/>
      <c r="V689" s="285"/>
      <c r="W689" s="290"/>
      <c r="X689" s="290"/>
      <c r="Y689" s="290"/>
      <c r="Z689" s="290"/>
    </row>
    <row r="690" spans="1:26" ht="32.1" customHeight="1">
      <c r="A690" s="258">
        <v>342</v>
      </c>
      <c r="B690" s="290" t="s">
        <v>2112</v>
      </c>
      <c r="C690" s="290" t="s">
        <v>223</v>
      </c>
      <c r="D690" s="290" t="s">
        <v>64</v>
      </c>
      <c r="E690" s="290">
        <v>51.72</v>
      </c>
      <c r="F690" s="303"/>
      <c r="G690" s="270">
        <f>G688+F689</f>
        <v>127585.28699999998</v>
      </c>
      <c r="H690" s="290">
        <v>224.71299999999999</v>
      </c>
      <c r="I690" s="290" t="s">
        <v>2112</v>
      </c>
      <c r="J690" s="307">
        <v>767</v>
      </c>
      <c r="K690" s="290">
        <v>383.5</v>
      </c>
      <c r="L690" s="290">
        <v>207</v>
      </c>
      <c r="M690" s="290">
        <v>180</v>
      </c>
      <c r="N690" s="290">
        <v>387</v>
      </c>
      <c r="O690" s="290">
        <v>203</v>
      </c>
      <c r="P690" s="290">
        <v>184</v>
      </c>
      <c r="Q690" s="290">
        <v>387</v>
      </c>
      <c r="R690" s="290" t="s">
        <v>3258</v>
      </c>
      <c r="S690" s="290" t="s">
        <v>3259</v>
      </c>
      <c r="T690" s="293">
        <v>598223.25699999998</v>
      </c>
      <c r="U690" s="293">
        <v>3297865.6680000001</v>
      </c>
      <c r="V690" s="285"/>
      <c r="W690" s="290" t="s">
        <v>3228</v>
      </c>
      <c r="X690" s="290"/>
      <c r="Y690" s="290"/>
      <c r="Z690" s="290"/>
    </row>
    <row r="691" spans="1:26" ht="32.1" customHeight="1">
      <c r="A691" s="258"/>
      <c r="B691" s="290"/>
      <c r="C691" s="290"/>
      <c r="D691" s="290"/>
      <c r="E691" s="290"/>
      <c r="F691" s="303">
        <v>384</v>
      </c>
      <c r="G691" s="268"/>
      <c r="H691" s="290"/>
      <c r="I691" s="290"/>
      <c r="J691" s="307"/>
      <c r="K691" s="290"/>
      <c r="L691" s="290"/>
      <c r="M691" s="290"/>
      <c r="N691" s="290"/>
      <c r="O691" s="290"/>
      <c r="P691" s="290"/>
      <c r="Q691" s="290"/>
      <c r="R691" s="290"/>
      <c r="S691" s="290"/>
      <c r="T691" s="293"/>
      <c r="U691" s="293"/>
      <c r="V691" s="285" t="s">
        <v>2673</v>
      </c>
      <c r="W691" s="290"/>
      <c r="X691" s="290"/>
      <c r="Y691" s="290"/>
      <c r="Z691" s="290"/>
    </row>
    <row r="692" spans="1:26" ht="32.1" customHeight="1">
      <c r="A692" s="258">
        <v>343</v>
      </c>
      <c r="B692" s="290" t="s">
        <v>2112</v>
      </c>
      <c r="C692" s="290" t="s">
        <v>668</v>
      </c>
      <c r="D692" s="290" t="s">
        <v>69</v>
      </c>
      <c r="E692" s="290">
        <v>54.72</v>
      </c>
      <c r="F692" s="303"/>
      <c r="G692" s="270">
        <f>G690+F691</f>
        <v>127969.28699999998</v>
      </c>
      <c r="H692" s="290">
        <v>224.18100000000001</v>
      </c>
      <c r="I692" s="290" t="s">
        <v>2112</v>
      </c>
      <c r="J692" s="307">
        <v>772</v>
      </c>
      <c r="K692" s="290">
        <v>386</v>
      </c>
      <c r="L692" s="290">
        <v>205</v>
      </c>
      <c r="M692" s="290">
        <v>195</v>
      </c>
      <c r="N692" s="290">
        <v>400</v>
      </c>
      <c r="O692" s="290">
        <v>201</v>
      </c>
      <c r="P692" s="290">
        <v>195</v>
      </c>
      <c r="Q692" s="290">
        <v>396</v>
      </c>
      <c r="R692" s="290" t="s">
        <v>3260</v>
      </c>
      <c r="S692" s="290" t="s">
        <v>3261</v>
      </c>
      <c r="T692" s="293">
        <v>598458.09499999997</v>
      </c>
      <c r="U692" s="293">
        <v>3298169.4890000001</v>
      </c>
      <c r="V692" s="285"/>
      <c r="W692" s="290" t="s">
        <v>3262</v>
      </c>
      <c r="X692" s="290"/>
      <c r="Y692" s="290"/>
      <c r="Z692" s="290"/>
    </row>
    <row r="693" spans="1:26" ht="32.1" customHeight="1">
      <c r="A693" s="258"/>
      <c r="B693" s="290"/>
      <c r="C693" s="290"/>
      <c r="D693" s="290"/>
      <c r="E693" s="290"/>
      <c r="F693" s="303">
        <v>388</v>
      </c>
      <c r="G693" s="268"/>
      <c r="H693" s="290"/>
      <c r="I693" s="290"/>
      <c r="J693" s="307"/>
      <c r="K693" s="290"/>
      <c r="L693" s="290"/>
      <c r="M693" s="290"/>
      <c r="N693" s="290"/>
      <c r="O693" s="290"/>
      <c r="P693" s="290"/>
      <c r="Q693" s="290"/>
      <c r="R693" s="290"/>
      <c r="S693" s="290"/>
      <c r="T693" s="293"/>
      <c r="U693" s="293"/>
      <c r="V693" s="285" t="s">
        <v>2589</v>
      </c>
      <c r="W693" s="290"/>
      <c r="X693" s="290"/>
      <c r="Y693" s="290"/>
      <c r="Z693" s="290"/>
    </row>
    <row r="694" spans="1:26" ht="32.1" customHeight="1">
      <c r="A694" s="258">
        <v>344</v>
      </c>
      <c r="B694" s="290" t="s">
        <v>2112</v>
      </c>
      <c r="C694" s="290" t="s">
        <v>669</v>
      </c>
      <c r="D694" s="290" t="s">
        <v>69</v>
      </c>
      <c r="E694" s="290">
        <v>54.72</v>
      </c>
      <c r="F694" s="303"/>
      <c r="G694" s="270">
        <f>G692+F693</f>
        <v>128357.28699999998</v>
      </c>
      <c r="H694" s="290">
        <v>224.124</v>
      </c>
      <c r="I694" s="290" t="s">
        <v>2112</v>
      </c>
      <c r="J694" s="307">
        <v>777.649</v>
      </c>
      <c r="K694" s="290">
        <v>388.8245</v>
      </c>
      <c r="L694" s="290">
        <v>194</v>
      </c>
      <c r="M694" s="290">
        <v>199</v>
      </c>
      <c r="N694" s="290">
        <v>393</v>
      </c>
      <c r="O694" s="290">
        <v>194</v>
      </c>
      <c r="P694" s="290">
        <v>198</v>
      </c>
      <c r="Q694" s="290">
        <v>392</v>
      </c>
      <c r="R694" s="290" t="s">
        <v>3263</v>
      </c>
      <c r="S694" s="290" t="s">
        <v>3264</v>
      </c>
      <c r="T694" s="293">
        <v>598695.37899999996</v>
      </c>
      <c r="U694" s="293">
        <v>3298476.4750000001</v>
      </c>
      <c r="V694" s="285"/>
      <c r="W694" s="290" t="s">
        <v>3262</v>
      </c>
      <c r="X694" s="290"/>
      <c r="Y694" s="290"/>
      <c r="Z694" s="290"/>
    </row>
    <row r="695" spans="1:26" ht="32.1" customHeight="1">
      <c r="A695" s="258"/>
      <c r="B695" s="290"/>
      <c r="C695" s="290"/>
      <c r="D695" s="290"/>
      <c r="E695" s="290"/>
      <c r="F695" s="303">
        <v>389.649</v>
      </c>
      <c r="G695" s="268"/>
      <c r="H695" s="290"/>
      <c r="I695" s="290"/>
      <c r="J695" s="307"/>
      <c r="K695" s="290"/>
      <c r="L695" s="290"/>
      <c r="M695" s="290"/>
      <c r="N695" s="290"/>
      <c r="O695" s="290"/>
      <c r="P695" s="290"/>
      <c r="Q695" s="290"/>
      <c r="R695" s="290"/>
      <c r="S695" s="290"/>
      <c r="T695" s="293"/>
      <c r="U695" s="293"/>
      <c r="V695" s="285" t="s">
        <v>3265</v>
      </c>
      <c r="W695" s="290"/>
      <c r="X695" s="290"/>
      <c r="Y695" s="290"/>
      <c r="Z695" s="290"/>
    </row>
    <row r="696" spans="1:26" ht="32.1" customHeight="1">
      <c r="A696" s="258">
        <v>345</v>
      </c>
      <c r="B696" s="290" t="s">
        <v>3266</v>
      </c>
      <c r="C696" s="290" t="s">
        <v>670</v>
      </c>
      <c r="D696" s="290" t="s">
        <v>467</v>
      </c>
      <c r="E696" s="290">
        <v>53.55</v>
      </c>
      <c r="F696" s="303"/>
      <c r="G696" s="270">
        <f>G694+F695</f>
        <v>128746.93599999999</v>
      </c>
      <c r="H696" s="290">
        <v>223.77199999999999</v>
      </c>
      <c r="I696" s="290" t="s">
        <v>3267</v>
      </c>
      <c r="J696" s="307">
        <v>798.649</v>
      </c>
      <c r="K696" s="290">
        <v>399.3245</v>
      </c>
      <c r="L696" s="290">
        <v>191</v>
      </c>
      <c r="M696" s="290">
        <v>225</v>
      </c>
      <c r="N696" s="290">
        <v>416</v>
      </c>
      <c r="O696" s="290">
        <v>192</v>
      </c>
      <c r="P696" s="290">
        <v>220</v>
      </c>
      <c r="Q696" s="290">
        <v>412</v>
      </c>
      <c r="R696" s="290" t="s">
        <v>3268</v>
      </c>
      <c r="S696" s="290" t="s">
        <v>3269</v>
      </c>
      <c r="T696" s="293">
        <v>598933.67200000002</v>
      </c>
      <c r="U696" s="293">
        <v>3298784.7650000001</v>
      </c>
      <c r="V696" s="285"/>
      <c r="W696" s="290" t="s">
        <v>3262</v>
      </c>
      <c r="X696" s="290"/>
      <c r="Y696" s="290"/>
      <c r="Z696" s="290"/>
    </row>
    <row r="697" spans="1:26" ht="32.1" customHeight="1">
      <c r="A697" s="258"/>
      <c r="B697" s="290"/>
      <c r="C697" s="290"/>
      <c r="D697" s="290"/>
      <c r="E697" s="290"/>
      <c r="F697" s="303">
        <v>409</v>
      </c>
      <c r="G697" s="268"/>
      <c r="H697" s="290"/>
      <c r="I697" s="290"/>
      <c r="J697" s="307"/>
      <c r="K697" s="290"/>
      <c r="L697" s="290"/>
      <c r="M697" s="290"/>
      <c r="N697" s="290"/>
      <c r="O697" s="290"/>
      <c r="P697" s="290"/>
      <c r="Q697" s="290"/>
      <c r="R697" s="290"/>
      <c r="S697" s="290"/>
      <c r="T697" s="293"/>
      <c r="U697" s="293"/>
      <c r="V697" s="285" t="s">
        <v>3270</v>
      </c>
      <c r="W697" s="290"/>
      <c r="X697" s="290"/>
      <c r="Y697" s="290"/>
      <c r="Z697" s="290"/>
    </row>
    <row r="698" spans="1:26" ht="32.1" customHeight="1">
      <c r="A698" s="258">
        <v>346</v>
      </c>
      <c r="B698" s="290" t="s">
        <v>2112</v>
      </c>
      <c r="C698" s="290" t="s">
        <v>671</v>
      </c>
      <c r="D698" s="290" t="s">
        <v>64</v>
      </c>
      <c r="E698" s="290">
        <v>50.22</v>
      </c>
      <c r="F698" s="310"/>
      <c r="G698" s="270">
        <f>G696+F697</f>
        <v>129155.93599999999</v>
      </c>
      <c r="H698" s="290">
        <v>223.40100000000001</v>
      </c>
      <c r="I698" s="290" t="s">
        <v>2112</v>
      </c>
      <c r="J698" s="307">
        <v>791.024</v>
      </c>
      <c r="K698" s="290">
        <v>395.512</v>
      </c>
      <c r="L698" s="290">
        <v>185</v>
      </c>
      <c r="M698" s="290">
        <v>206</v>
      </c>
      <c r="N698" s="290">
        <v>391</v>
      </c>
      <c r="O698" s="290">
        <v>191</v>
      </c>
      <c r="P698" s="290">
        <v>203</v>
      </c>
      <c r="Q698" s="290">
        <v>394</v>
      </c>
      <c r="R698" s="290" t="s">
        <v>3271</v>
      </c>
      <c r="S698" s="290" t="s">
        <v>3272</v>
      </c>
      <c r="T698" s="293">
        <v>599087.81299999997</v>
      </c>
      <c r="U698" s="293">
        <v>3299163.6069999998</v>
      </c>
      <c r="V698" s="285"/>
      <c r="W698" s="290" t="s">
        <v>869</v>
      </c>
      <c r="X698" s="290"/>
      <c r="Y698" s="290"/>
      <c r="Z698" s="290"/>
    </row>
    <row r="699" spans="1:26" ht="32.1" customHeight="1">
      <c r="A699" s="258"/>
      <c r="B699" s="290"/>
      <c r="C699" s="290"/>
      <c r="D699" s="290"/>
      <c r="E699" s="290"/>
      <c r="F699" s="303">
        <v>382.024</v>
      </c>
      <c r="G699" s="268"/>
      <c r="H699" s="290"/>
      <c r="I699" s="290"/>
      <c r="J699" s="307"/>
      <c r="K699" s="290"/>
      <c r="L699" s="290"/>
      <c r="M699" s="290"/>
      <c r="N699" s="290"/>
      <c r="O699" s="290"/>
      <c r="P699" s="290"/>
      <c r="Q699" s="290"/>
      <c r="R699" s="290"/>
      <c r="S699" s="290"/>
      <c r="T699" s="293"/>
      <c r="U699" s="293"/>
      <c r="V699" s="285" t="s">
        <v>2589</v>
      </c>
      <c r="W699" s="290"/>
      <c r="X699" s="290"/>
      <c r="Y699" s="290"/>
      <c r="Z699" s="290"/>
    </row>
    <row r="700" spans="1:26" ht="32.1" customHeight="1">
      <c r="A700" s="258">
        <v>347</v>
      </c>
      <c r="B700" s="290" t="s">
        <v>3273</v>
      </c>
      <c r="C700" s="290" t="s">
        <v>224</v>
      </c>
      <c r="D700" s="290" t="s">
        <v>451</v>
      </c>
      <c r="E700" s="290">
        <v>47.35</v>
      </c>
      <c r="F700" s="310"/>
      <c r="G700" s="270">
        <f>G698+F699</f>
        <v>129537.95999999999</v>
      </c>
      <c r="H700" s="290">
        <v>222.511</v>
      </c>
      <c r="I700" s="290" t="s">
        <v>3274</v>
      </c>
      <c r="J700" s="307">
        <v>761.024</v>
      </c>
      <c r="K700" s="290">
        <v>380.512</v>
      </c>
      <c r="L700" s="290">
        <v>177</v>
      </c>
      <c r="M700" s="290">
        <v>170</v>
      </c>
      <c r="N700" s="290">
        <v>347</v>
      </c>
      <c r="O700" s="290">
        <v>181</v>
      </c>
      <c r="P700" s="290">
        <v>177</v>
      </c>
      <c r="Q700" s="290">
        <v>358</v>
      </c>
      <c r="R700" s="290" t="s">
        <v>3275</v>
      </c>
      <c r="S700" s="290" t="s">
        <v>3276</v>
      </c>
      <c r="T700" s="293">
        <v>599231.78700000001</v>
      </c>
      <c r="U700" s="293">
        <v>3299517.463</v>
      </c>
      <c r="V700" s="285"/>
      <c r="W700" s="290" t="s">
        <v>869</v>
      </c>
      <c r="X700" s="290"/>
      <c r="Y700" s="290"/>
      <c r="Z700" s="290"/>
    </row>
    <row r="701" spans="1:26" ht="32.1" customHeight="1">
      <c r="A701" s="258"/>
      <c r="B701" s="290"/>
      <c r="C701" s="290"/>
      <c r="D701" s="290"/>
      <c r="E701" s="290"/>
      <c r="F701" s="303">
        <v>379</v>
      </c>
      <c r="G701" s="268"/>
      <c r="H701" s="290"/>
      <c r="I701" s="290"/>
      <c r="J701" s="307"/>
      <c r="K701" s="290"/>
      <c r="L701" s="290"/>
      <c r="M701" s="290"/>
      <c r="N701" s="290"/>
      <c r="O701" s="290"/>
      <c r="P701" s="290"/>
      <c r="Q701" s="290"/>
      <c r="R701" s="290"/>
      <c r="S701" s="290"/>
      <c r="T701" s="293"/>
      <c r="U701" s="293"/>
      <c r="V701" s="285" t="s">
        <v>2673</v>
      </c>
      <c r="W701" s="290"/>
      <c r="X701" s="290"/>
      <c r="Y701" s="290"/>
      <c r="Z701" s="290"/>
    </row>
    <row r="702" spans="1:26" ht="32.1" customHeight="1">
      <c r="A702" s="258">
        <v>348</v>
      </c>
      <c r="B702" s="290" t="s">
        <v>2112</v>
      </c>
      <c r="C702" s="290" t="s">
        <v>672</v>
      </c>
      <c r="D702" s="290" t="s">
        <v>64</v>
      </c>
      <c r="E702" s="290">
        <v>51.72</v>
      </c>
      <c r="F702" s="303"/>
      <c r="G702" s="270">
        <f>G700+F701</f>
        <v>129916.95999999999</v>
      </c>
      <c r="H702" s="290">
        <v>222.28899999999999</v>
      </c>
      <c r="I702" s="290" t="s">
        <v>2112</v>
      </c>
      <c r="J702" s="307">
        <v>651</v>
      </c>
      <c r="K702" s="290">
        <v>325.5</v>
      </c>
      <c r="L702" s="290">
        <v>209</v>
      </c>
      <c r="M702" s="290">
        <v>156</v>
      </c>
      <c r="N702" s="290">
        <v>365</v>
      </c>
      <c r="O702" s="290">
        <v>203</v>
      </c>
      <c r="P702" s="290">
        <v>149</v>
      </c>
      <c r="Q702" s="290">
        <v>352</v>
      </c>
      <c r="R702" s="290" t="s">
        <v>3277</v>
      </c>
      <c r="S702" s="290" t="s">
        <v>3278</v>
      </c>
      <c r="T702" s="293">
        <v>599370.272</v>
      </c>
      <c r="U702" s="293">
        <v>3299870.2560000001</v>
      </c>
      <c r="V702" s="285"/>
      <c r="W702" s="290" t="s">
        <v>869</v>
      </c>
      <c r="X702" s="290"/>
      <c r="Y702" s="290"/>
      <c r="Z702" s="290"/>
    </row>
    <row r="703" spans="1:26" ht="32.1" customHeight="1">
      <c r="A703" s="258"/>
      <c r="B703" s="290"/>
      <c r="C703" s="290"/>
      <c r="D703" s="290"/>
      <c r="E703" s="290"/>
      <c r="F703" s="303">
        <v>272</v>
      </c>
      <c r="G703" s="268"/>
      <c r="H703" s="290"/>
      <c r="I703" s="290"/>
      <c r="J703" s="307"/>
      <c r="K703" s="290"/>
      <c r="L703" s="290"/>
      <c r="M703" s="290"/>
      <c r="N703" s="290"/>
      <c r="O703" s="290"/>
      <c r="P703" s="290"/>
      <c r="Q703" s="290"/>
      <c r="R703" s="290"/>
      <c r="S703" s="290"/>
      <c r="T703" s="293"/>
      <c r="U703" s="293"/>
      <c r="V703" s="285"/>
      <c r="W703" s="290"/>
      <c r="X703" s="290"/>
      <c r="Y703" s="290"/>
      <c r="Z703" s="290"/>
    </row>
    <row r="704" spans="1:26" ht="32.1" customHeight="1">
      <c r="A704" s="258">
        <v>349</v>
      </c>
      <c r="B704" s="290" t="s">
        <v>2112</v>
      </c>
      <c r="C704" s="290" t="s">
        <v>673</v>
      </c>
      <c r="D704" s="290" t="s">
        <v>54</v>
      </c>
      <c r="E704" s="290">
        <v>48.72</v>
      </c>
      <c r="F704" s="303"/>
      <c r="G704" s="270">
        <f>G702+F703</f>
        <v>130188.95999999999</v>
      </c>
      <c r="H704" s="290">
        <v>222.779</v>
      </c>
      <c r="I704" s="290" t="s">
        <v>2112</v>
      </c>
      <c r="J704" s="307">
        <v>599</v>
      </c>
      <c r="K704" s="290">
        <v>299.5</v>
      </c>
      <c r="L704" s="290">
        <v>116</v>
      </c>
      <c r="M704" s="290">
        <v>183</v>
      </c>
      <c r="N704" s="290">
        <v>299</v>
      </c>
      <c r="O704" s="290">
        <v>123</v>
      </c>
      <c r="P704" s="290">
        <v>176</v>
      </c>
      <c r="Q704" s="290">
        <v>299</v>
      </c>
      <c r="R704" s="290" t="s">
        <v>3279</v>
      </c>
      <c r="S704" s="290" t="s">
        <v>3280</v>
      </c>
      <c r="T704" s="293">
        <v>599469.66</v>
      </c>
      <c r="U704" s="293">
        <v>3300123.4479999999</v>
      </c>
      <c r="V704" s="285"/>
      <c r="W704" s="290" t="s">
        <v>869</v>
      </c>
      <c r="X704" s="290"/>
      <c r="Y704" s="290"/>
      <c r="Z704" s="290"/>
    </row>
    <row r="705" spans="1:26" ht="32.1" customHeight="1">
      <c r="A705" s="258"/>
      <c r="B705" s="290"/>
      <c r="C705" s="290"/>
      <c r="D705" s="290"/>
      <c r="E705" s="290"/>
      <c r="F705" s="303">
        <v>327</v>
      </c>
      <c r="G705" s="268"/>
      <c r="H705" s="290"/>
      <c r="I705" s="290"/>
      <c r="J705" s="307"/>
      <c r="K705" s="290"/>
      <c r="L705" s="290"/>
      <c r="M705" s="290"/>
      <c r="N705" s="290"/>
      <c r="O705" s="290"/>
      <c r="P705" s="290"/>
      <c r="Q705" s="290"/>
      <c r="R705" s="290"/>
      <c r="S705" s="290"/>
      <c r="T705" s="293"/>
      <c r="U705" s="293"/>
      <c r="V705" s="305" t="s">
        <v>3281</v>
      </c>
      <c r="W705" s="290"/>
      <c r="X705" s="290"/>
      <c r="Y705" s="290"/>
      <c r="Z705" s="290"/>
    </row>
    <row r="706" spans="1:26" ht="32.1" customHeight="1">
      <c r="A706" s="258">
        <v>350</v>
      </c>
      <c r="B706" s="290" t="s">
        <v>2112</v>
      </c>
      <c r="C706" s="290" t="s">
        <v>674</v>
      </c>
      <c r="D706" s="290" t="s">
        <v>67</v>
      </c>
      <c r="E706" s="290">
        <v>45.72</v>
      </c>
      <c r="F706" s="310"/>
      <c r="G706" s="270">
        <f>G704+F705</f>
        <v>130515.95999999999</v>
      </c>
      <c r="H706" s="290">
        <v>222.86799999999999</v>
      </c>
      <c r="I706" s="290" t="s">
        <v>2112</v>
      </c>
      <c r="J706" s="307">
        <v>622</v>
      </c>
      <c r="K706" s="290">
        <v>311</v>
      </c>
      <c r="L706" s="290">
        <v>145</v>
      </c>
      <c r="M706" s="290">
        <v>107</v>
      </c>
      <c r="N706" s="290">
        <v>252</v>
      </c>
      <c r="O706" s="290">
        <v>152</v>
      </c>
      <c r="P706" s="290">
        <v>122</v>
      </c>
      <c r="Q706" s="290">
        <v>274</v>
      </c>
      <c r="R706" s="290" t="s">
        <v>3282</v>
      </c>
      <c r="S706" s="290" t="s">
        <v>3283</v>
      </c>
      <c r="T706" s="293">
        <v>599589.14500000002</v>
      </c>
      <c r="U706" s="293">
        <v>3300427.8360000001</v>
      </c>
      <c r="V706" s="285"/>
      <c r="W706" s="290" t="s">
        <v>3262</v>
      </c>
      <c r="X706" s="290"/>
      <c r="Y706" s="290"/>
      <c r="Z706" s="290"/>
    </row>
    <row r="707" spans="1:26" ht="32.1" customHeight="1">
      <c r="A707" s="258"/>
      <c r="B707" s="290"/>
      <c r="C707" s="290"/>
      <c r="D707" s="290"/>
      <c r="E707" s="290"/>
      <c r="F707" s="303">
        <v>295</v>
      </c>
      <c r="G707" s="268"/>
      <c r="H707" s="290"/>
      <c r="I707" s="290"/>
      <c r="J707" s="307"/>
      <c r="K707" s="290"/>
      <c r="L707" s="290"/>
      <c r="M707" s="290"/>
      <c r="N707" s="290"/>
      <c r="O707" s="290"/>
      <c r="P707" s="290"/>
      <c r="Q707" s="290"/>
      <c r="R707" s="290"/>
      <c r="S707" s="290"/>
      <c r="T707" s="293"/>
      <c r="U707" s="293"/>
      <c r="V707" s="285" t="s">
        <v>3284</v>
      </c>
      <c r="W707" s="290"/>
      <c r="X707" s="290"/>
      <c r="Y707" s="290"/>
      <c r="Z707" s="290"/>
    </row>
    <row r="708" spans="1:26" ht="32.1" customHeight="1">
      <c r="A708" s="258">
        <v>351</v>
      </c>
      <c r="B708" s="290" t="s">
        <v>2112</v>
      </c>
      <c r="C708" s="290" t="s">
        <v>675</v>
      </c>
      <c r="D708" s="290" t="s">
        <v>64</v>
      </c>
      <c r="E708" s="290">
        <v>51.72</v>
      </c>
      <c r="F708" s="310"/>
      <c r="G708" s="270">
        <f>G706+F707</f>
        <v>130810.95999999999</v>
      </c>
      <c r="H708" s="290">
        <v>222.45400000000001</v>
      </c>
      <c r="I708" s="290" t="s">
        <v>2112</v>
      </c>
      <c r="J708" s="307">
        <v>685</v>
      </c>
      <c r="K708" s="290">
        <v>342.5</v>
      </c>
      <c r="L708" s="290">
        <v>188</v>
      </c>
      <c r="M708" s="290">
        <v>164</v>
      </c>
      <c r="N708" s="290">
        <v>352</v>
      </c>
      <c r="O708" s="290">
        <v>174</v>
      </c>
      <c r="P708" s="290">
        <v>175</v>
      </c>
      <c r="Q708" s="290">
        <v>349</v>
      </c>
      <c r="R708" s="290" t="s">
        <v>3285</v>
      </c>
      <c r="S708" s="290" t="s">
        <v>3286</v>
      </c>
      <c r="T708" s="293">
        <v>599696.93700000003</v>
      </c>
      <c r="U708" s="293">
        <v>3300702.4369999999</v>
      </c>
      <c r="V708" s="285"/>
      <c r="W708" s="290" t="s">
        <v>3262</v>
      </c>
      <c r="X708" s="290"/>
      <c r="Y708" s="290"/>
      <c r="Z708" s="290"/>
    </row>
    <row r="709" spans="1:26" ht="32.1" customHeight="1">
      <c r="A709" s="258"/>
      <c r="B709" s="290"/>
      <c r="C709" s="290"/>
      <c r="D709" s="290"/>
      <c r="E709" s="290"/>
      <c r="F709" s="303">
        <v>390</v>
      </c>
      <c r="G709" s="268"/>
      <c r="H709" s="290"/>
      <c r="I709" s="290"/>
      <c r="J709" s="307"/>
      <c r="K709" s="290"/>
      <c r="L709" s="290"/>
      <c r="M709" s="290"/>
      <c r="N709" s="290"/>
      <c r="O709" s="290"/>
      <c r="P709" s="290"/>
      <c r="Q709" s="290"/>
      <c r="R709" s="290"/>
      <c r="S709" s="290"/>
      <c r="T709" s="293"/>
      <c r="U709" s="293"/>
      <c r="V709" s="285" t="s">
        <v>3270</v>
      </c>
      <c r="W709" s="290"/>
      <c r="X709" s="290"/>
      <c r="Y709" s="290"/>
      <c r="Z709" s="290"/>
    </row>
    <row r="710" spans="1:26" ht="32.1" customHeight="1">
      <c r="A710" s="258">
        <v>352</v>
      </c>
      <c r="B710" s="290" t="s">
        <v>2112</v>
      </c>
      <c r="C710" s="290" t="s">
        <v>676</v>
      </c>
      <c r="D710" s="290" t="s">
        <v>433</v>
      </c>
      <c r="E710" s="290">
        <v>57.72</v>
      </c>
      <c r="F710" s="310"/>
      <c r="G710" s="270">
        <f>G708+F709</f>
        <v>131200.95999999999</v>
      </c>
      <c r="H710" s="290">
        <v>222.24199999999999</v>
      </c>
      <c r="I710" s="290" t="s">
        <v>2112</v>
      </c>
      <c r="J710" s="307">
        <v>802</v>
      </c>
      <c r="K710" s="290">
        <v>401</v>
      </c>
      <c r="L710" s="290">
        <v>227</v>
      </c>
      <c r="M710" s="290">
        <v>221</v>
      </c>
      <c r="N710" s="290">
        <v>448</v>
      </c>
      <c r="O710" s="290">
        <v>216</v>
      </c>
      <c r="P710" s="290">
        <v>216</v>
      </c>
      <c r="Q710" s="290">
        <v>432</v>
      </c>
      <c r="R710" s="290" t="s">
        <v>3287</v>
      </c>
      <c r="S710" s="290" t="s">
        <v>3288</v>
      </c>
      <c r="T710" s="293">
        <v>599839.44200000004</v>
      </c>
      <c r="U710" s="293">
        <v>3301065.47</v>
      </c>
      <c r="V710" s="285"/>
      <c r="W710" s="290" t="s">
        <v>3289</v>
      </c>
      <c r="X710" s="290"/>
      <c r="Y710" s="290"/>
      <c r="Z710" s="290"/>
    </row>
    <row r="711" spans="1:26" ht="32.1" customHeight="1">
      <c r="A711" s="258"/>
      <c r="B711" s="290"/>
      <c r="C711" s="290"/>
      <c r="D711" s="290"/>
      <c r="E711" s="290"/>
      <c r="F711" s="303">
        <v>412</v>
      </c>
      <c r="G711" s="268"/>
      <c r="H711" s="290"/>
      <c r="I711" s="290"/>
      <c r="J711" s="307"/>
      <c r="K711" s="290"/>
      <c r="L711" s="290"/>
      <c r="M711" s="290"/>
      <c r="N711" s="290"/>
      <c r="O711" s="290"/>
      <c r="P711" s="290"/>
      <c r="Q711" s="290"/>
      <c r="R711" s="290"/>
      <c r="S711" s="290"/>
      <c r="T711" s="293"/>
      <c r="U711" s="293"/>
      <c r="V711" s="285" t="s">
        <v>3178</v>
      </c>
      <c r="W711" s="290"/>
      <c r="X711" s="290"/>
      <c r="Y711" s="290"/>
      <c r="Z711" s="290"/>
    </row>
    <row r="712" spans="1:26" ht="32.1" customHeight="1">
      <c r="A712" s="258">
        <v>353</v>
      </c>
      <c r="B712" s="290" t="s">
        <v>2112</v>
      </c>
      <c r="C712" s="290" t="s">
        <v>677</v>
      </c>
      <c r="D712" s="290" t="s">
        <v>69</v>
      </c>
      <c r="E712" s="290">
        <v>54.72</v>
      </c>
      <c r="F712" s="310"/>
      <c r="G712" s="270">
        <f>G710+F711</f>
        <v>131612.96</v>
      </c>
      <c r="H712" s="290">
        <v>222.46799999999999</v>
      </c>
      <c r="I712" s="290" t="s">
        <v>2112</v>
      </c>
      <c r="J712" s="307">
        <v>768</v>
      </c>
      <c r="K712" s="290">
        <v>384</v>
      </c>
      <c r="L712" s="290">
        <v>192</v>
      </c>
      <c r="M712" s="290">
        <v>215</v>
      </c>
      <c r="N712" s="290">
        <v>407</v>
      </c>
      <c r="O712" s="290">
        <v>197</v>
      </c>
      <c r="P712" s="290">
        <v>202</v>
      </c>
      <c r="Q712" s="290">
        <v>399</v>
      </c>
      <c r="R712" s="290" t="s">
        <v>3290</v>
      </c>
      <c r="S712" s="290" t="s">
        <v>3291</v>
      </c>
      <c r="T712" s="293">
        <v>599989.98499999999</v>
      </c>
      <c r="U712" s="293">
        <v>3301448.9810000001</v>
      </c>
      <c r="V712" s="285"/>
      <c r="W712" s="290" t="s">
        <v>3289</v>
      </c>
      <c r="X712" s="290"/>
      <c r="Y712" s="290"/>
      <c r="Z712" s="290"/>
    </row>
    <row r="713" spans="1:26" ht="32.1" customHeight="1">
      <c r="A713" s="258"/>
      <c r="B713" s="290"/>
      <c r="C713" s="290"/>
      <c r="D713" s="290"/>
      <c r="E713" s="290"/>
      <c r="F713" s="303">
        <v>356</v>
      </c>
      <c r="G713" s="268"/>
      <c r="H713" s="290"/>
      <c r="I713" s="290"/>
      <c r="J713" s="307"/>
      <c r="K713" s="290"/>
      <c r="L713" s="290"/>
      <c r="M713" s="290"/>
      <c r="N713" s="290"/>
      <c r="O713" s="290"/>
      <c r="P713" s="290"/>
      <c r="Q713" s="290"/>
      <c r="R713" s="290"/>
      <c r="S713" s="290"/>
      <c r="T713" s="293"/>
      <c r="U713" s="293"/>
      <c r="V713" s="285" t="s">
        <v>3292</v>
      </c>
      <c r="W713" s="290"/>
      <c r="X713" s="290"/>
      <c r="Y713" s="290"/>
      <c r="Z713" s="290"/>
    </row>
    <row r="714" spans="1:26" ht="32.1" customHeight="1">
      <c r="A714" s="258">
        <v>354</v>
      </c>
      <c r="B714" s="290" t="s">
        <v>2112</v>
      </c>
      <c r="C714" s="290" t="s">
        <v>678</v>
      </c>
      <c r="D714" s="290" t="s">
        <v>54</v>
      </c>
      <c r="E714" s="290">
        <v>48.72</v>
      </c>
      <c r="F714" s="310"/>
      <c r="G714" s="270">
        <f>G712+F713</f>
        <v>131968.95999999999</v>
      </c>
      <c r="H714" s="290">
        <v>222.357</v>
      </c>
      <c r="I714" s="290" t="s">
        <v>2112</v>
      </c>
      <c r="J714" s="307">
        <v>692.41300000000001</v>
      </c>
      <c r="K714" s="290">
        <v>346.20650000000001</v>
      </c>
      <c r="L714" s="290">
        <v>141</v>
      </c>
      <c r="M714" s="290">
        <v>136</v>
      </c>
      <c r="N714" s="290">
        <v>277</v>
      </c>
      <c r="O714" s="290">
        <v>155</v>
      </c>
      <c r="P714" s="290">
        <v>147</v>
      </c>
      <c r="Q714" s="290">
        <v>302</v>
      </c>
      <c r="R714" s="290" t="s">
        <v>3293</v>
      </c>
      <c r="S714" s="290" t="s">
        <v>3294</v>
      </c>
      <c r="T714" s="293">
        <v>600120.06700000004</v>
      </c>
      <c r="U714" s="293">
        <v>3301780.3640000001</v>
      </c>
      <c r="V714" s="285"/>
      <c r="W714" s="290" t="s">
        <v>3289</v>
      </c>
      <c r="X714" s="290"/>
      <c r="Y714" s="290"/>
      <c r="Z714" s="290"/>
    </row>
    <row r="715" spans="1:26" ht="32.1" customHeight="1">
      <c r="A715" s="258"/>
      <c r="B715" s="290"/>
      <c r="C715" s="290"/>
      <c r="D715" s="290"/>
      <c r="E715" s="290"/>
      <c r="F715" s="303">
        <v>336.41300000000001</v>
      </c>
      <c r="G715" s="268"/>
      <c r="H715" s="290"/>
      <c r="I715" s="290"/>
      <c r="J715" s="307"/>
      <c r="K715" s="290"/>
      <c r="L715" s="290"/>
      <c r="M715" s="290"/>
      <c r="N715" s="290"/>
      <c r="O715" s="290"/>
      <c r="P715" s="290"/>
      <c r="Q715" s="290"/>
      <c r="R715" s="290"/>
      <c r="S715" s="290"/>
      <c r="T715" s="293"/>
      <c r="U715" s="293"/>
      <c r="V715" s="285"/>
      <c r="W715" s="290"/>
      <c r="X715" s="290"/>
      <c r="Y715" s="290"/>
      <c r="Z715" s="290"/>
    </row>
    <row r="716" spans="1:26" ht="32.1" customHeight="1">
      <c r="A716" s="258">
        <v>355</v>
      </c>
      <c r="B716" s="281" t="s">
        <v>3295</v>
      </c>
      <c r="C716" s="281" t="s">
        <v>679</v>
      </c>
      <c r="D716" s="281" t="s">
        <v>561</v>
      </c>
      <c r="E716" s="281">
        <v>53.35</v>
      </c>
      <c r="G716" s="270">
        <f>G714+F715</f>
        <v>132305.37299999999</v>
      </c>
      <c r="H716" s="281">
        <v>222.18299999999999</v>
      </c>
      <c r="I716" s="281" t="s">
        <v>3296</v>
      </c>
      <c r="J716" s="282">
        <v>223.24</v>
      </c>
      <c r="K716" s="282">
        <v>111.62</v>
      </c>
      <c r="L716" s="281">
        <v>201</v>
      </c>
      <c r="M716" s="281">
        <v>107</v>
      </c>
      <c r="N716" s="281">
        <v>308</v>
      </c>
      <c r="O716" s="281">
        <v>190</v>
      </c>
      <c r="P716" s="281">
        <v>110</v>
      </c>
      <c r="Q716" s="281">
        <v>300</v>
      </c>
      <c r="R716" s="281" t="s">
        <v>3297</v>
      </c>
      <c r="S716" s="281" t="s">
        <v>3298</v>
      </c>
      <c r="T716" s="283">
        <v>600242.99100000004</v>
      </c>
      <c r="U716" s="283">
        <v>3302093.5150000001</v>
      </c>
      <c r="V716" s="285"/>
      <c r="W716" s="290" t="s">
        <v>3289</v>
      </c>
      <c r="X716" s="289"/>
      <c r="Y716" s="289"/>
      <c r="Z716" s="289"/>
    </row>
    <row r="717" spans="1:26" ht="32.1" customHeight="1">
      <c r="A717" s="258"/>
      <c r="B717" s="281"/>
      <c r="C717" s="281"/>
      <c r="D717" s="281"/>
      <c r="E717" s="281"/>
      <c r="F717" s="282">
        <v>223.24</v>
      </c>
      <c r="G717" s="268"/>
      <c r="H717" s="281"/>
      <c r="I717" s="281"/>
      <c r="J717" s="282"/>
      <c r="K717" s="282"/>
      <c r="L717" s="281"/>
      <c r="M717" s="281"/>
      <c r="N717" s="281"/>
      <c r="O717" s="281"/>
      <c r="P717" s="281"/>
      <c r="Q717" s="281"/>
      <c r="R717" s="281"/>
      <c r="S717" s="281"/>
      <c r="T717" s="283"/>
      <c r="U717" s="283"/>
      <c r="V717" s="258" t="s">
        <v>3299</v>
      </c>
      <c r="W717" s="290"/>
      <c r="X717" s="289"/>
      <c r="Y717" s="289"/>
      <c r="Z717" s="289"/>
    </row>
    <row r="718" spans="1:26" ht="32.1" customHeight="1">
      <c r="A718" s="258">
        <v>356</v>
      </c>
      <c r="B718" s="281" t="s">
        <v>3300</v>
      </c>
      <c r="C718" s="281" t="s">
        <v>225</v>
      </c>
      <c r="D718" s="281" t="s">
        <v>561</v>
      </c>
      <c r="E718" s="281">
        <v>53.35</v>
      </c>
      <c r="F718" s="282"/>
      <c r="G718" s="270">
        <f>G716+F717</f>
        <v>132528.61299999998</v>
      </c>
      <c r="H718" s="281">
        <v>222.55099999999999</v>
      </c>
      <c r="I718" s="281" t="s">
        <v>3301</v>
      </c>
      <c r="J718" s="282">
        <v>601.24</v>
      </c>
      <c r="K718" s="282">
        <v>300.62</v>
      </c>
      <c r="L718" s="281">
        <v>116</v>
      </c>
      <c r="M718" s="281">
        <v>201</v>
      </c>
      <c r="N718" s="281">
        <v>317</v>
      </c>
      <c r="O718" s="281">
        <v>114</v>
      </c>
      <c r="P718" s="281">
        <v>198</v>
      </c>
      <c r="Q718" s="281">
        <v>312</v>
      </c>
      <c r="R718" s="281" t="s">
        <v>3302</v>
      </c>
      <c r="S718" s="281" t="s">
        <v>3303</v>
      </c>
      <c r="T718" s="283">
        <v>600302.08799999999</v>
      </c>
      <c r="U718" s="283">
        <v>3302308.7910000002</v>
      </c>
      <c r="V718" s="285"/>
      <c r="W718" s="290" t="s">
        <v>3289</v>
      </c>
      <c r="X718" s="289"/>
      <c r="Y718" s="289"/>
      <c r="Z718" s="289"/>
    </row>
    <row r="719" spans="1:26" ht="32.1" customHeight="1">
      <c r="A719" s="258"/>
      <c r="B719" s="281"/>
      <c r="C719" s="281"/>
      <c r="D719" s="281"/>
      <c r="E719" s="281"/>
      <c r="F719" s="282">
        <v>378</v>
      </c>
      <c r="G719" s="268"/>
      <c r="H719" s="281"/>
      <c r="I719" s="281"/>
      <c r="J719" s="282"/>
      <c r="K719" s="282"/>
      <c r="L719" s="281"/>
      <c r="M719" s="281"/>
      <c r="N719" s="281"/>
      <c r="O719" s="281"/>
      <c r="P719" s="281"/>
      <c r="Q719" s="281"/>
      <c r="R719" s="281"/>
      <c r="S719" s="281"/>
      <c r="T719" s="283"/>
      <c r="U719" s="283"/>
      <c r="V719" s="285" t="s">
        <v>3304</v>
      </c>
      <c r="W719" s="290"/>
      <c r="X719" s="289"/>
      <c r="Y719" s="289"/>
      <c r="Z719" s="289"/>
    </row>
    <row r="720" spans="1:26" ht="32.1" customHeight="1">
      <c r="A720" s="258">
        <v>357</v>
      </c>
      <c r="B720" s="281" t="s">
        <v>2112</v>
      </c>
      <c r="C720" s="281" t="s">
        <v>680</v>
      </c>
      <c r="D720" s="281" t="s">
        <v>64</v>
      </c>
      <c r="E720" s="281">
        <v>51.72</v>
      </c>
      <c r="F720" s="282"/>
      <c r="G720" s="270">
        <f>G718+F719</f>
        <v>132906.61299999998</v>
      </c>
      <c r="H720" s="281">
        <v>222.51</v>
      </c>
      <c r="I720" s="281" t="s">
        <v>2112</v>
      </c>
      <c r="J720" s="282">
        <v>794.35899999999992</v>
      </c>
      <c r="K720" s="282">
        <v>397.17949999999996</v>
      </c>
      <c r="L720" s="281">
        <v>178</v>
      </c>
      <c r="M720" s="281">
        <v>198</v>
      </c>
      <c r="N720" s="281">
        <v>376</v>
      </c>
      <c r="O720" s="281">
        <v>181</v>
      </c>
      <c r="P720" s="281">
        <v>201</v>
      </c>
      <c r="Q720" s="281">
        <v>382</v>
      </c>
      <c r="R720" s="281" t="s">
        <v>3305</v>
      </c>
      <c r="S720" s="281" t="s">
        <v>3306</v>
      </c>
      <c r="T720" s="283">
        <v>600401.88300000003</v>
      </c>
      <c r="U720" s="283">
        <v>3302673.3790000002</v>
      </c>
      <c r="V720" s="285"/>
      <c r="W720" s="290" t="s">
        <v>3289</v>
      </c>
      <c r="X720" s="289"/>
      <c r="Y720" s="289"/>
      <c r="Z720" s="289"/>
    </row>
    <row r="721" spans="1:26" ht="32.1" customHeight="1">
      <c r="A721" s="258"/>
      <c r="B721" s="281"/>
      <c r="C721" s="281"/>
      <c r="D721" s="281"/>
      <c r="E721" s="281"/>
      <c r="F721" s="282">
        <v>416.35899999999998</v>
      </c>
      <c r="G721" s="268"/>
      <c r="H721" s="281"/>
      <c r="I721" s="281"/>
      <c r="J721" s="282"/>
      <c r="K721" s="282"/>
      <c r="L721" s="281"/>
      <c r="M721" s="281"/>
      <c r="N721" s="281"/>
      <c r="O721" s="281"/>
      <c r="P721" s="281"/>
      <c r="Q721" s="281"/>
      <c r="R721" s="281"/>
      <c r="S721" s="281"/>
      <c r="T721" s="283"/>
      <c r="U721" s="283"/>
      <c r="V721" s="285"/>
      <c r="W721" s="290"/>
      <c r="X721" s="289"/>
      <c r="Y721" s="289"/>
      <c r="Z721" s="289"/>
    </row>
    <row r="722" spans="1:26" ht="32.1" customHeight="1">
      <c r="A722" s="258">
        <v>358</v>
      </c>
      <c r="B722" s="281" t="s">
        <v>3307</v>
      </c>
      <c r="C722" s="281" t="s">
        <v>681</v>
      </c>
      <c r="D722" s="281" t="s">
        <v>561</v>
      </c>
      <c r="E722" s="281">
        <v>53.35</v>
      </c>
      <c r="F722" s="282"/>
      <c r="G722" s="270">
        <f>G720+F721</f>
        <v>133322.97199999998</v>
      </c>
      <c r="H722" s="281">
        <v>222.68899999999999</v>
      </c>
      <c r="I722" s="281" t="s">
        <v>3308</v>
      </c>
      <c r="J722" s="282">
        <v>819.35899999999992</v>
      </c>
      <c r="K722" s="282">
        <v>409.67949999999996</v>
      </c>
      <c r="L722" s="281">
        <v>219</v>
      </c>
      <c r="M722" s="281">
        <v>183</v>
      </c>
      <c r="N722" s="281">
        <v>402</v>
      </c>
      <c r="O722" s="281">
        <v>217</v>
      </c>
      <c r="P722" s="281">
        <v>188</v>
      </c>
      <c r="Q722" s="281">
        <v>405</v>
      </c>
      <c r="R722" s="281" t="s">
        <v>3309</v>
      </c>
      <c r="S722" s="281" t="s">
        <v>3310</v>
      </c>
      <c r="T722" s="283">
        <v>600511.80599999998</v>
      </c>
      <c r="U722" s="283">
        <v>3303074.966</v>
      </c>
      <c r="V722" s="285"/>
      <c r="W722" s="285" t="s">
        <v>3311</v>
      </c>
      <c r="X722" s="289"/>
      <c r="Y722" s="289"/>
      <c r="Z722" s="289"/>
    </row>
    <row r="723" spans="1:26" ht="32.1" customHeight="1">
      <c r="A723" s="258"/>
      <c r="B723" s="281"/>
      <c r="C723" s="281"/>
      <c r="D723" s="281"/>
      <c r="E723" s="281"/>
      <c r="F723" s="282">
        <v>403</v>
      </c>
      <c r="G723" s="268"/>
      <c r="H723" s="281"/>
      <c r="I723" s="281"/>
      <c r="J723" s="282"/>
      <c r="K723" s="282"/>
      <c r="L723" s="281"/>
      <c r="M723" s="281"/>
      <c r="N723" s="281"/>
      <c r="O723" s="281"/>
      <c r="P723" s="281"/>
      <c r="Q723" s="281"/>
      <c r="R723" s="281"/>
      <c r="S723" s="281"/>
      <c r="T723" s="283"/>
      <c r="U723" s="283"/>
      <c r="V723" s="285" t="s">
        <v>3312</v>
      </c>
      <c r="W723" s="290"/>
      <c r="X723" s="289"/>
      <c r="Y723" s="289"/>
      <c r="Z723" s="289"/>
    </row>
    <row r="724" spans="1:26" ht="32.1" customHeight="1">
      <c r="A724" s="258">
        <v>359</v>
      </c>
      <c r="B724" s="281" t="s">
        <v>2112</v>
      </c>
      <c r="C724" s="281" t="s">
        <v>682</v>
      </c>
      <c r="D724" s="281" t="s">
        <v>433</v>
      </c>
      <c r="E724" s="281">
        <v>57.72</v>
      </c>
      <c r="F724" s="282"/>
      <c r="G724" s="270">
        <f>G722+F723</f>
        <v>133725.97199999998</v>
      </c>
      <c r="H724" s="281">
        <v>223.315</v>
      </c>
      <c r="I724" s="281" t="s">
        <v>2112</v>
      </c>
      <c r="J724" s="282">
        <v>816.90499999999997</v>
      </c>
      <c r="K724" s="282">
        <v>408.45249999999999</v>
      </c>
      <c r="L724" s="281">
        <v>221</v>
      </c>
      <c r="M724" s="281">
        <v>225</v>
      </c>
      <c r="N724" s="281">
        <v>446</v>
      </c>
      <c r="O724" s="281">
        <v>217</v>
      </c>
      <c r="P724" s="281">
        <v>221</v>
      </c>
      <c r="Q724" s="281">
        <v>438</v>
      </c>
      <c r="R724" s="281" t="s">
        <v>3313</v>
      </c>
      <c r="S724" s="281" t="s">
        <v>3314</v>
      </c>
      <c r="T724" s="283">
        <v>600594.43999999994</v>
      </c>
      <c r="U724" s="283">
        <v>3303469.4029999999</v>
      </c>
      <c r="V724" s="285"/>
      <c r="W724" s="285" t="s">
        <v>3311</v>
      </c>
      <c r="X724" s="289"/>
      <c r="Y724" s="289"/>
      <c r="Z724" s="289"/>
    </row>
    <row r="725" spans="1:26" ht="32.1" customHeight="1">
      <c r="A725" s="258"/>
      <c r="B725" s="281"/>
      <c r="C725" s="281"/>
      <c r="D725" s="281"/>
      <c r="E725" s="281"/>
      <c r="F725" s="282">
        <v>413.90499999999997</v>
      </c>
      <c r="G725" s="268"/>
      <c r="H725" s="281"/>
      <c r="I725" s="281"/>
      <c r="J725" s="282"/>
      <c r="K725" s="282"/>
      <c r="L725" s="281"/>
      <c r="M725" s="281"/>
      <c r="N725" s="281"/>
      <c r="O725" s="281"/>
      <c r="P725" s="281"/>
      <c r="Q725" s="281"/>
      <c r="R725" s="281"/>
      <c r="S725" s="281"/>
      <c r="T725" s="283"/>
      <c r="U725" s="283"/>
      <c r="V725" s="285" t="s">
        <v>3315</v>
      </c>
      <c r="W725" s="290"/>
      <c r="X725" s="289"/>
      <c r="Y725" s="289"/>
      <c r="Z725" s="289"/>
    </row>
    <row r="726" spans="1:26" ht="32.1" customHeight="1">
      <c r="A726" s="258">
        <v>360</v>
      </c>
      <c r="B726" s="281" t="s">
        <v>3316</v>
      </c>
      <c r="C726" s="281" t="s">
        <v>683</v>
      </c>
      <c r="D726" s="281" t="s">
        <v>453</v>
      </c>
      <c r="E726" s="281">
        <v>53.35</v>
      </c>
      <c r="F726" s="282"/>
      <c r="G726" s="270">
        <f>G724+F725</f>
        <v>134139.87699999998</v>
      </c>
      <c r="H726" s="281">
        <v>222.83199999999999</v>
      </c>
      <c r="I726" s="281" t="s">
        <v>3317</v>
      </c>
      <c r="J726" s="282">
        <v>754.86599999999999</v>
      </c>
      <c r="K726" s="282">
        <v>377.43299999999999</v>
      </c>
      <c r="L726" s="281">
        <v>190</v>
      </c>
      <c r="M726" s="281">
        <v>205</v>
      </c>
      <c r="N726" s="281">
        <v>395</v>
      </c>
      <c r="O726" s="281">
        <v>194</v>
      </c>
      <c r="P726" s="281">
        <v>192</v>
      </c>
      <c r="Q726" s="281">
        <v>386</v>
      </c>
      <c r="R726" s="281" t="s">
        <v>3318</v>
      </c>
      <c r="S726" s="281" t="s">
        <v>3319</v>
      </c>
      <c r="T726" s="283">
        <v>600679.31000000006</v>
      </c>
      <c r="U726" s="283">
        <v>3303874.514</v>
      </c>
      <c r="V726" s="285"/>
      <c r="W726" s="285" t="s">
        <v>3311</v>
      </c>
      <c r="X726" s="289"/>
      <c r="Y726" s="289"/>
      <c r="Z726" s="289"/>
    </row>
    <row r="727" spans="1:26" ht="32.1" customHeight="1">
      <c r="A727" s="258"/>
      <c r="B727" s="281"/>
      <c r="C727" s="281"/>
      <c r="D727" s="281"/>
      <c r="E727" s="281"/>
      <c r="F727" s="282">
        <v>340.96100000000001</v>
      </c>
      <c r="G727" s="268"/>
      <c r="H727" s="281"/>
      <c r="I727" s="281"/>
      <c r="J727" s="282"/>
      <c r="K727" s="282"/>
      <c r="L727" s="281"/>
      <c r="M727" s="281"/>
      <c r="N727" s="281"/>
      <c r="O727" s="281"/>
      <c r="P727" s="281"/>
      <c r="Q727" s="281"/>
      <c r="R727" s="281"/>
      <c r="S727" s="281"/>
      <c r="T727" s="283"/>
      <c r="U727" s="283"/>
      <c r="V727" s="285" t="s">
        <v>3320</v>
      </c>
      <c r="W727" s="290"/>
      <c r="X727" s="289"/>
      <c r="Y727" s="289"/>
      <c r="Z727" s="289"/>
    </row>
    <row r="728" spans="1:26" ht="32.1" customHeight="1">
      <c r="A728" s="258">
        <v>361</v>
      </c>
      <c r="B728" s="281" t="s">
        <v>3321</v>
      </c>
      <c r="C728" s="281" t="s">
        <v>226</v>
      </c>
      <c r="D728" s="281" t="s">
        <v>439</v>
      </c>
      <c r="E728" s="281">
        <v>47.35</v>
      </c>
      <c r="F728" s="282"/>
      <c r="G728" s="270">
        <f>G726+F727</f>
        <v>134480.83799999999</v>
      </c>
      <c r="H728" s="281">
        <v>223.63200000000001</v>
      </c>
      <c r="I728" s="281" t="s">
        <v>3322</v>
      </c>
      <c r="J728" s="282">
        <v>686.96100000000001</v>
      </c>
      <c r="K728" s="282">
        <v>343.48050000000001</v>
      </c>
      <c r="L728" s="281">
        <v>136</v>
      </c>
      <c r="M728" s="281">
        <v>168</v>
      </c>
      <c r="N728" s="281">
        <v>304</v>
      </c>
      <c r="O728" s="281">
        <v>150</v>
      </c>
      <c r="P728" s="281">
        <v>170</v>
      </c>
      <c r="Q728" s="281">
        <v>320</v>
      </c>
      <c r="R728" s="281" t="s">
        <v>3323</v>
      </c>
      <c r="S728" s="281" t="s">
        <v>3324</v>
      </c>
      <c r="T728" s="283">
        <v>600827.13399999996</v>
      </c>
      <c r="U728" s="283">
        <v>3304181.764</v>
      </c>
      <c r="V728" s="285"/>
      <c r="W728" s="285" t="s">
        <v>3311</v>
      </c>
      <c r="X728" s="289"/>
      <c r="Y728" s="289"/>
      <c r="Z728" s="289"/>
    </row>
    <row r="729" spans="1:26" ht="32.1" customHeight="1">
      <c r="A729" s="258"/>
      <c r="B729" s="281"/>
      <c r="C729" s="281"/>
      <c r="D729" s="281"/>
      <c r="E729" s="281"/>
      <c r="F729" s="282">
        <v>346</v>
      </c>
      <c r="G729" s="268"/>
      <c r="H729" s="281"/>
      <c r="I729" s="281"/>
      <c r="J729" s="282"/>
      <c r="K729" s="282"/>
      <c r="L729" s="281"/>
      <c r="M729" s="281"/>
      <c r="N729" s="281"/>
      <c r="O729" s="281"/>
      <c r="P729" s="281"/>
      <c r="Q729" s="281"/>
      <c r="R729" s="281"/>
      <c r="S729" s="281"/>
      <c r="T729" s="283"/>
      <c r="U729" s="283"/>
      <c r="V729" s="285" t="s">
        <v>3325</v>
      </c>
      <c r="W729" s="290"/>
      <c r="X729" s="289"/>
      <c r="Y729" s="289"/>
      <c r="Z729" s="289"/>
    </row>
    <row r="730" spans="1:26" ht="32.1" customHeight="1">
      <c r="A730" s="258">
        <v>362</v>
      </c>
      <c r="B730" s="281" t="s">
        <v>2112</v>
      </c>
      <c r="C730" s="281" t="s">
        <v>684</v>
      </c>
      <c r="D730" s="281" t="s">
        <v>54</v>
      </c>
      <c r="E730" s="281">
        <v>48.72</v>
      </c>
      <c r="F730" s="282"/>
      <c r="G730" s="270">
        <f>G728+F729</f>
        <v>134826.83799999999</v>
      </c>
      <c r="H730" s="281">
        <v>223.94800000000001</v>
      </c>
      <c r="I730" s="281" t="s">
        <v>2112</v>
      </c>
      <c r="J730" s="282">
        <v>729</v>
      </c>
      <c r="K730" s="282">
        <v>364.5</v>
      </c>
      <c r="L730" s="281">
        <v>179</v>
      </c>
      <c r="M730" s="281">
        <v>161</v>
      </c>
      <c r="N730" s="281">
        <v>340</v>
      </c>
      <c r="O730" s="281">
        <v>177</v>
      </c>
      <c r="P730" s="281">
        <v>169</v>
      </c>
      <c r="Q730" s="281">
        <v>346</v>
      </c>
      <c r="R730" s="281" t="s">
        <v>3326</v>
      </c>
      <c r="S730" s="281" t="s">
        <v>3327</v>
      </c>
      <c r="T730" s="283">
        <v>601041.04799999995</v>
      </c>
      <c r="U730" s="283">
        <v>3304453.7140000002</v>
      </c>
      <c r="V730" s="285"/>
      <c r="W730" s="285" t="s">
        <v>3311</v>
      </c>
      <c r="X730" s="289"/>
      <c r="Y730" s="289"/>
      <c r="Z730" s="289"/>
    </row>
    <row r="731" spans="1:26" ht="32.1" customHeight="1">
      <c r="A731" s="258"/>
      <c r="B731" s="281"/>
      <c r="C731" s="281"/>
      <c r="D731" s="281"/>
      <c r="E731" s="281"/>
      <c r="F731" s="282">
        <v>383</v>
      </c>
      <c r="G731" s="268"/>
      <c r="H731" s="281"/>
      <c r="I731" s="281"/>
      <c r="J731" s="282"/>
      <c r="K731" s="282"/>
      <c r="L731" s="281"/>
      <c r="M731" s="281"/>
      <c r="N731" s="281"/>
      <c r="O731" s="281"/>
      <c r="P731" s="281"/>
      <c r="Q731" s="281"/>
      <c r="R731" s="281"/>
      <c r="S731" s="281"/>
      <c r="T731" s="283"/>
      <c r="U731" s="283"/>
      <c r="V731" s="311" t="s">
        <v>3328</v>
      </c>
      <c r="W731" s="290"/>
      <c r="X731" s="289"/>
      <c r="Y731" s="289"/>
      <c r="Z731" s="289"/>
    </row>
    <row r="732" spans="1:26" ht="32.1" customHeight="1">
      <c r="A732" s="258">
        <v>363</v>
      </c>
      <c r="B732" s="281" t="s">
        <v>2112</v>
      </c>
      <c r="C732" s="281" t="s">
        <v>685</v>
      </c>
      <c r="D732" s="281" t="s">
        <v>69</v>
      </c>
      <c r="E732" s="281">
        <v>54.72</v>
      </c>
      <c r="F732" s="282"/>
      <c r="G732" s="270">
        <f>G730+F731</f>
        <v>135209.83799999999</v>
      </c>
      <c r="H732" s="281">
        <v>224.489</v>
      </c>
      <c r="I732" s="281" t="s">
        <v>2112</v>
      </c>
      <c r="J732" s="282">
        <v>817</v>
      </c>
      <c r="K732" s="282">
        <v>408.5</v>
      </c>
      <c r="L732" s="281">
        <v>223</v>
      </c>
      <c r="M732" s="281">
        <v>217</v>
      </c>
      <c r="N732" s="281">
        <v>440</v>
      </c>
      <c r="O732" s="281">
        <v>215</v>
      </c>
      <c r="P732" s="281">
        <v>218</v>
      </c>
      <c r="Q732" s="281">
        <v>433</v>
      </c>
      <c r="R732" s="281" t="s">
        <v>3329</v>
      </c>
      <c r="S732" s="281" t="s">
        <v>3330</v>
      </c>
      <c r="T732" s="283">
        <v>601277.83799999999</v>
      </c>
      <c r="U732" s="283">
        <v>3304754.7459999998</v>
      </c>
      <c r="V732" s="285"/>
      <c r="W732" s="290" t="s">
        <v>3331</v>
      </c>
      <c r="X732" s="289"/>
      <c r="Y732" s="289"/>
      <c r="Z732" s="289"/>
    </row>
    <row r="733" spans="1:26" ht="32.1" customHeight="1">
      <c r="A733" s="258"/>
      <c r="B733" s="281"/>
      <c r="C733" s="281"/>
      <c r="D733" s="281"/>
      <c r="E733" s="281"/>
      <c r="F733" s="282">
        <v>434</v>
      </c>
      <c r="G733" s="268"/>
      <c r="H733" s="281"/>
      <c r="I733" s="281"/>
      <c r="J733" s="282"/>
      <c r="K733" s="282"/>
      <c r="L733" s="281"/>
      <c r="M733" s="281"/>
      <c r="N733" s="281"/>
      <c r="O733" s="281"/>
      <c r="P733" s="281"/>
      <c r="Q733" s="281"/>
      <c r="R733" s="281"/>
      <c r="S733" s="281"/>
      <c r="T733" s="283"/>
      <c r="U733" s="283"/>
      <c r="V733" s="285" t="s">
        <v>3332</v>
      </c>
      <c r="W733" s="290"/>
      <c r="X733" s="289"/>
      <c r="Y733" s="289"/>
      <c r="Z733" s="289"/>
    </row>
    <row r="734" spans="1:26" ht="32.1" customHeight="1">
      <c r="A734" s="258">
        <v>364</v>
      </c>
      <c r="B734" s="281" t="s">
        <v>2112</v>
      </c>
      <c r="C734" s="281" t="s">
        <v>686</v>
      </c>
      <c r="D734" s="281" t="s">
        <v>69</v>
      </c>
      <c r="E734" s="281">
        <v>54.72</v>
      </c>
      <c r="F734" s="282"/>
      <c r="G734" s="270">
        <f>G732+F733</f>
        <v>135643.83799999999</v>
      </c>
      <c r="H734" s="281">
        <v>224.56200000000001</v>
      </c>
      <c r="I734" s="281" t="s">
        <v>2112</v>
      </c>
      <c r="J734" s="282">
        <v>834</v>
      </c>
      <c r="K734" s="282">
        <v>417</v>
      </c>
      <c r="L734" s="281">
        <v>218</v>
      </c>
      <c r="M734" s="281">
        <v>201</v>
      </c>
      <c r="N734" s="281">
        <v>419</v>
      </c>
      <c r="O734" s="281">
        <v>218</v>
      </c>
      <c r="P734" s="281">
        <v>201</v>
      </c>
      <c r="Q734" s="281">
        <v>419</v>
      </c>
      <c r="R734" s="281" t="s">
        <v>3333</v>
      </c>
      <c r="S734" s="281" t="s">
        <v>3334</v>
      </c>
      <c r="T734" s="283">
        <v>601546.15700000001</v>
      </c>
      <c r="U734" s="283">
        <v>3305095.8620000002</v>
      </c>
      <c r="V734" s="285"/>
      <c r="W734" s="290" t="s">
        <v>3335</v>
      </c>
      <c r="X734" s="289"/>
      <c r="Y734" s="289"/>
      <c r="Z734" s="289"/>
    </row>
    <row r="735" spans="1:26" ht="32.1" customHeight="1">
      <c r="A735" s="258"/>
      <c r="B735" s="281"/>
      <c r="C735" s="281"/>
      <c r="D735" s="281"/>
      <c r="E735" s="281"/>
      <c r="F735" s="282">
        <v>400</v>
      </c>
      <c r="G735" s="268"/>
      <c r="H735" s="281"/>
      <c r="I735" s="281"/>
      <c r="J735" s="282"/>
      <c r="K735" s="282"/>
      <c r="L735" s="281"/>
      <c r="M735" s="281"/>
      <c r="N735" s="281"/>
      <c r="O735" s="281"/>
      <c r="P735" s="281"/>
      <c r="Q735" s="281"/>
      <c r="R735" s="281"/>
      <c r="S735" s="281"/>
      <c r="T735" s="283"/>
      <c r="U735" s="283"/>
      <c r="V735" s="285" t="s">
        <v>3336</v>
      </c>
      <c r="W735" s="290"/>
      <c r="X735" s="289"/>
      <c r="Y735" s="289"/>
      <c r="Z735" s="289"/>
    </row>
    <row r="736" spans="1:26" ht="32.1" customHeight="1">
      <c r="A736" s="258">
        <v>365</v>
      </c>
      <c r="B736" s="281" t="s">
        <v>2112</v>
      </c>
      <c r="C736" s="281" t="s">
        <v>687</v>
      </c>
      <c r="D736" s="281" t="s">
        <v>69</v>
      </c>
      <c r="E736" s="281">
        <v>54.72</v>
      </c>
      <c r="F736" s="282"/>
      <c r="G736" s="270">
        <f>G734+F735</f>
        <v>136043.83799999999</v>
      </c>
      <c r="H736" s="281">
        <v>224.38800000000001</v>
      </c>
      <c r="I736" s="281" t="s">
        <v>2112</v>
      </c>
      <c r="J736" s="282">
        <v>807</v>
      </c>
      <c r="K736" s="282">
        <v>403.5</v>
      </c>
      <c r="L736" s="281">
        <v>200</v>
      </c>
      <c r="M736" s="281">
        <v>188</v>
      </c>
      <c r="N736" s="281">
        <v>388</v>
      </c>
      <c r="O736" s="281">
        <v>200</v>
      </c>
      <c r="P736" s="281">
        <v>193</v>
      </c>
      <c r="Q736" s="281">
        <v>393</v>
      </c>
      <c r="R736" s="281" t="s">
        <v>3337</v>
      </c>
      <c r="S736" s="281" t="s">
        <v>3338</v>
      </c>
      <c r="T736" s="283">
        <v>601793.45700000005</v>
      </c>
      <c r="U736" s="283">
        <v>3305410.2549999999</v>
      </c>
      <c r="V736" s="285"/>
      <c r="W736" s="290" t="s">
        <v>3335</v>
      </c>
      <c r="X736" s="289"/>
      <c r="Y736" s="289"/>
      <c r="Z736" s="289"/>
    </row>
    <row r="737" spans="1:26" ht="32.1" customHeight="1">
      <c r="A737" s="258"/>
      <c r="B737" s="281"/>
      <c r="C737" s="281"/>
      <c r="D737" s="281"/>
      <c r="E737" s="281"/>
      <c r="F737" s="282">
        <v>407</v>
      </c>
      <c r="G737" s="268"/>
      <c r="H737" s="281"/>
      <c r="I737" s="281"/>
      <c r="J737" s="282"/>
      <c r="K737" s="282"/>
      <c r="L737" s="281"/>
      <c r="M737" s="281"/>
      <c r="N737" s="281"/>
      <c r="O737" s="281"/>
      <c r="P737" s="281"/>
      <c r="Q737" s="281"/>
      <c r="R737" s="281"/>
      <c r="S737" s="281"/>
      <c r="T737" s="283"/>
      <c r="U737" s="283"/>
      <c r="V737" s="285" t="s">
        <v>3339</v>
      </c>
      <c r="W737" s="290"/>
      <c r="X737" s="289"/>
      <c r="Y737" s="289"/>
      <c r="Z737" s="289"/>
    </row>
    <row r="738" spans="1:26" ht="32.1" customHeight="1">
      <c r="A738" s="258">
        <v>366</v>
      </c>
      <c r="B738" s="281" t="s">
        <v>2112</v>
      </c>
      <c r="C738" s="281" t="s">
        <v>688</v>
      </c>
      <c r="D738" s="281" t="s">
        <v>433</v>
      </c>
      <c r="E738" s="281">
        <v>57.72</v>
      </c>
      <c r="F738" s="282"/>
      <c r="G738" s="270">
        <f>G736+F737</f>
        <v>136450.83799999999</v>
      </c>
      <c r="H738" s="281">
        <v>224.97300000000001</v>
      </c>
      <c r="I738" s="281" t="s">
        <v>2112</v>
      </c>
      <c r="J738" s="282">
        <v>832.59699999999998</v>
      </c>
      <c r="K738" s="282">
        <v>416.29849999999999</v>
      </c>
      <c r="L738" s="281">
        <v>220</v>
      </c>
      <c r="M738" s="281">
        <v>218</v>
      </c>
      <c r="N738" s="281">
        <v>438</v>
      </c>
      <c r="O738" s="281">
        <v>216</v>
      </c>
      <c r="P738" s="281">
        <v>217</v>
      </c>
      <c r="Q738" s="281">
        <v>433</v>
      </c>
      <c r="R738" s="281" t="s">
        <v>3340</v>
      </c>
      <c r="S738" s="281" t="s">
        <v>3341</v>
      </c>
      <c r="T738" s="283">
        <v>602045.08400000003</v>
      </c>
      <c r="U738" s="283">
        <v>3305730.15</v>
      </c>
      <c r="V738" s="285"/>
      <c r="W738" s="289" t="s">
        <v>2057</v>
      </c>
      <c r="X738" s="289"/>
      <c r="Y738" s="289"/>
      <c r="Z738" s="289"/>
    </row>
    <row r="739" spans="1:26" ht="32.1" customHeight="1">
      <c r="A739" s="258"/>
      <c r="B739" s="281"/>
      <c r="C739" s="281"/>
      <c r="D739" s="281"/>
      <c r="E739" s="281"/>
      <c r="F739" s="282">
        <v>425.59699999999998</v>
      </c>
      <c r="G739" s="268"/>
      <c r="H739" s="281"/>
      <c r="I739" s="281"/>
      <c r="J739" s="282"/>
      <c r="K739" s="282"/>
      <c r="L739" s="281"/>
      <c r="M739" s="281"/>
      <c r="N739" s="281"/>
      <c r="O739" s="281"/>
      <c r="P739" s="281"/>
      <c r="Q739" s="281"/>
      <c r="R739" s="281"/>
      <c r="S739" s="281"/>
      <c r="T739" s="283"/>
      <c r="U739" s="283"/>
      <c r="V739" s="285" t="s">
        <v>3342</v>
      </c>
      <c r="W739" s="289"/>
      <c r="X739" s="289"/>
      <c r="Y739" s="289"/>
      <c r="Z739" s="289"/>
    </row>
    <row r="740" spans="1:26" ht="32.1" customHeight="1">
      <c r="A740" s="258">
        <v>367</v>
      </c>
      <c r="B740" s="281" t="s">
        <v>3343</v>
      </c>
      <c r="C740" s="281" t="s">
        <v>689</v>
      </c>
      <c r="D740" s="281" t="s">
        <v>634</v>
      </c>
      <c r="E740" s="281">
        <v>56.35</v>
      </c>
      <c r="F740" s="282"/>
      <c r="G740" s="270">
        <f>G738+F739</f>
        <v>136876.435</v>
      </c>
      <c r="H740" s="281">
        <v>224.46199999999999</v>
      </c>
      <c r="I740" s="281" t="s">
        <v>3344</v>
      </c>
      <c r="J740" s="282">
        <v>806.59699999999998</v>
      </c>
      <c r="K740" s="282">
        <v>403.29849999999999</v>
      </c>
      <c r="L740" s="281">
        <v>208</v>
      </c>
      <c r="M740" s="281">
        <v>218</v>
      </c>
      <c r="N740" s="281">
        <v>426</v>
      </c>
      <c r="O740" s="281">
        <v>210</v>
      </c>
      <c r="P740" s="281">
        <v>209</v>
      </c>
      <c r="Q740" s="281">
        <v>419</v>
      </c>
      <c r="R740" s="281" t="s">
        <v>3345</v>
      </c>
      <c r="S740" s="281" t="s">
        <v>3346</v>
      </c>
      <c r="T740" s="283">
        <v>602308.20900000003</v>
      </c>
      <c r="U740" s="283">
        <v>3306064.662</v>
      </c>
      <c r="V740" s="285"/>
      <c r="W740" s="289" t="s">
        <v>2057</v>
      </c>
      <c r="X740" s="289"/>
      <c r="Y740" s="289"/>
      <c r="Z740" s="289"/>
    </row>
    <row r="741" spans="1:26" ht="32.1" customHeight="1">
      <c r="A741" s="258"/>
      <c r="B741" s="281"/>
      <c r="C741" s="281"/>
      <c r="D741" s="281"/>
      <c r="E741" s="281"/>
      <c r="F741" s="282">
        <v>381</v>
      </c>
      <c r="G741" s="268"/>
      <c r="H741" s="281"/>
      <c r="I741" s="281"/>
      <c r="J741" s="282"/>
      <c r="K741" s="282"/>
      <c r="L741" s="281"/>
      <c r="M741" s="281"/>
      <c r="N741" s="281"/>
      <c r="O741" s="281"/>
      <c r="P741" s="281"/>
      <c r="Q741" s="281"/>
      <c r="R741" s="281"/>
      <c r="S741" s="281"/>
      <c r="T741" s="283"/>
      <c r="U741" s="283"/>
      <c r="V741" s="285" t="s">
        <v>3347</v>
      </c>
      <c r="W741" s="289"/>
      <c r="X741" s="289"/>
      <c r="Y741" s="289"/>
      <c r="Z741" s="289"/>
    </row>
    <row r="742" spans="1:26" ht="32.1" customHeight="1">
      <c r="A742" s="258">
        <v>368</v>
      </c>
      <c r="B742" s="281" t="s">
        <v>2112</v>
      </c>
      <c r="C742" s="281" t="s">
        <v>136</v>
      </c>
      <c r="D742" s="281" t="s">
        <v>64</v>
      </c>
      <c r="E742" s="281">
        <v>51.72</v>
      </c>
      <c r="F742" s="282"/>
      <c r="G742" s="270">
        <f>G740+F741</f>
        <v>137257.435</v>
      </c>
      <c r="H742" s="281">
        <v>224.768</v>
      </c>
      <c r="I742" s="281" t="s">
        <v>2112</v>
      </c>
      <c r="J742" s="282">
        <v>738</v>
      </c>
      <c r="K742" s="282">
        <v>369</v>
      </c>
      <c r="L742" s="281">
        <v>163</v>
      </c>
      <c r="M742" s="281">
        <v>196</v>
      </c>
      <c r="N742" s="281">
        <v>359</v>
      </c>
      <c r="O742" s="281">
        <v>173</v>
      </c>
      <c r="P742" s="281">
        <v>190</v>
      </c>
      <c r="Q742" s="281">
        <v>363</v>
      </c>
      <c r="R742" s="281" t="s">
        <v>3348</v>
      </c>
      <c r="S742" s="281" t="s">
        <v>3349</v>
      </c>
      <c r="T742" s="283">
        <v>602483.64399999997</v>
      </c>
      <c r="U742" s="283">
        <v>3306402.8679999998</v>
      </c>
      <c r="V742" s="285"/>
      <c r="W742" s="289" t="s">
        <v>3331</v>
      </c>
      <c r="X742" s="289"/>
      <c r="Y742" s="289"/>
      <c r="Z742" s="289"/>
    </row>
    <row r="743" spans="1:26" ht="32.1" customHeight="1">
      <c r="A743" s="258"/>
      <c r="B743" s="281"/>
      <c r="C743" s="281"/>
      <c r="D743" s="281"/>
      <c r="E743" s="281"/>
      <c r="F743" s="282">
        <v>357</v>
      </c>
      <c r="G743" s="268"/>
      <c r="H743" s="281"/>
      <c r="I743" s="281"/>
      <c r="J743" s="282"/>
      <c r="K743" s="282"/>
      <c r="L743" s="281"/>
      <c r="M743" s="281"/>
      <c r="N743" s="281"/>
      <c r="O743" s="281"/>
      <c r="P743" s="281"/>
      <c r="Q743" s="281"/>
      <c r="R743" s="281"/>
      <c r="S743" s="281"/>
      <c r="T743" s="283"/>
      <c r="U743" s="283"/>
      <c r="V743" s="285" t="s">
        <v>3347</v>
      </c>
      <c r="W743" s="289"/>
      <c r="X743" s="289"/>
      <c r="Y743" s="289"/>
      <c r="Z743" s="289"/>
    </row>
    <row r="744" spans="1:26" ht="32.1" customHeight="1">
      <c r="A744" s="258">
        <v>369</v>
      </c>
      <c r="B744" s="281" t="s">
        <v>2112</v>
      </c>
      <c r="C744" s="281" t="s">
        <v>690</v>
      </c>
      <c r="D744" s="281" t="s">
        <v>54</v>
      </c>
      <c r="E744" s="281">
        <v>48.72</v>
      </c>
      <c r="F744" s="282"/>
      <c r="G744" s="270">
        <f>G742+F743</f>
        <v>137614.435</v>
      </c>
      <c r="H744" s="281">
        <v>224.83199999999999</v>
      </c>
      <c r="I744" s="281" t="s">
        <v>2112</v>
      </c>
      <c r="J744" s="282">
        <v>724</v>
      </c>
      <c r="K744" s="282">
        <v>362</v>
      </c>
      <c r="L744" s="281">
        <v>161</v>
      </c>
      <c r="M744" s="281">
        <v>181</v>
      </c>
      <c r="N744" s="281">
        <v>342</v>
      </c>
      <c r="O744" s="281">
        <v>168</v>
      </c>
      <c r="P744" s="281">
        <v>182</v>
      </c>
      <c r="Q744" s="281">
        <v>350</v>
      </c>
      <c r="R744" s="281" t="s">
        <v>3350</v>
      </c>
      <c r="S744" s="281" t="s">
        <v>3351</v>
      </c>
      <c r="T744" s="283">
        <v>602648.027</v>
      </c>
      <c r="U744" s="283">
        <v>3306719.7710000002</v>
      </c>
      <c r="V744" s="285"/>
      <c r="W744" s="289" t="s">
        <v>3352</v>
      </c>
      <c r="X744" s="289"/>
      <c r="Y744" s="289"/>
      <c r="Z744" s="289"/>
    </row>
    <row r="745" spans="1:26" ht="32.1" customHeight="1">
      <c r="A745" s="258"/>
      <c r="B745" s="281"/>
      <c r="C745" s="281"/>
      <c r="D745" s="281"/>
      <c r="E745" s="281"/>
      <c r="F745" s="282">
        <v>367</v>
      </c>
      <c r="G745" s="268"/>
      <c r="H745" s="281"/>
      <c r="I745" s="281"/>
      <c r="J745" s="282"/>
      <c r="K745" s="282"/>
      <c r="L745" s="281"/>
      <c r="M745" s="281"/>
      <c r="N745" s="281"/>
      <c r="O745" s="281"/>
      <c r="P745" s="281"/>
      <c r="Q745" s="281"/>
      <c r="R745" s="281"/>
      <c r="S745" s="281"/>
      <c r="T745" s="283"/>
      <c r="U745" s="283"/>
      <c r="V745" s="285" t="s">
        <v>3347</v>
      </c>
      <c r="W745" s="289"/>
      <c r="X745" s="289"/>
      <c r="Y745" s="289"/>
      <c r="Z745" s="289"/>
    </row>
    <row r="746" spans="1:26" ht="32.1" customHeight="1">
      <c r="A746" s="258">
        <v>370</v>
      </c>
      <c r="B746" s="281" t="s">
        <v>2112</v>
      </c>
      <c r="C746" s="281" t="s">
        <v>691</v>
      </c>
      <c r="D746" s="281" t="s">
        <v>54</v>
      </c>
      <c r="E746" s="281">
        <v>48.72</v>
      </c>
      <c r="F746" s="282"/>
      <c r="G746" s="270">
        <f>G744+F745</f>
        <v>137981.435</v>
      </c>
      <c r="H746" s="281">
        <v>225.36</v>
      </c>
      <c r="I746" s="281" t="s">
        <v>2112</v>
      </c>
      <c r="J746" s="282">
        <v>643</v>
      </c>
      <c r="K746" s="282">
        <v>321.5</v>
      </c>
      <c r="L746" s="281">
        <v>187</v>
      </c>
      <c r="M746" s="281">
        <v>132</v>
      </c>
      <c r="N746" s="281">
        <v>319</v>
      </c>
      <c r="O746" s="281">
        <v>186</v>
      </c>
      <c r="P746" s="281">
        <v>134</v>
      </c>
      <c r="Q746" s="281">
        <v>320</v>
      </c>
      <c r="R746" s="281" t="s">
        <v>3353</v>
      </c>
      <c r="S746" s="281" t="s">
        <v>3354</v>
      </c>
      <c r="T746" s="283">
        <v>602817.01599999995</v>
      </c>
      <c r="U746" s="283">
        <v>3307045.55</v>
      </c>
      <c r="V746" s="285"/>
      <c r="W746" s="289" t="s">
        <v>3352</v>
      </c>
      <c r="X746" s="289"/>
      <c r="Y746" s="289"/>
      <c r="Z746" s="289"/>
    </row>
    <row r="747" spans="1:26" ht="32.1" customHeight="1">
      <c r="A747" s="258"/>
      <c r="B747" s="281"/>
      <c r="C747" s="281"/>
      <c r="D747" s="281"/>
      <c r="E747" s="281"/>
      <c r="F747" s="282">
        <v>276</v>
      </c>
      <c r="G747" s="268"/>
      <c r="H747" s="281"/>
      <c r="I747" s="281"/>
      <c r="J747" s="282"/>
      <c r="K747" s="282"/>
      <c r="L747" s="281"/>
      <c r="M747" s="281"/>
      <c r="N747" s="281"/>
      <c r="O747" s="281"/>
      <c r="P747" s="281"/>
      <c r="Q747" s="281"/>
      <c r="R747" s="281"/>
      <c r="S747" s="281"/>
      <c r="T747" s="283"/>
      <c r="U747" s="283"/>
      <c r="V747" s="285" t="s">
        <v>3355</v>
      </c>
      <c r="W747" s="289"/>
      <c r="X747" s="289"/>
      <c r="Y747" s="289"/>
      <c r="Z747" s="289"/>
    </row>
    <row r="748" spans="1:26" ht="32.1" customHeight="1">
      <c r="A748" s="258">
        <v>371</v>
      </c>
      <c r="B748" s="281" t="s">
        <v>2112</v>
      </c>
      <c r="C748" s="281" t="s">
        <v>692</v>
      </c>
      <c r="D748" s="281" t="s">
        <v>54</v>
      </c>
      <c r="E748" s="281">
        <v>48.72</v>
      </c>
      <c r="F748" s="282"/>
      <c r="G748" s="270">
        <f>G746+F747</f>
        <v>138257.435</v>
      </c>
      <c r="H748" s="281">
        <v>226.18100000000001</v>
      </c>
      <c r="I748" s="281" t="s">
        <v>2112</v>
      </c>
      <c r="J748" s="282">
        <v>608</v>
      </c>
      <c r="K748" s="282">
        <v>304</v>
      </c>
      <c r="L748" s="281">
        <v>144</v>
      </c>
      <c r="M748" s="281">
        <v>188</v>
      </c>
      <c r="N748" s="281">
        <v>332</v>
      </c>
      <c r="O748" s="281">
        <v>142</v>
      </c>
      <c r="P748" s="281">
        <v>181</v>
      </c>
      <c r="Q748" s="281">
        <v>323</v>
      </c>
      <c r="R748" s="281" t="s">
        <v>3356</v>
      </c>
      <c r="S748" s="281" t="s">
        <v>3357</v>
      </c>
      <c r="T748" s="283">
        <v>602944.10199999996</v>
      </c>
      <c r="U748" s="283">
        <v>3307290.55</v>
      </c>
      <c r="V748" s="285"/>
      <c r="W748" s="289" t="s">
        <v>3352</v>
      </c>
      <c r="X748" s="289"/>
      <c r="Y748" s="289"/>
      <c r="Z748" s="289"/>
    </row>
    <row r="749" spans="1:26" ht="32.1" customHeight="1">
      <c r="A749" s="258"/>
      <c r="B749" s="281"/>
      <c r="C749" s="281"/>
      <c r="D749" s="281"/>
      <c r="E749" s="281"/>
      <c r="F749" s="282">
        <v>332</v>
      </c>
      <c r="G749" s="268"/>
      <c r="H749" s="281"/>
      <c r="I749" s="281"/>
      <c r="J749" s="282"/>
      <c r="K749" s="282"/>
      <c r="L749" s="281"/>
      <c r="M749" s="281"/>
      <c r="N749" s="281"/>
      <c r="O749" s="281"/>
      <c r="P749" s="281"/>
      <c r="Q749" s="281"/>
      <c r="R749" s="281"/>
      <c r="S749" s="281"/>
      <c r="T749" s="283"/>
      <c r="U749" s="283"/>
      <c r="V749" s="285" t="s">
        <v>2449</v>
      </c>
      <c r="W749" s="289"/>
      <c r="X749" s="289"/>
      <c r="Y749" s="289"/>
      <c r="Z749" s="289"/>
    </row>
    <row r="750" spans="1:26" ht="32.1" customHeight="1">
      <c r="A750" s="258">
        <v>372</v>
      </c>
      <c r="B750" s="281" t="s">
        <v>2112</v>
      </c>
      <c r="C750" s="281" t="s">
        <v>693</v>
      </c>
      <c r="D750" s="281" t="s">
        <v>67</v>
      </c>
      <c r="E750" s="281">
        <v>45.72</v>
      </c>
      <c r="F750" s="282"/>
      <c r="G750" s="270">
        <f>G748+F749</f>
        <v>138589.435</v>
      </c>
      <c r="H750" s="281">
        <v>225.74600000000001</v>
      </c>
      <c r="I750" s="281" t="s">
        <v>2112</v>
      </c>
      <c r="J750" s="282">
        <v>652</v>
      </c>
      <c r="K750" s="282">
        <v>326</v>
      </c>
      <c r="L750" s="281">
        <v>144</v>
      </c>
      <c r="M750" s="281">
        <v>140</v>
      </c>
      <c r="N750" s="281">
        <v>284</v>
      </c>
      <c r="O750" s="281">
        <v>152</v>
      </c>
      <c r="P750" s="281">
        <v>147</v>
      </c>
      <c r="Q750" s="281">
        <v>299</v>
      </c>
      <c r="R750" s="281" t="s">
        <v>3358</v>
      </c>
      <c r="S750" s="281" t="s">
        <v>3359</v>
      </c>
      <c r="T750" s="283">
        <v>603096.97400000005</v>
      </c>
      <c r="U750" s="283">
        <v>3307585.26</v>
      </c>
      <c r="V750" s="285"/>
      <c r="W750" s="289" t="s">
        <v>3352</v>
      </c>
      <c r="X750" s="289"/>
      <c r="Y750" s="289"/>
      <c r="Z750" s="289"/>
    </row>
    <row r="751" spans="1:26" ht="32.1" customHeight="1">
      <c r="A751" s="258"/>
      <c r="B751" s="281"/>
      <c r="C751" s="281"/>
      <c r="D751" s="281"/>
      <c r="E751" s="281"/>
      <c r="F751" s="282">
        <v>320</v>
      </c>
      <c r="G751" s="268"/>
      <c r="H751" s="281"/>
      <c r="I751" s="281"/>
      <c r="J751" s="282"/>
      <c r="K751" s="282"/>
      <c r="L751" s="281"/>
      <c r="M751" s="281"/>
      <c r="N751" s="281"/>
      <c r="O751" s="281"/>
      <c r="P751" s="281"/>
      <c r="Q751" s="281"/>
      <c r="R751" s="281"/>
      <c r="S751" s="281"/>
      <c r="T751" s="283"/>
      <c r="U751" s="283"/>
      <c r="V751" s="285" t="s">
        <v>3360</v>
      </c>
      <c r="W751" s="289"/>
      <c r="X751" s="289"/>
      <c r="Y751" s="289"/>
      <c r="Z751" s="289"/>
    </row>
    <row r="752" spans="1:26" ht="32.1" customHeight="1">
      <c r="A752" s="258">
        <v>373</v>
      </c>
      <c r="B752" s="281" t="s">
        <v>2112</v>
      </c>
      <c r="C752" s="281" t="s">
        <v>694</v>
      </c>
      <c r="D752" s="281" t="s">
        <v>54</v>
      </c>
      <c r="E752" s="281">
        <v>48.72</v>
      </c>
      <c r="F752" s="282"/>
      <c r="G752" s="270">
        <f>G750+F751</f>
        <v>138909.435</v>
      </c>
      <c r="H752" s="281">
        <v>225.828</v>
      </c>
      <c r="I752" s="281" t="s">
        <v>2112</v>
      </c>
      <c r="J752" s="282">
        <v>687</v>
      </c>
      <c r="K752" s="282">
        <v>343.5</v>
      </c>
      <c r="L752" s="281">
        <v>180</v>
      </c>
      <c r="M752" s="281">
        <v>149</v>
      </c>
      <c r="N752" s="281">
        <v>329</v>
      </c>
      <c r="O752" s="281">
        <v>174</v>
      </c>
      <c r="P752" s="281">
        <v>161</v>
      </c>
      <c r="Q752" s="281">
        <v>335</v>
      </c>
      <c r="R752" s="281" t="s">
        <v>3361</v>
      </c>
      <c r="S752" s="281" t="s">
        <v>3362</v>
      </c>
      <c r="T752" s="283">
        <v>603244.321</v>
      </c>
      <c r="U752" s="283">
        <v>3307869.318</v>
      </c>
      <c r="V752" s="285"/>
      <c r="W752" s="289" t="s">
        <v>3352</v>
      </c>
      <c r="X752" s="289"/>
      <c r="Y752" s="289"/>
      <c r="Z752" s="289"/>
    </row>
    <row r="753" spans="1:26" ht="32.1" customHeight="1">
      <c r="A753" s="258"/>
      <c r="B753" s="281"/>
      <c r="C753" s="281"/>
      <c r="D753" s="281"/>
      <c r="E753" s="281"/>
      <c r="F753" s="282">
        <v>367</v>
      </c>
      <c r="G753" s="268"/>
      <c r="H753" s="281"/>
      <c r="I753" s="281"/>
      <c r="J753" s="282"/>
      <c r="K753" s="282"/>
      <c r="L753" s="281"/>
      <c r="M753" s="281"/>
      <c r="N753" s="281"/>
      <c r="O753" s="281"/>
      <c r="P753" s="281"/>
      <c r="Q753" s="281"/>
      <c r="R753" s="281"/>
      <c r="S753" s="281"/>
      <c r="T753" s="283"/>
      <c r="U753" s="283"/>
      <c r="V753" s="285" t="s">
        <v>2434</v>
      </c>
      <c r="W753" s="289"/>
      <c r="X753" s="289"/>
      <c r="Y753" s="289"/>
      <c r="Z753" s="289"/>
    </row>
    <row r="754" spans="1:26" ht="32.1" customHeight="1">
      <c r="A754" s="258">
        <v>374</v>
      </c>
      <c r="B754" s="281" t="s">
        <v>2112</v>
      </c>
      <c r="C754" s="281" t="s">
        <v>695</v>
      </c>
      <c r="D754" s="281" t="s">
        <v>69</v>
      </c>
      <c r="E754" s="281">
        <v>54.72</v>
      </c>
      <c r="F754" s="282"/>
      <c r="G754" s="270">
        <f>G752+F753</f>
        <v>139276.435</v>
      </c>
      <c r="H754" s="281">
        <v>225.964</v>
      </c>
      <c r="I754" s="281" t="s">
        <v>2112</v>
      </c>
      <c r="J754" s="282">
        <v>783.11099999999999</v>
      </c>
      <c r="K754" s="282">
        <v>391.55549999999999</v>
      </c>
      <c r="L754" s="281">
        <v>219</v>
      </c>
      <c r="M754" s="281">
        <v>211</v>
      </c>
      <c r="N754" s="281">
        <v>430</v>
      </c>
      <c r="O754" s="281">
        <v>207</v>
      </c>
      <c r="P754" s="281">
        <v>210</v>
      </c>
      <c r="Q754" s="281">
        <v>417</v>
      </c>
      <c r="R754" s="281" t="s">
        <v>3363</v>
      </c>
      <c r="S754" s="281" t="s">
        <v>3364</v>
      </c>
      <c r="T754" s="283">
        <v>603413.30900000001</v>
      </c>
      <c r="U754" s="283">
        <v>3308195.0970000001</v>
      </c>
      <c r="V754" s="285"/>
      <c r="W754" s="289" t="s">
        <v>3352</v>
      </c>
      <c r="X754" s="289"/>
      <c r="Y754" s="289"/>
      <c r="Z754" s="289"/>
    </row>
    <row r="755" spans="1:26" ht="32.1" customHeight="1">
      <c r="A755" s="258"/>
      <c r="B755" s="281"/>
      <c r="C755" s="281"/>
      <c r="D755" s="281"/>
      <c r="E755" s="281"/>
      <c r="F755" s="282">
        <v>416.11099999999999</v>
      </c>
      <c r="G755" s="268"/>
      <c r="H755" s="281"/>
      <c r="I755" s="281"/>
      <c r="J755" s="282"/>
      <c r="K755" s="282"/>
      <c r="L755" s="281"/>
      <c r="M755" s="281"/>
      <c r="N755" s="281"/>
      <c r="O755" s="281"/>
      <c r="P755" s="281"/>
      <c r="Q755" s="281"/>
      <c r="R755" s="281"/>
      <c r="S755" s="281"/>
      <c r="T755" s="283"/>
      <c r="U755" s="283"/>
      <c r="V755" s="285" t="s">
        <v>3365</v>
      </c>
      <c r="W755" s="289"/>
      <c r="X755" s="289"/>
      <c r="Y755" s="289"/>
      <c r="Z755" s="289"/>
    </row>
    <row r="756" spans="1:26" ht="32.1" customHeight="1">
      <c r="A756" s="258">
        <v>375</v>
      </c>
      <c r="B756" s="281" t="s">
        <v>3366</v>
      </c>
      <c r="C756" s="281" t="s">
        <v>696</v>
      </c>
      <c r="D756" s="281" t="s">
        <v>425</v>
      </c>
      <c r="E756" s="281">
        <v>53.55</v>
      </c>
      <c r="F756" s="282"/>
      <c r="G756" s="270">
        <f>G754+F755</f>
        <v>139692.546</v>
      </c>
      <c r="H756" s="281">
        <v>226.035</v>
      </c>
      <c r="I756" s="281" t="s">
        <v>3367</v>
      </c>
      <c r="J756" s="282">
        <v>766.58299999999997</v>
      </c>
      <c r="K756" s="282">
        <v>383.29149999999998</v>
      </c>
      <c r="L756" s="281">
        <v>206</v>
      </c>
      <c r="M756" s="281">
        <v>18</v>
      </c>
      <c r="N756" s="281">
        <v>224</v>
      </c>
      <c r="O756" s="281">
        <v>207</v>
      </c>
      <c r="P756" s="281">
        <v>75</v>
      </c>
      <c r="Q756" s="281">
        <v>282</v>
      </c>
      <c r="R756" s="281" t="s">
        <v>3368</v>
      </c>
      <c r="S756" s="281" t="s">
        <v>3369</v>
      </c>
      <c r="T756" s="283">
        <v>603604.91099999996</v>
      </c>
      <c r="U756" s="283">
        <v>3308564.4709999999</v>
      </c>
      <c r="V756" s="285"/>
      <c r="W756" s="289" t="s">
        <v>3352</v>
      </c>
      <c r="X756" s="289"/>
      <c r="Y756" s="289"/>
      <c r="Z756" s="289"/>
    </row>
    <row r="757" spans="1:26" ht="32.1" customHeight="1">
      <c r="A757" s="258"/>
      <c r="B757" s="281"/>
      <c r="C757" s="281"/>
      <c r="D757" s="281"/>
      <c r="E757" s="281"/>
      <c r="F757" s="282">
        <v>350.47199999999998</v>
      </c>
      <c r="G757" s="268"/>
      <c r="H757" s="281"/>
      <c r="I757" s="281"/>
      <c r="J757" s="282"/>
      <c r="K757" s="282"/>
      <c r="L757" s="281"/>
      <c r="M757" s="281"/>
      <c r="N757" s="281"/>
      <c r="O757" s="281"/>
      <c r="P757" s="281"/>
      <c r="Q757" s="281"/>
      <c r="R757" s="281"/>
      <c r="S757" s="281"/>
      <c r="T757" s="283"/>
      <c r="U757" s="283"/>
      <c r="V757" s="285" t="s">
        <v>3370</v>
      </c>
      <c r="W757" s="289"/>
      <c r="X757" s="289"/>
      <c r="Y757" s="289"/>
      <c r="Z757" s="289"/>
    </row>
    <row r="758" spans="1:26" ht="32.1" customHeight="1">
      <c r="A758" s="258">
        <v>376</v>
      </c>
      <c r="B758" s="281" t="s">
        <v>3371</v>
      </c>
      <c r="C758" s="281" t="s">
        <v>227</v>
      </c>
      <c r="D758" s="281" t="s">
        <v>547</v>
      </c>
      <c r="E758" s="281">
        <v>78.45</v>
      </c>
      <c r="F758" s="282"/>
      <c r="G758" s="270">
        <f>G756+F757</f>
        <v>140043.01800000001</v>
      </c>
      <c r="H758" s="281">
        <v>226.488</v>
      </c>
      <c r="I758" s="281" t="s">
        <v>3372</v>
      </c>
      <c r="J758" s="282">
        <v>549.66599999999994</v>
      </c>
      <c r="K758" s="282">
        <v>274.83299999999997</v>
      </c>
      <c r="L758" s="281">
        <v>334</v>
      </c>
      <c r="M758" s="281">
        <v>95</v>
      </c>
      <c r="N758" s="281">
        <v>429</v>
      </c>
      <c r="O758" s="281">
        <v>277</v>
      </c>
      <c r="P758" s="281">
        <v>98</v>
      </c>
      <c r="Q758" s="281">
        <v>375</v>
      </c>
      <c r="R758" s="281" t="s">
        <v>3373</v>
      </c>
      <c r="S758" s="281" t="s">
        <v>3374</v>
      </c>
      <c r="T758" s="283">
        <v>603877.66500000004</v>
      </c>
      <c r="U758" s="283">
        <v>3308784.5520000001</v>
      </c>
      <c r="V758" s="285"/>
      <c r="W758" s="289" t="s">
        <v>3352</v>
      </c>
      <c r="X758" s="289"/>
      <c r="Y758" s="289"/>
      <c r="Z758" s="289"/>
    </row>
    <row r="759" spans="1:26" ht="32.1" customHeight="1">
      <c r="A759" s="258"/>
      <c r="B759" s="281"/>
      <c r="C759" s="281"/>
      <c r="D759" s="281"/>
      <c r="E759" s="281"/>
      <c r="F759" s="282">
        <v>199.19399999999999</v>
      </c>
      <c r="G759" s="268"/>
      <c r="H759" s="281"/>
      <c r="I759" s="281"/>
      <c r="J759" s="282"/>
      <c r="K759" s="282"/>
      <c r="L759" s="281"/>
      <c r="M759" s="281"/>
      <c r="N759" s="281"/>
      <c r="O759" s="281"/>
      <c r="P759" s="281"/>
      <c r="Q759" s="281"/>
      <c r="R759" s="281"/>
      <c r="S759" s="281"/>
      <c r="T759" s="283"/>
      <c r="U759" s="283"/>
      <c r="V759" s="258" t="s">
        <v>3375</v>
      </c>
      <c r="W759" s="289"/>
      <c r="X759" s="289"/>
      <c r="Y759" s="289"/>
      <c r="Z759" s="289"/>
    </row>
    <row r="760" spans="1:26" ht="32.1" customHeight="1">
      <c r="A760" s="258">
        <v>377</v>
      </c>
      <c r="B760" s="281" t="s">
        <v>3376</v>
      </c>
      <c r="C760" s="281" t="s">
        <v>697</v>
      </c>
      <c r="D760" s="281" t="s">
        <v>547</v>
      </c>
      <c r="E760" s="281">
        <v>78.45</v>
      </c>
      <c r="F760" s="282"/>
      <c r="G760" s="270">
        <f>G758+F759</f>
        <v>140242.212</v>
      </c>
      <c r="H760" s="281">
        <v>226.791</v>
      </c>
      <c r="I760" s="281" t="s">
        <v>3377</v>
      </c>
      <c r="J760" s="282">
        <v>632.19399999999996</v>
      </c>
      <c r="K760" s="282">
        <v>316.09699999999998</v>
      </c>
      <c r="L760" s="281">
        <v>104</v>
      </c>
      <c r="M760" s="281">
        <v>330</v>
      </c>
      <c r="N760" s="281">
        <v>434</v>
      </c>
      <c r="O760" s="281">
        <v>101</v>
      </c>
      <c r="P760" s="281">
        <v>296</v>
      </c>
      <c r="Q760" s="281">
        <v>397</v>
      </c>
      <c r="R760" s="281" t="s">
        <v>3378</v>
      </c>
      <c r="S760" s="281" t="s">
        <v>3379</v>
      </c>
      <c r="T760" s="283">
        <v>604076.36800000002</v>
      </c>
      <c r="U760" s="283">
        <v>3308770.5780000002</v>
      </c>
      <c r="V760" s="285"/>
      <c r="W760" s="289" t="s">
        <v>3352</v>
      </c>
      <c r="X760" s="289"/>
      <c r="Y760" s="289"/>
      <c r="Z760" s="289"/>
    </row>
    <row r="761" spans="1:26" ht="32.1" customHeight="1">
      <c r="A761" s="258"/>
      <c r="B761" s="281"/>
      <c r="C761" s="281"/>
      <c r="D761" s="281"/>
      <c r="E761" s="281"/>
      <c r="F761" s="282">
        <v>433</v>
      </c>
      <c r="G761" s="268"/>
      <c r="H761" s="281"/>
      <c r="I761" s="281"/>
      <c r="J761" s="282"/>
      <c r="K761" s="282"/>
      <c r="L761" s="281"/>
      <c r="M761" s="281"/>
      <c r="N761" s="281"/>
      <c r="O761" s="281"/>
      <c r="P761" s="281"/>
      <c r="Q761" s="281"/>
      <c r="R761" s="281"/>
      <c r="S761" s="281"/>
      <c r="T761" s="283"/>
      <c r="U761" s="283"/>
      <c r="V761" s="285" t="s">
        <v>2130</v>
      </c>
      <c r="W761" s="289"/>
      <c r="X761" s="289"/>
      <c r="Y761" s="289"/>
      <c r="Z761" s="289"/>
    </row>
    <row r="762" spans="1:26" ht="32.1" customHeight="1">
      <c r="A762" s="258">
        <v>378</v>
      </c>
      <c r="B762" s="281" t="s">
        <v>2112</v>
      </c>
      <c r="C762" s="281" t="s">
        <v>698</v>
      </c>
      <c r="D762" s="281" t="s">
        <v>69</v>
      </c>
      <c r="E762" s="281">
        <v>54.72</v>
      </c>
      <c r="F762" s="282"/>
      <c r="G762" s="270">
        <f>G760+F761</f>
        <v>140675.212</v>
      </c>
      <c r="H762" s="281">
        <v>226.21299999999999</v>
      </c>
      <c r="I762" s="281" t="s">
        <v>2112</v>
      </c>
      <c r="J762" s="282">
        <v>774</v>
      </c>
      <c r="K762" s="282">
        <v>387</v>
      </c>
      <c r="L762" s="281">
        <v>104</v>
      </c>
      <c r="M762" s="281">
        <v>200</v>
      </c>
      <c r="N762" s="281">
        <v>304</v>
      </c>
      <c r="O762" s="281">
        <v>139</v>
      </c>
      <c r="P762" s="281">
        <v>191</v>
      </c>
      <c r="Q762" s="281">
        <v>330</v>
      </c>
      <c r="R762" s="281" t="s">
        <v>3380</v>
      </c>
      <c r="S762" s="281" t="s">
        <v>3381</v>
      </c>
      <c r="T762" s="283">
        <v>604446.92200000002</v>
      </c>
      <c r="U762" s="283">
        <v>3308994.585</v>
      </c>
      <c r="V762" s="285"/>
      <c r="W762" s="289" t="s">
        <v>2033</v>
      </c>
      <c r="X762" s="289"/>
      <c r="Y762" s="289"/>
      <c r="Z762" s="289"/>
    </row>
    <row r="763" spans="1:26" ht="32.1" customHeight="1">
      <c r="A763" s="258"/>
      <c r="B763" s="281"/>
      <c r="C763" s="281"/>
      <c r="D763" s="281"/>
      <c r="E763" s="281"/>
      <c r="F763" s="282">
        <v>341</v>
      </c>
      <c r="G763" s="268"/>
      <c r="H763" s="281"/>
      <c r="I763" s="281"/>
      <c r="J763" s="282"/>
      <c r="K763" s="282"/>
      <c r="L763" s="281"/>
      <c r="M763" s="281"/>
      <c r="N763" s="281"/>
      <c r="O763" s="281"/>
      <c r="P763" s="281"/>
      <c r="Q763" s="281"/>
      <c r="R763" s="281"/>
      <c r="S763" s="281"/>
      <c r="T763" s="283"/>
      <c r="U763" s="283"/>
      <c r="V763" s="285" t="s">
        <v>3382</v>
      </c>
      <c r="W763" s="289"/>
      <c r="X763" s="289"/>
      <c r="Y763" s="289"/>
      <c r="Z763" s="289"/>
    </row>
    <row r="764" spans="1:26" ht="32.1" customHeight="1">
      <c r="A764" s="258">
        <v>379</v>
      </c>
      <c r="B764" s="281" t="s">
        <v>2112</v>
      </c>
      <c r="C764" s="281" t="s">
        <v>699</v>
      </c>
      <c r="D764" s="281" t="s">
        <v>54</v>
      </c>
      <c r="E764" s="281">
        <v>48.72</v>
      </c>
      <c r="F764" s="282"/>
      <c r="G764" s="270">
        <f>G762+F763</f>
        <v>141016.212</v>
      </c>
      <c r="H764" s="281">
        <v>227.13300000000001</v>
      </c>
      <c r="I764" s="281" t="s">
        <v>2112</v>
      </c>
      <c r="J764" s="282">
        <v>672.66200000000003</v>
      </c>
      <c r="K764" s="282">
        <v>336.33100000000002</v>
      </c>
      <c r="L764" s="281">
        <v>142</v>
      </c>
      <c r="M764" s="281">
        <v>115</v>
      </c>
      <c r="N764" s="281">
        <v>257</v>
      </c>
      <c r="O764" s="281">
        <v>151</v>
      </c>
      <c r="P764" s="281">
        <v>131</v>
      </c>
      <c r="Q764" s="281">
        <v>282</v>
      </c>
      <c r="R764" s="281" t="s">
        <v>3383</v>
      </c>
      <c r="S764" s="281" t="s">
        <v>3384</v>
      </c>
      <c r="T764" s="283">
        <v>604738.74399999995</v>
      </c>
      <c r="U764" s="283">
        <v>3309170.9959999998</v>
      </c>
      <c r="V764" s="285"/>
      <c r="W764" s="289" t="s">
        <v>2033</v>
      </c>
      <c r="X764" s="289"/>
      <c r="Y764" s="289"/>
      <c r="Z764" s="289"/>
    </row>
    <row r="765" spans="1:26" ht="32.1" customHeight="1">
      <c r="A765" s="258"/>
      <c r="B765" s="281"/>
      <c r="C765" s="281"/>
      <c r="D765" s="281"/>
      <c r="E765" s="281"/>
      <c r="F765" s="282">
        <v>331.66199999999998</v>
      </c>
      <c r="G765" s="268"/>
      <c r="H765" s="281"/>
      <c r="I765" s="281"/>
      <c r="J765" s="282"/>
      <c r="K765" s="282"/>
      <c r="L765" s="281"/>
      <c r="M765" s="281"/>
      <c r="N765" s="281"/>
      <c r="O765" s="281"/>
      <c r="P765" s="281"/>
      <c r="Q765" s="281"/>
      <c r="R765" s="281"/>
      <c r="S765" s="281"/>
      <c r="T765" s="283"/>
      <c r="U765" s="283"/>
      <c r="V765" s="285" t="s">
        <v>3385</v>
      </c>
      <c r="W765" s="289"/>
      <c r="X765" s="289"/>
      <c r="Y765" s="289"/>
      <c r="Z765" s="289"/>
    </row>
    <row r="766" spans="1:26" ht="32.1" customHeight="1">
      <c r="A766" s="258">
        <v>380</v>
      </c>
      <c r="B766" s="281" t="s">
        <v>3386</v>
      </c>
      <c r="C766" s="281" t="s">
        <v>700</v>
      </c>
      <c r="D766" s="281" t="s">
        <v>634</v>
      </c>
      <c r="E766" s="281">
        <v>56.35</v>
      </c>
      <c r="F766" s="282"/>
      <c r="G766" s="270">
        <f>G764+F765</f>
        <v>141347.87400000001</v>
      </c>
      <c r="H766" s="281">
        <v>227.47499999999999</v>
      </c>
      <c r="I766" s="281" t="s">
        <v>3387</v>
      </c>
      <c r="J766" s="282">
        <v>577.01800000000003</v>
      </c>
      <c r="K766" s="282">
        <v>288.50900000000001</v>
      </c>
      <c r="L766" s="281">
        <v>217</v>
      </c>
      <c r="M766" s="281">
        <v>172</v>
      </c>
      <c r="N766" s="281">
        <v>389</v>
      </c>
      <c r="O766" s="281">
        <v>202</v>
      </c>
      <c r="P766" s="281">
        <v>146</v>
      </c>
      <c r="Q766" s="281">
        <v>348</v>
      </c>
      <c r="R766" s="281" t="s">
        <v>3388</v>
      </c>
      <c r="S766" s="281" t="s">
        <v>3389</v>
      </c>
      <c r="T766" s="283">
        <v>605022.57400000002</v>
      </c>
      <c r="U766" s="283">
        <v>3309342.577</v>
      </c>
      <c r="V766" s="285"/>
      <c r="W766" s="289" t="s">
        <v>2033</v>
      </c>
      <c r="X766" s="289"/>
      <c r="Y766" s="289"/>
      <c r="Z766" s="289"/>
    </row>
    <row r="767" spans="1:26" ht="32.1" customHeight="1">
      <c r="A767" s="258"/>
      <c r="B767" s="281"/>
      <c r="C767" s="281"/>
      <c r="D767" s="281"/>
      <c r="E767" s="281"/>
      <c r="F767" s="282">
        <v>245.35599999999999</v>
      </c>
      <c r="G767" s="268"/>
      <c r="H767" s="281"/>
      <c r="I767" s="281"/>
      <c r="J767" s="282"/>
      <c r="K767" s="282"/>
      <c r="L767" s="281"/>
      <c r="M767" s="281"/>
      <c r="N767" s="281"/>
      <c r="O767" s="281"/>
      <c r="P767" s="281"/>
      <c r="Q767" s="281"/>
      <c r="R767" s="281"/>
      <c r="S767" s="281"/>
      <c r="T767" s="283"/>
      <c r="U767" s="283"/>
      <c r="V767" s="258" t="s">
        <v>3390</v>
      </c>
      <c r="W767" s="289"/>
      <c r="X767" s="289"/>
      <c r="Y767" s="289"/>
      <c r="Z767" s="289"/>
    </row>
    <row r="768" spans="1:26" ht="32.1" customHeight="1">
      <c r="A768" s="258">
        <v>381</v>
      </c>
      <c r="B768" s="281" t="s">
        <v>3391</v>
      </c>
      <c r="C768" s="281" t="s">
        <v>702</v>
      </c>
      <c r="D768" s="281" t="s">
        <v>438</v>
      </c>
      <c r="E768" s="281">
        <v>51.45</v>
      </c>
      <c r="F768" s="282"/>
      <c r="G768" s="270">
        <f>G766+F767</f>
        <v>141593.23000000001</v>
      </c>
      <c r="H768" s="281">
        <v>227.65799999999999</v>
      </c>
      <c r="I768" s="281" t="s">
        <v>3392</v>
      </c>
      <c r="J768" s="282">
        <v>488.35599999999999</v>
      </c>
      <c r="K768" s="282">
        <v>244.178</v>
      </c>
      <c r="L768" s="281">
        <v>73</v>
      </c>
      <c r="M768" s="281">
        <v>124</v>
      </c>
      <c r="N768" s="281">
        <f>L768+M768</f>
        <v>197</v>
      </c>
      <c r="O768" s="281">
        <v>99</v>
      </c>
      <c r="P768" s="281">
        <v>123</v>
      </c>
      <c r="Q768" s="312">
        <f>P768+O768</f>
        <v>222</v>
      </c>
      <c r="R768" s="281" t="s">
        <v>3393</v>
      </c>
      <c r="S768" s="281" t="s">
        <v>3394</v>
      </c>
      <c r="T768" s="283">
        <v>605193.56499999994</v>
      </c>
      <c r="U768" s="283">
        <v>3309518.5359999998</v>
      </c>
      <c r="V768" s="285"/>
      <c r="W768" s="289" t="s">
        <v>3395</v>
      </c>
      <c r="X768" s="289"/>
      <c r="Y768" s="289"/>
      <c r="Z768" s="289"/>
    </row>
    <row r="769" spans="1:26" ht="32.1" customHeight="1">
      <c r="A769" s="258"/>
      <c r="B769" s="281"/>
      <c r="C769" s="281"/>
      <c r="D769" s="281"/>
      <c r="E769" s="281"/>
      <c r="F769" s="282">
        <v>243</v>
      </c>
      <c r="G769" s="268"/>
      <c r="H769" s="281"/>
      <c r="I769" s="281"/>
      <c r="J769" s="282"/>
      <c r="K769" s="282"/>
      <c r="L769" s="281"/>
      <c r="M769" s="281"/>
      <c r="N769" s="281"/>
      <c r="O769" s="281"/>
      <c r="P769" s="281"/>
      <c r="Q769" s="281"/>
      <c r="R769" s="281"/>
      <c r="S769" s="281"/>
      <c r="T769" s="283"/>
      <c r="U769" s="283"/>
      <c r="V769" s="285" t="s">
        <v>3396</v>
      </c>
      <c r="W769" s="289"/>
      <c r="X769" s="289"/>
      <c r="Y769" s="289"/>
      <c r="Z769" s="289"/>
    </row>
    <row r="770" spans="1:26" ht="32.1" customHeight="1">
      <c r="A770" s="258">
        <v>382</v>
      </c>
      <c r="B770" s="281" t="s">
        <v>2112</v>
      </c>
      <c r="C770" s="281" t="s">
        <v>703</v>
      </c>
      <c r="D770" s="281" t="s">
        <v>64</v>
      </c>
      <c r="E770" s="281">
        <v>51.72</v>
      </c>
      <c r="F770" s="282"/>
      <c r="G770" s="270">
        <f>G768+F769</f>
        <v>141836.23000000001</v>
      </c>
      <c r="H770" s="281">
        <v>227.81399999999999</v>
      </c>
      <c r="I770" s="281" t="s">
        <v>2112</v>
      </c>
      <c r="J770" s="282">
        <v>483.23</v>
      </c>
      <c r="K770" s="282">
        <f>J770/2</f>
        <v>241.61500000000001</v>
      </c>
      <c r="L770" s="281">
        <v>119</v>
      </c>
      <c r="M770" s="281">
        <v>147</v>
      </c>
      <c r="N770" s="281">
        <f>L770+M770</f>
        <v>266</v>
      </c>
      <c r="O770" s="281">
        <v>120</v>
      </c>
      <c r="P770" s="281">
        <v>133</v>
      </c>
      <c r="Q770" s="294">
        <f>P770+O770</f>
        <v>253</v>
      </c>
      <c r="R770" s="281" t="s">
        <v>3397</v>
      </c>
      <c r="S770" s="281" t="s">
        <v>3398</v>
      </c>
      <c r="T770" s="283">
        <v>605234.02</v>
      </c>
      <c r="U770" s="283">
        <v>3309758.15</v>
      </c>
      <c r="V770" s="285"/>
      <c r="W770" s="289" t="s">
        <v>3395</v>
      </c>
      <c r="X770" s="289"/>
      <c r="Y770" s="289"/>
      <c r="Z770" s="289"/>
    </row>
    <row r="771" spans="1:26" ht="32.1" customHeight="1">
      <c r="A771" s="258"/>
      <c r="B771" s="281"/>
      <c r="C771" s="281"/>
      <c r="D771" s="281"/>
      <c r="E771" s="281"/>
      <c r="F771" s="282">
        <v>240.23</v>
      </c>
      <c r="G771" s="268"/>
      <c r="H771" s="281"/>
      <c r="I771" s="281"/>
      <c r="J771" s="282"/>
      <c r="K771" s="282"/>
      <c r="L771" s="281"/>
      <c r="M771" s="281"/>
      <c r="N771" s="281"/>
      <c r="O771" s="281"/>
      <c r="P771" s="281"/>
      <c r="Q771" s="281"/>
      <c r="R771" s="281"/>
      <c r="S771" s="281"/>
      <c r="T771" s="283"/>
      <c r="U771" s="283"/>
      <c r="V771" s="285"/>
      <c r="W771" s="289"/>
      <c r="X771" s="289"/>
      <c r="Y771" s="289"/>
      <c r="Z771" s="289"/>
    </row>
    <row r="772" spans="1:26" ht="32.1" customHeight="1">
      <c r="A772" s="258">
        <v>383</v>
      </c>
      <c r="B772" s="281" t="s">
        <v>3399</v>
      </c>
      <c r="C772" s="281" t="s">
        <v>228</v>
      </c>
      <c r="D772" s="281" t="s">
        <v>434</v>
      </c>
      <c r="E772" s="281">
        <v>48.45</v>
      </c>
      <c r="F772" s="282"/>
      <c r="G772" s="270">
        <f>G770+F771</f>
        <v>142076.46000000002</v>
      </c>
      <c r="H772" s="281">
        <v>227.89699999999999</v>
      </c>
      <c r="I772" s="281" t="s">
        <v>3400</v>
      </c>
      <c r="J772" s="282">
        <v>452.87</v>
      </c>
      <c r="K772" s="282">
        <f>J772/2</f>
        <v>226.435</v>
      </c>
      <c r="L772" s="281">
        <v>93</v>
      </c>
      <c r="M772" s="281">
        <v>116</v>
      </c>
      <c r="N772" s="281">
        <f>L772+M772</f>
        <v>209</v>
      </c>
      <c r="O772" s="281">
        <v>108</v>
      </c>
      <c r="P772" s="281">
        <v>110</v>
      </c>
      <c r="Q772" s="312">
        <f>O772+P772</f>
        <v>218</v>
      </c>
      <c r="R772" s="281" t="s">
        <v>3401</v>
      </c>
      <c r="S772" s="281" t="s">
        <v>3402</v>
      </c>
      <c r="T772" s="283">
        <v>605274.00699999998</v>
      </c>
      <c r="U772" s="283">
        <v>3309995.0249999999</v>
      </c>
      <c r="V772" s="285"/>
      <c r="W772" s="289" t="s">
        <v>3395</v>
      </c>
      <c r="X772" s="289"/>
      <c r="Y772" s="289"/>
      <c r="Z772" s="289"/>
    </row>
    <row r="773" spans="1:26" ht="32.1" customHeight="1">
      <c r="A773" s="258"/>
      <c r="B773" s="281"/>
      <c r="C773" s="281"/>
      <c r="D773" s="281"/>
      <c r="E773" s="281"/>
      <c r="F773" s="282">
        <v>212.64</v>
      </c>
      <c r="G773" s="268"/>
      <c r="H773" s="281"/>
      <c r="I773" s="281"/>
      <c r="J773" s="282"/>
      <c r="K773" s="282"/>
      <c r="L773" s="281"/>
      <c r="M773" s="281"/>
      <c r="N773" s="281"/>
      <c r="O773" s="281"/>
      <c r="P773" s="281"/>
      <c r="Q773" s="281"/>
      <c r="R773" s="281"/>
      <c r="S773" s="281"/>
      <c r="T773" s="283"/>
      <c r="U773" s="283"/>
      <c r="V773" s="285" t="s">
        <v>3403</v>
      </c>
      <c r="W773" s="289"/>
      <c r="X773" s="289"/>
      <c r="Y773" s="289"/>
      <c r="Z773" s="289"/>
    </row>
    <row r="774" spans="1:26" ht="32.1" customHeight="1">
      <c r="A774" s="258">
        <v>384</v>
      </c>
      <c r="B774" s="281" t="s">
        <v>3404</v>
      </c>
      <c r="C774" s="281" t="s">
        <v>704</v>
      </c>
      <c r="D774" s="281" t="s">
        <v>439</v>
      </c>
      <c r="E774" s="281">
        <v>50.35</v>
      </c>
      <c r="F774" s="282"/>
      <c r="G774" s="270">
        <f>G772+F773</f>
        <v>142289.10000000003</v>
      </c>
      <c r="H774" s="281">
        <v>228.274</v>
      </c>
      <c r="I774" s="281" t="s">
        <v>3405</v>
      </c>
      <c r="J774" s="282">
        <v>541.64</v>
      </c>
      <c r="K774" s="282">
        <f>J774/2</f>
        <v>270.82</v>
      </c>
      <c r="L774" s="281">
        <v>97</v>
      </c>
      <c r="M774" s="281">
        <v>127</v>
      </c>
      <c r="N774" s="281">
        <f>L774+M774</f>
        <v>224</v>
      </c>
      <c r="O774" s="281">
        <v>103</v>
      </c>
      <c r="P774" s="281">
        <v>138</v>
      </c>
      <c r="Q774" s="294">
        <f>O774+P774</f>
        <v>241</v>
      </c>
      <c r="R774" s="281" t="s">
        <v>3406</v>
      </c>
      <c r="S774" s="281" t="s">
        <v>3407</v>
      </c>
      <c r="T774" s="283">
        <v>605413.98899999994</v>
      </c>
      <c r="U774" s="283">
        <v>3310155.0839999998</v>
      </c>
      <c r="V774" s="285"/>
      <c r="W774" s="289" t="s">
        <v>2027</v>
      </c>
      <c r="X774" s="289"/>
      <c r="Y774" s="289"/>
      <c r="Z774" s="289"/>
    </row>
    <row r="775" spans="1:26" ht="32.1" customHeight="1">
      <c r="A775" s="258"/>
      <c r="B775" s="281"/>
      <c r="C775" s="281"/>
      <c r="D775" s="281"/>
      <c r="E775" s="281"/>
      <c r="F775" s="282">
        <v>329</v>
      </c>
      <c r="G775" s="268"/>
      <c r="H775" s="281"/>
      <c r="I775" s="281"/>
      <c r="J775" s="282"/>
      <c r="K775" s="282"/>
      <c r="L775" s="281"/>
      <c r="M775" s="281"/>
      <c r="N775" s="281"/>
      <c r="O775" s="281"/>
      <c r="P775" s="281"/>
      <c r="Q775" s="281"/>
      <c r="R775" s="281"/>
      <c r="S775" s="281"/>
      <c r="T775" s="283"/>
      <c r="U775" s="283"/>
      <c r="V775" s="285" t="s">
        <v>3408</v>
      </c>
      <c r="W775" s="289"/>
      <c r="X775" s="289"/>
      <c r="Y775" s="289"/>
      <c r="Z775" s="289"/>
    </row>
    <row r="776" spans="1:26" ht="32.1" customHeight="1">
      <c r="A776" s="258">
        <v>385</v>
      </c>
      <c r="B776" s="281" t="s">
        <v>2112</v>
      </c>
      <c r="C776" s="281" t="s">
        <v>706</v>
      </c>
      <c r="D776" s="281" t="s">
        <v>69</v>
      </c>
      <c r="E776" s="281">
        <v>51.72</v>
      </c>
      <c r="F776" s="282"/>
      <c r="G776" s="270">
        <f>G774+F775</f>
        <v>142618.10000000003</v>
      </c>
      <c r="H776" s="281">
        <v>228.14599999999999</v>
      </c>
      <c r="I776" s="281" t="s">
        <v>2112</v>
      </c>
      <c r="J776" s="282">
        <v>761.99</v>
      </c>
      <c r="K776" s="282">
        <f>J776/2</f>
        <v>380.995</v>
      </c>
      <c r="L776" s="281">
        <v>203</v>
      </c>
      <c r="M776" s="281">
        <v>207</v>
      </c>
      <c r="N776" s="281">
        <f>L776+M776</f>
        <v>410</v>
      </c>
      <c r="O776" s="281">
        <v>192</v>
      </c>
      <c r="P776" s="281">
        <v>210</v>
      </c>
      <c r="Q776" s="312">
        <f>O776+P776</f>
        <v>402</v>
      </c>
      <c r="R776" s="281" t="s">
        <v>3409</v>
      </c>
      <c r="S776" s="281" t="s">
        <v>3410</v>
      </c>
      <c r="T776" s="283">
        <v>605665.05299999996</v>
      </c>
      <c r="U776" s="283">
        <v>3310367.7050000001</v>
      </c>
      <c r="V776" s="285"/>
      <c r="W776" s="289" t="s">
        <v>2027</v>
      </c>
      <c r="X776" s="289"/>
      <c r="Y776" s="289"/>
      <c r="Z776" s="289"/>
    </row>
    <row r="777" spans="1:26" ht="32.1" customHeight="1">
      <c r="A777" s="258"/>
      <c r="B777" s="281"/>
      <c r="C777" s="281"/>
      <c r="D777" s="281"/>
      <c r="E777" s="281"/>
      <c r="F777" s="282">
        <v>432.99</v>
      </c>
      <c r="G777" s="268"/>
      <c r="H777" s="281"/>
      <c r="I777" s="281"/>
      <c r="J777" s="282"/>
      <c r="K777" s="282"/>
      <c r="L777" s="281"/>
      <c r="M777" s="281"/>
      <c r="N777" s="281"/>
      <c r="O777" s="281"/>
      <c r="P777" s="281"/>
      <c r="Q777" s="281"/>
      <c r="R777" s="281"/>
      <c r="S777" s="281"/>
      <c r="T777" s="283"/>
      <c r="U777" s="283"/>
      <c r="V777" s="285" t="s">
        <v>3411</v>
      </c>
      <c r="W777" s="289"/>
      <c r="X777" s="289"/>
      <c r="Y777" s="289"/>
      <c r="Z777" s="289"/>
    </row>
    <row r="778" spans="1:26" ht="32.1" customHeight="1">
      <c r="A778" s="258">
        <v>386</v>
      </c>
      <c r="B778" s="281" t="s">
        <v>3412</v>
      </c>
      <c r="C778" s="281" t="s">
        <v>707</v>
      </c>
      <c r="D778" s="281" t="s">
        <v>61</v>
      </c>
      <c r="E778" s="281">
        <v>56.55</v>
      </c>
      <c r="F778" s="282"/>
      <c r="G778" s="270">
        <f>G776+F777</f>
        <v>143051.09000000003</v>
      </c>
      <c r="H778" s="281">
        <v>228.00700000000001</v>
      </c>
      <c r="I778" s="281" t="s">
        <v>3413</v>
      </c>
      <c r="J778" s="282">
        <v>864.31</v>
      </c>
      <c r="K778" s="282">
        <f>J778/2</f>
        <v>432.15499999999997</v>
      </c>
      <c r="L778" s="281">
        <v>227</v>
      </c>
      <c r="M778" s="281">
        <v>229</v>
      </c>
      <c r="N778" s="281">
        <f>L778+M778</f>
        <v>456</v>
      </c>
      <c r="O778" s="281">
        <v>224</v>
      </c>
      <c r="P778" s="281">
        <v>226</v>
      </c>
      <c r="Q778" s="281">
        <f>O778+P778</f>
        <v>450</v>
      </c>
      <c r="R778" s="281" t="s">
        <v>3414</v>
      </c>
      <c r="S778" s="281" t="s">
        <v>3415</v>
      </c>
      <c r="T778" s="283">
        <v>605995.47400000005</v>
      </c>
      <c r="U778" s="283">
        <v>3310647.5329999998</v>
      </c>
      <c r="V778" s="285"/>
      <c r="W778" s="289" t="s">
        <v>2027</v>
      </c>
      <c r="X778" s="289"/>
      <c r="Y778" s="289"/>
      <c r="Z778" s="289"/>
    </row>
    <row r="779" spans="1:26" ht="32.1" customHeight="1">
      <c r="A779" s="258"/>
      <c r="B779" s="281"/>
      <c r="C779" s="281"/>
      <c r="D779" s="281"/>
      <c r="E779" s="281"/>
      <c r="F779" s="282">
        <v>431.32400000000001</v>
      </c>
      <c r="G779" s="268"/>
      <c r="H779" s="281"/>
      <c r="I779" s="281"/>
      <c r="J779" s="282" t="s">
        <v>3416</v>
      </c>
      <c r="K779" s="282"/>
      <c r="L779" s="281"/>
      <c r="M779" s="281"/>
      <c r="N779" s="281"/>
      <c r="O779" s="281"/>
      <c r="P779" s="281"/>
      <c r="Q779" s="281"/>
      <c r="R779" s="281"/>
      <c r="S779" s="281"/>
      <c r="T779" s="283"/>
      <c r="U779" s="283"/>
      <c r="V779" s="285" t="s">
        <v>3417</v>
      </c>
      <c r="W779" s="289"/>
      <c r="X779" s="289"/>
      <c r="Y779" s="289"/>
      <c r="Z779" s="289"/>
    </row>
    <row r="780" spans="1:26" ht="32.1" customHeight="1">
      <c r="A780" s="258">
        <v>387</v>
      </c>
      <c r="B780" s="281" t="s">
        <v>2112</v>
      </c>
      <c r="C780" s="281" t="s">
        <v>708</v>
      </c>
      <c r="D780" s="281" t="s">
        <v>69</v>
      </c>
      <c r="E780" s="281">
        <v>54.72</v>
      </c>
      <c r="F780" s="282"/>
      <c r="G780" s="270">
        <f>G778+F779</f>
        <v>143482.41400000002</v>
      </c>
      <c r="H780" s="281">
        <v>227.41</v>
      </c>
      <c r="I780" s="281" t="s">
        <v>2112</v>
      </c>
      <c r="J780" s="282">
        <v>774.54899999999998</v>
      </c>
      <c r="K780" s="282">
        <v>387.27449999999999</v>
      </c>
      <c r="L780" s="281">
        <v>203</v>
      </c>
      <c r="M780" s="281">
        <v>208</v>
      </c>
      <c r="N780" s="281">
        <v>411</v>
      </c>
      <c r="O780" s="281">
        <v>207</v>
      </c>
      <c r="P780" s="281">
        <v>198</v>
      </c>
      <c r="Q780" s="281">
        <v>405</v>
      </c>
      <c r="R780" s="281" t="s">
        <v>3418</v>
      </c>
      <c r="S780" s="281" t="s">
        <v>3419</v>
      </c>
      <c r="T780" s="283">
        <v>606177.68200000003</v>
      </c>
      <c r="U780" s="283">
        <v>3311038.4810000001</v>
      </c>
      <c r="V780" s="285"/>
      <c r="W780" s="289" t="s">
        <v>2027</v>
      </c>
      <c r="X780" s="289"/>
      <c r="Y780" s="289"/>
      <c r="Z780" s="289"/>
    </row>
    <row r="781" spans="1:26" ht="32.1" customHeight="1">
      <c r="A781" s="258"/>
      <c r="B781" s="281"/>
      <c r="C781" s="281"/>
      <c r="D781" s="281"/>
      <c r="E781" s="281"/>
      <c r="F781" s="282">
        <v>343.22399999999999</v>
      </c>
      <c r="G781" s="268"/>
      <c r="H781" s="281"/>
      <c r="I781" s="281"/>
      <c r="J781" s="282"/>
      <c r="K781" s="282"/>
      <c r="L781" s="281"/>
      <c r="M781" s="281"/>
      <c r="N781" s="281"/>
      <c r="O781" s="281"/>
      <c r="P781" s="281"/>
      <c r="Q781" s="281"/>
      <c r="R781" s="281"/>
      <c r="S781" s="281"/>
      <c r="T781" s="283"/>
      <c r="U781" s="283"/>
      <c r="V781" s="285" t="s">
        <v>3420</v>
      </c>
      <c r="W781" s="289"/>
      <c r="X781" s="289"/>
      <c r="Y781" s="289"/>
      <c r="Z781" s="289"/>
    </row>
    <row r="782" spans="1:26" ht="32.1" customHeight="1">
      <c r="A782" s="258">
        <v>388</v>
      </c>
      <c r="B782" s="281" t="s">
        <v>3421</v>
      </c>
      <c r="C782" s="281" t="s">
        <v>137</v>
      </c>
      <c r="D782" s="281" t="s">
        <v>439</v>
      </c>
      <c r="E782" s="281">
        <v>47.35</v>
      </c>
      <c r="F782" s="282"/>
      <c r="G782" s="270">
        <f>G780+F781</f>
        <v>143825.63800000001</v>
      </c>
      <c r="H782" s="281">
        <v>227.37</v>
      </c>
      <c r="I782" s="281" t="s">
        <v>3422</v>
      </c>
      <c r="J782" s="282">
        <v>665.22500000000002</v>
      </c>
      <c r="K782" s="282">
        <v>332.61250000000001</v>
      </c>
      <c r="L782" s="281">
        <v>136</v>
      </c>
      <c r="M782" s="281">
        <v>112</v>
      </c>
      <c r="N782" s="281">
        <v>248</v>
      </c>
      <c r="O782" s="281">
        <v>146</v>
      </c>
      <c r="P782" s="281">
        <v>130</v>
      </c>
      <c r="Q782" s="281">
        <v>276</v>
      </c>
      <c r="R782" s="281" t="s">
        <v>3423</v>
      </c>
      <c r="S782" s="281" t="s">
        <v>3424</v>
      </c>
      <c r="T782" s="283">
        <v>606322.674</v>
      </c>
      <c r="U782" s="283">
        <v>3311349.577</v>
      </c>
      <c r="V782" s="285"/>
      <c r="W782" s="289" t="s">
        <v>2027</v>
      </c>
      <c r="X782" s="289"/>
      <c r="Y782" s="289"/>
      <c r="Z782" s="289"/>
    </row>
    <row r="783" spans="1:26" ht="32.1" customHeight="1">
      <c r="A783" s="258"/>
      <c r="B783" s="281"/>
      <c r="C783" s="281"/>
      <c r="D783" s="281"/>
      <c r="E783" s="281"/>
      <c r="F783" s="282">
        <v>322</v>
      </c>
      <c r="G783" s="268"/>
      <c r="H783" s="281"/>
      <c r="I783" s="281"/>
      <c r="J783" s="282"/>
      <c r="K783" s="282"/>
      <c r="L783" s="281"/>
      <c r="M783" s="281"/>
      <c r="N783" s="281"/>
      <c r="O783" s="281"/>
      <c r="P783" s="281"/>
      <c r="Q783" s="281"/>
      <c r="R783" s="281"/>
      <c r="S783" s="281"/>
      <c r="T783" s="283"/>
      <c r="U783" s="283"/>
      <c r="V783" s="285" t="s">
        <v>3425</v>
      </c>
      <c r="W783" s="289"/>
      <c r="X783" s="289"/>
      <c r="Y783" s="289"/>
      <c r="Z783" s="289"/>
    </row>
    <row r="784" spans="1:26" ht="32.1" customHeight="1">
      <c r="A784" s="258">
        <v>389</v>
      </c>
      <c r="B784" s="281" t="s">
        <v>2112</v>
      </c>
      <c r="C784" s="281" t="s">
        <v>709</v>
      </c>
      <c r="D784" s="281" t="s">
        <v>69</v>
      </c>
      <c r="E784" s="281">
        <v>54.72</v>
      </c>
      <c r="F784" s="282"/>
      <c r="G784" s="270">
        <f>G782+F783</f>
        <v>144147.63800000001</v>
      </c>
      <c r="H784" s="281">
        <v>227.95099999999999</v>
      </c>
      <c r="I784" s="281" t="s">
        <v>2112</v>
      </c>
      <c r="J784" s="282">
        <v>682</v>
      </c>
      <c r="K784" s="282">
        <v>341</v>
      </c>
      <c r="L784" s="281">
        <v>210</v>
      </c>
      <c r="M784" s="281">
        <v>219</v>
      </c>
      <c r="N784" s="281">
        <v>429</v>
      </c>
      <c r="O784" s="281">
        <v>193</v>
      </c>
      <c r="P784" s="281">
        <v>205</v>
      </c>
      <c r="Q784" s="281">
        <v>398</v>
      </c>
      <c r="R784" s="281" t="s">
        <v>3426</v>
      </c>
      <c r="S784" s="281" t="s">
        <v>3427</v>
      </c>
      <c r="T784" s="283">
        <v>606506.80160000001</v>
      </c>
      <c r="U784" s="283">
        <v>3311613.7371999999</v>
      </c>
      <c r="V784" s="285"/>
      <c r="W784" s="289" t="s">
        <v>2027</v>
      </c>
      <c r="X784" s="289"/>
      <c r="Y784" s="289"/>
      <c r="Z784" s="289"/>
    </row>
    <row r="785" spans="1:26" ht="32.1" customHeight="1">
      <c r="A785" s="258"/>
      <c r="B785" s="281"/>
      <c r="C785" s="281"/>
      <c r="D785" s="281"/>
      <c r="E785" s="281"/>
      <c r="F785" s="282">
        <v>360</v>
      </c>
      <c r="G785" s="268"/>
      <c r="H785" s="281"/>
      <c r="I785" s="281"/>
      <c r="J785" s="282"/>
      <c r="K785" s="282"/>
      <c r="L785" s="281"/>
      <c r="M785" s="281"/>
      <c r="N785" s="281"/>
      <c r="O785" s="281"/>
      <c r="P785" s="281"/>
      <c r="Q785" s="281"/>
      <c r="R785" s="281"/>
      <c r="S785" s="281"/>
      <c r="T785" s="283"/>
      <c r="U785" s="283"/>
      <c r="V785" s="285" t="s">
        <v>3428</v>
      </c>
      <c r="W785" s="289"/>
      <c r="X785" s="289"/>
      <c r="Y785" s="289"/>
      <c r="Z785" s="289"/>
    </row>
    <row r="786" spans="1:26" ht="32.1" customHeight="1">
      <c r="A786" s="258">
        <v>390</v>
      </c>
      <c r="B786" s="281" t="s">
        <v>2112</v>
      </c>
      <c r="C786" s="281" t="s">
        <v>710</v>
      </c>
      <c r="D786" s="281" t="s">
        <v>54</v>
      </c>
      <c r="E786" s="281">
        <v>48.72</v>
      </c>
      <c r="F786" s="282"/>
      <c r="G786" s="270">
        <f>G784+F785</f>
        <v>144507.63800000001</v>
      </c>
      <c r="H786" s="281">
        <v>227.57</v>
      </c>
      <c r="I786" s="281" t="s">
        <v>2112</v>
      </c>
      <c r="J786" s="282">
        <v>727.36599999999999</v>
      </c>
      <c r="K786" s="282">
        <v>363.68299999999999</v>
      </c>
      <c r="L786" s="281">
        <v>142</v>
      </c>
      <c r="M786" s="281">
        <v>169</v>
      </c>
      <c r="N786" s="281">
        <v>311</v>
      </c>
      <c r="O786" s="281">
        <v>156</v>
      </c>
      <c r="P786" s="281">
        <v>175</v>
      </c>
      <c r="Q786" s="281">
        <v>331</v>
      </c>
      <c r="R786" s="281" t="s">
        <v>3429</v>
      </c>
      <c r="S786" s="281" t="s">
        <v>3430</v>
      </c>
      <c r="T786" s="283">
        <v>606712.65850000002</v>
      </c>
      <c r="U786" s="283">
        <v>3311909.0713999998</v>
      </c>
      <c r="V786" s="285"/>
      <c r="W786" s="289" t="s">
        <v>2027</v>
      </c>
      <c r="X786" s="289"/>
      <c r="Y786" s="289"/>
      <c r="Z786" s="289"/>
    </row>
    <row r="787" spans="1:26" ht="32.1" customHeight="1">
      <c r="A787" s="258"/>
      <c r="B787" s="281"/>
      <c r="C787" s="281"/>
      <c r="D787" s="281"/>
      <c r="E787" s="281"/>
      <c r="F787" s="282">
        <v>375.37</v>
      </c>
      <c r="G787" s="268"/>
      <c r="H787" s="281"/>
      <c r="I787" s="281"/>
      <c r="J787" s="282"/>
      <c r="K787" s="282"/>
      <c r="L787" s="281"/>
      <c r="M787" s="281"/>
      <c r="N787" s="281"/>
      <c r="O787" s="281"/>
      <c r="P787" s="281"/>
      <c r="Q787" s="281"/>
      <c r="R787" s="281"/>
      <c r="S787" s="281"/>
      <c r="T787" s="283"/>
      <c r="U787" s="283"/>
      <c r="V787" s="285" t="s">
        <v>3431</v>
      </c>
      <c r="W787" s="289"/>
      <c r="X787" s="289"/>
      <c r="Y787" s="289"/>
      <c r="Z787" s="289"/>
    </row>
    <row r="788" spans="1:26" ht="32.1" customHeight="1">
      <c r="A788" s="258">
        <v>391</v>
      </c>
      <c r="B788" s="281" t="s">
        <v>3432</v>
      </c>
      <c r="C788" s="281" t="s">
        <v>229</v>
      </c>
      <c r="D788" s="281" t="s">
        <v>545</v>
      </c>
      <c r="E788" s="281">
        <v>50.55</v>
      </c>
      <c r="F788" s="282"/>
      <c r="G788" s="270">
        <f>G786+F787</f>
        <v>144883.008</v>
      </c>
      <c r="H788" s="281">
        <v>227.58699999999999</v>
      </c>
      <c r="I788" s="281" t="s">
        <v>3433</v>
      </c>
      <c r="J788" s="282">
        <v>624.64099999999996</v>
      </c>
      <c r="K788" s="282">
        <v>312.32049999999998</v>
      </c>
      <c r="L788" s="281">
        <v>199</v>
      </c>
      <c r="M788" s="281">
        <v>148</v>
      </c>
      <c r="N788" s="281">
        <v>347</v>
      </c>
      <c r="O788" s="281">
        <v>194</v>
      </c>
      <c r="P788" s="281">
        <v>138</v>
      </c>
      <c r="Q788" s="281">
        <v>332</v>
      </c>
      <c r="R788" s="281" t="s">
        <v>3434</v>
      </c>
      <c r="S788" s="281" t="s">
        <v>3435</v>
      </c>
      <c r="T788" s="283">
        <v>606927.08349999995</v>
      </c>
      <c r="U788" s="283">
        <v>3312216.6981000002</v>
      </c>
      <c r="V788" s="285"/>
      <c r="W788" s="289" t="s">
        <v>2027</v>
      </c>
      <c r="X788" s="289"/>
      <c r="Y788" s="289"/>
      <c r="Z788" s="289"/>
    </row>
    <row r="789" spans="1:26" ht="32.1" customHeight="1">
      <c r="A789" s="258"/>
      <c r="B789" s="281"/>
      <c r="C789" s="281"/>
      <c r="D789" s="281"/>
      <c r="E789" s="281"/>
      <c r="F789" s="282">
        <v>249.27</v>
      </c>
      <c r="G789" s="268"/>
      <c r="H789" s="281"/>
      <c r="I789" s="281"/>
      <c r="J789" s="282"/>
      <c r="K789" s="282"/>
      <c r="L789" s="281"/>
      <c r="M789" s="281"/>
      <c r="N789" s="281"/>
      <c r="O789" s="281"/>
      <c r="P789" s="281"/>
      <c r="Q789" s="281"/>
      <c r="R789" s="281"/>
      <c r="S789" s="281"/>
      <c r="T789" s="283"/>
      <c r="U789" s="283"/>
      <c r="V789" s="258" t="s">
        <v>3436</v>
      </c>
      <c r="W789" s="289"/>
      <c r="X789" s="289"/>
      <c r="Y789" s="289"/>
      <c r="Z789" s="289"/>
    </row>
    <row r="790" spans="1:26" ht="32.1" customHeight="1">
      <c r="A790" s="258">
        <v>392</v>
      </c>
      <c r="B790" s="281" t="s">
        <v>3437</v>
      </c>
      <c r="C790" s="281" t="s">
        <v>711</v>
      </c>
      <c r="D790" s="281" t="s">
        <v>434</v>
      </c>
      <c r="E790" s="281">
        <v>48.45</v>
      </c>
      <c r="F790" s="282"/>
      <c r="G790" s="270">
        <f>G788+F789</f>
        <v>145132.27799999999</v>
      </c>
      <c r="H790" s="281">
        <v>227.71</v>
      </c>
      <c r="I790" s="281" t="s">
        <v>3438</v>
      </c>
      <c r="J790" s="282">
        <v>667.27499999999998</v>
      </c>
      <c r="K790" s="282">
        <v>333.63749999999999</v>
      </c>
      <c r="L790" s="281">
        <v>109</v>
      </c>
      <c r="M790" s="281">
        <v>166</v>
      </c>
      <c r="N790" s="281">
        <v>275</v>
      </c>
      <c r="O790" s="281">
        <v>119</v>
      </c>
      <c r="P790" s="281">
        <v>176</v>
      </c>
      <c r="Q790" s="281">
        <v>295</v>
      </c>
      <c r="R790" s="281" t="s">
        <v>3439</v>
      </c>
      <c r="S790" s="281" t="s">
        <v>3440</v>
      </c>
      <c r="T790" s="283">
        <v>607117.38300000003</v>
      </c>
      <c r="U790" s="283">
        <v>3312377.861</v>
      </c>
      <c r="V790" s="285"/>
      <c r="W790" s="289" t="s">
        <v>2027</v>
      </c>
      <c r="X790" s="289"/>
      <c r="Y790" s="289"/>
      <c r="Z790" s="289"/>
    </row>
    <row r="791" spans="1:26" ht="32.1" customHeight="1">
      <c r="A791" s="258"/>
      <c r="B791" s="281"/>
      <c r="C791" s="281"/>
      <c r="D791" s="281"/>
      <c r="E791" s="281"/>
      <c r="F791" s="282">
        <v>410</v>
      </c>
      <c r="G791" s="268"/>
      <c r="H791" s="281"/>
      <c r="I791" s="281"/>
      <c r="J791" s="282"/>
      <c r="K791" s="282"/>
      <c r="L791" s="281"/>
      <c r="M791" s="281"/>
      <c r="N791" s="281"/>
      <c r="O791" s="281"/>
      <c r="P791" s="281"/>
      <c r="Q791" s="281"/>
      <c r="R791" s="281"/>
      <c r="S791" s="281"/>
      <c r="T791" s="283"/>
      <c r="U791" s="283"/>
      <c r="V791" s="285" t="s">
        <v>3347</v>
      </c>
      <c r="W791" s="289"/>
      <c r="X791" s="289"/>
      <c r="Y791" s="289"/>
      <c r="Z791" s="289"/>
    </row>
    <row r="792" spans="1:26" ht="32.1" customHeight="1">
      <c r="A792" s="258">
        <v>393</v>
      </c>
      <c r="B792" s="281" t="s">
        <v>2112</v>
      </c>
      <c r="C792" s="281" t="s">
        <v>712</v>
      </c>
      <c r="D792" s="281" t="s">
        <v>433</v>
      </c>
      <c r="E792" s="281">
        <v>57.72</v>
      </c>
      <c r="F792" s="282"/>
      <c r="G792" s="270">
        <f>G790+F791</f>
        <v>145542.27799999999</v>
      </c>
      <c r="H792" s="281">
        <v>228.20099999999999</v>
      </c>
      <c r="I792" s="281" t="s">
        <v>2112</v>
      </c>
      <c r="J792" s="282">
        <v>811.89599999999996</v>
      </c>
      <c r="K792" s="282">
        <v>405.94799999999998</v>
      </c>
      <c r="L792" s="281">
        <v>245</v>
      </c>
      <c r="M792" s="281">
        <v>219</v>
      </c>
      <c r="N792" s="281">
        <v>464</v>
      </c>
      <c r="O792" s="281">
        <v>235</v>
      </c>
      <c r="P792" s="281">
        <v>215</v>
      </c>
      <c r="Q792" s="281">
        <v>450</v>
      </c>
      <c r="R792" s="281" t="s">
        <v>3441</v>
      </c>
      <c r="S792" s="281" t="s">
        <v>3442</v>
      </c>
      <c r="T792" s="283">
        <v>607188.17299999995</v>
      </c>
      <c r="U792" s="283">
        <v>3312781.7030000002</v>
      </c>
      <c r="V792" s="285"/>
      <c r="W792" s="289" t="s">
        <v>2027</v>
      </c>
      <c r="X792" s="289"/>
      <c r="Y792" s="289"/>
      <c r="Z792" s="289"/>
    </row>
    <row r="793" spans="1:26" ht="32.1" customHeight="1">
      <c r="A793" s="258"/>
      <c r="B793" s="281"/>
      <c r="C793" s="281"/>
      <c r="D793" s="281"/>
      <c r="E793" s="281"/>
      <c r="F793" s="282">
        <v>401.89600000000002</v>
      </c>
      <c r="G793" s="268"/>
      <c r="H793" s="281"/>
      <c r="I793" s="281"/>
      <c r="J793" s="282"/>
      <c r="K793" s="282"/>
      <c r="L793" s="281"/>
      <c r="M793" s="281"/>
      <c r="N793" s="281"/>
      <c r="O793" s="281"/>
      <c r="P793" s="281"/>
      <c r="Q793" s="281"/>
      <c r="R793" s="281"/>
      <c r="S793" s="281"/>
      <c r="T793" s="283"/>
      <c r="U793" s="283"/>
      <c r="V793" s="285" t="s">
        <v>3443</v>
      </c>
      <c r="W793" s="289"/>
      <c r="X793" s="289"/>
      <c r="Y793" s="289"/>
      <c r="Z793" s="289"/>
    </row>
    <row r="794" spans="1:26" ht="32.1" customHeight="1">
      <c r="A794" s="258">
        <v>394</v>
      </c>
      <c r="B794" s="281" t="s">
        <v>3444</v>
      </c>
      <c r="C794" s="281" t="s">
        <v>713</v>
      </c>
      <c r="D794" s="281" t="s">
        <v>561</v>
      </c>
      <c r="E794" s="281">
        <v>53.35</v>
      </c>
      <c r="F794" s="282"/>
      <c r="G794" s="270">
        <f>G792+F793</f>
        <v>145944.174</v>
      </c>
      <c r="H794" s="281">
        <v>227.94499999999999</v>
      </c>
      <c r="I794" s="281" t="s">
        <v>3445</v>
      </c>
      <c r="J794" s="282">
        <v>754.89599999999996</v>
      </c>
      <c r="K794" s="282">
        <v>377.44799999999998</v>
      </c>
      <c r="L794" s="281">
        <v>184</v>
      </c>
      <c r="M794" s="281">
        <v>208</v>
      </c>
      <c r="N794" s="281">
        <v>392</v>
      </c>
      <c r="O794" s="281">
        <v>189</v>
      </c>
      <c r="P794" s="281">
        <v>196</v>
      </c>
      <c r="Q794" s="281">
        <v>385</v>
      </c>
      <c r="R794" s="281" t="s">
        <v>3446</v>
      </c>
      <c r="S794" s="281" t="s">
        <v>3447</v>
      </c>
      <c r="T794" s="283">
        <v>607257.56400000001</v>
      </c>
      <c r="U794" s="283">
        <v>3313177.5639999998</v>
      </c>
      <c r="V794" s="285"/>
      <c r="W794" s="289" t="s">
        <v>2027</v>
      </c>
      <c r="X794" s="289"/>
      <c r="Y794" s="289"/>
      <c r="Z794" s="289"/>
    </row>
    <row r="795" spans="1:26" ht="32.1" customHeight="1">
      <c r="A795" s="258"/>
      <c r="B795" s="281"/>
      <c r="C795" s="281"/>
      <c r="D795" s="281"/>
      <c r="E795" s="281"/>
      <c r="F795" s="282">
        <v>353</v>
      </c>
      <c r="G795" s="268"/>
      <c r="H795" s="281"/>
      <c r="I795" s="281"/>
      <c r="J795" s="282"/>
      <c r="K795" s="282"/>
      <c r="L795" s="281"/>
      <c r="M795" s="281"/>
      <c r="N795" s="281"/>
      <c r="O795" s="281"/>
      <c r="P795" s="281"/>
      <c r="Q795" s="281"/>
      <c r="R795" s="281"/>
      <c r="S795" s="281"/>
      <c r="T795" s="283"/>
      <c r="U795" s="283"/>
      <c r="V795" s="285" t="s">
        <v>3448</v>
      </c>
      <c r="W795" s="289"/>
      <c r="X795" s="289"/>
      <c r="Y795" s="289"/>
      <c r="Z795" s="289"/>
    </row>
    <row r="796" spans="1:26" ht="32.1" customHeight="1">
      <c r="A796" s="258">
        <v>395</v>
      </c>
      <c r="B796" s="281" t="s">
        <v>2112</v>
      </c>
      <c r="C796" s="281" t="s">
        <v>714</v>
      </c>
      <c r="D796" s="281" t="s">
        <v>54</v>
      </c>
      <c r="E796" s="281">
        <v>48.72</v>
      </c>
      <c r="F796" s="282"/>
      <c r="G796" s="270">
        <f>G794+F795</f>
        <v>146297.174</v>
      </c>
      <c r="H796" s="281">
        <v>228.39</v>
      </c>
      <c r="I796" s="281" t="s">
        <v>2112</v>
      </c>
      <c r="J796" s="282">
        <v>690</v>
      </c>
      <c r="K796" s="282">
        <v>345</v>
      </c>
      <c r="L796" s="281">
        <v>145</v>
      </c>
      <c r="M796" s="281">
        <v>169</v>
      </c>
      <c r="N796" s="281">
        <v>314</v>
      </c>
      <c r="O796" s="281">
        <v>158</v>
      </c>
      <c r="P796" s="281">
        <v>169</v>
      </c>
      <c r="Q796" s="281">
        <v>327</v>
      </c>
      <c r="R796" s="281" t="s">
        <v>3449</v>
      </c>
      <c r="S796" s="281" t="s">
        <v>3450</v>
      </c>
      <c r="T796" s="283">
        <v>607280.81299999997</v>
      </c>
      <c r="U796" s="283">
        <v>3313529.798</v>
      </c>
      <c r="V796" s="285"/>
      <c r="W796" s="289" t="s">
        <v>2027</v>
      </c>
      <c r="X796" s="289"/>
      <c r="Y796" s="289"/>
      <c r="Z796" s="289"/>
    </row>
    <row r="797" spans="1:26" ht="32.1" customHeight="1">
      <c r="A797" s="258"/>
      <c r="B797" s="281"/>
      <c r="C797" s="281"/>
      <c r="D797" s="281"/>
      <c r="E797" s="281"/>
      <c r="F797" s="282">
        <v>337</v>
      </c>
      <c r="G797" s="268"/>
      <c r="H797" s="281"/>
      <c r="I797" s="281"/>
      <c r="J797" s="282"/>
      <c r="K797" s="282"/>
      <c r="L797" s="281"/>
      <c r="M797" s="281"/>
      <c r="N797" s="281"/>
      <c r="O797" s="281"/>
      <c r="P797" s="281"/>
      <c r="Q797" s="281"/>
      <c r="R797" s="281"/>
      <c r="S797" s="281"/>
      <c r="T797" s="283"/>
      <c r="U797" s="283"/>
      <c r="V797" s="285" t="s">
        <v>3431</v>
      </c>
      <c r="W797" s="289"/>
      <c r="X797" s="289"/>
      <c r="Y797" s="289"/>
      <c r="Z797" s="289"/>
    </row>
    <row r="798" spans="1:26" ht="32.1" customHeight="1">
      <c r="A798" s="258">
        <v>396</v>
      </c>
      <c r="B798" s="281" t="s">
        <v>2112</v>
      </c>
      <c r="C798" s="281" t="s">
        <v>715</v>
      </c>
      <c r="D798" s="281" t="s">
        <v>54</v>
      </c>
      <c r="E798" s="281">
        <v>48.72</v>
      </c>
      <c r="F798" s="282"/>
      <c r="G798" s="270">
        <f>G796+F797</f>
        <v>146634.174</v>
      </c>
      <c r="H798" s="281">
        <v>228.315</v>
      </c>
      <c r="I798" s="281" t="s">
        <v>2112</v>
      </c>
      <c r="J798" s="282">
        <v>592</v>
      </c>
      <c r="K798" s="282">
        <v>296</v>
      </c>
      <c r="L798" s="281">
        <v>168</v>
      </c>
      <c r="M798" s="281">
        <v>129</v>
      </c>
      <c r="N798" s="281">
        <v>297</v>
      </c>
      <c r="O798" s="281">
        <v>169</v>
      </c>
      <c r="P798" s="281">
        <v>128</v>
      </c>
      <c r="Q798" s="281">
        <v>297</v>
      </c>
      <c r="R798" s="281" t="s">
        <v>3451</v>
      </c>
      <c r="S798" s="281" t="s">
        <v>3452</v>
      </c>
      <c r="T798" s="283">
        <v>607303.00899999996</v>
      </c>
      <c r="U798" s="283">
        <v>3313866.0660000001</v>
      </c>
      <c r="V798" s="285"/>
      <c r="W798" s="288" t="s">
        <v>3453</v>
      </c>
      <c r="X798" s="289"/>
      <c r="Y798" s="289"/>
      <c r="Z798" s="289"/>
    </row>
    <row r="799" spans="1:26" ht="32.1" customHeight="1">
      <c r="A799" s="258"/>
      <c r="B799" s="281"/>
      <c r="C799" s="281"/>
      <c r="D799" s="281"/>
      <c r="E799" s="281"/>
      <c r="F799" s="282">
        <v>255</v>
      </c>
      <c r="G799" s="268"/>
      <c r="H799" s="281"/>
      <c r="I799" s="281"/>
      <c r="J799" s="282"/>
      <c r="K799" s="282"/>
      <c r="L799" s="281"/>
      <c r="M799" s="281"/>
      <c r="N799" s="281"/>
      <c r="O799" s="281"/>
      <c r="P799" s="281"/>
      <c r="Q799" s="281"/>
      <c r="R799" s="281"/>
      <c r="S799" s="281"/>
      <c r="T799" s="283"/>
      <c r="U799" s="283"/>
      <c r="V799" s="285" t="s">
        <v>3454</v>
      </c>
      <c r="W799" s="289"/>
      <c r="X799" s="289"/>
      <c r="Y799" s="289"/>
      <c r="Z799" s="289"/>
    </row>
    <row r="800" spans="1:26" ht="32.1" customHeight="1">
      <c r="A800" s="258">
        <v>397</v>
      </c>
      <c r="B800" s="281" t="s">
        <v>2112</v>
      </c>
      <c r="C800" s="281" t="s">
        <v>716</v>
      </c>
      <c r="D800" s="281" t="s">
        <v>54</v>
      </c>
      <c r="E800" s="281">
        <v>48.72</v>
      </c>
      <c r="F800" s="282"/>
      <c r="G800" s="270">
        <f>G798+F799</f>
        <v>146889.174</v>
      </c>
      <c r="H800" s="281">
        <v>228.20099999999999</v>
      </c>
      <c r="I800" s="281" t="s">
        <v>2112</v>
      </c>
      <c r="J800" s="282">
        <v>595.04300000000001</v>
      </c>
      <c r="K800" s="282">
        <v>297.5215</v>
      </c>
      <c r="L800" s="281">
        <v>127</v>
      </c>
      <c r="M800" s="281">
        <v>104</v>
      </c>
      <c r="N800" s="281">
        <v>231</v>
      </c>
      <c r="O800" s="281">
        <v>127</v>
      </c>
      <c r="P800" s="281">
        <v>131</v>
      </c>
      <c r="Q800" s="281">
        <v>258</v>
      </c>
      <c r="R800" s="281" t="s">
        <v>3455</v>
      </c>
      <c r="S800" s="281" t="s">
        <v>3456</v>
      </c>
      <c r="T800" s="283">
        <v>607319.804</v>
      </c>
      <c r="U800" s="283">
        <v>3314120.5120000001</v>
      </c>
      <c r="V800" s="285"/>
      <c r="W800" s="288" t="s">
        <v>3453</v>
      </c>
      <c r="X800" s="289"/>
      <c r="Y800" s="289"/>
      <c r="Z800" s="289"/>
    </row>
    <row r="801" spans="1:31" ht="32.1" customHeight="1">
      <c r="A801" s="258"/>
      <c r="B801" s="281"/>
      <c r="C801" s="281"/>
      <c r="D801" s="281"/>
      <c r="E801" s="281"/>
      <c r="F801" s="282">
        <v>340.04300000000001</v>
      </c>
      <c r="G801" s="268"/>
      <c r="H801" s="281"/>
      <c r="I801" s="281"/>
      <c r="J801" s="282"/>
      <c r="K801" s="282"/>
      <c r="L801" s="281"/>
      <c r="M801" s="281"/>
      <c r="N801" s="281"/>
      <c r="O801" s="281"/>
      <c r="P801" s="281"/>
      <c r="Q801" s="281"/>
      <c r="R801" s="281"/>
      <c r="S801" s="281"/>
      <c r="T801" s="283"/>
      <c r="U801" s="283"/>
      <c r="V801" s="285" t="s">
        <v>3457</v>
      </c>
      <c r="W801" s="289"/>
      <c r="X801" s="289"/>
      <c r="Y801" s="289"/>
      <c r="Z801" s="289"/>
    </row>
    <row r="802" spans="1:31" ht="32.1" customHeight="1">
      <c r="A802" s="258">
        <v>398</v>
      </c>
      <c r="B802" s="281" t="s">
        <v>3458</v>
      </c>
      <c r="C802" s="281" t="s">
        <v>717</v>
      </c>
      <c r="D802" s="281" t="s">
        <v>452</v>
      </c>
      <c r="E802" s="281">
        <v>57.45</v>
      </c>
      <c r="G802" s="270">
        <f>G800+F801</f>
        <v>147229.217</v>
      </c>
      <c r="H802" s="281">
        <v>228.553</v>
      </c>
      <c r="I802" s="281" t="s">
        <v>3459</v>
      </c>
      <c r="J802" s="282">
        <v>525.89200000000005</v>
      </c>
      <c r="K802" s="282">
        <v>262.94600000000003</v>
      </c>
      <c r="L802" s="281">
        <v>236</v>
      </c>
      <c r="M802" s="281">
        <v>-147</v>
      </c>
      <c r="N802" s="281">
        <v>89</v>
      </c>
      <c r="O802" s="281">
        <v>210</v>
      </c>
      <c r="P802" s="281">
        <v>3</v>
      </c>
      <c r="Q802" s="281">
        <v>213</v>
      </c>
      <c r="R802" s="281" t="s">
        <v>3460</v>
      </c>
      <c r="S802" s="281" t="s">
        <v>3461</v>
      </c>
      <c r="T802" s="283">
        <v>607342.19999999995</v>
      </c>
      <c r="U802" s="283">
        <v>3314459.8169999998</v>
      </c>
      <c r="V802" s="285"/>
      <c r="W802" s="289" t="s">
        <v>2053</v>
      </c>
      <c r="X802" s="289"/>
      <c r="Y802" s="289"/>
      <c r="Z802" s="289"/>
    </row>
    <row r="803" spans="1:31" ht="32.1" customHeight="1">
      <c r="A803" s="258"/>
      <c r="B803" s="281"/>
      <c r="C803" s="281"/>
      <c r="D803" s="281"/>
      <c r="E803" s="281"/>
      <c r="F803" s="282">
        <v>185.84899999999999</v>
      </c>
      <c r="G803" s="268"/>
      <c r="H803" s="281"/>
      <c r="I803" s="281"/>
      <c r="J803" s="282"/>
      <c r="K803" s="282"/>
      <c r="L803" s="281"/>
      <c r="M803" s="281"/>
      <c r="N803" s="281"/>
      <c r="O803" s="281"/>
      <c r="P803" s="281"/>
      <c r="Q803" s="281"/>
      <c r="R803" s="281"/>
      <c r="S803" s="281"/>
      <c r="T803" s="283"/>
      <c r="U803" s="283"/>
      <c r="V803" s="285" t="s">
        <v>2130</v>
      </c>
      <c r="W803" s="289"/>
      <c r="X803" s="289"/>
      <c r="Y803" s="289"/>
      <c r="Z803" s="289"/>
    </row>
    <row r="804" spans="1:31" ht="32.1" customHeight="1">
      <c r="A804" s="258">
        <v>399</v>
      </c>
      <c r="B804" s="281" t="s">
        <v>3462</v>
      </c>
      <c r="C804" s="281" t="s">
        <v>230</v>
      </c>
      <c r="D804" s="281" t="s">
        <v>705</v>
      </c>
      <c r="E804" s="281">
        <v>73.45</v>
      </c>
      <c r="F804" s="282"/>
      <c r="G804" s="270">
        <f>G802+F803</f>
        <v>147415.06599999999</v>
      </c>
      <c r="H804" s="281">
        <v>228.41</v>
      </c>
      <c r="I804" s="281" t="s">
        <v>3463</v>
      </c>
      <c r="J804" s="282">
        <v>299.18899999999996</v>
      </c>
      <c r="K804" s="282">
        <v>149.59449999999998</v>
      </c>
      <c r="L804" s="281">
        <v>333</v>
      </c>
      <c r="M804" s="281">
        <v>205</v>
      </c>
      <c r="N804" s="281">
        <v>538</v>
      </c>
      <c r="O804" s="281">
        <v>184</v>
      </c>
      <c r="P804" s="281">
        <v>94</v>
      </c>
      <c r="Q804" s="281">
        <v>278</v>
      </c>
      <c r="R804" s="281" t="s">
        <v>3464</v>
      </c>
      <c r="S804" s="281" t="s">
        <v>3465</v>
      </c>
      <c r="T804" s="283">
        <v>607193.21</v>
      </c>
      <c r="U804" s="283">
        <v>3314570.91</v>
      </c>
      <c r="V804" s="285"/>
      <c r="W804" s="289" t="s">
        <v>2053</v>
      </c>
      <c r="X804" s="289"/>
      <c r="Y804" s="289"/>
      <c r="Z804" s="289"/>
    </row>
    <row r="805" spans="1:31" ht="32.1" customHeight="1">
      <c r="A805" s="258"/>
      <c r="B805" s="281"/>
      <c r="C805" s="281"/>
      <c r="D805" s="281"/>
      <c r="E805" s="281"/>
      <c r="F805" s="282">
        <v>113.34</v>
      </c>
      <c r="G805" s="268"/>
      <c r="H805" s="281"/>
      <c r="I805" s="281"/>
      <c r="J805" s="282"/>
      <c r="K805" s="282"/>
      <c r="L805" s="281"/>
      <c r="M805" s="281"/>
      <c r="N805" s="281"/>
      <c r="O805" s="281"/>
      <c r="P805" s="281"/>
      <c r="Q805" s="281"/>
      <c r="R805" s="281"/>
      <c r="S805" s="281"/>
      <c r="T805" s="283"/>
      <c r="U805" s="283"/>
      <c r="V805" s="258" t="s">
        <v>3466</v>
      </c>
      <c r="W805" s="289"/>
      <c r="X805" s="289"/>
      <c r="Y805" s="289"/>
      <c r="Z805" s="289"/>
    </row>
    <row r="806" spans="1:31" ht="32.1" customHeight="1">
      <c r="A806" s="258">
        <v>400</v>
      </c>
      <c r="B806" s="281" t="s">
        <v>3467</v>
      </c>
      <c r="C806" s="281" t="s">
        <v>718</v>
      </c>
      <c r="D806" s="281" t="s">
        <v>572</v>
      </c>
      <c r="E806" s="281">
        <v>66.45</v>
      </c>
      <c r="F806" s="282"/>
      <c r="G806" s="270">
        <f>G804+F805</f>
        <v>147528.40599999999</v>
      </c>
      <c r="H806" s="281">
        <v>228.482</v>
      </c>
      <c r="I806" s="281" t="s">
        <v>3468</v>
      </c>
      <c r="J806" s="282">
        <v>175.99600000000001</v>
      </c>
      <c r="K806" s="282">
        <v>87.998000000000005</v>
      </c>
      <c r="L806" s="281">
        <v>-92</v>
      </c>
      <c r="M806" s="281">
        <v>112</v>
      </c>
      <c r="N806" s="281">
        <v>20</v>
      </c>
      <c r="O806" s="281">
        <v>19</v>
      </c>
      <c r="P806" s="281">
        <v>107</v>
      </c>
      <c r="Q806" s="281">
        <v>126</v>
      </c>
      <c r="R806" s="281" t="s">
        <v>3469</v>
      </c>
      <c r="S806" s="281" t="s">
        <v>3470</v>
      </c>
      <c r="T806" s="283">
        <v>607082.05900000001</v>
      </c>
      <c r="U806" s="283">
        <v>3314593.0789999999</v>
      </c>
      <c r="V806" s="313" t="s">
        <v>3471</v>
      </c>
      <c r="W806" s="289" t="s">
        <v>2053</v>
      </c>
      <c r="X806" s="289"/>
      <c r="Y806" s="289"/>
      <c r="Z806" s="289"/>
    </row>
    <row r="807" spans="1:31" ht="32.1" customHeight="1">
      <c r="A807" s="258"/>
      <c r="B807" s="281"/>
      <c r="C807" s="281"/>
      <c r="D807" s="281"/>
      <c r="E807" s="281"/>
      <c r="F807" s="282">
        <v>62.655999999999999</v>
      </c>
      <c r="G807" s="268"/>
      <c r="H807" s="281"/>
      <c r="I807" s="290"/>
      <c r="J807" s="282"/>
      <c r="K807" s="282"/>
      <c r="L807" s="281"/>
      <c r="M807" s="281"/>
      <c r="N807" s="281"/>
      <c r="O807" s="281"/>
      <c r="P807" s="281"/>
      <c r="Q807" s="281"/>
      <c r="R807" s="281"/>
      <c r="S807" s="281"/>
      <c r="T807" s="283"/>
      <c r="U807" s="283"/>
      <c r="V807" s="285"/>
      <c r="W807" s="289"/>
      <c r="X807" s="289"/>
      <c r="Y807" s="289"/>
      <c r="Z807" s="289"/>
      <c r="AE807" s="314">
        <f>52935.88/1000</f>
        <v>52.935879999999997</v>
      </c>
    </row>
    <row r="808" spans="1:31" ht="32.1" customHeight="1">
      <c r="A808" s="258">
        <v>401</v>
      </c>
      <c r="B808" s="290" t="s">
        <v>2112</v>
      </c>
      <c r="C808" s="285" t="s">
        <v>721</v>
      </c>
      <c r="D808" s="290" t="s">
        <v>781</v>
      </c>
      <c r="E808" s="290">
        <v>22.8</v>
      </c>
      <c r="F808" s="315"/>
      <c r="G808" s="270">
        <f>G806+F807</f>
        <v>147591.06199999998</v>
      </c>
      <c r="H808" s="290">
        <v>228.626</v>
      </c>
      <c r="I808" s="290"/>
      <c r="J808" s="303">
        <v>62.655999999999999</v>
      </c>
      <c r="K808" s="303">
        <v>31.327999999999999</v>
      </c>
      <c r="L808" s="290">
        <v>-35</v>
      </c>
      <c r="M808" s="290">
        <v>0</v>
      </c>
      <c r="N808" s="290">
        <v>-35</v>
      </c>
      <c r="O808" s="290">
        <v>-29</v>
      </c>
      <c r="P808" s="290">
        <v>0</v>
      </c>
      <c r="Q808" s="290">
        <v>-29</v>
      </c>
      <c r="R808" s="290" t="s">
        <v>3472</v>
      </c>
      <c r="S808" s="290" t="s">
        <v>3473</v>
      </c>
      <c r="T808" s="293">
        <v>607019.41200000001</v>
      </c>
      <c r="U808" s="293">
        <v>3314592.0079999999</v>
      </c>
      <c r="V808" s="290"/>
      <c r="W808" s="289" t="s">
        <v>2053</v>
      </c>
      <c r="X808" s="290"/>
      <c r="Y808" s="290"/>
      <c r="Z808" s="290"/>
      <c r="AE808" s="314">
        <f>47605.36/1000</f>
        <v>47.605359999999997</v>
      </c>
    </row>
    <row r="809" spans="1:31" ht="32.1" customHeight="1">
      <c r="A809" s="289"/>
      <c r="B809" s="281"/>
      <c r="C809" s="281"/>
      <c r="D809" s="281"/>
      <c r="E809" s="316" t="s">
        <v>37</v>
      </c>
      <c r="F809" s="317">
        <f>SUM(F8:F808)/1000</f>
        <v>147.59106199999997</v>
      </c>
      <c r="G809" s="318" t="s">
        <v>1006</v>
      </c>
      <c r="H809" s="281"/>
      <c r="I809" s="281"/>
      <c r="J809" s="281"/>
      <c r="K809" s="281"/>
      <c r="L809" s="281"/>
      <c r="M809" s="281"/>
      <c r="N809" s="281"/>
      <c r="O809" s="281"/>
      <c r="P809" s="281"/>
      <c r="Q809" s="281"/>
      <c r="R809" s="281"/>
      <c r="S809" s="281"/>
      <c r="T809" s="281"/>
      <c r="U809" s="281"/>
      <c r="V809" s="281"/>
      <c r="W809" s="289"/>
      <c r="X809" s="289"/>
      <c r="Y809" s="289"/>
      <c r="Z809" s="289"/>
      <c r="AB809" s="306">
        <f>G808-G540</f>
        <v>47049.825999999986</v>
      </c>
      <c r="AC809" s="306">
        <f>AB809+AB540+G286</f>
        <v>147591.06199999998</v>
      </c>
      <c r="AD809" s="286">
        <f>AC809/1000</f>
        <v>147.59106199999997</v>
      </c>
      <c r="AE809" s="314">
        <f>47049.83/1000</f>
        <v>47.04983</v>
      </c>
    </row>
    <row r="810" spans="1:31">
      <c r="AE810" s="314">
        <f>AE809+AE808+AE807</f>
        <v>147.59107</v>
      </c>
    </row>
    <row r="811" spans="1:31" ht="26.45" customHeight="1">
      <c r="A811" s="1324" t="s">
        <v>3474</v>
      </c>
      <c r="B811" s="1324"/>
      <c r="C811" s="1324"/>
      <c r="D811" s="1324"/>
      <c r="E811" s="1324"/>
      <c r="F811" s="1324"/>
      <c r="G811" s="1324"/>
      <c r="H811" s="1324"/>
      <c r="I811" s="1324"/>
      <c r="J811" s="1324"/>
      <c r="K811" s="1324"/>
      <c r="L811" s="1325" t="s">
        <v>3475</v>
      </c>
      <c r="M811" s="1325"/>
      <c r="N811" s="1325"/>
      <c r="O811" s="1325"/>
      <c r="P811" s="1325"/>
      <c r="Q811" s="1325"/>
      <c r="R811" s="1325"/>
      <c r="S811" s="1325"/>
      <c r="T811" s="1325"/>
      <c r="U811" s="1325"/>
      <c r="V811" s="1325"/>
      <c r="W811" s="1325"/>
      <c r="X811" s="1325"/>
      <c r="Y811" s="1325"/>
      <c r="Z811" s="319"/>
      <c r="AA811" s="320"/>
    </row>
    <row r="812" spans="1:31" ht="26.45" customHeight="1">
      <c r="A812" s="1305" t="s">
        <v>3476</v>
      </c>
      <c r="B812" s="1305"/>
      <c r="C812" s="1305"/>
      <c r="D812" s="1305"/>
      <c r="E812" s="1324" t="s">
        <v>3477</v>
      </c>
      <c r="F812" s="1324"/>
      <c r="G812" s="1324"/>
      <c r="H812" s="1324"/>
      <c r="I812" s="1324" t="s">
        <v>3478</v>
      </c>
      <c r="J812" s="1324"/>
      <c r="K812" s="1324"/>
      <c r="L812" s="1324" t="s">
        <v>3477</v>
      </c>
      <c r="M812" s="1324"/>
      <c r="N812" s="1324"/>
      <c r="O812" s="1324"/>
      <c r="P812" s="1324"/>
      <c r="Q812" s="1324"/>
      <c r="R812" s="1324"/>
      <c r="S812" s="1324" t="s">
        <v>3479</v>
      </c>
      <c r="T812" s="1324"/>
      <c r="U812" s="1324"/>
      <c r="V812" s="1324" t="s">
        <v>3480</v>
      </c>
      <c r="W812" s="1324"/>
      <c r="X812" s="1324"/>
      <c r="Y812" s="1324"/>
      <c r="Z812" s="289"/>
      <c r="AA812" s="289"/>
    </row>
    <row r="813" spans="1:31" ht="131.44999999999999" customHeight="1">
      <c r="A813" s="1324"/>
      <c r="B813" s="1324"/>
      <c r="C813" s="1324"/>
      <c r="D813" s="1324"/>
      <c r="E813" s="1324"/>
      <c r="F813" s="1324"/>
      <c r="G813" s="1324"/>
      <c r="H813" s="1324"/>
      <c r="I813" s="1324"/>
      <c r="J813" s="1324"/>
      <c r="K813" s="1324"/>
      <c r="L813" s="1324"/>
      <c r="M813" s="1324"/>
      <c r="N813" s="1324"/>
      <c r="O813" s="1324"/>
      <c r="P813" s="1324"/>
      <c r="Q813" s="1324"/>
      <c r="R813" s="1324"/>
      <c r="S813" s="1324"/>
      <c r="T813" s="1324"/>
      <c r="U813" s="1324"/>
      <c r="V813" s="1324"/>
      <c r="W813" s="1324"/>
      <c r="X813" s="1324"/>
      <c r="Y813" s="1324"/>
    </row>
  </sheetData>
  <autoFilter ref="V1:V813" xr:uid="{587CAF00-D59B-4691-9702-4ACACAC838AF}"/>
  <mergeCells count="57">
    <mergeCell ref="V813:Y813"/>
    <mergeCell ref="X619:X634"/>
    <mergeCell ref="Z619:Z634"/>
    <mergeCell ref="A811:K811"/>
    <mergeCell ref="L811:Y811"/>
    <mergeCell ref="A812:D812"/>
    <mergeCell ref="E812:H812"/>
    <mergeCell ref="I812:K812"/>
    <mergeCell ref="L812:R812"/>
    <mergeCell ref="S812:U812"/>
    <mergeCell ref="V812:Y812"/>
    <mergeCell ref="A813:D813"/>
    <mergeCell ref="E813:H813"/>
    <mergeCell ref="I813:K813"/>
    <mergeCell ref="L813:R813"/>
    <mergeCell ref="S813:U813"/>
    <mergeCell ref="X398:X427"/>
    <mergeCell ref="Z398:Z427"/>
    <mergeCell ref="X428:X475"/>
    <mergeCell ref="Z428:Z475"/>
    <mergeCell ref="X476:X618"/>
    <mergeCell ref="Z476:Z618"/>
    <mergeCell ref="X130:X174"/>
    <mergeCell ref="Z130:Z397"/>
    <mergeCell ref="X175:X194"/>
    <mergeCell ref="X195:X262"/>
    <mergeCell ref="X263:X273"/>
    <mergeCell ref="X274:X390"/>
    <mergeCell ref="X391:X397"/>
    <mergeCell ref="W6:W7"/>
    <mergeCell ref="X6:X7"/>
    <mergeCell ref="Z6:Z7"/>
    <mergeCell ref="X53:X129"/>
    <mergeCell ref="Z53:Z129"/>
    <mergeCell ref="Y6:Y7"/>
    <mergeCell ref="V6:V7"/>
    <mergeCell ref="F6:F7"/>
    <mergeCell ref="G6:G7"/>
    <mergeCell ref="H6:H7"/>
    <mergeCell ref="I6:I7"/>
    <mergeCell ref="J6:J7"/>
    <mergeCell ref="K6:K7"/>
    <mergeCell ref="L6:N6"/>
    <mergeCell ref="O6:Q6"/>
    <mergeCell ref="R6:R7"/>
    <mergeCell ref="S6:S7"/>
    <mergeCell ref="T6:U6"/>
    <mergeCell ref="A1:Z1"/>
    <mergeCell ref="A2:Z2"/>
    <mergeCell ref="A3:Z3"/>
    <mergeCell ref="A4:Z4"/>
    <mergeCell ref="W5:Z5"/>
    <mergeCell ref="A6:A7"/>
    <mergeCell ref="B6:B7"/>
    <mergeCell ref="C6:C7"/>
    <mergeCell ref="D6:D7"/>
    <mergeCell ref="E6:E7"/>
  </mergeCells>
  <printOptions horizontalCentered="1"/>
  <pageMargins left="0.25" right="0.25" top="0.75" bottom="0.75" header="0.3" footer="0.3"/>
  <pageSetup paperSize="9" scale="40" fitToHeight="0" orientation="landscape"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9CDD2-C71F-4541-9AA8-F98D39603CC1}">
  <sheetPr>
    <pageSetUpPr fitToPage="1"/>
  </sheetPr>
  <dimension ref="A1:AJ496"/>
  <sheetViews>
    <sheetView zoomScale="60" zoomScaleNormal="60" zoomScaleSheetLayoutView="53" workbookViewId="0">
      <pane ySplit="7" topLeftCell="A8" activePane="bottomLeft" state="frozen"/>
      <selection pane="bottomLeft" activeCell="AJ11" sqref="AJ11"/>
    </sheetView>
  </sheetViews>
  <sheetFormatPr defaultRowHeight="21"/>
  <cols>
    <col min="1" max="1" width="7.5703125" style="241" customWidth="1"/>
    <col min="2" max="2" width="10.28515625" style="254" customWidth="1"/>
    <col min="3" max="3" width="17.42578125" style="254" customWidth="1"/>
    <col min="4" max="4" width="16.42578125" style="254" bestFit="1" customWidth="1"/>
    <col min="5" max="5" width="10.140625" style="254" customWidth="1"/>
    <col min="6" max="6" width="12.85546875" style="254" customWidth="1"/>
    <col min="7" max="7" width="13.7109375" style="254" customWidth="1"/>
    <col min="8" max="8" width="17" style="254" customWidth="1"/>
    <col min="9" max="12" width="3.140625" style="241" hidden="1" customWidth="1"/>
    <col min="13" max="13" width="17" style="241" hidden="1" customWidth="1"/>
    <col min="14" max="14" width="11.42578125" style="241" hidden="1" customWidth="1"/>
    <col min="15" max="15" width="12.42578125" style="241" hidden="1" customWidth="1"/>
    <col min="16" max="16" width="14.42578125" style="254" customWidth="1"/>
    <col min="17" max="17" width="18.5703125" style="254" customWidth="1"/>
    <col min="18" max="18" width="13.85546875" style="254" customWidth="1"/>
    <col min="19" max="19" width="14.85546875" style="254" customWidth="1"/>
    <col min="20" max="20" width="8.42578125" style="254" customWidth="1"/>
    <col min="21" max="22" width="8.140625" style="254" customWidth="1"/>
    <col min="23" max="23" width="6.7109375" style="254" customWidth="1"/>
    <col min="24" max="24" width="7.28515625" style="254" customWidth="1"/>
    <col min="25" max="25" width="7.85546875" style="254" customWidth="1"/>
    <col min="26" max="26" width="24.7109375" style="254" customWidth="1"/>
    <col min="27" max="27" width="27.42578125" style="254" customWidth="1"/>
    <col min="28" max="28" width="18.140625" style="254" customWidth="1"/>
    <col min="29" max="29" width="21.42578125" style="254" customWidth="1"/>
    <col min="30" max="30" width="38.28515625" style="241" customWidth="1"/>
    <col min="31" max="31" width="13.85546875" style="241" hidden="1" customWidth="1"/>
    <col min="32" max="32" width="10.140625" style="241" hidden="1" customWidth="1"/>
    <col min="33" max="33" width="2" style="241" hidden="1" customWidth="1"/>
    <col min="34" max="34" width="21.7109375" style="241" customWidth="1"/>
    <col min="35" max="35" width="16.5703125" style="241" hidden="1" customWidth="1"/>
    <col min="36" max="36" width="21.42578125" style="241" customWidth="1"/>
    <col min="37" max="16384" width="9.140625" style="241"/>
  </cols>
  <sheetData>
    <row r="1" spans="1:36" s="225" customFormat="1" ht="31.9" customHeight="1">
      <c r="A1" s="1338" t="s">
        <v>2083</v>
      </c>
      <c r="B1" s="1338"/>
      <c r="C1" s="1338"/>
      <c r="D1" s="1338"/>
      <c r="E1" s="1338"/>
      <c r="F1" s="1338"/>
      <c r="G1" s="1338"/>
      <c r="H1" s="1338"/>
      <c r="I1" s="1338"/>
      <c r="J1" s="1338"/>
      <c r="K1" s="1338"/>
      <c r="L1" s="1338"/>
      <c r="M1" s="1338"/>
      <c r="N1" s="1338"/>
      <c r="O1" s="1338"/>
      <c r="P1" s="1338"/>
      <c r="Q1" s="1338"/>
      <c r="R1" s="1338"/>
      <c r="S1" s="1338"/>
      <c r="T1" s="1338"/>
      <c r="U1" s="1338"/>
      <c r="V1" s="1338"/>
      <c r="W1" s="1338"/>
      <c r="X1" s="1338"/>
      <c r="Y1" s="1338"/>
      <c r="Z1" s="1338"/>
      <c r="AA1" s="1338"/>
      <c r="AB1" s="1338"/>
      <c r="AC1" s="1338"/>
      <c r="AD1" s="1338"/>
      <c r="AE1" s="1338"/>
      <c r="AF1" s="1338"/>
      <c r="AG1" s="1338"/>
      <c r="AH1" s="1338"/>
      <c r="AI1" s="1338"/>
      <c r="AJ1" s="1338"/>
    </row>
    <row r="2" spans="1:36" s="225" customFormat="1" ht="37.15" customHeight="1">
      <c r="A2" s="1339" t="s">
        <v>2084</v>
      </c>
      <c r="B2" s="1340"/>
      <c r="C2" s="1340"/>
      <c r="D2" s="1340"/>
      <c r="E2" s="1340"/>
      <c r="F2" s="1340"/>
      <c r="G2" s="1340"/>
      <c r="H2" s="1340"/>
      <c r="I2" s="1340"/>
      <c r="J2" s="1340"/>
      <c r="K2" s="1340"/>
      <c r="L2" s="1340"/>
      <c r="M2" s="1340"/>
      <c r="N2" s="1340"/>
      <c r="O2" s="1340"/>
      <c r="P2" s="1340"/>
      <c r="Q2" s="1340"/>
      <c r="R2" s="1340"/>
      <c r="S2" s="1340"/>
      <c r="T2" s="1340"/>
      <c r="U2" s="1340"/>
      <c r="V2" s="1340"/>
      <c r="W2" s="1340"/>
      <c r="X2" s="1340"/>
      <c r="Y2" s="1340"/>
      <c r="Z2" s="1340"/>
      <c r="AA2" s="1340"/>
      <c r="AB2" s="1340"/>
      <c r="AC2" s="1340"/>
      <c r="AD2" s="1340"/>
      <c r="AE2" s="1340"/>
      <c r="AF2" s="1340"/>
      <c r="AG2" s="1340"/>
      <c r="AH2" s="1340"/>
      <c r="AI2" s="1340"/>
      <c r="AJ2" s="1341"/>
    </row>
    <row r="3" spans="1:36" s="225" customFormat="1" ht="28.9" customHeight="1">
      <c r="A3" s="1342" t="s">
        <v>3481</v>
      </c>
      <c r="B3" s="1343"/>
      <c r="C3" s="1343"/>
      <c r="D3" s="1343"/>
      <c r="E3" s="1343"/>
      <c r="F3" s="1343"/>
      <c r="G3" s="1343"/>
      <c r="H3" s="1343"/>
      <c r="I3" s="1343"/>
      <c r="J3" s="1343"/>
      <c r="K3" s="1343"/>
      <c r="L3" s="1343"/>
      <c r="M3" s="1343"/>
      <c r="N3" s="1343"/>
      <c r="O3" s="1343"/>
      <c r="P3" s="1343"/>
      <c r="Q3" s="1343"/>
      <c r="R3" s="1343"/>
      <c r="S3" s="1343"/>
      <c r="T3" s="1343"/>
      <c r="U3" s="1343"/>
      <c r="V3" s="1343"/>
      <c r="W3" s="1343"/>
      <c r="X3" s="1343"/>
      <c r="Y3" s="1343"/>
      <c r="Z3" s="1343"/>
      <c r="AA3" s="1343"/>
      <c r="AB3" s="1343"/>
      <c r="AC3" s="1343"/>
      <c r="AD3" s="1343"/>
      <c r="AE3" s="1343"/>
      <c r="AF3" s="1343"/>
      <c r="AG3" s="1343"/>
      <c r="AH3" s="1343"/>
      <c r="AI3" s="1343"/>
      <c r="AJ3" s="1344"/>
    </row>
    <row r="4" spans="1:36" s="225" customFormat="1" ht="42" customHeight="1">
      <c r="A4" s="1345" t="s">
        <v>3482</v>
      </c>
      <c r="B4" s="1346"/>
      <c r="C4" s="1346"/>
      <c r="D4" s="1346"/>
      <c r="E4" s="1346"/>
      <c r="F4" s="1346"/>
      <c r="G4" s="1346"/>
      <c r="H4" s="1346"/>
      <c r="I4" s="1346"/>
      <c r="J4" s="1346"/>
      <c r="K4" s="1346"/>
      <c r="L4" s="1346"/>
      <c r="M4" s="1346"/>
      <c r="N4" s="1346"/>
      <c r="O4" s="1346"/>
      <c r="P4" s="1346"/>
      <c r="Q4" s="1346"/>
      <c r="R4" s="1346"/>
      <c r="S4" s="1346"/>
      <c r="T4" s="1346"/>
      <c r="U4" s="1346"/>
      <c r="V4" s="1346"/>
      <c r="W4" s="1346"/>
      <c r="X4" s="1346"/>
      <c r="Y4" s="1346"/>
      <c r="Z4" s="1346"/>
      <c r="AA4" s="1346"/>
      <c r="AB4" s="1346"/>
      <c r="AC4" s="1346"/>
      <c r="AD4" s="1346"/>
      <c r="AE4" s="1346"/>
      <c r="AF4" s="1346"/>
      <c r="AG4" s="1346"/>
      <c r="AH4" s="1346"/>
      <c r="AI4" s="1346"/>
      <c r="AJ4" s="1347"/>
    </row>
    <row r="5" spans="1:36" s="225" customFormat="1">
      <c r="A5" s="229" t="s">
        <v>3483</v>
      </c>
      <c r="B5" s="226"/>
      <c r="C5" s="226"/>
      <c r="D5" s="226"/>
      <c r="E5" s="226"/>
      <c r="F5" s="226"/>
      <c r="G5" s="226"/>
      <c r="H5" s="226"/>
      <c r="I5" s="226"/>
      <c r="J5" s="226"/>
      <c r="K5" s="226"/>
      <c r="L5" s="226"/>
      <c r="M5" s="226"/>
      <c r="N5" s="226"/>
      <c r="O5" s="226"/>
      <c r="P5" s="226"/>
      <c r="Q5" s="226"/>
      <c r="R5" s="226"/>
      <c r="S5" s="226"/>
      <c r="T5" s="226"/>
      <c r="U5" s="226"/>
      <c r="V5" s="226"/>
      <c r="W5" s="226"/>
      <c r="X5" s="226"/>
      <c r="Y5" s="226"/>
      <c r="Z5" s="226"/>
      <c r="AA5" s="226"/>
      <c r="AB5" s="226"/>
      <c r="AC5" s="226"/>
      <c r="AD5" s="227"/>
      <c r="AE5" s="228"/>
      <c r="AF5" s="228"/>
      <c r="AG5" s="1348"/>
      <c r="AH5" s="1348"/>
      <c r="AI5" s="228"/>
      <c r="AJ5" s="228" t="s">
        <v>3484</v>
      </c>
    </row>
    <row r="6" spans="1:36" s="225" customFormat="1" ht="43.9" customHeight="1">
      <c r="A6" s="1329" t="s">
        <v>1402</v>
      </c>
      <c r="B6" s="1329" t="s">
        <v>2089</v>
      </c>
      <c r="C6" s="1329" t="s">
        <v>2090</v>
      </c>
      <c r="D6" s="1329" t="s">
        <v>2091</v>
      </c>
      <c r="E6" s="1329" t="s">
        <v>2092</v>
      </c>
      <c r="F6" s="1329" t="s">
        <v>2093</v>
      </c>
      <c r="G6" s="1333" t="s">
        <v>3485</v>
      </c>
      <c r="H6" s="1329" t="s">
        <v>2094</v>
      </c>
      <c r="I6" s="1329" t="s">
        <v>3486</v>
      </c>
      <c r="J6" s="1329"/>
      <c r="K6" s="1329"/>
      <c r="L6" s="1329"/>
      <c r="M6" s="1329" t="s">
        <v>3487</v>
      </c>
      <c r="N6" s="1329" t="s">
        <v>3488</v>
      </c>
      <c r="O6" s="1329" t="s">
        <v>3489</v>
      </c>
      <c r="P6" s="1329" t="s">
        <v>2095</v>
      </c>
      <c r="Q6" s="1329" t="s">
        <v>2096</v>
      </c>
      <c r="R6" s="1329" t="s">
        <v>2097</v>
      </c>
      <c r="S6" s="1329" t="s">
        <v>2098</v>
      </c>
      <c r="T6" s="1329" t="s">
        <v>2099</v>
      </c>
      <c r="U6" s="1329"/>
      <c r="V6" s="1329"/>
      <c r="W6" s="1329" t="s">
        <v>2100</v>
      </c>
      <c r="X6" s="1329"/>
      <c r="Y6" s="1329"/>
      <c r="Z6" s="1329" t="s">
        <v>2101</v>
      </c>
      <c r="AA6" s="1329" t="s">
        <v>2102</v>
      </c>
      <c r="AB6" s="1328" t="s">
        <v>2103</v>
      </c>
      <c r="AC6" s="1328"/>
      <c r="AD6" s="1328" t="s">
        <v>2104</v>
      </c>
      <c r="AE6" s="1329" t="s">
        <v>3490</v>
      </c>
      <c r="AF6" s="1329" t="s">
        <v>3491</v>
      </c>
      <c r="AG6" s="1329" t="s">
        <v>3492</v>
      </c>
      <c r="AH6" s="1328" t="s">
        <v>3493</v>
      </c>
      <c r="AI6" s="1336" t="s">
        <v>3494</v>
      </c>
      <c r="AJ6" s="1333" t="s">
        <v>21</v>
      </c>
    </row>
    <row r="7" spans="1:36" s="233" customFormat="1" ht="41.45" customHeight="1">
      <c r="A7" s="1329"/>
      <c r="B7" s="1329"/>
      <c r="C7" s="1329"/>
      <c r="D7" s="1329"/>
      <c r="E7" s="1329"/>
      <c r="F7" s="1329"/>
      <c r="G7" s="1335"/>
      <c r="H7" s="1329"/>
      <c r="I7" s="230" t="s">
        <v>384</v>
      </c>
      <c r="J7" s="230" t="s">
        <v>3495</v>
      </c>
      <c r="K7" s="230" t="s">
        <v>3496</v>
      </c>
      <c r="L7" s="230" t="s">
        <v>3497</v>
      </c>
      <c r="M7" s="1329"/>
      <c r="N7" s="1329"/>
      <c r="O7" s="1329"/>
      <c r="P7" s="1329"/>
      <c r="Q7" s="1329"/>
      <c r="R7" s="1329"/>
      <c r="S7" s="1329"/>
      <c r="T7" s="230" t="s">
        <v>2108</v>
      </c>
      <c r="U7" s="230" t="s">
        <v>2109</v>
      </c>
      <c r="V7" s="230" t="s">
        <v>37</v>
      </c>
      <c r="W7" s="230" t="s">
        <v>2108</v>
      </c>
      <c r="X7" s="230" t="s">
        <v>2109</v>
      </c>
      <c r="Y7" s="230" t="s">
        <v>37</v>
      </c>
      <c r="Z7" s="1329"/>
      <c r="AA7" s="1329"/>
      <c r="AB7" s="232" t="s">
        <v>2110</v>
      </c>
      <c r="AC7" s="232" t="s">
        <v>3498</v>
      </c>
      <c r="AD7" s="1328"/>
      <c r="AE7" s="1329"/>
      <c r="AF7" s="1329"/>
      <c r="AG7" s="1329"/>
      <c r="AH7" s="1328"/>
      <c r="AI7" s="1337"/>
      <c r="AJ7" s="1335"/>
    </row>
    <row r="8" spans="1:36" s="233" customFormat="1" ht="32.450000000000003" customHeight="1">
      <c r="A8" s="230">
        <v>1</v>
      </c>
      <c r="B8" s="230" t="s">
        <v>2112</v>
      </c>
      <c r="C8" s="230" t="s">
        <v>2113</v>
      </c>
      <c r="D8" s="230" t="s">
        <v>3499</v>
      </c>
      <c r="E8" s="230">
        <v>29.9</v>
      </c>
      <c r="F8" s="230"/>
      <c r="G8" s="230"/>
      <c r="H8" s="234">
        <v>0</v>
      </c>
      <c r="I8" s="230"/>
      <c r="J8" s="230"/>
      <c r="K8" s="230"/>
      <c r="L8" s="230"/>
      <c r="M8" s="230" t="s">
        <v>2112</v>
      </c>
      <c r="N8" s="230"/>
      <c r="O8" s="230"/>
      <c r="P8" s="230">
        <v>215.04900000000001</v>
      </c>
      <c r="Q8" s="230" t="s">
        <v>2112</v>
      </c>
      <c r="R8" s="235">
        <v>151.994</v>
      </c>
      <c r="S8" s="235">
        <f>R8/2</f>
        <v>75.997</v>
      </c>
      <c r="T8" s="230">
        <v>0</v>
      </c>
      <c r="U8" s="230">
        <v>42</v>
      </c>
      <c r="V8" s="230">
        <f>T8+U8</f>
        <v>42</v>
      </c>
      <c r="W8" s="230">
        <v>0</v>
      </c>
      <c r="X8" s="230">
        <v>45</v>
      </c>
      <c r="Y8" s="230">
        <f>W8+X8</f>
        <v>45</v>
      </c>
      <c r="Z8" s="224" t="s">
        <v>3500</v>
      </c>
      <c r="AA8" s="224" t="s">
        <v>3501</v>
      </c>
      <c r="AB8" s="236">
        <v>553529.005</v>
      </c>
      <c r="AC8" s="236">
        <v>3185111.0060000001</v>
      </c>
      <c r="AD8" s="226"/>
      <c r="AE8" s="230"/>
      <c r="AF8" s="230"/>
      <c r="AG8" s="230"/>
      <c r="AH8" s="226" t="s">
        <v>3502</v>
      </c>
      <c r="AI8" s="237"/>
      <c r="AJ8" s="231" t="s">
        <v>3503</v>
      </c>
    </row>
    <row r="9" spans="1:36" s="233" customFormat="1" ht="19.899999999999999" customHeight="1">
      <c r="A9" s="230"/>
      <c r="B9" s="230"/>
      <c r="C9" s="230"/>
      <c r="D9" s="230"/>
      <c r="E9" s="230"/>
      <c r="F9" s="234">
        <v>151.994</v>
      </c>
      <c r="G9" s="230"/>
      <c r="H9" s="234"/>
      <c r="I9" s="230"/>
      <c r="J9" s="230"/>
      <c r="K9" s="230"/>
      <c r="L9" s="230"/>
      <c r="M9" s="230"/>
      <c r="N9" s="230"/>
      <c r="O9" s="230"/>
      <c r="P9" s="230"/>
      <c r="Q9" s="230"/>
      <c r="R9" s="235"/>
      <c r="S9" s="235"/>
      <c r="T9" s="230"/>
      <c r="U9" s="230"/>
      <c r="V9" s="230"/>
      <c r="W9" s="230"/>
      <c r="X9" s="230"/>
      <c r="Y9" s="230"/>
      <c r="Z9" s="224"/>
      <c r="AA9" s="224"/>
      <c r="AB9" s="236"/>
      <c r="AC9" s="236"/>
      <c r="AD9" s="226"/>
      <c r="AE9" s="230"/>
      <c r="AF9" s="230"/>
      <c r="AG9" s="230"/>
      <c r="AH9" s="226"/>
      <c r="AI9" s="237"/>
      <c r="AJ9" s="231"/>
    </row>
    <row r="10" spans="1:36" s="233" customFormat="1" ht="19.899999999999999" customHeight="1">
      <c r="A10" s="230">
        <v>2</v>
      </c>
      <c r="B10" s="230" t="s">
        <v>2117</v>
      </c>
      <c r="C10" s="230" t="s">
        <v>260</v>
      </c>
      <c r="D10" s="230" t="s">
        <v>275</v>
      </c>
      <c r="E10" s="230">
        <v>47.97</v>
      </c>
      <c r="F10" s="234"/>
      <c r="G10" s="234">
        <v>151.994</v>
      </c>
      <c r="H10" s="234">
        <f>H8+F9</f>
        <v>151.994</v>
      </c>
      <c r="I10" s="230"/>
      <c r="J10" s="230"/>
      <c r="K10" s="230"/>
      <c r="L10" s="230"/>
      <c r="M10" s="230" t="s">
        <v>2112</v>
      </c>
      <c r="N10" s="230"/>
      <c r="O10" s="230"/>
      <c r="P10" s="230">
        <v>214.7</v>
      </c>
      <c r="Q10" s="230" t="s">
        <v>3504</v>
      </c>
      <c r="R10" s="235">
        <v>561.99400000000003</v>
      </c>
      <c r="S10" s="235">
        <f t="shared" ref="S10" si="0">R10/2</f>
        <v>280.99700000000001</v>
      </c>
      <c r="T10" s="230">
        <v>112</v>
      </c>
      <c r="U10" s="230">
        <v>183</v>
      </c>
      <c r="V10" s="230">
        <f t="shared" ref="V10" si="1">T10+U10</f>
        <v>295</v>
      </c>
      <c r="W10" s="230">
        <v>110</v>
      </c>
      <c r="X10" s="230">
        <v>190</v>
      </c>
      <c r="Y10" s="230">
        <f t="shared" ref="Y10" si="2">W10+X10</f>
        <v>300</v>
      </c>
      <c r="Z10" s="224" t="s">
        <v>3505</v>
      </c>
      <c r="AA10" s="224" t="s">
        <v>3506</v>
      </c>
      <c r="AB10" s="238">
        <v>553529</v>
      </c>
      <c r="AC10" s="238">
        <v>3185263</v>
      </c>
      <c r="AD10" s="226"/>
      <c r="AE10" s="230"/>
      <c r="AF10" s="230"/>
      <c r="AG10" s="230"/>
      <c r="AH10" s="226" t="s">
        <v>3502</v>
      </c>
      <c r="AI10" s="237"/>
      <c r="AJ10" s="231"/>
    </row>
    <row r="11" spans="1:36" s="233" customFormat="1" ht="19.899999999999999" customHeight="1">
      <c r="A11" s="230"/>
      <c r="B11" s="230"/>
      <c r="C11" s="230"/>
      <c r="D11" s="230"/>
      <c r="E11" s="230"/>
      <c r="F11" s="234">
        <v>410</v>
      </c>
      <c r="G11" s="235"/>
      <c r="H11" s="234"/>
      <c r="I11" s="230"/>
      <c r="J11" s="230"/>
      <c r="K11" s="230"/>
      <c r="L11" s="230"/>
      <c r="M11" s="230"/>
      <c r="N11" s="230"/>
      <c r="O11" s="230"/>
      <c r="P11" s="230"/>
      <c r="Q11" s="230"/>
      <c r="R11" s="235"/>
      <c r="S11" s="235"/>
      <c r="T11" s="230"/>
      <c r="U11" s="230"/>
      <c r="V11" s="230"/>
      <c r="W11" s="230"/>
      <c r="X11" s="230"/>
      <c r="Y11" s="230"/>
      <c r="Z11" s="224"/>
      <c r="AA11" s="224"/>
      <c r="AB11" s="236"/>
      <c r="AC11" s="236"/>
      <c r="AD11" s="226" t="s">
        <v>3507</v>
      </c>
      <c r="AE11" s="230"/>
      <c r="AF11" s="230"/>
      <c r="AG11" s="230"/>
      <c r="AH11" s="226"/>
      <c r="AI11" s="237"/>
      <c r="AJ11" s="231"/>
    </row>
    <row r="12" spans="1:36" s="233" customFormat="1" ht="19.899999999999999" customHeight="1">
      <c r="A12" s="230">
        <v>3</v>
      </c>
      <c r="B12" s="230" t="s">
        <v>2112</v>
      </c>
      <c r="C12" s="230" t="s">
        <v>261</v>
      </c>
      <c r="D12" s="230" t="s">
        <v>276</v>
      </c>
      <c r="E12" s="230">
        <v>54.15</v>
      </c>
      <c r="F12" s="234"/>
      <c r="G12" s="235"/>
      <c r="H12" s="234">
        <f>H10+F11</f>
        <v>561.99400000000003</v>
      </c>
      <c r="I12" s="230"/>
      <c r="J12" s="230"/>
      <c r="K12" s="230"/>
      <c r="L12" s="230"/>
      <c r="M12" s="230" t="s">
        <v>2112</v>
      </c>
      <c r="N12" s="230"/>
      <c r="O12" s="230"/>
      <c r="P12" s="230">
        <v>213.28700000000001</v>
      </c>
      <c r="Q12" s="230" t="s">
        <v>2112</v>
      </c>
      <c r="R12" s="235">
        <v>839.49400000000003</v>
      </c>
      <c r="S12" s="235">
        <f t="shared" ref="S12" si="3">R12/2</f>
        <v>419.74700000000001</v>
      </c>
      <c r="T12" s="230">
        <v>227</v>
      </c>
      <c r="U12" s="230">
        <v>248</v>
      </c>
      <c r="V12" s="230">
        <f t="shared" ref="V12" si="4">T12+U12</f>
        <v>475</v>
      </c>
      <c r="W12" s="230">
        <v>221</v>
      </c>
      <c r="X12" s="230">
        <v>238</v>
      </c>
      <c r="Y12" s="230">
        <f t="shared" ref="Y12" si="5">W12+X12</f>
        <v>459</v>
      </c>
      <c r="Z12" s="224" t="s">
        <v>3508</v>
      </c>
      <c r="AA12" s="224" t="s">
        <v>3509</v>
      </c>
      <c r="AB12" s="238">
        <v>553583.4</v>
      </c>
      <c r="AC12" s="224">
        <v>3185669.375</v>
      </c>
      <c r="AD12" s="226"/>
      <c r="AE12" s="230"/>
      <c r="AF12" s="230"/>
      <c r="AG12" s="230"/>
      <c r="AH12" s="226" t="s">
        <v>3502</v>
      </c>
      <c r="AI12" s="237"/>
      <c r="AJ12" s="231"/>
    </row>
    <row r="13" spans="1:36" s="233" customFormat="1" ht="19.899999999999999" customHeight="1">
      <c r="A13" s="230"/>
      <c r="B13" s="230"/>
      <c r="C13" s="230"/>
      <c r="D13" s="230"/>
      <c r="E13" s="230"/>
      <c r="F13" s="234">
        <v>429.49400000000003</v>
      </c>
      <c r="G13" s="235"/>
      <c r="H13" s="234"/>
      <c r="I13" s="230"/>
      <c r="J13" s="230"/>
      <c r="K13" s="230"/>
      <c r="L13" s="230"/>
      <c r="M13" s="230"/>
      <c r="N13" s="230"/>
      <c r="O13" s="230"/>
      <c r="P13" s="230"/>
      <c r="Q13" s="230"/>
      <c r="R13" s="235"/>
      <c r="S13" s="235"/>
      <c r="T13" s="230"/>
      <c r="U13" s="230"/>
      <c r="V13" s="230"/>
      <c r="W13" s="230"/>
      <c r="X13" s="230"/>
      <c r="Y13" s="230"/>
      <c r="Z13" s="224"/>
      <c r="AA13" s="224"/>
      <c r="AB13" s="236"/>
      <c r="AC13" s="236"/>
      <c r="AD13" s="226"/>
      <c r="AE13" s="230"/>
      <c r="AF13" s="230"/>
      <c r="AG13" s="230"/>
      <c r="AH13" s="226"/>
      <c r="AI13" s="237"/>
      <c r="AJ13" s="231"/>
    </row>
    <row r="14" spans="1:36" s="233" customFormat="1" ht="19.899999999999999" customHeight="1">
      <c r="A14" s="230">
        <v>4</v>
      </c>
      <c r="B14" s="230" t="s">
        <v>148</v>
      </c>
      <c r="C14" s="230" t="s">
        <v>262</v>
      </c>
      <c r="D14" s="230" t="s">
        <v>275</v>
      </c>
      <c r="E14" s="230">
        <v>47.97</v>
      </c>
      <c r="F14" s="234"/>
      <c r="G14" s="235">
        <f>SUM(F11:F13)</f>
        <v>839.49400000000003</v>
      </c>
      <c r="H14" s="234">
        <f>H12+F13</f>
        <v>991.48800000000006</v>
      </c>
      <c r="I14" s="230"/>
      <c r="J14" s="230"/>
      <c r="K14" s="230"/>
      <c r="L14" s="230"/>
      <c r="M14" s="230" t="s">
        <v>2112</v>
      </c>
      <c r="N14" s="230"/>
      <c r="O14" s="230"/>
      <c r="P14" s="230">
        <v>212.35</v>
      </c>
      <c r="Q14" s="230" t="s">
        <v>3510</v>
      </c>
      <c r="R14" s="235">
        <v>657.75099999999998</v>
      </c>
      <c r="S14" s="235">
        <f t="shared" ref="S14" si="6">R14/2</f>
        <v>328.87549999999999</v>
      </c>
      <c r="T14" s="230">
        <v>182</v>
      </c>
      <c r="U14" s="230">
        <v>-19</v>
      </c>
      <c r="V14" s="230">
        <f t="shared" ref="V14" si="7">T14+U14</f>
        <v>163</v>
      </c>
      <c r="W14" s="230">
        <v>192</v>
      </c>
      <c r="X14" s="230">
        <v>56</v>
      </c>
      <c r="Y14" s="230">
        <f t="shared" ref="Y14" si="8">W14+X14</f>
        <v>248</v>
      </c>
      <c r="Z14" s="224" t="s">
        <v>3511</v>
      </c>
      <c r="AA14" s="224" t="s">
        <v>3512</v>
      </c>
      <c r="AB14" s="236">
        <v>553640.38600000006</v>
      </c>
      <c r="AC14" s="236">
        <v>3186095.0720000002</v>
      </c>
      <c r="AD14" s="226"/>
      <c r="AE14" s="230"/>
      <c r="AF14" s="230"/>
      <c r="AG14" s="230"/>
      <c r="AH14" s="226" t="s">
        <v>3502</v>
      </c>
      <c r="AI14" s="237"/>
      <c r="AJ14" s="231"/>
    </row>
    <row r="15" spans="1:36" s="233" customFormat="1" ht="19.899999999999999" customHeight="1">
      <c r="A15" s="230"/>
      <c r="B15" s="230"/>
      <c r="C15" s="230"/>
      <c r="D15" s="230"/>
      <c r="E15" s="230"/>
      <c r="F15" s="234">
        <v>228.25700000000001</v>
      </c>
      <c r="G15" s="235"/>
      <c r="H15" s="234"/>
      <c r="I15" s="230"/>
      <c r="J15" s="230"/>
      <c r="K15" s="230"/>
      <c r="L15" s="230"/>
      <c r="M15" s="230"/>
      <c r="N15" s="230"/>
      <c r="O15" s="230"/>
      <c r="P15" s="230"/>
      <c r="Q15" s="230"/>
      <c r="R15" s="235"/>
      <c r="S15" s="235"/>
      <c r="T15" s="230"/>
      <c r="U15" s="230"/>
      <c r="V15" s="230"/>
      <c r="W15" s="230"/>
      <c r="X15" s="230"/>
      <c r="Y15" s="230"/>
      <c r="Z15" s="224"/>
      <c r="AA15" s="224"/>
      <c r="AB15" s="236"/>
      <c r="AC15" s="236"/>
      <c r="AD15" s="226" t="s">
        <v>3513</v>
      </c>
      <c r="AE15" s="230"/>
      <c r="AF15" s="230"/>
      <c r="AG15" s="230"/>
      <c r="AH15" s="226"/>
      <c r="AI15" s="237"/>
      <c r="AJ15" s="231"/>
    </row>
    <row r="16" spans="1:36" s="233" customFormat="1" ht="19.899999999999999" customHeight="1">
      <c r="A16" s="230">
        <v>5</v>
      </c>
      <c r="B16" s="230" t="s">
        <v>150</v>
      </c>
      <c r="C16" s="230" t="s">
        <v>264</v>
      </c>
      <c r="D16" s="230" t="s">
        <v>277</v>
      </c>
      <c r="E16" s="230">
        <v>53.97</v>
      </c>
      <c r="F16" s="234"/>
      <c r="G16" s="234">
        <v>228.25700000000001</v>
      </c>
      <c r="H16" s="234">
        <f>H14+F15</f>
        <v>1219.7450000000001</v>
      </c>
      <c r="I16" s="230"/>
      <c r="J16" s="230"/>
      <c r="K16" s="230"/>
      <c r="L16" s="230"/>
      <c r="M16" s="230" t="s">
        <v>2112</v>
      </c>
      <c r="N16" s="230"/>
      <c r="O16" s="230"/>
      <c r="P16" s="230">
        <v>217.18</v>
      </c>
      <c r="Q16" s="230" t="s">
        <v>3514</v>
      </c>
      <c r="R16" s="235">
        <v>459.17700000000002</v>
      </c>
      <c r="S16" s="235">
        <f t="shared" ref="S16" si="9">R16/2</f>
        <v>229.58850000000001</v>
      </c>
      <c r="T16" s="230">
        <v>248</v>
      </c>
      <c r="U16" s="230">
        <v>164</v>
      </c>
      <c r="V16" s="230">
        <f t="shared" ref="V16" si="10">T16+U16</f>
        <v>412</v>
      </c>
      <c r="W16" s="230">
        <v>172</v>
      </c>
      <c r="X16" s="230">
        <v>137</v>
      </c>
      <c r="Y16" s="230">
        <f t="shared" ref="Y16" si="11">W16+X16</f>
        <v>309</v>
      </c>
      <c r="Z16" s="224" t="s">
        <v>3515</v>
      </c>
      <c r="AA16" s="224" t="s">
        <v>3516</v>
      </c>
      <c r="AB16" s="236">
        <v>553474.755</v>
      </c>
      <c r="AC16" s="236">
        <v>3186252.1320000002</v>
      </c>
      <c r="AD16" s="226"/>
      <c r="AE16" s="230"/>
      <c r="AF16" s="230"/>
      <c r="AG16" s="230"/>
      <c r="AH16" s="226" t="s">
        <v>3502</v>
      </c>
      <c r="AI16" s="237"/>
      <c r="AJ16" s="231"/>
    </row>
    <row r="17" spans="1:36" s="233" customFormat="1" ht="19.899999999999999" customHeight="1">
      <c r="A17" s="230"/>
      <c r="B17" s="230"/>
      <c r="C17" s="230"/>
      <c r="D17" s="230"/>
      <c r="E17" s="230"/>
      <c r="F17" s="234">
        <v>230.92</v>
      </c>
      <c r="G17" s="235"/>
      <c r="H17" s="234"/>
      <c r="I17" s="230"/>
      <c r="J17" s="230"/>
      <c r="K17" s="230"/>
      <c r="L17" s="230"/>
      <c r="M17" s="230"/>
      <c r="N17" s="230"/>
      <c r="O17" s="230"/>
      <c r="P17" s="230"/>
      <c r="Q17" s="230"/>
      <c r="R17" s="235"/>
      <c r="S17" s="235"/>
      <c r="T17" s="230"/>
      <c r="U17" s="230"/>
      <c r="V17" s="230"/>
      <c r="W17" s="230"/>
      <c r="X17" s="230"/>
      <c r="Y17" s="230"/>
      <c r="Z17" s="224"/>
      <c r="AA17" s="224"/>
      <c r="AB17" s="236"/>
      <c r="AC17" s="236"/>
      <c r="AD17" s="226" t="s">
        <v>3517</v>
      </c>
      <c r="AE17" s="230"/>
      <c r="AF17" s="230"/>
      <c r="AG17" s="230"/>
      <c r="AH17" s="226"/>
      <c r="AI17" s="237"/>
      <c r="AJ17" s="231"/>
    </row>
    <row r="18" spans="1:36" s="233" customFormat="1" ht="19.899999999999999" customHeight="1">
      <c r="A18" s="230">
        <v>6</v>
      </c>
      <c r="B18" s="230" t="s">
        <v>2152</v>
      </c>
      <c r="C18" s="230" t="s">
        <v>266</v>
      </c>
      <c r="D18" s="230" t="s">
        <v>278</v>
      </c>
      <c r="E18" s="230">
        <v>50.97</v>
      </c>
      <c r="F18" s="234"/>
      <c r="G18" s="234">
        <v>230.92</v>
      </c>
      <c r="H18" s="234">
        <f>H16+F17</f>
        <v>1450.6650000000002</v>
      </c>
      <c r="I18" s="230"/>
      <c r="J18" s="230"/>
      <c r="K18" s="230"/>
      <c r="L18" s="230"/>
      <c r="M18" s="230" t="s">
        <v>2112</v>
      </c>
      <c r="N18" s="230"/>
      <c r="O18" s="230"/>
      <c r="P18" s="230">
        <v>216.15</v>
      </c>
      <c r="Q18" s="230" t="s">
        <v>3518</v>
      </c>
      <c r="R18" s="235">
        <v>604.01800000000003</v>
      </c>
      <c r="S18" s="235">
        <f t="shared" ref="S18" si="12">R18/2</f>
        <v>302.00900000000001</v>
      </c>
      <c r="T18" s="230">
        <v>67</v>
      </c>
      <c r="U18" s="230">
        <v>222</v>
      </c>
      <c r="V18" s="230">
        <f t="shared" ref="V18" si="13">T18+U18</f>
        <v>289</v>
      </c>
      <c r="W18" s="230">
        <v>94</v>
      </c>
      <c r="X18" s="230">
        <v>209</v>
      </c>
      <c r="Y18" s="230">
        <f t="shared" ref="Y18" si="14">W18+X18</f>
        <v>303</v>
      </c>
      <c r="Z18" s="224" t="s">
        <v>3519</v>
      </c>
      <c r="AA18" s="224" t="s">
        <v>3520</v>
      </c>
      <c r="AB18" s="236">
        <v>553280.20600000001</v>
      </c>
      <c r="AC18" s="236">
        <v>3186376.5290000001</v>
      </c>
      <c r="AD18" s="226"/>
      <c r="AE18" s="230"/>
      <c r="AF18" s="230"/>
      <c r="AG18" s="230"/>
      <c r="AH18" s="226" t="s">
        <v>3502</v>
      </c>
      <c r="AI18" s="237"/>
      <c r="AJ18" s="231"/>
    </row>
    <row r="19" spans="1:36" s="233" customFormat="1" ht="19.899999999999999" customHeight="1">
      <c r="A19" s="230"/>
      <c r="B19" s="230"/>
      <c r="C19" s="230"/>
      <c r="D19" s="230"/>
      <c r="E19" s="230"/>
      <c r="F19" s="234">
        <v>373.09800000000001</v>
      </c>
      <c r="G19" s="234"/>
      <c r="H19" s="234"/>
      <c r="I19" s="230"/>
      <c r="J19" s="230"/>
      <c r="K19" s="230"/>
      <c r="L19" s="230"/>
      <c r="M19" s="230"/>
      <c r="N19" s="230"/>
      <c r="O19" s="230"/>
      <c r="P19" s="230"/>
      <c r="Q19" s="230"/>
      <c r="R19" s="235"/>
      <c r="S19" s="235"/>
      <c r="T19" s="230"/>
      <c r="U19" s="230"/>
      <c r="V19" s="230"/>
      <c r="W19" s="230"/>
      <c r="X19" s="230"/>
      <c r="Y19" s="230"/>
      <c r="Z19" s="224"/>
      <c r="AA19" s="224"/>
      <c r="AB19" s="236"/>
      <c r="AC19" s="236"/>
      <c r="AD19" s="226" t="s">
        <v>3521</v>
      </c>
      <c r="AE19" s="230"/>
      <c r="AF19" s="230"/>
      <c r="AG19" s="230"/>
      <c r="AH19" s="226"/>
      <c r="AI19" s="237"/>
      <c r="AJ19" s="231"/>
    </row>
    <row r="20" spans="1:36" s="233" customFormat="1" ht="19.899999999999999" customHeight="1">
      <c r="A20" s="230">
        <v>7</v>
      </c>
      <c r="B20" s="230" t="s">
        <v>2157</v>
      </c>
      <c r="C20" s="230" t="s">
        <v>153</v>
      </c>
      <c r="D20" s="230" t="s">
        <v>279</v>
      </c>
      <c r="E20" s="230">
        <v>47.07</v>
      </c>
      <c r="F20" s="234"/>
      <c r="G20" s="234">
        <v>373.09800000000001</v>
      </c>
      <c r="H20" s="234">
        <f>H18+F19</f>
        <v>1823.7630000000001</v>
      </c>
      <c r="I20" s="230"/>
      <c r="J20" s="230"/>
      <c r="K20" s="230"/>
      <c r="L20" s="230"/>
      <c r="M20" s="230" t="s">
        <v>2112</v>
      </c>
      <c r="N20" s="230"/>
      <c r="O20" s="230"/>
      <c r="P20" s="230">
        <v>214.55799999999999</v>
      </c>
      <c r="Q20" s="230" t="s">
        <v>3522</v>
      </c>
      <c r="R20" s="235">
        <v>716.09799999999996</v>
      </c>
      <c r="S20" s="235">
        <f t="shared" ref="S20" si="15">R20/2</f>
        <v>358.04899999999998</v>
      </c>
      <c r="T20" s="230">
        <v>152</v>
      </c>
      <c r="U20" s="230">
        <v>141</v>
      </c>
      <c r="V20" s="230">
        <f t="shared" ref="V20" si="16">T20+U20</f>
        <v>293</v>
      </c>
      <c r="W20" s="230">
        <v>165</v>
      </c>
      <c r="X20" s="230">
        <v>152</v>
      </c>
      <c r="Y20" s="230">
        <f t="shared" ref="Y20" si="17">W20+X20</f>
        <v>317</v>
      </c>
      <c r="Z20" s="224" t="s">
        <v>3523</v>
      </c>
      <c r="AA20" s="224" t="s">
        <v>3524</v>
      </c>
      <c r="AB20" s="224">
        <v>553260.80599999998</v>
      </c>
      <c r="AC20" s="224">
        <v>3186749.122</v>
      </c>
      <c r="AD20" s="226"/>
      <c r="AE20" s="230"/>
      <c r="AF20" s="230"/>
      <c r="AG20" s="230"/>
      <c r="AH20" s="226" t="s">
        <v>3502</v>
      </c>
      <c r="AI20" s="237"/>
      <c r="AJ20" s="231"/>
    </row>
    <row r="21" spans="1:36" s="233" customFormat="1" ht="19.899999999999999" customHeight="1">
      <c r="A21" s="230"/>
      <c r="B21" s="230"/>
      <c r="C21" s="230"/>
      <c r="D21" s="230"/>
      <c r="E21" s="230"/>
      <c r="F21" s="234">
        <v>343</v>
      </c>
      <c r="G21" s="230"/>
      <c r="H21" s="234"/>
      <c r="I21" s="230"/>
      <c r="J21" s="230"/>
      <c r="K21" s="230"/>
      <c r="L21" s="230"/>
      <c r="M21" s="230"/>
      <c r="N21" s="230"/>
      <c r="O21" s="230"/>
      <c r="P21" s="230"/>
      <c r="Q21" s="230"/>
      <c r="R21" s="235"/>
      <c r="S21" s="235"/>
      <c r="T21" s="230"/>
      <c r="U21" s="230"/>
      <c r="V21" s="230"/>
      <c r="W21" s="230"/>
      <c r="X21" s="230"/>
      <c r="Y21" s="230"/>
      <c r="Z21" s="224"/>
      <c r="AA21" s="224"/>
      <c r="AB21" s="236"/>
      <c r="AC21" s="236"/>
      <c r="AD21" s="226" t="s">
        <v>3525</v>
      </c>
      <c r="AE21" s="230"/>
      <c r="AF21" s="230"/>
      <c r="AG21" s="230"/>
      <c r="AH21" s="226"/>
      <c r="AI21" s="237"/>
      <c r="AJ21" s="231"/>
    </row>
    <row r="22" spans="1:36" s="233" customFormat="1" ht="19.899999999999999" customHeight="1">
      <c r="A22" s="230">
        <v>8</v>
      </c>
      <c r="B22" s="230" t="s">
        <v>2112</v>
      </c>
      <c r="C22" s="230" t="s">
        <v>267</v>
      </c>
      <c r="D22" s="230" t="s">
        <v>280</v>
      </c>
      <c r="E22" s="230">
        <v>48.15</v>
      </c>
      <c r="F22" s="234"/>
      <c r="G22" s="230"/>
      <c r="H22" s="234">
        <f>H20+F21</f>
        <v>2166.7629999999999</v>
      </c>
      <c r="I22" s="230"/>
      <c r="J22" s="230"/>
      <c r="K22" s="230"/>
      <c r="L22" s="230"/>
      <c r="M22" s="230" t="s">
        <v>2112</v>
      </c>
      <c r="N22" s="230"/>
      <c r="O22" s="230"/>
      <c r="P22" s="230">
        <v>218.554</v>
      </c>
      <c r="Q22" s="230" t="s">
        <v>2112</v>
      </c>
      <c r="R22" s="235">
        <v>757</v>
      </c>
      <c r="S22" s="235">
        <f t="shared" ref="S22" si="18">R22/2</f>
        <v>378.5</v>
      </c>
      <c r="T22" s="230">
        <v>202</v>
      </c>
      <c r="U22" s="230">
        <v>246</v>
      </c>
      <c r="V22" s="230">
        <f t="shared" ref="V22" si="19">T22+U22</f>
        <v>448</v>
      </c>
      <c r="W22" s="230">
        <v>191</v>
      </c>
      <c r="X22" s="230">
        <v>233</v>
      </c>
      <c r="Y22" s="230">
        <f t="shared" ref="Y22" si="20">W22+X22</f>
        <v>424</v>
      </c>
      <c r="Z22" s="224" t="s">
        <v>3526</v>
      </c>
      <c r="AA22" s="224" t="s">
        <v>3527</v>
      </c>
      <c r="AB22" s="224">
        <v>553363.46499999997</v>
      </c>
      <c r="AC22" s="224">
        <v>3187076.3990000002</v>
      </c>
      <c r="AD22" s="226"/>
      <c r="AE22" s="230"/>
      <c r="AF22" s="230"/>
      <c r="AG22" s="230"/>
      <c r="AH22" s="226" t="s">
        <v>3502</v>
      </c>
      <c r="AI22" s="237"/>
      <c r="AJ22" s="231"/>
    </row>
    <row r="23" spans="1:36" s="233" customFormat="1" ht="19.899999999999999" customHeight="1">
      <c r="A23" s="230"/>
      <c r="B23" s="230"/>
      <c r="C23" s="230"/>
      <c r="D23" s="230"/>
      <c r="E23" s="230"/>
      <c r="F23" s="234">
        <v>414</v>
      </c>
      <c r="G23" s="230"/>
      <c r="H23" s="234"/>
      <c r="I23" s="230"/>
      <c r="J23" s="230"/>
      <c r="K23" s="230"/>
      <c r="L23" s="230"/>
      <c r="M23" s="230"/>
      <c r="N23" s="230"/>
      <c r="O23" s="230"/>
      <c r="P23" s="230"/>
      <c r="Q23" s="230"/>
      <c r="R23" s="235"/>
      <c r="S23" s="235"/>
      <c r="T23" s="230"/>
      <c r="U23" s="230"/>
      <c r="V23" s="230"/>
      <c r="W23" s="230"/>
      <c r="X23" s="230"/>
      <c r="Y23" s="230"/>
      <c r="Z23" s="224"/>
      <c r="AA23" s="224"/>
      <c r="AB23" s="236"/>
      <c r="AC23" s="236"/>
      <c r="AD23" s="226" t="s">
        <v>3521</v>
      </c>
      <c r="AE23" s="230"/>
      <c r="AF23" s="230"/>
      <c r="AG23" s="230"/>
      <c r="AH23" s="226"/>
      <c r="AI23" s="237"/>
      <c r="AJ23" s="231"/>
    </row>
    <row r="24" spans="1:36" s="233" customFormat="1" ht="19.899999999999999" customHeight="1">
      <c r="A24" s="230">
        <v>9</v>
      </c>
      <c r="B24" s="230" t="s">
        <v>2112</v>
      </c>
      <c r="C24" s="230" t="s">
        <v>268</v>
      </c>
      <c r="D24" s="230" t="s">
        <v>280</v>
      </c>
      <c r="E24" s="230">
        <v>48.15</v>
      </c>
      <c r="F24" s="234"/>
      <c r="G24" s="230"/>
      <c r="H24" s="234">
        <f>H22+F23</f>
        <v>2580.7629999999999</v>
      </c>
      <c r="I24" s="230"/>
      <c r="J24" s="230"/>
      <c r="K24" s="230"/>
      <c r="L24" s="230"/>
      <c r="M24" s="230" t="s">
        <v>2112</v>
      </c>
      <c r="N24" s="230"/>
      <c r="O24" s="230"/>
      <c r="P24" s="230">
        <v>211.69800000000001</v>
      </c>
      <c r="Q24" s="230" t="s">
        <v>2112</v>
      </c>
      <c r="R24" s="235">
        <v>811</v>
      </c>
      <c r="S24" s="235">
        <f t="shared" ref="S24" si="21">R24/2</f>
        <v>405.5</v>
      </c>
      <c r="T24" s="230">
        <v>168</v>
      </c>
      <c r="U24" s="230">
        <v>178</v>
      </c>
      <c r="V24" s="230">
        <f t="shared" ref="V24" si="22">T24+U24</f>
        <v>346</v>
      </c>
      <c r="W24" s="230">
        <v>182</v>
      </c>
      <c r="X24" s="230">
        <v>185</v>
      </c>
      <c r="Y24" s="230">
        <f t="shared" ref="Y24" si="23">W24+X24</f>
        <v>367</v>
      </c>
      <c r="Z24" s="224" t="s">
        <v>3528</v>
      </c>
      <c r="AA24" s="224" t="s">
        <v>3529</v>
      </c>
      <c r="AB24" s="224">
        <v>553487.375</v>
      </c>
      <c r="AC24" s="224">
        <v>3187471.4210000001</v>
      </c>
      <c r="AD24" s="226"/>
      <c r="AE24" s="230"/>
      <c r="AF24" s="230"/>
      <c r="AG24" s="230"/>
      <c r="AH24" s="226" t="s">
        <v>3502</v>
      </c>
      <c r="AI24" s="237"/>
      <c r="AJ24" s="231"/>
    </row>
    <row r="25" spans="1:36" s="233" customFormat="1" ht="19.899999999999999" customHeight="1">
      <c r="A25" s="230"/>
      <c r="B25" s="230"/>
      <c r="C25" s="230"/>
      <c r="D25" s="230"/>
      <c r="E25" s="230"/>
      <c r="F25" s="234">
        <v>397</v>
      </c>
      <c r="G25" s="230"/>
      <c r="H25" s="234"/>
      <c r="I25" s="230"/>
      <c r="J25" s="230"/>
      <c r="K25" s="230"/>
      <c r="L25" s="230"/>
      <c r="M25" s="230"/>
      <c r="N25" s="230"/>
      <c r="O25" s="230"/>
      <c r="P25" s="230"/>
      <c r="Q25" s="230"/>
      <c r="R25" s="235"/>
      <c r="S25" s="235"/>
      <c r="T25" s="230"/>
      <c r="U25" s="230"/>
      <c r="V25" s="230"/>
      <c r="W25" s="230"/>
      <c r="X25" s="230"/>
      <c r="Y25" s="230"/>
      <c r="Z25" s="224"/>
      <c r="AA25" s="224"/>
      <c r="AB25" s="236"/>
      <c r="AC25" s="236"/>
      <c r="AD25" s="226"/>
      <c r="AE25" s="230"/>
      <c r="AF25" s="230"/>
      <c r="AG25" s="230"/>
      <c r="AH25" s="226"/>
      <c r="AI25" s="237"/>
      <c r="AJ25" s="231"/>
    </row>
    <row r="26" spans="1:36" s="233" customFormat="1" ht="19.899999999999999" customHeight="1">
      <c r="A26" s="230">
        <v>10</v>
      </c>
      <c r="B26" s="230" t="s">
        <v>2112</v>
      </c>
      <c r="C26" s="230" t="s">
        <v>269</v>
      </c>
      <c r="D26" s="230" t="s">
        <v>280</v>
      </c>
      <c r="E26" s="230">
        <v>48.15</v>
      </c>
      <c r="F26" s="234"/>
      <c r="G26" s="230"/>
      <c r="H26" s="234">
        <f>H24+F25</f>
        <v>2977.7629999999999</v>
      </c>
      <c r="I26" s="230"/>
      <c r="J26" s="230"/>
      <c r="K26" s="230"/>
      <c r="L26" s="230"/>
      <c r="M26" s="230" t="s">
        <v>2112</v>
      </c>
      <c r="N26" s="230"/>
      <c r="O26" s="230"/>
      <c r="P26" s="230">
        <v>215.25899999999999</v>
      </c>
      <c r="Q26" s="230" t="s">
        <v>2112</v>
      </c>
      <c r="R26" s="235">
        <v>747.27800000000002</v>
      </c>
      <c r="S26" s="235">
        <f t="shared" ref="S26" si="24">R26/2</f>
        <v>373.63900000000001</v>
      </c>
      <c r="T26" s="230">
        <v>220</v>
      </c>
      <c r="U26" s="230">
        <v>213</v>
      </c>
      <c r="V26" s="230">
        <f t="shared" ref="V26" si="25">T26+U26</f>
        <v>433</v>
      </c>
      <c r="W26" s="230">
        <v>213</v>
      </c>
      <c r="X26" s="230">
        <v>200</v>
      </c>
      <c r="Y26" s="230">
        <f t="shared" ref="Y26" si="26">W26+X26</f>
        <v>413</v>
      </c>
      <c r="Z26" s="224" t="s">
        <v>3530</v>
      </c>
      <c r="AA26" s="224" t="s">
        <v>3531</v>
      </c>
      <c r="AB26" s="224">
        <v>553606.196</v>
      </c>
      <c r="AC26" s="224">
        <v>3187850.2220000001</v>
      </c>
      <c r="AD26" s="226"/>
      <c r="AE26" s="230"/>
      <c r="AF26" s="230"/>
      <c r="AG26" s="230"/>
      <c r="AH26" s="226" t="s">
        <v>3502</v>
      </c>
      <c r="AI26" s="237"/>
      <c r="AJ26" s="231"/>
    </row>
    <row r="27" spans="1:36" s="233" customFormat="1" ht="19.899999999999999" customHeight="1">
      <c r="A27" s="230"/>
      <c r="B27" s="230"/>
      <c r="C27" s="230"/>
      <c r="D27" s="230"/>
      <c r="E27" s="230"/>
      <c r="F27" s="234">
        <v>350.27800000000002</v>
      </c>
      <c r="G27" s="230"/>
      <c r="H27" s="234"/>
      <c r="I27" s="230"/>
      <c r="J27" s="230"/>
      <c r="K27" s="230"/>
      <c r="L27" s="230"/>
      <c r="M27" s="230"/>
      <c r="N27" s="230"/>
      <c r="O27" s="230"/>
      <c r="P27" s="230"/>
      <c r="Q27" s="230"/>
      <c r="R27" s="235"/>
      <c r="S27" s="235"/>
      <c r="T27" s="230"/>
      <c r="U27" s="230"/>
      <c r="V27" s="230"/>
      <c r="W27" s="230"/>
      <c r="X27" s="230"/>
      <c r="Y27" s="230"/>
      <c r="Z27" s="224"/>
      <c r="AA27" s="224"/>
      <c r="AB27" s="236"/>
      <c r="AC27" s="236"/>
      <c r="AD27" s="226"/>
      <c r="AE27" s="230"/>
      <c r="AF27" s="230"/>
      <c r="AG27" s="230"/>
      <c r="AH27" s="226"/>
      <c r="AI27" s="237"/>
      <c r="AJ27" s="231"/>
    </row>
    <row r="28" spans="1:36" s="233" customFormat="1" ht="19.899999999999999" customHeight="1">
      <c r="A28" s="230">
        <v>11</v>
      </c>
      <c r="B28" s="230" t="s">
        <v>2162</v>
      </c>
      <c r="C28" s="230" t="s">
        <v>270</v>
      </c>
      <c r="D28" s="230" t="s">
        <v>281</v>
      </c>
      <c r="E28" s="230">
        <v>46.87</v>
      </c>
      <c r="F28" s="234"/>
      <c r="G28" s="235">
        <f>SUM(F21:F27)</f>
        <v>1504.278</v>
      </c>
      <c r="H28" s="234">
        <f>H26+F27</f>
        <v>3328.0410000000002</v>
      </c>
      <c r="I28" s="230"/>
      <c r="J28" s="230"/>
      <c r="K28" s="230"/>
      <c r="L28" s="230"/>
      <c r="M28" s="230" t="s">
        <v>2112</v>
      </c>
      <c r="N28" s="230"/>
      <c r="O28" s="230"/>
      <c r="P28" s="230">
        <v>210.23</v>
      </c>
      <c r="Q28" s="230" t="s">
        <v>3532</v>
      </c>
      <c r="R28" s="235">
        <v>688.27800000000002</v>
      </c>
      <c r="S28" s="235">
        <f t="shared" ref="S28" si="27">R28/2</f>
        <v>344.13900000000001</v>
      </c>
      <c r="T28" s="230">
        <v>137</v>
      </c>
      <c r="U28" s="230">
        <v>147</v>
      </c>
      <c r="V28" s="230">
        <f t="shared" ref="V28" si="28">T28+U28</f>
        <v>284</v>
      </c>
      <c r="W28" s="230">
        <v>151</v>
      </c>
      <c r="X28" s="230">
        <v>156</v>
      </c>
      <c r="Y28" s="230">
        <f t="shared" ref="Y28" si="29">W28+X28</f>
        <v>307</v>
      </c>
      <c r="Z28" s="224" t="s">
        <v>3533</v>
      </c>
      <c r="AA28" s="224" t="s">
        <v>3534</v>
      </c>
      <c r="AB28" s="224">
        <v>553711.03399999999</v>
      </c>
      <c r="AC28" s="224">
        <v>3188184.443</v>
      </c>
      <c r="AD28" s="226"/>
      <c r="AE28" s="230"/>
      <c r="AF28" s="230"/>
      <c r="AG28" s="230"/>
      <c r="AH28" s="226" t="s">
        <v>3502</v>
      </c>
      <c r="AI28" s="237"/>
      <c r="AJ28" s="231"/>
    </row>
    <row r="29" spans="1:36" s="233" customFormat="1" ht="19.899999999999999" customHeight="1">
      <c r="A29" s="230"/>
      <c r="B29" s="230"/>
      <c r="C29" s="230"/>
      <c r="D29" s="230"/>
      <c r="E29" s="230"/>
      <c r="F29" s="234">
        <v>338</v>
      </c>
      <c r="G29" s="235"/>
      <c r="H29" s="234"/>
      <c r="I29" s="230"/>
      <c r="J29" s="230"/>
      <c r="K29" s="230"/>
      <c r="L29" s="230"/>
      <c r="M29" s="230"/>
      <c r="N29" s="230"/>
      <c r="O29" s="230"/>
      <c r="P29" s="230"/>
      <c r="Q29" s="230"/>
      <c r="R29" s="235"/>
      <c r="S29" s="235"/>
      <c r="T29" s="230"/>
      <c r="U29" s="230"/>
      <c r="V29" s="230"/>
      <c r="W29" s="230"/>
      <c r="X29" s="230"/>
      <c r="Y29" s="230"/>
      <c r="Z29" s="224"/>
      <c r="AA29" s="224"/>
      <c r="AB29" s="236"/>
      <c r="AC29" s="236"/>
      <c r="AD29" s="226" t="s">
        <v>3535</v>
      </c>
      <c r="AE29" s="230"/>
      <c r="AF29" s="230"/>
      <c r="AG29" s="230"/>
      <c r="AH29" s="226"/>
      <c r="AI29" s="237"/>
      <c r="AJ29" s="231"/>
    </row>
    <row r="30" spans="1:36" s="233" customFormat="1" ht="19.899999999999999" customHeight="1">
      <c r="A30" s="230">
        <v>12</v>
      </c>
      <c r="B30" s="230" t="s">
        <v>2112</v>
      </c>
      <c r="C30" s="230" t="s">
        <v>271</v>
      </c>
      <c r="D30" s="230" t="s">
        <v>282</v>
      </c>
      <c r="E30" s="230">
        <v>51.15</v>
      </c>
      <c r="F30" s="234"/>
      <c r="G30" s="235"/>
      <c r="H30" s="234">
        <f>H28+F29</f>
        <v>3666.0410000000002</v>
      </c>
      <c r="I30" s="230"/>
      <c r="J30" s="230"/>
      <c r="K30" s="230"/>
      <c r="L30" s="230"/>
      <c r="M30" s="230" t="s">
        <v>2112</v>
      </c>
      <c r="N30" s="230"/>
      <c r="O30" s="230"/>
      <c r="P30" s="230">
        <v>209.71799999999999</v>
      </c>
      <c r="Q30" s="230" t="s">
        <v>2112</v>
      </c>
      <c r="R30" s="235">
        <v>681.26099999999997</v>
      </c>
      <c r="S30" s="235">
        <f t="shared" ref="S30" si="30">R30/2</f>
        <v>340.63049999999998</v>
      </c>
      <c r="T30" s="230">
        <v>192</v>
      </c>
      <c r="U30" s="230">
        <v>150</v>
      </c>
      <c r="V30" s="230">
        <f t="shared" ref="V30" si="31">T30+U30</f>
        <v>342</v>
      </c>
      <c r="W30" s="230">
        <v>183</v>
      </c>
      <c r="X30" s="230">
        <v>159</v>
      </c>
      <c r="Y30" s="230">
        <f t="shared" ref="Y30" si="32">W30+X30</f>
        <v>342</v>
      </c>
      <c r="Z30" s="224" t="s">
        <v>3536</v>
      </c>
      <c r="AA30" s="224" t="s">
        <v>3537</v>
      </c>
      <c r="AB30" s="224">
        <v>553726.397</v>
      </c>
      <c r="AC30" s="224">
        <v>3188522.094</v>
      </c>
      <c r="AD30" s="226"/>
      <c r="AE30" s="230"/>
      <c r="AF30" s="230"/>
      <c r="AG30" s="230"/>
      <c r="AH30" s="226" t="s">
        <v>3502</v>
      </c>
      <c r="AI30" s="237"/>
      <c r="AJ30" s="231"/>
    </row>
    <row r="31" spans="1:36" s="233" customFormat="1" ht="19.899999999999999" customHeight="1">
      <c r="A31" s="230"/>
      <c r="B31" s="230"/>
      <c r="C31" s="230"/>
      <c r="D31" s="230"/>
      <c r="E31" s="230"/>
      <c r="F31" s="234">
        <v>343.26100000000002</v>
      </c>
      <c r="G31" s="235"/>
      <c r="H31" s="234"/>
      <c r="I31" s="230"/>
      <c r="J31" s="230"/>
      <c r="K31" s="230"/>
      <c r="L31" s="230"/>
      <c r="M31" s="230"/>
      <c r="N31" s="230"/>
      <c r="O31" s="230"/>
      <c r="P31" s="230"/>
      <c r="Q31" s="230"/>
      <c r="R31" s="235"/>
      <c r="S31" s="235"/>
      <c r="T31" s="230"/>
      <c r="U31" s="230"/>
      <c r="V31" s="230"/>
      <c r="W31" s="230"/>
      <c r="X31" s="230"/>
      <c r="Y31" s="230"/>
      <c r="Z31" s="224"/>
      <c r="AA31" s="224"/>
      <c r="AB31" s="236"/>
      <c r="AC31" s="236"/>
      <c r="AD31" s="226" t="s">
        <v>3538</v>
      </c>
      <c r="AE31" s="230"/>
      <c r="AF31" s="230"/>
      <c r="AG31" s="230"/>
      <c r="AH31" s="226"/>
      <c r="AI31" s="237"/>
      <c r="AJ31" s="231"/>
    </row>
    <row r="32" spans="1:36" s="233" customFormat="1" ht="19.899999999999999" customHeight="1">
      <c r="A32" s="230">
        <v>13</v>
      </c>
      <c r="B32" s="230" t="s">
        <v>2175</v>
      </c>
      <c r="C32" s="230" t="s">
        <v>152</v>
      </c>
      <c r="D32" s="230" t="s">
        <v>277</v>
      </c>
      <c r="E32" s="230">
        <v>53.97</v>
      </c>
      <c r="F32" s="234"/>
      <c r="G32" s="235">
        <f>SUM(F29:F31)</f>
        <v>681.26099999999997</v>
      </c>
      <c r="H32" s="234">
        <f>H30+F31</f>
        <v>4009.3020000000001</v>
      </c>
      <c r="I32" s="230"/>
      <c r="J32" s="230"/>
      <c r="K32" s="230"/>
      <c r="L32" s="230"/>
      <c r="M32" s="230" t="s">
        <v>2112</v>
      </c>
      <c r="N32" s="230"/>
      <c r="O32" s="230"/>
      <c r="P32" s="230">
        <v>209.28</v>
      </c>
      <c r="Q32" s="230" t="s">
        <v>3539</v>
      </c>
      <c r="R32" s="235">
        <v>496.05400000000003</v>
      </c>
      <c r="S32" s="235">
        <f t="shared" ref="S32" si="33">R32/2</f>
        <v>248.02700000000002</v>
      </c>
      <c r="T32" s="230">
        <v>193</v>
      </c>
      <c r="U32" s="230">
        <v>72</v>
      </c>
      <c r="V32" s="230">
        <f t="shared" ref="V32" si="34">T32+U32</f>
        <v>265</v>
      </c>
      <c r="W32" s="230">
        <v>185</v>
      </c>
      <c r="X32" s="230">
        <v>75</v>
      </c>
      <c r="Y32" s="230">
        <f t="shared" ref="Y32" si="35">W32+X32</f>
        <v>260</v>
      </c>
      <c r="Z32" s="224" t="s">
        <v>3540</v>
      </c>
      <c r="AA32" s="224" t="s">
        <v>3541</v>
      </c>
      <c r="AB32" s="236">
        <v>553742</v>
      </c>
      <c r="AC32" s="236">
        <v>3188865</v>
      </c>
      <c r="AD32" s="226"/>
      <c r="AE32" s="230"/>
      <c r="AF32" s="230"/>
      <c r="AG32" s="230"/>
      <c r="AH32" s="226" t="s">
        <v>3502</v>
      </c>
      <c r="AI32" s="237"/>
      <c r="AJ32" s="231"/>
    </row>
    <row r="33" spans="1:36" s="233" customFormat="1" ht="19.899999999999999" customHeight="1">
      <c r="A33" s="230"/>
      <c r="B33" s="230"/>
      <c r="C33" s="230"/>
      <c r="D33" s="230"/>
      <c r="E33" s="230"/>
      <c r="F33" s="234">
        <v>152.79300000000001</v>
      </c>
      <c r="G33" s="235"/>
      <c r="H33" s="234"/>
      <c r="I33" s="230"/>
      <c r="J33" s="230"/>
      <c r="K33" s="230"/>
      <c r="L33" s="230"/>
      <c r="M33" s="230"/>
      <c r="N33" s="230"/>
      <c r="O33" s="230"/>
      <c r="P33" s="230"/>
      <c r="Q33" s="230"/>
      <c r="R33" s="235"/>
      <c r="S33" s="235"/>
      <c r="T33" s="230"/>
      <c r="U33" s="230"/>
      <c r="V33" s="230"/>
      <c r="W33" s="230"/>
      <c r="X33" s="230"/>
      <c r="Y33" s="230"/>
      <c r="Z33" s="224"/>
      <c r="AA33" s="224"/>
      <c r="AB33" s="236"/>
      <c r="AC33" s="236"/>
      <c r="AD33" s="226" t="s">
        <v>3542</v>
      </c>
      <c r="AE33" s="230"/>
      <c r="AF33" s="230"/>
      <c r="AG33" s="230"/>
      <c r="AH33" s="226"/>
      <c r="AI33" s="237"/>
      <c r="AJ33" s="231"/>
    </row>
    <row r="34" spans="1:36" s="233" customFormat="1" ht="19.899999999999999" customHeight="1">
      <c r="A34" s="230">
        <v>14</v>
      </c>
      <c r="B34" s="230" t="s">
        <v>2180</v>
      </c>
      <c r="C34" s="230" t="s">
        <v>155</v>
      </c>
      <c r="D34" s="230" t="s">
        <v>277</v>
      </c>
      <c r="E34" s="230">
        <v>53.97</v>
      </c>
      <c r="F34" s="234"/>
      <c r="G34" s="234">
        <v>152.79300000000001</v>
      </c>
      <c r="H34" s="234">
        <f>H32+F33</f>
        <v>4162.0950000000003</v>
      </c>
      <c r="I34" s="230"/>
      <c r="J34" s="230"/>
      <c r="K34" s="230"/>
      <c r="L34" s="230"/>
      <c r="M34" s="230" t="s">
        <v>2112</v>
      </c>
      <c r="N34" s="230"/>
      <c r="O34" s="230"/>
      <c r="P34" s="230">
        <v>209.501</v>
      </c>
      <c r="Q34" s="230" t="s">
        <v>3543</v>
      </c>
      <c r="R34" s="235">
        <v>597.79300000000001</v>
      </c>
      <c r="S34" s="235">
        <f t="shared" ref="S34" si="36">R34/2</f>
        <v>298.8965</v>
      </c>
      <c r="T34" s="230">
        <v>81</v>
      </c>
      <c r="U34" s="230">
        <v>238</v>
      </c>
      <c r="V34" s="230">
        <f t="shared" ref="V34" si="37">T34+U34</f>
        <v>319</v>
      </c>
      <c r="W34" s="230">
        <v>78</v>
      </c>
      <c r="X34" s="230">
        <v>234</v>
      </c>
      <c r="Y34" s="230">
        <f t="shared" ref="Y34" si="38">W34+X34</f>
        <v>312</v>
      </c>
      <c r="Z34" s="224" t="s">
        <v>3544</v>
      </c>
      <c r="AA34" s="224" t="s">
        <v>3545</v>
      </c>
      <c r="AB34" s="236">
        <v>553631.00199999998</v>
      </c>
      <c r="AC34" s="236">
        <v>3188970.0010000002</v>
      </c>
      <c r="AD34" s="226"/>
      <c r="AE34" s="230"/>
      <c r="AF34" s="230"/>
      <c r="AG34" s="230"/>
      <c r="AH34" s="226" t="s">
        <v>3502</v>
      </c>
      <c r="AI34" s="237"/>
      <c r="AJ34" s="231"/>
    </row>
    <row r="35" spans="1:36" s="233" customFormat="1" ht="19.899999999999999" customHeight="1">
      <c r="A35" s="230"/>
      <c r="B35" s="230"/>
      <c r="C35" s="230"/>
      <c r="D35" s="230"/>
      <c r="E35" s="230"/>
      <c r="F35" s="234">
        <v>445</v>
      </c>
      <c r="G35" s="235"/>
      <c r="H35" s="234"/>
      <c r="I35" s="230"/>
      <c r="J35" s="230"/>
      <c r="K35" s="230"/>
      <c r="L35" s="230"/>
      <c r="M35" s="230"/>
      <c r="N35" s="230"/>
      <c r="O35" s="230"/>
      <c r="P35" s="230"/>
      <c r="Q35" s="230"/>
      <c r="R35" s="235"/>
      <c r="S35" s="235"/>
      <c r="T35" s="230"/>
      <c r="U35" s="230"/>
      <c r="V35" s="230"/>
      <c r="W35" s="230"/>
      <c r="X35" s="230"/>
      <c r="Y35" s="230"/>
      <c r="Z35" s="224"/>
      <c r="AA35" s="224"/>
      <c r="AB35" s="236"/>
      <c r="AC35" s="236"/>
      <c r="AD35" s="226" t="s">
        <v>3546</v>
      </c>
      <c r="AE35" s="230"/>
      <c r="AF35" s="230"/>
      <c r="AG35" s="230"/>
      <c r="AH35" s="226"/>
      <c r="AI35" s="237"/>
      <c r="AJ35" s="231"/>
    </row>
    <row r="36" spans="1:36" s="233" customFormat="1" ht="19.899999999999999" customHeight="1">
      <c r="A36" s="230">
        <v>15</v>
      </c>
      <c r="B36" s="230" t="s">
        <v>2112</v>
      </c>
      <c r="C36" s="230" t="s">
        <v>273</v>
      </c>
      <c r="D36" s="230" t="s">
        <v>280</v>
      </c>
      <c r="E36" s="230">
        <v>48.15</v>
      </c>
      <c r="F36" s="234"/>
      <c r="G36" s="235"/>
      <c r="H36" s="234">
        <f>H34+F35</f>
        <v>4607.0950000000003</v>
      </c>
      <c r="I36" s="230"/>
      <c r="J36" s="230"/>
      <c r="K36" s="230"/>
      <c r="L36" s="230"/>
      <c r="M36" s="230" t="s">
        <v>2112</v>
      </c>
      <c r="N36" s="230"/>
      <c r="O36" s="230"/>
      <c r="P36" s="230">
        <v>213.04400000000001</v>
      </c>
      <c r="Q36" s="230" t="s">
        <v>2112</v>
      </c>
      <c r="R36" s="235">
        <v>828</v>
      </c>
      <c r="S36" s="235">
        <f t="shared" ref="S36" si="39">R36/2</f>
        <v>414</v>
      </c>
      <c r="T36" s="230">
        <v>208</v>
      </c>
      <c r="U36" s="230">
        <v>171</v>
      </c>
      <c r="V36" s="230">
        <f t="shared" ref="V36" si="40">T36+U36</f>
        <v>379</v>
      </c>
      <c r="W36" s="230">
        <v>213</v>
      </c>
      <c r="X36" s="230">
        <v>178</v>
      </c>
      <c r="Y36" s="230">
        <f t="shared" ref="Y36" si="41">W36+X36</f>
        <v>391</v>
      </c>
      <c r="Z36" s="224" t="s">
        <v>3547</v>
      </c>
      <c r="AA36" s="224" t="s">
        <v>3548</v>
      </c>
      <c r="AB36" s="236">
        <v>553693.04200000002</v>
      </c>
      <c r="AC36" s="236">
        <v>3189410.6549999998</v>
      </c>
      <c r="AD36" s="226"/>
      <c r="AE36" s="230"/>
      <c r="AF36" s="230"/>
      <c r="AG36" s="230"/>
      <c r="AH36" s="226" t="s">
        <v>3502</v>
      </c>
      <c r="AI36" s="237"/>
      <c r="AJ36" s="231"/>
    </row>
    <row r="37" spans="1:36" s="233" customFormat="1" ht="19.899999999999999" customHeight="1">
      <c r="A37" s="230"/>
      <c r="B37" s="230"/>
      <c r="C37" s="230"/>
      <c r="D37" s="230"/>
      <c r="E37" s="230"/>
      <c r="F37" s="234">
        <v>383</v>
      </c>
      <c r="G37" s="235"/>
      <c r="H37" s="234"/>
      <c r="I37" s="230"/>
      <c r="J37" s="230"/>
      <c r="K37" s="230"/>
      <c r="L37" s="230"/>
      <c r="M37" s="230"/>
      <c r="N37" s="230"/>
      <c r="O37" s="230"/>
      <c r="P37" s="230"/>
      <c r="Q37" s="230"/>
      <c r="R37" s="235"/>
      <c r="S37" s="235"/>
      <c r="T37" s="230"/>
      <c r="U37" s="230"/>
      <c r="V37" s="230"/>
      <c r="W37" s="230"/>
      <c r="X37" s="230"/>
      <c r="Y37" s="230"/>
      <c r="Z37" s="224"/>
      <c r="AA37" s="224"/>
      <c r="AB37" s="236"/>
      <c r="AC37" s="236"/>
      <c r="AD37" s="226" t="s">
        <v>3521</v>
      </c>
      <c r="AE37" s="230"/>
      <c r="AF37" s="230"/>
      <c r="AG37" s="230"/>
      <c r="AH37" s="226"/>
      <c r="AI37" s="237"/>
      <c r="AJ37" s="231"/>
    </row>
    <row r="38" spans="1:36" s="233" customFormat="1" ht="19.899999999999999" customHeight="1">
      <c r="A38" s="230">
        <v>16</v>
      </c>
      <c r="B38" s="230" t="s">
        <v>2112</v>
      </c>
      <c r="C38" s="230" t="s">
        <v>274</v>
      </c>
      <c r="D38" s="230" t="s">
        <v>276</v>
      </c>
      <c r="E38" s="230">
        <v>54.15</v>
      </c>
      <c r="F38" s="234"/>
      <c r="G38" s="235"/>
      <c r="H38" s="234">
        <f>H36+F37</f>
        <v>4990.0950000000003</v>
      </c>
      <c r="I38" s="230"/>
      <c r="J38" s="230"/>
      <c r="K38" s="230"/>
      <c r="L38" s="230"/>
      <c r="M38" s="230" t="s">
        <v>2112</v>
      </c>
      <c r="N38" s="230"/>
      <c r="O38" s="230"/>
      <c r="P38" s="230">
        <v>210.5</v>
      </c>
      <c r="Q38" s="230" t="s">
        <v>2112</v>
      </c>
      <c r="R38" s="235">
        <v>751.64499999999998</v>
      </c>
      <c r="S38" s="235">
        <f t="shared" ref="S38" si="42">R38/2</f>
        <v>375.82249999999999</v>
      </c>
      <c r="T38" s="230">
        <v>213</v>
      </c>
      <c r="U38" s="230">
        <v>175</v>
      </c>
      <c r="V38" s="230">
        <f t="shared" ref="V38" si="43">T38+U38</f>
        <v>388</v>
      </c>
      <c r="W38" s="230">
        <v>206</v>
      </c>
      <c r="X38" s="230">
        <v>179</v>
      </c>
      <c r="Y38" s="230">
        <f t="shared" ref="Y38" si="44">W38+X38</f>
        <v>385</v>
      </c>
      <c r="Z38" s="224" t="s">
        <v>3549</v>
      </c>
      <c r="AA38" s="224" t="s">
        <v>3550</v>
      </c>
      <c r="AB38" s="236">
        <v>553746.43900000001</v>
      </c>
      <c r="AC38" s="236">
        <v>3189789.915</v>
      </c>
      <c r="AD38" s="226"/>
      <c r="AE38" s="230"/>
      <c r="AF38" s="230"/>
      <c r="AG38" s="230"/>
      <c r="AH38" s="226" t="s">
        <v>1807</v>
      </c>
      <c r="AI38" s="237"/>
      <c r="AJ38" s="231"/>
    </row>
    <row r="39" spans="1:36" s="233" customFormat="1" ht="19.899999999999999" customHeight="1">
      <c r="A39" s="230"/>
      <c r="B39" s="230"/>
      <c r="C39" s="230"/>
      <c r="D39" s="230"/>
      <c r="E39" s="230"/>
      <c r="F39" s="234">
        <v>368.64499999999998</v>
      </c>
      <c r="G39" s="235"/>
      <c r="H39" s="234"/>
      <c r="I39" s="230"/>
      <c r="J39" s="230"/>
      <c r="K39" s="230"/>
      <c r="L39" s="230"/>
      <c r="M39" s="230"/>
      <c r="N39" s="230"/>
      <c r="O39" s="230"/>
      <c r="P39" s="230"/>
      <c r="Q39" s="230"/>
      <c r="R39" s="235"/>
      <c r="S39" s="235"/>
      <c r="T39" s="230"/>
      <c r="U39" s="230"/>
      <c r="V39" s="230"/>
      <c r="W39" s="230"/>
      <c r="X39" s="230"/>
      <c r="Y39" s="230"/>
      <c r="Z39" s="224"/>
      <c r="AA39" s="224"/>
      <c r="AB39" s="236"/>
      <c r="AC39" s="236"/>
      <c r="AD39" s="226" t="s">
        <v>3551</v>
      </c>
      <c r="AE39" s="230"/>
      <c r="AF39" s="230"/>
      <c r="AG39" s="230"/>
      <c r="AH39" s="226"/>
      <c r="AI39" s="237"/>
      <c r="AJ39" s="231"/>
    </row>
    <row r="40" spans="1:36" s="233" customFormat="1" ht="19.899999999999999" customHeight="1">
      <c r="A40" s="230">
        <v>17</v>
      </c>
      <c r="B40" s="230" t="s">
        <v>2112</v>
      </c>
      <c r="C40" s="230" t="s">
        <v>284</v>
      </c>
      <c r="D40" s="230" t="s">
        <v>276</v>
      </c>
      <c r="E40" s="230">
        <v>54.15</v>
      </c>
      <c r="F40" s="234"/>
      <c r="G40" s="235"/>
      <c r="H40" s="234">
        <f>H38+F39</f>
        <v>5358.74</v>
      </c>
      <c r="I40" s="230"/>
      <c r="J40" s="230"/>
      <c r="K40" s="230"/>
      <c r="L40" s="230"/>
      <c r="M40" s="230" t="s">
        <v>2112</v>
      </c>
      <c r="N40" s="230"/>
      <c r="O40" s="230"/>
      <c r="P40" s="230">
        <v>211.971</v>
      </c>
      <c r="Q40" s="230" t="s">
        <v>2112</v>
      </c>
      <c r="R40" s="235">
        <v>718.51499999999999</v>
      </c>
      <c r="S40" s="235">
        <f t="shared" ref="S40" si="45">R40/2</f>
        <v>359.25749999999999</v>
      </c>
      <c r="T40" s="230">
        <v>194</v>
      </c>
      <c r="U40" s="230">
        <v>216</v>
      </c>
      <c r="V40" s="230">
        <f t="shared" ref="V40" si="46">T40+U40</f>
        <v>410</v>
      </c>
      <c r="W40" s="230">
        <v>191</v>
      </c>
      <c r="X40" s="230">
        <v>202</v>
      </c>
      <c r="Y40" s="230">
        <f t="shared" ref="Y40" si="47">W40+X40</f>
        <v>393</v>
      </c>
      <c r="Z40" s="224" t="s">
        <v>3552</v>
      </c>
      <c r="AA40" s="224" t="s">
        <v>3553</v>
      </c>
      <c r="AB40" s="236">
        <v>553797.83400000003</v>
      </c>
      <c r="AC40" s="236">
        <v>3190154.9589999998</v>
      </c>
      <c r="AD40" s="226"/>
      <c r="AE40" s="230"/>
      <c r="AF40" s="230"/>
      <c r="AG40" s="230"/>
      <c r="AH40" s="226" t="s">
        <v>1807</v>
      </c>
      <c r="AI40" s="237"/>
      <c r="AJ40" s="231"/>
    </row>
    <row r="41" spans="1:36" s="233" customFormat="1" ht="19.899999999999999" customHeight="1">
      <c r="A41" s="230"/>
      <c r="B41" s="230"/>
      <c r="C41" s="230"/>
      <c r="D41" s="230"/>
      <c r="E41" s="230"/>
      <c r="F41" s="234">
        <v>349.87</v>
      </c>
      <c r="G41" s="235"/>
      <c r="H41" s="234"/>
      <c r="I41" s="230"/>
      <c r="J41" s="230"/>
      <c r="K41" s="230"/>
      <c r="L41" s="230"/>
      <c r="M41" s="230"/>
      <c r="N41" s="230"/>
      <c r="O41" s="230"/>
      <c r="P41" s="230"/>
      <c r="Q41" s="230"/>
      <c r="R41" s="235"/>
      <c r="S41" s="235"/>
      <c r="T41" s="230"/>
      <c r="U41" s="230"/>
      <c r="V41" s="230"/>
      <c r="W41" s="230"/>
      <c r="X41" s="230"/>
      <c r="Y41" s="230"/>
      <c r="Z41" s="224"/>
      <c r="AA41" s="224"/>
      <c r="AB41" s="236"/>
      <c r="AC41" s="236"/>
      <c r="AD41" s="226"/>
      <c r="AE41" s="230"/>
      <c r="AF41" s="230"/>
      <c r="AG41" s="230"/>
      <c r="AH41" s="226"/>
      <c r="AI41" s="237"/>
      <c r="AJ41" s="231"/>
    </row>
    <row r="42" spans="1:36" s="233" customFormat="1" ht="19.899999999999999" customHeight="1">
      <c r="A42" s="230">
        <v>18</v>
      </c>
      <c r="B42" s="230" t="s">
        <v>3554</v>
      </c>
      <c r="C42" s="230" t="s">
        <v>285</v>
      </c>
      <c r="D42" s="230" t="s">
        <v>280</v>
      </c>
      <c r="E42" s="230">
        <v>48.15</v>
      </c>
      <c r="F42" s="234"/>
      <c r="G42" s="235"/>
      <c r="H42" s="234">
        <f>H40+F41</f>
        <v>5708.61</v>
      </c>
      <c r="I42" s="230"/>
      <c r="J42" s="230"/>
      <c r="K42" s="230"/>
      <c r="L42" s="230"/>
      <c r="M42" s="230" t="s">
        <v>2112</v>
      </c>
      <c r="N42" s="230"/>
      <c r="O42" s="230"/>
      <c r="P42" s="230">
        <v>211.84</v>
      </c>
      <c r="Q42" s="230" t="s">
        <v>3555</v>
      </c>
      <c r="R42" s="235">
        <v>764.87</v>
      </c>
      <c r="S42" s="235">
        <f t="shared" ref="S42" si="48">R42/2</f>
        <v>382.435</v>
      </c>
      <c r="T42" s="230">
        <v>134</v>
      </c>
      <c r="U42" s="230">
        <v>146</v>
      </c>
      <c r="V42" s="230">
        <f t="shared" ref="V42" si="49">T42+U42</f>
        <v>280</v>
      </c>
      <c r="W42" s="230">
        <v>148</v>
      </c>
      <c r="X42" s="230">
        <v>167</v>
      </c>
      <c r="Y42" s="230">
        <f t="shared" ref="Y42" si="50">W42+X42</f>
        <v>315</v>
      </c>
      <c r="Z42" s="224" t="s">
        <v>3556</v>
      </c>
      <c r="AA42" s="224" t="s">
        <v>3557</v>
      </c>
      <c r="AB42" s="236">
        <v>553846.61199999996</v>
      </c>
      <c r="AC42" s="236">
        <v>3190501.412</v>
      </c>
      <c r="AD42" s="226"/>
      <c r="AE42" s="230"/>
      <c r="AF42" s="230"/>
      <c r="AG42" s="230"/>
      <c r="AH42" s="226" t="s">
        <v>1807</v>
      </c>
      <c r="AI42" s="237"/>
      <c r="AJ42" s="231"/>
    </row>
    <row r="43" spans="1:36" s="233" customFormat="1" ht="19.899999999999999" customHeight="1">
      <c r="A43" s="230"/>
      <c r="B43" s="230"/>
      <c r="C43" s="230"/>
      <c r="D43" s="230"/>
      <c r="E43" s="230"/>
      <c r="F43" s="234">
        <v>415</v>
      </c>
      <c r="G43" s="235"/>
      <c r="H43" s="234"/>
      <c r="I43" s="230"/>
      <c r="J43" s="230"/>
      <c r="K43" s="230"/>
      <c r="L43" s="230"/>
      <c r="M43" s="230"/>
      <c r="N43" s="230"/>
      <c r="O43" s="230"/>
      <c r="P43" s="230"/>
      <c r="Q43" s="230"/>
      <c r="R43" s="235"/>
      <c r="S43" s="235"/>
      <c r="T43" s="230"/>
      <c r="U43" s="230"/>
      <c r="V43" s="230"/>
      <c r="W43" s="230"/>
      <c r="X43" s="230"/>
      <c r="Y43" s="230"/>
      <c r="Z43" s="224"/>
      <c r="AA43" s="224"/>
      <c r="AB43" s="236"/>
      <c r="AC43" s="236"/>
      <c r="AD43" s="226" t="s">
        <v>3521</v>
      </c>
      <c r="AE43" s="230"/>
      <c r="AF43" s="230"/>
      <c r="AG43" s="230"/>
      <c r="AH43" s="226"/>
      <c r="AI43" s="237"/>
      <c r="AJ43" s="231"/>
    </row>
    <row r="44" spans="1:36" s="233" customFormat="1" ht="19.899999999999999" customHeight="1">
      <c r="A44" s="230">
        <v>19</v>
      </c>
      <c r="B44" s="230" t="s">
        <v>2112</v>
      </c>
      <c r="C44" s="230" t="s">
        <v>286</v>
      </c>
      <c r="D44" s="230" t="s">
        <v>276</v>
      </c>
      <c r="E44" s="230">
        <v>54.15</v>
      </c>
      <c r="F44" s="234"/>
      <c r="G44" s="235"/>
      <c r="H44" s="234">
        <f>H42+F43</f>
        <v>6123.61</v>
      </c>
      <c r="I44" s="230"/>
      <c r="J44" s="230"/>
      <c r="K44" s="230"/>
      <c r="L44" s="230"/>
      <c r="M44" s="230" t="s">
        <v>2112</v>
      </c>
      <c r="N44" s="230"/>
      <c r="O44" s="230"/>
      <c r="P44" s="230">
        <v>216.904</v>
      </c>
      <c r="Q44" s="230" t="s">
        <v>2112</v>
      </c>
      <c r="R44" s="235">
        <v>819.48399999999992</v>
      </c>
      <c r="S44" s="235">
        <f t="shared" ref="S44" si="51">R44/2</f>
        <v>409.74199999999996</v>
      </c>
      <c r="T44" s="230">
        <v>270</v>
      </c>
      <c r="U44" s="230">
        <v>286</v>
      </c>
      <c r="V44" s="230">
        <f t="shared" ref="V44" si="52">T44+U44</f>
        <v>556</v>
      </c>
      <c r="W44" s="230">
        <v>249</v>
      </c>
      <c r="X44" s="230">
        <v>258</v>
      </c>
      <c r="Y44" s="230">
        <f t="shared" ref="Y44" si="53">W44+X44</f>
        <v>507</v>
      </c>
      <c r="Z44" s="224" t="s">
        <v>3558</v>
      </c>
      <c r="AA44" s="224" t="s">
        <v>3559</v>
      </c>
      <c r="AB44" s="236">
        <v>553910.64899999998</v>
      </c>
      <c r="AC44" s="236">
        <v>3190911.4419999998</v>
      </c>
      <c r="AD44" s="226"/>
      <c r="AE44" s="230"/>
      <c r="AF44" s="230"/>
      <c r="AG44" s="230"/>
      <c r="AH44" s="226" t="s">
        <v>1807</v>
      </c>
      <c r="AI44" s="237"/>
      <c r="AJ44" s="231"/>
    </row>
    <row r="45" spans="1:36" s="233" customFormat="1" ht="19.899999999999999" customHeight="1">
      <c r="A45" s="230"/>
      <c r="B45" s="230"/>
      <c r="C45" s="230"/>
      <c r="D45" s="230"/>
      <c r="E45" s="230"/>
      <c r="F45" s="234">
        <v>404.48399999999998</v>
      </c>
      <c r="G45" s="235"/>
      <c r="H45" s="234"/>
      <c r="I45" s="230"/>
      <c r="J45" s="230"/>
      <c r="K45" s="230"/>
      <c r="L45" s="230"/>
      <c r="M45" s="230"/>
      <c r="N45" s="230"/>
      <c r="O45" s="230"/>
      <c r="P45" s="230"/>
      <c r="Q45" s="230"/>
      <c r="R45" s="235"/>
      <c r="S45" s="235"/>
      <c r="T45" s="230"/>
      <c r="U45" s="230"/>
      <c r="V45" s="230"/>
      <c r="W45" s="230"/>
      <c r="X45" s="230"/>
      <c r="Y45" s="230"/>
      <c r="Z45" s="224"/>
      <c r="AA45" s="224"/>
      <c r="AB45" s="236"/>
      <c r="AC45" s="236"/>
      <c r="AD45" s="226" t="s">
        <v>3560</v>
      </c>
      <c r="AE45" s="230"/>
      <c r="AF45" s="230"/>
      <c r="AG45" s="230"/>
      <c r="AH45" s="226"/>
      <c r="AI45" s="237"/>
      <c r="AJ45" s="231"/>
    </row>
    <row r="46" spans="1:36" s="233" customFormat="1" ht="19.899999999999999" customHeight="1">
      <c r="A46" s="230">
        <v>20</v>
      </c>
      <c r="B46" s="230" t="s">
        <v>2185</v>
      </c>
      <c r="C46" s="230" t="s">
        <v>154</v>
      </c>
      <c r="D46" s="230" t="s">
        <v>297</v>
      </c>
      <c r="E46" s="230">
        <v>46.87</v>
      </c>
      <c r="F46" s="234"/>
      <c r="G46" s="235">
        <f>SUM(F35:F46)</f>
        <v>2365.9989999999998</v>
      </c>
      <c r="H46" s="234">
        <f>H44+F45</f>
        <v>6528.0940000000001</v>
      </c>
      <c r="I46" s="230"/>
      <c r="J46" s="230"/>
      <c r="K46" s="230"/>
      <c r="L46" s="230"/>
      <c r="M46" s="230" t="s">
        <v>2112</v>
      </c>
      <c r="N46" s="230"/>
      <c r="O46" s="230"/>
      <c r="P46" s="230">
        <v>209.05699999999999</v>
      </c>
      <c r="Q46" s="230" t="s">
        <v>3561</v>
      </c>
      <c r="R46" s="235">
        <v>729.48299999999995</v>
      </c>
      <c r="S46" s="235">
        <f t="shared" ref="S46" si="54">R46/2</f>
        <v>364.74149999999997</v>
      </c>
      <c r="T46" s="230">
        <v>119</v>
      </c>
      <c r="U46" s="230">
        <v>141</v>
      </c>
      <c r="V46" s="230">
        <f t="shared" ref="V46" si="55">T46+U46</f>
        <v>260</v>
      </c>
      <c r="W46" s="230">
        <v>148</v>
      </c>
      <c r="X46" s="230">
        <v>148</v>
      </c>
      <c r="Y46" s="230">
        <f t="shared" ref="Y46" si="56">W46+X46</f>
        <v>296</v>
      </c>
      <c r="Z46" s="224" t="s">
        <v>3562</v>
      </c>
      <c r="AA46" s="224" t="s">
        <v>3563</v>
      </c>
      <c r="AB46" s="236">
        <v>553973.06299999997</v>
      </c>
      <c r="AC46" s="236">
        <v>3191311.0809999998</v>
      </c>
      <c r="AD46" s="226"/>
      <c r="AE46" s="230"/>
      <c r="AF46" s="230"/>
      <c r="AG46" s="230"/>
      <c r="AH46" s="226" t="s">
        <v>1807</v>
      </c>
      <c r="AI46" s="237"/>
      <c r="AJ46" s="231"/>
    </row>
    <row r="47" spans="1:36" ht="19.899999999999999" customHeight="1">
      <c r="A47" s="230"/>
      <c r="B47" s="224"/>
      <c r="C47" s="224"/>
      <c r="D47" s="224"/>
      <c r="E47" s="224"/>
      <c r="F47" s="238">
        <v>325</v>
      </c>
      <c r="G47" s="239"/>
      <c r="H47" s="234"/>
      <c r="I47" s="240"/>
      <c r="J47" s="240"/>
      <c r="K47" s="240"/>
      <c r="L47" s="240"/>
      <c r="M47" s="240"/>
      <c r="N47" s="240"/>
      <c r="O47" s="240"/>
      <c r="P47" s="224"/>
      <c r="Q47" s="224"/>
      <c r="R47" s="235"/>
      <c r="S47" s="235"/>
      <c r="T47" s="224"/>
      <c r="U47" s="224"/>
      <c r="V47" s="230"/>
      <c r="W47" s="224"/>
      <c r="X47" s="224"/>
      <c r="Y47" s="230"/>
      <c r="Z47" s="224"/>
      <c r="AA47" s="224"/>
      <c r="AB47" s="238"/>
      <c r="AC47" s="238"/>
      <c r="AD47" s="226"/>
      <c r="AE47" s="226"/>
      <c r="AF47" s="226"/>
      <c r="AG47" s="226"/>
      <c r="AH47" s="226"/>
      <c r="AI47" s="1334"/>
      <c r="AJ47" s="228"/>
    </row>
    <row r="48" spans="1:36" ht="19.899999999999999" customHeight="1">
      <c r="A48" s="230">
        <v>21</v>
      </c>
      <c r="B48" s="224" t="s">
        <v>2112</v>
      </c>
      <c r="C48" s="224" t="s">
        <v>287</v>
      </c>
      <c r="D48" s="224" t="s">
        <v>280</v>
      </c>
      <c r="E48" s="224">
        <v>48.15</v>
      </c>
      <c r="F48" s="238"/>
      <c r="G48" s="239"/>
      <c r="H48" s="234">
        <f>H46+F47</f>
        <v>6853.0940000000001</v>
      </c>
      <c r="I48" s="240"/>
      <c r="J48" s="240"/>
      <c r="K48" s="240"/>
      <c r="L48" s="240"/>
      <c r="M48" s="240" t="s">
        <v>2112</v>
      </c>
      <c r="N48" s="240"/>
      <c r="O48" s="240"/>
      <c r="P48" s="224">
        <v>211.49199999999999</v>
      </c>
      <c r="Q48" s="224" t="s">
        <v>2112</v>
      </c>
      <c r="R48" s="235">
        <f t="shared" ref="R48" si="57">F47+F49</f>
        <v>711</v>
      </c>
      <c r="S48" s="235">
        <f t="shared" ref="S48" si="58">R48/2</f>
        <v>355.5</v>
      </c>
      <c r="T48" s="224">
        <v>176</v>
      </c>
      <c r="U48" s="224">
        <v>180</v>
      </c>
      <c r="V48" s="230">
        <f t="shared" ref="V48" si="59">T48+U48</f>
        <v>356</v>
      </c>
      <c r="W48" s="224">
        <v>172</v>
      </c>
      <c r="X48" s="224">
        <v>185</v>
      </c>
      <c r="Y48" s="230">
        <f t="shared" ref="Y48" si="60">W48+X48</f>
        <v>357</v>
      </c>
      <c r="Z48" s="224" t="s">
        <v>3564</v>
      </c>
      <c r="AA48" s="224" t="s">
        <v>3565</v>
      </c>
      <c r="AB48" s="238">
        <v>554034.00800000003</v>
      </c>
      <c r="AC48" s="238">
        <v>3191630.3160000001</v>
      </c>
      <c r="AD48" s="226"/>
      <c r="AE48" s="226"/>
      <c r="AF48" s="226"/>
      <c r="AG48" s="226"/>
      <c r="AH48" s="226" t="s">
        <v>1807</v>
      </c>
      <c r="AI48" s="1334"/>
      <c r="AJ48" s="228"/>
    </row>
    <row r="49" spans="1:36" ht="19.899999999999999" customHeight="1">
      <c r="A49" s="230"/>
      <c r="B49" s="224"/>
      <c r="C49" s="224"/>
      <c r="D49" s="224"/>
      <c r="E49" s="224"/>
      <c r="F49" s="238">
        <v>386</v>
      </c>
      <c r="G49" s="239"/>
      <c r="H49" s="234"/>
      <c r="I49" s="240"/>
      <c r="J49" s="240"/>
      <c r="K49" s="240"/>
      <c r="L49" s="240"/>
      <c r="M49" s="240"/>
      <c r="N49" s="240"/>
      <c r="O49" s="240"/>
      <c r="P49" s="224"/>
      <c r="Q49" s="224"/>
      <c r="R49" s="235"/>
      <c r="S49" s="235"/>
      <c r="T49" s="224"/>
      <c r="U49" s="224"/>
      <c r="V49" s="230"/>
      <c r="W49" s="224"/>
      <c r="X49" s="224"/>
      <c r="Y49" s="230"/>
      <c r="Z49" s="224"/>
      <c r="AA49" s="224"/>
      <c r="AB49" s="238"/>
      <c r="AC49" s="238"/>
      <c r="AD49" s="226" t="s">
        <v>2642</v>
      </c>
      <c r="AE49" s="226"/>
      <c r="AF49" s="226"/>
      <c r="AG49" s="226"/>
      <c r="AH49" s="226"/>
      <c r="AI49" s="1334"/>
      <c r="AJ49" s="228"/>
    </row>
    <row r="50" spans="1:36" ht="19.899999999999999" customHeight="1">
      <c r="A50" s="230">
        <v>22</v>
      </c>
      <c r="B50" s="224"/>
      <c r="C50" s="224" t="s">
        <v>288</v>
      </c>
      <c r="D50" s="224" t="s">
        <v>282</v>
      </c>
      <c r="E50" s="224">
        <v>51.15</v>
      </c>
      <c r="F50" s="238"/>
      <c r="G50" s="239"/>
      <c r="H50" s="234">
        <f>H48+F49</f>
        <v>7239.0940000000001</v>
      </c>
      <c r="I50" s="240"/>
      <c r="J50" s="240"/>
      <c r="K50" s="240"/>
      <c r="L50" s="240"/>
      <c r="M50" s="240" t="s">
        <v>2112</v>
      </c>
      <c r="N50" s="240"/>
      <c r="O50" s="240"/>
      <c r="P50" s="224">
        <v>210.684</v>
      </c>
      <c r="Q50" s="224" t="s">
        <v>2112</v>
      </c>
      <c r="R50" s="235">
        <f t="shared" ref="R50" si="61">F49+F51</f>
        <v>820</v>
      </c>
      <c r="S50" s="235">
        <f t="shared" ref="S50" si="62">R50/2</f>
        <v>410</v>
      </c>
      <c r="T50" s="224">
        <v>206</v>
      </c>
      <c r="U50" s="224">
        <v>244</v>
      </c>
      <c r="V50" s="230">
        <f t="shared" ref="V50" si="63">T50+U50</f>
        <v>450</v>
      </c>
      <c r="W50" s="224">
        <v>202</v>
      </c>
      <c r="X50" s="224">
        <v>236</v>
      </c>
      <c r="Y50" s="230">
        <f t="shared" ref="Y50" si="64">W50+X50</f>
        <v>438</v>
      </c>
      <c r="Z50" s="224" t="s">
        <v>3566</v>
      </c>
      <c r="AA50" s="224" t="s">
        <v>3567</v>
      </c>
      <c r="AB50" s="238">
        <v>554106.39099999995</v>
      </c>
      <c r="AC50" s="238">
        <v>3192009.4679999999</v>
      </c>
      <c r="AD50" s="226"/>
      <c r="AE50" s="226"/>
      <c r="AF50" s="226"/>
      <c r="AG50" s="226"/>
      <c r="AH50" s="226" t="s">
        <v>1807</v>
      </c>
      <c r="AI50" s="1334"/>
      <c r="AJ50" s="228"/>
    </row>
    <row r="51" spans="1:36" ht="19.899999999999999" customHeight="1">
      <c r="A51" s="230"/>
      <c r="B51" s="224"/>
      <c r="C51" s="224"/>
      <c r="D51" s="224"/>
      <c r="E51" s="224"/>
      <c r="F51" s="238">
        <v>434</v>
      </c>
      <c r="G51" s="239"/>
      <c r="H51" s="234"/>
      <c r="I51" s="240"/>
      <c r="J51" s="240"/>
      <c r="K51" s="240"/>
      <c r="L51" s="240"/>
      <c r="M51" s="240"/>
      <c r="N51" s="240"/>
      <c r="O51" s="240"/>
      <c r="P51" s="224"/>
      <c r="Q51" s="224"/>
      <c r="R51" s="235"/>
      <c r="S51" s="235"/>
      <c r="T51" s="224"/>
      <c r="U51" s="224"/>
      <c r="V51" s="230"/>
      <c r="W51" s="224"/>
      <c r="X51" s="224"/>
      <c r="Y51" s="230"/>
      <c r="Z51" s="224"/>
      <c r="AA51" s="224"/>
      <c r="AB51" s="238"/>
      <c r="AC51" s="238"/>
      <c r="AD51" s="226" t="s">
        <v>2642</v>
      </c>
      <c r="AE51" s="226"/>
      <c r="AF51" s="226"/>
      <c r="AG51" s="226"/>
      <c r="AH51" s="226"/>
      <c r="AI51" s="1334"/>
      <c r="AJ51" s="228"/>
    </row>
    <row r="52" spans="1:36" ht="19.899999999999999" customHeight="1">
      <c r="A52" s="230">
        <v>23</v>
      </c>
      <c r="B52" s="224" t="s">
        <v>2112</v>
      </c>
      <c r="C52" s="224" t="s">
        <v>289</v>
      </c>
      <c r="D52" s="224" t="s">
        <v>280</v>
      </c>
      <c r="E52" s="224">
        <v>48.15</v>
      </c>
      <c r="F52" s="238"/>
      <c r="G52" s="239"/>
      <c r="H52" s="234">
        <f>H50+F51</f>
        <v>7673.0940000000001</v>
      </c>
      <c r="I52" s="240"/>
      <c r="J52" s="240"/>
      <c r="K52" s="240"/>
      <c r="L52" s="240"/>
      <c r="M52" s="240" t="s">
        <v>2112</v>
      </c>
      <c r="N52" s="240"/>
      <c r="O52" s="240"/>
      <c r="P52" s="224">
        <v>208.69200000000001</v>
      </c>
      <c r="Q52" s="224" t="s">
        <v>2112</v>
      </c>
      <c r="R52" s="235">
        <f t="shared" ref="R52" si="65">F51+F53</f>
        <v>826</v>
      </c>
      <c r="S52" s="235">
        <f t="shared" ref="S52" si="66">R52/2</f>
        <v>413</v>
      </c>
      <c r="T52" s="224">
        <v>191</v>
      </c>
      <c r="U52" s="224">
        <v>186</v>
      </c>
      <c r="V52" s="230">
        <f t="shared" ref="V52" si="67">T52+U52</f>
        <v>377</v>
      </c>
      <c r="W52" s="224">
        <v>200</v>
      </c>
      <c r="X52" s="224">
        <v>189</v>
      </c>
      <c r="Y52" s="230">
        <f t="shared" ref="Y52" si="68">W52+X52</f>
        <v>389</v>
      </c>
      <c r="Z52" s="224" t="s">
        <v>3568</v>
      </c>
      <c r="AA52" s="224" t="s">
        <v>3569</v>
      </c>
      <c r="AB52" s="238">
        <v>554187.77599999995</v>
      </c>
      <c r="AC52" s="238">
        <v>3192435.7689999999</v>
      </c>
      <c r="AD52" s="226"/>
      <c r="AE52" s="226"/>
      <c r="AF52" s="226"/>
      <c r="AG52" s="226"/>
      <c r="AH52" s="242" t="s">
        <v>1807</v>
      </c>
      <c r="AI52" s="1334"/>
      <c r="AJ52" s="228"/>
    </row>
    <row r="53" spans="1:36" ht="19.899999999999999" customHeight="1">
      <c r="A53" s="230"/>
      <c r="B53" s="224"/>
      <c r="C53" s="224"/>
      <c r="D53" s="224"/>
      <c r="E53" s="224"/>
      <c r="F53" s="238">
        <v>392</v>
      </c>
      <c r="G53" s="239"/>
      <c r="H53" s="234"/>
      <c r="I53" s="240"/>
      <c r="J53" s="240"/>
      <c r="K53" s="240"/>
      <c r="L53" s="240"/>
      <c r="M53" s="240"/>
      <c r="N53" s="240"/>
      <c r="O53" s="240"/>
      <c r="P53" s="224"/>
      <c r="Q53" s="224"/>
      <c r="R53" s="235"/>
      <c r="S53" s="235"/>
      <c r="T53" s="224"/>
      <c r="U53" s="224"/>
      <c r="V53" s="230"/>
      <c r="W53" s="224"/>
      <c r="X53" s="224"/>
      <c r="Y53" s="230"/>
      <c r="Z53" s="224"/>
      <c r="AA53" s="224"/>
      <c r="AB53" s="238"/>
      <c r="AC53" s="238"/>
      <c r="AD53" s="226" t="s">
        <v>2642</v>
      </c>
      <c r="AE53" s="226"/>
      <c r="AF53" s="226"/>
      <c r="AG53" s="226"/>
      <c r="AH53" s="226"/>
      <c r="AI53" s="1334"/>
      <c r="AJ53" s="228"/>
    </row>
    <row r="54" spans="1:36" ht="19.899999999999999" customHeight="1">
      <c r="A54" s="230">
        <v>24</v>
      </c>
      <c r="B54" s="224" t="s">
        <v>2112</v>
      </c>
      <c r="C54" s="224" t="s">
        <v>290</v>
      </c>
      <c r="D54" s="224" t="s">
        <v>282</v>
      </c>
      <c r="E54" s="224">
        <v>51.15</v>
      </c>
      <c r="F54" s="238"/>
      <c r="G54" s="239"/>
      <c r="H54" s="234">
        <f>H52+F53</f>
        <v>8065.0940000000001</v>
      </c>
      <c r="I54" s="240"/>
      <c r="J54" s="240"/>
      <c r="K54" s="240"/>
      <c r="L54" s="240"/>
      <c r="M54" s="240" t="s">
        <v>2112</v>
      </c>
      <c r="N54" s="240"/>
      <c r="O54" s="240"/>
      <c r="P54" s="224">
        <v>207.482</v>
      </c>
      <c r="Q54" s="224" t="s">
        <v>2112</v>
      </c>
      <c r="R54" s="235">
        <f t="shared" ref="R54" si="69">F53+F55</f>
        <v>796</v>
      </c>
      <c r="S54" s="235">
        <f t="shared" ref="S54" si="70">R54/2</f>
        <v>398</v>
      </c>
      <c r="T54" s="224">
        <v>207</v>
      </c>
      <c r="U54" s="224">
        <v>208</v>
      </c>
      <c r="V54" s="230">
        <f t="shared" ref="V54" si="71">T54+U54</f>
        <v>415</v>
      </c>
      <c r="W54" s="224">
        <v>204</v>
      </c>
      <c r="X54" s="224">
        <v>206</v>
      </c>
      <c r="Y54" s="230">
        <f t="shared" ref="Y54" si="72">W54+X54</f>
        <v>410</v>
      </c>
      <c r="Z54" s="224" t="s">
        <v>3570</v>
      </c>
      <c r="AA54" s="224" t="s">
        <v>3571</v>
      </c>
      <c r="AB54" s="238">
        <v>554261.28500000003</v>
      </c>
      <c r="AC54" s="238">
        <v>3192820.8149999999</v>
      </c>
      <c r="AD54" s="226"/>
      <c r="AE54" s="226"/>
      <c r="AF54" s="226"/>
      <c r="AG54" s="226"/>
      <c r="AH54" s="226" t="s">
        <v>736</v>
      </c>
      <c r="AI54" s="1334"/>
      <c r="AJ54" s="228"/>
    </row>
    <row r="55" spans="1:36" ht="19.899999999999999" customHeight="1">
      <c r="A55" s="230"/>
      <c r="B55" s="224"/>
      <c r="C55" s="224"/>
      <c r="D55" s="224"/>
      <c r="E55" s="224"/>
      <c r="F55" s="238">
        <v>404</v>
      </c>
      <c r="G55" s="239"/>
      <c r="H55" s="234"/>
      <c r="I55" s="240"/>
      <c r="J55" s="240"/>
      <c r="K55" s="240"/>
      <c r="L55" s="240"/>
      <c r="M55" s="240"/>
      <c r="N55" s="240"/>
      <c r="O55" s="240"/>
      <c r="P55" s="224"/>
      <c r="Q55" s="224"/>
      <c r="R55" s="235"/>
      <c r="S55" s="235"/>
      <c r="T55" s="224"/>
      <c r="U55" s="224"/>
      <c r="V55" s="230"/>
      <c r="W55" s="224"/>
      <c r="X55" s="224"/>
      <c r="Y55" s="230"/>
      <c r="Z55" s="224"/>
      <c r="AA55" s="224"/>
      <c r="AB55" s="238"/>
      <c r="AC55" s="238"/>
      <c r="AD55" s="226" t="s">
        <v>2642</v>
      </c>
      <c r="AE55" s="226"/>
      <c r="AF55" s="226"/>
      <c r="AG55" s="226"/>
      <c r="AH55" s="226"/>
      <c r="AI55" s="1334"/>
      <c r="AJ55" s="228"/>
    </row>
    <row r="56" spans="1:36" ht="19.899999999999999" customHeight="1">
      <c r="A56" s="230">
        <v>25</v>
      </c>
      <c r="B56" s="224" t="s">
        <v>2112</v>
      </c>
      <c r="C56" s="224" t="s">
        <v>291</v>
      </c>
      <c r="D56" s="224" t="s">
        <v>282</v>
      </c>
      <c r="E56" s="224">
        <v>51.15</v>
      </c>
      <c r="F56" s="238"/>
      <c r="G56" s="239"/>
      <c r="H56" s="234">
        <f>H54+F55</f>
        <v>8469.094000000001</v>
      </c>
      <c r="I56" s="240"/>
      <c r="J56" s="240"/>
      <c r="K56" s="240"/>
      <c r="L56" s="240"/>
      <c r="M56" s="240" t="s">
        <v>2112</v>
      </c>
      <c r="N56" s="240"/>
      <c r="O56" s="240"/>
      <c r="P56" s="224">
        <v>206.48400000000001</v>
      </c>
      <c r="Q56" s="224" t="s">
        <v>2112</v>
      </c>
      <c r="R56" s="235">
        <f t="shared" ref="R56" si="73">F55+F57</f>
        <v>802</v>
      </c>
      <c r="S56" s="235">
        <f t="shared" ref="S56" si="74">R56/2</f>
        <v>401</v>
      </c>
      <c r="T56" s="224">
        <v>197</v>
      </c>
      <c r="U56" s="224">
        <v>157</v>
      </c>
      <c r="V56" s="230">
        <f t="shared" ref="V56" si="75">T56+U56</f>
        <v>354</v>
      </c>
      <c r="W56" s="224">
        <v>199</v>
      </c>
      <c r="X56" s="224">
        <v>172</v>
      </c>
      <c r="Y56" s="230">
        <f t="shared" ref="Y56" si="76">W56+X56</f>
        <v>371</v>
      </c>
      <c r="Z56" s="224" t="s">
        <v>3572</v>
      </c>
      <c r="AA56" s="224" t="s">
        <v>3573</v>
      </c>
      <c r="AB56" s="238">
        <v>554337.04299999995</v>
      </c>
      <c r="AC56" s="238">
        <v>3193217.648</v>
      </c>
      <c r="AD56" s="226"/>
      <c r="AE56" s="226"/>
      <c r="AF56" s="226"/>
      <c r="AG56" s="226"/>
      <c r="AH56" s="226" t="s">
        <v>736</v>
      </c>
      <c r="AI56" s="1334"/>
      <c r="AJ56" s="228"/>
    </row>
    <row r="57" spans="1:36" ht="19.899999999999999" customHeight="1">
      <c r="A57" s="230"/>
      <c r="B57" s="224"/>
      <c r="C57" s="224"/>
      <c r="D57" s="224"/>
      <c r="E57" s="224"/>
      <c r="F57" s="238">
        <v>398</v>
      </c>
      <c r="G57" s="239"/>
      <c r="H57" s="234"/>
      <c r="I57" s="240"/>
      <c r="J57" s="240"/>
      <c r="K57" s="240"/>
      <c r="L57" s="240"/>
      <c r="M57" s="240"/>
      <c r="N57" s="240"/>
      <c r="O57" s="240"/>
      <c r="P57" s="224"/>
      <c r="Q57" s="224"/>
      <c r="R57" s="235"/>
      <c r="S57" s="235"/>
      <c r="T57" s="224"/>
      <c r="U57" s="224"/>
      <c r="V57" s="230"/>
      <c r="W57" s="224"/>
      <c r="X57" s="224"/>
      <c r="Y57" s="230"/>
      <c r="Z57" s="224"/>
      <c r="AA57" s="224"/>
      <c r="AB57" s="238"/>
      <c r="AC57" s="238"/>
      <c r="AD57" s="226"/>
      <c r="AE57" s="226"/>
      <c r="AF57" s="226"/>
      <c r="AG57" s="226"/>
      <c r="AH57" s="226"/>
      <c r="AI57" s="1334"/>
      <c r="AJ57" s="228"/>
    </row>
    <row r="58" spans="1:36" ht="19.899999999999999" customHeight="1">
      <c r="A58" s="230">
        <v>26</v>
      </c>
      <c r="B58" s="224" t="s">
        <v>2112</v>
      </c>
      <c r="C58" s="224" t="s">
        <v>157</v>
      </c>
      <c r="D58" s="224" t="s">
        <v>276</v>
      </c>
      <c r="E58" s="224">
        <v>54.15</v>
      </c>
      <c r="F58" s="238"/>
      <c r="G58" s="239"/>
      <c r="H58" s="234">
        <f>H56+F57</f>
        <v>8867.094000000001</v>
      </c>
      <c r="I58" s="240"/>
      <c r="J58" s="240"/>
      <c r="K58" s="240"/>
      <c r="L58" s="240"/>
      <c r="M58" s="240" t="s">
        <v>2112</v>
      </c>
      <c r="N58" s="240"/>
      <c r="O58" s="240"/>
      <c r="P58" s="224">
        <v>210.697</v>
      </c>
      <c r="Q58" s="224" t="s">
        <v>2112</v>
      </c>
      <c r="R58" s="235">
        <f t="shared" ref="R58" si="77">F57+F59</f>
        <v>839</v>
      </c>
      <c r="S58" s="235">
        <f t="shared" ref="S58" si="78">R58/2</f>
        <v>419.5</v>
      </c>
      <c r="T58" s="224">
        <v>241</v>
      </c>
      <c r="U58" s="224">
        <v>221</v>
      </c>
      <c r="V58" s="230">
        <f t="shared" ref="V58" si="79">T58+U58</f>
        <v>462</v>
      </c>
      <c r="W58" s="224">
        <v>228</v>
      </c>
      <c r="X58" s="224">
        <v>221</v>
      </c>
      <c r="Y58" s="230">
        <f t="shared" ref="Y58" si="80">W58+X58</f>
        <v>449</v>
      </c>
      <c r="Z58" s="224" t="s">
        <v>3574</v>
      </c>
      <c r="AA58" s="224" t="s">
        <v>3575</v>
      </c>
      <c r="AB58" s="238">
        <v>554411.67700000003</v>
      </c>
      <c r="AC58" s="238">
        <v>3193608.588</v>
      </c>
      <c r="AD58" s="226"/>
      <c r="AE58" s="226"/>
      <c r="AF58" s="226"/>
      <c r="AG58" s="226"/>
      <c r="AH58" s="226" t="s">
        <v>736</v>
      </c>
      <c r="AI58" s="1334"/>
      <c r="AJ58" s="228"/>
    </row>
    <row r="59" spans="1:36" ht="19.899999999999999" customHeight="1">
      <c r="A59" s="230"/>
      <c r="B59" s="224"/>
      <c r="C59" s="224"/>
      <c r="D59" s="224"/>
      <c r="E59" s="224"/>
      <c r="F59" s="238">
        <v>441</v>
      </c>
      <c r="G59" s="239"/>
      <c r="H59" s="234"/>
      <c r="I59" s="240"/>
      <c r="J59" s="240"/>
      <c r="K59" s="240"/>
      <c r="L59" s="240"/>
      <c r="M59" s="240"/>
      <c r="N59" s="240"/>
      <c r="O59" s="240"/>
      <c r="P59" s="224"/>
      <c r="Q59" s="224"/>
      <c r="R59" s="235"/>
      <c r="S59" s="235"/>
      <c r="T59" s="224"/>
      <c r="U59" s="224"/>
      <c r="V59" s="230"/>
      <c r="W59" s="224"/>
      <c r="X59" s="224"/>
      <c r="Y59" s="230"/>
      <c r="Z59" s="224"/>
      <c r="AA59" s="224"/>
      <c r="AB59" s="238"/>
      <c r="AC59" s="238"/>
      <c r="AD59" s="226" t="s">
        <v>2642</v>
      </c>
      <c r="AE59" s="226"/>
      <c r="AF59" s="226"/>
      <c r="AG59" s="226"/>
      <c r="AH59" s="226"/>
      <c r="AI59" s="1334"/>
      <c r="AJ59" s="228"/>
    </row>
    <row r="60" spans="1:36" ht="19.899999999999999" customHeight="1">
      <c r="A60" s="230">
        <v>27</v>
      </c>
      <c r="B60" s="224" t="s">
        <v>2112</v>
      </c>
      <c r="C60" s="224" t="s">
        <v>156</v>
      </c>
      <c r="D60" s="224" t="s">
        <v>298</v>
      </c>
      <c r="E60" s="224">
        <v>57.15</v>
      </c>
      <c r="F60" s="238"/>
      <c r="G60" s="239"/>
      <c r="H60" s="234">
        <f>H58+F59</f>
        <v>9308.094000000001</v>
      </c>
      <c r="I60" s="240"/>
      <c r="J60" s="240"/>
      <c r="K60" s="240"/>
      <c r="L60" s="240"/>
      <c r="M60" s="240" t="s">
        <v>2112</v>
      </c>
      <c r="N60" s="240"/>
      <c r="O60" s="240"/>
      <c r="P60" s="224">
        <v>207.65299999999999</v>
      </c>
      <c r="Q60" s="224" t="s">
        <v>2112</v>
      </c>
      <c r="R60" s="235">
        <f t="shared" ref="R60" si="81">F59+F61</f>
        <v>826</v>
      </c>
      <c r="S60" s="235">
        <f t="shared" ref="S60" si="82">R60/2</f>
        <v>413</v>
      </c>
      <c r="T60" s="224">
        <v>221</v>
      </c>
      <c r="U60" s="224">
        <v>234</v>
      </c>
      <c r="V60" s="230">
        <f t="shared" ref="V60" si="83">T60+U60</f>
        <v>455</v>
      </c>
      <c r="W60" s="224">
        <v>221</v>
      </c>
      <c r="X60" s="224">
        <v>221</v>
      </c>
      <c r="Y60" s="230">
        <f t="shared" ref="Y60" si="84">W60+X60</f>
        <v>442</v>
      </c>
      <c r="Z60" s="224" t="s">
        <v>3576</v>
      </c>
      <c r="AA60" s="224" t="s">
        <v>3577</v>
      </c>
      <c r="AB60" s="238">
        <v>554494.375</v>
      </c>
      <c r="AC60" s="238">
        <v>3194041.7650000001</v>
      </c>
      <c r="AD60" s="226"/>
      <c r="AE60" s="226"/>
      <c r="AF60" s="226"/>
      <c r="AG60" s="226"/>
      <c r="AH60" s="226" t="s">
        <v>736</v>
      </c>
      <c r="AI60" s="1334"/>
      <c r="AJ60" s="228"/>
    </row>
    <row r="61" spans="1:36" ht="19.899999999999999" customHeight="1">
      <c r="A61" s="230"/>
      <c r="B61" s="224"/>
      <c r="C61" s="224"/>
      <c r="D61" s="224"/>
      <c r="E61" s="224"/>
      <c r="F61" s="238">
        <v>385</v>
      </c>
      <c r="G61" s="239"/>
      <c r="H61" s="234"/>
      <c r="I61" s="240"/>
      <c r="J61" s="240"/>
      <c r="K61" s="240"/>
      <c r="L61" s="240"/>
      <c r="M61" s="240"/>
      <c r="N61" s="240"/>
      <c r="O61" s="240"/>
      <c r="P61" s="224"/>
      <c r="Q61" s="224"/>
      <c r="R61" s="235"/>
      <c r="S61" s="235"/>
      <c r="T61" s="224"/>
      <c r="U61" s="224"/>
      <c r="V61" s="230"/>
      <c r="W61" s="224"/>
      <c r="X61" s="224"/>
      <c r="Y61" s="230"/>
      <c r="Z61" s="224"/>
      <c r="AA61" s="224"/>
      <c r="AB61" s="238"/>
      <c r="AC61" s="238"/>
      <c r="AD61" s="226"/>
      <c r="AE61" s="226"/>
      <c r="AF61" s="226"/>
      <c r="AG61" s="226"/>
      <c r="AH61" s="226"/>
      <c r="AI61" s="1334"/>
      <c r="AJ61" s="228"/>
    </row>
    <row r="62" spans="1:36" ht="19.899999999999999" customHeight="1">
      <c r="A62" s="230">
        <v>28</v>
      </c>
      <c r="B62" s="224" t="s">
        <v>2112</v>
      </c>
      <c r="C62" s="224" t="s">
        <v>292</v>
      </c>
      <c r="D62" s="224" t="s">
        <v>282</v>
      </c>
      <c r="E62" s="224">
        <v>51.15</v>
      </c>
      <c r="F62" s="238"/>
      <c r="G62" s="239"/>
      <c r="H62" s="234">
        <f>H60+F61</f>
        <v>9693.094000000001</v>
      </c>
      <c r="I62" s="240"/>
      <c r="J62" s="240"/>
      <c r="K62" s="240"/>
      <c r="L62" s="240"/>
      <c r="M62" s="240" t="s">
        <v>2112</v>
      </c>
      <c r="N62" s="240"/>
      <c r="O62" s="240"/>
      <c r="P62" s="224">
        <v>206.739</v>
      </c>
      <c r="Q62" s="224" t="s">
        <v>2112</v>
      </c>
      <c r="R62" s="235">
        <f t="shared" ref="R62" si="85">F61+F63</f>
        <v>819</v>
      </c>
      <c r="S62" s="235">
        <f t="shared" ref="S62" si="86">R62/2</f>
        <v>409.5</v>
      </c>
      <c r="T62" s="224">
        <v>151</v>
      </c>
      <c r="U62" s="224">
        <v>229</v>
      </c>
      <c r="V62" s="230">
        <f t="shared" ref="V62" si="87">T62+U62</f>
        <v>380</v>
      </c>
      <c r="W62" s="224">
        <v>165</v>
      </c>
      <c r="X62" s="224">
        <v>226</v>
      </c>
      <c r="Y62" s="230">
        <f t="shared" ref="Y62" si="88">W62+X62</f>
        <v>391</v>
      </c>
      <c r="Z62" s="224" t="s">
        <v>3578</v>
      </c>
      <c r="AA62" s="224" t="s">
        <v>3579</v>
      </c>
      <c r="AB62" s="238">
        <v>554566.571</v>
      </c>
      <c r="AC62" s="238">
        <v>3194419.9350000001</v>
      </c>
      <c r="AD62" s="226"/>
      <c r="AE62" s="226"/>
      <c r="AF62" s="226"/>
      <c r="AG62" s="226"/>
      <c r="AH62" s="226" t="s">
        <v>736</v>
      </c>
      <c r="AI62" s="1334"/>
      <c r="AJ62" s="228"/>
    </row>
    <row r="63" spans="1:36" ht="19.899999999999999" customHeight="1">
      <c r="A63" s="230"/>
      <c r="B63" s="224"/>
      <c r="C63" s="224"/>
      <c r="D63" s="224"/>
      <c r="E63" s="224"/>
      <c r="F63" s="238">
        <v>434</v>
      </c>
      <c r="G63" s="239"/>
      <c r="H63" s="234"/>
      <c r="I63" s="240"/>
      <c r="J63" s="240"/>
      <c r="K63" s="240"/>
      <c r="L63" s="240"/>
      <c r="M63" s="240"/>
      <c r="N63" s="240"/>
      <c r="O63" s="240"/>
      <c r="P63" s="224"/>
      <c r="Q63" s="224"/>
      <c r="R63" s="235"/>
      <c r="S63" s="235"/>
      <c r="T63" s="224"/>
      <c r="U63" s="224"/>
      <c r="V63" s="230"/>
      <c r="W63" s="224"/>
      <c r="X63" s="224"/>
      <c r="Y63" s="230"/>
      <c r="Z63" s="224"/>
      <c r="AA63" s="224"/>
      <c r="AB63" s="238"/>
      <c r="AC63" s="238"/>
      <c r="AD63" s="226" t="s">
        <v>2642</v>
      </c>
      <c r="AE63" s="226"/>
      <c r="AF63" s="226"/>
      <c r="AG63" s="226"/>
      <c r="AH63" s="226"/>
      <c r="AI63" s="1334"/>
      <c r="AJ63" s="228"/>
    </row>
    <row r="64" spans="1:36" ht="19.899999999999999" customHeight="1">
      <c r="A64" s="230">
        <v>29</v>
      </c>
      <c r="B64" s="224" t="s">
        <v>2112</v>
      </c>
      <c r="C64" s="224" t="s">
        <v>293</v>
      </c>
      <c r="D64" s="224" t="s">
        <v>280</v>
      </c>
      <c r="E64" s="224">
        <v>48.15</v>
      </c>
      <c r="F64" s="238"/>
      <c r="G64" s="239"/>
      <c r="H64" s="234">
        <f>H62+F63</f>
        <v>10127.094000000001</v>
      </c>
      <c r="I64" s="240"/>
      <c r="J64" s="240"/>
      <c r="K64" s="240"/>
      <c r="L64" s="240"/>
      <c r="M64" s="240" t="s">
        <v>2112</v>
      </c>
      <c r="N64" s="240"/>
      <c r="O64" s="240"/>
      <c r="P64" s="224">
        <v>207.55600000000001</v>
      </c>
      <c r="Q64" s="224" t="s">
        <v>2112</v>
      </c>
      <c r="R64" s="235">
        <f t="shared" ref="R64" si="89">F63+F65</f>
        <v>836</v>
      </c>
      <c r="S64" s="235">
        <f t="shared" ref="S64" si="90">R64/2</f>
        <v>418</v>
      </c>
      <c r="T64" s="224">
        <v>206</v>
      </c>
      <c r="U64" s="224">
        <v>128</v>
      </c>
      <c r="V64" s="230">
        <f t="shared" ref="V64" si="91">T64+U64</f>
        <v>334</v>
      </c>
      <c r="W64" s="224">
        <v>210</v>
      </c>
      <c r="X64" s="224">
        <v>153</v>
      </c>
      <c r="Y64" s="230">
        <f t="shared" ref="Y64" si="92">W64+X64</f>
        <v>363</v>
      </c>
      <c r="Z64" s="224" t="s">
        <v>3580</v>
      </c>
      <c r="AA64" s="224" t="s">
        <v>3581</v>
      </c>
      <c r="AB64" s="238">
        <v>554647.95499999996</v>
      </c>
      <c r="AC64" s="238">
        <v>3194846.236</v>
      </c>
      <c r="AD64" s="226"/>
      <c r="AE64" s="226"/>
      <c r="AF64" s="226"/>
      <c r="AG64" s="226"/>
      <c r="AH64" s="226" t="s">
        <v>736</v>
      </c>
      <c r="AI64" s="1334"/>
      <c r="AJ64" s="228"/>
    </row>
    <row r="65" spans="1:36" ht="19.899999999999999" customHeight="1">
      <c r="A65" s="230"/>
      <c r="B65" s="224"/>
      <c r="C65" s="224"/>
      <c r="D65" s="224"/>
      <c r="E65" s="224"/>
      <c r="F65" s="238">
        <v>402</v>
      </c>
      <c r="G65" s="239"/>
      <c r="H65" s="234"/>
      <c r="I65" s="240"/>
      <c r="J65" s="240"/>
      <c r="K65" s="240"/>
      <c r="L65" s="240"/>
      <c r="M65" s="240"/>
      <c r="N65" s="240"/>
      <c r="O65" s="240"/>
      <c r="P65" s="224"/>
      <c r="Q65" s="224"/>
      <c r="R65" s="235"/>
      <c r="S65" s="235"/>
      <c r="T65" s="224"/>
      <c r="U65" s="224"/>
      <c r="V65" s="230"/>
      <c r="W65" s="224"/>
      <c r="X65" s="224"/>
      <c r="Y65" s="230"/>
      <c r="Z65" s="224"/>
      <c r="AA65" s="224"/>
      <c r="AB65" s="238"/>
      <c r="AC65" s="238"/>
      <c r="AD65" s="226"/>
      <c r="AE65" s="226"/>
      <c r="AF65" s="226"/>
      <c r="AG65" s="226"/>
      <c r="AH65" s="226"/>
      <c r="AI65" s="1334"/>
      <c r="AJ65" s="228"/>
    </row>
    <row r="66" spans="1:36" ht="19.899999999999999" customHeight="1">
      <c r="A66" s="230">
        <v>30</v>
      </c>
      <c r="B66" s="224" t="s">
        <v>2112</v>
      </c>
      <c r="C66" s="224" t="s">
        <v>294</v>
      </c>
      <c r="D66" s="224" t="s">
        <v>276</v>
      </c>
      <c r="E66" s="224">
        <v>54.15</v>
      </c>
      <c r="F66" s="238"/>
      <c r="G66" s="239"/>
      <c r="H66" s="234">
        <f>H64+F65</f>
        <v>10529.094000000001</v>
      </c>
      <c r="I66" s="240"/>
      <c r="J66" s="240"/>
      <c r="K66" s="240"/>
      <c r="L66" s="240"/>
      <c r="M66" s="240" t="s">
        <v>2112</v>
      </c>
      <c r="N66" s="240"/>
      <c r="O66" s="240"/>
      <c r="P66" s="224">
        <v>214.25700000000001</v>
      </c>
      <c r="Q66" s="224" t="s">
        <v>2112</v>
      </c>
      <c r="R66" s="235">
        <f t="shared" ref="R66" si="93">F65+F67</f>
        <v>793.07899999999995</v>
      </c>
      <c r="S66" s="235">
        <f t="shared" ref="S66" si="94">R66/2</f>
        <v>396.53949999999998</v>
      </c>
      <c r="T66" s="224">
        <v>275</v>
      </c>
      <c r="U66" s="224">
        <v>273</v>
      </c>
      <c r="V66" s="230">
        <f t="shared" ref="V66" si="95">T66+U66</f>
        <v>548</v>
      </c>
      <c r="W66" s="224">
        <v>251</v>
      </c>
      <c r="X66" s="224">
        <v>248</v>
      </c>
      <c r="Y66" s="230">
        <f t="shared" ref="Y66" si="96">W66+X66</f>
        <v>499</v>
      </c>
      <c r="Z66" s="224" t="s">
        <v>3582</v>
      </c>
      <c r="AA66" s="224" t="s">
        <v>3583</v>
      </c>
      <c r="AB66" s="238">
        <v>554723.33900000004</v>
      </c>
      <c r="AC66" s="238">
        <v>3195241.105</v>
      </c>
      <c r="AD66" s="226"/>
      <c r="AE66" s="226"/>
      <c r="AF66" s="226"/>
      <c r="AG66" s="226"/>
      <c r="AH66" s="242" t="s">
        <v>736</v>
      </c>
      <c r="AI66" s="1334"/>
      <c r="AJ66" s="228"/>
    </row>
    <row r="67" spans="1:36" ht="19.899999999999999" customHeight="1">
      <c r="A67" s="230"/>
      <c r="B67" s="224"/>
      <c r="C67" s="224"/>
      <c r="D67" s="224"/>
      <c r="E67" s="224"/>
      <c r="F67" s="238">
        <v>391.07900000000001</v>
      </c>
      <c r="G67" s="239"/>
      <c r="H67" s="234"/>
      <c r="I67" s="240"/>
      <c r="J67" s="240"/>
      <c r="K67" s="240"/>
      <c r="L67" s="240"/>
      <c r="M67" s="240"/>
      <c r="N67" s="240"/>
      <c r="O67" s="240"/>
      <c r="P67" s="224"/>
      <c r="Q67" s="224"/>
      <c r="R67" s="235"/>
      <c r="S67" s="235"/>
      <c r="T67" s="224"/>
      <c r="U67" s="224"/>
      <c r="V67" s="230"/>
      <c r="W67" s="224"/>
      <c r="X67" s="224"/>
      <c r="Y67" s="230"/>
      <c r="Z67" s="224"/>
      <c r="AA67" s="224"/>
      <c r="AB67" s="238"/>
      <c r="AC67" s="238"/>
      <c r="AD67" s="226" t="s">
        <v>2673</v>
      </c>
      <c r="AE67" s="226"/>
      <c r="AF67" s="226"/>
      <c r="AG67" s="226"/>
      <c r="AH67" s="226"/>
      <c r="AI67" s="1334"/>
      <c r="AJ67" s="228"/>
    </row>
    <row r="68" spans="1:36" ht="19.899999999999999" customHeight="1">
      <c r="A68" s="230">
        <v>31</v>
      </c>
      <c r="B68" s="224" t="s">
        <v>2210</v>
      </c>
      <c r="C68" s="224" t="s">
        <v>295</v>
      </c>
      <c r="D68" s="224" t="s">
        <v>299</v>
      </c>
      <c r="E68" s="224">
        <v>49.87</v>
      </c>
      <c r="F68" s="238"/>
      <c r="G68" s="239">
        <f>SUM(F47:F67)</f>
        <v>4392.0789999999997</v>
      </c>
      <c r="H68" s="234">
        <f>H66+F67</f>
        <v>10920.173000000001</v>
      </c>
      <c r="I68" s="240"/>
      <c r="J68" s="240"/>
      <c r="K68" s="240"/>
      <c r="L68" s="240"/>
      <c r="M68" s="240" t="s">
        <v>2112</v>
      </c>
      <c r="N68" s="240"/>
      <c r="O68" s="240"/>
      <c r="P68" s="224">
        <v>204.85</v>
      </c>
      <c r="Q68" s="224" t="s">
        <v>3584</v>
      </c>
      <c r="R68" s="235">
        <f t="shared" ref="R68" si="97">F67+F69</f>
        <v>783.07899999999995</v>
      </c>
      <c r="S68" s="235">
        <f t="shared" ref="S68" si="98">R68/2</f>
        <v>391.53949999999998</v>
      </c>
      <c r="T68" s="224">
        <v>119</v>
      </c>
      <c r="U68" s="224">
        <v>201</v>
      </c>
      <c r="V68" s="230">
        <f t="shared" ref="V68" si="99">T68+U68</f>
        <v>320</v>
      </c>
      <c r="W68" s="224">
        <v>145</v>
      </c>
      <c r="X68" s="224">
        <v>200</v>
      </c>
      <c r="Y68" s="230">
        <f t="shared" ref="Y68" si="100">W68+X68</f>
        <v>345</v>
      </c>
      <c r="Z68" s="224" t="s">
        <v>3585</v>
      </c>
      <c r="AA68" s="224" t="s">
        <v>3586</v>
      </c>
      <c r="AB68" s="238">
        <v>554796.67500000005</v>
      </c>
      <c r="AC68" s="238">
        <v>3195625.2459999998</v>
      </c>
      <c r="AD68" s="226"/>
      <c r="AE68" s="226"/>
      <c r="AF68" s="226"/>
      <c r="AG68" s="226"/>
      <c r="AH68" s="226" t="s">
        <v>3587</v>
      </c>
      <c r="AI68" s="1334"/>
      <c r="AJ68" s="228"/>
    </row>
    <row r="69" spans="1:36" ht="19.899999999999999" customHeight="1">
      <c r="A69" s="230"/>
      <c r="B69" s="224"/>
      <c r="C69" s="224"/>
      <c r="D69" s="224"/>
      <c r="E69" s="224"/>
      <c r="F69" s="238">
        <v>392</v>
      </c>
      <c r="G69" s="239"/>
      <c r="H69" s="234"/>
      <c r="I69" s="240"/>
      <c r="J69" s="240"/>
      <c r="K69" s="240"/>
      <c r="L69" s="240"/>
      <c r="M69" s="240"/>
      <c r="N69" s="240"/>
      <c r="O69" s="240"/>
      <c r="P69" s="224"/>
      <c r="Q69" s="224"/>
      <c r="R69" s="235"/>
      <c r="S69" s="235"/>
      <c r="T69" s="224"/>
      <c r="U69" s="224"/>
      <c r="V69" s="230"/>
      <c r="W69" s="224"/>
      <c r="X69" s="224"/>
      <c r="Y69" s="230"/>
      <c r="Z69" s="224"/>
      <c r="AA69" s="224"/>
      <c r="AB69" s="238"/>
      <c r="AC69" s="238"/>
      <c r="AD69" s="226" t="s">
        <v>3002</v>
      </c>
      <c r="AE69" s="226"/>
      <c r="AF69" s="226"/>
      <c r="AG69" s="226"/>
      <c r="AH69" s="226"/>
      <c r="AI69" s="1334"/>
      <c r="AJ69" s="228"/>
    </row>
    <row r="70" spans="1:36" ht="19.899999999999999" customHeight="1">
      <c r="A70" s="230">
        <v>32</v>
      </c>
      <c r="B70" s="224" t="s">
        <v>2112</v>
      </c>
      <c r="C70" s="224" t="s">
        <v>296</v>
      </c>
      <c r="D70" s="224" t="s">
        <v>282</v>
      </c>
      <c r="E70" s="224">
        <v>51.15</v>
      </c>
      <c r="F70" s="238"/>
      <c r="G70" s="239"/>
      <c r="H70" s="234">
        <f>H68+F69</f>
        <v>11312.173000000001</v>
      </c>
      <c r="I70" s="240"/>
      <c r="J70" s="240"/>
      <c r="K70" s="240"/>
      <c r="L70" s="240"/>
      <c r="M70" s="240" t="s">
        <v>2112</v>
      </c>
      <c r="N70" s="240"/>
      <c r="O70" s="240"/>
      <c r="P70" s="224">
        <v>203.404</v>
      </c>
      <c r="Q70" s="224" t="s">
        <v>2112</v>
      </c>
      <c r="R70" s="235">
        <f t="shared" ref="R70" si="101">F69+F71</f>
        <v>792</v>
      </c>
      <c r="S70" s="235">
        <f t="shared" ref="S70" si="102">R70/2</f>
        <v>396</v>
      </c>
      <c r="T70" s="224">
        <v>191</v>
      </c>
      <c r="U70" s="224">
        <v>190</v>
      </c>
      <c r="V70" s="230">
        <f t="shared" ref="V70" si="103">T70+U70</f>
        <v>381</v>
      </c>
      <c r="W70" s="224">
        <v>193</v>
      </c>
      <c r="X70" s="224">
        <v>194</v>
      </c>
      <c r="Y70" s="230">
        <f t="shared" ref="Y70" si="104">W70+X70</f>
        <v>387</v>
      </c>
      <c r="Z70" s="224" t="s">
        <v>3588</v>
      </c>
      <c r="AA70" s="224" t="s">
        <v>3589</v>
      </c>
      <c r="AB70" s="238">
        <v>554955.10199999996</v>
      </c>
      <c r="AC70" s="238">
        <v>3195983.8050000002</v>
      </c>
      <c r="AD70" s="226"/>
      <c r="AE70" s="226"/>
      <c r="AF70" s="226"/>
      <c r="AG70" s="226"/>
      <c r="AH70" s="242" t="s">
        <v>3587</v>
      </c>
      <c r="AI70" s="1334"/>
      <c r="AJ70" s="228"/>
    </row>
    <row r="71" spans="1:36" ht="42">
      <c r="A71" s="230"/>
      <c r="B71" s="224"/>
      <c r="C71" s="224"/>
      <c r="D71" s="224"/>
      <c r="E71" s="224"/>
      <c r="F71" s="238">
        <v>400</v>
      </c>
      <c r="G71" s="239"/>
      <c r="H71" s="234"/>
      <c r="I71" s="240"/>
      <c r="J71" s="240"/>
      <c r="K71" s="240"/>
      <c r="L71" s="240"/>
      <c r="M71" s="240"/>
      <c r="N71" s="240"/>
      <c r="O71" s="240"/>
      <c r="P71" s="224"/>
      <c r="Q71" s="224"/>
      <c r="R71" s="235"/>
      <c r="S71" s="235"/>
      <c r="T71" s="224"/>
      <c r="U71" s="224"/>
      <c r="V71" s="230"/>
      <c r="W71" s="224"/>
      <c r="X71" s="224"/>
      <c r="Y71" s="230"/>
      <c r="Z71" s="224"/>
      <c r="AA71" s="224"/>
      <c r="AB71" s="238"/>
      <c r="AC71" s="238"/>
      <c r="AD71" s="230" t="s">
        <v>3229</v>
      </c>
      <c r="AE71" s="226"/>
      <c r="AF71" s="226"/>
      <c r="AG71" s="226"/>
      <c r="AH71" s="226"/>
      <c r="AI71" s="1334"/>
      <c r="AJ71" s="228"/>
    </row>
    <row r="72" spans="1:36" ht="19.899999999999999" customHeight="1">
      <c r="A72" s="230">
        <v>33</v>
      </c>
      <c r="B72" s="224" t="s">
        <v>2112</v>
      </c>
      <c r="C72" s="224" t="s">
        <v>159</v>
      </c>
      <c r="D72" s="224" t="s">
        <v>276</v>
      </c>
      <c r="E72" s="224">
        <v>54.15</v>
      </c>
      <c r="F72" s="238"/>
      <c r="G72" s="239"/>
      <c r="H72" s="234">
        <f>H70+F71</f>
        <v>11712.173000000001</v>
      </c>
      <c r="I72" s="240"/>
      <c r="J72" s="240"/>
      <c r="K72" s="240"/>
      <c r="L72" s="240"/>
      <c r="M72" s="240" t="s">
        <v>2112</v>
      </c>
      <c r="N72" s="240"/>
      <c r="O72" s="240"/>
      <c r="P72" s="224">
        <v>202.16200000000001</v>
      </c>
      <c r="Q72" s="224" t="s">
        <v>2112</v>
      </c>
      <c r="R72" s="235">
        <f t="shared" ref="R72" si="105">F71+F73</f>
        <v>801</v>
      </c>
      <c r="S72" s="235">
        <f t="shared" ref="S72" si="106">R72/2</f>
        <v>400.5</v>
      </c>
      <c r="T72" s="224">
        <v>211</v>
      </c>
      <c r="U72" s="224">
        <v>218</v>
      </c>
      <c r="V72" s="230">
        <f t="shared" ref="V72" si="107">T72+U72</f>
        <v>429</v>
      </c>
      <c r="W72" s="224">
        <v>207</v>
      </c>
      <c r="X72" s="224">
        <v>212</v>
      </c>
      <c r="Y72" s="230">
        <f t="shared" ref="Y72" si="108">W72+X72</f>
        <v>419</v>
      </c>
      <c r="Z72" s="224" t="s">
        <v>3590</v>
      </c>
      <c r="AA72" s="224" t="s">
        <v>3591</v>
      </c>
      <c r="AB72" s="238">
        <v>555116.76300000004</v>
      </c>
      <c r="AC72" s="238">
        <v>3196349.682</v>
      </c>
      <c r="AD72" s="226"/>
      <c r="AE72" s="226"/>
      <c r="AF72" s="226"/>
      <c r="AG72" s="226"/>
      <c r="AH72" s="226" t="s">
        <v>3592</v>
      </c>
      <c r="AI72" s="1334"/>
      <c r="AJ72" s="228"/>
    </row>
    <row r="73" spans="1:36" ht="42">
      <c r="A73" s="230"/>
      <c r="B73" s="224"/>
      <c r="C73" s="224"/>
      <c r="D73" s="224"/>
      <c r="E73" s="224"/>
      <c r="F73" s="238">
        <v>401</v>
      </c>
      <c r="G73" s="239"/>
      <c r="H73" s="234"/>
      <c r="I73" s="240"/>
      <c r="J73" s="240"/>
      <c r="K73" s="240"/>
      <c r="L73" s="240"/>
      <c r="M73" s="240"/>
      <c r="N73" s="240"/>
      <c r="O73" s="240"/>
      <c r="P73" s="224"/>
      <c r="Q73" s="224"/>
      <c r="R73" s="235"/>
      <c r="S73" s="235"/>
      <c r="T73" s="224"/>
      <c r="U73" s="224"/>
      <c r="V73" s="230"/>
      <c r="W73" s="224"/>
      <c r="X73" s="224"/>
      <c r="Y73" s="230"/>
      <c r="Z73" s="224"/>
      <c r="AA73" s="224"/>
      <c r="AB73" s="238"/>
      <c r="AC73" s="238"/>
      <c r="AD73" s="230" t="s">
        <v>3593</v>
      </c>
      <c r="AE73" s="226"/>
      <c r="AF73" s="226"/>
      <c r="AG73" s="226"/>
      <c r="AH73" s="226"/>
      <c r="AI73" s="1334"/>
      <c r="AJ73" s="228"/>
    </row>
    <row r="74" spans="1:36" ht="19.899999999999999" customHeight="1">
      <c r="A74" s="230">
        <v>34</v>
      </c>
      <c r="B74" s="224" t="s">
        <v>2112</v>
      </c>
      <c r="C74" s="224" t="s">
        <v>158</v>
      </c>
      <c r="D74" s="224" t="s">
        <v>282</v>
      </c>
      <c r="E74" s="224">
        <v>51.15</v>
      </c>
      <c r="F74" s="238"/>
      <c r="G74" s="239"/>
      <c r="H74" s="234">
        <f>H72+F73</f>
        <v>12113.173000000001</v>
      </c>
      <c r="I74" s="240"/>
      <c r="J74" s="240"/>
      <c r="K74" s="240"/>
      <c r="L74" s="240"/>
      <c r="M74" s="240" t="s">
        <v>2112</v>
      </c>
      <c r="N74" s="240"/>
      <c r="O74" s="240"/>
      <c r="P74" s="224">
        <v>202.233</v>
      </c>
      <c r="Q74" s="224" t="s">
        <v>2112</v>
      </c>
      <c r="R74" s="235">
        <f t="shared" ref="R74" si="109">F73+F75</f>
        <v>787</v>
      </c>
      <c r="S74" s="235">
        <f t="shared" ref="S74" si="110">R74/2</f>
        <v>393.5</v>
      </c>
      <c r="T74" s="224">
        <v>183</v>
      </c>
      <c r="U74" s="224">
        <v>212</v>
      </c>
      <c r="V74" s="230">
        <f t="shared" ref="V74" si="111">T74+U74</f>
        <v>395</v>
      </c>
      <c r="W74" s="224">
        <v>190</v>
      </c>
      <c r="X74" s="224">
        <v>206</v>
      </c>
      <c r="Y74" s="230">
        <f t="shared" ref="Y74" si="112">W74+X74</f>
        <v>396</v>
      </c>
      <c r="Z74" s="224" t="s">
        <v>3594</v>
      </c>
      <c r="AA74" s="224" t="s">
        <v>3595</v>
      </c>
      <c r="AB74" s="238">
        <v>555278.82799999998</v>
      </c>
      <c r="AC74" s="238">
        <v>3196716.4739999999</v>
      </c>
      <c r="AD74" s="226"/>
      <c r="AE74" s="226"/>
      <c r="AF74" s="226"/>
      <c r="AG74" s="226"/>
      <c r="AH74" s="226" t="s">
        <v>3592</v>
      </c>
      <c r="AI74" s="1334"/>
      <c r="AJ74" s="228"/>
    </row>
    <row r="75" spans="1:36">
      <c r="A75" s="230"/>
      <c r="B75" s="224"/>
      <c r="C75" s="224"/>
      <c r="D75" s="224"/>
      <c r="E75" s="224"/>
      <c r="F75" s="238">
        <v>386</v>
      </c>
      <c r="G75" s="239"/>
      <c r="H75" s="234"/>
      <c r="I75" s="240"/>
      <c r="J75" s="240"/>
      <c r="K75" s="240"/>
      <c r="L75" s="240"/>
      <c r="M75" s="240"/>
      <c r="N75" s="240"/>
      <c r="O75" s="240"/>
      <c r="P75" s="224"/>
      <c r="Q75" s="224"/>
      <c r="R75" s="235"/>
      <c r="S75" s="235"/>
      <c r="T75" s="224"/>
      <c r="U75" s="224"/>
      <c r="V75" s="230"/>
      <c r="W75" s="224"/>
      <c r="X75" s="224"/>
      <c r="Y75" s="230"/>
      <c r="Z75" s="224"/>
      <c r="AA75" s="224"/>
      <c r="AB75" s="238"/>
      <c r="AC75" s="238"/>
      <c r="AD75" s="230" t="s">
        <v>3596</v>
      </c>
      <c r="AE75" s="226"/>
      <c r="AF75" s="226"/>
      <c r="AG75" s="226"/>
      <c r="AH75" s="226"/>
      <c r="AI75" s="1334"/>
      <c r="AJ75" s="228"/>
    </row>
    <row r="76" spans="1:36" ht="19.899999999999999" customHeight="1">
      <c r="A76" s="230">
        <v>35</v>
      </c>
      <c r="B76" s="224" t="s">
        <v>2112</v>
      </c>
      <c r="C76" s="224" t="s">
        <v>300</v>
      </c>
      <c r="D76" s="224" t="s">
        <v>280</v>
      </c>
      <c r="E76" s="224">
        <v>48.15</v>
      </c>
      <c r="F76" s="238"/>
      <c r="G76" s="239"/>
      <c r="H76" s="234">
        <f>H74+F75</f>
        <v>12499.173000000001</v>
      </c>
      <c r="I76" s="240"/>
      <c r="J76" s="240"/>
      <c r="K76" s="240"/>
      <c r="L76" s="240"/>
      <c r="M76" s="240" t="s">
        <v>2112</v>
      </c>
      <c r="N76" s="240"/>
      <c r="O76" s="240"/>
      <c r="P76" s="224">
        <v>202.13900000000001</v>
      </c>
      <c r="Q76" s="224" t="s">
        <v>2112</v>
      </c>
      <c r="R76" s="235">
        <f t="shared" ref="R76" si="113">F75+F77</f>
        <v>708</v>
      </c>
      <c r="S76" s="235">
        <f t="shared" ref="S76" si="114">R76/2</f>
        <v>354</v>
      </c>
      <c r="T76" s="224">
        <v>174</v>
      </c>
      <c r="U76" s="224">
        <v>155</v>
      </c>
      <c r="V76" s="230">
        <f t="shared" ref="V76" si="115">T76+U76</f>
        <v>329</v>
      </c>
      <c r="W76" s="224">
        <v>181</v>
      </c>
      <c r="X76" s="224">
        <v>158</v>
      </c>
      <c r="Y76" s="230">
        <f t="shared" ref="Y76" si="116">W76+X76</f>
        <v>339</v>
      </c>
      <c r="Z76" s="224" t="s">
        <v>3597</v>
      </c>
      <c r="AA76" s="224" t="s">
        <v>3598</v>
      </c>
      <c r="AB76" s="238">
        <v>555434.82999999996</v>
      </c>
      <c r="AC76" s="238">
        <v>3197069.5449999999</v>
      </c>
      <c r="AD76" s="226"/>
      <c r="AE76" s="226"/>
      <c r="AF76" s="226"/>
      <c r="AG76" s="226"/>
      <c r="AH76" s="226" t="s">
        <v>3592</v>
      </c>
      <c r="AI76" s="1334"/>
      <c r="AJ76" s="228"/>
    </row>
    <row r="77" spans="1:36" ht="19.899999999999999" customHeight="1">
      <c r="A77" s="230"/>
      <c r="B77" s="224"/>
      <c r="C77" s="224"/>
      <c r="D77" s="224"/>
      <c r="E77" s="224"/>
      <c r="F77" s="238">
        <v>322</v>
      </c>
      <c r="G77" s="239"/>
      <c r="H77" s="234"/>
      <c r="I77" s="240"/>
      <c r="J77" s="240"/>
      <c r="K77" s="240"/>
      <c r="L77" s="240"/>
      <c r="M77" s="240"/>
      <c r="N77" s="240"/>
      <c r="O77" s="240"/>
      <c r="P77" s="224"/>
      <c r="Q77" s="224"/>
      <c r="R77" s="235"/>
      <c r="S77" s="235"/>
      <c r="T77" s="224"/>
      <c r="U77" s="224"/>
      <c r="V77" s="230"/>
      <c r="W77" s="224"/>
      <c r="X77" s="224"/>
      <c r="Y77" s="230"/>
      <c r="Z77" s="224"/>
      <c r="AA77" s="224"/>
      <c r="AB77" s="238"/>
      <c r="AC77" s="238"/>
      <c r="AD77" s="226" t="s">
        <v>3599</v>
      </c>
      <c r="AE77" s="226"/>
      <c r="AF77" s="226"/>
      <c r="AG77" s="226"/>
      <c r="AH77" s="226"/>
      <c r="AI77" s="1334"/>
      <c r="AJ77" s="228"/>
    </row>
    <row r="78" spans="1:36" ht="19.899999999999999" customHeight="1">
      <c r="A78" s="230">
        <v>36</v>
      </c>
      <c r="B78" s="224" t="s">
        <v>2112</v>
      </c>
      <c r="C78" s="224" t="s">
        <v>301</v>
      </c>
      <c r="D78" s="224" t="s">
        <v>280</v>
      </c>
      <c r="E78" s="224">
        <v>48.15</v>
      </c>
      <c r="F78" s="238"/>
      <c r="G78" s="239"/>
      <c r="H78" s="234">
        <f>H76+F77</f>
        <v>12821.173000000001</v>
      </c>
      <c r="I78" s="240"/>
      <c r="J78" s="240"/>
      <c r="K78" s="240"/>
      <c r="L78" s="240"/>
      <c r="M78" s="240" t="s">
        <v>2112</v>
      </c>
      <c r="N78" s="240"/>
      <c r="O78" s="240"/>
      <c r="P78" s="224">
        <v>202.93299999999999</v>
      </c>
      <c r="Q78" s="224" t="s">
        <v>2112</v>
      </c>
      <c r="R78" s="235">
        <f t="shared" ref="R78" si="117">F77+F79</f>
        <v>623</v>
      </c>
      <c r="S78" s="235">
        <f t="shared" ref="S78" si="118">R78/2</f>
        <v>311.5</v>
      </c>
      <c r="T78" s="224">
        <v>167</v>
      </c>
      <c r="U78" s="224">
        <v>152</v>
      </c>
      <c r="V78" s="230">
        <f t="shared" ref="V78" si="119">T78+U78</f>
        <v>319</v>
      </c>
      <c r="W78" s="224">
        <v>165</v>
      </c>
      <c r="X78" s="224">
        <v>152</v>
      </c>
      <c r="Y78" s="230">
        <f t="shared" ref="Y78" si="120">W78+X78</f>
        <v>317</v>
      </c>
      <c r="Z78" s="224" t="s">
        <v>3600</v>
      </c>
      <c r="AA78" s="224" t="s">
        <v>3601</v>
      </c>
      <c r="AB78" s="238">
        <v>555564.96699999995</v>
      </c>
      <c r="AC78" s="238">
        <v>3197364.0759999999</v>
      </c>
      <c r="AD78" s="226"/>
      <c r="AE78" s="226"/>
      <c r="AF78" s="226"/>
      <c r="AG78" s="226"/>
      <c r="AH78" s="226" t="s">
        <v>3592</v>
      </c>
      <c r="AI78" s="1334"/>
      <c r="AJ78" s="228"/>
    </row>
    <row r="79" spans="1:36" ht="19.899999999999999" customHeight="1">
      <c r="A79" s="230"/>
      <c r="B79" s="224"/>
      <c r="C79" s="224"/>
      <c r="D79" s="224"/>
      <c r="E79" s="224"/>
      <c r="F79" s="238">
        <v>301</v>
      </c>
      <c r="G79" s="239"/>
      <c r="H79" s="234"/>
      <c r="I79" s="240"/>
      <c r="J79" s="240"/>
      <c r="K79" s="240"/>
      <c r="L79" s="240"/>
      <c r="M79" s="240"/>
      <c r="N79" s="240"/>
      <c r="O79" s="240"/>
      <c r="P79" s="224"/>
      <c r="Q79" s="224"/>
      <c r="R79" s="235"/>
      <c r="S79" s="235"/>
      <c r="T79" s="224"/>
      <c r="U79" s="224"/>
      <c r="V79" s="230"/>
      <c r="W79" s="224"/>
      <c r="X79" s="224"/>
      <c r="Y79" s="230"/>
      <c r="Z79" s="224"/>
      <c r="AA79" s="224"/>
      <c r="AB79" s="238"/>
      <c r="AC79" s="238"/>
      <c r="AD79" s="226"/>
      <c r="AE79" s="226"/>
      <c r="AF79" s="226"/>
      <c r="AG79" s="226"/>
      <c r="AH79" s="226"/>
      <c r="AI79" s="1334"/>
      <c r="AJ79" s="228"/>
    </row>
    <row r="80" spans="1:36" ht="19.899999999999999" customHeight="1">
      <c r="A80" s="230">
        <v>37</v>
      </c>
      <c r="B80" s="224" t="s">
        <v>2112</v>
      </c>
      <c r="C80" s="224" t="s">
        <v>302</v>
      </c>
      <c r="D80" s="224" t="s">
        <v>280</v>
      </c>
      <c r="E80" s="224">
        <v>48.15</v>
      </c>
      <c r="F80" s="238"/>
      <c r="G80" s="239"/>
      <c r="H80" s="234">
        <f>H78+F79</f>
        <v>13122.173000000001</v>
      </c>
      <c r="I80" s="240"/>
      <c r="J80" s="240"/>
      <c r="K80" s="240"/>
      <c r="L80" s="240"/>
      <c r="M80" s="240" t="s">
        <v>2112</v>
      </c>
      <c r="N80" s="240"/>
      <c r="O80" s="240"/>
      <c r="P80" s="224">
        <v>202.69399999999999</v>
      </c>
      <c r="Q80" s="224" t="s">
        <v>2112</v>
      </c>
      <c r="R80" s="235">
        <f t="shared" ref="R80" si="121">F79+F81</f>
        <v>675.54600000000005</v>
      </c>
      <c r="S80" s="235">
        <f t="shared" ref="S80" si="122">R80/2</f>
        <v>337.77300000000002</v>
      </c>
      <c r="T80" s="224">
        <v>149</v>
      </c>
      <c r="U80" s="224">
        <v>189</v>
      </c>
      <c r="V80" s="230">
        <f t="shared" ref="V80" si="123">T80+U80</f>
        <v>338</v>
      </c>
      <c r="W80" s="224">
        <v>150</v>
      </c>
      <c r="X80" s="224">
        <v>189</v>
      </c>
      <c r="Y80" s="230">
        <f t="shared" ref="Y80" si="124">W80+X80</f>
        <v>339</v>
      </c>
      <c r="Z80" s="224" t="s">
        <v>3602</v>
      </c>
      <c r="AA80" s="224" t="s">
        <v>3603</v>
      </c>
      <c r="AB80" s="238">
        <v>555686.61699999997</v>
      </c>
      <c r="AC80" s="238">
        <v>3197639.398</v>
      </c>
      <c r="AD80" s="226"/>
      <c r="AE80" s="226"/>
      <c r="AF80" s="226"/>
      <c r="AG80" s="226"/>
      <c r="AH80" s="226" t="s">
        <v>3592</v>
      </c>
      <c r="AI80" s="1334"/>
      <c r="AJ80" s="228"/>
    </row>
    <row r="81" spans="1:36" ht="19.899999999999999" customHeight="1">
      <c r="A81" s="230"/>
      <c r="B81" s="224"/>
      <c r="C81" s="224"/>
      <c r="D81" s="224"/>
      <c r="E81" s="224"/>
      <c r="F81" s="238">
        <v>374.54599999999999</v>
      </c>
      <c r="G81" s="239"/>
      <c r="H81" s="234"/>
      <c r="I81" s="240"/>
      <c r="J81" s="240"/>
      <c r="K81" s="240"/>
      <c r="L81" s="240"/>
      <c r="M81" s="240"/>
      <c r="N81" s="240"/>
      <c r="O81" s="240"/>
      <c r="P81" s="224"/>
      <c r="Q81" s="224"/>
      <c r="R81" s="235"/>
      <c r="S81" s="235"/>
      <c r="T81" s="224"/>
      <c r="U81" s="224"/>
      <c r="V81" s="230"/>
      <c r="W81" s="224"/>
      <c r="X81" s="224"/>
      <c r="Y81" s="230"/>
      <c r="Z81" s="224"/>
      <c r="AA81" s="224"/>
      <c r="AB81" s="238"/>
      <c r="AC81" s="238"/>
      <c r="AD81" s="226" t="s">
        <v>3604</v>
      </c>
      <c r="AE81" s="226"/>
      <c r="AF81" s="226"/>
      <c r="AG81" s="226"/>
      <c r="AH81" s="226"/>
      <c r="AI81" s="1334"/>
      <c r="AJ81" s="228"/>
    </row>
    <row r="82" spans="1:36" ht="19.899999999999999" customHeight="1">
      <c r="A82" s="230">
        <v>38</v>
      </c>
      <c r="B82" s="224" t="s">
        <v>2225</v>
      </c>
      <c r="C82" s="224" t="s">
        <v>303</v>
      </c>
      <c r="D82" s="224" t="s">
        <v>310</v>
      </c>
      <c r="E82" s="224">
        <v>47.07</v>
      </c>
      <c r="F82" s="238"/>
      <c r="G82" s="239">
        <f>SUM(F69:F81)</f>
        <v>2576.5459999999998</v>
      </c>
      <c r="H82" s="234">
        <f>H80+F81</f>
        <v>13496.719000000001</v>
      </c>
      <c r="I82" s="240"/>
      <c r="J82" s="240"/>
      <c r="K82" s="240"/>
      <c r="L82" s="240"/>
      <c r="M82" s="240" t="s">
        <v>2112</v>
      </c>
      <c r="N82" s="240"/>
      <c r="O82" s="240"/>
      <c r="P82" s="224">
        <v>202.89099999999999</v>
      </c>
      <c r="Q82" s="224" t="s">
        <v>3605</v>
      </c>
      <c r="R82" s="235">
        <f t="shared" ref="R82" si="125">F81+F83</f>
        <v>804.54600000000005</v>
      </c>
      <c r="S82" s="235">
        <f t="shared" ref="S82" si="126">R82/2</f>
        <v>402.27300000000002</v>
      </c>
      <c r="T82" s="224">
        <v>186</v>
      </c>
      <c r="U82" s="224">
        <v>164</v>
      </c>
      <c r="V82" s="230">
        <f t="shared" ref="V82" si="127">T82+U82</f>
        <v>350</v>
      </c>
      <c r="W82" s="224">
        <v>187</v>
      </c>
      <c r="X82" s="224">
        <v>182</v>
      </c>
      <c r="Y82" s="230">
        <f t="shared" ref="Y82" si="128">W82+X82</f>
        <v>369</v>
      </c>
      <c r="Z82" s="224" t="s">
        <v>3606</v>
      </c>
      <c r="AA82" s="224" t="s">
        <v>3607</v>
      </c>
      <c r="AB82" s="238">
        <v>555837.99</v>
      </c>
      <c r="AC82" s="238">
        <v>3197981.9920000001</v>
      </c>
      <c r="AD82" s="226"/>
      <c r="AE82" s="226"/>
      <c r="AF82" s="226"/>
      <c r="AG82" s="226"/>
      <c r="AH82" s="226" t="s">
        <v>3592</v>
      </c>
      <c r="AI82" s="1334"/>
      <c r="AJ82" s="228"/>
    </row>
    <row r="83" spans="1:36" ht="42">
      <c r="A83" s="230"/>
      <c r="B83" s="224"/>
      <c r="C83" s="224"/>
      <c r="D83" s="224"/>
      <c r="E83" s="224"/>
      <c r="F83" s="238">
        <v>430</v>
      </c>
      <c r="G83" s="239"/>
      <c r="H83" s="234"/>
      <c r="I83" s="240"/>
      <c r="J83" s="240"/>
      <c r="K83" s="240"/>
      <c r="L83" s="240"/>
      <c r="M83" s="240"/>
      <c r="N83" s="240"/>
      <c r="O83" s="240"/>
      <c r="P83" s="224"/>
      <c r="Q83" s="224"/>
      <c r="R83" s="235"/>
      <c r="S83" s="235"/>
      <c r="T83" s="224"/>
      <c r="U83" s="224"/>
      <c r="V83" s="230"/>
      <c r="W83" s="224"/>
      <c r="X83" s="224"/>
      <c r="Y83" s="230"/>
      <c r="Z83" s="224"/>
      <c r="AA83" s="224"/>
      <c r="AB83" s="238"/>
      <c r="AC83" s="238"/>
      <c r="AD83" s="230" t="s">
        <v>3608</v>
      </c>
      <c r="AE83" s="226"/>
      <c r="AF83" s="226"/>
      <c r="AG83" s="226"/>
      <c r="AH83" s="226"/>
      <c r="AI83" s="1334"/>
      <c r="AJ83" s="228"/>
    </row>
    <row r="84" spans="1:36" ht="19.899999999999999" customHeight="1">
      <c r="A84" s="230">
        <v>39</v>
      </c>
      <c r="B84" s="224" t="s">
        <v>2112</v>
      </c>
      <c r="C84" s="224" t="s">
        <v>123</v>
      </c>
      <c r="D84" s="224" t="s">
        <v>298</v>
      </c>
      <c r="E84" s="224">
        <v>57.15</v>
      </c>
      <c r="F84" s="238"/>
      <c r="G84" s="239"/>
      <c r="H84" s="234">
        <f>H82+F83</f>
        <v>13926.719000000001</v>
      </c>
      <c r="I84" s="240"/>
      <c r="J84" s="240"/>
      <c r="K84" s="240"/>
      <c r="L84" s="240"/>
      <c r="M84" s="240" t="s">
        <v>2112</v>
      </c>
      <c r="N84" s="240"/>
      <c r="O84" s="240"/>
      <c r="P84" s="224">
        <v>202.893</v>
      </c>
      <c r="Q84" s="224" t="s">
        <v>2112</v>
      </c>
      <c r="R84" s="235">
        <f t="shared" ref="R84" si="129">F83+F85</f>
        <v>831</v>
      </c>
      <c r="S84" s="235">
        <f t="shared" ref="S84" si="130">R84/2</f>
        <v>415.5</v>
      </c>
      <c r="T84" s="224">
        <v>266</v>
      </c>
      <c r="U84" s="224">
        <v>258</v>
      </c>
      <c r="V84" s="230">
        <f t="shared" ref="V84" si="131">T84+U84</f>
        <v>524</v>
      </c>
      <c r="W84" s="224">
        <v>249</v>
      </c>
      <c r="X84" s="224">
        <v>239</v>
      </c>
      <c r="Y84" s="230">
        <f t="shared" ref="Y84" si="132">W84+X84</f>
        <v>488</v>
      </c>
      <c r="Z84" s="224" t="s">
        <v>3609</v>
      </c>
      <c r="AA84" s="224" t="s">
        <v>3610</v>
      </c>
      <c r="AB84" s="238">
        <v>555806.47199999995</v>
      </c>
      <c r="AC84" s="238">
        <v>3198410.835</v>
      </c>
      <c r="AD84" s="226"/>
      <c r="AE84" s="226"/>
      <c r="AF84" s="226"/>
      <c r="AG84" s="226"/>
      <c r="AH84" s="226" t="s">
        <v>3592</v>
      </c>
      <c r="AI84" s="1334"/>
      <c r="AJ84" s="228"/>
    </row>
    <row r="85" spans="1:36" ht="19.899999999999999" customHeight="1">
      <c r="A85" s="230"/>
      <c r="B85" s="224"/>
      <c r="C85" s="224"/>
      <c r="D85" s="224"/>
      <c r="E85" s="224"/>
      <c r="F85" s="238">
        <v>401</v>
      </c>
      <c r="G85" s="239"/>
      <c r="H85" s="234"/>
      <c r="I85" s="240"/>
      <c r="J85" s="240"/>
      <c r="K85" s="240"/>
      <c r="L85" s="240"/>
      <c r="M85" s="240"/>
      <c r="N85" s="240"/>
      <c r="O85" s="240"/>
      <c r="P85" s="224"/>
      <c r="Q85" s="224"/>
      <c r="R85" s="235"/>
      <c r="S85" s="235"/>
      <c r="T85" s="224"/>
      <c r="U85" s="224"/>
      <c r="V85" s="230"/>
      <c r="W85" s="224"/>
      <c r="X85" s="224"/>
      <c r="Y85" s="230"/>
      <c r="Z85" s="224"/>
      <c r="AA85" s="224"/>
      <c r="AB85" s="238"/>
      <c r="AC85" s="238"/>
      <c r="AD85" s="226" t="s">
        <v>2642</v>
      </c>
      <c r="AE85" s="226"/>
      <c r="AF85" s="226"/>
      <c r="AG85" s="226"/>
      <c r="AH85" s="226"/>
      <c r="AI85" s="1334"/>
      <c r="AJ85" s="228"/>
    </row>
    <row r="86" spans="1:36" ht="19.899999999999999" customHeight="1">
      <c r="A86" s="230">
        <v>40</v>
      </c>
      <c r="B86" s="224" t="s">
        <v>2112</v>
      </c>
      <c r="C86" s="224" t="s">
        <v>304</v>
      </c>
      <c r="D86" s="224" t="s">
        <v>280</v>
      </c>
      <c r="E86" s="224">
        <v>48.15</v>
      </c>
      <c r="F86" s="238"/>
      <c r="G86" s="239"/>
      <c r="H86" s="234">
        <f>H84+F85</f>
        <v>14327.719000000001</v>
      </c>
      <c r="I86" s="240"/>
      <c r="J86" s="240"/>
      <c r="K86" s="240"/>
      <c r="L86" s="240"/>
      <c r="M86" s="240" t="s">
        <v>2112</v>
      </c>
      <c r="N86" s="240"/>
      <c r="O86" s="240"/>
      <c r="P86" s="224">
        <v>202.06200000000001</v>
      </c>
      <c r="Q86" s="224" t="s">
        <v>2112</v>
      </c>
      <c r="R86" s="235">
        <f t="shared" ref="R86" si="133">F85+F87</f>
        <v>802</v>
      </c>
      <c r="S86" s="235">
        <f t="shared" ref="S86" si="134">R86/2</f>
        <v>401</v>
      </c>
      <c r="T86" s="224">
        <v>144</v>
      </c>
      <c r="U86" s="224">
        <v>189</v>
      </c>
      <c r="V86" s="230">
        <f t="shared" ref="V86" si="135">T86+U86</f>
        <v>333</v>
      </c>
      <c r="W86" s="224">
        <v>163</v>
      </c>
      <c r="X86" s="224">
        <v>194</v>
      </c>
      <c r="Y86" s="230">
        <f t="shared" ref="Y86" si="136">W86+X86</f>
        <v>357</v>
      </c>
      <c r="Z86" s="224" t="s">
        <v>3611</v>
      </c>
      <c r="AA86" s="224" t="s">
        <v>3612</v>
      </c>
      <c r="AB86" s="238">
        <v>555777.07900000003</v>
      </c>
      <c r="AC86" s="238">
        <v>3198810.7570000002</v>
      </c>
      <c r="AD86" s="226"/>
      <c r="AE86" s="226"/>
      <c r="AF86" s="226"/>
      <c r="AG86" s="226"/>
      <c r="AH86" s="226" t="s">
        <v>3592</v>
      </c>
      <c r="AI86" s="1334"/>
      <c r="AJ86" s="228"/>
    </row>
    <row r="87" spans="1:36" ht="19.899999999999999" customHeight="1">
      <c r="A87" s="230"/>
      <c r="B87" s="224"/>
      <c r="C87" s="224"/>
      <c r="D87" s="224"/>
      <c r="E87" s="224"/>
      <c r="F87" s="238">
        <v>401</v>
      </c>
      <c r="G87" s="239"/>
      <c r="H87" s="234"/>
      <c r="I87" s="240"/>
      <c r="J87" s="240"/>
      <c r="K87" s="240"/>
      <c r="L87" s="240"/>
      <c r="M87" s="240"/>
      <c r="N87" s="240"/>
      <c r="O87" s="240"/>
      <c r="P87" s="224"/>
      <c r="Q87" s="224"/>
      <c r="R87" s="235"/>
      <c r="S87" s="235"/>
      <c r="T87" s="224"/>
      <c r="U87" s="224"/>
      <c r="V87" s="230"/>
      <c r="W87" s="224"/>
      <c r="X87" s="224"/>
      <c r="Y87" s="230"/>
      <c r="Z87" s="224"/>
      <c r="AA87" s="224"/>
      <c r="AB87" s="238"/>
      <c r="AC87" s="238"/>
      <c r="AD87" s="226" t="s">
        <v>3613</v>
      </c>
      <c r="AE87" s="226"/>
      <c r="AF87" s="226"/>
      <c r="AG87" s="226"/>
      <c r="AH87" s="226"/>
      <c r="AI87" s="1334"/>
      <c r="AJ87" s="228"/>
    </row>
    <row r="88" spans="1:36" ht="19.899999999999999" customHeight="1">
      <c r="A88" s="230">
        <v>41</v>
      </c>
      <c r="B88" s="224" t="s">
        <v>2112</v>
      </c>
      <c r="C88" s="224" t="s">
        <v>160</v>
      </c>
      <c r="D88" s="224" t="s">
        <v>282</v>
      </c>
      <c r="E88" s="224">
        <v>51.15</v>
      </c>
      <c r="F88" s="238"/>
      <c r="G88" s="239"/>
      <c r="H88" s="234">
        <f>H86+F87</f>
        <v>14728.719000000001</v>
      </c>
      <c r="I88" s="240"/>
      <c r="J88" s="240"/>
      <c r="K88" s="240"/>
      <c r="L88" s="240"/>
      <c r="M88" s="240" t="s">
        <v>2112</v>
      </c>
      <c r="N88" s="240"/>
      <c r="O88" s="240"/>
      <c r="P88" s="224">
        <v>201.02199999999999</v>
      </c>
      <c r="Q88" s="224" t="s">
        <v>2112</v>
      </c>
      <c r="R88" s="235">
        <f t="shared" ref="R88" si="137">F87+F89</f>
        <v>840</v>
      </c>
      <c r="S88" s="235">
        <f t="shared" ref="S88" si="138">R88/2</f>
        <v>420</v>
      </c>
      <c r="T88" s="224">
        <v>212</v>
      </c>
      <c r="U88" s="224">
        <v>174</v>
      </c>
      <c r="V88" s="230">
        <f t="shared" ref="V88" si="139">T88+U88</f>
        <v>386</v>
      </c>
      <c r="W88" s="224">
        <v>209</v>
      </c>
      <c r="X88" s="224">
        <v>190</v>
      </c>
      <c r="Y88" s="230">
        <f t="shared" ref="Y88" si="140">W88+X88</f>
        <v>399</v>
      </c>
      <c r="Z88" s="224" t="s">
        <v>3614</v>
      </c>
      <c r="AA88" s="224" t="s">
        <v>3615</v>
      </c>
      <c r="AB88" s="238">
        <v>555747.68700000003</v>
      </c>
      <c r="AC88" s="238">
        <v>3199210.6779999998</v>
      </c>
      <c r="AD88" s="226"/>
      <c r="AE88" s="226"/>
      <c r="AF88" s="226"/>
      <c r="AG88" s="226"/>
      <c r="AH88" s="242" t="s">
        <v>3592</v>
      </c>
      <c r="AI88" s="1334"/>
      <c r="AJ88" s="228"/>
    </row>
    <row r="89" spans="1:36" ht="63">
      <c r="A89" s="230"/>
      <c r="B89" s="224"/>
      <c r="C89" s="224"/>
      <c r="D89" s="224"/>
      <c r="E89" s="224"/>
      <c r="F89" s="238">
        <v>439</v>
      </c>
      <c r="G89" s="239"/>
      <c r="H89" s="234"/>
      <c r="I89" s="240"/>
      <c r="J89" s="240"/>
      <c r="K89" s="240"/>
      <c r="L89" s="240"/>
      <c r="M89" s="240"/>
      <c r="N89" s="240"/>
      <c r="O89" s="240"/>
      <c r="P89" s="224"/>
      <c r="Q89" s="224"/>
      <c r="R89" s="235"/>
      <c r="S89" s="235"/>
      <c r="T89" s="224"/>
      <c r="U89" s="224"/>
      <c r="V89" s="230"/>
      <c r="W89" s="224"/>
      <c r="X89" s="224"/>
      <c r="Y89" s="230"/>
      <c r="Z89" s="224"/>
      <c r="AA89" s="224"/>
      <c r="AB89" s="238"/>
      <c r="AC89" s="238"/>
      <c r="AD89" s="230" t="s">
        <v>3616</v>
      </c>
      <c r="AE89" s="226"/>
      <c r="AF89" s="226"/>
      <c r="AG89" s="226"/>
      <c r="AH89" s="226"/>
      <c r="AI89" s="1334"/>
      <c r="AJ89" s="228"/>
    </row>
    <row r="90" spans="1:36" ht="19.899999999999999" customHeight="1">
      <c r="A90" s="230">
        <v>42</v>
      </c>
      <c r="B90" s="224" t="s">
        <v>2112</v>
      </c>
      <c r="C90" s="224" t="s">
        <v>161</v>
      </c>
      <c r="D90" s="224" t="s">
        <v>276</v>
      </c>
      <c r="E90" s="224">
        <v>54.15</v>
      </c>
      <c r="F90" s="238"/>
      <c r="G90" s="239"/>
      <c r="H90" s="234">
        <f>H88+F89</f>
        <v>15167.719000000001</v>
      </c>
      <c r="I90" s="240"/>
      <c r="J90" s="240"/>
      <c r="K90" s="240"/>
      <c r="L90" s="240"/>
      <c r="M90" s="240" t="s">
        <v>2112</v>
      </c>
      <c r="N90" s="240"/>
      <c r="O90" s="240"/>
      <c r="P90" s="224">
        <v>206.62700000000001</v>
      </c>
      <c r="Q90" s="224" t="s">
        <v>2112</v>
      </c>
      <c r="R90" s="235">
        <f t="shared" ref="R90" si="141">F89+F91</f>
        <v>801</v>
      </c>
      <c r="S90" s="235">
        <f t="shared" ref="S90" si="142">R90/2</f>
        <v>400.5</v>
      </c>
      <c r="T90" s="224">
        <v>266</v>
      </c>
      <c r="U90" s="224">
        <v>161</v>
      </c>
      <c r="V90" s="230">
        <f t="shared" ref="V90" si="143">T90+U90</f>
        <v>427</v>
      </c>
      <c r="W90" s="224">
        <v>250</v>
      </c>
      <c r="X90" s="224">
        <v>168</v>
      </c>
      <c r="Y90" s="230">
        <f t="shared" ref="Y90" si="144">W90+X90</f>
        <v>418</v>
      </c>
      <c r="Z90" s="224" t="s">
        <v>3617</v>
      </c>
      <c r="AA90" s="224" t="s">
        <v>3618</v>
      </c>
      <c r="AB90" s="238">
        <v>555715.50899999996</v>
      </c>
      <c r="AC90" s="238">
        <v>3199648.497</v>
      </c>
      <c r="AD90" s="226"/>
      <c r="AE90" s="226"/>
      <c r="AF90" s="226"/>
      <c r="AG90" s="226"/>
      <c r="AH90" s="226" t="s">
        <v>2238</v>
      </c>
      <c r="AI90" s="1334"/>
      <c r="AJ90" s="228"/>
    </row>
    <row r="91" spans="1:36" ht="42">
      <c r="A91" s="230"/>
      <c r="B91" s="224"/>
      <c r="C91" s="224"/>
      <c r="D91" s="224"/>
      <c r="E91" s="224"/>
      <c r="F91" s="238">
        <v>362</v>
      </c>
      <c r="G91" s="239"/>
      <c r="H91" s="234"/>
      <c r="I91" s="240"/>
      <c r="J91" s="240"/>
      <c r="K91" s="240"/>
      <c r="L91" s="240"/>
      <c r="M91" s="240"/>
      <c r="N91" s="240"/>
      <c r="O91" s="240"/>
      <c r="P91" s="224"/>
      <c r="Q91" s="224"/>
      <c r="R91" s="235"/>
      <c r="S91" s="235"/>
      <c r="T91" s="224"/>
      <c r="U91" s="224"/>
      <c r="V91" s="230"/>
      <c r="W91" s="224"/>
      <c r="X91" s="224"/>
      <c r="Y91" s="230"/>
      <c r="Z91" s="224"/>
      <c r="AA91" s="224"/>
      <c r="AB91" s="238"/>
      <c r="AC91" s="238"/>
      <c r="AD91" s="230" t="s">
        <v>3200</v>
      </c>
      <c r="AE91" s="226"/>
      <c r="AF91" s="226"/>
      <c r="AG91" s="226"/>
      <c r="AH91" s="226"/>
      <c r="AI91" s="1334"/>
      <c r="AJ91" s="228"/>
    </row>
    <row r="92" spans="1:36" ht="19.899999999999999" customHeight="1">
      <c r="A92" s="230">
        <v>43</v>
      </c>
      <c r="B92" s="224" t="s">
        <v>2112</v>
      </c>
      <c r="C92" s="224" t="s">
        <v>305</v>
      </c>
      <c r="D92" s="224" t="s">
        <v>298</v>
      </c>
      <c r="E92" s="224">
        <v>57.15</v>
      </c>
      <c r="F92" s="238"/>
      <c r="G92" s="239"/>
      <c r="H92" s="234">
        <f>H90+F91</f>
        <v>15529.719000000001</v>
      </c>
      <c r="I92" s="240"/>
      <c r="J92" s="240"/>
      <c r="K92" s="240"/>
      <c r="L92" s="240"/>
      <c r="M92" s="240" t="s">
        <v>2112</v>
      </c>
      <c r="N92" s="240"/>
      <c r="O92" s="240"/>
      <c r="P92" s="224">
        <v>206.72</v>
      </c>
      <c r="Q92" s="224" t="s">
        <v>2112</v>
      </c>
      <c r="R92" s="235">
        <f t="shared" ref="R92" si="145">F91+F93</f>
        <v>759</v>
      </c>
      <c r="S92" s="235">
        <f t="shared" ref="S92" si="146">R92/2</f>
        <v>379.5</v>
      </c>
      <c r="T92" s="224">
        <v>201</v>
      </c>
      <c r="U92" s="224">
        <v>293</v>
      </c>
      <c r="V92" s="230">
        <f t="shared" ref="V92" si="147">T92+U92</f>
        <v>494</v>
      </c>
      <c r="W92" s="224">
        <v>195</v>
      </c>
      <c r="X92" s="224">
        <v>261</v>
      </c>
      <c r="Y92" s="230">
        <f t="shared" ref="Y92" si="148">W92+X92</f>
        <v>456</v>
      </c>
      <c r="Z92" s="224" t="s">
        <v>3619</v>
      </c>
      <c r="AA92" s="224" t="s">
        <v>3620</v>
      </c>
      <c r="AB92" s="238">
        <v>555688.97499999998</v>
      </c>
      <c r="AC92" s="238">
        <v>3200009.523</v>
      </c>
      <c r="AD92" s="226"/>
      <c r="AE92" s="226"/>
      <c r="AF92" s="226"/>
      <c r="AG92" s="226"/>
      <c r="AH92" s="226" t="s">
        <v>2238</v>
      </c>
      <c r="AI92" s="1334"/>
      <c r="AJ92" s="228"/>
    </row>
    <row r="93" spans="1:36" ht="19.899999999999999" customHeight="1">
      <c r="A93" s="230"/>
      <c r="B93" s="224"/>
      <c r="C93" s="224"/>
      <c r="D93" s="224"/>
      <c r="E93" s="224"/>
      <c r="F93" s="238">
        <v>397</v>
      </c>
      <c r="G93" s="239"/>
      <c r="H93" s="234"/>
      <c r="I93" s="240"/>
      <c r="J93" s="240"/>
      <c r="K93" s="240"/>
      <c r="L93" s="240"/>
      <c r="M93" s="240"/>
      <c r="N93" s="240"/>
      <c r="O93" s="240"/>
      <c r="P93" s="224"/>
      <c r="Q93" s="224"/>
      <c r="R93" s="235"/>
      <c r="S93" s="235"/>
      <c r="T93" s="224"/>
      <c r="U93" s="224"/>
      <c r="V93" s="230"/>
      <c r="W93" s="224"/>
      <c r="X93" s="224"/>
      <c r="Y93" s="230"/>
      <c r="Z93" s="224"/>
      <c r="AA93" s="224"/>
      <c r="AB93" s="238"/>
      <c r="AC93" s="238"/>
      <c r="AD93" s="226" t="s">
        <v>2979</v>
      </c>
      <c r="AE93" s="226"/>
      <c r="AF93" s="226"/>
      <c r="AG93" s="226"/>
      <c r="AH93" s="226"/>
      <c r="AI93" s="1334"/>
      <c r="AJ93" s="228"/>
    </row>
    <row r="94" spans="1:36" ht="19.899999999999999" customHeight="1">
      <c r="A94" s="230">
        <v>44</v>
      </c>
      <c r="B94" s="224" t="s">
        <v>2112</v>
      </c>
      <c r="C94" s="224" t="s">
        <v>306</v>
      </c>
      <c r="D94" s="224" t="s">
        <v>311</v>
      </c>
      <c r="E94" s="224">
        <v>45.15</v>
      </c>
      <c r="F94" s="238"/>
      <c r="G94" s="239"/>
      <c r="H94" s="234">
        <f>H92+F93</f>
        <v>15926.719000000001</v>
      </c>
      <c r="I94" s="240"/>
      <c r="J94" s="240"/>
      <c r="K94" s="240"/>
      <c r="L94" s="240"/>
      <c r="M94" s="240" t="s">
        <v>2112</v>
      </c>
      <c r="N94" s="240"/>
      <c r="O94" s="240"/>
      <c r="P94" s="224">
        <v>202.649</v>
      </c>
      <c r="Q94" s="224" t="s">
        <v>2112</v>
      </c>
      <c r="R94" s="235">
        <f t="shared" ref="R94" si="149">F93+F95</f>
        <v>734</v>
      </c>
      <c r="S94" s="235">
        <f t="shared" ref="S94" si="150">R94/2</f>
        <v>367</v>
      </c>
      <c r="T94" s="224">
        <v>104</v>
      </c>
      <c r="U94" s="224">
        <v>166</v>
      </c>
      <c r="V94" s="230">
        <f t="shared" ref="V94" si="151">T94+U94</f>
        <v>270</v>
      </c>
      <c r="W94" s="224">
        <v>137</v>
      </c>
      <c r="X94" s="224">
        <v>167</v>
      </c>
      <c r="Y94" s="230">
        <f t="shared" ref="Y94" si="152">W94+X94</f>
        <v>304</v>
      </c>
      <c r="Z94" s="224" t="s">
        <v>3621</v>
      </c>
      <c r="AA94" s="224" t="s">
        <v>3622</v>
      </c>
      <c r="AB94" s="238">
        <v>555659.87600000005</v>
      </c>
      <c r="AC94" s="238">
        <v>3200405.4550000001</v>
      </c>
      <c r="AD94" s="226"/>
      <c r="AE94" s="226"/>
      <c r="AF94" s="226"/>
      <c r="AG94" s="226"/>
      <c r="AH94" s="226" t="s">
        <v>2238</v>
      </c>
      <c r="AI94" s="1334"/>
      <c r="AJ94" s="228"/>
    </row>
    <row r="95" spans="1:36" ht="19.899999999999999" customHeight="1">
      <c r="A95" s="230"/>
      <c r="B95" s="224"/>
      <c r="C95" s="224"/>
      <c r="D95" s="224"/>
      <c r="E95" s="224"/>
      <c r="F95" s="238">
        <v>337</v>
      </c>
      <c r="G95" s="239"/>
      <c r="H95" s="234"/>
      <c r="I95" s="240"/>
      <c r="J95" s="240"/>
      <c r="K95" s="240"/>
      <c r="L95" s="240"/>
      <c r="M95" s="240"/>
      <c r="N95" s="240"/>
      <c r="O95" s="240"/>
      <c r="P95" s="224"/>
      <c r="Q95" s="224"/>
      <c r="R95" s="235"/>
      <c r="S95" s="235"/>
      <c r="T95" s="224"/>
      <c r="U95" s="224"/>
      <c r="V95" s="230"/>
      <c r="W95" s="224"/>
      <c r="X95" s="224"/>
      <c r="Y95" s="230"/>
      <c r="Z95" s="224"/>
      <c r="AA95" s="224"/>
      <c r="AB95" s="238"/>
      <c r="AC95" s="238"/>
      <c r="AD95" s="226" t="s">
        <v>2564</v>
      </c>
      <c r="AE95" s="226"/>
      <c r="AF95" s="226"/>
      <c r="AG95" s="226"/>
      <c r="AH95" s="226"/>
      <c r="AI95" s="1334"/>
      <c r="AJ95" s="228"/>
    </row>
    <row r="96" spans="1:36" ht="19.899999999999999" customHeight="1">
      <c r="A96" s="230">
        <v>45</v>
      </c>
      <c r="B96" s="224" t="s">
        <v>2112</v>
      </c>
      <c r="C96" s="224" t="s">
        <v>307</v>
      </c>
      <c r="D96" s="224" t="s">
        <v>311</v>
      </c>
      <c r="E96" s="224">
        <v>45.15</v>
      </c>
      <c r="F96" s="238"/>
      <c r="G96" s="239"/>
      <c r="H96" s="234">
        <f>H94+F95</f>
        <v>16263.719000000001</v>
      </c>
      <c r="I96" s="240"/>
      <c r="J96" s="240"/>
      <c r="K96" s="240"/>
      <c r="L96" s="240"/>
      <c r="M96" s="240" t="s">
        <v>2112</v>
      </c>
      <c r="N96" s="240"/>
      <c r="O96" s="240"/>
      <c r="P96" s="224">
        <v>202.964</v>
      </c>
      <c r="Q96" s="224" t="s">
        <v>2112</v>
      </c>
      <c r="R96" s="235">
        <f t="shared" ref="R96" si="153">F95+F97</f>
        <v>681.26</v>
      </c>
      <c r="S96" s="235">
        <f t="shared" ref="S96" si="154">R96/2</f>
        <v>340.63</v>
      </c>
      <c r="T96" s="224">
        <v>171</v>
      </c>
      <c r="U96" s="224">
        <v>154</v>
      </c>
      <c r="V96" s="230">
        <f t="shared" ref="V96" si="155">T96+U96</f>
        <v>325</v>
      </c>
      <c r="W96" s="224">
        <v>170</v>
      </c>
      <c r="X96" s="224">
        <v>161</v>
      </c>
      <c r="Y96" s="230">
        <f t="shared" ref="Y96" si="156">W96+X96</f>
        <v>331</v>
      </c>
      <c r="Z96" s="224" t="s">
        <v>3623</v>
      </c>
      <c r="AA96" s="224" t="s">
        <v>3624</v>
      </c>
      <c r="AB96" s="238">
        <v>555635.17500000005</v>
      </c>
      <c r="AC96" s="238">
        <v>3200741.5490000001</v>
      </c>
      <c r="AD96" s="226"/>
      <c r="AE96" s="226"/>
      <c r="AF96" s="226"/>
      <c r="AG96" s="226"/>
      <c r="AH96" s="226" t="s">
        <v>2238</v>
      </c>
      <c r="AI96" s="1334"/>
      <c r="AJ96" s="228"/>
    </row>
    <row r="97" spans="1:36" ht="19.899999999999999" customHeight="1">
      <c r="A97" s="230"/>
      <c r="B97" s="224"/>
      <c r="C97" s="224"/>
      <c r="D97" s="224"/>
      <c r="E97" s="224"/>
      <c r="F97" s="238">
        <v>344.26</v>
      </c>
      <c r="G97" s="239"/>
      <c r="H97" s="234"/>
      <c r="I97" s="240"/>
      <c r="J97" s="240"/>
      <c r="K97" s="240"/>
      <c r="L97" s="240"/>
      <c r="M97" s="240"/>
      <c r="N97" s="240"/>
      <c r="O97" s="240"/>
      <c r="P97" s="224"/>
      <c r="Q97" s="224"/>
      <c r="R97" s="235"/>
      <c r="S97" s="235"/>
      <c r="T97" s="224"/>
      <c r="U97" s="224"/>
      <c r="V97" s="230"/>
      <c r="W97" s="224"/>
      <c r="X97" s="224"/>
      <c r="Y97" s="230"/>
      <c r="Z97" s="224"/>
      <c r="AA97" s="224"/>
      <c r="AB97" s="238"/>
      <c r="AC97" s="238"/>
      <c r="AD97" s="226" t="s">
        <v>3625</v>
      </c>
      <c r="AE97" s="226"/>
      <c r="AF97" s="226"/>
      <c r="AG97" s="226"/>
      <c r="AH97" s="226"/>
      <c r="AI97" s="1334"/>
      <c r="AJ97" s="228"/>
    </row>
    <row r="98" spans="1:36" ht="19.899999999999999" customHeight="1">
      <c r="A98" s="230">
        <v>46</v>
      </c>
      <c r="B98" s="224" t="s">
        <v>3626</v>
      </c>
      <c r="C98" s="224" t="s">
        <v>308</v>
      </c>
      <c r="D98" s="224" t="s">
        <v>297</v>
      </c>
      <c r="E98" s="224">
        <v>46.87</v>
      </c>
      <c r="F98" s="238"/>
      <c r="G98" s="239">
        <f>SUM(F83:F97)</f>
        <v>3111.26</v>
      </c>
      <c r="H98" s="234">
        <f>H96+F97</f>
        <v>16607.978999999999</v>
      </c>
      <c r="I98" s="240"/>
      <c r="J98" s="240"/>
      <c r="K98" s="240"/>
      <c r="L98" s="240"/>
      <c r="M98" s="240" t="s">
        <v>2112</v>
      </c>
      <c r="N98" s="240"/>
      <c r="O98" s="240"/>
      <c r="P98" s="224">
        <v>203.23599999999999</v>
      </c>
      <c r="Q98" s="224" t="s">
        <v>3627</v>
      </c>
      <c r="R98" s="235">
        <f t="shared" ref="R98" si="157">F97+F99</f>
        <v>753.26</v>
      </c>
      <c r="S98" s="235">
        <f t="shared" ref="S98" si="158">R98/2</f>
        <v>376.63</v>
      </c>
      <c r="T98" s="224">
        <v>190</v>
      </c>
      <c r="U98" s="224">
        <v>168</v>
      </c>
      <c r="V98" s="230">
        <f t="shared" ref="V98" si="159">T98+U98</f>
        <v>358</v>
      </c>
      <c r="W98" s="224">
        <v>184</v>
      </c>
      <c r="X98" s="224">
        <v>181</v>
      </c>
      <c r="Y98" s="230">
        <f t="shared" ref="Y98" si="160">W98+X98</f>
        <v>365</v>
      </c>
      <c r="Z98" s="224" t="s">
        <v>3628</v>
      </c>
      <c r="AA98" s="224" t="s">
        <v>3629</v>
      </c>
      <c r="AB98" s="238">
        <v>555609.94099999999</v>
      </c>
      <c r="AC98" s="238">
        <v>3201084.8829999999</v>
      </c>
      <c r="AD98" s="226"/>
      <c r="AE98" s="226"/>
      <c r="AF98" s="226"/>
      <c r="AG98" s="226"/>
      <c r="AH98" s="226" t="s">
        <v>2238</v>
      </c>
      <c r="AI98" s="1334"/>
      <c r="AJ98" s="228"/>
    </row>
    <row r="99" spans="1:36" ht="19.899999999999999" customHeight="1">
      <c r="A99" s="230"/>
      <c r="B99" s="224"/>
      <c r="C99" s="224"/>
      <c r="D99" s="224"/>
      <c r="E99" s="224"/>
      <c r="F99" s="238">
        <v>409</v>
      </c>
      <c r="G99" s="239"/>
      <c r="H99" s="234"/>
      <c r="I99" s="240"/>
      <c r="J99" s="240"/>
      <c r="K99" s="240"/>
      <c r="L99" s="240"/>
      <c r="M99" s="240"/>
      <c r="N99" s="240"/>
      <c r="O99" s="240"/>
      <c r="P99" s="224"/>
      <c r="Q99" s="224"/>
      <c r="R99" s="235"/>
      <c r="S99" s="235"/>
      <c r="T99" s="224"/>
      <c r="U99" s="224"/>
      <c r="V99" s="230"/>
      <c r="W99" s="224"/>
      <c r="X99" s="224"/>
      <c r="Y99" s="230"/>
      <c r="Z99" s="224"/>
      <c r="AA99" s="224"/>
      <c r="AB99" s="238"/>
      <c r="AC99" s="238"/>
      <c r="AD99" s="226"/>
      <c r="AE99" s="226"/>
      <c r="AF99" s="226"/>
      <c r="AG99" s="226"/>
      <c r="AH99" s="226"/>
      <c r="AI99" s="1334"/>
      <c r="AJ99" s="228"/>
    </row>
    <row r="100" spans="1:36" ht="19.899999999999999" customHeight="1">
      <c r="A100" s="230">
        <v>47</v>
      </c>
      <c r="B100" s="224" t="s">
        <v>2112</v>
      </c>
      <c r="C100" s="224" t="s">
        <v>309</v>
      </c>
      <c r="D100" s="224" t="s">
        <v>276</v>
      </c>
      <c r="E100" s="224">
        <v>54.15</v>
      </c>
      <c r="F100" s="238"/>
      <c r="G100" s="239"/>
      <c r="H100" s="234">
        <f>H98+F99</f>
        <v>17016.978999999999</v>
      </c>
      <c r="I100" s="240"/>
      <c r="J100" s="240"/>
      <c r="K100" s="240"/>
      <c r="L100" s="240"/>
      <c r="M100" s="240" t="s">
        <v>2112</v>
      </c>
      <c r="N100" s="240"/>
      <c r="O100" s="240"/>
      <c r="P100" s="224">
        <v>203.06100000000001</v>
      </c>
      <c r="Q100" s="224" t="s">
        <v>2112</v>
      </c>
      <c r="R100" s="235">
        <f t="shared" ref="R100" si="161">F99+F101</f>
        <v>841</v>
      </c>
      <c r="S100" s="235">
        <f t="shared" ref="S100" si="162">R100/2</f>
        <v>420.5</v>
      </c>
      <c r="T100" s="224">
        <v>241</v>
      </c>
      <c r="U100" s="224">
        <v>214</v>
      </c>
      <c r="V100" s="230">
        <f t="shared" ref="V100" si="163">T100+U100</f>
        <v>455</v>
      </c>
      <c r="W100" s="224">
        <v>230</v>
      </c>
      <c r="X100" s="224">
        <v>215</v>
      </c>
      <c r="Y100" s="230">
        <f t="shared" ref="Y100" si="164">W100+X100</f>
        <v>445</v>
      </c>
      <c r="Z100" s="224" t="s">
        <v>3630</v>
      </c>
      <c r="AA100" s="224" t="s">
        <v>3631</v>
      </c>
      <c r="AB100" s="238">
        <v>555609.88899999997</v>
      </c>
      <c r="AC100" s="238">
        <v>3201493.8829999999</v>
      </c>
      <c r="AD100" s="226"/>
      <c r="AE100" s="226"/>
      <c r="AF100" s="226"/>
      <c r="AG100" s="226"/>
      <c r="AH100" s="226" t="s">
        <v>2238</v>
      </c>
      <c r="AI100" s="1334"/>
      <c r="AJ100" s="228"/>
    </row>
    <row r="101" spans="1:36" ht="19.899999999999999" customHeight="1">
      <c r="A101" s="230"/>
      <c r="B101" s="224"/>
      <c r="C101" s="224"/>
      <c r="D101" s="224"/>
      <c r="E101" s="224"/>
      <c r="F101" s="238">
        <v>432</v>
      </c>
      <c r="G101" s="239"/>
      <c r="H101" s="234"/>
      <c r="I101" s="240"/>
      <c r="J101" s="240"/>
      <c r="K101" s="240"/>
      <c r="L101" s="240"/>
      <c r="M101" s="240"/>
      <c r="N101" s="240"/>
      <c r="O101" s="240"/>
      <c r="P101" s="224"/>
      <c r="Q101" s="224"/>
      <c r="R101" s="235"/>
      <c r="S101" s="235"/>
      <c r="T101" s="224"/>
      <c r="U101" s="224"/>
      <c r="V101" s="230"/>
      <c r="W101" s="224"/>
      <c r="X101" s="224"/>
      <c r="Y101" s="230"/>
      <c r="Z101" s="224"/>
      <c r="AA101" s="224"/>
      <c r="AB101" s="238"/>
      <c r="AC101" s="238"/>
      <c r="AD101" s="226" t="s">
        <v>2642</v>
      </c>
      <c r="AE101" s="226"/>
      <c r="AF101" s="226"/>
      <c r="AG101" s="226"/>
      <c r="AH101" s="226"/>
      <c r="AI101" s="1334"/>
      <c r="AJ101" s="228"/>
    </row>
    <row r="102" spans="1:36" ht="19.899999999999999" customHeight="1">
      <c r="A102" s="230">
        <v>48</v>
      </c>
      <c r="B102" s="224" t="s">
        <v>2112</v>
      </c>
      <c r="C102" s="224" t="s">
        <v>162</v>
      </c>
      <c r="D102" s="224" t="s">
        <v>280</v>
      </c>
      <c r="E102" s="224">
        <v>48.15</v>
      </c>
      <c r="F102" s="238"/>
      <c r="G102" s="239"/>
      <c r="H102" s="234">
        <f>H100+F101</f>
        <v>17448.978999999999</v>
      </c>
      <c r="I102" s="240"/>
      <c r="J102" s="240"/>
      <c r="K102" s="240"/>
      <c r="L102" s="240"/>
      <c r="M102" s="240" t="s">
        <v>2112</v>
      </c>
      <c r="N102" s="240"/>
      <c r="O102" s="240"/>
      <c r="P102" s="224">
        <v>209.489</v>
      </c>
      <c r="Q102" s="224" t="s">
        <v>2112</v>
      </c>
      <c r="R102" s="235">
        <f t="shared" ref="R102" si="165">F101+F103</f>
        <v>825</v>
      </c>
      <c r="S102" s="235">
        <f t="shared" ref="S102" si="166">R102/2</f>
        <v>412.5</v>
      </c>
      <c r="T102" s="224">
        <v>219</v>
      </c>
      <c r="U102" s="224">
        <v>164</v>
      </c>
      <c r="V102" s="230">
        <f t="shared" ref="V102" si="167">T102+U102</f>
        <v>383</v>
      </c>
      <c r="W102" s="224">
        <v>218</v>
      </c>
      <c r="X102" s="224">
        <v>175</v>
      </c>
      <c r="Y102" s="230">
        <f t="shared" ref="Y102" si="168">W102+X102</f>
        <v>393</v>
      </c>
      <c r="Z102" s="224" t="s">
        <v>3632</v>
      </c>
      <c r="AA102" s="224" t="s">
        <v>3633</v>
      </c>
      <c r="AB102" s="238">
        <v>555609.83400000003</v>
      </c>
      <c r="AC102" s="238">
        <v>3201925.8829999999</v>
      </c>
      <c r="AD102" s="226"/>
      <c r="AE102" s="226"/>
      <c r="AF102" s="226"/>
      <c r="AG102" s="226"/>
      <c r="AH102" s="242" t="s">
        <v>2238</v>
      </c>
      <c r="AI102" s="1334"/>
      <c r="AJ102" s="228"/>
    </row>
    <row r="103" spans="1:36" ht="19.899999999999999" customHeight="1">
      <c r="A103" s="230"/>
      <c r="B103" s="224"/>
      <c r="C103" s="224"/>
      <c r="D103" s="224"/>
      <c r="E103" s="224"/>
      <c r="F103" s="238">
        <v>393</v>
      </c>
      <c r="G103" s="239"/>
      <c r="H103" s="234"/>
      <c r="I103" s="240"/>
      <c r="J103" s="240"/>
      <c r="K103" s="240"/>
      <c r="L103" s="240"/>
      <c r="M103" s="240"/>
      <c r="N103" s="240"/>
      <c r="O103" s="240"/>
      <c r="P103" s="224"/>
      <c r="Q103" s="224"/>
      <c r="R103" s="235"/>
      <c r="S103" s="235"/>
      <c r="T103" s="224"/>
      <c r="U103" s="224"/>
      <c r="V103" s="230"/>
      <c r="W103" s="224"/>
      <c r="X103" s="224"/>
      <c r="Y103" s="230"/>
      <c r="Z103" s="224"/>
      <c r="AA103" s="224"/>
      <c r="AB103" s="238"/>
      <c r="AC103" s="238"/>
      <c r="AD103" s="226"/>
      <c r="AE103" s="226"/>
      <c r="AF103" s="226"/>
      <c r="AG103" s="226"/>
      <c r="AH103" s="226"/>
      <c r="AI103" s="1334"/>
      <c r="AJ103" s="228"/>
    </row>
    <row r="104" spans="1:36" ht="19.899999999999999" customHeight="1">
      <c r="A104" s="230">
        <v>49</v>
      </c>
      <c r="B104" s="224" t="s">
        <v>2112</v>
      </c>
      <c r="C104" s="224" t="s">
        <v>312</v>
      </c>
      <c r="D104" s="224" t="s">
        <v>276</v>
      </c>
      <c r="E104" s="224">
        <v>54.15</v>
      </c>
      <c r="F104" s="238"/>
      <c r="G104" s="239"/>
      <c r="H104" s="234">
        <f>H102+F103</f>
        <v>17841.978999999999</v>
      </c>
      <c r="I104" s="240"/>
      <c r="J104" s="240"/>
      <c r="K104" s="240"/>
      <c r="L104" s="240"/>
      <c r="M104" s="240" t="s">
        <v>2112</v>
      </c>
      <c r="N104" s="240"/>
      <c r="O104" s="240"/>
      <c r="P104" s="224">
        <v>209.07599999999999</v>
      </c>
      <c r="Q104" s="224" t="s">
        <v>2112</v>
      </c>
      <c r="R104" s="235">
        <f t="shared" ref="R104" si="169">F103+F105</f>
        <v>844</v>
      </c>
      <c r="S104" s="235">
        <f t="shared" ref="S104" si="170">R104/2</f>
        <v>422</v>
      </c>
      <c r="T104" s="224">
        <v>230</v>
      </c>
      <c r="U104" s="224">
        <v>218</v>
      </c>
      <c r="V104" s="230">
        <f t="shared" ref="V104" si="171">T104+U104</f>
        <v>448</v>
      </c>
      <c r="W104" s="224">
        <v>219</v>
      </c>
      <c r="X104" s="224">
        <v>221</v>
      </c>
      <c r="Y104" s="230">
        <f t="shared" ref="Y104" si="172">W104+X104</f>
        <v>440</v>
      </c>
      <c r="Z104" s="224" t="s">
        <v>3634</v>
      </c>
      <c r="AA104" s="224" t="s">
        <v>3635</v>
      </c>
      <c r="AB104" s="238">
        <v>555609.78399999999</v>
      </c>
      <c r="AC104" s="238">
        <v>3202318.8829999999</v>
      </c>
      <c r="AD104" s="226"/>
      <c r="AE104" s="226"/>
      <c r="AF104" s="226"/>
      <c r="AG104" s="226"/>
      <c r="AH104" s="226" t="s">
        <v>2273</v>
      </c>
      <c r="AI104" s="1334"/>
      <c r="AJ104" s="228"/>
    </row>
    <row r="105" spans="1:36" ht="19.899999999999999" customHeight="1">
      <c r="A105" s="230"/>
      <c r="B105" s="224"/>
      <c r="C105" s="224"/>
      <c r="D105" s="224"/>
      <c r="E105" s="224"/>
      <c r="F105" s="238">
        <v>451</v>
      </c>
      <c r="G105" s="239"/>
      <c r="H105" s="234"/>
      <c r="I105" s="240"/>
      <c r="J105" s="240"/>
      <c r="K105" s="240"/>
      <c r="L105" s="240"/>
      <c r="M105" s="240"/>
      <c r="N105" s="240"/>
      <c r="O105" s="240"/>
      <c r="P105" s="224"/>
      <c r="Q105" s="224"/>
      <c r="R105" s="235"/>
      <c r="S105" s="235"/>
      <c r="T105" s="224"/>
      <c r="U105" s="224"/>
      <c r="V105" s="230"/>
      <c r="W105" s="224"/>
      <c r="X105" s="224"/>
      <c r="Y105" s="230"/>
      <c r="Z105" s="224"/>
      <c r="AA105" s="224"/>
      <c r="AB105" s="238"/>
      <c r="AC105" s="238"/>
      <c r="AD105" s="226"/>
      <c r="AE105" s="226"/>
      <c r="AF105" s="226"/>
      <c r="AG105" s="226"/>
      <c r="AH105" s="226"/>
      <c r="AI105" s="1334"/>
      <c r="AJ105" s="228"/>
    </row>
    <row r="106" spans="1:36" ht="19.899999999999999" customHeight="1">
      <c r="A106" s="230">
        <v>50</v>
      </c>
      <c r="B106" s="224" t="s">
        <v>2112</v>
      </c>
      <c r="C106" s="224" t="s">
        <v>313</v>
      </c>
      <c r="D106" s="224" t="s">
        <v>280</v>
      </c>
      <c r="E106" s="224">
        <v>48.15</v>
      </c>
      <c r="F106" s="238"/>
      <c r="G106" s="239"/>
      <c r="H106" s="234">
        <f>H104+F105</f>
        <v>18292.978999999999</v>
      </c>
      <c r="I106" s="240"/>
      <c r="J106" s="240"/>
      <c r="K106" s="240"/>
      <c r="L106" s="240"/>
      <c r="M106" s="240" t="s">
        <v>2112</v>
      </c>
      <c r="N106" s="240"/>
      <c r="O106" s="240"/>
      <c r="P106" s="224">
        <v>216.66800000000001</v>
      </c>
      <c r="Q106" s="224" t="s">
        <v>2112</v>
      </c>
      <c r="R106" s="235">
        <f t="shared" ref="R106" si="173">F105+F107</f>
        <v>838</v>
      </c>
      <c r="S106" s="235">
        <f t="shared" ref="S106" si="174">R106/2</f>
        <v>419</v>
      </c>
      <c r="T106" s="224">
        <v>234</v>
      </c>
      <c r="U106" s="224">
        <v>157</v>
      </c>
      <c r="V106" s="230">
        <f t="shared" ref="V106" si="175">T106+U106</f>
        <v>391</v>
      </c>
      <c r="W106" s="224">
        <v>232</v>
      </c>
      <c r="X106" s="224">
        <v>170</v>
      </c>
      <c r="Y106" s="230">
        <f t="shared" ref="Y106" si="176">W106+X106</f>
        <v>402</v>
      </c>
      <c r="Z106" s="224" t="s">
        <v>3636</v>
      </c>
      <c r="AA106" s="224" t="s">
        <v>3637</v>
      </c>
      <c r="AB106" s="238">
        <v>555609.72699999996</v>
      </c>
      <c r="AC106" s="238">
        <v>3202769.8829999999</v>
      </c>
      <c r="AD106" s="226"/>
      <c r="AE106" s="226"/>
      <c r="AF106" s="226"/>
      <c r="AG106" s="226"/>
      <c r="AH106" s="226" t="s">
        <v>2273</v>
      </c>
      <c r="AI106" s="1334"/>
      <c r="AJ106" s="228"/>
    </row>
    <row r="107" spans="1:36" ht="19.899999999999999" customHeight="1">
      <c r="A107" s="230"/>
      <c r="B107" s="224"/>
      <c r="C107" s="224"/>
      <c r="D107" s="224"/>
      <c r="E107" s="224"/>
      <c r="F107" s="238">
        <v>387</v>
      </c>
      <c r="G107" s="239"/>
      <c r="H107" s="234"/>
      <c r="I107" s="240"/>
      <c r="J107" s="240"/>
      <c r="K107" s="240"/>
      <c r="L107" s="240"/>
      <c r="M107" s="240"/>
      <c r="N107" s="240"/>
      <c r="O107" s="240"/>
      <c r="P107" s="224"/>
      <c r="Q107" s="224"/>
      <c r="R107" s="235"/>
      <c r="S107" s="235"/>
      <c r="T107" s="224"/>
      <c r="U107" s="224"/>
      <c r="V107" s="230"/>
      <c r="W107" s="224"/>
      <c r="X107" s="224"/>
      <c r="Y107" s="230"/>
      <c r="Z107" s="224"/>
      <c r="AA107" s="224"/>
      <c r="AB107" s="238"/>
      <c r="AC107" s="238"/>
      <c r="AD107" s="226"/>
      <c r="AE107" s="226"/>
      <c r="AF107" s="226"/>
      <c r="AG107" s="226"/>
      <c r="AH107" s="226"/>
      <c r="AI107" s="1334"/>
      <c r="AJ107" s="228"/>
    </row>
    <row r="108" spans="1:36" ht="19.899999999999999" customHeight="1">
      <c r="A108" s="230">
        <v>51</v>
      </c>
      <c r="B108" s="224" t="s">
        <v>2112</v>
      </c>
      <c r="C108" s="224" t="s">
        <v>314</v>
      </c>
      <c r="D108" s="224" t="s">
        <v>298</v>
      </c>
      <c r="E108" s="224">
        <v>57.15</v>
      </c>
      <c r="F108" s="238"/>
      <c r="G108" s="239"/>
      <c r="H108" s="234">
        <f>H106+F107</f>
        <v>18679.978999999999</v>
      </c>
      <c r="I108" s="240"/>
      <c r="J108" s="240"/>
      <c r="K108" s="240"/>
      <c r="L108" s="240"/>
      <c r="M108" s="240" t="s">
        <v>2112</v>
      </c>
      <c r="N108" s="240"/>
      <c r="O108" s="240"/>
      <c r="P108" s="224">
        <v>213.74799999999999</v>
      </c>
      <c r="Q108" s="224" t="s">
        <v>2112</v>
      </c>
      <c r="R108" s="235">
        <f t="shared" ref="R108" si="177">F107+F109</f>
        <v>769</v>
      </c>
      <c r="S108" s="235">
        <f t="shared" ref="S108" si="178">R108/2</f>
        <v>384.5</v>
      </c>
      <c r="T108" s="224">
        <v>230</v>
      </c>
      <c r="U108" s="224">
        <v>281</v>
      </c>
      <c r="V108" s="230">
        <f t="shared" ref="V108" si="179">T108+U108</f>
        <v>511</v>
      </c>
      <c r="W108" s="224">
        <v>218</v>
      </c>
      <c r="X108" s="224">
        <v>252</v>
      </c>
      <c r="Y108" s="230">
        <f t="shared" ref="Y108" si="180">W108+X108</f>
        <v>470</v>
      </c>
      <c r="Z108" s="224" t="s">
        <v>3638</v>
      </c>
      <c r="AA108" s="224" t="s">
        <v>3639</v>
      </c>
      <c r="AB108" s="238">
        <v>555609.67799999996</v>
      </c>
      <c r="AC108" s="238">
        <v>3203156.8829999999</v>
      </c>
      <c r="AD108" s="226"/>
      <c r="AE108" s="226"/>
      <c r="AF108" s="226"/>
      <c r="AG108" s="226"/>
      <c r="AH108" s="226" t="s">
        <v>2273</v>
      </c>
      <c r="AI108" s="1334"/>
      <c r="AJ108" s="228"/>
    </row>
    <row r="109" spans="1:36" ht="42">
      <c r="A109" s="230"/>
      <c r="B109" s="224"/>
      <c r="C109" s="224"/>
      <c r="D109" s="224"/>
      <c r="E109" s="224"/>
      <c r="F109" s="238">
        <v>382</v>
      </c>
      <c r="G109" s="239"/>
      <c r="H109" s="234"/>
      <c r="I109" s="240"/>
      <c r="J109" s="240"/>
      <c r="K109" s="240"/>
      <c r="L109" s="240"/>
      <c r="M109" s="240"/>
      <c r="N109" s="240"/>
      <c r="O109" s="240"/>
      <c r="P109" s="224"/>
      <c r="Q109" s="224"/>
      <c r="R109" s="235"/>
      <c r="S109" s="235"/>
      <c r="T109" s="224"/>
      <c r="U109" s="224"/>
      <c r="V109" s="230"/>
      <c r="W109" s="224"/>
      <c r="X109" s="224"/>
      <c r="Y109" s="230"/>
      <c r="Z109" s="224"/>
      <c r="AA109" s="224"/>
      <c r="AB109" s="238"/>
      <c r="AC109" s="238"/>
      <c r="AD109" s="230" t="s">
        <v>3640</v>
      </c>
      <c r="AE109" s="226"/>
      <c r="AF109" s="226"/>
      <c r="AG109" s="226"/>
      <c r="AH109" s="226"/>
      <c r="AI109" s="1334"/>
      <c r="AJ109" s="228"/>
    </row>
    <row r="110" spans="1:36" ht="19.899999999999999" customHeight="1">
      <c r="A110" s="230">
        <v>52</v>
      </c>
      <c r="B110" s="224" t="s">
        <v>2112</v>
      </c>
      <c r="C110" s="224" t="s">
        <v>315</v>
      </c>
      <c r="D110" s="224" t="s">
        <v>280</v>
      </c>
      <c r="E110" s="224">
        <v>48.15</v>
      </c>
      <c r="F110" s="238"/>
      <c r="G110" s="239"/>
      <c r="H110" s="234">
        <f>H108+F109</f>
        <v>19061.978999999999</v>
      </c>
      <c r="I110" s="240"/>
      <c r="J110" s="240"/>
      <c r="K110" s="240"/>
      <c r="L110" s="240"/>
      <c r="M110" s="240" t="s">
        <v>2112</v>
      </c>
      <c r="N110" s="240"/>
      <c r="O110" s="240"/>
      <c r="P110" s="224">
        <v>207.958</v>
      </c>
      <c r="Q110" s="224" t="s">
        <v>2112</v>
      </c>
      <c r="R110" s="235">
        <f t="shared" ref="R110" si="181">F109+F111</f>
        <v>796</v>
      </c>
      <c r="S110" s="235">
        <f t="shared" ref="S110" si="182">R110/2</f>
        <v>398</v>
      </c>
      <c r="T110" s="224">
        <v>102</v>
      </c>
      <c r="U110" s="224">
        <v>151</v>
      </c>
      <c r="V110" s="230">
        <f t="shared" ref="V110" si="183">T110+U110</f>
        <v>253</v>
      </c>
      <c r="W110" s="224">
        <v>132</v>
      </c>
      <c r="X110" s="224">
        <v>170</v>
      </c>
      <c r="Y110" s="230">
        <f t="shared" ref="Y110" si="184">W110+X110</f>
        <v>302</v>
      </c>
      <c r="Z110" s="224" t="s">
        <v>3641</v>
      </c>
      <c r="AA110" s="224" t="s">
        <v>3642</v>
      </c>
      <c r="AB110" s="238">
        <v>555609.63</v>
      </c>
      <c r="AC110" s="238">
        <v>3203538.8829999999</v>
      </c>
      <c r="AD110" s="226"/>
      <c r="AE110" s="226"/>
      <c r="AF110" s="226"/>
      <c r="AG110" s="226"/>
      <c r="AH110" s="226" t="s">
        <v>2273</v>
      </c>
      <c r="AI110" s="1334"/>
      <c r="AJ110" s="228"/>
    </row>
    <row r="111" spans="1:36" ht="19.899999999999999" customHeight="1">
      <c r="A111" s="230"/>
      <c r="B111" s="224"/>
      <c r="C111" s="224"/>
      <c r="D111" s="224"/>
      <c r="E111" s="224"/>
      <c r="F111" s="238">
        <v>414</v>
      </c>
      <c r="G111" s="239"/>
      <c r="H111" s="234"/>
      <c r="I111" s="240"/>
      <c r="J111" s="240"/>
      <c r="K111" s="240"/>
      <c r="L111" s="240"/>
      <c r="M111" s="240"/>
      <c r="N111" s="240"/>
      <c r="O111" s="240"/>
      <c r="P111" s="224"/>
      <c r="Q111" s="224"/>
      <c r="R111" s="235"/>
      <c r="S111" s="235"/>
      <c r="T111" s="224"/>
      <c r="U111" s="224"/>
      <c r="V111" s="230"/>
      <c r="W111" s="224"/>
      <c r="X111" s="224"/>
      <c r="Y111" s="230"/>
      <c r="Z111" s="224"/>
      <c r="AA111" s="224"/>
      <c r="AB111" s="238"/>
      <c r="AC111" s="238"/>
      <c r="AD111" s="226" t="s">
        <v>2642</v>
      </c>
      <c r="AE111" s="226"/>
      <c r="AF111" s="226"/>
      <c r="AG111" s="226"/>
      <c r="AH111" s="226"/>
      <c r="AI111" s="1334"/>
      <c r="AJ111" s="228"/>
    </row>
    <row r="112" spans="1:36" ht="19.899999999999999" customHeight="1">
      <c r="A112" s="230">
        <v>53</v>
      </c>
      <c r="B112" s="224" t="s">
        <v>2112</v>
      </c>
      <c r="C112" s="224" t="s">
        <v>316</v>
      </c>
      <c r="D112" s="224" t="s">
        <v>280</v>
      </c>
      <c r="E112" s="224">
        <v>48.15</v>
      </c>
      <c r="F112" s="238"/>
      <c r="G112" s="239"/>
      <c r="H112" s="234">
        <f>H110+F111</f>
        <v>19475.978999999999</v>
      </c>
      <c r="I112" s="240"/>
      <c r="J112" s="240"/>
      <c r="K112" s="240"/>
      <c r="L112" s="240"/>
      <c r="M112" s="240" t="s">
        <v>2112</v>
      </c>
      <c r="N112" s="240"/>
      <c r="O112" s="240"/>
      <c r="P112" s="224">
        <v>218.12200000000001</v>
      </c>
      <c r="Q112" s="224" t="s">
        <v>2112</v>
      </c>
      <c r="R112" s="235">
        <f t="shared" ref="R112" si="185">F111+F113</f>
        <v>799</v>
      </c>
      <c r="S112" s="235">
        <f t="shared" ref="S112" si="186">R112/2</f>
        <v>399.5</v>
      </c>
      <c r="T112" s="224">
        <v>264</v>
      </c>
      <c r="U112" s="224">
        <v>208</v>
      </c>
      <c r="V112" s="230">
        <f t="shared" ref="V112" si="187">T112+U112</f>
        <v>472</v>
      </c>
      <c r="W112" s="224">
        <v>246</v>
      </c>
      <c r="X112" s="224">
        <v>203</v>
      </c>
      <c r="Y112" s="230">
        <f t="shared" ref="Y112" si="188">W112+X112</f>
        <v>449</v>
      </c>
      <c r="Z112" s="224" t="s">
        <v>3643</v>
      </c>
      <c r="AA112" s="224" t="s">
        <v>3644</v>
      </c>
      <c r="AB112" s="238">
        <v>555609.57700000005</v>
      </c>
      <c r="AC112" s="238">
        <v>3203952.8829999999</v>
      </c>
      <c r="AD112" s="226"/>
      <c r="AE112" s="226"/>
      <c r="AF112" s="226"/>
      <c r="AG112" s="226"/>
      <c r="AH112" s="226" t="s">
        <v>2273</v>
      </c>
      <c r="AI112" s="1334"/>
      <c r="AJ112" s="228"/>
    </row>
    <row r="113" spans="1:36" ht="19.899999999999999" customHeight="1">
      <c r="A113" s="230"/>
      <c r="B113" s="224"/>
      <c r="C113" s="224"/>
      <c r="D113" s="224"/>
      <c r="E113" s="224"/>
      <c r="F113" s="238">
        <v>385</v>
      </c>
      <c r="G113" s="239"/>
      <c r="H113" s="234"/>
      <c r="I113" s="240"/>
      <c r="J113" s="240"/>
      <c r="K113" s="240"/>
      <c r="L113" s="240"/>
      <c r="M113" s="240"/>
      <c r="N113" s="240"/>
      <c r="O113" s="240"/>
      <c r="P113" s="224"/>
      <c r="Q113" s="224"/>
      <c r="R113" s="235"/>
      <c r="S113" s="235"/>
      <c r="T113" s="224"/>
      <c r="U113" s="224"/>
      <c r="V113" s="230"/>
      <c r="W113" s="224"/>
      <c r="X113" s="224"/>
      <c r="Y113" s="230"/>
      <c r="Z113" s="224"/>
      <c r="AA113" s="224"/>
      <c r="AB113" s="238"/>
      <c r="AC113" s="238"/>
      <c r="AD113" s="226" t="s">
        <v>2642</v>
      </c>
      <c r="AE113" s="226"/>
      <c r="AF113" s="226"/>
      <c r="AG113" s="226"/>
      <c r="AH113" s="226"/>
      <c r="AI113" s="1334"/>
      <c r="AJ113" s="228"/>
    </row>
    <row r="114" spans="1:36" ht="19.899999999999999" customHeight="1">
      <c r="A114" s="230">
        <v>54</v>
      </c>
      <c r="B114" s="224" t="s">
        <v>2112</v>
      </c>
      <c r="C114" s="224" t="s">
        <v>317</v>
      </c>
      <c r="D114" s="224" t="s">
        <v>298</v>
      </c>
      <c r="E114" s="224">
        <v>57.15</v>
      </c>
      <c r="F114" s="238"/>
      <c r="G114" s="239"/>
      <c r="H114" s="234">
        <f>H112+F113</f>
        <v>19860.978999999999</v>
      </c>
      <c r="I114" s="240"/>
      <c r="J114" s="240"/>
      <c r="K114" s="240"/>
      <c r="L114" s="240"/>
      <c r="M114" s="240" t="s">
        <v>2112</v>
      </c>
      <c r="N114" s="240"/>
      <c r="O114" s="240"/>
      <c r="P114" s="224">
        <v>206.62100000000001</v>
      </c>
      <c r="Q114" s="224" t="s">
        <v>2112</v>
      </c>
      <c r="R114" s="235">
        <f t="shared" ref="R114" si="189">F113+F115</f>
        <v>822</v>
      </c>
      <c r="S114" s="235">
        <f t="shared" ref="S114" si="190">R114/2</f>
        <v>411</v>
      </c>
      <c r="T114" s="224">
        <v>178</v>
      </c>
      <c r="U114" s="224">
        <v>233</v>
      </c>
      <c r="V114" s="230">
        <f t="shared" ref="V114" si="191">T114+U114</f>
        <v>411</v>
      </c>
      <c r="W114" s="224">
        <v>183</v>
      </c>
      <c r="X114" s="224">
        <v>229</v>
      </c>
      <c r="Y114" s="230">
        <f t="shared" ref="Y114" si="192">W114+X114</f>
        <v>412</v>
      </c>
      <c r="Z114" s="224" t="s">
        <v>3645</v>
      </c>
      <c r="AA114" s="224" t="s">
        <v>3646</v>
      </c>
      <c r="AB114" s="238">
        <v>555609.52800000005</v>
      </c>
      <c r="AC114" s="238">
        <v>3204337.8829999999</v>
      </c>
      <c r="AD114" s="226"/>
      <c r="AE114" s="226"/>
      <c r="AF114" s="226"/>
      <c r="AG114" s="226"/>
      <c r="AH114" s="226" t="s">
        <v>2273</v>
      </c>
      <c r="AI114" s="1334"/>
      <c r="AJ114" s="228"/>
    </row>
    <row r="115" spans="1:36" ht="19.899999999999999" customHeight="1">
      <c r="A115" s="230"/>
      <c r="B115" s="224"/>
      <c r="C115" s="224"/>
      <c r="D115" s="224"/>
      <c r="E115" s="224"/>
      <c r="F115" s="238">
        <v>437</v>
      </c>
      <c r="G115" s="239"/>
      <c r="H115" s="234"/>
      <c r="I115" s="240"/>
      <c r="J115" s="240"/>
      <c r="K115" s="240"/>
      <c r="L115" s="240"/>
      <c r="M115" s="240"/>
      <c r="N115" s="240"/>
      <c r="O115" s="240"/>
      <c r="P115" s="224"/>
      <c r="Q115" s="224"/>
      <c r="R115" s="235"/>
      <c r="S115" s="235"/>
      <c r="T115" s="224"/>
      <c r="U115" s="224"/>
      <c r="V115" s="230"/>
      <c r="W115" s="224"/>
      <c r="X115" s="224"/>
      <c r="Y115" s="230"/>
      <c r="Z115" s="224"/>
      <c r="AA115" s="224"/>
      <c r="AB115" s="238"/>
      <c r="AC115" s="238"/>
      <c r="AD115" s="226" t="s">
        <v>2642</v>
      </c>
      <c r="AE115" s="226"/>
      <c r="AF115" s="226"/>
      <c r="AG115" s="226"/>
      <c r="AH115" s="226"/>
      <c r="AI115" s="1334"/>
      <c r="AJ115" s="228"/>
    </row>
    <row r="116" spans="1:36" ht="19.899999999999999" customHeight="1">
      <c r="A116" s="230">
        <v>55</v>
      </c>
      <c r="B116" s="224" t="s">
        <v>2112</v>
      </c>
      <c r="C116" s="224" t="s">
        <v>164</v>
      </c>
      <c r="D116" s="224" t="s">
        <v>282</v>
      </c>
      <c r="E116" s="224">
        <v>51.15</v>
      </c>
      <c r="F116" s="238"/>
      <c r="G116" s="239"/>
      <c r="H116" s="234">
        <f>H114+F115</f>
        <v>20297.978999999999</v>
      </c>
      <c r="I116" s="240"/>
      <c r="J116" s="240"/>
      <c r="K116" s="240"/>
      <c r="L116" s="240"/>
      <c r="M116" s="240" t="s">
        <v>2112</v>
      </c>
      <c r="N116" s="240"/>
      <c r="O116" s="240"/>
      <c r="P116" s="224">
        <v>209.92</v>
      </c>
      <c r="Q116" s="224" t="s">
        <v>2112</v>
      </c>
      <c r="R116" s="235">
        <f t="shared" ref="R116" si="193">F115+F117</f>
        <v>813</v>
      </c>
      <c r="S116" s="235">
        <f t="shared" ref="S116" si="194">R116/2</f>
        <v>406.5</v>
      </c>
      <c r="T116" s="224">
        <v>205</v>
      </c>
      <c r="U116" s="224">
        <v>250</v>
      </c>
      <c r="V116" s="230">
        <f t="shared" ref="V116" si="195">T116+U116</f>
        <v>455</v>
      </c>
      <c r="W116" s="224">
        <v>210</v>
      </c>
      <c r="X116" s="224">
        <v>230</v>
      </c>
      <c r="Y116" s="230">
        <f t="shared" ref="Y116" si="196">W116+X116</f>
        <v>440</v>
      </c>
      <c r="Z116" s="224" t="s">
        <v>3647</v>
      </c>
      <c r="AA116" s="224" t="s">
        <v>3648</v>
      </c>
      <c r="AB116" s="238">
        <v>555609.473</v>
      </c>
      <c r="AC116" s="238">
        <v>3204774.8829999999</v>
      </c>
      <c r="AD116" s="226"/>
      <c r="AE116" s="226"/>
      <c r="AF116" s="226"/>
      <c r="AG116" s="226"/>
      <c r="AH116" s="226" t="s">
        <v>2273</v>
      </c>
      <c r="AI116" s="1334"/>
      <c r="AJ116" s="228"/>
    </row>
    <row r="117" spans="1:36" ht="19.899999999999999" customHeight="1">
      <c r="A117" s="230"/>
      <c r="B117" s="224"/>
      <c r="C117" s="224"/>
      <c r="D117" s="224"/>
      <c r="E117" s="224"/>
      <c r="F117" s="238">
        <v>376</v>
      </c>
      <c r="G117" s="239"/>
      <c r="H117" s="234"/>
      <c r="I117" s="240"/>
      <c r="J117" s="240"/>
      <c r="K117" s="240"/>
      <c r="L117" s="240"/>
      <c r="M117" s="240"/>
      <c r="N117" s="240"/>
      <c r="O117" s="240"/>
      <c r="P117" s="224"/>
      <c r="Q117" s="224"/>
      <c r="R117" s="235"/>
      <c r="S117" s="235"/>
      <c r="T117" s="224"/>
      <c r="U117" s="224"/>
      <c r="V117" s="230"/>
      <c r="W117" s="224"/>
      <c r="X117" s="224"/>
      <c r="Y117" s="230"/>
      <c r="Z117" s="224"/>
      <c r="AA117" s="224"/>
      <c r="AB117" s="238"/>
      <c r="AC117" s="238"/>
      <c r="AD117" s="226" t="s">
        <v>2670</v>
      </c>
      <c r="AE117" s="226"/>
      <c r="AF117" s="226"/>
      <c r="AG117" s="226"/>
      <c r="AH117" s="226"/>
      <c r="AI117" s="1334"/>
      <c r="AJ117" s="228"/>
    </row>
    <row r="118" spans="1:36" ht="19.899999999999999" customHeight="1">
      <c r="A118" s="230">
        <v>56</v>
      </c>
      <c r="B118" s="224" t="s">
        <v>2112</v>
      </c>
      <c r="C118" s="224" t="s">
        <v>318</v>
      </c>
      <c r="D118" s="224" t="s">
        <v>280</v>
      </c>
      <c r="E118" s="224">
        <v>48.15</v>
      </c>
      <c r="F118" s="238"/>
      <c r="G118" s="239"/>
      <c r="H118" s="234">
        <f>H116+F117</f>
        <v>20673.978999999999</v>
      </c>
      <c r="I118" s="240"/>
      <c r="J118" s="240"/>
      <c r="K118" s="240"/>
      <c r="L118" s="240"/>
      <c r="M118" s="240" t="s">
        <v>2112</v>
      </c>
      <c r="N118" s="240"/>
      <c r="O118" s="240"/>
      <c r="P118" s="224">
        <v>202.816</v>
      </c>
      <c r="Q118" s="224" t="s">
        <v>2112</v>
      </c>
      <c r="R118" s="235">
        <f t="shared" ref="R118" si="197">F117+F119</f>
        <v>692.21699999999998</v>
      </c>
      <c r="S118" s="235">
        <f t="shared" ref="S118" si="198">R118/2</f>
        <v>346.10849999999999</v>
      </c>
      <c r="T118" s="224">
        <v>126</v>
      </c>
      <c r="U118" s="224">
        <v>118</v>
      </c>
      <c r="V118" s="230">
        <f t="shared" ref="V118" si="199">T118+U118</f>
        <v>244</v>
      </c>
      <c r="W118" s="224">
        <v>147</v>
      </c>
      <c r="X118" s="224">
        <v>131</v>
      </c>
      <c r="Y118" s="230">
        <f t="shared" ref="Y118" si="200">W118+X118</f>
        <v>278</v>
      </c>
      <c r="Z118" s="224" t="s">
        <v>3649</v>
      </c>
      <c r="AA118" s="224" t="s">
        <v>3650</v>
      </c>
      <c r="AB118" s="238">
        <v>555609.42500000005</v>
      </c>
      <c r="AC118" s="238">
        <v>3205150.8829999999</v>
      </c>
      <c r="AD118" s="226"/>
      <c r="AE118" s="226"/>
      <c r="AF118" s="226"/>
      <c r="AG118" s="226"/>
      <c r="AH118" s="226" t="s">
        <v>2273</v>
      </c>
      <c r="AI118" s="1334"/>
      <c r="AJ118" s="228"/>
    </row>
    <row r="119" spans="1:36" ht="42">
      <c r="A119" s="230"/>
      <c r="B119" s="224"/>
      <c r="C119" s="224"/>
      <c r="D119" s="224"/>
      <c r="E119" s="224"/>
      <c r="F119" s="238">
        <v>316.21699999999998</v>
      </c>
      <c r="G119" s="239"/>
      <c r="H119" s="234"/>
      <c r="I119" s="240"/>
      <c r="J119" s="240"/>
      <c r="K119" s="240"/>
      <c r="L119" s="240"/>
      <c r="M119" s="240"/>
      <c r="N119" s="240"/>
      <c r="O119" s="240"/>
      <c r="P119" s="224"/>
      <c r="Q119" s="224"/>
      <c r="R119" s="235"/>
      <c r="S119" s="235"/>
      <c r="T119" s="224"/>
      <c r="U119" s="224"/>
      <c r="V119" s="230"/>
      <c r="W119" s="224"/>
      <c r="X119" s="224"/>
      <c r="Y119" s="230"/>
      <c r="Z119" s="224"/>
      <c r="AA119" s="224"/>
      <c r="AB119" s="238"/>
      <c r="AC119" s="238"/>
      <c r="AD119" s="230" t="s">
        <v>3651</v>
      </c>
      <c r="AE119" s="226"/>
      <c r="AF119" s="226"/>
      <c r="AG119" s="226"/>
      <c r="AH119" s="226"/>
      <c r="AI119" s="1334"/>
      <c r="AJ119" s="228"/>
    </row>
    <row r="120" spans="1:36" ht="19.899999999999999" customHeight="1">
      <c r="A120" s="230">
        <v>57</v>
      </c>
      <c r="B120" s="224" t="s">
        <v>2250</v>
      </c>
      <c r="C120" s="224" t="s">
        <v>319</v>
      </c>
      <c r="D120" s="224" t="s">
        <v>297</v>
      </c>
      <c r="E120" s="224">
        <v>46.87</v>
      </c>
      <c r="F120" s="238"/>
      <c r="G120" s="239">
        <f>SUM(F99:F119)</f>
        <v>4382.2169999999996</v>
      </c>
      <c r="H120" s="234">
        <f>H118+F119</f>
        <v>20990.196</v>
      </c>
      <c r="I120" s="240"/>
      <c r="J120" s="240"/>
      <c r="K120" s="240"/>
      <c r="L120" s="240"/>
      <c r="M120" s="240" t="s">
        <v>2112</v>
      </c>
      <c r="N120" s="240"/>
      <c r="O120" s="240"/>
      <c r="P120" s="224">
        <v>208.97900000000001</v>
      </c>
      <c r="Q120" s="224" t="s">
        <v>3652</v>
      </c>
      <c r="R120" s="235">
        <f t="shared" ref="R120" si="201">F119+F121</f>
        <v>700.21699999999998</v>
      </c>
      <c r="S120" s="235">
        <f t="shared" ref="S120" si="202">R120/2</f>
        <v>350.10849999999999</v>
      </c>
      <c r="T120" s="224">
        <v>199</v>
      </c>
      <c r="U120" s="224">
        <v>178</v>
      </c>
      <c r="V120" s="230">
        <f t="shared" ref="V120" si="203">T120+U120</f>
        <v>377</v>
      </c>
      <c r="W120" s="224">
        <v>186</v>
      </c>
      <c r="X120" s="224">
        <v>183</v>
      </c>
      <c r="Y120" s="230">
        <f t="shared" ref="Y120" si="204">W120+X120</f>
        <v>369</v>
      </c>
      <c r="Z120" s="224" t="s">
        <v>3653</v>
      </c>
      <c r="AA120" s="224" t="s">
        <v>3654</v>
      </c>
      <c r="AB120" s="238">
        <v>555609.38500000001</v>
      </c>
      <c r="AC120" s="238">
        <v>3205467.1</v>
      </c>
      <c r="AD120" s="226"/>
      <c r="AE120" s="226"/>
      <c r="AF120" s="226"/>
      <c r="AG120" s="226"/>
      <c r="AH120" s="226" t="s">
        <v>2273</v>
      </c>
      <c r="AI120" s="1334"/>
      <c r="AJ120" s="228"/>
    </row>
    <row r="121" spans="1:36" ht="19.899999999999999" customHeight="1">
      <c r="A121" s="230"/>
      <c r="B121" s="224"/>
      <c r="C121" s="224"/>
      <c r="D121" s="224"/>
      <c r="E121" s="224"/>
      <c r="F121" s="238">
        <v>384</v>
      </c>
      <c r="G121" s="239"/>
      <c r="H121" s="234"/>
      <c r="I121" s="240"/>
      <c r="J121" s="240"/>
      <c r="K121" s="240"/>
      <c r="L121" s="240"/>
      <c r="M121" s="240"/>
      <c r="N121" s="240"/>
      <c r="O121" s="240"/>
      <c r="P121" s="224"/>
      <c r="Q121" s="224"/>
      <c r="R121" s="235"/>
      <c r="S121" s="235"/>
      <c r="T121" s="224"/>
      <c r="U121" s="224"/>
      <c r="V121" s="230"/>
      <c r="W121" s="224"/>
      <c r="X121" s="224"/>
      <c r="Y121" s="230"/>
      <c r="Z121" s="224"/>
      <c r="AA121" s="224"/>
      <c r="AB121" s="238"/>
      <c r="AC121" s="238"/>
      <c r="AD121" s="226"/>
      <c r="AE121" s="226"/>
      <c r="AF121" s="226"/>
      <c r="AG121" s="226"/>
      <c r="AH121" s="226"/>
      <c r="AI121" s="1334"/>
      <c r="AJ121" s="228"/>
    </row>
    <row r="122" spans="1:36" ht="19.899999999999999" customHeight="1">
      <c r="A122" s="230">
        <v>58</v>
      </c>
      <c r="B122" s="224" t="s">
        <v>2112</v>
      </c>
      <c r="C122" s="224" t="s">
        <v>320</v>
      </c>
      <c r="D122" s="224" t="s">
        <v>282</v>
      </c>
      <c r="E122" s="224">
        <v>51.15</v>
      </c>
      <c r="F122" s="238"/>
      <c r="G122" s="239"/>
      <c r="H122" s="234">
        <f>H120+F121</f>
        <v>21374.196</v>
      </c>
      <c r="I122" s="240"/>
      <c r="J122" s="240"/>
      <c r="K122" s="240"/>
      <c r="L122" s="240"/>
      <c r="M122" s="240" t="s">
        <v>2112</v>
      </c>
      <c r="N122" s="240"/>
      <c r="O122" s="240"/>
      <c r="P122" s="224">
        <v>207.75200000000001</v>
      </c>
      <c r="Q122" s="224" t="s">
        <v>2112</v>
      </c>
      <c r="R122" s="235">
        <f t="shared" ref="R122" si="205">F121+F123</f>
        <v>771</v>
      </c>
      <c r="S122" s="235">
        <f t="shared" ref="S122" si="206">R122/2</f>
        <v>385.5</v>
      </c>
      <c r="T122" s="224">
        <v>207</v>
      </c>
      <c r="U122" s="224">
        <v>141</v>
      </c>
      <c r="V122" s="230">
        <f t="shared" ref="V122" si="207">T122+U122</f>
        <v>348</v>
      </c>
      <c r="W122" s="224">
        <v>202</v>
      </c>
      <c r="X122" s="224">
        <v>159</v>
      </c>
      <c r="Y122" s="230">
        <f t="shared" ref="Y122" si="208">W122+X122</f>
        <v>361</v>
      </c>
      <c r="Z122" s="224" t="s">
        <v>3655</v>
      </c>
      <c r="AA122" s="224" t="s">
        <v>3656</v>
      </c>
      <c r="AB122" s="238">
        <v>555651.72199999995</v>
      </c>
      <c r="AC122" s="238">
        <v>3205848.7590000001</v>
      </c>
      <c r="AD122" s="226"/>
      <c r="AE122" s="226"/>
      <c r="AF122" s="226"/>
      <c r="AG122" s="226"/>
      <c r="AH122" s="242" t="s">
        <v>2273</v>
      </c>
      <c r="AI122" s="1334"/>
      <c r="AJ122" s="228"/>
    </row>
    <row r="123" spans="1:36" ht="19.899999999999999" customHeight="1">
      <c r="A123" s="230"/>
      <c r="B123" s="224"/>
      <c r="C123" s="224"/>
      <c r="D123" s="224"/>
      <c r="E123" s="224"/>
      <c r="F123" s="238">
        <v>387</v>
      </c>
      <c r="G123" s="239"/>
      <c r="H123" s="234"/>
      <c r="I123" s="240"/>
      <c r="J123" s="240"/>
      <c r="K123" s="240"/>
      <c r="L123" s="240"/>
      <c r="M123" s="240"/>
      <c r="N123" s="240"/>
      <c r="O123" s="240"/>
      <c r="P123" s="224"/>
      <c r="Q123" s="224"/>
      <c r="R123" s="235"/>
      <c r="S123" s="235"/>
      <c r="T123" s="224"/>
      <c r="U123" s="224"/>
      <c r="V123" s="230"/>
      <c r="W123" s="224"/>
      <c r="X123" s="224"/>
      <c r="Y123" s="230"/>
      <c r="Z123" s="224"/>
      <c r="AA123" s="224"/>
      <c r="AB123" s="238"/>
      <c r="AC123" s="238"/>
      <c r="AD123" s="226" t="s">
        <v>2642</v>
      </c>
      <c r="AE123" s="226"/>
      <c r="AF123" s="226"/>
      <c r="AG123" s="226"/>
      <c r="AH123" s="226"/>
      <c r="AI123" s="1335"/>
      <c r="AJ123" s="228"/>
    </row>
    <row r="124" spans="1:36" ht="19.899999999999999" customHeight="1">
      <c r="A124" s="230">
        <v>59</v>
      </c>
      <c r="B124" s="224" t="s">
        <v>2112</v>
      </c>
      <c r="C124" s="224" t="s">
        <v>321</v>
      </c>
      <c r="D124" s="224" t="s">
        <v>280</v>
      </c>
      <c r="E124" s="224">
        <v>48.15</v>
      </c>
      <c r="F124" s="238"/>
      <c r="G124" s="239"/>
      <c r="H124" s="234">
        <f>H122+F123</f>
        <v>21761.196</v>
      </c>
      <c r="I124" s="240"/>
      <c r="J124" s="240"/>
      <c r="K124" s="240"/>
      <c r="L124" s="240"/>
      <c r="M124" s="240" t="s">
        <v>2112</v>
      </c>
      <c r="N124" s="240"/>
      <c r="O124" s="240"/>
      <c r="P124" s="224">
        <v>219.536</v>
      </c>
      <c r="Q124" s="224" t="s">
        <v>2112</v>
      </c>
      <c r="R124" s="235">
        <f t="shared" ref="R124" si="209">F123+F125</f>
        <v>776</v>
      </c>
      <c r="S124" s="235">
        <f t="shared" ref="S124" si="210">R124/2</f>
        <v>388</v>
      </c>
      <c r="T124" s="224">
        <v>246</v>
      </c>
      <c r="U124" s="224">
        <v>160</v>
      </c>
      <c r="V124" s="230">
        <f t="shared" ref="V124" si="211">T124+U124</f>
        <v>406</v>
      </c>
      <c r="W124" s="224">
        <v>229</v>
      </c>
      <c r="X124" s="224">
        <v>172</v>
      </c>
      <c r="Y124" s="230">
        <f t="shared" ref="Y124" si="212">W124+X124</f>
        <v>401</v>
      </c>
      <c r="Z124" s="224" t="s">
        <v>3657</v>
      </c>
      <c r="AA124" s="224" t="s">
        <v>3658</v>
      </c>
      <c r="AB124" s="238">
        <v>555694.39</v>
      </c>
      <c r="AC124" s="238">
        <v>3206233.4</v>
      </c>
      <c r="AD124" s="226"/>
      <c r="AE124" s="226"/>
      <c r="AF124" s="226"/>
      <c r="AG124" s="226"/>
      <c r="AH124" s="226" t="s">
        <v>1672</v>
      </c>
      <c r="AI124" s="1333" t="s">
        <v>737</v>
      </c>
      <c r="AJ124" s="243"/>
    </row>
    <row r="125" spans="1:36" ht="19.899999999999999" customHeight="1">
      <c r="A125" s="230"/>
      <c r="B125" s="224"/>
      <c r="C125" s="224"/>
      <c r="D125" s="224"/>
      <c r="E125" s="224"/>
      <c r="F125" s="238">
        <v>389</v>
      </c>
      <c r="G125" s="239"/>
      <c r="H125" s="234"/>
      <c r="I125" s="240"/>
      <c r="J125" s="240"/>
      <c r="K125" s="240"/>
      <c r="L125" s="240"/>
      <c r="M125" s="240"/>
      <c r="N125" s="240"/>
      <c r="O125" s="240"/>
      <c r="P125" s="224"/>
      <c r="Q125" s="224"/>
      <c r="R125" s="235"/>
      <c r="S125" s="235"/>
      <c r="T125" s="224"/>
      <c r="U125" s="224"/>
      <c r="V125" s="230"/>
      <c r="W125" s="224"/>
      <c r="X125" s="224"/>
      <c r="Y125" s="230"/>
      <c r="Z125" s="224"/>
      <c r="AA125" s="224"/>
      <c r="AB125" s="238"/>
      <c r="AC125" s="238"/>
      <c r="AD125" s="226" t="s">
        <v>2601</v>
      </c>
      <c r="AE125" s="226"/>
      <c r="AF125" s="226"/>
      <c r="AG125" s="226"/>
      <c r="AH125" s="226"/>
      <c r="AI125" s="1334"/>
      <c r="AJ125" s="243"/>
    </row>
    <row r="126" spans="1:36" ht="19.899999999999999" customHeight="1">
      <c r="A126" s="230">
        <v>60</v>
      </c>
      <c r="B126" s="224" t="s">
        <v>2112</v>
      </c>
      <c r="C126" s="224" t="s">
        <v>322</v>
      </c>
      <c r="D126" s="224" t="s">
        <v>276</v>
      </c>
      <c r="E126" s="224">
        <v>54.15</v>
      </c>
      <c r="F126" s="238"/>
      <c r="G126" s="239"/>
      <c r="H126" s="234">
        <f>H124+F125</f>
        <v>22150.196</v>
      </c>
      <c r="I126" s="240"/>
      <c r="J126" s="240"/>
      <c r="K126" s="240"/>
      <c r="L126" s="240"/>
      <c r="M126" s="240" t="s">
        <v>2112</v>
      </c>
      <c r="N126" s="240"/>
      <c r="O126" s="240"/>
      <c r="P126" s="224">
        <v>219.3</v>
      </c>
      <c r="Q126" s="224" t="s">
        <v>2112</v>
      </c>
      <c r="R126" s="235">
        <f t="shared" ref="R126" si="213">F125+F127</f>
        <v>813</v>
      </c>
      <c r="S126" s="235">
        <f t="shared" ref="S126" si="214">R126/2</f>
        <v>406.5</v>
      </c>
      <c r="T126" s="224">
        <v>229</v>
      </c>
      <c r="U126" s="224">
        <v>264</v>
      </c>
      <c r="V126" s="230">
        <f t="shared" ref="V126" si="215">T126+U126</f>
        <v>493</v>
      </c>
      <c r="W126" s="224">
        <v>218</v>
      </c>
      <c r="X126" s="224">
        <v>247</v>
      </c>
      <c r="Y126" s="230">
        <f t="shared" ref="Y126" si="216">W126+X126</f>
        <v>465</v>
      </c>
      <c r="Z126" s="224" t="s">
        <v>3659</v>
      </c>
      <c r="AA126" s="224" t="s">
        <v>3660</v>
      </c>
      <c r="AB126" s="238">
        <v>555737.27899999998</v>
      </c>
      <c r="AC126" s="238">
        <v>3206620.0279999999</v>
      </c>
      <c r="AD126" s="226"/>
      <c r="AE126" s="226"/>
      <c r="AF126" s="226"/>
      <c r="AG126" s="226"/>
      <c r="AH126" s="226" t="s">
        <v>1672</v>
      </c>
      <c r="AI126" s="1334"/>
      <c r="AJ126" s="243"/>
    </row>
    <row r="127" spans="1:36" ht="19.899999999999999" customHeight="1">
      <c r="A127" s="230"/>
      <c r="B127" s="224"/>
      <c r="C127" s="224"/>
      <c r="D127" s="224"/>
      <c r="E127" s="224"/>
      <c r="F127" s="238">
        <v>424</v>
      </c>
      <c r="G127" s="239"/>
      <c r="H127" s="234"/>
      <c r="I127" s="240"/>
      <c r="J127" s="240"/>
      <c r="K127" s="240"/>
      <c r="L127" s="240"/>
      <c r="M127" s="240"/>
      <c r="N127" s="240"/>
      <c r="O127" s="240"/>
      <c r="P127" s="224"/>
      <c r="Q127" s="224"/>
      <c r="R127" s="235"/>
      <c r="S127" s="235"/>
      <c r="T127" s="224"/>
      <c r="U127" s="224"/>
      <c r="V127" s="230"/>
      <c r="W127" s="224"/>
      <c r="X127" s="224"/>
      <c r="Y127" s="230"/>
      <c r="Z127" s="224"/>
      <c r="AA127" s="224"/>
      <c r="AB127" s="238"/>
      <c r="AC127" s="238"/>
      <c r="AD127" s="226"/>
      <c r="AE127" s="226"/>
      <c r="AF127" s="226"/>
      <c r="AG127" s="226"/>
      <c r="AH127" s="226"/>
      <c r="AI127" s="1334"/>
      <c r="AJ127" s="243"/>
    </row>
    <row r="128" spans="1:36" ht="19.899999999999999" customHeight="1">
      <c r="A128" s="230">
        <v>61</v>
      </c>
      <c r="B128" s="224" t="s">
        <v>2112</v>
      </c>
      <c r="C128" s="224" t="s">
        <v>323</v>
      </c>
      <c r="D128" s="224" t="s">
        <v>276</v>
      </c>
      <c r="E128" s="224">
        <v>54.15</v>
      </c>
      <c r="F128" s="238"/>
      <c r="G128" s="239"/>
      <c r="H128" s="234">
        <f>H126+F127</f>
        <v>22574.196</v>
      </c>
      <c r="I128" s="240"/>
      <c r="J128" s="240"/>
      <c r="K128" s="240"/>
      <c r="L128" s="240"/>
      <c r="M128" s="240" t="s">
        <v>2112</v>
      </c>
      <c r="N128" s="240"/>
      <c r="O128" s="240"/>
      <c r="P128" s="224">
        <v>209.78899999999999</v>
      </c>
      <c r="Q128" s="224" t="s">
        <v>2112</v>
      </c>
      <c r="R128" s="235">
        <f t="shared" ref="R128" si="217">F127+F129</f>
        <v>840.06899999999996</v>
      </c>
      <c r="S128" s="235">
        <f t="shared" ref="S128" si="218">R128/2</f>
        <v>420.03449999999998</v>
      </c>
      <c r="T128" s="224">
        <v>160</v>
      </c>
      <c r="U128" s="224">
        <v>252</v>
      </c>
      <c r="V128" s="230">
        <f t="shared" ref="V128" si="219">T128+U128</f>
        <v>412</v>
      </c>
      <c r="W128" s="224">
        <v>178</v>
      </c>
      <c r="X128" s="224">
        <v>238</v>
      </c>
      <c r="Y128" s="230">
        <f t="shared" ref="Y128" si="220">W128+X128</f>
        <v>416</v>
      </c>
      <c r="Z128" s="224" t="s">
        <v>3661</v>
      </c>
      <c r="AA128" s="224" t="s">
        <v>3662</v>
      </c>
      <c r="AB128" s="238">
        <v>555784.02599999995</v>
      </c>
      <c r="AC128" s="238">
        <v>3207041.443</v>
      </c>
      <c r="AD128" s="226"/>
      <c r="AE128" s="226"/>
      <c r="AF128" s="226"/>
      <c r="AG128" s="226"/>
      <c r="AH128" s="226" t="s">
        <v>1672</v>
      </c>
      <c r="AI128" s="1334"/>
      <c r="AJ128" s="243"/>
    </row>
    <row r="129" spans="1:36" ht="42">
      <c r="A129" s="230"/>
      <c r="B129" s="224"/>
      <c r="C129" s="224"/>
      <c r="D129" s="224"/>
      <c r="E129" s="224"/>
      <c r="F129" s="238">
        <v>416.06900000000002</v>
      </c>
      <c r="G129" s="239"/>
      <c r="H129" s="234"/>
      <c r="I129" s="240"/>
      <c r="J129" s="240"/>
      <c r="K129" s="240"/>
      <c r="L129" s="240"/>
      <c r="M129" s="240"/>
      <c r="N129" s="240"/>
      <c r="O129" s="240"/>
      <c r="P129" s="224"/>
      <c r="Q129" s="224"/>
      <c r="R129" s="235"/>
      <c r="S129" s="235"/>
      <c r="T129" s="224"/>
      <c r="U129" s="224"/>
      <c r="V129" s="230"/>
      <c r="W129" s="224"/>
      <c r="X129" s="224"/>
      <c r="Y129" s="230"/>
      <c r="Z129" s="224"/>
      <c r="AA129" s="224"/>
      <c r="AB129" s="238"/>
      <c r="AC129" s="238"/>
      <c r="AD129" s="230" t="s">
        <v>3129</v>
      </c>
      <c r="AE129" s="226"/>
      <c r="AF129" s="226"/>
      <c r="AG129" s="226"/>
      <c r="AH129" s="226"/>
      <c r="AI129" s="1334"/>
      <c r="AJ129" s="243"/>
    </row>
    <row r="130" spans="1:36" ht="19.899999999999999" customHeight="1">
      <c r="A130" s="230">
        <v>62</v>
      </c>
      <c r="B130" s="224" t="s">
        <v>2258</v>
      </c>
      <c r="C130" s="224" t="s">
        <v>166</v>
      </c>
      <c r="D130" s="224" t="s">
        <v>281</v>
      </c>
      <c r="E130" s="224">
        <v>46.87</v>
      </c>
      <c r="F130" s="238"/>
      <c r="G130" s="239">
        <f>SUM(F121:F129)</f>
        <v>2000.069</v>
      </c>
      <c r="H130" s="234">
        <f>H128+F129</f>
        <v>22990.264999999999</v>
      </c>
      <c r="I130" s="240"/>
      <c r="J130" s="240"/>
      <c r="K130" s="240"/>
      <c r="L130" s="240"/>
      <c r="M130" s="240" t="s">
        <v>2112</v>
      </c>
      <c r="N130" s="240"/>
      <c r="O130" s="240"/>
      <c r="P130" s="224">
        <v>208.511</v>
      </c>
      <c r="Q130" s="224" t="s">
        <v>3663</v>
      </c>
      <c r="R130" s="235">
        <f t="shared" ref="R130" si="221">F129+F131</f>
        <v>780.06899999999996</v>
      </c>
      <c r="S130" s="235">
        <f t="shared" ref="S130" si="222">R130/2</f>
        <v>390.03449999999998</v>
      </c>
      <c r="T130" s="224">
        <v>164</v>
      </c>
      <c r="U130" s="224">
        <v>209</v>
      </c>
      <c r="V130" s="230">
        <f t="shared" ref="V130" si="223">T130+U130</f>
        <v>373</v>
      </c>
      <c r="W130" s="224">
        <v>179</v>
      </c>
      <c r="X130" s="224">
        <v>200</v>
      </c>
      <c r="Y130" s="230">
        <f t="shared" ref="Y130" si="224">W130+X130</f>
        <v>379</v>
      </c>
      <c r="Z130" s="224" t="s">
        <v>3664</v>
      </c>
      <c r="AA130" s="224" t="s">
        <v>3665</v>
      </c>
      <c r="AB130" s="238">
        <v>555829.89899999998</v>
      </c>
      <c r="AC130" s="238">
        <v>3207454.9759999998</v>
      </c>
      <c r="AD130" s="226"/>
      <c r="AE130" s="226"/>
      <c r="AF130" s="226"/>
      <c r="AG130" s="226"/>
      <c r="AH130" s="226" t="s">
        <v>1672</v>
      </c>
      <c r="AI130" s="1334"/>
      <c r="AJ130" s="243"/>
    </row>
    <row r="131" spans="1:36" ht="19.899999999999999" customHeight="1">
      <c r="A131" s="230"/>
      <c r="B131" s="224"/>
      <c r="C131" s="224"/>
      <c r="D131" s="224"/>
      <c r="E131" s="224"/>
      <c r="F131" s="238">
        <v>364</v>
      </c>
      <c r="G131" s="239"/>
      <c r="H131" s="234"/>
      <c r="I131" s="240"/>
      <c r="J131" s="240"/>
      <c r="K131" s="240"/>
      <c r="L131" s="240"/>
      <c r="M131" s="240"/>
      <c r="N131" s="240"/>
      <c r="O131" s="240"/>
      <c r="P131" s="224"/>
      <c r="Q131" s="224"/>
      <c r="R131" s="235"/>
      <c r="S131" s="235"/>
      <c r="T131" s="224"/>
      <c r="U131" s="224"/>
      <c r="V131" s="230"/>
      <c r="W131" s="224"/>
      <c r="X131" s="224"/>
      <c r="Y131" s="230"/>
      <c r="Z131" s="224"/>
      <c r="AA131" s="224"/>
      <c r="AB131" s="238"/>
      <c r="AC131" s="238"/>
      <c r="AD131" s="226"/>
      <c r="AE131" s="226"/>
      <c r="AF131" s="226"/>
      <c r="AG131" s="226"/>
      <c r="AH131" s="226"/>
      <c r="AI131" s="1334"/>
      <c r="AJ131" s="243"/>
    </row>
    <row r="132" spans="1:36" ht="19.899999999999999" customHeight="1">
      <c r="A132" s="230">
        <v>63</v>
      </c>
      <c r="B132" s="224" t="s">
        <v>2112</v>
      </c>
      <c r="C132" s="224" t="s">
        <v>324</v>
      </c>
      <c r="D132" s="224" t="s">
        <v>280</v>
      </c>
      <c r="E132" s="224">
        <v>48.15</v>
      </c>
      <c r="F132" s="238"/>
      <c r="G132" s="239"/>
      <c r="H132" s="234">
        <f>H130+F131</f>
        <v>23354.264999999999</v>
      </c>
      <c r="I132" s="240"/>
      <c r="J132" s="240"/>
      <c r="K132" s="240"/>
      <c r="L132" s="240"/>
      <c r="M132" s="240" t="s">
        <v>2112</v>
      </c>
      <c r="N132" s="240"/>
      <c r="O132" s="240"/>
      <c r="P132" s="224">
        <v>203.73</v>
      </c>
      <c r="Q132" s="224" t="s">
        <v>2112</v>
      </c>
      <c r="R132" s="235">
        <f t="shared" ref="R132" si="225">F131+F133</f>
        <v>701</v>
      </c>
      <c r="S132" s="235">
        <f t="shared" ref="S132" si="226">R132/2</f>
        <v>350.5</v>
      </c>
      <c r="T132" s="224">
        <v>156</v>
      </c>
      <c r="U132" s="224">
        <v>177</v>
      </c>
      <c r="V132" s="230">
        <f t="shared" ref="V132" si="227">T132+U132</f>
        <v>333</v>
      </c>
      <c r="W132" s="224">
        <v>165</v>
      </c>
      <c r="X132" s="224">
        <v>175</v>
      </c>
      <c r="Y132" s="230">
        <f t="shared" ref="Y132" si="228">W132+X132</f>
        <v>340</v>
      </c>
      <c r="Z132" s="224" t="s">
        <v>3666</v>
      </c>
      <c r="AA132" s="224" t="s">
        <v>3667</v>
      </c>
      <c r="AB132" s="238">
        <v>555803.61600000004</v>
      </c>
      <c r="AC132" s="238">
        <v>3207818.0260000001</v>
      </c>
      <c r="AD132" s="226"/>
      <c r="AE132" s="226"/>
      <c r="AF132" s="226"/>
      <c r="AG132" s="226"/>
      <c r="AH132" s="226" t="s">
        <v>1672</v>
      </c>
      <c r="AI132" s="1334"/>
      <c r="AJ132" s="243"/>
    </row>
    <row r="133" spans="1:36" ht="19.899999999999999" customHeight="1">
      <c r="A133" s="230"/>
      <c r="B133" s="224"/>
      <c r="C133" s="224"/>
      <c r="D133" s="224"/>
      <c r="E133" s="224"/>
      <c r="F133" s="238">
        <v>337</v>
      </c>
      <c r="G133" s="239"/>
      <c r="H133" s="234"/>
      <c r="I133" s="240"/>
      <c r="J133" s="240"/>
      <c r="K133" s="240"/>
      <c r="L133" s="240"/>
      <c r="M133" s="240"/>
      <c r="N133" s="240"/>
      <c r="O133" s="240"/>
      <c r="P133" s="224"/>
      <c r="Q133" s="224"/>
      <c r="R133" s="235"/>
      <c r="S133" s="235"/>
      <c r="T133" s="224"/>
      <c r="U133" s="224"/>
      <c r="V133" s="230"/>
      <c r="W133" s="224"/>
      <c r="X133" s="224"/>
      <c r="Y133" s="230"/>
      <c r="Z133" s="224"/>
      <c r="AA133" s="224"/>
      <c r="AB133" s="238"/>
      <c r="AC133" s="238"/>
      <c r="AD133" s="226" t="s">
        <v>3122</v>
      </c>
      <c r="AE133" s="226"/>
      <c r="AF133" s="226"/>
      <c r="AG133" s="226"/>
      <c r="AH133" s="226"/>
      <c r="AI133" s="1334"/>
      <c r="AJ133" s="243"/>
    </row>
    <row r="134" spans="1:36" ht="19.899999999999999" customHeight="1">
      <c r="A134" s="230">
        <v>64</v>
      </c>
      <c r="B134" s="224" t="s">
        <v>2112</v>
      </c>
      <c r="C134" s="224" t="s">
        <v>163</v>
      </c>
      <c r="D134" s="224" t="s">
        <v>280</v>
      </c>
      <c r="E134" s="224">
        <v>48.15</v>
      </c>
      <c r="F134" s="238"/>
      <c r="G134" s="239"/>
      <c r="H134" s="234">
        <f>H132+F133</f>
        <v>23691.264999999999</v>
      </c>
      <c r="I134" s="240"/>
      <c r="J134" s="240"/>
      <c r="K134" s="240"/>
      <c r="L134" s="240"/>
      <c r="M134" s="240" t="s">
        <v>2112</v>
      </c>
      <c r="N134" s="240"/>
      <c r="O134" s="240"/>
      <c r="P134" s="224">
        <v>202.459</v>
      </c>
      <c r="Q134" s="224" t="s">
        <v>2112</v>
      </c>
      <c r="R134" s="235">
        <f t="shared" ref="R134" si="229">F133+F135</f>
        <v>771</v>
      </c>
      <c r="S134" s="235">
        <f t="shared" ref="S134" si="230">R134/2</f>
        <v>385.5</v>
      </c>
      <c r="T134" s="224">
        <v>160</v>
      </c>
      <c r="U134" s="224">
        <v>181</v>
      </c>
      <c r="V134" s="230">
        <f t="shared" ref="V134" si="231">T134+U134</f>
        <v>341</v>
      </c>
      <c r="W134" s="224">
        <v>163</v>
      </c>
      <c r="X134" s="224">
        <v>193</v>
      </c>
      <c r="Y134" s="230">
        <f t="shared" ref="Y134" si="232">W134+X134</f>
        <v>356</v>
      </c>
      <c r="Z134" s="224" t="s">
        <v>3668</v>
      </c>
      <c r="AA134" s="224" t="s">
        <v>3669</v>
      </c>
      <c r="AB134" s="238">
        <v>555779.28200000001</v>
      </c>
      <c r="AC134" s="238">
        <v>3208154.1460000002</v>
      </c>
      <c r="AD134" s="226"/>
      <c r="AE134" s="226"/>
      <c r="AF134" s="226"/>
      <c r="AG134" s="226"/>
      <c r="AH134" s="226" t="s">
        <v>1672</v>
      </c>
      <c r="AI134" s="1334"/>
      <c r="AJ134" s="243"/>
    </row>
    <row r="135" spans="1:36" ht="42">
      <c r="A135" s="230"/>
      <c r="B135" s="224"/>
      <c r="C135" s="224"/>
      <c r="D135" s="224"/>
      <c r="E135" s="224"/>
      <c r="F135" s="238">
        <v>434</v>
      </c>
      <c r="G135" s="239"/>
      <c r="H135" s="234"/>
      <c r="I135" s="240"/>
      <c r="J135" s="240"/>
      <c r="K135" s="240"/>
      <c r="L135" s="240"/>
      <c r="M135" s="240"/>
      <c r="N135" s="240"/>
      <c r="O135" s="240"/>
      <c r="P135" s="224"/>
      <c r="Q135" s="224"/>
      <c r="R135" s="235"/>
      <c r="S135" s="235"/>
      <c r="T135" s="224"/>
      <c r="U135" s="224"/>
      <c r="V135" s="230"/>
      <c r="W135" s="224"/>
      <c r="X135" s="224"/>
      <c r="Y135" s="230"/>
      <c r="Z135" s="224"/>
      <c r="AA135" s="224"/>
      <c r="AB135" s="238"/>
      <c r="AC135" s="238"/>
      <c r="AD135" s="230" t="s">
        <v>3670</v>
      </c>
      <c r="AE135" s="226"/>
      <c r="AF135" s="226"/>
      <c r="AG135" s="226"/>
      <c r="AH135" s="226"/>
      <c r="AI135" s="1335"/>
      <c r="AJ135" s="243"/>
    </row>
    <row r="136" spans="1:36" ht="19.899999999999999" customHeight="1">
      <c r="A136" s="230">
        <v>65</v>
      </c>
      <c r="B136" s="224" t="s">
        <v>2112</v>
      </c>
      <c r="C136" s="224" t="s">
        <v>325</v>
      </c>
      <c r="D136" s="224" t="s">
        <v>276</v>
      </c>
      <c r="E136" s="224">
        <v>54.15</v>
      </c>
      <c r="F136" s="238"/>
      <c r="G136" s="239"/>
      <c r="H136" s="234">
        <f>H134+F135</f>
        <v>24125.264999999999</v>
      </c>
      <c r="I136" s="240"/>
      <c r="J136" s="240"/>
      <c r="K136" s="240"/>
      <c r="L136" s="240"/>
      <c r="M136" s="240" t="s">
        <v>2112</v>
      </c>
      <c r="N136" s="240"/>
      <c r="O136" s="240"/>
      <c r="P136" s="224">
        <v>203.31800000000001</v>
      </c>
      <c r="Q136" s="224" t="s">
        <v>2112</v>
      </c>
      <c r="R136" s="235">
        <f t="shared" ref="R136" si="233">F135+F137</f>
        <v>835</v>
      </c>
      <c r="S136" s="235">
        <f t="shared" ref="S136" si="234">R136/2</f>
        <v>417.5</v>
      </c>
      <c r="T136" s="224">
        <v>254</v>
      </c>
      <c r="U136" s="224">
        <v>215</v>
      </c>
      <c r="V136" s="230">
        <f t="shared" ref="V136" si="235">T136+U136</f>
        <v>469</v>
      </c>
      <c r="W136" s="224">
        <v>242</v>
      </c>
      <c r="X136" s="224">
        <v>210</v>
      </c>
      <c r="Y136" s="230">
        <f t="shared" ref="Y136" si="236">W136+X136</f>
        <v>452</v>
      </c>
      <c r="Z136" s="224" t="s">
        <v>3671</v>
      </c>
      <c r="AA136" s="224" t="s">
        <v>3672</v>
      </c>
      <c r="AB136" s="238">
        <v>555747.94400000002</v>
      </c>
      <c r="AC136" s="238">
        <v>3208587.0129999998</v>
      </c>
      <c r="AD136" s="226"/>
      <c r="AE136" s="226"/>
      <c r="AF136" s="226"/>
      <c r="AG136" s="226"/>
      <c r="AH136" s="242" t="s">
        <v>1672</v>
      </c>
      <c r="AI136" s="1333" t="s">
        <v>55</v>
      </c>
      <c r="AJ136" s="243"/>
    </row>
    <row r="137" spans="1:36" ht="19.899999999999999" customHeight="1">
      <c r="A137" s="230"/>
      <c r="B137" s="224"/>
      <c r="C137" s="224"/>
      <c r="D137" s="224"/>
      <c r="E137" s="224"/>
      <c r="F137" s="238">
        <v>401</v>
      </c>
      <c r="G137" s="239"/>
      <c r="H137" s="234"/>
      <c r="I137" s="240"/>
      <c r="J137" s="240"/>
      <c r="K137" s="240"/>
      <c r="L137" s="240"/>
      <c r="M137" s="240"/>
      <c r="N137" s="240"/>
      <c r="O137" s="240"/>
      <c r="P137" s="224"/>
      <c r="Q137" s="224"/>
      <c r="R137" s="235"/>
      <c r="S137" s="235"/>
      <c r="T137" s="224"/>
      <c r="U137" s="224"/>
      <c r="V137" s="230"/>
      <c r="W137" s="224"/>
      <c r="X137" s="224"/>
      <c r="Y137" s="230"/>
      <c r="Z137" s="224"/>
      <c r="AA137" s="224"/>
      <c r="AB137" s="238"/>
      <c r="AC137" s="238"/>
      <c r="AD137" s="226"/>
      <c r="AE137" s="226"/>
      <c r="AF137" s="226"/>
      <c r="AG137" s="226"/>
      <c r="AH137" s="226"/>
      <c r="AI137" s="1334"/>
      <c r="AJ137" s="243"/>
    </row>
    <row r="138" spans="1:36" ht="19.899999999999999" customHeight="1">
      <c r="A138" s="230">
        <v>66</v>
      </c>
      <c r="B138" s="224" t="s">
        <v>2112</v>
      </c>
      <c r="C138" s="224" t="s">
        <v>326</v>
      </c>
      <c r="D138" s="224" t="s">
        <v>282</v>
      </c>
      <c r="E138" s="224">
        <v>51.15</v>
      </c>
      <c r="F138" s="238"/>
      <c r="G138" s="239"/>
      <c r="H138" s="234">
        <f>H136+F137</f>
        <v>24526.264999999999</v>
      </c>
      <c r="I138" s="240"/>
      <c r="J138" s="240"/>
      <c r="K138" s="240"/>
      <c r="L138" s="240"/>
      <c r="M138" s="240" t="s">
        <v>2112</v>
      </c>
      <c r="N138" s="240"/>
      <c r="O138" s="240"/>
      <c r="P138" s="224">
        <v>203.92500000000001</v>
      </c>
      <c r="Q138" s="224" t="s">
        <v>2112</v>
      </c>
      <c r="R138" s="235">
        <f t="shared" ref="R138" si="237">F137+F139</f>
        <v>773</v>
      </c>
      <c r="S138" s="235">
        <f t="shared" ref="S138" si="238">R138/2</f>
        <v>386.5</v>
      </c>
      <c r="T138" s="224">
        <v>187</v>
      </c>
      <c r="U138" s="224">
        <v>223</v>
      </c>
      <c r="V138" s="230">
        <f t="shared" ref="V138" si="239">T138+U138</f>
        <v>410</v>
      </c>
      <c r="W138" s="224">
        <v>192</v>
      </c>
      <c r="X138" s="224">
        <v>211</v>
      </c>
      <c r="Y138" s="230">
        <f t="shared" ref="Y138" si="240">W138+X138</f>
        <v>403</v>
      </c>
      <c r="Z138" s="224" t="s">
        <v>3673</v>
      </c>
      <c r="AA138" s="224" t="s">
        <v>3674</v>
      </c>
      <c r="AB138" s="238">
        <v>555718.99</v>
      </c>
      <c r="AC138" s="238">
        <v>3208986.9670000002</v>
      </c>
      <c r="AD138" s="226"/>
      <c r="AE138" s="226"/>
      <c r="AF138" s="226"/>
      <c r="AG138" s="226"/>
      <c r="AH138" s="242" t="s">
        <v>2022</v>
      </c>
      <c r="AI138" s="1334"/>
      <c r="AJ138" s="243"/>
    </row>
    <row r="139" spans="1:36" ht="19.899999999999999" customHeight="1">
      <c r="A139" s="230"/>
      <c r="B139" s="224"/>
      <c r="C139" s="224"/>
      <c r="D139" s="224"/>
      <c r="E139" s="224"/>
      <c r="F139" s="238">
        <v>372</v>
      </c>
      <c r="G139" s="239"/>
      <c r="H139" s="234"/>
      <c r="I139" s="240"/>
      <c r="J139" s="240"/>
      <c r="K139" s="240"/>
      <c r="L139" s="240"/>
      <c r="M139" s="240"/>
      <c r="N139" s="240"/>
      <c r="O139" s="240"/>
      <c r="P139" s="224"/>
      <c r="Q139" s="224"/>
      <c r="R139" s="235"/>
      <c r="S139" s="235"/>
      <c r="T139" s="224"/>
      <c r="U139" s="224"/>
      <c r="V139" s="230"/>
      <c r="W139" s="224"/>
      <c r="X139" s="224"/>
      <c r="Y139" s="230"/>
      <c r="Z139" s="224"/>
      <c r="AA139" s="224"/>
      <c r="AB139" s="238"/>
      <c r="AC139" s="238"/>
      <c r="AD139" s="226"/>
      <c r="AE139" s="226"/>
      <c r="AF139" s="226"/>
      <c r="AG139" s="226"/>
      <c r="AH139" s="226"/>
      <c r="AI139" s="1334"/>
      <c r="AJ139" s="243"/>
    </row>
    <row r="140" spans="1:36" ht="19.899999999999999" customHeight="1">
      <c r="A140" s="230">
        <v>67</v>
      </c>
      <c r="B140" s="224" t="s">
        <v>2112</v>
      </c>
      <c r="C140" s="224" t="s">
        <v>327</v>
      </c>
      <c r="D140" s="224" t="s">
        <v>311</v>
      </c>
      <c r="E140" s="224">
        <v>45.15</v>
      </c>
      <c r="F140" s="238"/>
      <c r="G140" s="239"/>
      <c r="H140" s="234">
        <f>H138+F139</f>
        <v>24898.264999999999</v>
      </c>
      <c r="I140" s="240"/>
      <c r="J140" s="240"/>
      <c r="K140" s="240"/>
      <c r="L140" s="240"/>
      <c r="M140" s="240" t="s">
        <v>2112</v>
      </c>
      <c r="N140" s="240"/>
      <c r="O140" s="240"/>
      <c r="P140" s="224">
        <v>204.054</v>
      </c>
      <c r="Q140" s="224" t="s">
        <v>2112</v>
      </c>
      <c r="R140" s="235">
        <f t="shared" ref="R140" si="241">F139+F141</f>
        <v>740</v>
      </c>
      <c r="S140" s="235">
        <f t="shared" ref="S140" si="242">R140/2</f>
        <v>370</v>
      </c>
      <c r="T140" s="224">
        <v>150</v>
      </c>
      <c r="U140" s="224">
        <v>165</v>
      </c>
      <c r="V140" s="230">
        <f t="shared" ref="V140" si="243">T140+U140</f>
        <v>315</v>
      </c>
      <c r="W140" s="224">
        <v>162</v>
      </c>
      <c r="X140" s="224">
        <v>172</v>
      </c>
      <c r="Y140" s="230">
        <f t="shared" ref="Y140" si="244">W140+X140</f>
        <v>334</v>
      </c>
      <c r="Z140" s="224" t="s">
        <v>3675</v>
      </c>
      <c r="AA140" s="224" t="s">
        <v>3676</v>
      </c>
      <c r="AB140" s="238">
        <v>555692.12899999996</v>
      </c>
      <c r="AC140" s="238">
        <v>3209357.9959999998</v>
      </c>
      <c r="AD140" s="226"/>
      <c r="AE140" s="226"/>
      <c r="AF140" s="226"/>
      <c r="AG140" s="226"/>
      <c r="AH140" s="226" t="s">
        <v>1660</v>
      </c>
      <c r="AI140" s="1334"/>
      <c r="AJ140" s="243"/>
    </row>
    <row r="141" spans="1:36" ht="19.899999999999999" customHeight="1">
      <c r="A141" s="230"/>
      <c r="B141" s="224"/>
      <c r="C141" s="224"/>
      <c r="D141" s="224"/>
      <c r="E141" s="224"/>
      <c r="F141" s="238">
        <v>368</v>
      </c>
      <c r="G141" s="239"/>
      <c r="H141" s="234"/>
      <c r="I141" s="240"/>
      <c r="J141" s="240"/>
      <c r="K141" s="240"/>
      <c r="L141" s="240"/>
      <c r="M141" s="240"/>
      <c r="N141" s="240"/>
      <c r="O141" s="240"/>
      <c r="P141" s="224"/>
      <c r="Q141" s="224"/>
      <c r="R141" s="235"/>
      <c r="S141" s="235"/>
      <c r="T141" s="224"/>
      <c r="U141" s="224"/>
      <c r="V141" s="230"/>
      <c r="W141" s="224"/>
      <c r="X141" s="224"/>
      <c r="Y141" s="230"/>
      <c r="Z141" s="224"/>
      <c r="AA141" s="224"/>
      <c r="AB141" s="238"/>
      <c r="AC141" s="238"/>
      <c r="AD141" s="226" t="s">
        <v>2642</v>
      </c>
      <c r="AE141" s="226"/>
      <c r="AF141" s="226"/>
      <c r="AG141" s="226"/>
      <c r="AH141" s="226"/>
      <c r="AI141" s="1335"/>
      <c r="AJ141" s="243"/>
    </row>
    <row r="142" spans="1:36" ht="19.899999999999999" customHeight="1">
      <c r="A142" s="230">
        <v>68</v>
      </c>
      <c r="B142" s="224" t="s">
        <v>2112</v>
      </c>
      <c r="C142" s="224" t="s">
        <v>328</v>
      </c>
      <c r="D142" s="224" t="s">
        <v>280</v>
      </c>
      <c r="E142" s="224">
        <v>48.15</v>
      </c>
      <c r="F142" s="238"/>
      <c r="G142" s="239"/>
      <c r="H142" s="234">
        <f>H140+F141</f>
        <v>25266.264999999999</v>
      </c>
      <c r="I142" s="240"/>
      <c r="J142" s="240"/>
      <c r="K142" s="240"/>
      <c r="L142" s="240"/>
      <c r="M142" s="240" t="s">
        <v>2112</v>
      </c>
      <c r="N142" s="240"/>
      <c r="O142" s="240"/>
      <c r="P142" s="224">
        <v>204.047</v>
      </c>
      <c r="Q142" s="224" t="s">
        <v>2112</v>
      </c>
      <c r="R142" s="235">
        <f t="shared" ref="R142" si="245">F141+F143</f>
        <v>788</v>
      </c>
      <c r="S142" s="235">
        <f t="shared" ref="S142" si="246">R142/2</f>
        <v>394</v>
      </c>
      <c r="T142" s="224">
        <v>203</v>
      </c>
      <c r="U142" s="224">
        <v>179</v>
      </c>
      <c r="V142" s="230">
        <f t="shared" ref="V142" si="247">T142+U142</f>
        <v>382</v>
      </c>
      <c r="W142" s="224">
        <v>197</v>
      </c>
      <c r="X142" s="224">
        <v>190</v>
      </c>
      <c r="Y142" s="230">
        <f t="shared" ref="Y142" si="248">W142+X142</f>
        <v>387</v>
      </c>
      <c r="Z142" s="224" t="s">
        <v>3677</v>
      </c>
      <c r="AA142" s="224" t="s">
        <v>3678</v>
      </c>
      <c r="AB142" s="238">
        <v>555665.55700000003</v>
      </c>
      <c r="AC142" s="238">
        <v>3209725.0350000001</v>
      </c>
      <c r="AD142" s="226"/>
      <c r="AE142" s="226"/>
      <c r="AF142" s="226"/>
      <c r="AG142" s="226"/>
      <c r="AH142" s="226" t="s">
        <v>1660</v>
      </c>
      <c r="AI142" s="1333" t="s">
        <v>737</v>
      </c>
      <c r="AJ142" s="243"/>
    </row>
    <row r="143" spans="1:36" ht="19.899999999999999" customHeight="1">
      <c r="A143" s="230"/>
      <c r="B143" s="224"/>
      <c r="C143" s="224"/>
      <c r="D143" s="224"/>
      <c r="E143" s="224"/>
      <c r="F143" s="238">
        <v>420</v>
      </c>
      <c r="G143" s="239"/>
      <c r="H143" s="234"/>
      <c r="I143" s="240"/>
      <c r="J143" s="240"/>
      <c r="K143" s="240"/>
      <c r="L143" s="240"/>
      <c r="M143" s="240"/>
      <c r="N143" s="240"/>
      <c r="O143" s="240"/>
      <c r="P143" s="224"/>
      <c r="Q143" s="224"/>
      <c r="R143" s="235"/>
      <c r="S143" s="235"/>
      <c r="T143" s="224"/>
      <c r="U143" s="224"/>
      <c r="V143" s="230"/>
      <c r="W143" s="224"/>
      <c r="X143" s="224"/>
      <c r="Y143" s="230"/>
      <c r="Z143" s="224"/>
      <c r="AA143" s="224"/>
      <c r="AB143" s="238"/>
      <c r="AC143" s="238"/>
      <c r="AD143" s="226" t="s">
        <v>3270</v>
      </c>
      <c r="AE143" s="226"/>
      <c r="AF143" s="226"/>
      <c r="AG143" s="226"/>
      <c r="AH143" s="226"/>
      <c r="AI143" s="1334"/>
      <c r="AJ143" s="243"/>
    </row>
    <row r="144" spans="1:36" ht="19.899999999999999" customHeight="1">
      <c r="A144" s="230">
        <v>69</v>
      </c>
      <c r="B144" s="224" t="s">
        <v>2112</v>
      </c>
      <c r="C144" s="224" t="s">
        <v>168</v>
      </c>
      <c r="D144" s="224" t="s">
        <v>276</v>
      </c>
      <c r="E144" s="224">
        <v>54.15</v>
      </c>
      <c r="F144" s="238"/>
      <c r="G144" s="239"/>
      <c r="H144" s="234">
        <f>H142+F143</f>
        <v>25686.264999999999</v>
      </c>
      <c r="I144" s="240"/>
      <c r="J144" s="240"/>
      <c r="K144" s="240"/>
      <c r="L144" s="240"/>
      <c r="M144" s="240" t="s">
        <v>2112</v>
      </c>
      <c r="N144" s="240"/>
      <c r="O144" s="240"/>
      <c r="P144" s="224">
        <v>203.65199999999999</v>
      </c>
      <c r="Q144" s="224" t="s">
        <v>2112</v>
      </c>
      <c r="R144" s="235">
        <f t="shared" ref="R144" si="249">F143+F145</f>
        <v>831</v>
      </c>
      <c r="S144" s="235">
        <f t="shared" ref="S144" si="250">R144/2</f>
        <v>415.5</v>
      </c>
      <c r="T144" s="224">
        <v>241</v>
      </c>
      <c r="U144" s="224">
        <v>235</v>
      </c>
      <c r="V144" s="230">
        <f t="shared" ref="V144" si="251">T144+U144</f>
        <v>476</v>
      </c>
      <c r="W144" s="224">
        <v>231</v>
      </c>
      <c r="X144" s="224">
        <v>225</v>
      </c>
      <c r="Y144" s="230">
        <f t="shared" ref="Y144" si="252">W144+X144</f>
        <v>456</v>
      </c>
      <c r="Z144" s="224" t="s">
        <v>3679</v>
      </c>
      <c r="AA144" s="224" t="s">
        <v>3680</v>
      </c>
      <c r="AB144" s="238">
        <v>555635.23</v>
      </c>
      <c r="AC144" s="238">
        <v>3210143.9389999998</v>
      </c>
      <c r="AD144" s="226"/>
      <c r="AE144" s="226"/>
      <c r="AF144" s="226"/>
      <c r="AG144" s="226"/>
      <c r="AH144" s="226" t="s">
        <v>1660</v>
      </c>
      <c r="AI144" s="1334"/>
      <c r="AJ144" s="243"/>
    </row>
    <row r="145" spans="1:36" ht="19.899999999999999" customHeight="1">
      <c r="A145" s="230"/>
      <c r="B145" s="224"/>
      <c r="C145" s="224"/>
      <c r="D145" s="224"/>
      <c r="E145" s="224"/>
      <c r="F145" s="238">
        <v>411</v>
      </c>
      <c r="G145" s="239"/>
      <c r="H145" s="234"/>
      <c r="I145" s="240"/>
      <c r="J145" s="240"/>
      <c r="K145" s="240"/>
      <c r="L145" s="240"/>
      <c r="M145" s="240"/>
      <c r="N145" s="240"/>
      <c r="O145" s="240"/>
      <c r="P145" s="224"/>
      <c r="Q145" s="224"/>
      <c r="R145" s="235"/>
      <c r="S145" s="235"/>
      <c r="T145" s="224"/>
      <c r="U145" s="224"/>
      <c r="V145" s="230"/>
      <c r="W145" s="224"/>
      <c r="X145" s="224"/>
      <c r="Y145" s="230"/>
      <c r="Z145" s="224"/>
      <c r="AA145" s="224"/>
      <c r="AB145" s="238"/>
      <c r="AC145" s="238"/>
      <c r="AD145" s="226" t="s">
        <v>3613</v>
      </c>
      <c r="AE145" s="226"/>
      <c r="AF145" s="226"/>
      <c r="AG145" s="226"/>
      <c r="AH145" s="226"/>
      <c r="AI145" s="1334"/>
      <c r="AJ145" s="243"/>
    </row>
    <row r="146" spans="1:36" ht="19.899999999999999" customHeight="1">
      <c r="A146" s="230">
        <v>70</v>
      </c>
      <c r="B146" s="224" t="s">
        <v>2112</v>
      </c>
      <c r="C146" s="224" t="s">
        <v>329</v>
      </c>
      <c r="D146" s="224" t="s">
        <v>280</v>
      </c>
      <c r="E146" s="224">
        <v>48.15</v>
      </c>
      <c r="F146" s="238"/>
      <c r="G146" s="239"/>
      <c r="H146" s="234">
        <f>H144+F145</f>
        <v>26097.264999999999</v>
      </c>
      <c r="I146" s="240"/>
      <c r="J146" s="240"/>
      <c r="K146" s="240"/>
      <c r="L146" s="240"/>
      <c r="M146" s="240" t="s">
        <v>2112</v>
      </c>
      <c r="N146" s="240"/>
      <c r="O146" s="240"/>
      <c r="P146" s="224">
        <v>204.541</v>
      </c>
      <c r="Q146" s="224" t="s">
        <v>2112</v>
      </c>
      <c r="R146" s="235">
        <f t="shared" ref="R146" si="253">F145+F147</f>
        <v>834</v>
      </c>
      <c r="S146" s="235">
        <f t="shared" ref="S146" si="254">R146/2</f>
        <v>417</v>
      </c>
      <c r="T146" s="224">
        <v>177</v>
      </c>
      <c r="U146" s="224">
        <v>176</v>
      </c>
      <c r="V146" s="230">
        <f t="shared" ref="V146" si="255">T146+U146</f>
        <v>353</v>
      </c>
      <c r="W146" s="224">
        <v>187</v>
      </c>
      <c r="X146" s="224">
        <v>188</v>
      </c>
      <c r="Y146" s="230">
        <f t="shared" ref="Y146" si="256">W146+X146</f>
        <v>375</v>
      </c>
      <c r="Z146" s="224" t="s">
        <v>3681</v>
      </c>
      <c r="AA146" s="224" t="s">
        <v>3682</v>
      </c>
      <c r="AB146" s="238">
        <v>555605.55299999996</v>
      </c>
      <c r="AC146" s="238">
        <v>3210553.8659999999</v>
      </c>
      <c r="AD146" s="226"/>
      <c r="AE146" s="226"/>
      <c r="AF146" s="226"/>
      <c r="AG146" s="226"/>
      <c r="AH146" s="226" t="s">
        <v>1660</v>
      </c>
      <c r="AI146" s="1334"/>
      <c r="AJ146" s="243"/>
    </row>
    <row r="147" spans="1:36" ht="42">
      <c r="A147" s="230"/>
      <c r="B147" s="224"/>
      <c r="C147" s="224"/>
      <c r="D147" s="224"/>
      <c r="E147" s="224"/>
      <c r="F147" s="238">
        <v>423</v>
      </c>
      <c r="G147" s="239"/>
      <c r="H147" s="234"/>
      <c r="I147" s="240"/>
      <c r="J147" s="240"/>
      <c r="K147" s="240"/>
      <c r="L147" s="240"/>
      <c r="M147" s="240"/>
      <c r="N147" s="240"/>
      <c r="O147" s="240"/>
      <c r="P147" s="224"/>
      <c r="Q147" s="224"/>
      <c r="R147" s="235"/>
      <c r="S147" s="235"/>
      <c r="T147" s="224"/>
      <c r="U147" s="224"/>
      <c r="V147" s="230"/>
      <c r="W147" s="224"/>
      <c r="X147" s="224"/>
      <c r="Y147" s="230"/>
      <c r="Z147" s="224"/>
      <c r="AA147" s="224"/>
      <c r="AB147" s="238"/>
      <c r="AC147" s="238"/>
      <c r="AD147" s="230" t="s">
        <v>3683</v>
      </c>
      <c r="AE147" s="226"/>
      <c r="AF147" s="226"/>
      <c r="AG147" s="226"/>
      <c r="AH147" s="226"/>
      <c r="AI147" s="1334"/>
      <c r="AJ147" s="243"/>
    </row>
    <row r="148" spans="1:36" ht="19.899999999999999" customHeight="1">
      <c r="A148" s="230">
        <v>71</v>
      </c>
      <c r="B148" s="224" t="s">
        <v>2112</v>
      </c>
      <c r="C148" s="224" t="s">
        <v>330</v>
      </c>
      <c r="D148" s="224" t="s">
        <v>282</v>
      </c>
      <c r="E148" s="224">
        <v>51.15</v>
      </c>
      <c r="F148" s="238"/>
      <c r="G148" s="239"/>
      <c r="H148" s="234">
        <f>H146+F147</f>
        <v>26520.264999999999</v>
      </c>
      <c r="I148" s="240"/>
      <c r="J148" s="240"/>
      <c r="K148" s="240"/>
      <c r="L148" s="240"/>
      <c r="M148" s="240" t="s">
        <v>2112</v>
      </c>
      <c r="N148" s="240"/>
      <c r="O148" s="240"/>
      <c r="P148" s="224">
        <v>208.059</v>
      </c>
      <c r="Q148" s="224" t="s">
        <v>2112</v>
      </c>
      <c r="R148" s="235">
        <f t="shared" ref="R148" si="257">F147+F149</f>
        <v>839.36500000000001</v>
      </c>
      <c r="S148" s="235">
        <f t="shared" ref="S148" si="258">R148/2</f>
        <v>419.6825</v>
      </c>
      <c r="T148" s="224">
        <v>248</v>
      </c>
      <c r="U148" s="224">
        <v>253</v>
      </c>
      <c r="V148" s="230">
        <f t="shared" ref="V148" si="259">T148+U148</f>
        <v>501</v>
      </c>
      <c r="W148" s="224">
        <v>236</v>
      </c>
      <c r="X148" s="224">
        <v>238</v>
      </c>
      <c r="Y148" s="230">
        <f t="shared" ref="Y148" si="260">W148+X148</f>
        <v>474</v>
      </c>
      <c r="Z148" s="224" t="s">
        <v>3684</v>
      </c>
      <c r="AA148" s="224" t="s">
        <v>3685</v>
      </c>
      <c r="AB148" s="238">
        <v>555575.00899999996</v>
      </c>
      <c r="AC148" s="238">
        <v>3210975.7620000001</v>
      </c>
      <c r="AD148" s="226"/>
      <c r="AE148" s="226"/>
      <c r="AF148" s="226"/>
      <c r="AG148" s="226"/>
      <c r="AH148" s="226" t="s">
        <v>1660</v>
      </c>
      <c r="AI148" s="1334"/>
      <c r="AJ148" s="243"/>
    </row>
    <row r="149" spans="1:36" ht="19.899999999999999" customHeight="1">
      <c r="A149" s="230"/>
      <c r="B149" s="224"/>
      <c r="C149" s="224"/>
      <c r="D149" s="224"/>
      <c r="E149" s="224"/>
      <c r="F149" s="238">
        <v>416.36500000000001</v>
      </c>
      <c r="G149" s="239"/>
      <c r="H149" s="234"/>
      <c r="I149" s="240"/>
      <c r="J149" s="240"/>
      <c r="K149" s="240"/>
      <c r="L149" s="240"/>
      <c r="M149" s="240"/>
      <c r="N149" s="240"/>
      <c r="O149" s="240"/>
      <c r="P149" s="224"/>
      <c r="Q149" s="224"/>
      <c r="R149" s="235"/>
      <c r="S149" s="235"/>
      <c r="T149" s="224"/>
      <c r="U149" s="224"/>
      <c r="V149" s="230"/>
      <c r="W149" s="224"/>
      <c r="X149" s="224"/>
      <c r="Y149" s="230"/>
      <c r="Z149" s="224"/>
      <c r="AA149" s="224"/>
      <c r="AB149" s="238"/>
      <c r="AC149" s="238"/>
      <c r="AD149" s="226" t="s">
        <v>2642</v>
      </c>
      <c r="AE149" s="226"/>
      <c r="AF149" s="226"/>
      <c r="AG149" s="226"/>
      <c r="AH149" s="226"/>
      <c r="AI149" s="1334"/>
      <c r="AJ149" s="243"/>
    </row>
    <row r="150" spans="1:36" ht="19.899999999999999" customHeight="1">
      <c r="A150" s="230">
        <v>72</v>
      </c>
      <c r="B150" s="224" t="s">
        <v>2278</v>
      </c>
      <c r="C150" s="224" t="s">
        <v>125</v>
      </c>
      <c r="D150" s="224" t="s">
        <v>310</v>
      </c>
      <c r="E150" s="224">
        <v>47.07</v>
      </c>
      <c r="F150" s="238"/>
      <c r="G150" s="239">
        <f>SUM(F131:F149)</f>
        <v>3946.3649999999998</v>
      </c>
      <c r="H150" s="234">
        <f>H148+F149</f>
        <v>26936.63</v>
      </c>
      <c r="I150" s="240"/>
      <c r="J150" s="240"/>
      <c r="K150" s="240"/>
      <c r="L150" s="240"/>
      <c r="M150" s="240" t="s">
        <v>2112</v>
      </c>
      <c r="N150" s="240"/>
      <c r="O150" s="240"/>
      <c r="P150" s="224">
        <v>203.53299999999999</v>
      </c>
      <c r="Q150" s="224" t="s">
        <v>3686</v>
      </c>
      <c r="R150" s="235">
        <f t="shared" ref="R150" si="261">F149+F151</f>
        <v>818.36500000000001</v>
      </c>
      <c r="S150" s="235">
        <f t="shared" ref="S150" si="262">R150/2</f>
        <v>409.1825</v>
      </c>
      <c r="T150" s="224">
        <v>164</v>
      </c>
      <c r="U150" s="224">
        <v>179</v>
      </c>
      <c r="V150" s="230">
        <f t="shared" ref="V150" si="263">T150+U150</f>
        <v>343</v>
      </c>
      <c r="W150" s="224">
        <v>180</v>
      </c>
      <c r="X150" s="224">
        <v>187</v>
      </c>
      <c r="Y150" s="230">
        <f t="shared" ref="Y150" si="264">W150+X150</f>
        <v>367</v>
      </c>
      <c r="Z150" s="224" t="s">
        <v>3687</v>
      </c>
      <c r="AA150" s="224" t="s">
        <v>3688</v>
      </c>
      <c r="AB150" s="238">
        <v>555544.94499999995</v>
      </c>
      <c r="AC150" s="238">
        <v>3211391.04</v>
      </c>
      <c r="AD150" s="226"/>
      <c r="AE150" s="226"/>
      <c r="AF150" s="226"/>
      <c r="AG150" s="226"/>
      <c r="AH150" s="226" t="s">
        <v>1660</v>
      </c>
      <c r="AI150" s="1334"/>
      <c r="AJ150" s="243"/>
    </row>
    <row r="151" spans="1:36" ht="19.899999999999999" customHeight="1">
      <c r="A151" s="230"/>
      <c r="B151" s="224"/>
      <c r="C151" s="224"/>
      <c r="D151" s="224"/>
      <c r="E151" s="224"/>
      <c r="F151" s="238">
        <v>402</v>
      </c>
      <c r="G151" s="239"/>
      <c r="H151" s="234"/>
      <c r="I151" s="240"/>
      <c r="J151" s="240"/>
      <c r="K151" s="240"/>
      <c r="L151" s="240"/>
      <c r="M151" s="240"/>
      <c r="N151" s="240"/>
      <c r="O151" s="240"/>
      <c r="P151" s="224"/>
      <c r="Q151" s="224"/>
      <c r="R151" s="235"/>
      <c r="S151" s="235"/>
      <c r="T151" s="224"/>
      <c r="U151" s="224"/>
      <c r="V151" s="230"/>
      <c r="W151" s="224"/>
      <c r="X151" s="224"/>
      <c r="Y151" s="230"/>
      <c r="Z151" s="224"/>
      <c r="AA151" s="224"/>
      <c r="AB151" s="238"/>
      <c r="AC151" s="238"/>
      <c r="AD151" s="226" t="s">
        <v>3689</v>
      </c>
      <c r="AE151" s="226"/>
      <c r="AF151" s="226"/>
      <c r="AG151" s="226"/>
      <c r="AH151" s="226"/>
      <c r="AI151" s="1334"/>
      <c r="AJ151" s="243"/>
    </row>
    <row r="152" spans="1:36" ht="19.899999999999999" customHeight="1">
      <c r="A152" s="230">
        <v>73</v>
      </c>
      <c r="B152" s="224" t="s">
        <v>2112</v>
      </c>
      <c r="C152" s="224" t="s">
        <v>127</v>
      </c>
      <c r="D152" s="224" t="s">
        <v>282</v>
      </c>
      <c r="E152" s="224">
        <v>51.15</v>
      </c>
      <c r="F152" s="238"/>
      <c r="G152" s="239"/>
      <c r="H152" s="234">
        <f>H150+F151</f>
        <v>27338.63</v>
      </c>
      <c r="I152" s="240"/>
      <c r="J152" s="240"/>
      <c r="K152" s="240"/>
      <c r="L152" s="240"/>
      <c r="M152" s="240" t="s">
        <v>2112</v>
      </c>
      <c r="N152" s="240"/>
      <c r="O152" s="240"/>
      <c r="P152" s="224">
        <v>204.00399999999999</v>
      </c>
      <c r="Q152" s="224" t="s">
        <v>2112</v>
      </c>
      <c r="R152" s="235">
        <f t="shared" ref="R152" si="265">F151+F153</f>
        <v>790</v>
      </c>
      <c r="S152" s="235">
        <f t="shared" ref="S152" si="266">R152/2</f>
        <v>395</v>
      </c>
      <c r="T152" s="224">
        <v>224</v>
      </c>
      <c r="U152" s="224">
        <v>206</v>
      </c>
      <c r="V152" s="230">
        <f t="shared" ref="V152" si="267">T152+U152</f>
        <v>430</v>
      </c>
      <c r="W152" s="224">
        <v>216</v>
      </c>
      <c r="X152" s="224">
        <v>202</v>
      </c>
      <c r="Y152" s="230">
        <f t="shared" ref="Y152" si="268">W152+X152</f>
        <v>418</v>
      </c>
      <c r="Z152" s="224" t="s">
        <v>3690</v>
      </c>
      <c r="AA152" s="224" t="s">
        <v>3691</v>
      </c>
      <c r="AB152" s="238">
        <v>555716.478</v>
      </c>
      <c r="AC152" s="238">
        <v>3211754.6060000001</v>
      </c>
      <c r="AD152" s="226"/>
      <c r="AE152" s="226"/>
      <c r="AF152" s="226"/>
      <c r="AG152" s="226"/>
      <c r="AH152" s="226" t="s">
        <v>1660</v>
      </c>
      <c r="AI152" s="1334"/>
      <c r="AJ152" s="243"/>
    </row>
    <row r="153" spans="1:36" ht="19.899999999999999" customHeight="1">
      <c r="A153" s="230"/>
      <c r="B153" s="224"/>
      <c r="C153" s="224"/>
      <c r="D153" s="224"/>
      <c r="E153" s="224"/>
      <c r="F153" s="238">
        <v>388</v>
      </c>
      <c r="G153" s="239"/>
      <c r="H153" s="234"/>
      <c r="I153" s="240"/>
      <c r="J153" s="240"/>
      <c r="K153" s="240"/>
      <c r="L153" s="240"/>
      <c r="M153" s="240"/>
      <c r="N153" s="240"/>
      <c r="O153" s="240"/>
      <c r="P153" s="224"/>
      <c r="Q153" s="224"/>
      <c r="R153" s="235"/>
      <c r="S153" s="235"/>
      <c r="T153" s="224"/>
      <c r="U153" s="224"/>
      <c r="V153" s="230"/>
      <c r="W153" s="224"/>
      <c r="X153" s="224"/>
      <c r="Y153" s="230"/>
      <c r="Z153" s="224"/>
      <c r="AA153" s="224"/>
      <c r="AB153" s="238"/>
      <c r="AC153" s="238"/>
      <c r="AD153" s="226" t="s">
        <v>3692</v>
      </c>
      <c r="AE153" s="226"/>
      <c r="AF153" s="226"/>
      <c r="AG153" s="226"/>
      <c r="AH153" s="226"/>
      <c r="AI153" s="1334"/>
      <c r="AJ153" s="243"/>
    </row>
    <row r="154" spans="1:36" ht="19.899999999999999" customHeight="1">
      <c r="A154" s="230">
        <v>74</v>
      </c>
      <c r="B154" s="224" t="s">
        <v>2112</v>
      </c>
      <c r="C154" s="224" t="s">
        <v>331</v>
      </c>
      <c r="D154" s="224" t="s">
        <v>280</v>
      </c>
      <c r="E154" s="224">
        <v>48.15</v>
      </c>
      <c r="F154" s="238"/>
      <c r="G154" s="239"/>
      <c r="H154" s="234">
        <f>H152+F153</f>
        <v>27726.63</v>
      </c>
      <c r="I154" s="240"/>
      <c r="J154" s="240"/>
      <c r="K154" s="240"/>
      <c r="L154" s="240"/>
      <c r="M154" s="240" t="s">
        <v>2112</v>
      </c>
      <c r="N154" s="240"/>
      <c r="O154" s="240"/>
      <c r="P154" s="224">
        <v>205.024</v>
      </c>
      <c r="Q154" s="224" t="s">
        <v>2112</v>
      </c>
      <c r="R154" s="235">
        <f t="shared" ref="R154" si="269">F153+F155</f>
        <v>770.44399999999996</v>
      </c>
      <c r="S154" s="235">
        <f t="shared" ref="S154" si="270">R154/2</f>
        <v>385.22199999999998</v>
      </c>
      <c r="T154" s="224">
        <v>182</v>
      </c>
      <c r="U154" s="224">
        <v>188</v>
      </c>
      <c r="V154" s="230">
        <f t="shared" ref="V154" si="271">T154+U154</f>
        <v>370</v>
      </c>
      <c r="W154" s="224">
        <v>187</v>
      </c>
      <c r="X154" s="224">
        <v>189</v>
      </c>
      <c r="Y154" s="230">
        <f t="shared" ref="Y154" si="272">W154+X154</f>
        <v>376</v>
      </c>
      <c r="Z154" s="224" t="s">
        <v>3693</v>
      </c>
      <c r="AA154" s="224" t="s">
        <v>3694</v>
      </c>
      <c r="AB154" s="238">
        <v>555882.03700000001</v>
      </c>
      <c r="AC154" s="238">
        <v>3212105.5109999999</v>
      </c>
      <c r="AD154" s="226"/>
      <c r="AE154" s="226"/>
      <c r="AF154" s="226"/>
      <c r="AG154" s="226"/>
      <c r="AH154" s="226" t="s">
        <v>1660</v>
      </c>
      <c r="AI154" s="1334"/>
      <c r="AJ154" s="243"/>
    </row>
    <row r="155" spans="1:36" ht="19.899999999999999" customHeight="1">
      <c r="A155" s="230"/>
      <c r="B155" s="224"/>
      <c r="C155" s="224"/>
      <c r="D155" s="224"/>
      <c r="E155" s="224"/>
      <c r="F155" s="238">
        <v>382.44400000000002</v>
      </c>
      <c r="G155" s="239"/>
      <c r="H155" s="234"/>
      <c r="I155" s="240"/>
      <c r="J155" s="240"/>
      <c r="K155" s="240"/>
      <c r="L155" s="240"/>
      <c r="M155" s="240"/>
      <c r="N155" s="240"/>
      <c r="O155" s="240"/>
      <c r="P155" s="224"/>
      <c r="Q155" s="224"/>
      <c r="R155" s="235"/>
      <c r="S155" s="235"/>
      <c r="T155" s="224"/>
      <c r="U155" s="224"/>
      <c r="V155" s="230"/>
      <c r="W155" s="224"/>
      <c r="X155" s="224"/>
      <c r="Y155" s="230"/>
      <c r="Z155" s="224"/>
      <c r="AA155" s="224"/>
      <c r="AB155" s="238"/>
      <c r="AC155" s="238"/>
      <c r="AD155" s="226" t="s">
        <v>2670</v>
      </c>
      <c r="AE155" s="226"/>
      <c r="AF155" s="226"/>
      <c r="AG155" s="226"/>
      <c r="AH155" s="226"/>
      <c r="AI155" s="1334"/>
      <c r="AJ155" s="243"/>
    </row>
    <row r="156" spans="1:36" ht="19.899999999999999" customHeight="1">
      <c r="A156" s="230">
        <v>75</v>
      </c>
      <c r="B156" s="224" t="s">
        <v>2288</v>
      </c>
      <c r="C156" s="224" t="s">
        <v>165</v>
      </c>
      <c r="D156" s="224" t="s">
        <v>337</v>
      </c>
      <c r="E156" s="224">
        <v>47.97</v>
      </c>
      <c r="F156" s="238"/>
      <c r="G156" s="239">
        <f>SUM(F151:F155)</f>
        <v>1172.444</v>
      </c>
      <c r="H156" s="234">
        <f>H154+F155</f>
        <v>28109.074000000001</v>
      </c>
      <c r="I156" s="240"/>
      <c r="J156" s="240"/>
      <c r="K156" s="240"/>
      <c r="L156" s="240"/>
      <c r="M156" s="240" t="s">
        <v>2112</v>
      </c>
      <c r="N156" s="240"/>
      <c r="O156" s="240"/>
      <c r="P156" s="224">
        <v>205.12200000000001</v>
      </c>
      <c r="Q156" s="224" t="s">
        <v>3695</v>
      </c>
      <c r="R156" s="235">
        <f t="shared" ref="R156" si="273">F155+F157</f>
        <v>787.44399999999996</v>
      </c>
      <c r="S156" s="235">
        <f t="shared" ref="S156" si="274">R156/2</f>
        <v>393.72199999999998</v>
      </c>
      <c r="T156" s="224">
        <v>195</v>
      </c>
      <c r="U156" s="224">
        <v>191</v>
      </c>
      <c r="V156" s="230">
        <f t="shared" ref="V156" si="275">T156+U156</f>
        <v>386</v>
      </c>
      <c r="W156" s="224">
        <v>194</v>
      </c>
      <c r="X156" s="224">
        <v>195</v>
      </c>
      <c r="Y156" s="230">
        <f t="shared" ref="Y156" si="276">W156+X156</f>
        <v>389</v>
      </c>
      <c r="Z156" s="224" t="s">
        <v>3696</v>
      </c>
      <c r="AA156" s="224" t="s">
        <v>3697</v>
      </c>
      <c r="AB156" s="238">
        <v>556045.22499999998</v>
      </c>
      <c r="AC156" s="238">
        <v>3212451.3909999998</v>
      </c>
      <c r="AD156" s="226"/>
      <c r="AE156" s="226"/>
      <c r="AF156" s="226"/>
      <c r="AG156" s="226"/>
      <c r="AH156" s="226" t="s">
        <v>1660</v>
      </c>
      <c r="AI156" s="1334"/>
      <c r="AJ156" s="243"/>
    </row>
    <row r="157" spans="1:36" ht="19.899999999999999" customHeight="1">
      <c r="A157" s="230"/>
      <c r="B157" s="224"/>
      <c r="C157" s="224"/>
      <c r="D157" s="224"/>
      <c r="E157" s="224"/>
      <c r="F157" s="238">
        <v>405</v>
      </c>
      <c r="G157" s="239"/>
      <c r="H157" s="234"/>
      <c r="I157" s="240"/>
      <c r="J157" s="240"/>
      <c r="K157" s="240"/>
      <c r="L157" s="240"/>
      <c r="M157" s="240"/>
      <c r="N157" s="240"/>
      <c r="O157" s="240"/>
      <c r="P157" s="224"/>
      <c r="Q157" s="224"/>
      <c r="R157" s="235"/>
      <c r="S157" s="235"/>
      <c r="T157" s="224"/>
      <c r="U157" s="224"/>
      <c r="V157" s="230"/>
      <c r="W157" s="224"/>
      <c r="X157" s="224"/>
      <c r="Y157" s="230"/>
      <c r="Z157" s="224"/>
      <c r="AA157" s="224"/>
      <c r="AB157" s="238"/>
      <c r="AC157" s="238"/>
      <c r="AD157" s="226" t="s">
        <v>2899</v>
      </c>
      <c r="AE157" s="226"/>
      <c r="AF157" s="226"/>
      <c r="AG157" s="226"/>
      <c r="AH157" s="226"/>
      <c r="AI157" s="1334"/>
      <c r="AJ157" s="243"/>
    </row>
    <row r="158" spans="1:36" ht="19.899999999999999" customHeight="1">
      <c r="A158" s="230">
        <v>76</v>
      </c>
      <c r="B158" s="224" t="s">
        <v>2112</v>
      </c>
      <c r="C158" s="224" t="s">
        <v>332</v>
      </c>
      <c r="D158" s="224" t="s">
        <v>282</v>
      </c>
      <c r="E158" s="224">
        <v>51.15</v>
      </c>
      <c r="F158" s="238"/>
      <c r="G158" s="239"/>
      <c r="H158" s="234">
        <f>H156+F157</f>
        <v>28514.074000000001</v>
      </c>
      <c r="I158" s="240"/>
      <c r="J158" s="240"/>
      <c r="K158" s="240"/>
      <c r="L158" s="240"/>
      <c r="M158" s="240" t="s">
        <v>2112</v>
      </c>
      <c r="N158" s="240"/>
      <c r="O158" s="240"/>
      <c r="P158" s="224">
        <v>204.60900000000001</v>
      </c>
      <c r="Q158" s="224" t="s">
        <v>2112</v>
      </c>
      <c r="R158" s="235">
        <f t="shared" ref="R158" si="277">F157+F159</f>
        <v>821</v>
      </c>
      <c r="S158" s="235">
        <f t="shared" ref="S158" si="278">R158/2</f>
        <v>410.5</v>
      </c>
      <c r="T158" s="224">
        <v>214</v>
      </c>
      <c r="U158" s="224">
        <v>225</v>
      </c>
      <c r="V158" s="230">
        <f t="shared" ref="V158" si="279">T158+U158</f>
        <v>439</v>
      </c>
      <c r="W158" s="224">
        <v>211</v>
      </c>
      <c r="X158" s="224">
        <v>220</v>
      </c>
      <c r="Y158" s="230">
        <f t="shared" ref="Y158" si="280">W158+X158</f>
        <v>431</v>
      </c>
      <c r="Z158" s="224" t="s">
        <v>3698</v>
      </c>
      <c r="AA158" s="224" t="s">
        <v>3699</v>
      </c>
      <c r="AB158" s="238">
        <v>555994.79700000002</v>
      </c>
      <c r="AC158" s="238">
        <v>3212853.2390000001</v>
      </c>
      <c r="AD158" s="226"/>
      <c r="AE158" s="226"/>
      <c r="AF158" s="226"/>
      <c r="AG158" s="226"/>
      <c r="AH158" s="226" t="s">
        <v>1660</v>
      </c>
      <c r="AI158" s="1334"/>
      <c r="AJ158" s="243"/>
    </row>
    <row r="159" spans="1:36" ht="19.899999999999999" customHeight="1">
      <c r="A159" s="230"/>
      <c r="B159" s="224"/>
      <c r="C159" s="224"/>
      <c r="D159" s="224"/>
      <c r="E159" s="224"/>
      <c r="F159" s="238">
        <v>416</v>
      </c>
      <c r="G159" s="239"/>
      <c r="H159" s="234"/>
      <c r="I159" s="240"/>
      <c r="J159" s="240"/>
      <c r="K159" s="240"/>
      <c r="L159" s="240"/>
      <c r="M159" s="240"/>
      <c r="N159" s="240"/>
      <c r="O159" s="240"/>
      <c r="P159" s="224"/>
      <c r="Q159" s="224"/>
      <c r="R159" s="235"/>
      <c r="S159" s="235"/>
      <c r="T159" s="224"/>
      <c r="U159" s="224"/>
      <c r="V159" s="230"/>
      <c r="W159" s="224"/>
      <c r="X159" s="224"/>
      <c r="Y159" s="230"/>
      <c r="Z159" s="224"/>
      <c r="AA159" s="224"/>
      <c r="AB159" s="238"/>
      <c r="AC159" s="238"/>
      <c r="AD159" s="226" t="s">
        <v>2642</v>
      </c>
      <c r="AE159" s="226"/>
      <c r="AF159" s="226"/>
      <c r="AG159" s="226"/>
      <c r="AH159" s="226"/>
      <c r="AI159" s="1334"/>
      <c r="AJ159" s="243"/>
    </row>
    <row r="160" spans="1:36" ht="19.899999999999999" customHeight="1">
      <c r="A160" s="230">
        <v>77</v>
      </c>
      <c r="B160" s="224" t="s">
        <v>2112</v>
      </c>
      <c r="C160" s="224" t="s">
        <v>333</v>
      </c>
      <c r="D160" s="224" t="s">
        <v>280</v>
      </c>
      <c r="E160" s="224">
        <v>48.15</v>
      </c>
      <c r="F160" s="238"/>
      <c r="G160" s="239"/>
      <c r="H160" s="234">
        <f>H158+F159</f>
        <v>28930.074000000001</v>
      </c>
      <c r="I160" s="240"/>
      <c r="J160" s="240"/>
      <c r="K160" s="240"/>
      <c r="L160" s="240"/>
      <c r="M160" s="240" t="s">
        <v>2112</v>
      </c>
      <c r="N160" s="240"/>
      <c r="O160" s="240"/>
      <c r="P160" s="224">
        <v>204.55799999999999</v>
      </c>
      <c r="Q160" s="224" t="s">
        <v>2112</v>
      </c>
      <c r="R160" s="235">
        <f t="shared" ref="R160" si="281">F159+F161</f>
        <v>823</v>
      </c>
      <c r="S160" s="235">
        <f t="shared" ref="S160" si="282">R160/2</f>
        <v>411.5</v>
      </c>
      <c r="T160" s="224">
        <v>191</v>
      </c>
      <c r="U160" s="224">
        <v>185</v>
      </c>
      <c r="V160" s="230">
        <f t="shared" ref="V160" si="283">T160+U160</f>
        <v>376</v>
      </c>
      <c r="W160" s="224">
        <v>197</v>
      </c>
      <c r="X160" s="224">
        <v>192</v>
      </c>
      <c r="Y160" s="230">
        <f t="shared" ref="Y160" si="284">W160+X160</f>
        <v>389</v>
      </c>
      <c r="Z160" s="224" t="s">
        <v>3700</v>
      </c>
      <c r="AA160" s="224" t="s">
        <v>3701</v>
      </c>
      <c r="AB160" s="238">
        <v>555943</v>
      </c>
      <c r="AC160" s="238">
        <v>3213266.0019999999</v>
      </c>
      <c r="AD160" s="226"/>
      <c r="AE160" s="226"/>
      <c r="AF160" s="226"/>
      <c r="AG160" s="226"/>
      <c r="AH160" s="226" t="s">
        <v>1660</v>
      </c>
      <c r="AI160" s="1334"/>
      <c r="AJ160" s="243"/>
    </row>
    <row r="161" spans="1:36">
      <c r="A161" s="230"/>
      <c r="B161" s="224"/>
      <c r="C161" s="224"/>
      <c r="D161" s="224"/>
      <c r="E161" s="224"/>
      <c r="F161" s="238">
        <v>407</v>
      </c>
      <c r="G161" s="239"/>
      <c r="H161" s="234"/>
      <c r="I161" s="240"/>
      <c r="J161" s="240"/>
      <c r="K161" s="240"/>
      <c r="L161" s="240"/>
      <c r="M161" s="240"/>
      <c r="N161" s="240"/>
      <c r="O161" s="240"/>
      <c r="P161" s="224"/>
      <c r="Q161" s="224"/>
      <c r="R161" s="235"/>
      <c r="S161" s="235"/>
      <c r="T161" s="224"/>
      <c r="U161" s="224"/>
      <c r="V161" s="230"/>
      <c r="W161" s="224"/>
      <c r="X161" s="224"/>
      <c r="Y161" s="230"/>
      <c r="Z161" s="224"/>
      <c r="AA161" s="224"/>
      <c r="AB161" s="238"/>
      <c r="AC161" s="238"/>
      <c r="AD161" s="230" t="s">
        <v>3702</v>
      </c>
      <c r="AE161" s="226"/>
      <c r="AF161" s="226"/>
      <c r="AG161" s="226"/>
      <c r="AH161" s="226"/>
      <c r="AI161" s="1334"/>
      <c r="AJ161" s="243"/>
    </row>
    <row r="162" spans="1:36" ht="19.899999999999999" customHeight="1">
      <c r="A162" s="230">
        <v>78</v>
      </c>
      <c r="B162" s="224" t="s">
        <v>2112</v>
      </c>
      <c r="C162" s="224" t="s">
        <v>334</v>
      </c>
      <c r="D162" s="224" t="s">
        <v>282</v>
      </c>
      <c r="E162" s="224">
        <v>51.15</v>
      </c>
      <c r="F162" s="238"/>
      <c r="G162" s="239"/>
      <c r="H162" s="234">
        <f>H160+F161</f>
        <v>29337.074000000001</v>
      </c>
      <c r="I162" s="240"/>
      <c r="J162" s="240"/>
      <c r="K162" s="240"/>
      <c r="L162" s="240"/>
      <c r="M162" s="240" t="s">
        <v>2112</v>
      </c>
      <c r="N162" s="240"/>
      <c r="O162" s="240"/>
      <c r="P162" s="224">
        <v>204.85400000000001</v>
      </c>
      <c r="Q162" s="224" t="s">
        <v>2112</v>
      </c>
      <c r="R162" s="235">
        <f t="shared" ref="R162" si="285">F161+F163</f>
        <v>792.93700000000001</v>
      </c>
      <c r="S162" s="235">
        <f t="shared" ref="S162" si="286">R162/2</f>
        <v>396.46850000000001</v>
      </c>
      <c r="T162" s="224">
        <v>222</v>
      </c>
      <c r="U162" s="224">
        <v>214</v>
      </c>
      <c r="V162" s="230">
        <f t="shared" ref="V162" si="287">T162+U162</f>
        <v>436</v>
      </c>
      <c r="W162" s="224">
        <v>217</v>
      </c>
      <c r="X162" s="224">
        <v>207</v>
      </c>
      <c r="Y162" s="230">
        <f t="shared" ref="Y162" si="288">W162+X162</f>
        <v>424</v>
      </c>
      <c r="Z162" s="224" t="s">
        <v>3703</v>
      </c>
      <c r="AA162" s="224" t="s">
        <v>3704</v>
      </c>
      <c r="AB162" s="238">
        <v>555892.32299999997</v>
      </c>
      <c r="AC162" s="238">
        <v>3213669.835</v>
      </c>
      <c r="AD162" s="226"/>
      <c r="AE162" s="226"/>
      <c r="AF162" s="226"/>
      <c r="AG162" s="226"/>
      <c r="AH162" s="242" t="s">
        <v>1660</v>
      </c>
      <c r="AI162" s="1334"/>
      <c r="AJ162" s="243"/>
    </row>
    <row r="163" spans="1:36" ht="19.899999999999999" customHeight="1">
      <c r="A163" s="230"/>
      <c r="B163" s="224"/>
      <c r="C163" s="224"/>
      <c r="D163" s="224"/>
      <c r="E163" s="224"/>
      <c r="F163" s="238">
        <v>385.93700000000001</v>
      </c>
      <c r="G163" s="239"/>
      <c r="H163" s="234"/>
      <c r="I163" s="240"/>
      <c r="J163" s="240"/>
      <c r="K163" s="240"/>
      <c r="L163" s="240"/>
      <c r="M163" s="240"/>
      <c r="N163" s="240"/>
      <c r="O163" s="240"/>
      <c r="P163" s="224"/>
      <c r="Q163" s="224"/>
      <c r="R163" s="235"/>
      <c r="S163" s="235"/>
      <c r="T163" s="224"/>
      <c r="U163" s="224"/>
      <c r="V163" s="230"/>
      <c r="W163" s="224"/>
      <c r="X163" s="224"/>
      <c r="Y163" s="230"/>
      <c r="Z163" s="224"/>
      <c r="AA163" s="224"/>
      <c r="AB163" s="238"/>
      <c r="AC163" s="238"/>
      <c r="AD163" s="226" t="s">
        <v>2592</v>
      </c>
      <c r="AE163" s="226"/>
      <c r="AF163" s="226"/>
      <c r="AG163" s="226"/>
      <c r="AH163" s="226"/>
      <c r="AI163" s="1334"/>
      <c r="AJ163" s="243"/>
    </row>
    <row r="164" spans="1:36" ht="19.899999999999999" customHeight="1">
      <c r="A164" s="230">
        <v>79</v>
      </c>
      <c r="B164" s="224" t="s">
        <v>2298</v>
      </c>
      <c r="C164" s="224" t="s">
        <v>335</v>
      </c>
      <c r="D164" s="224" t="s">
        <v>310</v>
      </c>
      <c r="E164" s="224">
        <v>47.07</v>
      </c>
      <c r="F164" s="238"/>
      <c r="G164" s="239">
        <f>SUM(F157:F163)</f>
        <v>1613.9369999999999</v>
      </c>
      <c r="H164" s="234">
        <f>H162+F163</f>
        <v>29723.011000000002</v>
      </c>
      <c r="I164" s="240"/>
      <c r="J164" s="240"/>
      <c r="K164" s="240"/>
      <c r="L164" s="240"/>
      <c r="M164" s="240" t="s">
        <v>2112</v>
      </c>
      <c r="N164" s="240"/>
      <c r="O164" s="240"/>
      <c r="P164" s="224">
        <v>204.839</v>
      </c>
      <c r="Q164" s="224" t="s">
        <v>3705</v>
      </c>
      <c r="R164" s="235">
        <f t="shared" ref="R164" si="289">F163+F165</f>
        <v>783.93700000000001</v>
      </c>
      <c r="S164" s="235">
        <f t="shared" ref="S164" si="290">R164/2</f>
        <v>391.96850000000001</v>
      </c>
      <c r="T164" s="224">
        <v>173</v>
      </c>
      <c r="U164" s="224">
        <v>179</v>
      </c>
      <c r="V164" s="230">
        <f t="shared" ref="V164" si="291">T164+U164</f>
        <v>352</v>
      </c>
      <c r="W164" s="224">
        <v>180</v>
      </c>
      <c r="X164" s="224">
        <v>186</v>
      </c>
      <c r="Y164" s="230">
        <f t="shared" ref="Y164" si="292">W164+X164</f>
        <v>366</v>
      </c>
      <c r="Z164" s="224" t="s">
        <v>3706</v>
      </c>
      <c r="AA164" s="224" t="s">
        <v>3707</v>
      </c>
      <c r="AB164" s="238">
        <v>555844.26899999997</v>
      </c>
      <c r="AC164" s="238">
        <v>3214052.7680000002</v>
      </c>
      <c r="AD164" s="226"/>
      <c r="AE164" s="226"/>
      <c r="AF164" s="226"/>
      <c r="AG164" s="226"/>
      <c r="AH164" s="226" t="s">
        <v>3708</v>
      </c>
      <c r="AI164" s="1334"/>
      <c r="AJ164" s="243"/>
    </row>
    <row r="165" spans="1:36" ht="19.899999999999999" customHeight="1">
      <c r="A165" s="230"/>
      <c r="B165" s="224"/>
      <c r="C165" s="224"/>
      <c r="D165" s="224"/>
      <c r="E165" s="224"/>
      <c r="F165" s="238">
        <v>398</v>
      </c>
      <c r="G165" s="239"/>
      <c r="H165" s="234"/>
      <c r="I165" s="240"/>
      <c r="J165" s="240"/>
      <c r="K165" s="240"/>
      <c r="L165" s="240"/>
      <c r="M165" s="240"/>
      <c r="N165" s="240"/>
      <c r="O165" s="240"/>
      <c r="P165" s="224"/>
      <c r="Q165" s="224"/>
      <c r="R165" s="235"/>
      <c r="S165" s="235"/>
      <c r="T165" s="224"/>
      <c r="U165" s="224"/>
      <c r="V165" s="230"/>
      <c r="W165" s="224"/>
      <c r="X165" s="224"/>
      <c r="Y165" s="230"/>
      <c r="Z165" s="224"/>
      <c r="AA165" s="224"/>
      <c r="AB165" s="238"/>
      <c r="AC165" s="238"/>
      <c r="AD165" s="226" t="s">
        <v>2558</v>
      </c>
      <c r="AE165" s="226"/>
      <c r="AF165" s="226"/>
      <c r="AG165" s="226"/>
      <c r="AH165" s="226"/>
      <c r="AI165" s="1334"/>
      <c r="AJ165" s="243"/>
    </row>
    <row r="166" spans="1:36" ht="19.899999999999999" customHeight="1">
      <c r="A166" s="230">
        <v>80</v>
      </c>
      <c r="B166" s="224" t="s">
        <v>2112</v>
      </c>
      <c r="C166" s="224" t="s">
        <v>336</v>
      </c>
      <c r="D166" s="224" t="s">
        <v>282</v>
      </c>
      <c r="E166" s="224">
        <v>51.15</v>
      </c>
      <c r="F166" s="238"/>
      <c r="G166" s="239"/>
      <c r="H166" s="234">
        <f>H164+F165</f>
        <v>30121.011000000002</v>
      </c>
      <c r="I166" s="240"/>
      <c r="J166" s="240"/>
      <c r="K166" s="240"/>
      <c r="L166" s="240"/>
      <c r="M166" s="240" t="s">
        <v>2112</v>
      </c>
      <c r="N166" s="240"/>
      <c r="O166" s="240"/>
      <c r="P166" s="224">
        <v>204.982</v>
      </c>
      <c r="Q166" s="224" t="s">
        <v>2112</v>
      </c>
      <c r="R166" s="235">
        <f t="shared" ref="R166" si="293">F165+F167</f>
        <v>810.38400000000001</v>
      </c>
      <c r="S166" s="235">
        <f t="shared" ref="S166" si="294">R166/2</f>
        <v>405.19200000000001</v>
      </c>
      <c r="T166" s="224">
        <v>220</v>
      </c>
      <c r="U166" s="224">
        <v>213</v>
      </c>
      <c r="V166" s="230">
        <f t="shared" ref="V166" si="295">T166+U166</f>
        <v>433</v>
      </c>
      <c r="W166" s="224">
        <v>213</v>
      </c>
      <c r="X166" s="224">
        <v>211</v>
      </c>
      <c r="Y166" s="230">
        <f t="shared" ref="Y166" si="296">W166+X166</f>
        <v>424</v>
      </c>
      <c r="Z166" s="224" t="s">
        <v>3709</v>
      </c>
      <c r="AA166" s="224" t="s">
        <v>3710</v>
      </c>
      <c r="AB166" s="238">
        <v>555615.04299999995</v>
      </c>
      <c r="AC166" s="238">
        <v>3214378.1290000002</v>
      </c>
      <c r="AD166" s="226"/>
      <c r="AE166" s="226"/>
      <c r="AF166" s="226"/>
      <c r="AG166" s="226"/>
      <c r="AH166" s="226" t="s">
        <v>3708</v>
      </c>
      <c r="AI166" s="1334"/>
      <c r="AJ166" s="243"/>
    </row>
    <row r="167" spans="1:36" ht="19.899999999999999" customHeight="1">
      <c r="A167" s="230"/>
      <c r="B167" s="224"/>
      <c r="C167" s="224"/>
      <c r="D167" s="224"/>
      <c r="E167" s="224"/>
      <c r="F167" s="238">
        <v>412.38400000000001</v>
      </c>
      <c r="G167" s="239"/>
      <c r="H167" s="234"/>
      <c r="I167" s="240"/>
      <c r="J167" s="240"/>
      <c r="K167" s="240"/>
      <c r="L167" s="240"/>
      <c r="M167" s="240"/>
      <c r="N167" s="240"/>
      <c r="O167" s="240"/>
      <c r="P167" s="224"/>
      <c r="Q167" s="224"/>
      <c r="R167" s="235"/>
      <c r="S167" s="235"/>
      <c r="T167" s="224"/>
      <c r="U167" s="224"/>
      <c r="V167" s="230"/>
      <c r="W167" s="224"/>
      <c r="X167" s="224"/>
      <c r="Y167" s="230"/>
      <c r="Z167" s="224"/>
      <c r="AA167" s="224"/>
      <c r="AB167" s="238"/>
      <c r="AC167" s="238"/>
      <c r="AD167" s="226" t="s">
        <v>3711</v>
      </c>
      <c r="AE167" s="226"/>
      <c r="AF167" s="226"/>
      <c r="AG167" s="226"/>
      <c r="AH167" s="226"/>
      <c r="AI167" s="1334"/>
      <c r="AJ167" s="243"/>
    </row>
    <row r="168" spans="1:36" ht="19.899999999999999" customHeight="1">
      <c r="A168" s="230">
        <v>81</v>
      </c>
      <c r="B168" s="224" t="s">
        <v>2314</v>
      </c>
      <c r="C168" s="224" t="s">
        <v>171</v>
      </c>
      <c r="D168" s="224" t="s">
        <v>350</v>
      </c>
      <c r="E168" s="224">
        <v>50.07</v>
      </c>
      <c r="F168" s="238"/>
      <c r="G168" s="239">
        <f>SUM(F165:F167)</f>
        <v>810.38400000000001</v>
      </c>
      <c r="H168" s="234">
        <f>H166+F167</f>
        <v>30533.395000000004</v>
      </c>
      <c r="I168" s="240"/>
      <c r="J168" s="240"/>
      <c r="K168" s="240"/>
      <c r="L168" s="240"/>
      <c r="M168" s="240" t="s">
        <v>2112</v>
      </c>
      <c r="N168" s="240"/>
      <c r="O168" s="240"/>
      <c r="P168" s="224">
        <v>204.21899999999999</v>
      </c>
      <c r="Q168" s="224" t="s">
        <v>3712</v>
      </c>
      <c r="R168" s="235">
        <f t="shared" ref="R168" si="297">F167+F169</f>
        <v>823.38400000000001</v>
      </c>
      <c r="S168" s="235">
        <f t="shared" ref="S168" si="298">R168/2</f>
        <v>411.69200000000001</v>
      </c>
      <c r="T168" s="224">
        <v>200</v>
      </c>
      <c r="U168" s="224">
        <v>171</v>
      </c>
      <c r="V168" s="230">
        <f t="shared" ref="V168" si="299">T168+U168</f>
        <v>371</v>
      </c>
      <c r="W168" s="224">
        <v>202</v>
      </c>
      <c r="X168" s="224">
        <v>183</v>
      </c>
      <c r="Y168" s="230">
        <f t="shared" ref="Y168" si="300">W168+X168</f>
        <v>385</v>
      </c>
      <c r="Z168" s="224" t="s">
        <v>3713</v>
      </c>
      <c r="AA168" s="224" t="s">
        <v>3714</v>
      </c>
      <c r="AB168" s="238">
        <v>555377.53300000005</v>
      </c>
      <c r="AC168" s="238">
        <v>3214715.2480000001</v>
      </c>
      <c r="AD168" s="226"/>
      <c r="AE168" s="226"/>
      <c r="AF168" s="226"/>
      <c r="AG168" s="226"/>
      <c r="AH168" s="226" t="s">
        <v>3708</v>
      </c>
      <c r="AI168" s="1334"/>
      <c r="AJ168" s="243"/>
    </row>
    <row r="169" spans="1:36" ht="19.899999999999999" customHeight="1">
      <c r="A169" s="230"/>
      <c r="B169" s="224"/>
      <c r="C169" s="224"/>
      <c r="D169" s="224"/>
      <c r="E169" s="224"/>
      <c r="F169" s="238">
        <v>411</v>
      </c>
      <c r="G169" s="239"/>
      <c r="H169" s="234"/>
      <c r="I169" s="240"/>
      <c r="J169" s="240"/>
      <c r="K169" s="240"/>
      <c r="L169" s="240"/>
      <c r="M169" s="240"/>
      <c r="N169" s="240"/>
      <c r="O169" s="240"/>
      <c r="P169" s="224"/>
      <c r="Q169" s="224"/>
      <c r="R169" s="235"/>
      <c r="S169" s="235"/>
      <c r="T169" s="224"/>
      <c r="U169" s="224"/>
      <c r="V169" s="230"/>
      <c r="W169" s="224"/>
      <c r="X169" s="224"/>
      <c r="Y169" s="230"/>
      <c r="Z169" s="224"/>
      <c r="AA169" s="224"/>
      <c r="AB169" s="238"/>
      <c r="AC169" s="238"/>
      <c r="AD169" s="226" t="s">
        <v>3284</v>
      </c>
      <c r="AE169" s="226"/>
      <c r="AF169" s="226"/>
      <c r="AG169" s="226"/>
      <c r="AH169" s="226"/>
      <c r="AI169" s="1334"/>
      <c r="AJ169" s="243"/>
    </row>
    <row r="170" spans="1:36" ht="19.899999999999999" customHeight="1">
      <c r="A170" s="230">
        <v>82</v>
      </c>
      <c r="B170" s="224" t="s">
        <v>2112</v>
      </c>
      <c r="C170" s="224" t="s">
        <v>338</v>
      </c>
      <c r="D170" s="224" t="s">
        <v>298</v>
      </c>
      <c r="E170" s="224">
        <v>57.15</v>
      </c>
      <c r="F170" s="238"/>
      <c r="G170" s="239"/>
      <c r="H170" s="234">
        <f>H168+F169</f>
        <v>30944.395000000004</v>
      </c>
      <c r="I170" s="240"/>
      <c r="J170" s="240"/>
      <c r="K170" s="240"/>
      <c r="L170" s="240"/>
      <c r="M170" s="240" t="s">
        <v>2112</v>
      </c>
      <c r="N170" s="240"/>
      <c r="O170" s="240"/>
      <c r="P170" s="224">
        <v>204.041</v>
      </c>
      <c r="Q170" s="224" t="s">
        <v>2112</v>
      </c>
      <c r="R170" s="235">
        <f t="shared" ref="R170" si="301">F169+F171</f>
        <v>843</v>
      </c>
      <c r="S170" s="235">
        <f t="shared" ref="S170" si="302">R170/2</f>
        <v>421.5</v>
      </c>
      <c r="T170" s="224">
        <v>241</v>
      </c>
      <c r="U170" s="224">
        <v>263</v>
      </c>
      <c r="V170" s="230">
        <f t="shared" ref="V170" si="303">T170+U170</f>
        <v>504</v>
      </c>
      <c r="W170" s="224">
        <v>230</v>
      </c>
      <c r="X170" s="224">
        <v>249</v>
      </c>
      <c r="Y170" s="230">
        <f t="shared" ref="Y170" si="304">W170+X170</f>
        <v>479</v>
      </c>
      <c r="Z170" s="224" t="s">
        <v>3715</v>
      </c>
      <c r="AA170" s="224" t="s">
        <v>3716</v>
      </c>
      <c r="AB170" s="238">
        <v>555326.78399999999</v>
      </c>
      <c r="AC170" s="238">
        <v>3215123.1030000001</v>
      </c>
      <c r="AD170" s="226"/>
      <c r="AE170" s="226"/>
      <c r="AF170" s="226"/>
      <c r="AG170" s="226"/>
      <c r="AH170" s="226" t="s">
        <v>3708</v>
      </c>
      <c r="AI170" s="1334"/>
      <c r="AJ170" s="243"/>
    </row>
    <row r="171" spans="1:36" ht="42">
      <c r="A171" s="230"/>
      <c r="B171" s="224"/>
      <c r="C171" s="224"/>
      <c r="D171" s="224"/>
      <c r="E171" s="224"/>
      <c r="F171" s="238">
        <v>432</v>
      </c>
      <c r="G171" s="239"/>
      <c r="H171" s="234"/>
      <c r="I171" s="240"/>
      <c r="J171" s="240"/>
      <c r="K171" s="240"/>
      <c r="L171" s="240"/>
      <c r="M171" s="240"/>
      <c r="N171" s="240"/>
      <c r="O171" s="240"/>
      <c r="P171" s="224"/>
      <c r="Q171" s="224"/>
      <c r="R171" s="235"/>
      <c r="S171" s="235"/>
      <c r="T171" s="224"/>
      <c r="U171" s="224"/>
      <c r="V171" s="230"/>
      <c r="W171" s="224"/>
      <c r="X171" s="224"/>
      <c r="Y171" s="230"/>
      <c r="Z171" s="224"/>
      <c r="AA171" s="224"/>
      <c r="AB171" s="238"/>
      <c r="AC171" s="238"/>
      <c r="AD171" s="230" t="s">
        <v>3717</v>
      </c>
      <c r="AE171" s="226"/>
      <c r="AF171" s="226"/>
      <c r="AG171" s="226"/>
      <c r="AH171" s="226"/>
      <c r="AI171" s="1334"/>
      <c r="AJ171" s="243"/>
    </row>
    <row r="172" spans="1:36" ht="19.899999999999999" customHeight="1">
      <c r="A172" s="230">
        <v>83</v>
      </c>
      <c r="B172" s="224" t="s">
        <v>2112</v>
      </c>
      <c r="C172" s="224" t="s">
        <v>339</v>
      </c>
      <c r="D172" s="224" t="s">
        <v>280</v>
      </c>
      <c r="E172" s="224">
        <v>48.15</v>
      </c>
      <c r="F172" s="238"/>
      <c r="G172" s="239"/>
      <c r="H172" s="234">
        <f>H170+F171</f>
        <v>31376.395000000004</v>
      </c>
      <c r="I172" s="240"/>
      <c r="J172" s="240"/>
      <c r="K172" s="240"/>
      <c r="L172" s="240"/>
      <c r="M172" s="240" t="s">
        <v>2112</v>
      </c>
      <c r="N172" s="240"/>
      <c r="O172" s="240"/>
      <c r="P172" s="224">
        <v>204.17599999999999</v>
      </c>
      <c r="Q172" s="224" t="s">
        <v>2112</v>
      </c>
      <c r="R172" s="235">
        <f t="shared" ref="R172" si="305">F171+F173</f>
        <v>801</v>
      </c>
      <c r="S172" s="235">
        <f t="shared" ref="S172" si="306">R172/2</f>
        <v>400.5</v>
      </c>
      <c r="T172" s="224">
        <v>169</v>
      </c>
      <c r="U172" s="224">
        <v>183</v>
      </c>
      <c r="V172" s="230">
        <f t="shared" ref="V172" si="307">T172+U172</f>
        <v>352</v>
      </c>
      <c r="W172" s="224">
        <v>185</v>
      </c>
      <c r="X172" s="224">
        <v>184</v>
      </c>
      <c r="Y172" s="230">
        <f t="shared" ref="Y172" si="308">W172+X172</f>
        <v>369</v>
      </c>
      <c r="Z172" s="224" t="s">
        <v>3718</v>
      </c>
      <c r="AA172" s="224" t="s">
        <v>3719</v>
      </c>
      <c r="AB172" s="238">
        <v>555273.44200000004</v>
      </c>
      <c r="AC172" s="238">
        <v>3215551.7969999998</v>
      </c>
      <c r="AD172" s="226"/>
      <c r="AE172" s="226"/>
      <c r="AF172" s="226"/>
      <c r="AG172" s="226"/>
      <c r="AH172" s="226" t="s">
        <v>3708</v>
      </c>
      <c r="AI172" s="1334"/>
      <c r="AJ172" s="243"/>
    </row>
    <row r="173" spans="1:36" ht="19.899999999999999" customHeight="1">
      <c r="A173" s="230"/>
      <c r="B173" s="224"/>
      <c r="C173" s="224"/>
      <c r="D173" s="224"/>
      <c r="E173" s="224"/>
      <c r="F173" s="238">
        <v>369</v>
      </c>
      <c r="G173" s="239"/>
      <c r="H173" s="234"/>
      <c r="I173" s="240"/>
      <c r="J173" s="240"/>
      <c r="K173" s="240"/>
      <c r="L173" s="240"/>
      <c r="M173" s="240"/>
      <c r="N173" s="240"/>
      <c r="O173" s="240"/>
      <c r="P173" s="224"/>
      <c r="Q173" s="224"/>
      <c r="R173" s="235"/>
      <c r="S173" s="235"/>
      <c r="T173" s="224"/>
      <c r="U173" s="224"/>
      <c r="V173" s="230"/>
      <c r="W173" s="224"/>
      <c r="X173" s="224"/>
      <c r="Y173" s="230"/>
      <c r="Z173" s="224"/>
      <c r="AA173" s="224"/>
      <c r="AB173" s="238"/>
      <c r="AC173" s="238"/>
      <c r="AD173" s="226" t="s">
        <v>2642</v>
      </c>
      <c r="AE173" s="226"/>
      <c r="AF173" s="226"/>
      <c r="AG173" s="226"/>
      <c r="AH173" s="226"/>
      <c r="AI173" s="1334"/>
      <c r="AJ173" s="243"/>
    </row>
    <row r="174" spans="1:36" ht="19.899999999999999" customHeight="1">
      <c r="A174" s="230">
        <v>84</v>
      </c>
      <c r="B174" s="224" t="s">
        <v>2112</v>
      </c>
      <c r="C174" s="224" t="s">
        <v>340</v>
      </c>
      <c r="D174" s="224" t="s">
        <v>280</v>
      </c>
      <c r="E174" s="224">
        <v>48.15</v>
      </c>
      <c r="F174" s="238"/>
      <c r="G174" s="239"/>
      <c r="H174" s="234">
        <f>H172+F173</f>
        <v>31745.395000000004</v>
      </c>
      <c r="I174" s="240"/>
      <c r="J174" s="240"/>
      <c r="K174" s="240"/>
      <c r="L174" s="240"/>
      <c r="M174" s="240" t="s">
        <v>2112</v>
      </c>
      <c r="N174" s="240"/>
      <c r="O174" s="240"/>
      <c r="P174" s="224">
        <v>204.37200000000001</v>
      </c>
      <c r="Q174" s="224" t="s">
        <v>2112</v>
      </c>
      <c r="R174" s="235">
        <f t="shared" ref="R174" si="309">F173+F175</f>
        <v>794</v>
      </c>
      <c r="S174" s="235">
        <f t="shared" ref="S174" si="310">R174/2</f>
        <v>397</v>
      </c>
      <c r="T174" s="224">
        <v>186</v>
      </c>
      <c r="U174" s="224">
        <v>179</v>
      </c>
      <c r="V174" s="230">
        <f t="shared" ref="V174" si="311">T174+U174</f>
        <v>365</v>
      </c>
      <c r="W174" s="224">
        <v>186</v>
      </c>
      <c r="X174" s="224">
        <v>190</v>
      </c>
      <c r="Y174" s="230">
        <f t="shared" ref="Y174" si="312">W174+X174</f>
        <v>376</v>
      </c>
      <c r="Z174" s="224" t="s">
        <v>3720</v>
      </c>
      <c r="AA174" s="224" t="s">
        <v>3721</v>
      </c>
      <c r="AB174" s="238">
        <v>555227.87899999996</v>
      </c>
      <c r="AC174" s="238">
        <v>3215917.9730000002</v>
      </c>
      <c r="AD174" s="226"/>
      <c r="AE174" s="226"/>
      <c r="AF174" s="226"/>
      <c r="AG174" s="226"/>
      <c r="AH174" s="226" t="s">
        <v>3708</v>
      </c>
      <c r="AI174" s="1334"/>
      <c r="AJ174" s="243"/>
    </row>
    <row r="175" spans="1:36" ht="19.899999999999999" customHeight="1">
      <c r="A175" s="230"/>
      <c r="B175" s="224"/>
      <c r="C175" s="224"/>
      <c r="D175" s="224"/>
      <c r="E175" s="224"/>
      <c r="F175" s="238">
        <v>425</v>
      </c>
      <c r="G175" s="239"/>
      <c r="H175" s="234"/>
      <c r="I175" s="240"/>
      <c r="J175" s="240"/>
      <c r="K175" s="240"/>
      <c r="L175" s="240"/>
      <c r="M175" s="240"/>
      <c r="N175" s="240"/>
      <c r="O175" s="240"/>
      <c r="P175" s="224"/>
      <c r="Q175" s="224"/>
      <c r="R175" s="235"/>
      <c r="S175" s="235"/>
      <c r="T175" s="224"/>
      <c r="U175" s="224"/>
      <c r="V175" s="230"/>
      <c r="W175" s="224"/>
      <c r="X175" s="224"/>
      <c r="Y175" s="230"/>
      <c r="Z175" s="224"/>
      <c r="AA175" s="224"/>
      <c r="AB175" s="238"/>
      <c r="AC175" s="238"/>
      <c r="AD175" s="226" t="s">
        <v>2592</v>
      </c>
      <c r="AE175" s="226"/>
      <c r="AF175" s="226"/>
      <c r="AG175" s="226"/>
      <c r="AH175" s="226"/>
      <c r="AI175" s="1334"/>
      <c r="AJ175" s="243"/>
    </row>
    <row r="176" spans="1:36" ht="19.899999999999999" customHeight="1">
      <c r="A176" s="230">
        <v>85</v>
      </c>
      <c r="B176" s="224" t="s">
        <v>2112</v>
      </c>
      <c r="C176" s="224" t="s">
        <v>341</v>
      </c>
      <c r="D176" s="224" t="s">
        <v>276</v>
      </c>
      <c r="E176" s="224">
        <v>54.15</v>
      </c>
      <c r="F176" s="238"/>
      <c r="G176" s="239"/>
      <c r="H176" s="234">
        <f>H174+F175</f>
        <v>32170.395000000004</v>
      </c>
      <c r="I176" s="240"/>
      <c r="J176" s="240"/>
      <c r="K176" s="240"/>
      <c r="L176" s="240"/>
      <c r="M176" s="240" t="s">
        <v>2112</v>
      </c>
      <c r="N176" s="240"/>
      <c r="O176" s="240"/>
      <c r="P176" s="224">
        <v>204.70699999999999</v>
      </c>
      <c r="Q176" s="224" t="s">
        <v>2112</v>
      </c>
      <c r="R176" s="235">
        <f t="shared" ref="R176" si="313">F175+F177</f>
        <v>809.25900000000001</v>
      </c>
      <c r="S176" s="235">
        <f t="shared" ref="S176" si="314">R176/2</f>
        <v>404.62950000000001</v>
      </c>
      <c r="T176" s="224">
        <v>247</v>
      </c>
      <c r="U176" s="224">
        <v>211</v>
      </c>
      <c r="V176" s="230">
        <f t="shared" ref="V176" si="315">T176+U176</f>
        <v>458</v>
      </c>
      <c r="W176" s="224">
        <v>236</v>
      </c>
      <c r="X176" s="224">
        <v>205</v>
      </c>
      <c r="Y176" s="230">
        <f t="shared" ref="Y176" si="316">W176+X176</f>
        <v>441</v>
      </c>
      <c r="Z176" s="224" t="s">
        <v>3722</v>
      </c>
      <c r="AA176" s="224" t="s">
        <v>3723</v>
      </c>
      <c r="AB176" s="238">
        <v>555175.40099999995</v>
      </c>
      <c r="AC176" s="238">
        <v>3216339.7209999999</v>
      </c>
      <c r="AD176" s="226"/>
      <c r="AE176" s="226"/>
      <c r="AF176" s="226"/>
      <c r="AG176" s="226"/>
      <c r="AH176" s="226" t="s">
        <v>3708</v>
      </c>
      <c r="AI176" s="1334"/>
      <c r="AJ176" s="243"/>
    </row>
    <row r="177" spans="1:36" ht="19.899999999999999" customHeight="1">
      <c r="A177" s="230"/>
      <c r="B177" s="224"/>
      <c r="C177" s="224"/>
      <c r="D177" s="224"/>
      <c r="E177" s="224"/>
      <c r="F177" s="238">
        <v>384.25900000000001</v>
      </c>
      <c r="G177" s="239"/>
      <c r="H177" s="234"/>
      <c r="I177" s="240"/>
      <c r="J177" s="240"/>
      <c r="K177" s="240"/>
      <c r="L177" s="240"/>
      <c r="M177" s="240"/>
      <c r="N177" s="240"/>
      <c r="O177" s="240"/>
      <c r="P177" s="224"/>
      <c r="Q177" s="224"/>
      <c r="R177" s="235"/>
      <c r="S177" s="235"/>
      <c r="T177" s="224"/>
      <c r="U177" s="224"/>
      <c r="V177" s="230"/>
      <c r="W177" s="224"/>
      <c r="X177" s="224"/>
      <c r="Y177" s="230"/>
      <c r="Z177" s="224"/>
      <c r="AA177" s="224"/>
      <c r="AB177" s="238"/>
      <c r="AC177" s="238"/>
      <c r="AD177" s="226" t="s">
        <v>3724</v>
      </c>
      <c r="AE177" s="226"/>
      <c r="AF177" s="226"/>
      <c r="AG177" s="226"/>
      <c r="AH177" s="226"/>
      <c r="AI177" s="1334"/>
      <c r="AJ177" s="243"/>
    </row>
    <row r="178" spans="1:36" ht="19.899999999999999" customHeight="1">
      <c r="A178" s="230">
        <v>86</v>
      </c>
      <c r="B178" s="224" t="s">
        <v>2336</v>
      </c>
      <c r="C178" s="224" t="s">
        <v>342</v>
      </c>
      <c r="D178" s="224" t="s">
        <v>351</v>
      </c>
      <c r="E178" s="224">
        <v>50.07</v>
      </c>
      <c r="F178" s="238"/>
      <c r="G178" s="239">
        <f>SUM(F169:F177)</f>
        <v>2021.259</v>
      </c>
      <c r="H178" s="234">
        <f>H176+F177</f>
        <v>32554.654000000002</v>
      </c>
      <c r="I178" s="240"/>
      <c r="J178" s="240"/>
      <c r="K178" s="240"/>
      <c r="L178" s="240"/>
      <c r="M178" s="240" t="s">
        <v>2112</v>
      </c>
      <c r="N178" s="240"/>
      <c r="O178" s="240"/>
      <c r="P178" s="224">
        <v>205.02500000000001</v>
      </c>
      <c r="Q178" s="224" t="s">
        <v>3725</v>
      </c>
      <c r="R178" s="235">
        <f t="shared" ref="R178" si="317">F177+F179</f>
        <v>784.81700000000001</v>
      </c>
      <c r="S178" s="235">
        <f t="shared" ref="S178" si="318">R178/2</f>
        <v>392.4085</v>
      </c>
      <c r="T178" s="224">
        <v>174</v>
      </c>
      <c r="U178" s="224">
        <v>216</v>
      </c>
      <c r="V178" s="230">
        <f t="shared" ref="V178" si="319">T178+U178</f>
        <v>390</v>
      </c>
      <c r="W178" s="224">
        <v>180</v>
      </c>
      <c r="X178" s="224">
        <v>211</v>
      </c>
      <c r="Y178" s="230">
        <f t="shared" ref="Y178" si="320">W178+X178</f>
        <v>391</v>
      </c>
      <c r="Z178" s="224" t="s">
        <v>3726</v>
      </c>
      <c r="AA178" s="224" t="s">
        <v>3727</v>
      </c>
      <c r="AB178" s="238">
        <v>555127.95400000003</v>
      </c>
      <c r="AC178" s="238">
        <v>3216721.0389999999</v>
      </c>
      <c r="AD178" s="226"/>
      <c r="AE178" s="226"/>
      <c r="AF178" s="226"/>
      <c r="AG178" s="226"/>
      <c r="AH178" s="226" t="s">
        <v>3708</v>
      </c>
      <c r="AI178" s="1334"/>
      <c r="AJ178" s="243"/>
    </row>
    <row r="179" spans="1:36" ht="42">
      <c r="A179" s="230"/>
      <c r="B179" s="224"/>
      <c r="C179" s="224"/>
      <c r="D179" s="224"/>
      <c r="E179" s="224"/>
      <c r="F179" s="238">
        <v>400.55799999999999</v>
      </c>
      <c r="G179" s="239"/>
      <c r="H179" s="234"/>
      <c r="I179" s="240"/>
      <c r="J179" s="240"/>
      <c r="K179" s="240"/>
      <c r="L179" s="240"/>
      <c r="M179" s="240"/>
      <c r="N179" s="240"/>
      <c r="O179" s="240"/>
      <c r="P179" s="224"/>
      <c r="Q179" s="224"/>
      <c r="R179" s="235"/>
      <c r="S179" s="235"/>
      <c r="T179" s="224"/>
      <c r="U179" s="224"/>
      <c r="V179" s="230"/>
      <c r="W179" s="224"/>
      <c r="X179" s="224"/>
      <c r="Y179" s="230"/>
      <c r="Z179" s="224"/>
      <c r="AA179" s="224"/>
      <c r="AB179" s="238"/>
      <c r="AC179" s="238"/>
      <c r="AD179" s="230" t="s">
        <v>3728</v>
      </c>
      <c r="AE179" s="226"/>
      <c r="AF179" s="226"/>
      <c r="AG179" s="226"/>
      <c r="AH179" s="226"/>
      <c r="AI179" s="1334"/>
      <c r="AJ179" s="243"/>
    </row>
    <row r="180" spans="1:36" ht="19.899999999999999" customHeight="1">
      <c r="A180" s="230">
        <v>87</v>
      </c>
      <c r="B180" s="224" t="s">
        <v>2341</v>
      </c>
      <c r="C180" s="224" t="s">
        <v>128</v>
      </c>
      <c r="D180" s="224" t="s">
        <v>279</v>
      </c>
      <c r="E180" s="224">
        <v>47.07</v>
      </c>
      <c r="F180" s="238"/>
      <c r="G180" s="239">
        <v>400.56</v>
      </c>
      <c r="H180" s="234">
        <f>H178+F179</f>
        <v>32955.212</v>
      </c>
      <c r="I180" s="240"/>
      <c r="J180" s="240"/>
      <c r="K180" s="240"/>
      <c r="L180" s="240"/>
      <c r="M180" s="240" t="s">
        <v>2112</v>
      </c>
      <c r="N180" s="240"/>
      <c r="O180" s="240"/>
      <c r="P180" s="224">
        <v>205.31700000000001</v>
      </c>
      <c r="Q180" s="224" t="s">
        <v>3729</v>
      </c>
      <c r="R180" s="235">
        <f t="shared" ref="R180" si="321">F179+F181</f>
        <v>813.55799999999999</v>
      </c>
      <c r="S180" s="235">
        <f t="shared" ref="S180" si="322">R180/2</f>
        <v>406.779</v>
      </c>
      <c r="T180" s="224">
        <v>185</v>
      </c>
      <c r="U180" s="224">
        <v>188</v>
      </c>
      <c r="V180" s="230">
        <f t="shared" ref="V180" si="323">T180+U180</f>
        <v>373</v>
      </c>
      <c r="W180" s="224">
        <v>190</v>
      </c>
      <c r="X180" s="224">
        <v>195</v>
      </c>
      <c r="Y180" s="230">
        <f t="shared" ref="Y180" si="324">W180+X180</f>
        <v>385</v>
      </c>
      <c r="Z180" s="224" t="s">
        <v>3730</v>
      </c>
      <c r="AA180" s="224" t="s">
        <v>3731</v>
      </c>
      <c r="AB180" s="238">
        <v>554970.946</v>
      </c>
      <c r="AC180" s="238">
        <v>3217089.5430000001</v>
      </c>
      <c r="AD180" s="226"/>
      <c r="AE180" s="226"/>
      <c r="AF180" s="226"/>
      <c r="AG180" s="226"/>
      <c r="AH180" s="226" t="s">
        <v>3708</v>
      </c>
      <c r="AI180" s="1334"/>
      <c r="AJ180" s="243"/>
    </row>
    <row r="181" spans="1:36" ht="19.899999999999999" customHeight="1">
      <c r="A181" s="230"/>
      <c r="B181" s="224"/>
      <c r="C181" s="224"/>
      <c r="D181" s="224"/>
      <c r="E181" s="224"/>
      <c r="F181" s="238">
        <v>413</v>
      </c>
      <c r="G181" s="239"/>
      <c r="H181" s="234"/>
      <c r="I181" s="240"/>
      <c r="J181" s="240"/>
      <c r="K181" s="240"/>
      <c r="L181" s="240"/>
      <c r="M181" s="240"/>
      <c r="N181" s="240"/>
      <c r="O181" s="240"/>
      <c r="P181" s="224"/>
      <c r="Q181" s="224"/>
      <c r="R181" s="235"/>
      <c r="S181" s="235"/>
      <c r="T181" s="224"/>
      <c r="U181" s="224"/>
      <c r="V181" s="230"/>
      <c r="W181" s="224"/>
      <c r="X181" s="224"/>
      <c r="Y181" s="230"/>
      <c r="Z181" s="224"/>
      <c r="AA181" s="224"/>
      <c r="AB181" s="238"/>
      <c r="AC181" s="238"/>
      <c r="AD181" s="226" t="s">
        <v>2589</v>
      </c>
      <c r="AE181" s="226"/>
      <c r="AF181" s="226"/>
      <c r="AG181" s="226"/>
      <c r="AH181" s="226"/>
      <c r="AI181" s="1334"/>
      <c r="AJ181" s="243"/>
    </row>
    <row r="182" spans="1:36" ht="19.899999999999999" customHeight="1">
      <c r="A182" s="230">
        <v>88</v>
      </c>
      <c r="B182" s="224" t="s">
        <v>2112</v>
      </c>
      <c r="C182" s="224" t="s">
        <v>343</v>
      </c>
      <c r="D182" s="224" t="s">
        <v>282</v>
      </c>
      <c r="E182" s="224">
        <v>51.15</v>
      </c>
      <c r="F182" s="238"/>
      <c r="G182" s="239"/>
      <c r="H182" s="234">
        <f>H180+F181</f>
        <v>33368.212</v>
      </c>
      <c r="I182" s="240"/>
      <c r="J182" s="240"/>
      <c r="K182" s="240"/>
      <c r="L182" s="240"/>
      <c r="M182" s="240" t="s">
        <v>2112</v>
      </c>
      <c r="N182" s="240"/>
      <c r="O182" s="240"/>
      <c r="P182" s="224">
        <v>205.22900000000001</v>
      </c>
      <c r="Q182" s="224" t="s">
        <v>2112</v>
      </c>
      <c r="R182" s="235">
        <f t="shared" ref="R182" si="325">F181+F183</f>
        <v>801.98800000000006</v>
      </c>
      <c r="S182" s="235">
        <f t="shared" ref="S182" si="326">R182/2</f>
        <v>400.99400000000003</v>
      </c>
      <c r="T182" s="224">
        <v>223</v>
      </c>
      <c r="U182" s="224">
        <v>210</v>
      </c>
      <c r="V182" s="230">
        <f t="shared" ref="V182" si="327">T182+U182</f>
        <v>433</v>
      </c>
      <c r="W182" s="224">
        <v>218</v>
      </c>
      <c r="X182" s="224">
        <v>206</v>
      </c>
      <c r="Y182" s="230">
        <f t="shared" ref="Y182" si="328">W182+X182</f>
        <v>424</v>
      </c>
      <c r="Z182" s="224" t="s">
        <v>3732</v>
      </c>
      <c r="AA182" s="224" t="s">
        <v>3733</v>
      </c>
      <c r="AB182" s="238">
        <v>554958.59</v>
      </c>
      <c r="AC182" s="238">
        <v>3217502.358</v>
      </c>
      <c r="AD182" s="226"/>
      <c r="AE182" s="226"/>
      <c r="AF182" s="226"/>
      <c r="AG182" s="226"/>
      <c r="AH182" s="226" t="s">
        <v>3708</v>
      </c>
      <c r="AI182" s="1334"/>
      <c r="AJ182" s="243"/>
    </row>
    <row r="183" spans="1:36" ht="42">
      <c r="A183" s="230"/>
      <c r="B183" s="224"/>
      <c r="C183" s="224"/>
      <c r="D183" s="224"/>
      <c r="E183" s="224"/>
      <c r="F183" s="238">
        <v>388.988</v>
      </c>
      <c r="G183" s="239"/>
      <c r="H183" s="234"/>
      <c r="I183" s="240"/>
      <c r="J183" s="240"/>
      <c r="K183" s="240"/>
      <c r="L183" s="240"/>
      <c r="M183" s="240"/>
      <c r="N183" s="240"/>
      <c r="O183" s="240"/>
      <c r="P183" s="224"/>
      <c r="Q183" s="224"/>
      <c r="R183" s="235"/>
      <c r="S183" s="235"/>
      <c r="T183" s="224"/>
      <c r="U183" s="224"/>
      <c r="V183" s="230"/>
      <c r="W183" s="224"/>
      <c r="X183" s="224"/>
      <c r="Y183" s="230"/>
      <c r="Z183" s="224"/>
      <c r="AA183" s="224"/>
      <c r="AB183" s="238"/>
      <c r="AC183" s="238"/>
      <c r="AD183" s="230" t="s">
        <v>3734</v>
      </c>
      <c r="AE183" s="226"/>
      <c r="AF183" s="226"/>
      <c r="AG183" s="226"/>
      <c r="AH183" s="226"/>
      <c r="AI183" s="1334"/>
      <c r="AJ183" s="243"/>
    </row>
    <row r="184" spans="1:36" ht="19.899999999999999" customHeight="1">
      <c r="A184" s="230">
        <v>89</v>
      </c>
      <c r="B184" s="224" t="s">
        <v>2358</v>
      </c>
      <c r="C184" s="224" t="s">
        <v>344</v>
      </c>
      <c r="D184" s="224" t="s">
        <v>310</v>
      </c>
      <c r="E184" s="224">
        <v>47.07</v>
      </c>
      <c r="F184" s="238"/>
      <c r="G184" s="239">
        <f>SUM(F181:F183)</f>
        <v>801.98800000000006</v>
      </c>
      <c r="H184" s="234">
        <f>H182+F183</f>
        <v>33757.199999999997</v>
      </c>
      <c r="I184" s="240"/>
      <c r="J184" s="240"/>
      <c r="K184" s="240"/>
      <c r="L184" s="240"/>
      <c r="M184" s="240" t="s">
        <v>2112</v>
      </c>
      <c r="N184" s="240"/>
      <c r="O184" s="240"/>
      <c r="P184" s="224">
        <v>205.50200000000001</v>
      </c>
      <c r="Q184" s="224" t="s">
        <v>3735</v>
      </c>
      <c r="R184" s="235">
        <f t="shared" ref="R184" si="329">F183+F185</f>
        <v>821.98800000000006</v>
      </c>
      <c r="S184" s="235">
        <f t="shared" ref="S184" si="330">R184/2</f>
        <v>410.99400000000003</v>
      </c>
      <c r="T184" s="224">
        <v>179</v>
      </c>
      <c r="U184" s="224">
        <v>169</v>
      </c>
      <c r="V184" s="230">
        <f t="shared" ref="V184" si="331">T184+U184</f>
        <v>348</v>
      </c>
      <c r="W184" s="224">
        <v>185</v>
      </c>
      <c r="X184" s="224">
        <v>186</v>
      </c>
      <c r="Y184" s="230">
        <f t="shared" ref="Y184" si="332">W184+X184</f>
        <v>371</v>
      </c>
      <c r="Z184" s="224" t="s">
        <v>3736</v>
      </c>
      <c r="AA184" s="224" t="s">
        <v>3737</v>
      </c>
      <c r="AB184" s="238">
        <v>554946.95299999998</v>
      </c>
      <c r="AC184" s="238">
        <v>3217891.1719999998</v>
      </c>
      <c r="AD184" s="226"/>
      <c r="AE184" s="226"/>
      <c r="AF184" s="226"/>
      <c r="AG184" s="226"/>
      <c r="AH184" s="226" t="s">
        <v>3708</v>
      </c>
      <c r="AI184" s="1334"/>
      <c r="AJ184" s="243"/>
    </row>
    <row r="185" spans="1:36" ht="42">
      <c r="A185" s="230"/>
      <c r="B185" s="224"/>
      <c r="C185" s="224"/>
      <c r="D185" s="224"/>
      <c r="E185" s="224"/>
      <c r="F185" s="238">
        <v>433</v>
      </c>
      <c r="G185" s="239"/>
      <c r="H185" s="234"/>
      <c r="I185" s="240"/>
      <c r="J185" s="240"/>
      <c r="K185" s="240"/>
      <c r="L185" s="240"/>
      <c r="M185" s="240"/>
      <c r="N185" s="240"/>
      <c r="O185" s="240"/>
      <c r="P185" s="224"/>
      <c r="Q185" s="224"/>
      <c r="R185" s="235"/>
      <c r="S185" s="235"/>
      <c r="T185" s="224"/>
      <c r="U185" s="224"/>
      <c r="V185" s="230"/>
      <c r="W185" s="224"/>
      <c r="X185" s="224"/>
      <c r="Y185" s="230"/>
      <c r="Z185" s="224"/>
      <c r="AA185" s="224"/>
      <c r="AB185" s="238"/>
      <c r="AC185" s="238"/>
      <c r="AD185" s="230" t="s">
        <v>3738</v>
      </c>
      <c r="AE185" s="226"/>
      <c r="AF185" s="226"/>
      <c r="AG185" s="226"/>
      <c r="AH185" s="226"/>
      <c r="AI185" s="1334"/>
      <c r="AJ185" s="243"/>
    </row>
    <row r="186" spans="1:36" ht="19.899999999999999" customHeight="1">
      <c r="A186" s="230">
        <v>90</v>
      </c>
      <c r="B186" s="224" t="s">
        <v>2112</v>
      </c>
      <c r="C186" s="224" t="s">
        <v>345</v>
      </c>
      <c r="D186" s="224" t="s">
        <v>298</v>
      </c>
      <c r="E186" s="224">
        <v>57.15</v>
      </c>
      <c r="F186" s="238"/>
      <c r="G186" s="239"/>
      <c r="H186" s="234">
        <f>H184+F185</f>
        <v>34190.199999999997</v>
      </c>
      <c r="I186" s="240"/>
      <c r="J186" s="240"/>
      <c r="K186" s="240"/>
      <c r="L186" s="240"/>
      <c r="M186" s="240" t="s">
        <v>2112</v>
      </c>
      <c r="N186" s="240"/>
      <c r="O186" s="240"/>
      <c r="P186" s="224">
        <v>205.44200000000001</v>
      </c>
      <c r="Q186" s="224" t="s">
        <v>2112</v>
      </c>
      <c r="R186" s="235">
        <f t="shared" ref="R186" si="333">F185+F187</f>
        <v>841</v>
      </c>
      <c r="S186" s="235">
        <f t="shared" ref="S186" si="334">R186/2</f>
        <v>420.5</v>
      </c>
      <c r="T186" s="224">
        <v>264</v>
      </c>
      <c r="U186" s="224">
        <v>259</v>
      </c>
      <c r="V186" s="230">
        <f t="shared" ref="V186" si="335">T186+U186</f>
        <v>523</v>
      </c>
      <c r="W186" s="224">
        <v>249</v>
      </c>
      <c r="X186" s="224">
        <v>241</v>
      </c>
      <c r="Y186" s="230">
        <f t="shared" ref="Y186" si="336">W186+X186</f>
        <v>490</v>
      </c>
      <c r="Z186" s="224" t="s">
        <v>3739</v>
      </c>
      <c r="AA186" s="224" t="s">
        <v>3740</v>
      </c>
      <c r="AB186" s="238">
        <v>555133.55500000005</v>
      </c>
      <c r="AC186" s="238">
        <v>3218281.9010000001</v>
      </c>
      <c r="AD186" s="226"/>
      <c r="AE186" s="226"/>
      <c r="AF186" s="226"/>
      <c r="AG186" s="226"/>
      <c r="AH186" s="226" t="s">
        <v>3708</v>
      </c>
      <c r="AI186" s="1334"/>
      <c r="AJ186" s="243"/>
    </row>
    <row r="187" spans="1:36" ht="19.899999999999999" customHeight="1">
      <c r="A187" s="230"/>
      <c r="B187" s="224"/>
      <c r="C187" s="224"/>
      <c r="D187" s="224"/>
      <c r="E187" s="224"/>
      <c r="F187" s="238">
        <v>408</v>
      </c>
      <c r="G187" s="239"/>
      <c r="H187" s="234"/>
      <c r="I187" s="240"/>
      <c r="J187" s="240"/>
      <c r="K187" s="240"/>
      <c r="L187" s="240"/>
      <c r="M187" s="240"/>
      <c r="N187" s="240"/>
      <c r="O187" s="240"/>
      <c r="P187" s="224"/>
      <c r="Q187" s="224"/>
      <c r="R187" s="235"/>
      <c r="S187" s="235"/>
      <c r="T187" s="224"/>
      <c r="U187" s="224"/>
      <c r="V187" s="230"/>
      <c r="W187" s="224"/>
      <c r="X187" s="224"/>
      <c r="Y187" s="230"/>
      <c r="Z187" s="224"/>
      <c r="AA187" s="224"/>
      <c r="AB187" s="238"/>
      <c r="AC187" s="238"/>
      <c r="AD187" s="226" t="s">
        <v>3741</v>
      </c>
      <c r="AE187" s="226"/>
      <c r="AF187" s="226"/>
      <c r="AG187" s="226"/>
      <c r="AH187" s="226"/>
      <c r="AI187" s="1334"/>
      <c r="AJ187" s="243"/>
    </row>
    <row r="188" spans="1:36" ht="19.899999999999999" customHeight="1">
      <c r="A188" s="230">
        <v>91</v>
      </c>
      <c r="B188" s="224" t="s">
        <v>2112</v>
      </c>
      <c r="C188" s="224" t="s">
        <v>346</v>
      </c>
      <c r="D188" s="224" t="s">
        <v>280</v>
      </c>
      <c r="E188" s="224">
        <v>48.15</v>
      </c>
      <c r="F188" s="238"/>
      <c r="G188" s="239"/>
      <c r="H188" s="234">
        <f>H186+F187</f>
        <v>34598.199999999997</v>
      </c>
      <c r="I188" s="240"/>
      <c r="J188" s="240"/>
      <c r="K188" s="240"/>
      <c r="L188" s="240"/>
      <c r="M188" s="240" t="s">
        <v>2112</v>
      </c>
      <c r="N188" s="240"/>
      <c r="O188" s="240"/>
      <c r="P188" s="224">
        <v>204.85400000000001</v>
      </c>
      <c r="Q188" s="224" t="s">
        <v>2112</v>
      </c>
      <c r="R188" s="235">
        <f t="shared" ref="R188" si="337">F187+F189</f>
        <v>775</v>
      </c>
      <c r="S188" s="235">
        <f t="shared" ref="S188" si="338">R188/2</f>
        <v>387.5</v>
      </c>
      <c r="T188" s="224">
        <v>150</v>
      </c>
      <c r="U188" s="224">
        <v>196</v>
      </c>
      <c r="V188" s="230">
        <f t="shared" ref="V188" si="339">T188+U188</f>
        <v>346</v>
      </c>
      <c r="W188" s="224">
        <v>168</v>
      </c>
      <c r="X188" s="224">
        <v>192</v>
      </c>
      <c r="Y188" s="230">
        <f t="shared" ref="Y188" si="340">W188+X188</f>
        <v>360</v>
      </c>
      <c r="Z188" s="224" t="s">
        <v>3742</v>
      </c>
      <c r="AA188" s="224" t="s">
        <v>3743</v>
      </c>
      <c r="AB188" s="238">
        <v>555309.38300000003</v>
      </c>
      <c r="AC188" s="238">
        <v>3218650.07</v>
      </c>
      <c r="AD188" s="226"/>
      <c r="AE188" s="226"/>
      <c r="AF188" s="226"/>
      <c r="AG188" s="226"/>
      <c r="AH188" s="242" t="s">
        <v>3708</v>
      </c>
      <c r="AI188" s="1334"/>
      <c r="AJ188" s="243"/>
    </row>
    <row r="189" spans="1:36" ht="19.899999999999999" customHeight="1">
      <c r="A189" s="230"/>
      <c r="B189" s="224"/>
      <c r="C189" s="224"/>
      <c r="D189" s="224"/>
      <c r="E189" s="224"/>
      <c r="F189" s="238">
        <v>367</v>
      </c>
      <c r="G189" s="239"/>
      <c r="H189" s="234"/>
      <c r="I189" s="240"/>
      <c r="J189" s="240"/>
      <c r="K189" s="240"/>
      <c r="L189" s="240"/>
      <c r="M189" s="240"/>
      <c r="N189" s="240"/>
      <c r="O189" s="240"/>
      <c r="P189" s="224"/>
      <c r="Q189" s="224"/>
      <c r="R189" s="235"/>
      <c r="S189" s="235"/>
      <c r="T189" s="224"/>
      <c r="U189" s="224"/>
      <c r="V189" s="230"/>
      <c r="W189" s="224"/>
      <c r="X189" s="224"/>
      <c r="Y189" s="230"/>
      <c r="Z189" s="224"/>
      <c r="AA189" s="224"/>
      <c r="AB189" s="238"/>
      <c r="AC189" s="238"/>
      <c r="AD189" s="226" t="s">
        <v>3744</v>
      </c>
      <c r="AE189" s="226"/>
      <c r="AF189" s="226"/>
      <c r="AG189" s="226"/>
      <c r="AH189" s="226"/>
      <c r="AI189" s="1335"/>
      <c r="AJ189" s="243"/>
    </row>
    <row r="190" spans="1:36" ht="19.899999999999999" customHeight="1">
      <c r="A190" s="230">
        <v>92</v>
      </c>
      <c r="B190" s="224" t="s">
        <v>2112</v>
      </c>
      <c r="C190" s="224" t="s">
        <v>131</v>
      </c>
      <c r="D190" s="224" t="s">
        <v>311</v>
      </c>
      <c r="E190" s="224">
        <v>45.15</v>
      </c>
      <c r="F190" s="238"/>
      <c r="G190" s="239"/>
      <c r="H190" s="234">
        <f>H188+F189</f>
        <v>34965.199999999997</v>
      </c>
      <c r="I190" s="240"/>
      <c r="J190" s="240"/>
      <c r="K190" s="240"/>
      <c r="L190" s="240"/>
      <c r="M190" s="240" t="s">
        <v>2112</v>
      </c>
      <c r="N190" s="240"/>
      <c r="O190" s="240"/>
      <c r="P190" s="224">
        <v>205.946</v>
      </c>
      <c r="Q190" s="224" t="s">
        <v>2112</v>
      </c>
      <c r="R190" s="235">
        <f t="shared" ref="R190" si="341">F189+F191</f>
        <v>758.85899999999992</v>
      </c>
      <c r="S190" s="235">
        <f t="shared" ref="S190" si="342">R190/2</f>
        <v>379.42949999999996</v>
      </c>
      <c r="T190" s="224">
        <v>172</v>
      </c>
      <c r="U190" s="224">
        <v>165</v>
      </c>
      <c r="V190" s="230">
        <f t="shared" ref="V190" si="343">T190+U190</f>
        <v>337</v>
      </c>
      <c r="W190" s="224">
        <v>176</v>
      </c>
      <c r="X190" s="224">
        <v>175</v>
      </c>
      <c r="Y190" s="230">
        <f t="shared" ref="Y190" si="344">W190+X190</f>
        <v>351</v>
      </c>
      <c r="Z190" s="224" t="s">
        <v>3745</v>
      </c>
      <c r="AA190" s="224" t="s">
        <v>3746</v>
      </c>
      <c r="AB190" s="238">
        <v>555467.54299999995</v>
      </c>
      <c r="AC190" s="238">
        <v>3218981.2409999999</v>
      </c>
      <c r="AD190" s="226"/>
      <c r="AE190" s="226"/>
      <c r="AF190" s="226"/>
      <c r="AG190" s="226"/>
      <c r="AH190" s="226" t="s">
        <v>1792</v>
      </c>
      <c r="AI190" s="1333" t="s">
        <v>55</v>
      </c>
      <c r="AJ190" s="243"/>
    </row>
    <row r="191" spans="1:36" ht="19.899999999999999" customHeight="1">
      <c r="A191" s="230"/>
      <c r="B191" s="224"/>
      <c r="C191" s="224"/>
      <c r="D191" s="224"/>
      <c r="E191" s="224"/>
      <c r="F191" s="238">
        <v>391.85899999999998</v>
      </c>
      <c r="G191" s="239"/>
      <c r="H191" s="234"/>
      <c r="I191" s="240"/>
      <c r="J191" s="240"/>
      <c r="K191" s="240"/>
      <c r="L191" s="240"/>
      <c r="M191" s="240"/>
      <c r="N191" s="240"/>
      <c r="O191" s="240"/>
      <c r="P191" s="224"/>
      <c r="Q191" s="224"/>
      <c r="R191" s="235"/>
      <c r="S191" s="235"/>
      <c r="T191" s="224"/>
      <c r="U191" s="224"/>
      <c r="V191" s="230"/>
      <c r="W191" s="224"/>
      <c r="X191" s="224"/>
      <c r="Y191" s="230"/>
      <c r="Z191" s="224"/>
      <c r="AA191" s="224"/>
      <c r="AB191" s="238"/>
      <c r="AC191" s="238"/>
      <c r="AD191" s="226" t="s">
        <v>2642</v>
      </c>
      <c r="AE191" s="226"/>
      <c r="AF191" s="226"/>
      <c r="AG191" s="226"/>
      <c r="AH191" s="226"/>
      <c r="AI191" s="1334"/>
      <c r="AJ191" s="243"/>
    </row>
    <row r="192" spans="1:36" ht="19.899999999999999" customHeight="1">
      <c r="A192" s="230">
        <v>93</v>
      </c>
      <c r="B192" s="224" t="s">
        <v>2385</v>
      </c>
      <c r="C192" s="224" t="s">
        <v>347</v>
      </c>
      <c r="D192" s="224" t="s">
        <v>350</v>
      </c>
      <c r="E192" s="224">
        <v>50.07</v>
      </c>
      <c r="F192" s="238"/>
      <c r="G192" s="239">
        <f>SUM(F185:F191)</f>
        <v>1599.8589999999999</v>
      </c>
      <c r="H192" s="234">
        <f>H190+F191</f>
        <v>35357.058999999994</v>
      </c>
      <c r="I192" s="240"/>
      <c r="J192" s="240"/>
      <c r="K192" s="240"/>
      <c r="L192" s="240"/>
      <c r="M192" s="240" t="s">
        <v>2112</v>
      </c>
      <c r="N192" s="240"/>
      <c r="O192" s="240"/>
      <c r="P192" s="224">
        <v>205.18299999999999</v>
      </c>
      <c r="Q192" s="224" t="s">
        <v>3747</v>
      </c>
      <c r="R192" s="235">
        <f t="shared" ref="R192" si="345">F191+F193</f>
        <v>797.85899999999992</v>
      </c>
      <c r="S192" s="235">
        <f t="shared" ref="S192" si="346">R192/2</f>
        <v>398.92949999999996</v>
      </c>
      <c r="T192" s="224">
        <v>228</v>
      </c>
      <c r="U192" s="224">
        <v>189</v>
      </c>
      <c r="V192" s="230">
        <f t="shared" ref="V192" si="347">T192+U192</f>
        <v>417</v>
      </c>
      <c r="W192" s="224">
        <v>217</v>
      </c>
      <c r="X192" s="224">
        <v>194</v>
      </c>
      <c r="Y192" s="230">
        <f t="shared" ref="Y192" si="348">W192+X192</f>
        <v>411</v>
      </c>
      <c r="Z192" s="224" t="s">
        <v>3748</v>
      </c>
      <c r="AA192" s="224" t="s">
        <v>3749</v>
      </c>
      <c r="AB192" s="238">
        <v>555636.41500000004</v>
      </c>
      <c r="AC192" s="238">
        <v>3219334.8450000002</v>
      </c>
      <c r="AD192" s="226"/>
      <c r="AE192" s="226"/>
      <c r="AF192" s="226"/>
      <c r="AG192" s="226"/>
      <c r="AH192" s="226" t="s">
        <v>1792</v>
      </c>
      <c r="AI192" s="1334"/>
      <c r="AJ192" s="243"/>
    </row>
    <row r="193" spans="1:36" ht="19.899999999999999" customHeight="1">
      <c r="A193" s="230"/>
      <c r="B193" s="224"/>
      <c r="C193" s="224"/>
      <c r="D193" s="224"/>
      <c r="E193" s="224"/>
      <c r="F193" s="238">
        <v>406</v>
      </c>
      <c r="G193" s="239"/>
      <c r="H193" s="234"/>
      <c r="I193" s="240"/>
      <c r="J193" s="240"/>
      <c r="K193" s="240"/>
      <c r="L193" s="240"/>
      <c r="M193" s="240"/>
      <c r="N193" s="240"/>
      <c r="O193" s="240"/>
      <c r="P193" s="224"/>
      <c r="Q193" s="224"/>
      <c r="R193" s="235"/>
      <c r="S193" s="235"/>
      <c r="T193" s="224"/>
      <c r="U193" s="224"/>
      <c r="V193" s="230"/>
      <c r="W193" s="224"/>
      <c r="X193" s="224"/>
      <c r="Y193" s="230"/>
      <c r="Z193" s="224"/>
      <c r="AA193" s="224"/>
      <c r="AB193" s="238"/>
      <c r="AC193" s="238"/>
      <c r="AD193" s="226" t="s">
        <v>2622</v>
      </c>
      <c r="AE193" s="226"/>
      <c r="AF193" s="226"/>
      <c r="AG193" s="226"/>
      <c r="AH193" s="226"/>
      <c r="AI193" s="1334"/>
      <c r="AJ193" s="243"/>
    </row>
    <row r="194" spans="1:36" ht="19.899999999999999" customHeight="1">
      <c r="A194" s="230">
        <v>94</v>
      </c>
      <c r="B194" s="224" t="s">
        <v>2112</v>
      </c>
      <c r="C194" s="224" t="s">
        <v>174</v>
      </c>
      <c r="D194" s="224" t="s">
        <v>276</v>
      </c>
      <c r="E194" s="224">
        <v>54.15</v>
      </c>
      <c r="F194" s="238"/>
      <c r="G194" s="239"/>
      <c r="H194" s="234">
        <f>H192+F193</f>
        <v>35763.058999999994</v>
      </c>
      <c r="I194" s="240"/>
      <c r="J194" s="240"/>
      <c r="K194" s="240"/>
      <c r="L194" s="240"/>
      <c r="M194" s="240" t="s">
        <v>2112</v>
      </c>
      <c r="N194" s="240"/>
      <c r="O194" s="240"/>
      <c r="P194" s="224">
        <v>204.79599999999999</v>
      </c>
      <c r="Q194" s="224" t="s">
        <v>2112</v>
      </c>
      <c r="R194" s="235">
        <f t="shared" ref="R194" si="349">F193+F195</f>
        <v>808</v>
      </c>
      <c r="S194" s="235">
        <f t="shared" ref="S194" si="350">R194/2</f>
        <v>404</v>
      </c>
      <c r="T194" s="224">
        <v>218</v>
      </c>
      <c r="U194" s="224">
        <v>232</v>
      </c>
      <c r="V194" s="230">
        <f t="shared" ref="V194" si="351">T194+U194</f>
        <v>450</v>
      </c>
      <c r="W194" s="224">
        <v>213</v>
      </c>
      <c r="X194" s="224">
        <v>222</v>
      </c>
      <c r="Y194" s="230">
        <f t="shared" ref="Y194" si="352">W194+X194</f>
        <v>435</v>
      </c>
      <c r="Z194" s="224" t="s">
        <v>3750</v>
      </c>
      <c r="AA194" s="224" t="s">
        <v>3751</v>
      </c>
      <c r="AB194" s="238">
        <v>555636.27099999995</v>
      </c>
      <c r="AC194" s="238">
        <v>3219740.8450000002</v>
      </c>
      <c r="AD194" s="226"/>
      <c r="AE194" s="226"/>
      <c r="AF194" s="226"/>
      <c r="AG194" s="226"/>
      <c r="AH194" s="226" t="s">
        <v>1792</v>
      </c>
      <c r="AI194" s="1334"/>
      <c r="AJ194" s="243"/>
    </row>
    <row r="195" spans="1:36" ht="19.899999999999999" customHeight="1">
      <c r="A195" s="230"/>
      <c r="B195" s="224"/>
      <c r="C195" s="224"/>
      <c r="D195" s="224"/>
      <c r="E195" s="224"/>
      <c r="F195" s="238">
        <v>402</v>
      </c>
      <c r="G195" s="239"/>
      <c r="H195" s="234"/>
      <c r="I195" s="240"/>
      <c r="J195" s="240"/>
      <c r="K195" s="240"/>
      <c r="L195" s="240"/>
      <c r="M195" s="240"/>
      <c r="N195" s="240"/>
      <c r="O195" s="240"/>
      <c r="P195" s="224"/>
      <c r="Q195" s="224"/>
      <c r="R195" s="235"/>
      <c r="S195" s="235"/>
      <c r="T195" s="224"/>
      <c r="U195" s="224"/>
      <c r="V195" s="230"/>
      <c r="W195" s="224"/>
      <c r="X195" s="224"/>
      <c r="Y195" s="230"/>
      <c r="Z195" s="224"/>
      <c r="AA195" s="224"/>
      <c r="AB195" s="238"/>
      <c r="AC195" s="238"/>
      <c r="AD195" s="226" t="s">
        <v>2589</v>
      </c>
      <c r="AE195" s="226"/>
      <c r="AF195" s="226"/>
      <c r="AG195" s="226"/>
      <c r="AH195" s="226"/>
      <c r="AI195" s="1334"/>
      <c r="AJ195" s="243"/>
    </row>
    <row r="196" spans="1:36" ht="19.899999999999999" customHeight="1">
      <c r="A196" s="230">
        <v>95</v>
      </c>
      <c r="B196" s="224" t="s">
        <v>2112</v>
      </c>
      <c r="C196" s="224" t="s">
        <v>348</v>
      </c>
      <c r="D196" s="224" t="s">
        <v>280</v>
      </c>
      <c r="E196" s="224">
        <v>48.15</v>
      </c>
      <c r="F196" s="238"/>
      <c r="G196" s="239"/>
      <c r="H196" s="234">
        <f>H194+F195</f>
        <v>36165.058999999994</v>
      </c>
      <c r="I196" s="240"/>
      <c r="J196" s="240"/>
      <c r="K196" s="240"/>
      <c r="L196" s="240"/>
      <c r="M196" s="240" t="s">
        <v>2112</v>
      </c>
      <c r="N196" s="240"/>
      <c r="O196" s="240"/>
      <c r="P196" s="224">
        <v>205.40299999999999</v>
      </c>
      <c r="Q196" s="224" t="s">
        <v>2112</v>
      </c>
      <c r="R196" s="235">
        <f t="shared" ref="R196" si="353">F195+F197</f>
        <v>811</v>
      </c>
      <c r="S196" s="235">
        <f t="shared" ref="S196" si="354">R196/2</f>
        <v>405.5</v>
      </c>
      <c r="T196" s="224">
        <v>170</v>
      </c>
      <c r="U196" s="224">
        <v>191</v>
      </c>
      <c r="V196" s="230">
        <f t="shared" ref="V196" si="355">T196+U196</f>
        <v>361</v>
      </c>
      <c r="W196" s="224">
        <v>181</v>
      </c>
      <c r="X196" s="224">
        <v>196</v>
      </c>
      <c r="Y196" s="230">
        <f t="shared" ref="Y196" si="356">W196+X196</f>
        <v>377</v>
      </c>
      <c r="Z196" s="224" t="s">
        <v>3752</v>
      </c>
      <c r="AA196" s="224" t="s">
        <v>3753</v>
      </c>
      <c r="AB196" s="238">
        <v>555636.12899999996</v>
      </c>
      <c r="AC196" s="238">
        <v>3220142.8450000002</v>
      </c>
      <c r="AD196" s="226"/>
      <c r="AE196" s="226"/>
      <c r="AF196" s="226"/>
      <c r="AG196" s="226"/>
      <c r="AH196" s="226" t="s">
        <v>1792</v>
      </c>
      <c r="AI196" s="1334"/>
      <c r="AJ196" s="243"/>
    </row>
    <row r="197" spans="1:36" ht="19.899999999999999" customHeight="1">
      <c r="A197" s="230"/>
      <c r="B197" s="224"/>
      <c r="C197" s="224"/>
      <c r="D197" s="224"/>
      <c r="E197" s="224"/>
      <c r="F197" s="238">
        <v>409</v>
      </c>
      <c r="G197" s="239"/>
      <c r="H197" s="234"/>
      <c r="I197" s="240"/>
      <c r="J197" s="240"/>
      <c r="K197" s="240"/>
      <c r="L197" s="240"/>
      <c r="M197" s="240"/>
      <c r="N197" s="240"/>
      <c r="O197" s="240"/>
      <c r="P197" s="224"/>
      <c r="Q197" s="224"/>
      <c r="R197" s="235"/>
      <c r="S197" s="235"/>
      <c r="T197" s="224"/>
      <c r="U197" s="224"/>
      <c r="V197" s="230"/>
      <c r="W197" s="224"/>
      <c r="X197" s="224"/>
      <c r="Y197" s="230"/>
      <c r="Z197" s="224"/>
      <c r="AA197" s="224"/>
      <c r="AB197" s="238"/>
      <c r="AC197" s="238"/>
      <c r="AD197" s="226"/>
      <c r="AE197" s="226"/>
      <c r="AF197" s="226"/>
      <c r="AG197" s="226"/>
      <c r="AH197" s="226"/>
      <c r="AI197" s="1334"/>
      <c r="AJ197" s="243"/>
    </row>
    <row r="198" spans="1:36" ht="19.899999999999999" customHeight="1">
      <c r="A198" s="230">
        <v>96</v>
      </c>
      <c r="B198" s="224" t="s">
        <v>2112</v>
      </c>
      <c r="C198" s="224" t="s">
        <v>349</v>
      </c>
      <c r="D198" s="224" t="s">
        <v>282</v>
      </c>
      <c r="E198" s="224">
        <v>51.15</v>
      </c>
      <c r="F198" s="238"/>
      <c r="G198" s="239"/>
      <c r="H198" s="234">
        <f>H196+F197</f>
        <v>36574.058999999994</v>
      </c>
      <c r="I198" s="240"/>
      <c r="J198" s="240"/>
      <c r="K198" s="240"/>
      <c r="L198" s="240"/>
      <c r="M198" s="240" t="s">
        <v>2112</v>
      </c>
      <c r="N198" s="240"/>
      <c r="O198" s="240"/>
      <c r="P198" s="224">
        <v>204.80500000000001</v>
      </c>
      <c r="Q198" s="224" t="s">
        <v>2112</v>
      </c>
      <c r="R198" s="235">
        <f t="shared" ref="R198" si="357">F197+F199</f>
        <v>841</v>
      </c>
      <c r="S198" s="235">
        <f t="shared" ref="S198" si="358">R198/2</f>
        <v>420.5</v>
      </c>
      <c r="T198" s="224">
        <v>218</v>
      </c>
      <c r="U198" s="224">
        <v>212</v>
      </c>
      <c r="V198" s="230">
        <f t="shared" ref="V198" si="359">T198+U198</f>
        <v>430</v>
      </c>
      <c r="W198" s="224">
        <v>214</v>
      </c>
      <c r="X198" s="224">
        <v>214</v>
      </c>
      <c r="Y198" s="230">
        <f t="shared" ref="Y198" si="360">W198+X198</f>
        <v>428</v>
      </c>
      <c r="Z198" s="224" t="s">
        <v>3754</v>
      </c>
      <c r="AA198" s="224" t="s">
        <v>3755</v>
      </c>
      <c r="AB198" s="238">
        <v>555635.98300000001</v>
      </c>
      <c r="AC198" s="238">
        <v>3220551.8450000002</v>
      </c>
      <c r="AD198" s="226"/>
      <c r="AE198" s="226"/>
      <c r="AF198" s="226"/>
      <c r="AG198" s="226"/>
      <c r="AH198" s="242" t="s">
        <v>1792</v>
      </c>
      <c r="AI198" s="1334"/>
      <c r="AJ198" s="243"/>
    </row>
    <row r="199" spans="1:36" ht="19.899999999999999" customHeight="1">
      <c r="A199" s="230"/>
      <c r="B199" s="224"/>
      <c r="C199" s="224"/>
      <c r="D199" s="224"/>
      <c r="E199" s="224"/>
      <c r="F199" s="238">
        <v>432</v>
      </c>
      <c r="G199" s="239"/>
      <c r="H199" s="234"/>
      <c r="I199" s="240"/>
      <c r="J199" s="240"/>
      <c r="K199" s="240"/>
      <c r="L199" s="240"/>
      <c r="M199" s="240"/>
      <c r="N199" s="240"/>
      <c r="O199" s="240"/>
      <c r="P199" s="224"/>
      <c r="Q199" s="224"/>
      <c r="R199" s="235"/>
      <c r="S199" s="235"/>
      <c r="T199" s="224"/>
      <c r="U199" s="224"/>
      <c r="V199" s="230"/>
      <c r="W199" s="224"/>
      <c r="X199" s="224"/>
      <c r="Y199" s="230"/>
      <c r="Z199" s="224"/>
      <c r="AA199" s="224"/>
      <c r="AB199" s="238"/>
      <c r="AC199" s="238"/>
      <c r="AD199" s="226" t="s">
        <v>2642</v>
      </c>
      <c r="AE199" s="226"/>
      <c r="AF199" s="226"/>
      <c r="AG199" s="226"/>
      <c r="AH199" s="226"/>
      <c r="AI199" s="1335"/>
      <c r="AJ199" s="243"/>
    </row>
    <row r="200" spans="1:36" ht="19.899999999999999" customHeight="1">
      <c r="A200" s="230">
        <v>97</v>
      </c>
      <c r="B200" s="224" t="s">
        <v>2112</v>
      </c>
      <c r="C200" s="224" t="s">
        <v>353</v>
      </c>
      <c r="D200" s="224" t="s">
        <v>282</v>
      </c>
      <c r="E200" s="224">
        <v>51.15</v>
      </c>
      <c r="F200" s="238"/>
      <c r="G200" s="239"/>
      <c r="H200" s="234">
        <f>H198+F199</f>
        <v>37006.058999999994</v>
      </c>
      <c r="I200" s="240"/>
      <c r="J200" s="240"/>
      <c r="K200" s="240"/>
      <c r="L200" s="240"/>
      <c r="M200" s="240" t="s">
        <v>2112</v>
      </c>
      <c r="N200" s="240"/>
      <c r="O200" s="240"/>
      <c r="P200" s="224">
        <v>205.58199999999999</v>
      </c>
      <c r="Q200" s="224" t="s">
        <v>2112</v>
      </c>
      <c r="R200" s="235">
        <f t="shared" ref="R200" si="361">F199+F201</f>
        <v>833</v>
      </c>
      <c r="S200" s="235">
        <f t="shared" ref="S200" si="362">R200/2</f>
        <v>416.5</v>
      </c>
      <c r="T200" s="224">
        <v>220</v>
      </c>
      <c r="U200" s="224">
        <v>186</v>
      </c>
      <c r="V200" s="230">
        <f t="shared" ref="V200" si="363">T200+U200</f>
        <v>406</v>
      </c>
      <c r="W200" s="224">
        <v>219</v>
      </c>
      <c r="X200" s="224">
        <v>191</v>
      </c>
      <c r="Y200" s="230">
        <f t="shared" ref="Y200" si="364">W200+X200</f>
        <v>410</v>
      </c>
      <c r="Z200" s="224" t="s">
        <v>3756</v>
      </c>
      <c r="AA200" s="224" t="s">
        <v>3757</v>
      </c>
      <c r="AB200" s="238">
        <v>555635.82999999996</v>
      </c>
      <c r="AC200" s="238">
        <v>3220983.8450000002</v>
      </c>
      <c r="AD200" s="226"/>
      <c r="AE200" s="226"/>
      <c r="AF200" s="226"/>
      <c r="AG200" s="226"/>
      <c r="AH200" s="226" t="s">
        <v>3758</v>
      </c>
      <c r="AI200" s="1333" t="s">
        <v>737</v>
      </c>
      <c r="AJ200" s="243"/>
    </row>
    <row r="201" spans="1:36" ht="19.899999999999999" customHeight="1">
      <c r="A201" s="230"/>
      <c r="B201" s="224"/>
      <c r="C201" s="224"/>
      <c r="D201" s="224"/>
      <c r="E201" s="224"/>
      <c r="F201" s="238">
        <v>401</v>
      </c>
      <c r="G201" s="239"/>
      <c r="H201" s="234"/>
      <c r="I201" s="240"/>
      <c r="J201" s="240"/>
      <c r="K201" s="240"/>
      <c r="L201" s="240"/>
      <c r="M201" s="240"/>
      <c r="N201" s="240"/>
      <c r="O201" s="240"/>
      <c r="P201" s="224"/>
      <c r="Q201" s="224"/>
      <c r="R201" s="235"/>
      <c r="S201" s="235"/>
      <c r="T201" s="224"/>
      <c r="U201" s="224"/>
      <c r="V201" s="230"/>
      <c r="W201" s="224"/>
      <c r="X201" s="224"/>
      <c r="Y201" s="230"/>
      <c r="Z201" s="224"/>
      <c r="AA201" s="224"/>
      <c r="AB201" s="238"/>
      <c r="AC201" s="238"/>
      <c r="AD201" s="226" t="s">
        <v>2589</v>
      </c>
      <c r="AE201" s="226"/>
      <c r="AF201" s="226"/>
      <c r="AG201" s="226"/>
      <c r="AH201" s="226"/>
      <c r="AI201" s="1334"/>
      <c r="AJ201" s="243"/>
    </row>
    <row r="202" spans="1:36" ht="19.899999999999999" customHeight="1">
      <c r="A202" s="230">
        <v>98</v>
      </c>
      <c r="B202" s="224" t="s">
        <v>2112</v>
      </c>
      <c r="C202" s="224" t="s">
        <v>354</v>
      </c>
      <c r="D202" s="224" t="s">
        <v>276</v>
      </c>
      <c r="E202" s="224">
        <v>54.15</v>
      </c>
      <c r="F202" s="238"/>
      <c r="G202" s="239"/>
      <c r="H202" s="234">
        <f>H200+F201</f>
        <v>37407.058999999994</v>
      </c>
      <c r="I202" s="240"/>
      <c r="J202" s="240"/>
      <c r="K202" s="240"/>
      <c r="L202" s="240"/>
      <c r="M202" s="240" t="s">
        <v>2112</v>
      </c>
      <c r="N202" s="240"/>
      <c r="O202" s="240"/>
      <c r="P202" s="224">
        <v>205.13800000000001</v>
      </c>
      <c r="Q202" s="224" t="s">
        <v>2112</v>
      </c>
      <c r="R202" s="235">
        <f t="shared" ref="R202" si="365">F201+F203</f>
        <v>825</v>
      </c>
      <c r="S202" s="235">
        <f t="shared" ref="S202" si="366">R202/2</f>
        <v>412.5</v>
      </c>
      <c r="T202" s="224">
        <v>216</v>
      </c>
      <c r="U202" s="224">
        <v>243</v>
      </c>
      <c r="V202" s="230">
        <f t="shared" ref="V202" si="367">T202+U202</f>
        <v>459</v>
      </c>
      <c r="W202" s="224">
        <v>211</v>
      </c>
      <c r="X202" s="224">
        <v>233</v>
      </c>
      <c r="Y202" s="230">
        <f t="shared" ref="Y202" si="368">W202+X202</f>
        <v>444</v>
      </c>
      <c r="Z202" s="224" t="s">
        <v>3759</v>
      </c>
      <c r="AA202" s="224" t="s">
        <v>3760</v>
      </c>
      <c r="AB202" s="238">
        <v>555635.68799999997</v>
      </c>
      <c r="AC202" s="238">
        <v>3221384.8450000002</v>
      </c>
      <c r="AD202" s="226"/>
      <c r="AE202" s="226"/>
      <c r="AF202" s="226"/>
      <c r="AG202" s="226"/>
      <c r="AH202" s="226" t="s">
        <v>3758</v>
      </c>
      <c r="AI202" s="1334"/>
      <c r="AJ202" s="243"/>
    </row>
    <row r="203" spans="1:36" ht="42">
      <c r="A203" s="230"/>
      <c r="B203" s="224"/>
      <c r="C203" s="224"/>
      <c r="D203" s="224"/>
      <c r="E203" s="224"/>
      <c r="F203" s="238">
        <v>424</v>
      </c>
      <c r="G203" s="239"/>
      <c r="H203" s="234"/>
      <c r="I203" s="240"/>
      <c r="J203" s="240"/>
      <c r="K203" s="240"/>
      <c r="L203" s="240"/>
      <c r="M203" s="240"/>
      <c r="N203" s="240"/>
      <c r="O203" s="240"/>
      <c r="P203" s="224"/>
      <c r="Q203" s="224"/>
      <c r="R203" s="235"/>
      <c r="S203" s="235"/>
      <c r="T203" s="224"/>
      <c r="U203" s="224"/>
      <c r="V203" s="230"/>
      <c r="W203" s="224"/>
      <c r="X203" s="224"/>
      <c r="Y203" s="230"/>
      <c r="Z203" s="224"/>
      <c r="AA203" s="224"/>
      <c r="AB203" s="238"/>
      <c r="AC203" s="238"/>
      <c r="AD203" s="230" t="s">
        <v>3042</v>
      </c>
      <c r="AE203" s="226"/>
      <c r="AF203" s="226"/>
      <c r="AG203" s="226"/>
      <c r="AH203" s="226"/>
      <c r="AI203" s="1334"/>
      <c r="AJ203" s="243"/>
    </row>
    <row r="204" spans="1:36" ht="19.899999999999999" customHeight="1">
      <c r="A204" s="230">
        <v>99</v>
      </c>
      <c r="B204" s="224" t="s">
        <v>2112</v>
      </c>
      <c r="C204" s="224" t="s">
        <v>355</v>
      </c>
      <c r="D204" s="224" t="s">
        <v>280</v>
      </c>
      <c r="E204" s="224">
        <v>48.15</v>
      </c>
      <c r="F204" s="238"/>
      <c r="G204" s="239"/>
      <c r="H204" s="234">
        <f>H202+F203</f>
        <v>37831.058999999994</v>
      </c>
      <c r="I204" s="240"/>
      <c r="J204" s="240"/>
      <c r="K204" s="240"/>
      <c r="L204" s="240"/>
      <c r="M204" s="240" t="s">
        <v>2112</v>
      </c>
      <c r="N204" s="240"/>
      <c r="O204" s="240"/>
      <c r="P204" s="224">
        <v>205.58</v>
      </c>
      <c r="Q204" s="224" t="s">
        <v>2112</v>
      </c>
      <c r="R204" s="235">
        <f t="shared" ref="R204" si="369">F203+F205</f>
        <v>816</v>
      </c>
      <c r="S204" s="235">
        <f t="shared" ref="S204" si="370">R204/2</f>
        <v>408</v>
      </c>
      <c r="T204" s="224">
        <v>182</v>
      </c>
      <c r="U204" s="224">
        <v>195</v>
      </c>
      <c r="V204" s="230">
        <f t="shared" ref="V204" si="371">T204+U204</f>
        <v>377</v>
      </c>
      <c r="W204" s="224">
        <v>192</v>
      </c>
      <c r="X204" s="224">
        <v>196</v>
      </c>
      <c r="Y204" s="230">
        <f t="shared" ref="Y204" si="372">W204+X204</f>
        <v>388</v>
      </c>
      <c r="Z204" s="224" t="s">
        <v>3761</v>
      </c>
      <c r="AA204" s="224" t="s">
        <v>3762</v>
      </c>
      <c r="AB204" s="238">
        <v>555635.53799999994</v>
      </c>
      <c r="AC204" s="238">
        <v>3221808.8450000002</v>
      </c>
      <c r="AD204" s="226"/>
      <c r="AE204" s="226"/>
      <c r="AF204" s="226"/>
      <c r="AG204" s="226"/>
      <c r="AH204" s="226" t="s">
        <v>3758</v>
      </c>
      <c r="AI204" s="1334"/>
      <c r="AJ204" s="243"/>
    </row>
    <row r="205" spans="1:36" ht="19.899999999999999" customHeight="1">
      <c r="A205" s="230"/>
      <c r="B205" s="224"/>
      <c r="C205" s="224"/>
      <c r="D205" s="224"/>
      <c r="E205" s="224"/>
      <c r="F205" s="238">
        <v>392</v>
      </c>
      <c r="G205" s="239"/>
      <c r="H205" s="234"/>
      <c r="I205" s="240"/>
      <c r="J205" s="240"/>
      <c r="K205" s="240"/>
      <c r="L205" s="240"/>
      <c r="M205" s="240"/>
      <c r="N205" s="240"/>
      <c r="O205" s="240"/>
      <c r="P205" s="224"/>
      <c r="Q205" s="224"/>
      <c r="R205" s="235"/>
      <c r="S205" s="235"/>
      <c r="T205" s="224"/>
      <c r="U205" s="224"/>
      <c r="V205" s="230"/>
      <c r="W205" s="224"/>
      <c r="X205" s="224"/>
      <c r="Y205" s="230"/>
      <c r="Z205" s="224"/>
      <c r="AA205" s="224"/>
      <c r="AB205" s="238"/>
      <c r="AC205" s="238"/>
      <c r="AD205" s="226" t="s">
        <v>2642</v>
      </c>
      <c r="AE205" s="226"/>
      <c r="AF205" s="226"/>
      <c r="AG205" s="226"/>
      <c r="AH205" s="226"/>
      <c r="AI205" s="1334"/>
      <c r="AJ205" s="243"/>
    </row>
    <row r="206" spans="1:36" ht="19.899999999999999" customHeight="1">
      <c r="A206" s="230">
        <v>100</v>
      </c>
      <c r="B206" s="224" t="s">
        <v>2112</v>
      </c>
      <c r="C206" s="224" t="s">
        <v>356</v>
      </c>
      <c r="D206" s="224" t="s">
        <v>280</v>
      </c>
      <c r="E206" s="224">
        <v>48.15</v>
      </c>
      <c r="F206" s="238"/>
      <c r="G206" s="239"/>
      <c r="H206" s="234">
        <f>H204+F205</f>
        <v>38223.058999999994</v>
      </c>
      <c r="I206" s="240"/>
      <c r="J206" s="240"/>
      <c r="K206" s="240"/>
      <c r="L206" s="240"/>
      <c r="M206" s="240" t="s">
        <v>2112</v>
      </c>
      <c r="N206" s="240"/>
      <c r="O206" s="240"/>
      <c r="P206" s="224">
        <v>205.82</v>
      </c>
      <c r="Q206" s="224" t="s">
        <v>2112</v>
      </c>
      <c r="R206" s="235">
        <f t="shared" ref="R206" si="373">F205+F207</f>
        <v>759</v>
      </c>
      <c r="S206" s="235">
        <f t="shared" ref="S206" si="374">R206/2</f>
        <v>379.5</v>
      </c>
      <c r="T206" s="224">
        <v>198</v>
      </c>
      <c r="U206" s="224">
        <v>183</v>
      </c>
      <c r="V206" s="230">
        <f t="shared" ref="V206" si="375">T206+U206</f>
        <v>381</v>
      </c>
      <c r="W206" s="224">
        <v>197</v>
      </c>
      <c r="X206" s="224">
        <v>183</v>
      </c>
      <c r="Y206" s="230">
        <f t="shared" ref="Y206" si="376">W206+X206</f>
        <v>380</v>
      </c>
      <c r="Z206" s="224" t="s">
        <v>3763</v>
      </c>
      <c r="AA206" s="224" t="s">
        <v>3764</v>
      </c>
      <c r="AB206" s="238">
        <v>555635.39899999998</v>
      </c>
      <c r="AC206" s="238">
        <v>3222200.8450000002</v>
      </c>
      <c r="AD206" s="226"/>
      <c r="AE206" s="226"/>
      <c r="AF206" s="226"/>
      <c r="AG206" s="226"/>
      <c r="AH206" s="226" t="s">
        <v>3758</v>
      </c>
      <c r="AI206" s="1334"/>
      <c r="AJ206" s="243"/>
    </row>
    <row r="207" spans="1:36" ht="19.899999999999999" customHeight="1">
      <c r="A207" s="230"/>
      <c r="B207" s="224"/>
      <c r="C207" s="224"/>
      <c r="D207" s="224"/>
      <c r="E207" s="224"/>
      <c r="F207" s="238">
        <v>367</v>
      </c>
      <c r="G207" s="239"/>
      <c r="H207" s="234"/>
      <c r="I207" s="240"/>
      <c r="J207" s="240"/>
      <c r="K207" s="240"/>
      <c r="L207" s="240"/>
      <c r="M207" s="240"/>
      <c r="N207" s="240"/>
      <c r="O207" s="240"/>
      <c r="P207" s="224"/>
      <c r="Q207" s="224"/>
      <c r="R207" s="235"/>
      <c r="S207" s="235"/>
      <c r="T207" s="224"/>
      <c r="U207" s="224"/>
      <c r="V207" s="230"/>
      <c r="W207" s="224"/>
      <c r="X207" s="224"/>
      <c r="Y207" s="230"/>
      <c r="Z207" s="224"/>
      <c r="AA207" s="224"/>
      <c r="AB207" s="238"/>
      <c r="AC207" s="238"/>
      <c r="AD207" s="226" t="s">
        <v>3765</v>
      </c>
      <c r="AE207" s="226"/>
      <c r="AF207" s="226"/>
      <c r="AG207" s="226"/>
      <c r="AH207" s="226"/>
      <c r="AI207" s="1334"/>
      <c r="AJ207" s="243"/>
    </row>
    <row r="208" spans="1:36" ht="19.899999999999999" customHeight="1">
      <c r="A208" s="230">
        <v>101</v>
      </c>
      <c r="B208" s="224" t="s">
        <v>2112</v>
      </c>
      <c r="C208" s="224" t="s">
        <v>175</v>
      </c>
      <c r="D208" s="224" t="s">
        <v>280</v>
      </c>
      <c r="E208" s="224">
        <v>48.15</v>
      </c>
      <c r="F208" s="238"/>
      <c r="G208" s="239"/>
      <c r="H208" s="234">
        <f>H206+F207</f>
        <v>38590.058999999994</v>
      </c>
      <c r="I208" s="240"/>
      <c r="J208" s="240"/>
      <c r="K208" s="240"/>
      <c r="L208" s="240"/>
      <c r="M208" s="240" t="s">
        <v>2112</v>
      </c>
      <c r="N208" s="240"/>
      <c r="O208" s="240"/>
      <c r="P208" s="224">
        <v>205.96199999999999</v>
      </c>
      <c r="Q208" s="224" t="s">
        <v>2112</v>
      </c>
      <c r="R208" s="235">
        <f t="shared" ref="R208" si="377">F207+F209</f>
        <v>729.95499999999993</v>
      </c>
      <c r="S208" s="235">
        <f t="shared" ref="S208" si="378">R208/2</f>
        <v>364.97749999999996</v>
      </c>
      <c r="T208" s="224">
        <v>185</v>
      </c>
      <c r="U208" s="224">
        <v>181</v>
      </c>
      <c r="V208" s="230">
        <f t="shared" ref="V208" si="379">T208+U208</f>
        <v>366</v>
      </c>
      <c r="W208" s="224">
        <v>185</v>
      </c>
      <c r="X208" s="224">
        <v>182</v>
      </c>
      <c r="Y208" s="230">
        <f t="shared" ref="Y208" si="380">W208+X208</f>
        <v>367</v>
      </c>
      <c r="Z208" s="224" t="s">
        <v>3766</v>
      </c>
      <c r="AA208" s="224" t="s">
        <v>3767</v>
      </c>
      <c r="AB208" s="238">
        <v>555635.26899999997</v>
      </c>
      <c r="AC208" s="238">
        <v>3222567.8450000002</v>
      </c>
      <c r="AD208" s="226"/>
      <c r="AE208" s="226"/>
      <c r="AF208" s="226"/>
      <c r="AG208" s="226"/>
      <c r="AH208" s="226" t="s">
        <v>3758</v>
      </c>
      <c r="AI208" s="1334"/>
      <c r="AJ208" s="243"/>
    </row>
    <row r="209" spans="1:36" ht="19.899999999999999" customHeight="1">
      <c r="A209" s="230"/>
      <c r="B209" s="224"/>
      <c r="C209" s="224"/>
      <c r="D209" s="224"/>
      <c r="E209" s="224"/>
      <c r="F209" s="238">
        <v>362.95499999999998</v>
      </c>
      <c r="G209" s="239"/>
      <c r="H209" s="234"/>
      <c r="I209" s="240"/>
      <c r="J209" s="240"/>
      <c r="K209" s="240"/>
      <c r="L209" s="240"/>
      <c r="M209" s="240"/>
      <c r="N209" s="240"/>
      <c r="O209" s="240"/>
      <c r="P209" s="224"/>
      <c r="Q209" s="224"/>
      <c r="R209" s="235"/>
      <c r="S209" s="235"/>
      <c r="T209" s="224"/>
      <c r="U209" s="224"/>
      <c r="V209" s="230"/>
      <c r="W209" s="224"/>
      <c r="X209" s="224"/>
      <c r="Y209" s="230"/>
      <c r="Z209" s="224"/>
      <c r="AA209" s="224"/>
      <c r="AB209" s="238"/>
      <c r="AC209" s="238"/>
      <c r="AD209" s="226" t="s">
        <v>2589</v>
      </c>
      <c r="AE209" s="226"/>
      <c r="AF209" s="226"/>
      <c r="AG209" s="226"/>
      <c r="AH209" s="226"/>
      <c r="AI209" s="1334"/>
      <c r="AJ209" s="243"/>
    </row>
    <row r="210" spans="1:36" ht="19.899999999999999" customHeight="1">
      <c r="A210" s="230">
        <v>102</v>
      </c>
      <c r="B210" s="224" t="s">
        <v>2393</v>
      </c>
      <c r="C210" s="224" t="s">
        <v>173</v>
      </c>
      <c r="D210" s="224" t="s">
        <v>281</v>
      </c>
      <c r="E210" s="224">
        <v>46.87</v>
      </c>
      <c r="F210" s="238"/>
      <c r="G210" s="239">
        <f>SUM(F193:F209)</f>
        <v>3595.9549999999999</v>
      </c>
      <c r="H210" s="234">
        <f>H208+F209</f>
        <v>38953.013999999996</v>
      </c>
      <c r="I210" s="240"/>
      <c r="J210" s="240"/>
      <c r="K210" s="240"/>
      <c r="L210" s="240"/>
      <c r="M210" s="240" t="s">
        <v>2112</v>
      </c>
      <c r="N210" s="240"/>
      <c r="O210" s="240"/>
      <c r="P210" s="224">
        <v>205.92099999999999</v>
      </c>
      <c r="Q210" s="224" t="s">
        <v>3768</v>
      </c>
      <c r="R210" s="235">
        <f t="shared" ref="R210" si="381">F209+F211</f>
        <v>708.95499999999993</v>
      </c>
      <c r="S210" s="235">
        <f t="shared" ref="S210" si="382">R210/2</f>
        <v>354.47749999999996</v>
      </c>
      <c r="T210" s="224">
        <v>182</v>
      </c>
      <c r="U210" s="224">
        <v>173</v>
      </c>
      <c r="V210" s="230">
        <f t="shared" ref="V210" si="383">T210+U210</f>
        <v>355</v>
      </c>
      <c r="W210" s="224">
        <v>182</v>
      </c>
      <c r="X210" s="224">
        <v>174</v>
      </c>
      <c r="Y210" s="230">
        <f t="shared" ref="Y210" si="384">W210+X210</f>
        <v>356</v>
      </c>
      <c r="Z210" s="224" t="s">
        <v>3769</v>
      </c>
      <c r="AA210" s="224" t="s">
        <v>3770</v>
      </c>
      <c r="AB210" s="238">
        <v>555635.14</v>
      </c>
      <c r="AC210" s="238">
        <v>3222930.8</v>
      </c>
      <c r="AD210" s="226"/>
      <c r="AE210" s="226"/>
      <c r="AF210" s="226"/>
      <c r="AG210" s="226"/>
      <c r="AH210" s="242" t="s">
        <v>3758</v>
      </c>
      <c r="AI210" s="1334"/>
      <c r="AJ210" s="243"/>
    </row>
    <row r="211" spans="1:36" ht="19.899999999999999" customHeight="1">
      <c r="A211" s="230"/>
      <c r="B211" s="224"/>
      <c r="C211" s="224"/>
      <c r="D211" s="224"/>
      <c r="E211" s="224"/>
      <c r="F211" s="238">
        <v>346</v>
      </c>
      <c r="G211" s="239"/>
      <c r="H211" s="234"/>
      <c r="I211" s="240"/>
      <c r="J211" s="240"/>
      <c r="K211" s="240"/>
      <c r="L211" s="240"/>
      <c r="M211" s="240"/>
      <c r="N211" s="240"/>
      <c r="O211" s="240"/>
      <c r="P211" s="224"/>
      <c r="Q211" s="224"/>
      <c r="R211" s="235"/>
      <c r="S211" s="235"/>
      <c r="T211" s="224"/>
      <c r="U211" s="224"/>
      <c r="V211" s="230"/>
      <c r="W211" s="224"/>
      <c r="X211" s="224"/>
      <c r="Y211" s="230"/>
      <c r="Z211" s="224"/>
      <c r="AA211" s="224"/>
      <c r="AB211" s="238"/>
      <c r="AC211" s="238"/>
      <c r="AD211" s="226" t="s">
        <v>2673</v>
      </c>
      <c r="AE211" s="226"/>
      <c r="AF211" s="226"/>
      <c r="AG211" s="226"/>
      <c r="AH211" s="226"/>
      <c r="AI211" s="1335"/>
      <c r="AJ211" s="243"/>
    </row>
    <row r="212" spans="1:36" ht="19.899999999999999" customHeight="1">
      <c r="A212" s="230">
        <v>103</v>
      </c>
      <c r="B212" s="224" t="s">
        <v>2112</v>
      </c>
      <c r="C212" s="224" t="s">
        <v>357</v>
      </c>
      <c r="D212" s="224" t="s">
        <v>280</v>
      </c>
      <c r="E212" s="224">
        <v>48.15</v>
      </c>
      <c r="F212" s="238"/>
      <c r="G212" s="239"/>
      <c r="H212" s="234">
        <f>H210+F211</f>
        <v>39299.013999999996</v>
      </c>
      <c r="I212" s="240"/>
      <c r="J212" s="240"/>
      <c r="K212" s="240"/>
      <c r="L212" s="240"/>
      <c r="M212" s="240" t="s">
        <v>2112</v>
      </c>
      <c r="N212" s="240"/>
      <c r="O212" s="240"/>
      <c r="P212" s="224">
        <v>205.97399999999999</v>
      </c>
      <c r="Q212" s="224" t="s">
        <v>2112</v>
      </c>
      <c r="R212" s="235">
        <f t="shared" ref="R212" si="385">F211+F213</f>
        <v>730</v>
      </c>
      <c r="S212" s="235">
        <f t="shared" ref="S212" si="386">R212/2</f>
        <v>365</v>
      </c>
      <c r="T212" s="224">
        <v>173</v>
      </c>
      <c r="U212" s="224">
        <v>192</v>
      </c>
      <c r="V212" s="230">
        <f t="shared" ref="V212" si="387">T212+U212</f>
        <v>365</v>
      </c>
      <c r="W212" s="224">
        <v>173</v>
      </c>
      <c r="X212" s="224">
        <v>193</v>
      </c>
      <c r="Y212" s="230">
        <f t="shared" ref="Y212" si="388">W212+X212</f>
        <v>366</v>
      </c>
      <c r="Z212" s="224" t="s">
        <v>3771</v>
      </c>
      <c r="AA212" s="224" t="s">
        <v>3772</v>
      </c>
      <c r="AB212" s="238">
        <v>555698.64300000004</v>
      </c>
      <c r="AC212" s="238">
        <v>3223270.923</v>
      </c>
      <c r="AD212" s="226"/>
      <c r="AE212" s="226"/>
      <c r="AF212" s="226"/>
      <c r="AG212" s="226"/>
      <c r="AH212" s="242" t="s">
        <v>884</v>
      </c>
      <c r="AI212" s="1333" t="s">
        <v>55</v>
      </c>
      <c r="AJ212" s="243"/>
    </row>
    <row r="213" spans="1:36" ht="19.899999999999999" customHeight="1">
      <c r="A213" s="230"/>
      <c r="B213" s="224"/>
      <c r="C213" s="224"/>
      <c r="D213" s="224"/>
      <c r="E213" s="224"/>
      <c r="F213" s="238">
        <v>384</v>
      </c>
      <c r="G213" s="239"/>
      <c r="H213" s="234"/>
      <c r="I213" s="240"/>
      <c r="J213" s="240"/>
      <c r="K213" s="240"/>
      <c r="L213" s="240"/>
      <c r="M213" s="240"/>
      <c r="N213" s="240"/>
      <c r="O213" s="240"/>
      <c r="P213" s="224"/>
      <c r="Q213" s="224"/>
      <c r="R213" s="235"/>
      <c r="S213" s="235"/>
      <c r="T213" s="224"/>
      <c r="U213" s="224"/>
      <c r="V213" s="230"/>
      <c r="W213" s="224"/>
      <c r="X213" s="224"/>
      <c r="Y213" s="230"/>
      <c r="Z213" s="224"/>
      <c r="AA213" s="224"/>
      <c r="AB213" s="238"/>
      <c r="AC213" s="238"/>
      <c r="AD213" s="226" t="s">
        <v>3773</v>
      </c>
      <c r="AE213" s="226"/>
      <c r="AF213" s="226"/>
      <c r="AG213" s="226"/>
      <c r="AH213" s="226"/>
      <c r="AI213" s="1335"/>
      <c r="AJ213" s="243"/>
    </row>
    <row r="214" spans="1:36" ht="19.899999999999999" customHeight="1">
      <c r="A214" s="230">
        <v>104</v>
      </c>
      <c r="B214" s="224" t="s">
        <v>2112</v>
      </c>
      <c r="C214" s="224" t="s">
        <v>358</v>
      </c>
      <c r="D214" s="224" t="s">
        <v>280</v>
      </c>
      <c r="E214" s="224">
        <v>48.15</v>
      </c>
      <c r="F214" s="238"/>
      <c r="G214" s="239"/>
      <c r="H214" s="234">
        <f>H212+F213</f>
        <v>39683.013999999996</v>
      </c>
      <c r="I214" s="240"/>
      <c r="J214" s="240"/>
      <c r="K214" s="240"/>
      <c r="L214" s="240"/>
      <c r="M214" s="240" t="s">
        <v>2112</v>
      </c>
      <c r="N214" s="240"/>
      <c r="O214" s="240"/>
      <c r="P214" s="224">
        <v>205.97399999999999</v>
      </c>
      <c r="Q214" s="224" t="s">
        <v>2112</v>
      </c>
      <c r="R214" s="235">
        <f t="shared" ref="R214" si="389">F213+F215</f>
        <v>790</v>
      </c>
      <c r="S214" s="235">
        <f t="shared" ref="S214" si="390">R214/2</f>
        <v>395</v>
      </c>
      <c r="T214" s="224">
        <v>192</v>
      </c>
      <c r="U214" s="224">
        <v>186</v>
      </c>
      <c r="V214" s="230">
        <f t="shared" ref="V214" si="391">T214+U214</f>
        <v>378</v>
      </c>
      <c r="W214" s="224">
        <v>193</v>
      </c>
      <c r="X214" s="224">
        <v>192</v>
      </c>
      <c r="Y214" s="230">
        <f t="shared" ref="Y214" si="392">W214+X214</f>
        <v>385</v>
      </c>
      <c r="Z214" s="224" t="s">
        <v>3774</v>
      </c>
      <c r="AA214" s="224" t="s">
        <v>3775</v>
      </c>
      <c r="AB214" s="238">
        <v>555769.12</v>
      </c>
      <c r="AC214" s="238">
        <v>3223648.4</v>
      </c>
      <c r="AD214" s="226"/>
      <c r="AE214" s="226"/>
      <c r="AF214" s="226"/>
      <c r="AG214" s="226"/>
      <c r="AH214" s="226" t="s">
        <v>1712</v>
      </c>
      <c r="AI214" s="1333" t="s">
        <v>737</v>
      </c>
      <c r="AJ214" s="243"/>
    </row>
    <row r="215" spans="1:36" ht="42">
      <c r="A215" s="230"/>
      <c r="B215" s="224"/>
      <c r="C215" s="224"/>
      <c r="D215" s="224"/>
      <c r="E215" s="224"/>
      <c r="F215" s="238">
        <v>406</v>
      </c>
      <c r="G215" s="239"/>
      <c r="H215" s="234"/>
      <c r="I215" s="240"/>
      <c r="J215" s="240"/>
      <c r="K215" s="240"/>
      <c r="L215" s="240"/>
      <c r="M215" s="240"/>
      <c r="N215" s="240"/>
      <c r="O215" s="240"/>
      <c r="P215" s="224"/>
      <c r="Q215" s="224"/>
      <c r="R215" s="235"/>
      <c r="S215" s="235"/>
      <c r="T215" s="224"/>
      <c r="U215" s="224"/>
      <c r="V215" s="230"/>
      <c r="W215" s="224"/>
      <c r="X215" s="224"/>
      <c r="Y215" s="230"/>
      <c r="Z215" s="224"/>
      <c r="AA215" s="224"/>
      <c r="AB215" s="238"/>
      <c r="AC215" s="238"/>
      <c r="AD215" s="230" t="s">
        <v>3776</v>
      </c>
      <c r="AE215" s="226"/>
      <c r="AF215" s="226"/>
      <c r="AG215" s="226"/>
      <c r="AH215" s="226"/>
      <c r="AI215" s="1334"/>
      <c r="AJ215" s="243"/>
    </row>
    <row r="216" spans="1:36" ht="19.899999999999999" customHeight="1">
      <c r="A216" s="230">
        <v>105</v>
      </c>
      <c r="B216" s="224" t="s">
        <v>2112</v>
      </c>
      <c r="C216" s="224" t="s">
        <v>359</v>
      </c>
      <c r="D216" s="224" t="s">
        <v>282</v>
      </c>
      <c r="E216" s="224">
        <v>51.15</v>
      </c>
      <c r="F216" s="238"/>
      <c r="G216" s="239"/>
      <c r="H216" s="234">
        <f>H214+F215</f>
        <v>40089.013999999996</v>
      </c>
      <c r="I216" s="240"/>
      <c r="J216" s="240"/>
      <c r="K216" s="240"/>
      <c r="L216" s="240"/>
      <c r="M216" s="240" t="s">
        <v>2112</v>
      </c>
      <c r="N216" s="240"/>
      <c r="O216" s="240"/>
      <c r="P216" s="224">
        <v>205.90299999999999</v>
      </c>
      <c r="Q216" s="224" t="s">
        <v>2112</v>
      </c>
      <c r="R216" s="235">
        <f t="shared" ref="R216" si="393">F215+F217</f>
        <v>825</v>
      </c>
      <c r="S216" s="235">
        <f t="shared" ref="S216" si="394">R216/2</f>
        <v>412.5</v>
      </c>
      <c r="T216" s="224">
        <v>220</v>
      </c>
      <c r="U216" s="224">
        <v>222</v>
      </c>
      <c r="V216" s="230">
        <f t="shared" ref="V216" si="395">T216+U216</f>
        <v>442</v>
      </c>
      <c r="W216" s="224">
        <v>215</v>
      </c>
      <c r="X216" s="224">
        <v>218</v>
      </c>
      <c r="Y216" s="230">
        <f t="shared" ref="Y216" si="396">W216+X216</f>
        <v>433</v>
      </c>
      <c r="Z216" s="224" t="s">
        <v>3777</v>
      </c>
      <c r="AA216" s="224" t="s">
        <v>3778</v>
      </c>
      <c r="AB216" s="238">
        <v>555843.63399999996</v>
      </c>
      <c r="AC216" s="238">
        <v>3224047.503</v>
      </c>
      <c r="AD216" s="226"/>
      <c r="AE216" s="226"/>
      <c r="AF216" s="226"/>
      <c r="AG216" s="226"/>
      <c r="AH216" s="226" t="s">
        <v>1712</v>
      </c>
      <c r="AI216" s="1334"/>
      <c r="AJ216" s="243"/>
    </row>
    <row r="217" spans="1:36" ht="19.899999999999999" customHeight="1">
      <c r="A217" s="230"/>
      <c r="B217" s="224"/>
      <c r="C217" s="224"/>
      <c r="D217" s="224"/>
      <c r="E217" s="224"/>
      <c r="F217" s="238">
        <v>419</v>
      </c>
      <c r="G217" s="239"/>
      <c r="H217" s="234"/>
      <c r="I217" s="240"/>
      <c r="J217" s="240"/>
      <c r="K217" s="240"/>
      <c r="L217" s="240"/>
      <c r="M217" s="240"/>
      <c r="N217" s="240"/>
      <c r="O217" s="240"/>
      <c r="P217" s="224"/>
      <c r="Q217" s="224"/>
      <c r="R217" s="235"/>
      <c r="S217" s="235"/>
      <c r="T217" s="224"/>
      <c r="U217" s="224"/>
      <c r="V217" s="230"/>
      <c r="W217" s="224"/>
      <c r="X217" s="224"/>
      <c r="Y217" s="230"/>
      <c r="Z217" s="224"/>
      <c r="AA217" s="224"/>
      <c r="AB217" s="238"/>
      <c r="AC217" s="238"/>
      <c r="AD217" s="226" t="s">
        <v>3599</v>
      </c>
      <c r="AE217" s="226"/>
      <c r="AF217" s="226"/>
      <c r="AG217" s="226"/>
      <c r="AH217" s="226"/>
      <c r="AI217" s="1334"/>
      <c r="AJ217" s="243"/>
    </row>
    <row r="218" spans="1:36" ht="19.899999999999999" customHeight="1">
      <c r="A218" s="230">
        <v>106</v>
      </c>
      <c r="B218" s="224" t="s">
        <v>2112</v>
      </c>
      <c r="C218" s="224" t="s">
        <v>360</v>
      </c>
      <c r="D218" s="224" t="s">
        <v>280</v>
      </c>
      <c r="E218" s="224">
        <v>48.15</v>
      </c>
      <c r="F218" s="238"/>
      <c r="G218" s="239"/>
      <c r="H218" s="234">
        <f>H216+F217</f>
        <v>40508.013999999996</v>
      </c>
      <c r="I218" s="240"/>
      <c r="J218" s="240"/>
      <c r="K218" s="240"/>
      <c r="L218" s="240"/>
      <c r="M218" s="240" t="s">
        <v>2112</v>
      </c>
      <c r="N218" s="240"/>
      <c r="O218" s="240"/>
      <c r="P218" s="224">
        <v>206.65199999999999</v>
      </c>
      <c r="Q218" s="224" t="s">
        <v>2112</v>
      </c>
      <c r="R218" s="235">
        <f t="shared" ref="R218" si="397">F217+F219</f>
        <v>800</v>
      </c>
      <c r="S218" s="235">
        <f t="shared" ref="S218" si="398">R218/2</f>
        <v>400</v>
      </c>
      <c r="T218" s="224">
        <v>197</v>
      </c>
      <c r="U218" s="224">
        <v>180</v>
      </c>
      <c r="V218" s="230">
        <f t="shared" ref="V218" si="399">T218+U218</f>
        <v>377</v>
      </c>
      <c r="W218" s="224">
        <v>202</v>
      </c>
      <c r="X218" s="224">
        <v>184</v>
      </c>
      <c r="Y218" s="230">
        <f t="shared" ref="Y218" si="400">W218+X218</f>
        <v>386</v>
      </c>
      <c r="Z218" s="224" t="s">
        <v>3779</v>
      </c>
      <c r="AA218" s="224" t="s">
        <v>3780</v>
      </c>
      <c r="AB218" s="238">
        <v>555920.53500000003</v>
      </c>
      <c r="AC218" s="238">
        <v>3224459.3859999999</v>
      </c>
      <c r="AD218" s="226"/>
      <c r="AE218" s="226"/>
      <c r="AF218" s="226"/>
      <c r="AG218" s="226"/>
      <c r="AH218" s="226" t="s">
        <v>1712</v>
      </c>
      <c r="AI218" s="1334"/>
      <c r="AJ218" s="243"/>
    </row>
    <row r="219" spans="1:36" ht="19.899999999999999" customHeight="1">
      <c r="A219" s="230"/>
      <c r="B219" s="224"/>
      <c r="C219" s="224"/>
      <c r="D219" s="224"/>
      <c r="E219" s="224"/>
      <c r="F219" s="238">
        <v>381</v>
      </c>
      <c r="G219" s="239"/>
      <c r="H219" s="234"/>
      <c r="I219" s="240"/>
      <c r="J219" s="240"/>
      <c r="K219" s="240"/>
      <c r="L219" s="240"/>
      <c r="M219" s="240"/>
      <c r="N219" s="240"/>
      <c r="O219" s="240"/>
      <c r="P219" s="224"/>
      <c r="Q219" s="224"/>
      <c r="R219" s="235"/>
      <c r="S219" s="235"/>
      <c r="T219" s="224"/>
      <c r="U219" s="224"/>
      <c r="V219" s="230"/>
      <c r="W219" s="224"/>
      <c r="X219" s="224"/>
      <c r="Y219" s="230"/>
      <c r="Z219" s="224"/>
      <c r="AA219" s="224"/>
      <c r="AB219" s="238"/>
      <c r="AC219" s="238"/>
      <c r="AD219" s="226" t="s">
        <v>2558</v>
      </c>
      <c r="AE219" s="226"/>
      <c r="AF219" s="226"/>
      <c r="AG219" s="226"/>
      <c r="AH219" s="226"/>
      <c r="AI219" s="1334"/>
      <c r="AJ219" s="243"/>
    </row>
    <row r="220" spans="1:36" ht="19.899999999999999" customHeight="1">
      <c r="A220" s="230">
        <v>107</v>
      </c>
      <c r="B220" s="224" t="s">
        <v>2112</v>
      </c>
      <c r="C220" s="224" t="s">
        <v>361</v>
      </c>
      <c r="D220" s="224" t="s">
        <v>282</v>
      </c>
      <c r="E220" s="224">
        <v>51.15</v>
      </c>
      <c r="F220" s="238"/>
      <c r="G220" s="239"/>
      <c r="H220" s="234">
        <f>H218+F219</f>
        <v>40889.013999999996</v>
      </c>
      <c r="I220" s="240"/>
      <c r="J220" s="240"/>
      <c r="K220" s="240"/>
      <c r="L220" s="240"/>
      <c r="M220" s="240" t="s">
        <v>2112</v>
      </c>
      <c r="N220" s="240"/>
      <c r="O220" s="240"/>
      <c r="P220" s="224">
        <v>205.48</v>
      </c>
      <c r="Q220" s="224" t="s">
        <v>2112</v>
      </c>
      <c r="R220" s="235">
        <f t="shared" ref="R220" si="401">F219+F221</f>
        <v>789</v>
      </c>
      <c r="S220" s="235">
        <f t="shared" ref="S220" si="402">R220/2</f>
        <v>394.5</v>
      </c>
      <c r="T220" s="224">
        <v>202</v>
      </c>
      <c r="U220" s="224">
        <v>221</v>
      </c>
      <c r="V220" s="230">
        <f t="shared" ref="V220" si="403">T220+U220</f>
        <v>423</v>
      </c>
      <c r="W220" s="224">
        <v>198</v>
      </c>
      <c r="X220" s="224">
        <v>216</v>
      </c>
      <c r="Y220" s="230">
        <f t="shared" ref="Y220" si="404">W220+X220</f>
        <v>414</v>
      </c>
      <c r="Z220" s="224" t="s">
        <v>3781</v>
      </c>
      <c r="AA220" s="224" t="s">
        <v>3782</v>
      </c>
      <c r="AB220" s="238">
        <v>555990.46200000006</v>
      </c>
      <c r="AC220" s="238">
        <v>3224833.9139999999</v>
      </c>
      <c r="AD220" s="226"/>
      <c r="AE220" s="226"/>
      <c r="AF220" s="226"/>
      <c r="AG220" s="226"/>
      <c r="AH220" s="242" t="s">
        <v>1712</v>
      </c>
      <c r="AI220" s="1334"/>
      <c r="AJ220" s="243"/>
    </row>
    <row r="221" spans="1:36" ht="19.899999999999999" customHeight="1">
      <c r="A221" s="230"/>
      <c r="B221" s="224"/>
      <c r="C221" s="224"/>
      <c r="D221" s="224"/>
      <c r="E221" s="224"/>
      <c r="F221" s="238">
        <v>408</v>
      </c>
      <c r="G221" s="239"/>
      <c r="H221" s="234"/>
      <c r="I221" s="240"/>
      <c r="J221" s="240"/>
      <c r="K221" s="240"/>
      <c r="L221" s="240"/>
      <c r="M221" s="240"/>
      <c r="N221" s="240"/>
      <c r="O221" s="240"/>
      <c r="P221" s="224"/>
      <c r="Q221" s="224"/>
      <c r="R221" s="235"/>
      <c r="S221" s="235"/>
      <c r="T221" s="224"/>
      <c r="U221" s="224"/>
      <c r="V221" s="230"/>
      <c r="W221" s="224"/>
      <c r="X221" s="224"/>
      <c r="Y221" s="230"/>
      <c r="Z221" s="224"/>
      <c r="AA221" s="224"/>
      <c r="AB221" s="238"/>
      <c r="AC221" s="238"/>
      <c r="AD221" s="226" t="s">
        <v>2558</v>
      </c>
      <c r="AE221" s="226"/>
      <c r="AF221" s="226"/>
      <c r="AG221" s="226"/>
      <c r="AH221" s="226"/>
      <c r="AI221" s="1335"/>
      <c r="AJ221" s="243"/>
    </row>
    <row r="222" spans="1:36" ht="19.899999999999999" customHeight="1">
      <c r="A222" s="230">
        <v>108</v>
      </c>
      <c r="B222" s="224" t="s">
        <v>2112</v>
      </c>
      <c r="C222" s="224" t="s">
        <v>177</v>
      </c>
      <c r="D222" s="224" t="s">
        <v>280</v>
      </c>
      <c r="E222" s="224">
        <v>48.15</v>
      </c>
      <c r="F222" s="238"/>
      <c r="G222" s="239"/>
      <c r="H222" s="234">
        <f>H220+F221</f>
        <v>41297.013999999996</v>
      </c>
      <c r="I222" s="240"/>
      <c r="J222" s="240"/>
      <c r="K222" s="240"/>
      <c r="L222" s="240"/>
      <c r="M222" s="240" t="s">
        <v>2112</v>
      </c>
      <c r="N222" s="240"/>
      <c r="O222" s="240"/>
      <c r="P222" s="224">
        <v>205.47200000000001</v>
      </c>
      <c r="Q222" s="224" t="s">
        <v>2112</v>
      </c>
      <c r="R222" s="235">
        <f t="shared" ref="R222" si="405">F221+F223</f>
        <v>806</v>
      </c>
      <c r="S222" s="235">
        <f t="shared" ref="S222" si="406">R222/2</f>
        <v>403</v>
      </c>
      <c r="T222" s="224">
        <v>187</v>
      </c>
      <c r="U222" s="224">
        <v>172</v>
      </c>
      <c r="V222" s="230">
        <f t="shared" ref="V222" si="407">T222+U222</f>
        <v>359</v>
      </c>
      <c r="W222" s="224">
        <v>193</v>
      </c>
      <c r="X222" s="224">
        <v>181</v>
      </c>
      <c r="Y222" s="230">
        <f t="shared" ref="Y222" si="408">W222+X222</f>
        <v>374</v>
      </c>
      <c r="Z222" s="224" t="s">
        <v>3783</v>
      </c>
      <c r="AA222" s="224" t="s">
        <v>3784</v>
      </c>
      <c r="AB222" s="238">
        <v>556065.34299999999</v>
      </c>
      <c r="AC222" s="238">
        <v>3225234.983</v>
      </c>
      <c r="AD222" s="226"/>
      <c r="AE222" s="226"/>
      <c r="AF222" s="226"/>
      <c r="AG222" s="226"/>
      <c r="AH222" s="226" t="s">
        <v>884</v>
      </c>
      <c r="AI222" s="1333" t="s">
        <v>55</v>
      </c>
      <c r="AJ222" s="243"/>
    </row>
    <row r="223" spans="1:36" ht="19.899999999999999" customHeight="1">
      <c r="A223" s="230"/>
      <c r="B223" s="224"/>
      <c r="C223" s="224"/>
      <c r="D223" s="224"/>
      <c r="E223" s="224"/>
      <c r="F223" s="238">
        <v>398</v>
      </c>
      <c r="G223" s="239"/>
      <c r="H223" s="234"/>
      <c r="I223" s="240"/>
      <c r="J223" s="240"/>
      <c r="K223" s="240"/>
      <c r="L223" s="240"/>
      <c r="M223" s="240"/>
      <c r="N223" s="240"/>
      <c r="O223" s="240"/>
      <c r="P223" s="224"/>
      <c r="Q223" s="224"/>
      <c r="R223" s="235"/>
      <c r="S223" s="235"/>
      <c r="T223" s="224"/>
      <c r="U223" s="224"/>
      <c r="V223" s="230"/>
      <c r="W223" s="224"/>
      <c r="X223" s="224"/>
      <c r="Y223" s="230"/>
      <c r="Z223" s="224"/>
      <c r="AA223" s="224"/>
      <c r="AB223" s="238"/>
      <c r="AC223" s="238"/>
      <c r="AD223" s="226" t="s">
        <v>2581</v>
      </c>
      <c r="AE223" s="226"/>
      <c r="AF223" s="226"/>
      <c r="AG223" s="226"/>
      <c r="AH223" s="226"/>
      <c r="AI223" s="1334"/>
      <c r="AJ223" s="243"/>
    </row>
    <row r="224" spans="1:36" ht="19.899999999999999" customHeight="1">
      <c r="A224" s="230">
        <v>109</v>
      </c>
      <c r="B224" s="224" t="s">
        <v>2112</v>
      </c>
      <c r="C224" s="224" t="s">
        <v>362</v>
      </c>
      <c r="D224" s="224" t="s">
        <v>282</v>
      </c>
      <c r="E224" s="224">
        <v>51.15</v>
      </c>
      <c r="F224" s="238"/>
      <c r="G224" s="239"/>
      <c r="H224" s="234">
        <f>H222+F223</f>
        <v>41695.013999999996</v>
      </c>
      <c r="I224" s="240"/>
      <c r="J224" s="240"/>
      <c r="K224" s="240"/>
      <c r="L224" s="240"/>
      <c r="M224" s="240" t="s">
        <v>2112</v>
      </c>
      <c r="N224" s="240"/>
      <c r="O224" s="240"/>
      <c r="P224" s="224">
        <v>207.166</v>
      </c>
      <c r="Q224" s="224" t="s">
        <v>2112</v>
      </c>
      <c r="R224" s="235">
        <f t="shared" ref="R224" si="409">F223+F225</f>
        <v>803.18499999999995</v>
      </c>
      <c r="S224" s="235">
        <f t="shared" ref="S224" si="410">R224/2</f>
        <v>401.59249999999997</v>
      </c>
      <c r="T224" s="224">
        <v>227</v>
      </c>
      <c r="U224" s="224">
        <v>225</v>
      </c>
      <c r="V224" s="230">
        <f t="shared" ref="V224" si="411">T224+U224</f>
        <v>452</v>
      </c>
      <c r="W224" s="224">
        <v>218</v>
      </c>
      <c r="X224" s="224">
        <v>218</v>
      </c>
      <c r="Y224" s="230">
        <f t="shared" ref="Y224" si="412">W224+X224</f>
        <v>436</v>
      </c>
      <c r="Z224" s="224" t="s">
        <v>3785</v>
      </c>
      <c r="AA224" s="224" t="s">
        <v>3786</v>
      </c>
      <c r="AB224" s="238">
        <v>556138.39</v>
      </c>
      <c r="AC224" s="238">
        <v>3225626.2230000002</v>
      </c>
      <c r="AD224" s="226"/>
      <c r="AE224" s="226"/>
      <c r="AF224" s="226"/>
      <c r="AG224" s="226"/>
      <c r="AH224" s="226" t="s">
        <v>884</v>
      </c>
      <c r="AI224" s="1334"/>
      <c r="AJ224" s="243"/>
    </row>
    <row r="225" spans="1:36" ht="19.899999999999999" customHeight="1">
      <c r="A225" s="230"/>
      <c r="B225" s="224"/>
      <c r="C225" s="224"/>
      <c r="D225" s="224"/>
      <c r="E225" s="224"/>
      <c r="F225" s="238">
        <v>405.185</v>
      </c>
      <c r="G225" s="239"/>
      <c r="H225" s="234"/>
      <c r="I225" s="240"/>
      <c r="J225" s="240"/>
      <c r="K225" s="240"/>
      <c r="L225" s="240"/>
      <c r="M225" s="240"/>
      <c r="N225" s="240"/>
      <c r="O225" s="240"/>
      <c r="P225" s="224"/>
      <c r="Q225" s="224"/>
      <c r="R225" s="235"/>
      <c r="S225" s="235"/>
      <c r="T225" s="224"/>
      <c r="U225" s="224"/>
      <c r="V225" s="230"/>
      <c r="W225" s="224"/>
      <c r="X225" s="224"/>
      <c r="Y225" s="230"/>
      <c r="Z225" s="224"/>
      <c r="AA225" s="224"/>
      <c r="AB225" s="238"/>
      <c r="AC225" s="238"/>
      <c r="AD225" s="226" t="s">
        <v>2642</v>
      </c>
      <c r="AE225" s="226"/>
      <c r="AF225" s="226"/>
      <c r="AG225" s="226"/>
      <c r="AH225" s="226"/>
      <c r="AI225" s="1334"/>
      <c r="AJ225" s="243"/>
    </row>
    <row r="226" spans="1:36" ht="19.899999999999999" customHeight="1">
      <c r="A226" s="230">
        <v>110</v>
      </c>
      <c r="B226" s="224" t="s">
        <v>3787</v>
      </c>
      <c r="C226" s="224" t="s">
        <v>363</v>
      </c>
      <c r="D226" s="224" t="s">
        <v>297</v>
      </c>
      <c r="E226" s="224">
        <v>46.87</v>
      </c>
      <c r="F226" s="238"/>
      <c r="G226" s="239">
        <f>SUM(F211:F225)</f>
        <v>3147.1849999999999</v>
      </c>
      <c r="H226" s="234">
        <f>H224+F225</f>
        <v>42100.198999999993</v>
      </c>
      <c r="I226" s="240"/>
      <c r="J226" s="240"/>
      <c r="K226" s="240"/>
      <c r="L226" s="240"/>
      <c r="M226" s="240" t="s">
        <v>2112</v>
      </c>
      <c r="N226" s="240"/>
      <c r="O226" s="240"/>
      <c r="P226" s="224">
        <v>206.26</v>
      </c>
      <c r="Q226" s="224" t="s">
        <v>3788</v>
      </c>
      <c r="R226" s="235">
        <f t="shared" ref="R226" si="413">F225+F227</f>
        <v>801.18499999999995</v>
      </c>
      <c r="S226" s="235">
        <f t="shared" ref="S226" si="414">R226/2</f>
        <v>400.59249999999997</v>
      </c>
      <c r="T226" s="224">
        <v>181</v>
      </c>
      <c r="U226" s="224">
        <v>201</v>
      </c>
      <c r="V226" s="230">
        <f t="shared" ref="V226" si="415">T226+U226</f>
        <v>382</v>
      </c>
      <c r="W226" s="224">
        <v>189</v>
      </c>
      <c r="X226" s="224">
        <v>201</v>
      </c>
      <c r="Y226" s="230">
        <f t="shared" ref="Y226" si="416">W226+X226</f>
        <v>390</v>
      </c>
      <c r="Z226" s="224" t="s">
        <v>3789</v>
      </c>
      <c r="AA226" s="224" t="s">
        <v>3790</v>
      </c>
      <c r="AB226" s="238">
        <v>556212.755</v>
      </c>
      <c r="AC226" s="238">
        <v>3226024.5249999999</v>
      </c>
      <c r="AD226" s="226"/>
      <c r="AE226" s="226"/>
      <c r="AF226" s="226"/>
      <c r="AG226" s="226"/>
      <c r="AH226" s="226" t="s">
        <v>884</v>
      </c>
      <c r="AI226" s="1334"/>
      <c r="AJ226" s="243"/>
    </row>
    <row r="227" spans="1:36" ht="42">
      <c r="A227" s="230"/>
      <c r="B227" s="224"/>
      <c r="C227" s="224"/>
      <c r="D227" s="224"/>
      <c r="E227" s="224"/>
      <c r="F227" s="238">
        <v>396</v>
      </c>
      <c r="G227" s="239"/>
      <c r="H227" s="234"/>
      <c r="I227" s="240"/>
      <c r="J227" s="240"/>
      <c r="K227" s="240"/>
      <c r="L227" s="240"/>
      <c r="M227" s="240"/>
      <c r="N227" s="240"/>
      <c r="O227" s="240"/>
      <c r="P227" s="224"/>
      <c r="Q227" s="224"/>
      <c r="R227" s="235"/>
      <c r="S227" s="235"/>
      <c r="T227" s="224"/>
      <c r="U227" s="224"/>
      <c r="V227" s="230"/>
      <c r="W227" s="224"/>
      <c r="X227" s="224"/>
      <c r="Y227" s="230"/>
      <c r="Z227" s="224"/>
      <c r="AA227" s="224"/>
      <c r="AB227" s="238"/>
      <c r="AC227" s="238"/>
      <c r="AD227" s="230" t="s">
        <v>3791</v>
      </c>
      <c r="AE227" s="226"/>
      <c r="AF227" s="226"/>
      <c r="AG227" s="226"/>
      <c r="AH227" s="226"/>
      <c r="AI227" s="1334"/>
      <c r="AJ227" s="243"/>
    </row>
    <row r="228" spans="1:36" ht="19.899999999999999" customHeight="1">
      <c r="A228" s="230">
        <v>111</v>
      </c>
      <c r="B228" s="224" t="s">
        <v>2112</v>
      </c>
      <c r="C228" s="224" t="s">
        <v>364</v>
      </c>
      <c r="D228" s="224" t="s">
        <v>280</v>
      </c>
      <c r="E228" s="224">
        <v>48.15</v>
      </c>
      <c r="F228" s="238"/>
      <c r="G228" s="239"/>
      <c r="H228" s="234">
        <f>H226+F227</f>
        <v>42496.198999999993</v>
      </c>
      <c r="I228" s="240"/>
      <c r="J228" s="240"/>
      <c r="K228" s="240"/>
      <c r="L228" s="240"/>
      <c r="M228" s="240" t="s">
        <v>2112</v>
      </c>
      <c r="N228" s="240"/>
      <c r="O228" s="240"/>
      <c r="P228" s="224">
        <v>205.821</v>
      </c>
      <c r="Q228" s="224" t="s">
        <v>2112</v>
      </c>
      <c r="R228" s="235">
        <f t="shared" ref="R228" si="417">F227+F229</f>
        <v>782</v>
      </c>
      <c r="S228" s="235">
        <f t="shared" ref="S228" si="418">R228/2</f>
        <v>391</v>
      </c>
      <c r="T228" s="224">
        <v>195</v>
      </c>
      <c r="U228" s="224">
        <v>194</v>
      </c>
      <c r="V228" s="230">
        <f t="shared" ref="V228" si="419">T228+U228</f>
        <v>389</v>
      </c>
      <c r="W228" s="224">
        <v>197</v>
      </c>
      <c r="X228" s="224">
        <v>194</v>
      </c>
      <c r="Y228" s="230">
        <f t="shared" ref="Y228" si="420">W228+X228</f>
        <v>391</v>
      </c>
      <c r="Z228" s="224" t="s">
        <v>3792</v>
      </c>
      <c r="AA228" s="224" t="s">
        <v>3793</v>
      </c>
      <c r="AB228" s="238">
        <v>556258.625</v>
      </c>
      <c r="AC228" s="238">
        <v>3226417.8590000002</v>
      </c>
      <c r="AD228" s="226"/>
      <c r="AE228" s="226"/>
      <c r="AF228" s="226"/>
      <c r="AG228" s="226"/>
      <c r="AH228" s="226" t="s">
        <v>884</v>
      </c>
      <c r="AI228" s="1334"/>
      <c r="AJ228" s="243"/>
    </row>
    <row r="229" spans="1:36" ht="19.899999999999999" customHeight="1">
      <c r="A229" s="230"/>
      <c r="B229" s="224"/>
      <c r="C229" s="224"/>
      <c r="D229" s="224"/>
      <c r="E229" s="224"/>
      <c r="F229" s="238">
        <v>386</v>
      </c>
      <c r="G229" s="239"/>
      <c r="H229" s="234"/>
      <c r="I229" s="240"/>
      <c r="J229" s="240"/>
      <c r="K229" s="240"/>
      <c r="L229" s="240"/>
      <c r="M229" s="240"/>
      <c r="N229" s="240"/>
      <c r="O229" s="240"/>
      <c r="P229" s="224"/>
      <c r="Q229" s="224"/>
      <c r="R229" s="235"/>
      <c r="S229" s="235"/>
      <c r="T229" s="224"/>
      <c r="U229" s="224"/>
      <c r="V229" s="230"/>
      <c r="W229" s="224"/>
      <c r="X229" s="224"/>
      <c r="Y229" s="230"/>
      <c r="Z229" s="224"/>
      <c r="AA229" s="224"/>
      <c r="AB229" s="238"/>
      <c r="AC229" s="238"/>
      <c r="AD229" s="226" t="s">
        <v>2592</v>
      </c>
      <c r="AE229" s="226"/>
      <c r="AF229" s="226"/>
      <c r="AG229" s="226"/>
      <c r="AH229" s="226"/>
      <c r="AI229" s="1334"/>
      <c r="AJ229" s="243"/>
    </row>
    <row r="230" spans="1:36" ht="19.899999999999999" customHeight="1">
      <c r="A230" s="230">
        <v>112</v>
      </c>
      <c r="B230" s="224" t="s">
        <v>2112</v>
      </c>
      <c r="C230" s="224" t="s">
        <v>365</v>
      </c>
      <c r="D230" s="224" t="s">
        <v>280</v>
      </c>
      <c r="E230" s="224">
        <v>48.15</v>
      </c>
      <c r="F230" s="238"/>
      <c r="G230" s="239"/>
      <c r="H230" s="234">
        <f>H228+F229</f>
        <v>42882.198999999993</v>
      </c>
      <c r="I230" s="240"/>
      <c r="J230" s="240"/>
      <c r="K230" s="240"/>
      <c r="L230" s="240"/>
      <c r="M230" s="240" t="s">
        <v>2112</v>
      </c>
      <c r="N230" s="240"/>
      <c r="O230" s="240"/>
      <c r="P230" s="224">
        <v>205.66399999999999</v>
      </c>
      <c r="Q230" s="224" t="s">
        <v>2112</v>
      </c>
      <c r="R230" s="235">
        <f t="shared" ref="R230" si="421">F229+F231</f>
        <v>759</v>
      </c>
      <c r="S230" s="235">
        <f t="shared" ref="S230" si="422">R230/2</f>
        <v>379.5</v>
      </c>
      <c r="T230" s="224">
        <v>192</v>
      </c>
      <c r="U230" s="224">
        <v>196</v>
      </c>
      <c r="V230" s="230">
        <f t="shared" ref="V230" si="423">T230+U230</f>
        <v>388</v>
      </c>
      <c r="W230" s="224">
        <v>193</v>
      </c>
      <c r="X230" s="224">
        <v>193</v>
      </c>
      <c r="Y230" s="230">
        <f t="shared" ref="Y230" si="424">W230+X230</f>
        <v>386</v>
      </c>
      <c r="Z230" s="224" t="s">
        <v>3794</v>
      </c>
      <c r="AA230" s="224" t="s">
        <v>3795</v>
      </c>
      <c r="AB230" s="238">
        <v>556303.33700000006</v>
      </c>
      <c r="AC230" s="238">
        <v>3226801.2609999999</v>
      </c>
      <c r="AD230" s="226"/>
      <c r="AE230" s="226"/>
      <c r="AF230" s="226"/>
      <c r="AG230" s="226"/>
      <c r="AH230" s="226" t="s">
        <v>884</v>
      </c>
      <c r="AI230" s="1334"/>
      <c r="AJ230" s="243"/>
    </row>
    <row r="231" spans="1:36">
      <c r="A231" s="230"/>
      <c r="B231" s="224"/>
      <c r="C231" s="224"/>
      <c r="D231" s="224"/>
      <c r="E231" s="224"/>
      <c r="F231" s="238">
        <v>373</v>
      </c>
      <c r="G231" s="239"/>
      <c r="H231" s="234"/>
      <c r="I231" s="240"/>
      <c r="J231" s="240"/>
      <c r="K231" s="240"/>
      <c r="L231" s="240"/>
      <c r="M231" s="240"/>
      <c r="N231" s="240"/>
      <c r="O231" s="240"/>
      <c r="P231" s="224"/>
      <c r="Q231" s="224"/>
      <c r="R231" s="235"/>
      <c r="S231" s="235"/>
      <c r="T231" s="224"/>
      <c r="U231" s="224"/>
      <c r="V231" s="230"/>
      <c r="W231" s="224"/>
      <c r="X231" s="224"/>
      <c r="Y231" s="230"/>
      <c r="Z231" s="224"/>
      <c r="AA231" s="224"/>
      <c r="AB231" s="238"/>
      <c r="AC231" s="238"/>
      <c r="AD231" s="230" t="s">
        <v>3796</v>
      </c>
      <c r="AE231" s="226"/>
      <c r="AF231" s="226"/>
      <c r="AG231" s="226"/>
      <c r="AH231" s="226"/>
      <c r="AI231" s="1334"/>
      <c r="AJ231" s="243"/>
    </row>
    <row r="232" spans="1:36" ht="19.899999999999999" customHeight="1">
      <c r="A232" s="230">
        <v>113</v>
      </c>
      <c r="B232" s="224" t="s">
        <v>2112</v>
      </c>
      <c r="C232" s="224" t="s">
        <v>369</v>
      </c>
      <c r="D232" s="224" t="s">
        <v>381</v>
      </c>
      <c r="E232" s="224">
        <v>46.65</v>
      </c>
      <c r="F232" s="238"/>
      <c r="G232" s="239"/>
      <c r="H232" s="234">
        <f>H230+F231</f>
        <v>43255.198999999993</v>
      </c>
      <c r="I232" s="240"/>
      <c r="J232" s="240"/>
      <c r="K232" s="240"/>
      <c r="L232" s="240"/>
      <c r="M232" s="240" t="s">
        <v>2112</v>
      </c>
      <c r="N232" s="240"/>
      <c r="O232" s="240"/>
      <c r="P232" s="224">
        <v>205.709</v>
      </c>
      <c r="Q232" s="224" t="s">
        <v>2112</v>
      </c>
      <c r="R232" s="235">
        <f t="shared" ref="R232" si="425">F231+F233</f>
        <v>736</v>
      </c>
      <c r="S232" s="235">
        <f t="shared" ref="S232" si="426">R232/2</f>
        <v>368</v>
      </c>
      <c r="T232" s="224">
        <v>177</v>
      </c>
      <c r="U232" s="224">
        <v>189</v>
      </c>
      <c r="V232" s="230">
        <f t="shared" ref="V232" si="427">T232+U232</f>
        <v>366</v>
      </c>
      <c r="W232" s="224">
        <v>181</v>
      </c>
      <c r="X232" s="224">
        <v>187</v>
      </c>
      <c r="Y232" s="230">
        <f t="shared" ref="Y232" si="428">W232+X232</f>
        <v>368</v>
      </c>
      <c r="Z232" s="224" t="s">
        <v>3797</v>
      </c>
      <c r="AA232" s="224" t="s">
        <v>3798</v>
      </c>
      <c r="AB232" s="238">
        <v>556346.54399999999</v>
      </c>
      <c r="AC232" s="238">
        <v>3227171.75</v>
      </c>
      <c r="AD232" s="226"/>
      <c r="AE232" s="226"/>
      <c r="AF232" s="226"/>
      <c r="AG232" s="226"/>
      <c r="AH232" s="226" t="s">
        <v>884</v>
      </c>
      <c r="AI232" s="1334"/>
      <c r="AJ232" s="243"/>
    </row>
    <row r="233" spans="1:36" ht="19.899999999999999" customHeight="1">
      <c r="A233" s="230"/>
      <c r="B233" s="224"/>
      <c r="C233" s="224"/>
      <c r="D233" s="224"/>
      <c r="E233" s="224"/>
      <c r="F233" s="238">
        <v>363</v>
      </c>
      <c r="G233" s="239"/>
      <c r="H233" s="234"/>
      <c r="I233" s="240"/>
      <c r="J233" s="240"/>
      <c r="K233" s="240"/>
      <c r="L233" s="240"/>
      <c r="M233" s="240"/>
      <c r="N233" s="240"/>
      <c r="O233" s="240"/>
      <c r="P233" s="224"/>
      <c r="Q233" s="224"/>
      <c r="R233" s="235"/>
      <c r="S233" s="235"/>
      <c r="T233" s="224"/>
      <c r="U233" s="224"/>
      <c r="V233" s="230"/>
      <c r="W233" s="224"/>
      <c r="X233" s="224"/>
      <c r="Y233" s="230"/>
      <c r="Z233" s="224"/>
      <c r="AA233" s="224"/>
      <c r="AB233" s="238"/>
      <c r="AC233" s="238"/>
      <c r="AD233" s="226" t="s">
        <v>2589</v>
      </c>
      <c r="AE233" s="226"/>
      <c r="AF233" s="226"/>
      <c r="AG233" s="226"/>
      <c r="AH233" s="226"/>
      <c r="AI233" s="1334"/>
      <c r="AJ233" s="243"/>
    </row>
    <row r="234" spans="1:36" ht="19.899999999999999" customHeight="1">
      <c r="A234" s="230">
        <v>114</v>
      </c>
      <c r="B234" s="224" t="s">
        <v>2112</v>
      </c>
      <c r="C234" s="224" t="s">
        <v>370</v>
      </c>
      <c r="D234" s="224" t="s">
        <v>381</v>
      </c>
      <c r="E234" s="224">
        <v>46.65</v>
      </c>
      <c r="F234" s="238"/>
      <c r="G234" s="239"/>
      <c r="H234" s="234">
        <f>H232+F233</f>
        <v>43618.198999999993</v>
      </c>
      <c r="I234" s="240"/>
      <c r="J234" s="240"/>
      <c r="K234" s="240"/>
      <c r="L234" s="240"/>
      <c r="M234" s="240" t="s">
        <v>2112</v>
      </c>
      <c r="N234" s="240"/>
      <c r="O234" s="240"/>
      <c r="P234" s="224">
        <v>204.601</v>
      </c>
      <c r="Q234" s="224" t="s">
        <v>2112</v>
      </c>
      <c r="R234" s="235">
        <f t="shared" ref="R234" si="429">F233+F235</f>
        <v>746.04300000000001</v>
      </c>
      <c r="S234" s="235">
        <f t="shared" ref="S234" si="430">R234/2</f>
        <v>373.0215</v>
      </c>
      <c r="T234" s="224">
        <v>174</v>
      </c>
      <c r="U234" s="224">
        <v>166</v>
      </c>
      <c r="V234" s="230">
        <f t="shared" ref="V234" si="431">T234+U234</f>
        <v>340</v>
      </c>
      <c r="W234" s="224">
        <v>177</v>
      </c>
      <c r="X234" s="224">
        <v>175</v>
      </c>
      <c r="Y234" s="230">
        <f t="shared" ref="Y234" si="432">W234+X234</f>
        <v>352</v>
      </c>
      <c r="Z234" s="224" t="s">
        <v>3799</v>
      </c>
      <c r="AA234" s="224" t="s">
        <v>3800</v>
      </c>
      <c r="AB234" s="238">
        <v>556388.59100000001</v>
      </c>
      <c r="AC234" s="238">
        <v>3227532.3059999999</v>
      </c>
      <c r="AD234" s="226"/>
      <c r="AE234" s="226"/>
      <c r="AF234" s="226"/>
      <c r="AG234" s="226"/>
      <c r="AH234" s="226" t="s">
        <v>884</v>
      </c>
      <c r="AI234" s="1334"/>
      <c r="AJ234" s="243"/>
    </row>
    <row r="235" spans="1:36" ht="63">
      <c r="A235" s="230"/>
      <c r="B235" s="224"/>
      <c r="C235" s="224"/>
      <c r="D235" s="224"/>
      <c r="E235" s="224"/>
      <c r="F235" s="238">
        <v>383.04300000000001</v>
      </c>
      <c r="G235" s="239"/>
      <c r="H235" s="234"/>
      <c r="I235" s="240"/>
      <c r="J235" s="240"/>
      <c r="K235" s="240"/>
      <c r="L235" s="240"/>
      <c r="M235" s="240"/>
      <c r="N235" s="240"/>
      <c r="O235" s="240"/>
      <c r="P235" s="224"/>
      <c r="Q235" s="224"/>
      <c r="R235" s="235"/>
      <c r="S235" s="235"/>
      <c r="T235" s="224"/>
      <c r="U235" s="224"/>
      <c r="V235" s="230"/>
      <c r="W235" s="224"/>
      <c r="X235" s="224"/>
      <c r="Y235" s="230"/>
      <c r="Z235" s="224"/>
      <c r="AA235" s="224"/>
      <c r="AB235" s="238"/>
      <c r="AC235" s="238"/>
      <c r="AD235" s="230" t="s">
        <v>3801</v>
      </c>
      <c r="AE235" s="226"/>
      <c r="AF235" s="226"/>
      <c r="AG235" s="226"/>
      <c r="AH235" s="226"/>
      <c r="AI235" s="1334"/>
      <c r="AJ235" s="243"/>
    </row>
    <row r="236" spans="1:36" ht="19.899999999999999" customHeight="1">
      <c r="A236" s="230">
        <v>115</v>
      </c>
      <c r="B236" s="224" t="s">
        <v>2406</v>
      </c>
      <c r="C236" s="224" t="s">
        <v>179</v>
      </c>
      <c r="D236" s="224" t="s">
        <v>350</v>
      </c>
      <c r="E236" s="224">
        <v>50.07</v>
      </c>
      <c r="F236" s="238"/>
      <c r="G236" s="239">
        <f>SUM(F227:F235)</f>
        <v>1901.0430000000001</v>
      </c>
      <c r="H236" s="234">
        <f>H234+F235</f>
        <v>44001.241999999991</v>
      </c>
      <c r="I236" s="240"/>
      <c r="J236" s="240"/>
      <c r="K236" s="240"/>
      <c r="L236" s="240"/>
      <c r="M236" s="240" t="s">
        <v>2112</v>
      </c>
      <c r="N236" s="240"/>
      <c r="O236" s="240"/>
      <c r="P236" s="224">
        <v>204.27500000000001</v>
      </c>
      <c r="Q236" s="224" t="s">
        <v>3802</v>
      </c>
      <c r="R236" s="235">
        <f t="shared" ref="R236" si="433">F235+F237</f>
        <v>808.04300000000001</v>
      </c>
      <c r="S236" s="235">
        <f t="shared" ref="S236" si="434">R236/2</f>
        <v>404.0215</v>
      </c>
      <c r="T236" s="224">
        <v>218</v>
      </c>
      <c r="U236" s="224">
        <v>205</v>
      </c>
      <c r="V236" s="230">
        <f t="shared" ref="V236" si="435">T236+U236</f>
        <v>423</v>
      </c>
      <c r="W236" s="224">
        <v>209</v>
      </c>
      <c r="X236" s="224">
        <v>208</v>
      </c>
      <c r="Y236" s="230">
        <f t="shared" ref="Y236" si="436">W236+X236</f>
        <v>417</v>
      </c>
      <c r="Z236" s="224" t="s">
        <v>3803</v>
      </c>
      <c r="AA236" s="224" t="s">
        <v>3804</v>
      </c>
      <c r="AB236" s="238">
        <v>556432.96100000001</v>
      </c>
      <c r="AC236" s="238">
        <v>3227912.7710000002</v>
      </c>
      <c r="AD236" s="226"/>
      <c r="AE236" s="226"/>
      <c r="AF236" s="226"/>
      <c r="AG236" s="226"/>
      <c r="AH236" s="226" t="s">
        <v>884</v>
      </c>
      <c r="AI236" s="1334"/>
      <c r="AJ236" s="243"/>
    </row>
    <row r="237" spans="1:36" ht="42">
      <c r="A237" s="230"/>
      <c r="B237" s="224"/>
      <c r="C237" s="224"/>
      <c r="D237" s="224"/>
      <c r="E237" s="224"/>
      <c r="F237" s="238">
        <v>425</v>
      </c>
      <c r="G237" s="239"/>
      <c r="H237" s="234"/>
      <c r="I237" s="240"/>
      <c r="J237" s="240"/>
      <c r="K237" s="240"/>
      <c r="L237" s="240"/>
      <c r="M237" s="240"/>
      <c r="N237" s="240"/>
      <c r="O237" s="240"/>
      <c r="P237" s="224"/>
      <c r="Q237" s="224"/>
      <c r="R237" s="235"/>
      <c r="S237" s="235"/>
      <c r="T237" s="224"/>
      <c r="U237" s="224"/>
      <c r="V237" s="230"/>
      <c r="W237" s="224"/>
      <c r="X237" s="224"/>
      <c r="Y237" s="230"/>
      <c r="Z237" s="224"/>
      <c r="AA237" s="224"/>
      <c r="AB237" s="238"/>
      <c r="AC237" s="238"/>
      <c r="AD237" s="230" t="s">
        <v>3608</v>
      </c>
      <c r="AE237" s="226"/>
      <c r="AF237" s="226"/>
      <c r="AG237" s="226"/>
      <c r="AH237" s="226"/>
      <c r="AI237" s="1334"/>
      <c r="AJ237" s="243"/>
    </row>
    <row r="238" spans="1:36" ht="19.899999999999999" customHeight="1">
      <c r="A238" s="230">
        <v>116</v>
      </c>
      <c r="B238" s="224" t="s">
        <v>2112</v>
      </c>
      <c r="C238" s="224" t="s">
        <v>371</v>
      </c>
      <c r="D238" s="224" t="s">
        <v>282</v>
      </c>
      <c r="E238" s="224">
        <v>51.15</v>
      </c>
      <c r="F238" s="238"/>
      <c r="G238" s="239"/>
      <c r="H238" s="234">
        <f>H236+F237</f>
        <v>44426.241999999991</v>
      </c>
      <c r="I238" s="240"/>
      <c r="J238" s="240"/>
      <c r="K238" s="240"/>
      <c r="L238" s="240"/>
      <c r="M238" s="240" t="s">
        <v>2112</v>
      </c>
      <c r="N238" s="240"/>
      <c r="O238" s="240"/>
      <c r="P238" s="224">
        <v>205.851</v>
      </c>
      <c r="Q238" s="224" t="s">
        <v>2112</v>
      </c>
      <c r="R238" s="235">
        <f t="shared" ref="R238" si="437">F237+F239</f>
        <v>813</v>
      </c>
      <c r="S238" s="235">
        <f t="shared" ref="S238" si="438">R238/2</f>
        <v>406.5</v>
      </c>
      <c r="T238" s="224">
        <v>221</v>
      </c>
      <c r="U238" s="224">
        <v>231</v>
      </c>
      <c r="V238" s="230">
        <f t="shared" ref="V238" si="439">T238+U238</f>
        <v>452</v>
      </c>
      <c r="W238" s="224">
        <v>219</v>
      </c>
      <c r="X238" s="224">
        <v>219</v>
      </c>
      <c r="Y238" s="230">
        <f t="shared" ref="Y238" si="440">W238+X238</f>
        <v>438</v>
      </c>
      <c r="Z238" s="224" t="s">
        <v>3805</v>
      </c>
      <c r="AA238" s="224" t="s">
        <v>3806</v>
      </c>
      <c r="AB238" s="238">
        <v>556643.26899999997</v>
      </c>
      <c r="AC238" s="238">
        <v>3228282.0890000002</v>
      </c>
      <c r="AD238" s="226"/>
      <c r="AE238" s="226"/>
      <c r="AF238" s="226"/>
      <c r="AG238" s="226"/>
      <c r="AH238" s="226" t="s">
        <v>884</v>
      </c>
      <c r="AI238" s="1334"/>
      <c r="AJ238" s="243"/>
    </row>
    <row r="239" spans="1:36" ht="19.899999999999999" customHeight="1">
      <c r="A239" s="230"/>
      <c r="B239" s="224"/>
      <c r="C239" s="224"/>
      <c r="D239" s="224"/>
      <c r="E239" s="224"/>
      <c r="F239" s="238">
        <v>388</v>
      </c>
      <c r="G239" s="239"/>
      <c r="H239" s="234"/>
      <c r="I239" s="240"/>
      <c r="J239" s="240"/>
      <c r="K239" s="240"/>
      <c r="L239" s="240"/>
      <c r="M239" s="240"/>
      <c r="N239" s="240"/>
      <c r="O239" s="240"/>
      <c r="P239" s="224"/>
      <c r="Q239" s="224"/>
      <c r="R239" s="235"/>
      <c r="S239" s="235"/>
      <c r="T239" s="224"/>
      <c r="U239" s="224"/>
      <c r="V239" s="230"/>
      <c r="W239" s="224"/>
      <c r="X239" s="224"/>
      <c r="Y239" s="230"/>
      <c r="Z239" s="224"/>
      <c r="AA239" s="224"/>
      <c r="AB239" s="238"/>
      <c r="AC239" s="238"/>
      <c r="AD239" s="226" t="s">
        <v>2558</v>
      </c>
      <c r="AE239" s="226"/>
      <c r="AF239" s="226"/>
      <c r="AG239" s="226"/>
      <c r="AH239" s="226"/>
      <c r="AI239" s="1334"/>
      <c r="AJ239" s="243"/>
    </row>
    <row r="240" spans="1:36" ht="19.899999999999999" customHeight="1">
      <c r="A240" s="230">
        <v>117</v>
      </c>
      <c r="B240" s="224" t="s">
        <v>2112</v>
      </c>
      <c r="C240" s="224" t="s">
        <v>372</v>
      </c>
      <c r="D240" s="224" t="s">
        <v>311</v>
      </c>
      <c r="E240" s="224">
        <v>45.15</v>
      </c>
      <c r="F240" s="238"/>
      <c r="G240" s="239"/>
      <c r="H240" s="234">
        <f>H238+F239</f>
        <v>44814.241999999991</v>
      </c>
      <c r="I240" s="240"/>
      <c r="J240" s="240"/>
      <c r="K240" s="240"/>
      <c r="L240" s="240"/>
      <c r="M240" s="240" t="s">
        <v>2112</v>
      </c>
      <c r="N240" s="240"/>
      <c r="O240" s="240"/>
      <c r="P240" s="224">
        <v>205.71100000000001</v>
      </c>
      <c r="Q240" s="224" t="s">
        <v>2112</v>
      </c>
      <c r="R240" s="235">
        <f t="shared" ref="R240" si="441">F239+F241</f>
        <v>739.54500000000007</v>
      </c>
      <c r="S240" s="235">
        <f t="shared" ref="S240" si="442">R240/2</f>
        <v>369.77250000000004</v>
      </c>
      <c r="T240" s="224">
        <v>157</v>
      </c>
      <c r="U240" s="224">
        <v>153</v>
      </c>
      <c r="V240" s="230">
        <f t="shared" ref="V240" si="443">T240+U240</f>
        <v>310</v>
      </c>
      <c r="W240" s="224">
        <v>170</v>
      </c>
      <c r="X240" s="224">
        <v>161</v>
      </c>
      <c r="Y240" s="230">
        <f t="shared" ref="Y240" si="444">W240+X240</f>
        <v>331</v>
      </c>
      <c r="Z240" s="224" t="s">
        <v>3807</v>
      </c>
      <c r="AA240" s="224" t="s">
        <v>3808</v>
      </c>
      <c r="AB240" s="238">
        <v>556835.26699999999</v>
      </c>
      <c r="AC240" s="238">
        <v>3228619.2540000002</v>
      </c>
      <c r="AD240" s="226"/>
      <c r="AE240" s="226"/>
      <c r="AF240" s="226"/>
      <c r="AG240" s="226"/>
      <c r="AH240" s="226" t="s">
        <v>884</v>
      </c>
      <c r="AI240" s="1334"/>
      <c r="AJ240" s="243"/>
    </row>
    <row r="241" spans="1:36" ht="19.899999999999999" customHeight="1">
      <c r="A241" s="230"/>
      <c r="B241" s="224"/>
      <c r="C241" s="224"/>
      <c r="D241" s="224"/>
      <c r="E241" s="224"/>
      <c r="F241" s="238">
        <v>351.54500000000002</v>
      </c>
      <c r="G241" s="239"/>
      <c r="H241" s="234"/>
      <c r="I241" s="240"/>
      <c r="J241" s="240"/>
      <c r="K241" s="240"/>
      <c r="L241" s="240"/>
      <c r="M241" s="240"/>
      <c r="N241" s="240"/>
      <c r="O241" s="240"/>
      <c r="P241" s="224"/>
      <c r="Q241" s="224"/>
      <c r="R241" s="235"/>
      <c r="S241" s="235"/>
      <c r="T241" s="224"/>
      <c r="U241" s="224"/>
      <c r="V241" s="230"/>
      <c r="W241" s="224"/>
      <c r="X241" s="224"/>
      <c r="Y241" s="230"/>
      <c r="Z241" s="224"/>
      <c r="AA241" s="224"/>
      <c r="AB241" s="238"/>
      <c r="AC241" s="238"/>
      <c r="AD241" s="226"/>
      <c r="AE241" s="226"/>
      <c r="AF241" s="226"/>
      <c r="AG241" s="226"/>
      <c r="AH241" s="226"/>
      <c r="AI241" s="1334"/>
      <c r="AJ241" s="243"/>
    </row>
    <row r="242" spans="1:36" ht="19.899999999999999" customHeight="1">
      <c r="A242" s="230">
        <v>118</v>
      </c>
      <c r="B242" s="224" t="s">
        <v>2419</v>
      </c>
      <c r="C242" s="224" t="s">
        <v>373</v>
      </c>
      <c r="D242" s="224" t="s">
        <v>310</v>
      </c>
      <c r="E242" s="224">
        <v>47.07</v>
      </c>
      <c r="F242" s="238"/>
      <c r="G242" s="239">
        <f>SUM(F237:F241)</f>
        <v>1164.5450000000001</v>
      </c>
      <c r="H242" s="234">
        <f>H240+F241</f>
        <v>45165.786999999989</v>
      </c>
      <c r="I242" s="240"/>
      <c r="J242" s="240"/>
      <c r="K242" s="240"/>
      <c r="L242" s="240"/>
      <c r="M242" s="240" t="s">
        <v>2112</v>
      </c>
      <c r="N242" s="240"/>
      <c r="O242" s="240"/>
      <c r="P242" s="224">
        <v>206.01300000000001</v>
      </c>
      <c r="Q242" s="224" t="s">
        <v>3809</v>
      </c>
      <c r="R242" s="235">
        <f t="shared" ref="R242" si="445">F241+F243</f>
        <v>724.70600000000002</v>
      </c>
      <c r="S242" s="235">
        <f t="shared" ref="S242" si="446">R242/2</f>
        <v>362.35300000000001</v>
      </c>
      <c r="T242" s="224">
        <v>198</v>
      </c>
      <c r="U242" s="224">
        <v>189</v>
      </c>
      <c r="V242" s="230">
        <f t="shared" ref="V242" si="447">T242+U242</f>
        <v>387</v>
      </c>
      <c r="W242" s="224">
        <v>191</v>
      </c>
      <c r="X242" s="224">
        <v>188</v>
      </c>
      <c r="Y242" s="230">
        <f t="shared" ref="Y242" si="448">W242+X242</f>
        <v>379</v>
      </c>
      <c r="Z242" s="224" t="s">
        <v>3810</v>
      </c>
      <c r="AA242" s="224" t="s">
        <v>3811</v>
      </c>
      <c r="AB242" s="238">
        <v>557009.22600000002</v>
      </c>
      <c r="AC242" s="238">
        <v>3228924.7409999999</v>
      </c>
      <c r="AD242" s="226"/>
      <c r="AE242" s="226"/>
      <c r="AF242" s="226"/>
      <c r="AG242" s="226"/>
      <c r="AH242" s="226" t="s">
        <v>884</v>
      </c>
      <c r="AI242" s="1334"/>
      <c r="AJ242" s="243"/>
    </row>
    <row r="243" spans="1:36" ht="19.899999999999999" customHeight="1">
      <c r="A243" s="230"/>
      <c r="B243" s="224"/>
      <c r="C243" s="224"/>
      <c r="D243" s="224"/>
      <c r="E243" s="224"/>
      <c r="F243" s="238">
        <v>373.161</v>
      </c>
      <c r="G243" s="239"/>
      <c r="H243" s="234"/>
      <c r="I243" s="240"/>
      <c r="J243" s="240"/>
      <c r="K243" s="240"/>
      <c r="L243" s="240"/>
      <c r="M243" s="240"/>
      <c r="N243" s="240"/>
      <c r="O243" s="240"/>
      <c r="P243" s="224"/>
      <c r="Q243" s="224"/>
      <c r="R243" s="235"/>
      <c r="S243" s="235"/>
      <c r="T243" s="224"/>
      <c r="U243" s="224"/>
      <c r="V243" s="230"/>
      <c r="W243" s="224"/>
      <c r="X243" s="224"/>
      <c r="Y243" s="230"/>
      <c r="Z243" s="224"/>
      <c r="AA243" s="224"/>
      <c r="AB243" s="238"/>
      <c r="AC243" s="238"/>
      <c r="AD243" s="226" t="s">
        <v>2564</v>
      </c>
      <c r="AE243" s="226"/>
      <c r="AF243" s="226"/>
      <c r="AG243" s="226"/>
      <c r="AH243" s="226"/>
      <c r="AI243" s="1334"/>
      <c r="AJ243" s="243"/>
    </row>
    <row r="244" spans="1:36" ht="19.899999999999999" customHeight="1">
      <c r="A244" s="230">
        <v>119</v>
      </c>
      <c r="B244" s="224" t="s">
        <v>2429</v>
      </c>
      <c r="C244" s="224" t="s">
        <v>181</v>
      </c>
      <c r="D244" s="224" t="s">
        <v>281</v>
      </c>
      <c r="E244" s="224">
        <v>46.87</v>
      </c>
      <c r="F244" s="238"/>
      <c r="G244" s="239">
        <v>373.16</v>
      </c>
      <c r="H244" s="234">
        <f>H242+F243</f>
        <v>45538.947999999989</v>
      </c>
      <c r="I244" s="240"/>
      <c r="J244" s="240"/>
      <c r="K244" s="240"/>
      <c r="L244" s="240"/>
      <c r="M244" s="240" t="s">
        <v>2112</v>
      </c>
      <c r="N244" s="240"/>
      <c r="O244" s="240"/>
      <c r="P244" s="224">
        <v>205.703</v>
      </c>
      <c r="Q244" s="224" t="s">
        <v>3812</v>
      </c>
      <c r="R244" s="235">
        <f t="shared" ref="R244" si="449">F243+F245</f>
        <v>717.16200000000003</v>
      </c>
      <c r="S244" s="235">
        <f t="shared" ref="S244" si="450">R244/2</f>
        <v>358.58100000000002</v>
      </c>
      <c r="T244" s="224">
        <v>185</v>
      </c>
      <c r="U244" s="224">
        <v>177</v>
      </c>
      <c r="V244" s="230">
        <f t="shared" ref="V244" si="451">T244+U244</f>
        <v>362</v>
      </c>
      <c r="W244" s="224">
        <v>186</v>
      </c>
      <c r="X244" s="224">
        <v>175</v>
      </c>
      <c r="Y244" s="230">
        <f t="shared" ref="Y244" si="452">W244+X244</f>
        <v>361</v>
      </c>
      <c r="Z244" s="224" t="s">
        <v>3813</v>
      </c>
      <c r="AA244" s="224" t="s">
        <v>3814</v>
      </c>
      <c r="AB244" s="238">
        <v>557050.06599999999</v>
      </c>
      <c r="AC244" s="238">
        <v>3229295.66</v>
      </c>
      <c r="AD244" s="226"/>
      <c r="AE244" s="226"/>
      <c r="AF244" s="226"/>
      <c r="AG244" s="226"/>
      <c r="AH244" s="226" t="s">
        <v>884</v>
      </c>
      <c r="AI244" s="1334"/>
      <c r="AJ244" s="243"/>
    </row>
    <row r="245" spans="1:36" ht="42">
      <c r="A245" s="230"/>
      <c r="B245" s="224"/>
      <c r="C245" s="224"/>
      <c r="D245" s="224"/>
      <c r="E245" s="224"/>
      <c r="F245" s="238">
        <v>344.00099999999998</v>
      </c>
      <c r="G245" s="239"/>
      <c r="H245" s="234"/>
      <c r="I245" s="240"/>
      <c r="J245" s="240"/>
      <c r="K245" s="240"/>
      <c r="L245" s="240"/>
      <c r="M245" s="240"/>
      <c r="N245" s="240"/>
      <c r="O245" s="240"/>
      <c r="P245" s="224"/>
      <c r="Q245" s="224"/>
      <c r="R245" s="235"/>
      <c r="S245" s="235"/>
      <c r="T245" s="224"/>
      <c r="U245" s="224"/>
      <c r="V245" s="230"/>
      <c r="W245" s="224"/>
      <c r="X245" s="224"/>
      <c r="Y245" s="230"/>
      <c r="Z245" s="224"/>
      <c r="AA245" s="224"/>
      <c r="AB245" s="238"/>
      <c r="AC245" s="238"/>
      <c r="AD245" s="230" t="s">
        <v>3815</v>
      </c>
      <c r="AE245" s="226"/>
      <c r="AF245" s="226"/>
      <c r="AG245" s="226"/>
      <c r="AH245" s="226"/>
      <c r="AI245" s="1334"/>
      <c r="AJ245" s="243"/>
    </row>
    <row r="246" spans="1:36" ht="19.899999999999999" customHeight="1">
      <c r="A246" s="230">
        <v>120</v>
      </c>
      <c r="B246" s="224" t="s">
        <v>2112</v>
      </c>
      <c r="C246" s="224" t="s">
        <v>374</v>
      </c>
      <c r="D246" s="224" t="s">
        <v>280</v>
      </c>
      <c r="E246" s="224">
        <v>48.15</v>
      </c>
      <c r="F246" s="238"/>
      <c r="G246" s="239"/>
      <c r="H246" s="234">
        <f>H244+F245</f>
        <v>45882.948999999986</v>
      </c>
      <c r="I246" s="240"/>
      <c r="J246" s="240"/>
      <c r="K246" s="240"/>
      <c r="L246" s="240"/>
      <c r="M246" s="240" t="s">
        <v>2112</v>
      </c>
      <c r="N246" s="240"/>
      <c r="O246" s="240"/>
      <c r="P246" s="224">
        <v>205.15899999999999</v>
      </c>
      <c r="Q246" s="224" t="s">
        <v>2112</v>
      </c>
      <c r="R246" s="235">
        <f t="shared" ref="R246" si="453">F245+F247</f>
        <v>661.00099999999998</v>
      </c>
      <c r="S246" s="235">
        <f t="shared" ref="S246" si="454">R246/2</f>
        <v>330.50049999999999</v>
      </c>
      <c r="T246" s="224">
        <v>168</v>
      </c>
      <c r="U246" s="224">
        <v>177</v>
      </c>
      <c r="V246" s="230">
        <f t="shared" ref="V246" si="455">T246+U246</f>
        <v>345</v>
      </c>
      <c r="W246" s="224">
        <v>170</v>
      </c>
      <c r="X246" s="224">
        <v>170</v>
      </c>
      <c r="Y246" s="230">
        <f t="shared" ref="Y246" si="456">W246+X246</f>
        <v>340</v>
      </c>
      <c r="Z246" s="224" t="s">
        <v>3816</v>
      </c>
      <c r="AA246" s="224" t="s">
        <v>3817</v>
      </c>
      <c r="AB246" s="238">
        <v>557160.50699999998</v>
      </c>
      <c r="AC246" s="238">
        <v>3229621.45</v>
      </c>
      <c r="AD246" s="226"/>
      <c r="AE246" s="226"/>
      <c r="AF246" s="226"/>
      <c r="AG246" s="226"/>
      <c r="AH246" s="226" t="s">
        <v>884</v>
      </c>
      <c r="AI246" s="1334"/>
      <c r="AJ246" s="243"/>
    </row>
    <row r="247" spans="1:36" ht="19.899999999999999" customHeight="1">
      <c r="A247" s="230"/>
      <c r="B247" s="224"/>
      <c r="C247" s="224"/>
      <c r="D247" s="224"/>
      <c r="E247" s="224"/>
      <c r="F247" s="238">
        <v>317</v>
      </c>
      <c r="G247" s="239"/>
      <c r="H247" s="234"/>
      <c r="I247" s="240"/>
      <c r="J247" s="240"/>
      <c r="K247" s="240"/>
      <c r="L247" s="240"/>
      <c r="M247" s="240"/>
      <c r="N247" s="240"/>
      <c r="O247" s="240"/>
      <c r="P247" s="224"/>
      <c r="Q247" s="224"/>
      <c r="R247" s="235"/>
      <c r="S247" s="235"/>
      <c r="T247" s="224"/>
      <c r="U247" s="224"/>
      <c r="V247" s="230"/>
      <c r="W247" s="224"/>
      <c r="X247" s="224"/>
      <c r="Y247" s="230"/>
      <c r="Z247" s="224"/>
      <c r="AA247" s="224"/>
      <c r="AB247" s="238"/>
      <c r="AC247" s="238"/>
      <c r="AD247" s="226"/>
      <c r="AE247" s="226"/>
      <c r="AF247" s="226"/>
      <c r="AG247" s="226"/>
      <c r="AH247" s="226"/>
      <c r="AI247" s="1334"/>
      <c r="AJ247" s="243"/>
    </row>
    <row r="248" spans="1:36" ht="19.899999999999999" customHeight="1">
      <c r="A248" s="230">
        <v>121</v>
      </c>
      <c r="B248" s="224" t="s">
        <v>2112</v>
      </c>
      <c r="C248" s="224" t="s">
        <v>375</v>
      </c>
      <c r="D248" s="224" t="s">
        <v>311</v>
      </c>
      <c r="E248" s="224">
        <v>45.15</v>
      </c>
      <c r="F248" s="238"/>
      <c r="G248" s="239"/>
      <c r="H248" s="234">
        <f>H246+F247</f>
        <v>46199.948999999986</v>
      </c>
      <c r="I248" s="240"/>
      <c r="J248" s="240"/>
      <c r="K248" s="240"/>
      <c r="L248" s="240"/>
      <c r="M248" s="240" t="s">
        <v>2112</v>
      </c>
      <c r="N248" s="240"/>
      <c r="O248" s="240"/>
      <c r="P248" s="224">
        <v>205.721</v>
      </c>
      <c r="Q248" s="224" t="s">
        <v>2112</v>
      </c>
      <c r="R248" s="235">
        <f t="shared" ref="R248" si="457">F247+F249</f>
        <v>639</v>
      </c>
      <c r="S248" s="235">
        <f t="shared" ref="S248" si="458">R248/2</f>
        <v>319.5</v>
      </c>
      <c r="T248" s="224">
        <v>140</v>
      </c>
      <c r="U248" s="224">
        <v>161</v>
      </c>
      <c r="V248" s="230">
        <f t="shared" ref="V248" si="459">T248+U248</f>
        <v>301</v>
      </c>
      <c r="W248" s="224">
        <v>148</v>
      </c>
      <c r="X248" s="224">
        <v>161</v>
      </c>
      <c r="Y248" s="230">
        <f t="shared" ref="Y248" si="460">W248+X248</f>
        <v>309</v>
      </c>
      <c r="Z248" s="224" t="s">
        <v>3818</v>
      </c>
      <c r="AA248" s="224" t="s">
        <v>3819</v>
      </c>
      <c r="AB248" s="238">
        <v>557262.28</v>
      </c>
      <c r="AC248" s="238">
        <v>3229921.6690000002</v>
      </c>
      <c r="AD248" s="226"/>
      <c r="AE248" s="226"/>
      <c r="AF248" s="226"/>
      <c r="AG248" s="226"/>
      <c r="AH248" s="226" t="s">
        <v>884</v>
      </c>
      <c r="AI248" s="1334"/>
      <c r="AJ248" s="243"/>
    </row>
    <row r="249" spans="1:36" ht="19.899999999999999" customHeight="1">
      <c r="A249" s="230"/>
      <c r="B249" s="224"/>
      <c r="C249" s="224"/>
      <c r="D249" s="224"/>
      <c r="E249" s="224"/>
      <c r="F249" s="238">
        <v>322</v>
      </c>
      <c r="G249" s="239"/>
      <c r="H249" s="234"/>
      <c r="I249" s="240"/>
      <c r="J249" s="240"/>
      <c r="K249" s="240"/>
      <c r="L249" s="240"/>
      <c r="M249" s="240"/>
      <c r="N249" s="240"/>
      <c r="O249" s="240"/>
      <c r="P249" s="224"/>
      <c r="Q249" s="224"/>
      <c r="R249" s="235"/>
      <c r="S249" s="235"/>
      <c r="T249" s="224"/>
      <c r="U249" s="224"/>
      <c r="V249" s="230"/>
      <c r="W249" s="224"/>
      <c r="X249" s="224"/>
      <c r="Y249" s="230"/>
      <c r="Z249" s="224"/>
      <c r="AA249" s="224"/>
      <c r="AB249" s="238"/>
      <c r="AC249" s="238"/>
      <c r="AD249" s="226" t="s">
        <v>3689</v>
      </c>
      <c r="AE249" s="226"/>
      <c r="AF249" s="226"/>
      <c r="AG249" s="226"/>
      <c r="AH249" s="226"/>
      <c r="AI249" s="1334"/>
      <c r="AJ249" s="243"/>
    </row>
    <row r="250" spans="1:36" ht="19.899999999999999" customHeight="1">
      <c r="A250" s="230">
        <v>122</v>
      </c>
      <c r="B250" s="224" t="s">
        <v>2112</v>
      </c>
      <c r="C250" s="224" t="s">
        <v>376</v>
      </c>
      <c r="D250" s="224" t="s">
        <v>311</v>
      </c>
      <c r="E250" s="224">
        <v>45.15</v>
      </c>
      <c r="F250" s="238"/>
      <c r="G250" s="239"/>
      <c r="H250" s="234">
        <f>H248+F249</f>
        <v>46521.948999999986</v>
      </c>
      <c r="I250" s="240"/>
      <c r="J250" s="240"/>
      <c r="K250" s="240"/>
      <c r="L250" s="240"/>
      <c r="M250" s="240" t="s">
        <v>2112</v>
      </c>
      <c r="N250" s="240"/>
      <c r="O250" s="240"/>
      <c r="P250" s="224">
        <v>205.72800000000001</v>
      </c>
      <c r="Q250" s="224" t="s">
        <v>2112</v>
      </c>
      <c r="R250" s="235">
        <f t="shared" ref="R250" si="461">F249+F251</f>
        <v>702.27300000000002</v>
      </c>
      <c r="S250" s="235">
        <f t="shared" ref="S250" si="462">R250/2</f>
        <v>351.13650000000001</v>
      </c>
      <c r="T250" s="224">
        <v>161</v>
      </c>
      <c r="U250" s="224">
        <v>113</v>
      </c>
      <c r="V250" s="230">
        <f t="shared" ref="V250" si="463">T250+U250</f>
        <v>274</v>
      </c>
      <c r="W250" s="224">
        <v>161</v>
      </c>
      <c r="X250" s="224">
        <v>144</v>
      </c>
      <c r="Y250" s="230">
        <f t="shared" ref="Y250" si="464">W250+X250</f>
        <v>305</v>
      </c>
      <c r="Z250" s="224" t="s">
        <v>3820</v>
      </c>
      <c r="AA250" s="224" t="s">
        <v>3821</v>
      </c>
      <c r="AB250" s="238">
        <v>557365.65800000005</v>
      </c>
      <c r="AC250" s="238">
        <v>3230226.6230000001</v>
      </c>
      <c r="AD250" s="226"/>
      <c r="AE250" s="226"/>
      <c r="AF250" s="226"/>
      <c r="AG250" s="226"/>
      <c r="AH250" s="242" t="s">
        <v>884</v>
      </c>
      <c r="AI250" s="1334"/>
      <c r="AJ250" s="243"/>
    </row>
    <row r="251" spans="1:36" ht="19.899999999999999" customHeight="1">
      <c r="A251" s="230"/>
      <c r="B251" s="224"/>
      <c r="C251" s="224"/>
      <c r="D251" s="224"/>
      <c r="E251" s="224"/>
      <c r="F251" s="238">
        <v>380.27300000000002</v>
      </c>
      <c r="G251" s="239"/>
      <c r="H251" s="234"/>
      <c r="I251" s="240"/>
      <c r="J251" s="240"/>
      <c r="K251" s="240"/>
      <c r="L251" s="240"/>
      <c r="M251" s="240"/>
      <c r="N251" s="240"/>
      <c r="O251" s="240"/>
      <c r="P251" s="224"/>
      <c r="Q251" s="224"/>
      <c r="R251" s="235"/>
      <c r="S251" s="235"/>
      <c r="T251" s="224"/>
      <c r="U251" s="224"/>
      <c r="V251" s="230"/>
      <c r="W251" s="224"/>
      <c r="X251" s="224"/>
      <c r="Y251" s="230"/>
      <c r="Z251" s="224"/>
      <c r="AA251" s="224"/>
      <c r="AB251" s="238"/>
      <c r="AC251" s="238"/>
      <c r="AD251" s="226" t="s">
        <v>2592</v>
      </c>
      <c r="AE251" s="226"/>
      <c r="AF251" s="226"/>
      <c r="AG251" s="226"/>
      <c r="AH251" s="226"/>
      <c r="AI251" s="1335"/>
      <c r="AJ251" s="243"/>
    </row>
    <row r="252" spans="1:36" ht="19.899999999999999" customHeight="1">
      <c r="A252" s="230">
        <v>123</v>
      </c>
      <c r="B252" s="224" t="s">
        <v>3822</v>
      </c>
      <c r="C252" s="224" t="s">
        <v>377</v>
      </c>
      <c r="D252" s="224" t="s">
        <v>382</v>
      </c>
      <c r="E252" s="224">
        <v>56.97</v>
      </c>
      <c r="F252" s="238"/>
      <c r="G252" s="239">
        <f>SUM(F245:F251)</f>
        <v>1363.2739999999999</v>
      </c>
      <c r="H252" s="234">
        <f>H250+F251</f>
        <v>46902.221999999987</v>
      </c>
      <c r="I252" s="240"/>
      <c r="J252" s="240"/>
      <c r="K252" s="240"/>
      <c r="L252" s="240"/>
      <c r="M252" s="240" t="s">
        <v>2112</v>
      </c>
      <c r="N252" s="240"/>
      <c r="O252" s="240"/>
      <c r="P252" s="224">
        <v>205.696</v>
      </c>
      <c r="Q252" s="224" t="s">
        <v>3823</v>
      </c>
      <c r="R252" s="235">
        <f t="shared" ref="R252" si="465">F251+F253</f>
        <v>630.77600000000007</v>
      </c>
      <c r="S252" s="235">
        <f t="shared" ref="S252" si="466">R252/2</f>
        <v>315.38800000000003</v>
      </c>
      <c r="T252" s="224">
        <v>268</v>
      </c>
      <c r="U252" s="224">
        <v>157</v>
      </c>
      <c r="V252" s="230">
        <f t="shared" ref="V252" si="467">T252+U252</f>
        <v>425</v>
      </c>
      <c r="W252" s="224">
        <v>237</v>
      </c>
      <c r="X252" s="224">
        <v>141</v>
      </c>
      <c r="Y252" s="230">
        <f t="shared" ref="Y252" si="468">W252+X252</f>
        <v>378</v>
      </c>
      <c r="Z252" s="224" t="s">
        <v>3824</v>
      </c>
      <c r="AA252" s="224" t="s">
        <v>3825</v>
      </c>
      <c r="AB252" s="238">
        <v>557487.745</v>
      </c>
      <c r="AC252" s="238">
        <v>3230586.7650000001</v>
      </c>
      <c r="AD252" s="226"/>
      <c r="AE252" s="226"/>
      <c r="AF252" s="226"/>
      <c r="AG252" s="226"/>
      <c r="AH252" s="226" t="s">
        <v>962</v>
      </c>
      <c r="AI252" s="1333" t="s">
        <v>739</v>
      </c>
      <c r="AJ252" s="243"/>
    </row>
    <row r="253" spans="1:36" ht="63">
      <c r="A253" s="230"/>
      <c r="B253" s="224"/>
      <c r="C253" s="224"/>
      <c r="D253" s="224"/>
      <c r="E253" s="224"/>
      <c r="F253" s="238">
        <v>250.50299999999999</v>
      </c>
      <c r="G253" s="239"/>
      <c r="H253" s="234"/>
      <c r="I253" s="240"/>
      <c r="J253" s="240"/>
      <c r="K253" s="240"/>
      <c r="L253" s="240"/>
      <c r="M253" s="240"/>
      <c r="N253" s="240"/>
      <c r="O253" s="240"/>
      <c r="P253" s="224"/>
      <c r="Q253" s="224"/>
      <c r="R253" s="235"/>
      <c r="S253" s="235"/>
      <c r="T253" s="224"/>
      <c r="U253" s="224"/>
      <c r="V253" s="230"/>
      <c r="W253" s="224"/>
      <c r="X253" s="224"/>
      <c r="Y253" s="230"/>
      <c r="Z253" s="224"/>
      <c r="AA253" s="224"/>
      <c r="AB253" s="238"/>
      <c r="AC253" s="238"/>
      <c r="AD253" s="230" t="s">
        <v>3826</v>
      </c>
      <c r="AE253" s="226"/>
      <c r="AF253" s="226"/>
      <c r="AG253" s="226"/>
      <c r="AH253" s="226"/>
      <c r="AI253" s="1334"/>
      <c r="AJ253" s="243"/>
    </row>
    <row r="254" spans="1:36" ht="19.899999999999999" customHeight="1">
      <c r="A254" s="230">
        <v>124</v>
      </c>
      <c r="B254" s="224" t="s">
        <v>2456</v>
      </c>
      <c r="C254" s="224" t="s">
        <v>183</v>
      </c>
      <c r="D254" s="224" t="s">
        <v>277</v>
      </c>
      <c r="E254" s="224">
        <v>53.97</v>
      </c>
      <c r="F254" s="238"/>
      <c r="G254" s="239">
        <v>250.5</v>
      </c>
      <c r="H254" s="234">
        <f>H252+F253</f>
        <v>47152.724999999984</v>
      </c>
      <c r="I254" s="240"/>
      <c r="J254" s="240"/>
      <c r="K254" s="240"/>
      <c r="L254" s="240"/>
      <c r="M254" s="240" t="s">
        <v>2112</v>
      </c>
      <c r="N254" s="240"/>
      <c r="O254" s="240"/>
      <c r="P254" s="224">
        <v>205.74600000000001</v>
      </c>
      <c r="Q254" s="224" t="s">
        <v>3827</v>
      </c>
      <c r="R254" s="235">
        <f t="shared" ref="R254" si="469">F253+F255</f>
        <v>644.50299999999993</v>
      </c>
      <c r="S254" s="235">
        <f t="shared" ref="S254" si="470">R254/2</f>
        <v>322.25149999999996</v>
      </c>
      <c r="T254" s="224">
        <v>93</v>
      </c>
      <c r="U254" s="224">
        <v>248</v>
      </c>
      <c r="V254" s="230">
        <f t="shared" ref="V254" si="471">T254+U254</f>
        <v>341</v>
      </c>
      <c r="W254" s="224">
        <v>110</v>
      </c>
      <c r="X254" s="224">
        <v>231</v>
      </c>
      <c r="Y254" s="230">
        <f t="shared" ref="Y254" si="472">W254+X254</f>
        <v>341</v>
      </c>
      <c r="Z254" s="224" t="s">
        <v>3828</v>
      </c>
      <c r="AA254" s="224" t="s">
        <v>3829</v>
      </c>
      <c r="AB254" s="238">
        <v>557575.46200000006</v>
      </c>
      <c r="AC254" s="238">
        <v>3230821.4079999998</v>
      </c>
      <c r="AD254" s="226"/>
      <c r="AE254" s="226"/>
      <c r="AF254" s="226"/>
      <c r="AG254" s="226"/>
      <c r="AH254" s="226" t="s">
        <v>962</v>
      </c>
      <c r="AI254" s="1334"/>
      <c r="AJ254" s="243"/>
    </row>
    <row r="255" spans="1:36" ht="19.899999999999999" customHeight="1">
      <c r="A255" s="230"/>
      <c r="B255" s="224"/>
      <c r="C255" s="224"/>
      <c r="D255" s="224"/>
      <c r="E255" s="224"/>
      <c r="F255" s="238">
        <v>394</v>
      </c>
      <c r="G255" s="239"/>
      <c r="H255" s="234"/>
      <c r="I255" s="240"/>
      <c r="J255" s="240"/>
      <c r="K255" s="240"/>
      <c r="L255" s="240"/>
      <c r="M255" s="240"/>
      <c r="N255" s="240"/>
      <c r="O255" s="240"/>
      <c r="P255" s="224"/>
      <c r="Q255" s="224"/>
      <c r="R255" s="235"/>
      <c r="S255" s="235"/>
      <c r="T255" s="224"/>
      <c r="U255" s="224"/>
      <c r="V255" s="230"/>
      <c r="W255" s="224"/>
      <c r="X255" s="224"/>
      <c r="Y255" s="230"/>
      <c r="Z255" s="224"/>
      <c r="AA255" s="224"/>
      <c r="AB255" s="238"/>
      <c r="AC255" s="238"/>
      <c r="AD255" s="226"/>
      <c r="AE255" s="226"/>
      <c r="AF255" s="226"/>
      <c r="AG255" s="226"/>
      <c r="AH255" s="226"/>
      <c r="AI255" s="1334"/>
      <c r="AJ255" s="243"/>
    </row>
    <row r="256" spans="1:36" ht="19.899999999999999" customHeight="1">
      <c r="A256" s="230">
        <v>125</v>
      </c>
      <c r="B256" s="224" t="s">
        <v>2112</v>
      </c>
      <c r="C256" s="224" t="s">
        <v>378</v>
      </c>
      <c r="D256" s="224" t="s">
        <v>311</v>
      </c>
      <c r="E256" s="224">
        <v>45.15</v>
      </c>
      <c r="F256" s="238"/>
      <c r="G256" s="239"/>
      <c r="H256" s="234">
        <f>H254+F255</f>
        <v>47546.724999999984</v>
      </c>
      <c r="I256" s="240"/>
      <c r="J256" s="240"/>
      <c r="K256" s="240"/>
      <c r="L256" s="240"/>
      <c r="M256" s="240" t="s">
        <v>2112</v>
      </c>
      <c r="N256" s="240"/>
      <c r="O256" s="240"/>
      <c r="P256" s="224">
        <v>206.25700000000001</v>
      </c>
      <c r="Q256" s="224" t="s">
        <v>2112</v>
      </c>
      <c r="R256" s="235">
        <f t="shared" ref="R256" si="473">F255+F257</f>
        <v>777</v>
      </c>
      <c r="S256" s="235">
        <f t="shared" ref="S256" si="474">R256/2</f>
        <v>388.5</v>
      </c>
      <c r="T256" s="224">
        <v>147</v>
      </c>
      <c r="U256" s="224">
        <v>153</v>
      </c>
      <c r="V256" s="230">
        <f t="shared" ref="V256" si="475">T256+U256</f>
        <v>300</v>
      </c>
      <c r="W256" s="224">
        <v>164</v>
      </c>
      <c r="X256" s="224">
        <v>166</v>
      </c>
      <c r="Y256" s="230">
        <f t="shared" ref="Y256" si="476">W256+X256</f>
        <v>330</v>
      </c>
      <c r="Z256" s="224" t="s">
        <v>3830</v>
      </c>
      <c r="AA256" s="224" t="s">
        <v>3831</v>
      </c>
      <c r="AB256" s="238">
        <v>557612.56400000001</v>
      </c>
      <c r="AC256" s="238">
        <v>3231213.6570000001</v>
      </c>
      <c r="AD256" s="226"/>
      <c r="AE256" s="226"/>
      <c r="AF256" s="226"/>
      <c r="AG256" s="226"/>
      <c r="AH256" s="226" t="s">
        <v>962</v>
      </c>
      <c r="AI256" s="1334"/>
      <c r="AJ256" s="243"/>
    </row>
    <row r="257" spans="1:36" ht="19.899999999999999" customHeight="1">
      <c r="A257" s="230"/>
      <c r="B257" s="224"/>
      <c r="C257" s="224"/>
      <c r="D257" s="224"/>
      <c r="E257" s="224"/>
      <c r="F257" s="238">
        <v>383</v>
      </c>
      <c r="G257" s="239"/>
      <c r="H257" s="234"/>
      <c r="I257" s="240"/>
      <c r="J257" s="240"/>
      <c r="K257" s="240"/>
      <c r="L257" s="240"/>
      <c r="M257" s="240"/>
      <c r="N257" s="240"/>
      <c r="O257" s="240"/>
      <c r="P257" s="224"/>
      <c r="Q257" s="224"/>
      <c r="R257" s="235"/>
      <c r="S257" s="235"/>
      <c r="T257" s="224"/>
      <c r="U257" s="224"/>
      <c r="V257" s="230"/>
      <c r="W257" s="224"/>
      <c r="X257" s="224"/>
      <c r="Y257" s="230"/>
      <c r="Z257" s="224"/>
      <c r="AA257" s="224"/>
      <c r="AB257" s="238"/>
      <c r="AC257" s="238"/>
      <c r="AD257" s="226" t="s">
        <v>2570</v>
      </c>
      <c r="AE257" s="226"/>
      <c r="AF257" s="226"/>
      <c r="AG257" s="226"/>
      <c r="AH257" s="226"/>
      <c r="AI257" s="1334"/>
      <c r="AJ257" s="243"/>
    </row>
    <row r="258" spans="1:36" ht="19.899999999999999" customHeight="1">
      <c r="A258" s="230">
        <v>126</v>
      </c>
      <c r="B258" s="224" t="s">
        <v>2112</v>
      </c>
      <c r="C258" s="224" t="s">
        <v>178</v>
      </c>
      <c r="D258" s="224" t="s">
        <v>282</v>
      </c>
      <c r="E258" s="224">
        <v>51.15</v>
      </c>
      <c r="F258" s="238"/>
      <c r="G258" s="239"/>
      <c r="H258" s="234">
        <f>H256+F257</f>
        <v>47929.724999999984</v>
      </c>
      <c r="I258" s="240"/>
      <c r="J258" s="240"/>
      <c r="K258" s="240"/>
      <c r="L258" s="240"/>
      <c r="M258" s="240" t="s">
        <v>2112</v>
      </c>
      <c r="N258" s="240"/>
      <c r="O258" s="240"/>
      <c r="P258" s="224">
        <v>206.613</v>
      </c>
      <c r="Q258" s="224" t="s">
        <v>2112</v>
      </c>
      <c r="R258" s="235">
        <f t="shared" ref="R258" si="477">F257+F259</f>
        <v>795</v>
      </c>
      <c r="S258" s="235">
        <f t="shared" ref="S258" si="478">R258/2</f>
        <v>397.5</v>
      </c>
      <c r="T258" s="224">
        <v>230</v>
      </c>
      <c r="U258" s="224">
        <v>223</v>
      </c>
      <c r="V258" s="230">
        <f t="shared" ref="V258" si="479">T258+U258</f>
        <v>453</v>
      </c>
      <c r="W258" s="224">
        <v>218</v>
      </c>
      <c r="X258" s="224">
        <v>218</v>
      </c>
      <c r="Y258" s="230">
        <f t="shared" ref="Y258" si="480">W258+X258</f>
        <v>436</v>
      </c>
      <c r="Z258" s="224" t="s">
        <v>3832</v>
      </c>
      <c r="AA258" s="224" t="s">
        <v>3833</v>
      </c>
      <c r="AB258" s="238">
        <v>557648.63</v>
      </c>
      <c r="AC258" s="238">
        <v>3231594.9550000001</v>
      </c>
      <c r="AD258" s="226"/>
      <c r="AE258" s="226"/>
      <c r="AF258" s="226"/>
      <c r="AG258" s="226"/>
      <c r="AH258" s="226" t="s">
        <v>962</v>
      </c>
      <c r="AI258" s="1334"/>
      <c r="AJ258" s="243"/>
    </row>
    <row r="259" spans="1:36">
      <c r="A259" s="230"/>
      <c r="B259" s="224"/>
      <c r="C259" s="224"/>
      <c r="D259" s="224"/>
      <c r="E259" s="224"/>
      <c r="F259" s="238">
        <v>412</v>
      </c>
      <c r="G259" s="239"/>
      <c r="H259" s="234"/>
      <c r="I259" s="240"/>
      <c r="J259" s="240"/>
      <c r="K259" s="240"/>
      <c r="L259" s="240"/>
      <c r="M259" s="240"/>
      <c r="N259" s="240"/>
      <c r="O259" s="240"/>
      <c r="P259" s="224"/>
      <c r="Q259" s="224"/>
      <c r="R259" s="235"/>
      <c r="S259" s="235"/>
      <c r="T259" s="224"/>
      <c r="U259" s="224"/>
      <c r="V259" s="230"/>
      <c r="W259" s="224"/>
      <c r="X259" s="224"/>
      <c r="Y259" s="230"/>
      <c r="Z259" s="224"/>
      <c r="AA259" s="224"/>
      <c r="AB259" s="238"/>
      <c r="AC259" s="238"/>
      <c r="AD259" s="230" t="s">
        <v>3834</v>
      </c>
      <c r="AE259" s="226"/>
      <c r="AF259" s="226"/>
      <c r="AG259" s="226"/>
      <c r="AH259" s="226"/>
      <c r="AI259" s="1334"/>
      <c r="AJ259" s="243"/>
    </row>
    <row r="260" spans="1:36" ht="19.899999999999999" customHeight="1">
      <c r="A260" s="230">
        <v>127</v>
      </c>
      <c r="B260" s="224" t="s">
        <v>2112</v>
      </c>
      <c r="C260" s="224" t="s">
        <v>379</v>
      </c>
      <c r="D260" s="224" t="s">
        <v>280</v>
      </c>
      <c r="E260" s="224">
        <v>48.15</v>
      </c>
      <c r="F260" s="238"/>
      <c r="G260" s="239"/>
      <c r="H260" s="234">
        <f>H258+F259</f>
        <v>48341.724999999984</v>
      </c>
      <c r="I260" s="240"/>
      <c r="J260" s="240"/>
      <c r="K260" s="240"/>
      <c r="L260" s="240"/>
      <c r="M260" s="240" t="s">
        <v>2112</v>
      </c>
      <c r="N260" s="240"/>
      <c r="O260" s="240"/>
      <c r="P260" s="224">
        <v>206.65100000000001</v>
      </c>
      <c r="Q260" s="224" t="s">
        <v>2112</v>
      </c>
      <c r="R260" s="235">
        <f t="shared" ref="R260" si="481">F259+F261</f>
        <v>808</v>
      </c>
      <c r="S260" s="235">
        <f t="shared" ref="S260" si="482">R260/2</f>
        <v>404</v>
      </c>
      <c r="T260" s="224">
        <v>190</v>
      </c>
      <c r="U260" s="224">
        <v>198</v>
      </c>
      <c r="V260" s="230">
        <f t="shared" ref="V260" si="483">T260+U260</f>
        <v>388</v>
      </c>
      <c r="W260" s="224">
        <v>195</v>
      </c>
      <c r="X260" s="224">
        <v>199</v>
      </c>
      <c r="Y260" s="230">
        <f t="shared" ref="Y260" si="484">W260+X260</f>
        <v>394</v>
      </c>
      <c r="Z260" s="224" t="s">
        <v>3835</v>
      </c>
      <c r="AA260" s="224" t="s">
        <v>3836</v>
      </c>
      <c r="AB260" s="238">
        <v>557687.42700000003</v>
      </c>
      <c r="AC260" s="238">
        <v>3232005.125</v>
      </c>
      <c r="AD260" s="226"/>
      <c r="AE260" s="226"/>
      <c r="AF260" s="226"/>
      <c r="AG260" s="226"/>
      <c r="AH260" s="242" t="s">
        <v>962</v>
      </c>
      <c r="AI260" s="1334"/>
      <c r="AJ260" s="243"/>
    </row>
    <row r="261" spans="1:36" ht="19.899999999999999" customHeight="1">
      <c r="A261" s="230"/>
      <c r="B261" s="224"/>
      <c r="C261" s="224"/>
      <c r="D261" s="224"/>
      <c r="E261" s="224"/>
      <c r="F261" s="238">
        <v>396</v>
      </c>
      <c r="G261" s="239"/>
      <c r="H261" s="234"/>
      <c r="I261" s="240"/>
      <c r="J261" s="240"/>
      <c r="K261" s="240"/>
      <c r="L261" s="240"/>
      <c r="M261" s="240"/>
      <c r="N261" s="240"/>
      <c r="O261" s="240"/>
      <c r="P261" s="224"/>
      <c r="Q261" s="224"/>
      <c r="R261" s="235"/>
      <c r="S261" s="235"/>
      <c r="T261" s="224"/>
      <c r="U261" s="224"/>
      <c r="V261" s="230"/>
      <c r="W261" s="224"/>
      <c r="X261" s="224"/>
      <c r="Y261" s="230"/>
      <c r="Z261" s="224"/>
      <c r="AA261" s="224"/>
      <c r="AB261" s="238"/>
      <c r="AC261" s="238"/>
      <c r="AD261" s="226"/>
      <c r="AE261" s="226"/>
      <c r="AF261" s="226"/>
      <c r="AG261" s="226"/>
      <c r="AH261" s="226"/>
      <c r="AI261" s="1334"/>
      <c r="AJ261" s="243"/>
    </row>
    <row r="262" spans="1:36" ht="19.899999999999999" customHeight="1">
      <c r="A262" s="230">
        <v>128</v>
      </c>
      <c r="B262" s="224" t="s">
        <v>2112</v>
      </c>
      <c r="C262" s="224" t="s">
        <v>380</v>
      </c>
      <c r="D262" s="224" t="s">
        <v>280</v>
      </c>
      <c r="E262" s="224">
        <v>48.15</v>
      </c>
      <c r="F262" s="238"/>
      <c r="G262" s="239"/>
      <c r="H262" s="234">
        <f>H260+F261</f>
        <v>48737.724999999984</v>
      </c>
      <c r="I262" s="240"/>
      <c r="J262" s="240"/>
      <c r="K262" s="240"/>
      <c r="L262" s="240"/>
      <c r="M262" s="240" t="s">
        <v>2112</v>
      </c>
      <c r="N262" s="240"/>
      <c r="O262" s="240"/>
      <c r="P262" s="224">
        <v>206.661</v>
      </c>
      <c r="Q262" s="224" t="s">
        <v>2112</v>
      </c>
      <c r="R262" s="235">
        <f t="shared" ref="R262" si="485">F261+F263</f>
        <v>831</v>
      </c>
      <c r="S262" s="235">
        <f t="shared" ref="S262" si="486">R262/2</f>
        <v>415.5</v>
      </c>
      <c r="T262" s="224">
        <v>198</v>
      </c>
      <c r="U262" s="224">
        <v>186</v>
      </c>
      <c r="V262" s="230">
        <f t="shared" ref="V262" si="487">T262+U262</f>
        <v>384</v>
      </c>
      <c r="W262" s="224">
        <v>199</v>
      </c>
      <c r="X262" s="224">
        <v>197</v>
      </c>
      <c r="Y262" s="230">
        <f t="shared" ref="Y262" si="488">W262+X262</f>
        <v>396</v>
      </c>
      <c r="Z262" s="224" t="s">
        <v>3837</v>
      </c>
      <c r="AA262" s="224" t="s">
        <v>3838</v>
      </c>
      <c r="AB262" s="238">
        <v>557724.71799999999</v>
      </c>
      <c r="AC262" s="238">
        <v>3232399.3650000002</v>
      </c>
      <c r="AD262" s="226"/>
      <c r="AE262" s="226"/>
      <c r="AF262" s="226"/>
      <c r="AG262" s="226"/>
      <c r="AH262" s="226" t="s">
        <v>950</v>
      </c>
      <c r="AI262" s="1334"/>
      <c r="AJ262" s="243"/>
    </row>
    <row r="263" spans="1:36" ht="19.899999999999999" customHeight="1">
      <c r="A263" s="230"/>
      <c r="B263" s="224"/>
      <c r="C263" s="224"/>
      <c r="D263" s="224"/>
      <c r="E263" s="224"/>
      <c r="F263" s="238">
        <v>435</v>
      </c>
      <c r="G263" s="239"/>
      <c r="H263" s="234"/>
      <c r="I263" s="240"/>
      <c r="J263" s="240"/>
      <c r="K263" s="240"/>
      <c r="L263" s="240"/>
      <c r="M263" s="240"/>
      <c r="N263" s="240"/>
      <c r="O263" s="240"/>
      <c r="P263" s="224"/>
      <c r="Q263" s="224"/>
      <c r="R263" s="235"/>
      <c r="S263" s="235"/>
      <c r="T263" s="224"/>
      <c r="U263" s="224"/>
      <c r="V263" s="230"/>
      <c r="W263" s="224"/>
      <c r="X263" s="224"/>
      <c r="Y263" s="230"/>
      <c r="Z263" s="224"/>
      <c r="AA263" s="224"/>
      <c r="AB263" s="238"/>
      <c r="AC263" s="238"/>
      <c r="AD263" s="226" t="s">
        <v>2564</v>
      </c>
      <c r="AE263" s="226"/>
      <c r="AF263" s="226"/>
      <c r="AG263" s="226"/>
      <c r="AH263" s="226"/>
      <c r="AI263" s="1334"/>
      <c r="AJ263" s="243"/>
    </row>
    <row r="264" spans="1:36" ht="19.899999999999999" customHeight="1">
      <c r="A264" s="230">
        <v>129</v>
      </c>
      <c r="B264" s="224" t="s">
        <v>2112</v>
      </c>
      <c r="C264" s="224" t="s">
        <v>386</v>
      </c>
      <c r="D264" s="224" t="s">
        <v>276</v>
      </c>
      <c r="E264" s="224">
        <v>54.15</v>
      </c>
      <c r="F264" s="238"/>
      <c r="G264" s="239"/>
      <c r="H264" s="234">
        <f>H262+F263</f>
        <v>49172.724999999984</v>
      </c>
      <c r="I264" s="240"/>
      <c r="J264" s="240"/>
      <c r="K264" s="240"/>
      <c r="L264" s="240"/>
      <c r="M264" s="240" t="s">
        <v>2112</v>
      </c>
      <c r="N264" s="240"/>
      <c r="O264" s="240"/>
      <c r="P264" s="224">
        <v>206.67400000000001</v>
      </c>
      <c r="Q264" s="224" t="s">
        <v>2112</v>
      </c>
      <c r="R264" s="235">
        <f t="shared" ref="R264" si="489">F263+F265</f>
        <v>844</v>
      </c>
      <c r="S264" s="235">
        <f t="shared" ref="S264" si="490">R264/2</f>
        <v>422</v>
      </c>
      <c r="T264" s="224">
        <v>250</v>
      </c>
      <c r="U264" s="224">
        <v>254</v>
      </c>
      <c r="V264" s="230">
        <f t="shared" ref="V264" si="491">T264+U264</f>
        <v>504</v>
      </c>
      <c r="W264" s="224">
        <v>240</v>
      </c>
      <c r="X264" s="224">
        <v>238</v>
      </c>
      <c r="Y264" s="230">
        <f t="shared" ref="Y264" si="492">W264+X264</f>
        <v>478</v>
      </c>
      <c r="Z264" s="224" t="s">
        <v>3839</v>
      </c>
      <c r="AA264" s="224" t="s">
        <v>3840</v>
      </c>
      <c r="AB264" s="238">
        <v>557765.68099999998</v>
      </c>
      <c r="AC264" s="238">
        <v>3232832.432</v>
      </c>
      <c r="AD264" s="226"/>
      <c r="AE264" s="226"/>
      <c r="AF264" s="226"/>
      <c r="AG264" s="226"/>
      <c r="AH264" s="226" t="s">
        <v>950</v>
      </c>
      <c r="AI264" s="1334"/>
      <c r="AJ264" s="243"/>
    </row>
    <row r="265" spans="1:36" ht="42">
      <c r="A265" s="230"/>
      <c r="B265" s="224"/>
      <c r="C265" s="224"/>
      <c r="D265" s="224"/>
      <c r="E265" s="224"/>
      <c r="F265" s="238">
        <v>409</v>
      </c>
      <c r="G265" s="239"/>
      <c r="H265" s="234"/>
      <c r="I265" s="240"/>
      <c r="J265" s="240"/>
      <c r="K265" s="240"/>
      <c r="L265" s="240"/>
      <c r="M265" s="240"/>
      <c r="N265" s="240"/>
      <c r="O265" s="240"/>
      <c r="P265" s="224"/>
      <c r="Q265" s="224"/>
      <c r="R265" s="235"/>
      <c r="S265" s="235"/>
      <c r="T265" s="224"/>
      <c r="U265" s="224"/>
      <c r="V265" s="230"/>
      <c r="W265" s="224"/>
      <c r="X265" s="224"/>
      <c r="Y265" s="230"/>
      <c r="Z265" s="224"/>
      <c r="AA265" s="224"/>
      <c r="AB265" s="238"/>
      <c r="AC265" s="238"/>
      <c r="AD265" s="230" t="s">
        <v>3841</v>
      </c>
      <c r="AE265" s="226"/>
      <c r="AF265" s="226"/>
      <c r="AG265" s="226"/>
      <c r="AH265" s="226"/>
      <c r="AI265" s="1334"/>
      <c r="AJ265" s="243"/>
    </row>
    <row r="266" spans="1:36" ht="19.899999999999999" customHeight="1">
      <c r="A266" s="230">
        <v>130</v>
      </c>
      <c r="B266" s="224" t="s">
        <v>2112</v>
      </c>
      <c r="C266" s="224" t="s">
        <v>387</v>
      </c>
      <c r="D266" s="224" t="s">
        <v>381</v>
      </c>
      <c r="E266" s="224">
        <v>46.65</v>
      </c>
      <c r="F266" s="238"/>
      <c r="G266" s="239"/>
      <c r="H266" s="234">
        <f>H264+F265</f>
        <v>49581.724999999984</v>
      </c>
      <c r="I266" s="240"/>
      <c r="J266" s="240"/>
      <c r="K266" s="240"/>
      <c r="L266" s="240"/>
      <c r="M266" s="240" t="s">
        <v>2112</v>
      </c>
      <c r="N266" s="240"/>
      <c r="O266" s="240"/>
      <c r="P266" s="224">
        <v>205.428</v>
      </c>
      <c r="Q266" s="224" t="s">
        <v>2112</v>
      </c>
      <c r="R266" s="235">
        <f t="shared" ref="R266" si="493">F265+F267</f>
        <v>768.99099999999999</v>
      </c>
      <c r="S266" s="235">
        <f t="shared" ref="S266" si="494">R266/2</f>
        <v>384.49549999999999</v>
      </c>
      <c r="T266" s="224">
        <v>155</v>
      </c>
      <c r="U266" s="224">
        <v>176</v>
      </c>
      <c r="V266" s="230">
        <f t="shared" ref="V266" si="495">T266+U266</f>
        <v>331</v>
      </c>
      <c r="W266" s="224">
        <v>172</v>
      </c>
      <c r="X266" s="224">
        <v>178</v>
      </c>
      <c r="Y266" s="230">
        <f t="shared" ref="Y266" si="496">W266+X266</f>
        <v>350</v>
      </c>
      <c r="Z266" s="224" t="s">
        <v>3842</v>
      </c>
      <c r="AA266" s="224" t="s">
        <v>3843</v>
      </c>
      <c r="AB266" s="238">
        <v>557804.19499999995</v>
      </c>
      <c r="AC266" s="238">
        <v>3233239.6150000002</v>
      </c>
      <c r="AD266" s="226"/>
      <c r="AE266" s="226"/>
      <c r="AF266" s="226"/>
      <c r="AG266" s="226"/>
      <c r="AH266" s="226" t="s">
        <v>950</v>
      </c>
      <c r="AI266" s="1334"/>
      <c r="AJ266" s="243"/>
    </row>
    <row r="267" spans="1:36" ht="19.899999999999999" customHeight="1">
      <c r="A267" s="230"/>
      <c r="B267" s="224"/>
      <c r="C267" s="224"/>
      <c r="D267" s="224"/>
      <c r="E267" s="224"/>
      <c r="F267" s="238">
        <v>359.99099999999999</v>
      </c>
      <c r="G267" s="239"/>
      <c r="H267" s="234"/>
      <c r="I267" s="240"/>
      <c r="J267" s="240"/>
      <c r="K267" s="240"/>
      <c r="L267" s="240"/>
      <c r="M267" s="240"/>
      <c r="N267" s="240"/>
      <c r="O267" s="240"/>
      <c r="P267" s="224"/>
      <c r="Q267" s="224"/>
      <c r="R267" s="235"/>
      <c r="S267" s="235"/>
      <c r="T267" s="224"/>
      <c r="U267" s="224"/>
      <c r="V267" s="230"/>
      <c r="W267" s="224"/>
      <c r="X267" s="224"/>
      <c r="Y267" s="230"/>
      <c r="Z267" s="224"/>
      <c r="AA267" s="224"/>
      <c r="AB267" s="238"/>
      <c r="AC267" s="238"/>
      <c r="AD267" s="226"/>
      <c r="AE267" s="226"/>
      <c r="AF267" s="226"/>
      <c r="AG267" s="226"/>
      <c r="AH267" s="226"/>
      <c r="AI267" s="1334"/>
      <c r="AJ267" s="243"/>
    </row>
    <row r="268" spans="1:36" ht="19.899999999999999" customHeight="1">
      <c r="A268" s="230">
        <v>131</v>
      </c>
      <c r="B268" s="224" t="s">
        <v>2473</v>
      </c>
      <c r="C268" s="224" t="s">
        <v>185</v>
      </c>
      <c r="D268" s="224" t="s">
        <v>297</v>
      </c>
      <c r="E268" s="224">
        <v>46.87</v>
      </c>
      <c r="F268" s="238"/>
      <c r="G268" s="239">
        <f>SUM(F255:F267)</f>
        <v>2788.991</v>
      </c>
      <c r="H268" s="234">
        <f>H266+F267</f>
        <v>49941.715999999986</v>
      </c>
      <c r="I268" s="240"/>
      <c r="J268" s="240"/>
      <c r="K268" s="240"/>
      <c r="L268" s="240"/>
      <c r="M268" s="240" t="s">
        <v>2112</v>
      </c>
      <c r="N268" s="240"/>
      <c r="O268" s="240"/>
      <c r="P268" s="224">
        <v>204.41399999999999</v>
      </c>
      <c r="Q268" s="224" t="s">
        <v>3844</v>
      </c>
      <c r="R268" s="235">
        <f t="shared" ref="R268" si="497">F267+F269</f>
        <v>753.99099999999999</v>
      </c>
      <c r="S268" s="235">
        <f t="shared" ref="S268" si="498">R268/2</f>
        <v>376.99549999999999</v>
      </c>
      <c r="T268" s="224">
        <v>184</v>
      </c>
      <c r="U268" s="224">
        <v>197</v>
      </c>
      <c r="V268" s="230">
        <f t="shared" ref="V268" si="499">T268+U268</f>
        <v>381</v>
      </c>
      <c r="W268" s="224">
        <v>183</v>
      </c>
      <c r="X268" s="224">
        <v>198</v>
      </c>
      <c r="Y268" s="230">
        <f t="shared" ref="Y268" si="500">W268+X268</f>
        <v>381</v>
      </c>
      <c r="Z268" s="224" t="s">
        <v>3845</v>
      </c>
      <c r="AA268" s="224" t="s">
        <v>3846</v>
      </c>
      <c r="AB268" s="238">
        <v>557838.09499999997</v>
      </c>
      <c r="AC268" s="238">
        <v>3233598.0060000001</v>
      </c>
      <c r="AD268" s="226"/>
      <c r="AE268" s="226"/>
      <c r="AF268" s="226"/>
      <c r="AG268" s="226"/>
      <c r="AH268" s="226" t="s">
        <v>950</v>
      </c>
      <c r="AI268" s="1334"/>
      <c r="AJ268" s="243"/>
    </row>
    <row r="269" spans="1:36" ht="19.899999999999999" customHeight="1">
      <c r="A269" s="230"/>
      <c r="B269" s="224"/>
      <c r="C269" s="224"/>
      <c r="D269" s="224"/>
      <c r="E269" s="224"/>
      <c r="F269" s="238">
        <v>394</v>
      </c>
      <c r="G269" s="239"/>
      <c r="H269" s="234"/>
      <c r="I269" s="240"/>
      <c r="J269" s="240"/>
      <c r="K269" s="240"/>
      <c r="L269" s="240"/>
      <c r="M269" s="240"/>
      <c r="N269" s="240"/>
      <c r="O269" s="240"/>
      <c r="P269" s="224"/>
      <c r="Q269" s="224"/>
      <c r="R269" s="235"/>
      <c r="S269" s="235"/>
      <c r="T269" s="224"/>
      <c r="U269" s="224"/>
      <c r="V269" s="230"/>
      <c r="W269" s="224"/>
      <c r="X269" s="224"/>
      <c r="Y269" s="230"/>
      <c r="Z269" s="224"/>
      <c r="AA269" s="224"/>
      <c r="AB269" s="238"/>
      <c r="AC269" s="238"/>
      <c r="AD269" s="226" t="s">
        <v>3538</v>
      </c>
      <c r="AE269" s="226"/>
      <c r="AF269" s="226"/>
      <c r="AG269" s="226"/>
      <c r="AH269" s="226"/>
      <c r="AI269" s="1334"/>
      <c r="AJ269" s="243"/>
    </row>
    <row r="270" spans="1:36" ht="19.899999999999999" customHeight="1">
      <c r="A270" s="230">
        <v>132</v>
      </c>
      <c r="B270" s="224" t="s">
        <v>2112</v>
      </c>
      <c r="C270" s="224" t="s">
        <v>388</v>
      </c>
      <c r="D270" s="224" t="s">
        <v>280</v>
      </c>
      <c r="E270" s="224">
        <v>48.15</v>
      </c>
      <c r="F270" s="238"/>
      <c r="G270" s="239"/>
      <c r="H270" s="234">
        <f>H268+F269</f>
        <v>50335.715999999986</v>
      </c>
      <c r="I270" s="240"/>
      <c r="J270" s="240"/>
      <c r="K270" s="240"/>
      <c r="L270" s="240"/>
      <c r="M270" s="240" t="s">
        <v>2112</v>
      </c>
      <c r="N270" s="240"/>
      <c r="O270" s="240"/>
      <c r="P270" s="224">
        <v>204.46100000000001</v>
      </c>
      <c r="Q270" s="224" t="s">
        <v>2112</v>
      </c>
      <c r="R270" s="235">
        <f t="shared" ref="R270" si="501">F269+F271</f>
        <v>787</v>
      </c>
      <c r="S270" s="235">
        <f t="shared" ref="S270" si="502">R270/2</f>
        <v>393.5</v>
      </c>
      <c r="T270" s="224">
        <v>197</v>
      </c>
      <c r="U270" s="224">
        <v>187</v>
      </c>
      <c r="V270" s="230">
        <f t="shared" ref="V270" si="503">T270+U270</f>
        <v>384</v>
      </c>
      <c r="W270" s="224">
        <v>197</v>
      </c>
      <c r="X270" s="224">
        <v>190</v>
      </c>
      <c r="Y270" s="230">
        <f t="shared" ref="Y270" si="504">W270+X270</f>
        <v>387</v>
      </c>
      <c r="Z270" s="224" t="s">
        <v>3847</v>
      </c>
      <c r="AA270" s="224" t="s">
        <v>3848</v>
      </c>
      <c r="AB270" s="238">
        <v>557836.82999999996</v>
      </c>
      <c r="AC270" s="238">
        <v>3233992.0040000002</v>
      </c>
      <c r="AD270" s="226"/>
      <c r="AE270" s="226"/>
      <c r="AF270" s="226"/>
      <c r="AG270" s="226"/>
      <c r="AH270" s="226" t="s">
        <v>950</v>
      </c>
      <c r="AI270" s="1334"/>
      <c r="AJ270" s="243"/>
    </row>
    <row r="271" spans="1:36" ht="19.899999999999999" customHeight="1">
      <c r="A271" s="230"/>
      <c r="B271" s="224"/>
      <c r="C271" s="224"/>
      <c r="D271" s="224"/>
      <c r="E271" s="224"/>
      <c r="F271" s="238">
        <v>393</v>
      </c>
      <c r="G271" s="239"/>
      <c r="H271" s="234"/>
      <c r="I271" s="240"/>
      <c r="J271" s="240"/>
      <c r="K271" s="240"/>
      <c r="L271" s="240"/>
      <c r="M271" s="240"/>
      <c r="N271" s="240"/>
      <c r="O271" s="240"/>
      <c r="P271" s="224"/>
      <c r="Q271" s="224"/>
      <c r="R271" s="235"/>
      <c r="S271" s="235"/>
      <c r="T271" s="224"/>
      <c r="U271" s="224"/>
      <c r="V271" s="230"/>
      <c r="W271" s="224"/>
      <c r="X271" s="224"/>
      <c r="Y271" s="230"/>
      <c r="Z271" s="224"/>
      <c r="AA271" s="224"/>
      <c r="AB271" s="238"/>
      <c r="AC271" s="238"/>
      <c r="AD271" s="226" t="s">
        <v>3521</v>
      </c>
      <c r="AE271" s="226"/>
      <c r="AF271" s="226"/>
      <c r="AG271" s="226"/>
      <c r="AH271" s="226"/>
      <c r="AI271" s="1334"/>
      <c r="AJ271" s="243"/>
    </row>
    <row r="272" spans="1:36" ht="19.899999999999999" customHeight="1">
      <c r="A272" s="230">
        <v>133</v>
      </c>
      <c r="B272" s="224" t="s">
        <v>2112</v>
      </c>
      <c r="C272" s="224" t="s">
        <v>389</v>
      </c>
      <c r="D272" s="224" t="s">
        <v>280</v>
      </c>
      <c r="E272" s="224">
        <v>48.15</v>
      </c>
      <c r="F272" s="238"/>
      <c r="G272" s="239"/>
      <c r="H272" s="234">
        <f>H270+F271</f>
        <v>50728.715999999986</v>
      </c>
      <c r="I272" s="240"/>
      <c r="J272" s="240"/>
      <c r="K272" s="240"/>
      <c r="L272" s="240"/>
      <c r="M272" s="240" t="s">
        <v>2112</v>
      </c>
      <c r="N272" s="240"/>
      <c r="O272" s="240"/>
      <c r="P272" s="224">
        <v>206.18</v>
      </c>
      <c r="Q272" s="224" t="s">
        <v>2112</v>
      </c>
      <c r="R272" s="235">
        <f t="shared" ref="R272" si="505">F271+F273</f>
        <v>799</v>
      </c>
      <c r="S272" s="235">
        <f t="shared" ref="S272" si="506">R272/2</f>
        <v>399.5</v>
      </c>
      <c r="T272" s="224">
        <v>207</v>
      </c>
      <c r="U272" s="224">
        <v>191</v>
      </c>
      <c r="V272" s="230">
        <f t="shared" ref="V272" si="507">T272+U272</f>
        <v>398</v>
      </c>
      <c r="W272" s="224">
        <v>204</v>
      </c>
      <c r="X272" s="224">
        <v>195</v>
      </c>
      <c r="Y272" s="230">
        <f t="shared" ref="Y272" si="508">W272+X272</f>
        <v>399</v>
      </c>
      <c r="Z272" s="224" t="s">
        <v>3849</v>
      </c>
      <c r="AA272" s="224" t="s">
        <v>3850</v>
      </c>
      <c r="AB272" s="238">
        <v>557835.56799999997</v>
      </c>
      <c r="AC272" s="238">
        <v>3234385.0019999999</v>
      </c>
      <c r="AD272" s="226"/>
      <c r="AE272" s="226"/>
      <c r="AF272" s="226"/>
      <c r="AG272" s="226"/>
      <c r="AH272" s="242" t="s">
        <v>950</v>
      </c>
      <c r="AI272" s="1334"/>
      <c r="AJ272" s="243"/>
    </row>
    <row r="273" spans="1:36" ht="19.899999999999999" customHeight="1">
      <c r="A273" s="230"/>
      <c r="B273" s="224"/>
      <c r="C273" s="224"/>
      <c r="D273" s="224"/>
      <c r="E273" s="224"/>
      <c r="F273" s="238">
        <v>406</v>
      </c>
      <c r="G273" s="239"/>
      <c r="H273" s="234"/>
      <c r="I273" s="240"/>
      <c r="J273" s="240"/>
      <c r="K273" s="240"/>
      <c r="L273" s="240"/>
      <c r="M273" s="240"/>
      <c r="N273" s="240"/>
      <c r="O273" s="240"/>
      <c r="P273" s="224"/>
      <c r="Q273" s="224"/>
      <c r="R273" s="235"/>
      <c r="S273" s="235"/>
      <c r="T273" s="224"/>
      <c r="U273" s="224"/>
      <c r="V273" s="230"/>
      <c r="W273" s="224"/>
      <c r="X273" s="224"/>
      <c r="Y273" s="230"/>
      <c r="Z273" s="224"/>
      <c r="AA273" s="224"/>
      <c r="AB273" s="238"/>
      <c r="AC273" s="238"/>
      <c r="AD273" s="226"/>
      <c r="AE273" s="226"/>
      <c r="AF273" s="226"/>
      <c r="AG273" s="226"/>
      <c r="AH273" s="226"/>
      <c r="AI273" s="1334"/>
      <c r="AJ273" s="243"/>
    </row>
    <row r="274" spans="1:36" ht="19.899999999999999" customHeight="1">
      <c r="A274" s="230">
        <v>134</v>
      </c>
      <c r="B274" s="224" t="s">
        <v>2112</v>
      </c>
      <c r="C274" s="224" t="s">
        <v>390</v>
      </c>
      <c r="D274" s="224" t="s">
        <v>280</v>
      </c>
      <c r="E274" s="224">
        <v>48.15</v>
      </c>
      <c r="F274" s="238"/>
      <c r="G274" s="239"/>
      <c r="H274" s="234">
        <f>H272+F273</f>
        <v>51134.715999999986</v>
      </c>
      <c r="I274" s="240"/>
      <c r="J274" s="240"/>
      <c r="K274" s="240"/>
      <c r="L274" s="240"/>
      <c r="M274" s="240" t="s">
        <v>2112</v>
      </c>
      <c r="N274" s="240"/>
      <c r="O274" s="240"/>
      <c r="P274" s="224">
        <v>208.36600000000001</v>
      </c>
      <c r="Q274" s="224" t="s">
        <v>2112</v>
      </c>
      <c r="R274" s="235">
        <f t="shared" ref="R274" si="509">F273+F275</f>
        <v>809</v>
      </c>
      <c r="S274" s="235">
        <f t="shared" ref="S274" si="510">R274/2</f>
        <v>404.5</v>
      </c>
      <c r="T274" s="224">
        <v>216</v>
      </c>
      <c r="U274" s="224">
        <v>205</v>
      </c>
      <c r="V274" s="230">
        <f t="shared" ref="V274" si="511">T274+U274</f>
        <v>421</v>
      </c>
      <c r="W274" s="224">
        <v>212</v>
      </c>
      <c r="X274" s="224">
        <v>204</v>
      </c>
      <c r="Y274" s="230">
        <f t="shared" ref="Y274" si="512">W274+X274</f>
        <v>416</v>
      </c>
      <c r="Z274" s="224" t="s">
        <v>3851</v>
      </c>
      <c r="AA274" s="224" t="s">
        <v>3852</v>
      </c>
      <c r="AB274" s="238">
        <v>557834.26399999997</v>
      </c>
      <c r="AC274" s="238">
        <v>3234791</v>
      </c>
      <c r="AD274" s="226"/>
      <c r="AE274" s="226"/>
      <c r="AF274" s="226"/>
      <c r="AG274" s="226"/>
      <c r="AH274" s="226" t="s">
        <v>846</v>
      </c>
      <c r="AI274" s="1334"/>
      <c r="AJ274" s="243"/>
    </row>
    <row r="275" spans="1:36" ht="19.899999999999999" customHeight="1">
      <c r="A275" s="230"/>
      <c r="B275" s="224"/>
      <c r="C275" s="224"/>
      <c r="D275" s="224"/>
      <c r="E275" s="224"/>
      <c r="F275" s="238">
        <v>403</v>
      </c>
      <c r="G275" s="239"/>
      <c r="H275" s="234"/>
      <c r="I275" s="240"/>
      <c r="J275" s="240"/>
      <c r="K275" s="240"/>
      <c r="L275" s="240"/>
      <c r="M275" s="240"/>
      <c r="N275" s="240"/>
      <c r="O275" s="240"/>
      <c r="P275" s="224"/>
      <c r="Q275" s="224"/>
      <c r="R275" s="235"/>
      <c r="S275" s="235"/>
      <c r="T275" s="224"/>
      <c r="U275" s="224"/>
      <c r="V275" s="230"/>
      <c r="W275" s="224"/>
      <c r="X275" s="224"/>
      <c r="Y275" s="230"/>
      <c r="Z275" s="224"/>
      <c r="AA275" s="224"/>
      <c r="AB275" s="238"/>
      <c r="AC275" s="238"/>
      <c r="AD275" s="226" t="s">
        <v>3521</v>
      </c>
      <c r="AE275" s="226"/>
      <c r="AF275" s="226"/>
      <c r="AG275" s="226"/>
      <c r="AH275" s="226"/>
      <c r="AI275" s="1334"/>
      <c r="AJ275" s="243"/>
    </row>
    <row r="276" spans="1:36" ht="19.899999999999999" customHeight="1">
      <c r="A276" s="230">
        <v>135</v>
      </c>
      <c r="B276" s="224" t="s">
        <v>2112</v>
      </c>
      <c r="C276" s="224" t="s">
        <v>391</v>
      </c>
      <c r="D276" s="224" t="s">
        <v>397</v>
      </c>
      <c r="E276" s="224">
        <v>49.65</v>
      </c>
      <c r="F276" s="238"/>
      <c r="G276" s="239"/>
      <c r="H276" s="234">
        <f>H274+F275</f>
        <v>51537.715999999986</v>
      </c>
      <c r="I276" s="240"/>
      <c r="J276" s="240"/>
      <c r="K276" s="240"/>
      <c r="L276" s="240"/>
      <c r="M276" s="240" t="s">
        <v>2112</v>
      </c>
      <c r="N276" s="240"/>
      <c r="O276" s="240"/>
      <c r="P276" s="224">
        <v>206.261</v>
      </c>
      <c r="Q276" s="224" t="s">
        <v>2112</v>
      </c>
      <c r="R276" s="235">
        <f t="shared" ref="R276" si="513">F275+F277</f>
        <v>806.72800000000007</v>
      </c>
      <c r="S276" s="235">
        <f t="shared" ref="S276" si="514">R276/2</f>
        <v>403.36400000000003</v>
      </c>
      <c r="T276" s="224">
        <v>198</v>
      </c>
      <c r="U276" s="224">
        <v>210</v>
      </c>
      <c r="V276" s="230">
        <f t="shared" ref="V276" si="515">T276+U276</f>
        <v>408</v>
      </c>
      <c r="W276" s="224">
        <v>200</v>
      </c>
      <c r="X276" s="224">
        <v>208</v>
      </c>
      <c r="Y276" s="230">
        <f t="shared" ref="Y276" si="516">W276+X276</f>
        <v>408</v>
      </c>
      <c r="Z276" s="224" t="s">
        <v>3853</v>
      </c>
      <c r="AA276" s="224" t="s">
        <v>3854</v>
      </c>
      <c r="AB276" s="238">
        <v>557832.97</v>
      </c>
      <c r="AC276" s="238">
        <v>3235193.9980000001</v>
      </c>
      <c r="AD276" s="226"/>
      <c r="AE276" s="226"/>
      <c r="AF276" s="226"/>
      <c r="AG276" s="226"/>
      <c r="AH276" s="226" t="s">
        <v>846</v>
      </c>
      <c r="AI276" s="1334"/>
      <c r="AJ276" s="243"/>
    </row>
    <row r="277" spans="1:36" ht="19.899999999999999" customHeight="1">
      <c r="A277" s="230"/>
      <c r="B277" s="224"/>
      <c r="C277" s="224"/>
      <c r="D277" s="224"/>
      <c r="E277" s="224"/>
      <c r="F277" s="238">
        <v>403.72800000000001</v>
      </c>
      <c r="G277" s="239"/>
      <c r="H277" s="234"/>
      <c r="I277" s="240"/>
      <c r="J277" s="240"/>
      <c r="K277" s="240"/>
      <c r="L277" s="240"/>
      <c r="M277" s="240"/>
      <c r="N277" s="240"/>
      <c r="O277" s="240"/>
      <c r="P277" s="224"/>
      <c r="Q277" s="224"/>
      <c r="R277" s="235"/>
      <c r="S277" s="235"/>
      <c r="T277" s="224"/>
      <c r="U277" s="224"/>
      <c r="V277" s="230"/>
      <c r="W277" s="224"/>
      <c r="X277" s="224"/>
      <c r="Y277" s="230"/>
      <c r="Z277" s="224"/>
      <c r="AA277" s="224"/>
      <c r="AB277" s="238"/>
      <c r="AC277" s="238"/>
      <c r="AD277" s="226" t="s">
        <v>3855</v>
      </c>
      <c r="AE277" s="226"/>
      <c r="AF277" s="226"/>
      <c r="AG277" s="226"/>
      <c r="AH277" s="226"/>
      <c r="AI277" s="1334"/>
      <c r="AJ277" s="243"/>
    </row>
    <row r="278" spans="1:36" ht="19.899999999999999" customHeight="1">
      <c r="A278" s="230">
        <v>136</v>
      </c>
      <c r="B278" s="224" t="s">
        <v>2484</v>
      </c>
      <c r="C278" s="224" t="s">
        <v>180</v>
      </c>
      <c r="D278" s="224" t="s">
        <v>281</v>
      </c>
      <c r="E278" s="224">
        <v>46.87</v>
      </c>
      <c r="F278" s="238"/>
      <c r="G278" s="239">
        <f>SUM(F269:F277)</f>
        <v>1999.7280000000001</v>
      </c>
      <c r="H278" s="234">
        <f>H276+F277</f>
        <v>51941.443999999989</v>
      </c>
      <c r="I278" s="240"/>
      <c r="J278" s="240"/>
      <c r="K278" s="240"/>
      <c r="L278" s="240"/>
      <c r="M278" s="240" t="s">
        <v>2112</v>
      </c>
      <c r="N278" s="240"/>
      <c r="O278" s="240"/>
      <c r="P278" s="224">
        <v>206.298</v>
      </c>
      <c r="Q278" s="224" t="s">
        <v>3856</v>
      </c>
      <c r="R278" s="235">
        <f t="shared" ref="R278" si="517">F277+F279</f>
        <v>806.72900000000004</v>
      </c>
      <c r="S278" s="235">
        <f t="shared" ref="S278" si="518">R278/2</f>
        <v>403.36450000000002</v>
      </c>
      <c r="T278" s="224">
        <v>194</v>
      </c>
      <c r="U278" s="224">
        <v>189</v>
      </c>
      <c r="V278" s="230">
        <f t="shared" ref="V278" si="519">T278+U278</f>
        <v>383</v>
      </c>
      <c r="W278" s="224">
        <v>197</v>
      </c>
      <c r="X278" s="224">
        <v>194</v>
      </c>
      <c r="Y278" s="230">
        <f t="shared" ref="Y278" si="520">W278+X278</f>
        <v>391</v>
      </c>
      <c r="Z278" s="224" t="s">
        <v>3857</v>
      </c>
      <c r="AA278" s="224" t="s">
        <v>3858</v>
      </c>
      <c r="AB278" s="238">
        <v>557831.674</v>
      </c>
      <c r="AC278" s="238">
        <v>3235597.7239999999</v>
      </c>
      <c r="AD278" s="226"/>
      <c r="AE278" s="226"/>
      <c r="AF278" s="226"/>
      <c r="AG278" s="226"/>
      <c r="AH278" s="226" t="s">
        <v>846</v>
      </c>
      <c r="AI278" s="1334"/>
      <c r="AJ278" s="243"/>
    </row>
    <row r="279" spans="1:36" ht="19.899999999999999" customHeight="1">
      <c r="A279" s="230"/>
      <c r="B279" s="224"/>
      <c r="C279" s="224"/>
      <c r="D279" s="224"/>
      <c r="E279" s="224"/>
      <c r="F279" s="238">
        <v>403.00099999999998</v>
      </c>
      <c r="G279" s="239"/>
      <c r="H279" s="234"/>
      <c r="I279" s="240"/>
      <c r="J279" s="240"/>
      <c r="K279" s="240"/>
      <c r="L279" s="240"/>
      <c r="M279" s="240"/>
      <c r="N279" s="240"/>
      <c r="O279" s="240"/>
      <c r="P279" s="224"/>
      <c r="Q279" s="224"/>
      <c r="R279" s="235"/>
      <c r="S279" s="235"/>
      <c r="T279" s="224"/>
      <c r="U279" s="224"/>
      <c r="V279" s="230"/>
      <c r="W279" s="224"/>
      <c r="X279" s="224"/>
      <c r="Y279" s="230"/>
      <c r="Z279" s="224"/>
      <c r="AA279" s="224"/>
      <c r="AB279" s="238"/>
      <c r="AC279" s="238"/>
      <c r="AD279" s="226" t="s">
        <v>3859</v>
      </c>
      <c r="AE279" s="226"/>
      <c r="AF279" s="226"/>
      <c r="AG279" s="226"/>
      <c r="AH279" s="226"/>
      <c r="AI279" s="1334"/>
      <c r="AJ279" s="243"/>
    </row>
    <row r="280" spans="1:36" ht="19.899999999999999" customHeight="1">
      <c r="A280" s="230">
        <v>137</v>
      </c>
      <c r="B280" s="224" t="s">
        <v>2112</v>
      </c>
      <c r="C280" s="224" t="s">
        <v>392</v>
      </c>
      <c r="D280" s="224" t="s">
        <v>397</v>
      </c>
      <c r="E280" s="224">
        <v>49.65</v>
      </c>
      <c r="F280" s="238"/>
      <c r="G280" s="239"/>
      <c r="H280" s="234">
        <f>H278+F279</f>
        <v>52344.444999999985</v>
      </c>
      <c r="I280" s="240"/>
      <c r="J280" s="240"/>
      <c r="K280" s="240"/>
      <c r="L280" s="240"/>
      <c r="M280" s="240" t="s">
        <v>2112</v>
      </c>
      <c r="N280" s="240"/>
      <c r="O280" s="240"/>
      <c r="P280" s="224">
        <v>207.04900000000001</v>
      </c>
      <c r="Q280" s="224" t="s">
        <v>2112</v>
      </c>
      <c r="R280" s="235">
        <f t="shared" ref="R280" si="521">F279+F281</f>
        <v>800.00099999999998</v>
      </c>
      <c r="S280" s="235">
        <f t="shared" ref="S280" si="522">R280/2</f>
        <v>400.00049999999999</v>
      </c>
      <c r="T280" s="224">
        <v>214</v>
      </c>
      <c r="U280" s="224">
        <v>214</v>
      </c>
      <c r="V280" s="230">
        <f t="shared" ref="V280" si="523">T280+U280</f>
        <v>428</v>
      </c>
      <c r="W280" s="224">
        <v>210</v>
      </c>
      <c r="X280" s="224">
        <v>209</v>
      </c>
      <c r="Y280" s="230">
        <f t="shared" ref="Y280" si="524">W280+X280</f>
        <v>419</v>
      </c>
      <c r="Z280" s="224" t="s">
        <v>3860</v>
      </c>
      <c r="AA280" s="224" t="s">
        <v>3861</v>
      </c>
      <c r="AB280" s="238">
        <v>557900.07900000003</v>
      </c>
      <c r="AC280" s="238">
        <v>3235994.8769999999</v>
      </c>
      <c r="AD280" s="226"/>
      <c r="AE280" s="226"/>
      <c r="AF280" s="226"/>
      <c r="AG280" s="226"/>
      <c r="AH280" s="242" t="s">
        <v>846</v>
      </c>
      <c r="AI280" s="1334"/>
      <c r="AJ280" s="243"/>
    </row>
    <row r="281" spans="1:36" ht="19.899999999999999" customHeight="1">
      <c r="A281" s="230"/>
      <c r="B281" s="224"/>
      <c r="C281" s="224"/>
      <c r="D281" s="224"/>
      <c r="E281" s="224"/>
      <c r="F281" s="238">
        <v>397</v>
      </c>
      <c r="G281" s="239"/>
      <c r="H281" s="234"/>
      <c r="I281" s="240"/>
      <c r="J281" s="240"/>
      <c r="K281" s="240"/>
      <c r="L281" s="240"/>
      <c r="M281" s="240"/>
      <c r="N281" s="240"/>
      <c r="O281" s="240"/>
      <c r="P281" s="224"/>
      <c r="Q281" s="224"/>
      <c r="R281" s="235"/>
      <c r="S281" s="235"/>
      <c r="T281" s="224"/>
      <c r="U281" s="224"/>
      <c r="V281" s="230"/>
      <c r="W281" s="224"/>
      <c r="X281" s="224"/>
      <c r="Y281" s="230"/>
      <c r="Z281" s="224"/>
      <c r="AA281" s="224"/>
      <c r="AB281" s="238"/>
      <c r="AC281" s="238"/>
      <c r="AD281" s="226" t="s">
        <v>3521</v>
      </c>
      <c r="AE281" s="226"/>
      <c r="AF281" s="226"/>
      <c r="AG281" s="226"/>
      <c r="AH281" s="226"/>
      <c r="AI281" s="1334"/>
      <c r="AJ281" s="243"/>
    </row>
    <row r="282" spans="1:36" ht="19.899999999999999" customHeight="1">
      <c r="A282" s="230">
        <v>138</v>
      </c>
      <c r="B282" s="224" t="s">
        <v>2112</v>
      </c>
      <c r="C282" s="224" t="s">
        <v>393</v>
      </c>
      <c r="D282" s="224" t="s">
        <v>280</v>
      </c>
      <c r="E282" s="224">
        <v>48.15</v>
      </c>
      <c r="F282" s="238"/>
      <c r="G282" s="239"/>
      <c r="H282" s="234">
        <f>H280+F281</f>
        <v>52741.444999999985</v>
      </c>
      <c r="I282" s="240"/>
      <c r="J282" s="240"/>
      <c r="K282" s="240"/>
      <c r="L282" s="240"/>
      <c r="M282" s="240" t="s">
        <v>2112</v>
      </c>
      <c r="N282" s="240"/>
      <c r="O282" s="240"/>
      <c r="P282" s="224">
        <v>205.94300000000001</v>
      </c>
      <c r="Q282" s="224" t="s">
        <v>2112</v>
      </c>
      <c r="R282" s="235">
        <f t="shared" ref="R282" si="525">F281+F283</f>
        <v>771.01</v>
      </c>
      <c r="S282" s="235">
        <f t="shared" ref="S282" si="526">R282/2</f>
        <v>385.505</v>
      </c>
      <c r="T282" s="224">
        <v>183</v>
      </c>
      <c r="U282" s="224">
        <v>184</v>
      </c>
      <c r="V282" s="230">
        <f t="shared" ref="V282" si="527">T282+U282</f>
        <v>367</v>
      </c>
      <c r="W282" s="224">
        <v>189</v>
      </c>
      <c r="X282" s="224">
        <v>185</v>
      </c>
      <c r="Y282" s="230">
        <f t="shared" ref="Y282" si="528">W282+X282</f>
        <v>374</v>
      </c>
      <c r="Z282" s="224" t="s">
        <v>3862</v>
      </c>
      <c r="AA282" s="224" t="s">
        <v>3863</v>
      </c>
      <c r="AB282" s="238">
        <v>557967.46600000001</v>
      </c>
      <c r="AC282" s="238">
        <v>3236386.1159999999</v>
      </c>
      <c r="AD282" s="226"/>
      <c r="AE282" s="226"/>
      <c r="AF282" s="226"/>
      <c r="AG282" s="226"/>
      <c r="AH282" s="226" t="s">
        <v>948</v>
      </c>
      <c r="AI282" s="1334"/>
      <c r="AJ282" s="243"/>
    </row>
    <row r="283" spans="1:36" ht="19.899999999999999" customHeight="1">
      <c r="A283" s="230"/>
      <c r="B283" s="224"/>
      <c r="C283" s="224"/>
      <c r="D283" s="224"/>
      <c r="E283" s="224"/>
      <c r="F283" s="238">
        <v>374.01</v>
      </c>
      <c r="G283" s="239"/>
      <c r="H283" s="234"/>
      <c r="I283" s="240"/>
      <c r="J283" s="240"/>
      <c r="K283" s="240"/>
      <c r="L283" s="240"/>
      <c r="M283" s="240"/>
      <c r="N283" s="240"/>
      <c r="O283" s="240"/>
      <c r="P283" s="224"/>
      <c r="Q283" s="224"/>
      <c r="R283" s="235"/>
      <c r="S283" s="235"/>
      <c r="T283" s="224"/>
      <c r="U283" s="224"/>
      <c r="V283" s="230"/>
      <c r="W283" s="224"/>
      <c r="X283" s="224"/>
      <c r="Y283" s="230"/>
      <c r="Z283" s="224"/>
      <c r="AA283" s="224"/>
      <c r="AB283" s="238"/>
      <c r="AC283" s="238"/>
      <c r="AD283" s="226" t="s">
        <v>2534</v>
      </c>
      <c r="AE283" s="226"/>
      <c r="AF283" s="226"/>
      <c r="AG283" s="226"/>
      <c r="AH283" s="226"/>
      <c r="AI283" s="1334"/>
      <c r="AJ283" s="243"/>
    </row>
    <row r="284" spans="1:36" ht="19.899999999999999" customHeight="1">
      <c r="A284" s="230">
        <v>139</v>
      </c>
      <c r="B284" s="224" t="s">
        <v>2497</v>
      </c>
      <c r="C284" s="224" t="s">
        <v>126</v>
      </c>
      <c r="D284" s="224" t="s">
        <v>279</v>
      </c>
      <c r="E284" s="224">
        <v>47.07</v>
      </c>
      <c r="F284" s="238"/>
      <c r="G284" s="239">
        <f>SUM(F279:F283)</f>
        <v>1174.011</v>
      </c>
      <c r="H284" s="234">
        <f>H282+F283</f>
        <v>53115.454999999987</v>
      </c>
      <c r="I284" s="240"/>
      <c r="J284" s="240"/>
      <c r="K284" s="240"/>
      <c r="L284" s="240"/>
      <c r="M284" s="240" t="s">
        <v>2112</v>
      </c>
      <c r="N284" s="240"/>
      <c r="O284" s="240"/>
      <c r="P284" s="224">
        <v>206.34399999999999</v>
      </c>
      <c r="Q284" s="224" t="s">
        <v>3864</v>
      </c>
      <c r="R284" s="235">
        <f t="shared" ref="R284" si="529">F283+F285</f>
        <v>762.01</v>
      </c>
      <c r="S284" s="235">
        <f t="shared" ref="S284" si="530">R284/2</f>
        <v>381.005</v>
      </c>
      <c r="T284" s="224">
        <v>190</v>
      </c>
      <c r="U284" s="224">
        <v>188</v>
      </c>
      <c r="V284" s="230">
        <f t="shared" ref="V284" si="531">T284+U284</f>
        <v>378</v>
      </c>
      <c r="W284" s="224">
        <v>189</v>
      </c>
      <c r="X284" s="224">
        <v>191</v>
      </c>
      <c r="Y284" s="230">
        <f t="shared" ref="Y284" si="532">W284+X284</f>
        <v>380</v>
      </c>
      <c r="Z284" s="224" t="s">
        <v>3865</v>
      </c>
      <c r="AA284" s="224" t="s">
        <v>3866</v>
      </c>
      <c r="AB284" s="238">
        <v>558030.94999999995</v>
      </c>
      <c r="AC284" s="238">
        <v>3236754.699</v>
      </c>
      <c r="AD284" s="226"/>
      <c r="AE284" s="226"/>
      <c r="AF284" s="226"/>
      <c r="AG284" s="226"/>
      <c r="AH284" s="226" t="s">
        <v>948</v>
      </c>
      <c r="AI284" s="1334"/>
      <c r="AJ284" s="243"/>
    </row>
    <row r="285" spans="1:36" ht="19.899999999999999" customHeight="1">
      <c r="A285" s="230"/>
      <c r="B285" s="224"/>
      <c r="C285" s="224"/>
      <c r="D285" s="224"/>
      <c r="E285" s="224"/>
      <c r="F285" s="238">
        <v>388</v>
      </c>
      <c r="G285" s="239"/>
      <c r="H285" s="234"/>
      <c r="I285" s="240"/>
      <c r="J285" s="240"/>
      <c r="K285" s="240"/>
      <c r="L285" s="240"/>
      <c r="M285" s="240"/>
      <c r="N285" s="240"/>
      <c r="O285" s="240"/>
      <c r="P285" s="224"/>
      <c r="Q285" s="224"/>
      <c r="R285" s="235"/>
      <c r="S285" s="235"/>
      <c r="T285" s="224"/>
      <c r="U285" s="224"/>
      <c r="V285" s="230"/>
      <c r="W285" s="224"/>
      <c r="X285" s="224"/>
      <c r="Y285" s="230"/>
      <c r="Z285" s="224"/>
      <c r="AA285" s="224"/>
      <c r="AB285" s="238"/>
      <c r="AC285" s="238"/>
      <c r="AD285" s="226" t="s">
        <v>2506</v>
      </c>
      <c r="AE285" s="226"/>
      <c r="AF285" s="226"/>
      <c r="AG285" s="226"/>
      <c r="AH285" s="226"/>
      <c r="AI285" s="1334"/>
      <c r="AJ285" s="243"/>
    </row>
    <row r="286" spans="1:36" ht="19.899999999999999" customHeight="1">
      <c r="A286" s="230">
        <v>140</v>
      </c>
      <c r="B286" s="224" t="s">
        <v>2112</v>
      </c>
      <c r="C286" s="224" t="s">
        <v>394</v>
      </c>
      <c r="D286" s="224" t="s">
        <v>280</v>
      </c>
      <c r="E286" s="224">
        <v>48.15</v>
      </c>
      <c r="F286" s="238"/>
      <c r="G286" s="239"/>
      <c r="H286" s="234">
        <f>H284+F285</f>
        <v>53503.454999999987</v>
      </c>
      <c r="I286" s="240"/>
      <c r="J286" s="240"/>
      <c r="K286" s="240"/>
      <c r="L286" s="240"/>
      <c r="M286" s="240" t="s">
        <v>2112</v>
      </c>
      <c r="N286" s="240"/>
      <c r="O286" s="240"/>
      <c r="P286" s="224">
        <v>207.40299999999999</v>
      </c>
      <c r="Q286" s="224" t="s">
        <v>2112</v>
      </c>
      <c r="R286" s="235">
        <f t="shared" ref="R286" si="533">F285+F287</f>
        <v>824</v>
      </c>
      <c r="S286" s="235">
        <f t="shared" ref="S286" si="534">R286/2</f>
        <v>412</v>
      </c>
      <c r="T286" s="224">
        <v>200</v>
      </c>
      <c r="U286" s="224">
        <v>186</v>
      </c>
      <c r="V286" s="230">
        <f t="shared" ref="V286" si="535">T286+U286</f>
        <v>386</v>
      </c>
      <c r="W286" s="224">
        <v>198</v>
      </c>
      <c r="X286" s="224">
        <v>197</v>
      </c>
      <c r="Y286" s="230">
        <f t="shared" ref="Y286" si="536">W286+X286</f>
        <v>395</v>
      </c>
      <c r="Z286" s="224" t="s">
        <v>3867</v>
      </c>
      <c r="AA286" s="224" t="s">
        <v>3868</v>
      </c>
      <c r="AB286" s="238">
        <v>557977.28399999999</v>
      </c>
      <c r="AC286" s="238">
        <v>3237138.97</v>
      </c>
      <c r="AD286" s="226"/>
      <c r="AE286" s="226"/>
      <c r="AF286" s="226"/>
      <c r="AG286" s="226"/>
      <c r="AH286" s="226" t="s">
        <v>948</v>
      </c>
      <c r="AI286" s="1334"/>
      <c r="AJ286" s="243"/>
    </row>
    <row r="287" spans="1:36" ht="19.899999999999999" customHeight="1">
      <c r="A287" s="230"/>
      <c r="B287" s="224"/>
      <c r="C287" s="224"/>
      <c r="D287" s="224"/>
      <c r="E287" s="224"/>
      <c r="F287" s="238">
        <v>436</v>
      </c>
      <c r="G287" s="239"/>
      <c r="H287" s="234"/>
      <c r="I287" s="240"/>
      <c r="J287" s="240"/>
      <c r="K287" s="240"/>
      <c r="L287" s="240"/>
      <c r="M287" s="240"/>
      <c r="N287" s="240"/>
      <c r="O287" s="240"/>
      <c r="P287" s="224"/>
      <c r="Q287" s="224"/>
      <c r="R287" s="235"/>
      <c r="S287" s="235"/>
      <c r="T287" s="224"/>
      <c r="U287" s="224"/>
      <c r="V287" s="230"/>
      <c r="W287" s="224"/>
      <c r="X287" s="224"/>
      <c r="Y287" s="230"/>
      <c r="Z287" s="224"/>
      <c r="AA287" s="224"/>
      <c r="AB287" s="238"/>
      <c r="AC287" s="238"/>
      <c r="AD287" s="226" t="s">
        <v>2254</v>
      </c>
      <c r="AE287" s="226"/>
      <c r="AF287" s="226"/>
      <c r="AG287" s="226"/>
      <c r="AH287" s="226"/>
      <c r="AI287" s="1334"/>
      <c r="AJ287" s="243"/>
    </row>
    <row r="288" spans="1:36" ht="19.899999999999999" customHeight="1">
      <c r="A288" s="230">
        <v>141</v>
      </c>
      <c r="B288" s="224" t="s">
        <v>2112</v>
      </c>
      <c r="C288" s="224" t="s">
        <v>395</v>
      </c>
      <c r="D288" s="224" t="s">
        <v>276</v>
      </c>
      <c r="E288" s="224">
        <v>54.15</v>
      </c>
      <c r="F288" s="238"/>
      <c r="G288" s="239"/>
      <c r="H288" s="234">
        <f>H286+F287</f>
        <v>53939.454999999987</v>
      </c>
      <c r="I288" s="240"/>
      <c r="J288" s="240"/>
      <c r="K288" s="240"/>
      <c r="L288" s="240"/>
      <c r="M288" s="240" t="s">
        <v>2112</v>
      </c>
      <c r="N288" s="240"/>
      <c r="O288" s="240"/>
      <c r="P288" s="224">
        <v>207.446</v>
      </c>
      <c r="Q288" s="224" t="s">
        <v>2112</v>
      </c>
      <c r="R288" s="235">
        <f t="shared" ref="R288" si="537">F287+F289</f>
        <v>817.28600000000006</v>
      </c>
      <c r="S288" s="235">
        <f t="shared" ref="S288" si="538">R288/2</f>
        <v>408.64300000000003</v>
      </c>
      <c r="T288" s="224">
        <v>250</v>
      </c>
      <c r="U288" s="224">
        <v>228</v>
      </c>
      <c r="V288" s="230">
        <f t="shared" ref="V288" si="539">T288+U288</f>
        <v>478</v>
      </c>
      <c r="W288" s="224">
        <v>240</v>
      </c>
      <c r="X288" s="224">
        <v>216</v>
      </c>
      <c r="Y288" s="230">
        <f t="shared" ref="Y288" si="540">W288+X288</f>
        <v>456</v>
      </c>
      <c r="Z288" s="224" t="s">
        <v>3869</v>
      </c>
      <c r="AA288" s="224" t="s">
        <v>3870</v>
      </c>
      <c r="AB288" s="238">
        <v>557916.978</v>
      </c>
      <c r="AC288" s="238">
        <v>3237570.7790000001</v>
      </c>
      <c r="AD288" s="226"/>
      <c r="AE288" s="226"/>
      <c r="AF288" s="226"/>
      <c r="AG288" s="226"/>
      <c r="AH288" s="226" t="s">
        <v>948</v>
      </c>
      <c r="AI288" s="1334"/>
      <c r="AJ288" s="243"/>
    </row>
    <row r="289" spans="1:36" ht="42">
      <c r="A289" s="230"/>
      <c r="B289" s="224"/>
      <c r="C289" s="224"/>
      <c r="D289" s="224"/>
      <c r="E289" s="224"/>
      <c r="F289" s="238">
        <v>381.286</v>
      </c>
      <c r="G289" s="239"/>
      <c r="H289" s="234"/>
      <c r="I289" s="240"/>
      <c r="J289" s="240"/>
      <c r="K289" s="240"/>
      <c r="L289" s="240"/>
      <c r="M289" s="240"/>
      <c r="N289" s="240"/>
      <c r="O289" s="240"/>
      <c r="P289" s="224"/>
      <c r="Q289" s="224"/>
      <c r="R289" s="235"/>
      <c r="S289" s="235"/>
      <c r="T289" s="224"/>
      <c r="U289" s="224"/>
      <c r="V289" s="230"/>
      <c r="W289" s="224"/>
      <c r="X289" s="224"/>
      <c r="Y289" s="230"/>
      <c r="Z289" s="224"/>
      <c r="AA289" s="224"/>
      <c r="AB289" s="238"/>
      <c r="AC289" s="238"/>
      <c r="AD289" s="230" t="s">
        <v>3871</v>
      </c>
      <c r="AE289" s="226"/>
      <c r="AF289" s="226"/>
      <c r="AG289" s="226"/>
      <c r="AH289" s="226"/>
      <c r="AI289" s="1334"/>
      <c r="AJ289" s="243"/>
    </row>
    <row r="290" spans="1:36" ht="19.899999999999999" customHeight="1">
      <c r="A290" s="230">
        <v>142</v>
      </c>
      <c r="B290" s="224" t="s">
        <v>2507</v>
      </c>
      <c r="C290" s="224" t="s">
        <v>182</v>
      </c>
      <c r="D290" s="224" t="s">
        <v>279</v>
      </c>
      <c r="E290" s="224">
        <v>47.07</v>
      </c>
      <c r="F290" s="238"/>
      <c r="G290" s="239">
        <f>SUM(F285:F289)</f>
        <v>1205.2860000000001</v>
      </c>
      <c r="H290" s="234">
        <f>H288+F289</f>
        <v>54320.740999999987</v>
      </c>
      <c r="I290" s="240"/>
      <c r="J290" s="240"/>
      <c r="K290" s="240"/>
      <c r="L290" s="240"/>
      <c r="M290" s="240" t="s">
        <v>2112</v>
      </c>
      <c r="N290" s="240"/>
      <c r="O290" s="240"/>
      <c r="P290" s="224">
        <v>207.19800000000001</v>
      </c>
      <c r="Q290" s="224" t="s">
        <v>3872</v>
      </c>
      <c r="R290" s="235">
        <f t="shared" ref="R290" si="541">F289+F291</f>
        <v>663.255</v>
      </c>
      <c r="S290" s="235">
        <f t="shared" ref="S290" si="542">R290/2</f>
        <v>331.6275</v>
      </c>
      <c r="T290" s="224">
        <v>154</v>
      </c>
      <c r="U290" s="224">
        <v>171</v>
      </c>
      <c r="V290" s="230">
        <f t="shared" ref="V290" si="543">T290+U290</f>
        <v>325</v>
      </c>
      <c r="W290" s="224">
        <v>166</v>
      </c>
      <c r="X290" s="224">
        <v>157</v>
      </c>
      <c r="Y290" s="230">
        <f t="shared" ref="Y290" si="544">W290+X290</f>
        <v>323</v>
      </c>
      <c r="Z290" s="224" t="s">
        <v>3873</v>
      </c>
      <c r="AA290" s="224" t="s">
        <v>3874</v>
      </c>
      <c r="AB290" s="238">
        <v>557864.24</v>
      </c>
      <c r="AC290" s="238">
        <v>3237948.4</v>
      </c>
      <c r="AD290" s="226"/>
      <c r="AE290" s="226"/>
      <c r="AF290" s="226"/>
      <c r="AG290" s="226"/>
      <c r="AH290" s="226" t="s">
        <v>948</v>
      </c>
      <c r="AI290" s="1334"/>
      <c r="AJ290" s="243"/>
    </row>
    <row r="291" spans="1:36" ht="19.899999999999999" customHeight="1">
      <c r="A291" s="230"/>
      <c r="B291" s="224"/>
      <c r="C291" s="224"/>
      <c r="D291" s="224"/>
      <c r="E291" s="224"/>
      <c r="F291" s="238">
        <v>281.96899999999999</v>
      </c>
      <c r="G291" s="239"/>
      <c r="H291" s="234"/>
      <c r="I291" s="240"/>
      <c r="J291" s="240"/>
      <c r="K291" s="240"/>
      <c r="L291" s="240"/>
      <c r="M291" s="240"/>
      <c r="N291" s="240"/>
      <c r="O291" s="240"/>
      <c r="P291" s="224"/>
      <c r="Q291" s="224"/>
      <c r="R291" s="235"/>
      <c r="S291" s="235"/>
      <c r="T291" s="224"/>
      <c r="U291" s="224"/>
      <c r="V291" s="230"/>
      <c r="W291" s="224"/>
      <c r="X291" s="224"/>
      <c r="Y291" s="230"/>
      <c r="Z291" s="224"/>
      <c r="AA291" s="224"/>
      <c r="AB291" s="238"/>
      <c r="AC291" s="238"/>
      <c r="AD291" s="226"/>
      <c r="AE291" s="226"/>
      <c r="AF291" s="226"/>
      <c r="AG291" s="226"/>
      <c r="AH291" s="226"/>
      <c r="AI291" s="1334"/>
      <c r="AJ291" s="243"/>
    </row>
    <row r="292" spans="1:36" ht="19.899999999999999" customHeight="1">
      <c r="A292" s="230">
        <v>143</v>
      </c>
      <c r="B292" s="224" t="s">
        <v>2513</v>
      </c>
      <c r="C292" s="224" t="s">
        <v>188</v>
      </c>
      <c r="D292" s="224" t="s">
        <v>398</v>
      </c>
      <c r="E292" s="224">
        <v>44.07</v>
      </c>
      <c r="F292" s="238"/>
      <c r="G292" s="239">
        <v>281.97000000000003</v>
      </c>
      <c r="H292" s="234">
        <f>H290+F291</f>
        <v>54602.709999999985</v>
      </c>
      <c r="I292" s="240"/>
      <c r="J292" s="240"/>
      <c r="K292" s="240"/>
      <c r="L292" s="240"/>
      <c r="M292" s="240" t="s">
        <v>2112</v>
      </c>
      <c r="N292" s="240"/>
      <c r="O292" s="240"/>
      <c r="P292" s="224">
        <v>207.01599999999999</v>
      </c>
      <c r="Q292" s="224" t="s">
        <v>3875</v>
      </c>
      <c r="R292" s="235">
        <f t="shared" ref="R292" si="545">F291+F293</f>
        <v>667.96900000000005</v>
      </c>
      <c r="S292" s="235">
        <f t="shared" ref="S292" si="546">R292/2</f>
        <v>333.98450000000003</v>
      </c>
      <c r="T292" s="224">
        <v>112</v>
      </c>
      <c r="U292" s="224">
        <v>121</v>
      </c>
      <c r="V292" s="230">
        <f t="shared" ref="V292" si="547">T292+U292</f>
        <v>233</v>
      </c>
      <c r="W292" s="224">
        <v>126</v>
      </c>
      <c r="X292" s="224">
        <v>148</v>
      </c>
      <c r="Y292" s="230">
        <f t="shared" ref="Y292" si="548">W292+X292</f>
        <v>274</v>
      </c>
      <c r="Z292" s="224" t="s">
        <v>3876</v>
      </c>
      <c r="AA292" s="224" t="s">
        <v>3877</v>
      </c>
      <c r="AB292" s="238">
        <v>557904.04700000002</v>
      </c>
      <c r="AC292" s="238">
        <v>3238227.5449999999</v>
      </c>
      <c r="AD292" s="226"/>
      <c r="AE292" s="226"/>
      <c r="AF292" s="226"/>
      <c r="AG292" s="226"/>
      <c r="AH292" s="226" t="s">
        <v>948</v>
      </c>
      <c r="AI292" s="1334"/>
      <c r="AJ292" s="243"/>
    </row>
    <row r="293" spans="1:36" ht="84">
      <c r="A293" s="230"/>
      <c r="B293" s="224"/>
      <c r="C293" s="224"/>
      <c r="D293" s="224"/>
      <c r="E293" s="224"/>
      <c r="F293" s="238">
        <v>386</v>
      </c>
      <c r="G293" s="239"/>
      <c r="H293" s="234"/>
      <c r="I293" s="240"/>
      <c r="J293" s="240"/>
      <c r="K293" s="240"/>
      <c r="L293" s="240"/>
      <c r="M293" s="240"/>
      <c r="N293" s="240"/>
      <c r="O293" s="240"/>
      <c r="P293" s="224"/>
      <c r="Q293" s="224"/>
      <c r="R293" s="235"/>
      <c r="S293" s="235"/>
      <c r="T293" s="224"/>
      <c r="U293" s="224"/>
      <c r="V293" s="230"/>
      <c r="W293" s="224"/>
      <c r="X293" s="224"/>
      <c r="Y293" s="230"/>
      <c r="Z293" s="224"/>
      <c r="AA293" s="224"/>
      <c r="AB293" s="238"/>
      <c r="AC293" s="238"/>
      <c r="AD293" s="230" t="s">
        <v>3878</v>
      </c>
      <c r="AE293" s="226"/>
      <c r="AF293" s="226"/>
      <c r="AG293" s="226"/>
      <c r="AH293" s="226"/>
      <c r="AI293" s="1334"/>
      <c r="AJ293" s="243"/>
    </row>
    <row r="294" spans="1:36" ht="19.899999999999999" customHeight="1">
      <c r="A294" s="230">
        <v>144</v>
      </c>
      <c r="B294" s="224" t="s">
        <v>2112</v>
      </c>
      <c r="C294" s="224" t="s">
        <v>396</v>
      </c>
      <c r="D294" s="224" t="s">
        <v>298</v>
      </c>
      <c r="E294" s="224">
        <v>57.15</v>
      </c>
      <c r="F294" s="238"/>
      <c r="G294" s="239"/>
      <c r="H294" s="234">
        <f>H292+F293</f>
        <v>54988.709999999985</v>
      </c>
      <c r="I294" s="240"/>
      <c r="J294" s="240"/>
      <c r="K294" s="240"/>
      <c r="L294" s="240"/>
      <c r="M294" s="240" t="s">
        <v>2112</v>
      </c>
      <c r="N294" s="240"/>
      <c r="O294" s="240"/>
      <c r="P294" s="224">
        <v>206.828</v>
      </c>
      <c r="Q294" s="224" t="s">
        <v>2112</v>
      </c>
      <c r="R294" s="235">
        <f t="shared" ref="R294" si="549">F293+F295</f>
        <v>735.42200000000003</v>
      </c>
      <c r="S294" s="235">
        <f t="shared" ref="S294" si="550">R294/2</f>
        <v>367.71100000000001</v>
      </c>
      <c r="T294" s="224">
        <v>266</v>
      </c>
      <c r="U294" s="224">
        <v>112</v>
      </c>
      <c r="V294" s="230">
        <f t="shared" ref="V294" si="551">T294+U294</f>
        <v>378</v>
      </c>
      <c r="W294" s="224">
        <v>239</v>
      </c>
      <c r="X294" s="224">
        <v>136</v>
      </c>
      <c r="Y294" s="230">
        <f t="shared" ref="Y294" si="552">W294+X294</f>
        <v>375</v>
      </c>
      <c r="Z294" s="224" t="s">
        <v>3879</v>
      </c>
      <c r="AA294" s="224" t="s">
        <v>3880</v>
      </c>
      <c r="AB294" s="238">
        <v>557842.22199999995</v>
      </c>
      <c r="AC294" s="238">
        <v>3238608.5619999999</v>
      </c>
      <c r="AD294" s="226"/>
      <c r="AE294" s="226"/>
      <c r="AF294" s="226"/>
      <c r="AG294" s="226"/>
      <c r="AH294" s="226" t="s">
        <v>948</v>
      </c>
      <c r="AI294" s="1334"/>
      <c r="AJ294" s="243"/>
    </row>
    <row r="295" spans="1:36" ht="19.899999999999999" customHeight="1">
      <c r="A295" s="230"/>
      <c r="B295" s="224"/>
      <c r="C295" s="224"/>
      <c r="D295" s="224"/>
      <c r="E295" s="224"/>
      <c r="F295" s="238">
        <v>349.42200000000003</v>
      </c>
      <c r="G295" s="239"/>
      <c r="H295" s="234"/>
      <c r="I295" s="240"/>
      <c r="J295" s="240"/>
      <c r="K295" s="240"/>
      <c r="L295" s="240"/>
      <c r="M295" s="240"/>
      <c r="N295" s="240"/>
      <c r="O295" s="240"/>
      <c r="P295" s="224"/>
      <c r="Q295" s="224"/>
      <c r="R295" s="235"/>
      <c r="S295" s="235"/>
      <c r="T295" s="224"/>
      <c r="U295" s="224"/>
      <c r="V295" s="230"/>
      <c r="W295" s="224"/>
      <c r="X295" s="224"/>
      <c r="Y295" s="230"/>
      <c r="Z295" s="224"/>
      <c r="AA295" s="224"/>
      <c r="AB295" s="238"/>
      <c r="AC295" s="238"/>
      <c r="AD295" s="226" t="s">
        <v>2506</v>
      </c>
      <c r="AE295" s="226"/>
      <c r="AF295" s="226"/>
      <c r="AG295" s="226"/>
      <c r="AH295" s="226"/>
      <c r="AI295" s="1334"/>
      <c r="AJ295" s="243"/>
    </row>
    <row r="296" spans="1:36" ht="19.899999999999999" customHeight="1">
      <c r="A296" s="230">
        <v>145</v>
      </c>
      <c r="B296" s="224" t="s">
        <v>2530</v>
      </c>
      <c r="C296" s="224" t="s">
        <v>184</v>
      </c>
      <c r="D296" s="224" t="s">
        <v>411</v>
      </c>
      <c r="E296" s="224">
        <v>64.87</v>
      </c>
      <c r="F296" s="238"/>
      <c r="G296" s="239">
        <f>SUM(F293:F295)</f>
        <v>735.42200000000003</v>
      </c>
      <c r="H296" s="234">
        <f>H294+F295</f>
        <v>55338.131999999983</v>
      </c>
      <c r="I296" s="240"/>
      <c r="J296" s="240"/>
      <c r="K296" s="240"/>
      <c r="L296" s="240"/>
      <c r="M296" s="240" t="s">
        <v>2112</v>
      </c>
      <c r="N296" s="240"/>
      <c r="O296" s="240"/>
      <c r="P296" s="224">
        <v>206.941</v>
      </c>
      <c r="Q296" s="224" t="s">
        <v>3881</v>
      </c>
      <c r="R296" s="235">
        <f t="shared" ref="R296" si="553">F295+F297</f>
        <v>595.41200000000003</v>
      </c>
      <c r="S296" s="235">
        <f t="shared" ref="S296" si="554">R296/2</f>
        <v>297.70600000000002</v>
      </c>
      <c r="T296" s="224">
        <v>238</v>
      </c>
      <c r="U296" s="224">
        <v>257</v>
      </c>
      <c r="V296" s="230">
        <f t="shared" ref="V296" si="555">T296+U296</f>
        <v>495</v>
      </c>
      <c r="W296" s="224">
        <v>215</v>
      </c>
      <c r="X296" s="224">
        <v>185</v>
      </c>
      <c r="Y296" s="230">
        <f t="shared" ref="Y296" si="556">W296+X296</f>
        <v>400</v>
      </c>
      <c r="Z296" s="224" t="s">
        <v>2343</v>
      </c>
      <c r="AA296" s="224" t="s">
        <v>3882</v>
      </c>
      <c r="AB296" s="238">
        <v>557786.25600000005</v>
      </c>
      <c r="AC296" s="238">
        <v>3238953.4730000002</v>
      </c>
      <c r="AD296" s="226"/>
      <c r="AE296" s="226"/>
      <c r="AF296" s="226"/>
      <c r="AG296" s="226"/>
      <c r="AH296" s="226" t="s">
        <v>948</v>
      </c>
      <c r="AI296" s="1334"/>
      <c r="AJ296" s="243"/>
    </row>
    <row r="297" spans="1:36" ht="105">
      <c r="A297" s="230"/>
      <c r="B297" s="224"/>
      <c r="C297" s="224"/>
      <c r="D297" s="224"/>
      <c r="E297" s="224"/>
      <c r="F297" s="238">
        <v>245.99</v>
      </c>
      <c r="G297" s="239"/>
      <c r="H297" s="234"/>
      <c r="I297" s="240"/>
      <c r="J297" s="240"/>
      <c r="K297" s="240"/>
      <c r="L297" s="240"/>
      <c r="M297" s="240"/>
      <c r="N297" s="240"/>
      <c r="O297" s="240"/>
      <c r="P297" s="224"/>
      <c r="Q297" s="224"/>
      <c r="R297" s="235"/>
      <c r="S297" s="235"/>
      <c r="T297" s="224"/>
      <c r="U297" s="224"/>
      <c r="V297" s="230"/>
      <c r="W297" s="224"/>
      <c r="X297" s="224"/>
      <c r="Y297" s="230"/>
      <c r="Z297" s="224"/>
      <c r="AA297" s="224"/>
      <c r="AB297" s="238"/>
      <c r="AC297" s="238"/>
      <c r="AD297" s="230" t="s">
        <v>3883</v>
      </c>
      <c r="AE297" s="226"/>
      <c r="AF297" s="226"/>
      <c r="AG297" s="226"/>
      <c r="AH297" s="226"/>
      <c r="AI297" s="1334"/>
      <c r="AJ297" s="243"/>
    </row>
    <row r="298" spans="1:36" ht="19.899999999999999" customHeight="1">
      <c r="A298" s="230">
        <v>146</v>
      </c>
      <c r="B298" s="224" t="s">
        <v>2548</v>
      </c>
      <c r="C298" s="224" t="s">
        <v>186</v>
      </c>
      <c r="D298" s="224" t="s">
        <v>412</v>
      </c>
      <c r="E298" s="224">
        <v>53.07</v>
      </c>
      <c r="F298" s="238"/>
      <c r="G298" s="239">
        <v>245.99</v>
      </c>
      <c r="H298" s="234">
        <f>H296+F297</f>
        <v>55584.121999999981</v>
      </c>
      <c r="I298" s="240"/>
      <c r="J298" s="240"/>
      <c r="K298" s="240"/>
      <c r="L298" s="240"/>
      <c r="M298" s="240" t="s">
        <v>2112</v>
      </c>
      <c r="N298" s="240"/>
      <c r="O298" s="240"/>
      <c r="P298" s="224">
        <v>206.93600000000001</v>
      </c>
      <c r="Q298" s="224" t="s">
        <v>3884</v>
      </c>
      <c r="R298" s="235">
        <f t="shared" ref="R298" si="557">F297+F299</f>
        <v>610.99</v>
      </c>
      <c r="S298" s="235">
        <f t="shared" ref="S298" si="558">R298/2</f>
        <v>305.495</v>
      </c>
      <c r="T298" s="224">
        <v>-11</v>
      </c>
      <c r="U298" s="224">
        <v>220</v>
      </c>
      <c r="V298" s="230">
        <f t="shared" ref="V298" si="559">T298+U298</f>
        <v>209</v>
      </c>
      <c r="W298" s="224">
        <v>61</v>
      </c>
      <c r="X298" s="224">
        <v>206</v>
      </c>
      <c r="Y298" s="230">
        <f t="shared" ref="Y298" si="560">W298+X298</f>
        <v>267</v>
      </c>
      <c r="Z298" s="224" t="s">
        <v>3885</v>
      </c>
      <c r="AA298" s="224" t="s">
        <v>3886</v>
      </c>
      <c r="AB298" s="238">
        <v>557693.25199999998</v>
      </c>
      <c r="AC298" s="238">
        <v>3239181.2039999999</v>
      </c>
      <c r="AD298" s="226"/>
      <c r="AE298" s="226"/>
      <c r="AF298" s="226"/>
      <c r="AG298" s="226"/>
      <c r="AH298" s="226" t="s">
        <v>948</v>
      </c>
      <c r="AI298" s="1334"/>
      <c r="AJ298" s="243"/>
    </row>
    <row r="299" spans="1:36" ht="63">
      <c r="A299" s="230"/>
      <c r="B299" s="224"/>
      <c r="C299" s="224"/>
      <c r="D299" s="224"/>
      <c r="E299" s="224"/>
      <c r="F299" s="238">
        <v>365</v>
      </c>
      <c r="G299" s="239"/>
      <c r="H299" s="234"/>
      <c r="I299" s="240"/>
      <c r="J299" s="240"/>
      <c r="K299" s="240"/>
      <c r="L299" s="240"/>
      <c r="M299" s="240"/>
      <c r="N299" s="240"/>
      <c r="O299" s="240"/>
      <c r="P299" s="224"/>
      <c r="Q299" s="224"/>
      <c r="R299" s="235"/>
      <c r="S299" s="235"/>
      <c r="T299" s="224"/>
      <c r="U299" s="224"/>
      <c r="V299" s="230"/>
      <c r="W299" s="224"/>
      <c r="X299" s="224"/>
      <c r="Y299" s="230"/>
      <c r="Z299" s="224"/>
      <c r="AA299" s="224"/>
      <c r="AB299" s="238"/>
      <c r="AC299" s="238"/>
      <c r="AD299" s="230" t="s">
        <v>3887</v>
      </c>
      <c r="AE299" s="226"/>
      <c r="AF299" s="226"/>
      <c r="AG299" s="226"/>
      <c r="AH299" s="226"/>
      <c r="AI299" s="1334"/>
      <c r="AJ299" s="243"/>
    </row>
    <row r="300" spans="1:36" ht="19.899999999999999" customHeight="1">
      <c r="A300" s="230">
        <v>147</v>
      </c>
      <c r="B300" s="224" t="s">
        <v>2112</v>
      </c>
      <c r="C300" s="224" t="s">
        <v>399</v>
      </c>
      <c r="D300" s="224" t="s">
        <v>280</v>
      </c>
      <c r="E300" s="224">
        <v>48.15</v>
      </c>
      <c r="F300" s="238"/>
      <c r="G300" s="239"/>
      <c r="H300" s="234">
        <f>H298+F299</f>
        <v>55949.121999999981</v>
      </c>
      <c r="I300" s="240"/>
      <c r="J300" s="240"/>
      <c r="K300" s="240"/>
      <c r="L300" s="240"/>
      <c r="M300" s="240" t="s">
        <v>2112</v>
      </c>
      <c r="N300" s="240"/>
      <c r="O300" s="240"/>
      <c r="P300" s="224">
        <v>207.43199999999999</v>
      </c>
      <c r="Q300" s="224" t="s">
        <v>2112</v>
      </c>
      <c r="R300" s="235">
        <f t="shared" ref="R300" si="561">F299+F301</f>
        <v>692</v>
      </c>
      <c r="S300" s="235">
        <f t="shared" ref="S300" si="562">R300/2</f>
        <v>346</v>
      </c>
      <c r="T300" s="224">
        <v>149</v>
      </c>
      <c r="U300" s="224">
        <v>166</v>
      </c>
      <c r="V300" s="230">
        <f t="shared" ref="V300" si="563">T300+U300</f>
        <v>315</v>
      </c>
      <c r="W300" s="224">
        <v>162</v>
      </c>
      <c r="X300" s="224">
        <v>165</v>
      </c>
      <c r="Y300" s="230">
        <f t="shared" ref="Y300" si="564">W300+X300</f>
        <v>327</v>
      </c>
      <c r="Z300" s="224" t="s">
        <v>3888</v>
      </c>
      <c r="AA300" s="224" t="s">
        <v>3889</v>
      </c>
      <c r="AB300" s="238">
        <v>557440.27800000005</v>
      </c>
      <c r="AC300" s="238">
        <v>3239444.318</v>
      </c>
      <c r="AD300" s="226"/>
      <c r="AE300" s="226"/>
      <c r="AF300" s="226"/>
      <c r="AG300" s="226"/>
      <c r="AH300" s="242" t="s">
        <v>948</v>
      </c>
      <c r="AI300" s="1334"/>
      <c r="AJ300" s="243"/>
    </row>
    <row r="301" spans="1:36" ht="19.899999999999999" customHeight="1">
      <c r="A301" s="230"/>
      <c r="B301" s="224"/>
      <c r="C301" s="224"/>
      <c r="D301" s="224"/>
      <c r="E301" s="224"/>
      <c r="F301" s="238">
        <v>327</v>
      </c>
      <c r="G301" s="239"/>
      <c r="H301" s="234"/>
      <c r="I301" s="240"/>
      <c r="J301" s="240"/>
      <c r="K301" s="240"/>
      <c r="L301" s="240"/>
      <c r="M301" s="240"/>
      <c r="N301" s="240"/>
      <c r="O301" s="240"/>
      <c r="P301" s="224"/>
      <c r="Q301" s="224"/>
      <c r="R301" s="235"/>
      <c r="S301" s="235"/>
      <c r="T301" s="224"/>
      <c r="U301" s="224"/>
      <c r="V301" s="230"/>
      <c r="W301" s="224"/>
      <c r="X301" s="224"/>
      <c r="Y301" s="230"/>
      <c r="Z301" s="224"/>
      <c r="AA301" s="224"/>
      <c r="AB301" s="238"/>
      <c r="AC301" s="238"/>
      <c r="AD301" s="230" t="s">
        <v>3890</v>
      </c>
      <c r="AE301" s="226"/>
      <c r="AF301" s="226"/>
      <c r="AG301" s="226"/>
      <c r="AH301" s="226"/>
      <c r="AI301" s="1334"/>
      <c r="AJ301" s="243"/>
    </row>
    <row r="302" spans="1:36" ht="19.899999999999999" customHeight="1">
      <c r="A302" s="230">
        <v>148</v>
      </c>
      <c r="B302" s="224" t="s">
        <v>2112</v>
      </c>
      <c r="C302" s="224" t="s">
        <v>400</v>
      </c>
      <c r="D302" s="224" t="s">
        <v>280</v>
      </c>
      <c r="E302" s="224">
        <v>48.15</v>
      </c>
      <c r="F302" s="238"/>
      <c r="G302" s="239"/>
      <c r="H302" s="234">
        <f>H300+F301</f>
        <v>56276.121999999981</v>
      </c>
      <c r="I302" s="240"/>
      <c r="J302" s="240"/>
      <c r="K302" s="240"/>
      <c r="L302" s="240"/>
      <c r="M302" s="240" t="s">
        <v>2112</v>
      </c>
      <c r="N302" s="240"/>
      <c r="O302" s="240"/>
      <c r="P302" s="224">
        <v>207.13800000000001</v>
      </c>
      <c r="Q302" s="224" t="s">
        <v>2112</v>
      </c>
      <c r="R302" s="235">
        <f t="shared" ref="R302" si="565">F301+F303</f>
        <v>710.79099999999994</v>
      </c>
      <c r="S302" s="235">
        <f t="shared" ref="S302" si="566">R302/2</f>
        <v>355.39549999999997</v>
      </c>
      <c r="T302" s="224">
        <v>162</v>
      </c>
      <c r="U302" s="224">
        <v>192</v>
      </c>
      <c r="V302" s="230">
        <f t="shared" ref="V302" si="567">T302+U302</f>
        <v>354</v>
      </c>
      <c r="W302" s="224">
        <v>163</v>
      </c>
      <c r="X302" s="224">
        <v>192</v>
      </c>
      <c r="Y302" s="230">
        <f t="shared" ref="Y302" si="568">W302+X302</f>
        <v>355</v>
      </c>
      <c r="Z302" s="224" t="s">
        <v>3891</v>
      </c>
      <c r="AA302" s="224" t="s">
        <v>3892</v>
      </c>
      <c r="AB302" s="238">
        <v>557213.64099999995</v>
      </c>
      <c r="AC302" s="238">
        <v>3239680.0389999999</v>
      </c>
      <c r="AD302" s="226"/>
      <c r="AE302" s="226"/>
      <c r="AF302" s="226"/>
      <c r="AG302" s="226"/>
      <c r="AH302" s="242" t="s">
        <v>953</v>
      </c>
      <c r="AI302" s="1334"/>
      <c r="AJ302" s="243"/>
    </row>
    <row r="303" spans="1:36" ht="19.899999999999999" customHeight="1">
      <c r="A303" s="230"/>
      <c r="B303" s="224"/>
      <c r="C303" s="224"/>
      <c r="D303" s="224"/>
      <c r="E303" s="224"/>
      <c r="F303" s="238">
        <v>383.791</v>
      </c>
      <c r="G303" s="239"/>
      <c r="H303" s="234"/>
      <c r="I303" s="240"/>
      <c r="J303" s="240"/>
      <c r="K303" s="240"/>
      <c r="L303" s="240"/>
      <c r="M303" s="240"/>
      <c r="N303" s="240"/>
      <c r="O303" s="240"/>
      <c r="P303" s="224"/>
      <c r="Q303" s="224"/>
      <c r="R303" s="235"/>
      <c r="S303" s="235"/>
      <c r="T303" s="224"/>
      <c r="U303" s="224"/>
      <c r="V303" s="230"/>
      <c r="W303" s="224"/>
      <c r="X303" s="224"/>
      <c r="Y303" s="230"/>
      <c r="Z303" s="224"/>
      <c r="AA303" s="224"/>
      <c r="AB303" s="238"/>
      <c r="AC303" s="238"/>
      <c r="AD303" s="226" t="s">
        <v>2434</v>
      </c>
      <c r="AE303" s="226"/>
      <c r="AF303" s="226"/>
      <c r="AG303" s="226"/>
      <c r="AH303" s="226"/>
      <c r="AI303" s="1334"/>
      <c r="AJ303" s="243"/>
    </row>
    <row r="304" spans="1:36" ht="19.899999999999999" customHeight="1">
      <c r="A304" s="230">
        <v>149</v>
      </c>
      <c r="B304" s="224" t="s">
        <v>2574</v>
      </c>
      <c r="C304" s="224" t="s">
        <v>401</v>
      </c>
      <c r="D304" s="224" t="s">
        <v>337</v>
      </c>
      <c r="E304" s="224">
        <v>47.97</v>
      </c>
      <c r="F304" s="238"/>
      <c r="G304" s="239">
        <f>SUM(F299:F303)</f>
        <v>1075.7909999999999</v>
      </c>
      <c r="H304" s="234">
        <f>H302+F303</f>
        <v>56659.912999999979</v>
      </c>
      <c r="I304" s="240"/>
      <c r="J304" s="240"/>
      <c r="K304" s="240"/>
      <c r="L304" s="240"/>
      <c r="M304" s="240" t="s">
        <v>2112</v>
      </c>
      <c r="N304" s="240"/>
      <c r="O304" s="240"/>
      <c r="P304" s="224">
        <v>206.768</v>
      </c>
      <c r="Q304" s="224" t="s">
        <v>3893</v>
      </c>
      <c r="R304" s="235">
        <f t="shared" ref="R304" si="569">F303+F305</f>
        <v>725.79099999999994</v>
      </c>
      <c r="S304" s="235">
        <f t="shared" ref="S304" si="570">R304/2</f>
        <v>362.89549999999997</v>
      </c>
      <c r="T304" s="224">
        <v>193</v>
      </c>
      <c r="U304" s="224">
        <v>175</v>
      </c>
      <c r="V304" s="230">
        <f t="shared" ref="V304" si="571">T304+U304</f>
        <v>368</v>
      </c>
      <c r="W304" s="224">
        <v>193</v>
      </c>
      <c r="X304" s="224">
        <v>174</v>
      </c>
      <c r="Y304" s="230">
        <f t="shared" ref="Y304" si="572">W304+X304</f>
        <v>367</v>
      </c>
      <c r="Z304" s="224" t="s">
        <v>3894</v>
      </c>
      <c r="AA304" s="224" t="s">
        <v>3895</v>
      </c>
      <c r="AB304" s="238">
        <v>556947.64300000004</v>
      </c>
      <c r="AC304" s="238">
        <v>3239956.699</v>
      </c>
      <c r="AD304" s="226"/>
      <c r="AE304" s="226"/>
      <c r="AF304" s="226"/>
      <c r="AG304" s="226"/>
      <c r="AH304" s="226" t="s">
        <v>953</v>
      </c>
      <c r="AI304" s="1334"/>
      <c r="AJ304" s="243"/>
    </row>
    <row r="305" spans="1:36" ht="19.899999999999999" customHeight="1">
      <c r="A305" s="230"/>
      <c r="B305" s="224"/>
      <c r="C305" s="224"/>
      <c r="D305" s="224"/>
      <c r="E305" s="224"/>
      <c r="F305" s="238">
        <v>342</v>
      </c>
      <c r="G305" s="239"/>
      <c r="H305" s="234"/>
      <c r="I305" s="240"/>
      <c r="J305" s="240"/>
      <c r="K305" s="240"/>
      <c r="L305" s="240"/>
      <c r="M305" s="240"/>
      <c r="N305" s="240"/>
      <c r="O305" s="240"/>
      <c r="P305" s="224"/>
      <c r="Q305" s="224"/>
      <c r="R305" s="235"/>
      <c r="S305" s="235"/>
      <c r="T305" s="224"/>
      <c r="U305" s="224"/>
      <c r="V305" s="230"/>
      <c r="W305" s="224"/>
      <c r="X305" s="224"/>
      <c r="Y305" s="230"/>
      <c r="Z305" s="224"/>
      <c r="AA305" s="224"/>
      <c r="AB305" s="238"/>
      <c r="AC305" s="238"/>
      <c r="AD305" s="226" t="s">
        <v>2766</v>
      </c>
      <c r="AE305" s="226"/>
      <c r="AF305" s="226"/>
      <c r="AG305" s="226"/>
      <c r="AH305" s="226"/>
      <c r="AI305" s="1334"/>
      <c r="AJ305" s="243"/>
    </row>
    <row r="306" spans="1:36" ht="19.899999999999999" customHeight="1">
      <c r="A306" s="230">
        <v>150</v>
      </c>
      <c r="B306" s="224" t="s">
        <v>2112</v>
      </c>
      <c r="C306" s="224" t="s">
        <v>402</v>
      </c>
      <c r="D306" s="224" t="s">
        <v>280</v>
      </c>
      <c r="E306" s="224">
        <v>48.15</v>
      </c>
      <c r="F306" s="238"/>
      <c r="G306" s="239"/>
      <c r="H306" s="234">
        <f>H304+F305</f>
        <v>57001.912999999979</v>
      </c>
      <c r="I306" s="240"/>
      <c r="J306" s="240"/>
      <c r="K306" s="240"/>
      <c r="L306" s="240"/>
      <c r="M306" s="240" t="s">
        <v>2112</v>
      </c>
      <c r="N306" s="240"/>
      <c r="O306" s="240"/>
      <c r="P306" s="224">
        <v>206.714</v>
      </c>
      <c r="Q306" s="224" t="s">
        <v>2112</v>
      </c>
      <c r="R306" s="235">
        <f t="shared" ref="R306" si="573">F305+F307</f>
        <v>730</v>
      </c>
      <c r="S306" s="235">
        <f t="shared" ref="S306" si="574">R306/2</f>
        <v>365</v>
      </c>
      <c r="T306" s="224">
        <v>170</v>
      </c>
      <c r="U306" s="224">
        <v>193</v>
      </c>
      <c r="V306" s="230">
        <f t="shared" ref="V306" si="575">T306+U306</f>
        <v>363</v>
      </c>
      <c r="W306" s="224">
        <v>171</v>
      </c>
      <c r="X306" s="224">
        <v>194</v>
      </c>
      <c r="Y306" s="230">
        <f t="shared" ref="Y306" si="576">W306+X306</f>
        <v>365</v>
      </c>
      <c r="Z306" s="224" t="s">
        <v>3896</v>
      </c>
      <c r="AA306" s="224" t="s">
        <v>3897</v>
      </c>
      <c r="AB306" s="238">
        <v>556920.67500000005</v>
      </c>
      <c r="AC306" s="238">
        <v>3240297.6340000001</v>
      </c>
      <c r="AD306" s="226"/>
      <c r="AE306" s="226"/>
      <c r="AF306" s="226"/>
      <c r="AG306" s="226"/>
      <c r="AH306" s="226" t="s">
        <v>953</v>
      </c>
      <c r="AI306" s="1334"/>
      <c r="AJ306" s="243"/>
    </row>
    <row r="307" spans="1:36" ht="19.899999999999999" customHeight="1">
      <c r="A307" s="230"/>
      <c r="B307" s="224"/>
      <c r="C307" s="224"/>
      <c r="D307" s="224"/>
      <c r="E307" s="224"/>
      <c r="F307" s="238">
        <v>388</v>
      </c>
      <c r="G307" s="239"/>
      <c r="H307" s="234"/>
      <c r="I307" s="240"/>
      <c r="J307" s="240"/>
      <c r="K307" s="240"/>
      <c r="L307" s="240"/>
      <c r="M307" s="240"/>
      <c r="N307" s="240"/>
      <c r="O307" s="240"/>
      <c r="P307" s="224"/>
      <c r="Q307" s="224"/>
      <c r="R307" s="235"/>
      <c r="S307" s="235"/>
      <c r="T307" s="224"/>
      <c r="U307" s="224"/>
      <c r="V307" s="230"/>
      <c r="W307" s="224"/>
      <c r="X307" s="224"/>
      <c r="Y307" s="230"/>
      <c r="Z307" s="224"/>
      <c r="AA307" s="224"/>
      <c r="AB307" s="238"/>
      <c r="AC307" s="238"/>
      <c r="AD307" s="226" t="s">
        <v>3898</v>
      </c>
      <c r="AE307" s="226"/>
      <c r="AF307" s="226"/>
      <c r="AG307" s="226"/>
      <c r="AH307" s="226"/>
      <c r="AI307" s="1334"/>
      <c r="AJ307" s="243"/>
    </row>
    <row r="308" spans="1:36" ht="19.899999999999999" customHeight="1">
      <c r="A308" s="230">
        <v>151</v>
      </c>
      <c r="B308" s="224" t="s">
        <v>2112</v>
      </c>
      <c r="C308" s="224" t="s">
        <v>403</v>
      </c>
      <c r="D308" s="224" t="s">
        <v>280</v>
      </c>
      <c r="E308" s="224">
        <v>48.15</v>
      </c>
      <c r="F308" s="238"/>
      <c r="G308" s="239"/>
      <c r="H308" s="234">
        <f>H306+F307</f>
        <v>57389.912999999979</v>
      </c>
      <c r="I308" s="240"/>
      <c r="J308" s="240"/>
      <c r="K308" s="240"/>
      <c r="L308" s="240"/>
      <c r="M308" s="240" t="s">
        <v>2112</v>
      </c>
      <c r="N308" s="240"/>
      <c r="O308" s="240"/>
      <c r="P308" s="224">
        <v>206.834</v>
      </c>
      <c r="Q308" s="224" t="s">
        <v>2112</v>
      </c>
      <c r="R308" s="235">
        <f t="shared" ref="R308" si="577">F307+F309</f>
        <v>796.02</v>
      </c>
      <c r="S308" s="235">
        <f t="shared" ref="S308" si="578">R308/2</f>
        <v>398.01</v>
      </c>
      <c r="T308" s="224">
        <v>195</v>
      </c>
      <c r="U308" s="224">
        <v>189</v>
      </c>
      <c r="V308" s="230">
        <f t="shared" ref="V308" si="579">T308+U308</f>
        <v>384</v>
      </c>
      <c r="W308" s="224">
        <v>195</v>
      </c>
      <c r="X308" s="224">
        <v>195</v>
      </c>
      <c r="Y308" s="230">
        <f t="shared" ref="Y308" si="580">W308+X308</f>
        <v>390</v>
      </c>
      <c r="Z308" s="224" t="s">
        <v>3899</v>
      </c>
      <c r="AA308" s="224" t="s">
        <v>3900</v>
      </c>
      <c r="AB308" s="238">
        <v>556890.07999999996</v>
      </c>
      <c r="AC308" s="238">
        <v>3240684.426</v>
      </c>
      <c r="AD308" s="226"/>
      <c r="AE308" s="226"/>
      <c r="AF308" s="226"/>
      <c r="AG308" s="226"/>
      <c r="AH308" s="226" t="s">
        <v>953</v>
      </c>
      <c r="AI308" s="1334"/>
      <c r="AJ308" s="243"/>
    </row>
    <row r="309" spans="1:36" ht="42">
      <c r="A309" s="230"/>
      <c r="B309" s="224"/>
      <c r="C309" s="224"/>
      <c r="D309" s="224"/>
      <c r="E309" s="224"/>
      <c r="F309" s="238">
        <v>408.02</v>
      </c>
      <c r="G309" s="239"/>
      <c r="H309" s="234"/>
      <c r="I309" s="240"/>
      <c r="J309" s="240"/>
      <c r="K309" s="240"/>
      <c r="L309" s="240"/>
      <c r="M309" s="240"/>
      <c r="N309" s="240"/>
      <c r="O309" s="240"/>
      <c r="P309" s="224"/>
      <c r="Q309" s="224"/>
      <c r="R309" s="235"/>
      <c r="S309" s="235"/>
      <c r="T309" s="224"/>
      <c r="U309" s="224"/>
      <c r="V309" s="230"/>
      <c r="W309" s="224"/>
      <c r="X309" s="224"/>
      <c r="Y309" s="230"/>
      <c r="Z309" s="224"/>
      <c r="AA309" s="224"/>
      <c r="AB309" s="238"/>
      <c r="AC309" s="238"/>
      <c r="AD309" s="230" t="s">
        <v>3901</v>
      </c>
      <c r="AE309" s="226"/>
      <c r="AF309" s="226"/>
      <c r="AG309" s="226"/>
      <c r="AH309" s="226"/>
      <c r="AI309" s="1334"/>
      <c r="AJ309" s="243"/>
    </row>
    <row r="310" spans="1:36" ht="19.899999999999999" customHeight="1">
      <c r="A310" s="230">
        <v>152</v>
      </c>
      <c r="B310" s="224" t="s">
        <v>2585</v>
      </c>
      <c r="C310" s="224" t="s">
        <v>189</v>
      </c>
      <c r="D310" s="224" t="s">
        <v>299</v>
      </c>
      <c r="E310" s="224">
        <v>49.87</v>
      </c>
      <c r="F310" s="238"/>
      <c r="G310" s="239">
        <f>SUM(F305:F309)</f>
        <v>1138.02</v>
      </c>
      <c r="H310" s="234">
        <f>H308+F309</f>
        <v>57797.932999999975</v>
      </c>
      <c r="I310" s="240"/>
      <c r="J310" s="240"/>
      <c r="K310" s="240"/>
      <c r="L310" s="240"/>
      <c r="M310" s="240" t="s">
        <v>2112</v>
      </c>
      <c r="N310" s="240"/>
      <c r="O310" s="240"/>
      <c r="P310" s="224">
        <v>206.392</v>
      </c>
      <c r="Q310" s="224" t="s">
        <v>3902</v>
      </c>
      <c r="R310" s="235">
        <f t="shared" ref="R310" si="581">F309+F311</f>
        <v>839.05500000000006</v>
      </c>
      <c r="S310" s="235">
        <f t="shared" ref="S310" si="582">R310/2</f>
        <v>419.52750000000003</v>
      </c>
      <c r="T310" s="224">
        <v>220</v>
      </c>
      <c r="U310" s="224">
        <v>216</v>
      </c>
      <c r="V310" s="230">
        <f t="shared" ref="V310" si="583">T310+U310</f>
        <v>436</v>
      </c>
      <c r="W310" s="224">
        <v>214</v>
      </c>
      <c r="X310" s="224">
        <v>216</v>
      </c>
      <c r="Y310" s="230">
        <f t="shared" ref="Y310" si="584">W310+X310</f>
        <v>430</v>
      </c>
      <c r="Z310" s="224" t="s">
        <v>3903</v>
      </c>
      <c r="AA310" s="224" t="s">
        <v>3904</v>
      </c>
      <c r="AB310" s="238">
        <v>556857.90599999996</v>
      </c>
      <c r="AC310" s="238">
        <v>3241091.1749999998</v>
      </c>
      <c r="AD310" s="226"/>
      <c r="AE310" s="226"/>
      <c r="AF310" s="226"/>
      <c r="AG310" s="226"/>
      <c r="AH310" s="226" t="s">
        <v>953</v>
      </c>
      <c r="AI310" s="1334"/>
      <c r="AJ310" s="243"/>
    </row>
    <row r="311" spans="1:36" ht="42">
      <c r="A311" s="230"/>
      <c r="B311" s="224"/>
      <c r="C311" s="224"/>
      <c r="D311" s="224"/>
      <c r="E311" s="224"/>
      <c r="F311" s="238">
        <v>431.03500000000003</v>
      </c>
      <c r="G311" s="239"/>
      <c r="H311" s="234"/>
      <c r="I311" s="240"/>
      <c r="J311" s="240"/>
      <c r="K311" s="240"/>
      <c r="L311" s="240"/>
      <c r="M311" s="240"/>
      <c r="N311" s="240"/>
      <c r="O311" s="240"/>
      <c r="P311" s="224"/>
      <c r="Q311" s="224"/>
      <c r="R311" s="235"/>
      <c r="S311" s="235"/>
      <c r="T311" s="224"/>
      <c r="U311" s="224"/>
      <c r="V311" s="230"/>
      <c r="W311" s="224"/>
      <c r="X311" s="224"/>
      <c r="Y311" s="230"/>
      <c r="Z311" s="224"/>
      <c r="AA311" s="224"/>
      <c r="AB311" s="238"/>
      <c r="AC311" s="238"/>
      <c r="AD311" s="230" t="s">
        <v>3905</v>
      </c>
      <c r="AE311" s="226"/>
      <c r="AF311" s="226"/>
      <c r="AG311" s="226"/>
      <c r="AH311" s="226"/>
      <c r="AI311" s="1334"/>
      <c r="AJ311" s="243"/>
    </row>
    <row r="312" spans="1:36" ht="19.899999999999999" customHeight="1">
      <c r="A312" s="230">
        <v>153</v>
      </c>
      <c r="B312" s="224" t="s">
        <v>3906</v>
      </c>
      <c r="C312" s="224" t="s">
        <v>404</v>
      </c>
      <c r="D312" s="224" t="s">
        <v>299</v>
      </c>
      <c r="E312" s="224">
        <v>49.87</v>
      </c>
      <c r="F312" s="238"/>
      <c r="G312" s="239">
        <v>431.04</v>
      </c>
      <c r="H312" s="234">
        <f>H310+F311</f>
        <v>58228.967999999979</v>
      </c>
      <c r="I312" s="240"/>
      <c r="J312" s="240"/>
      <c r="K312" s="240"/>
      <c r="L312" s="240"/>
      <c r="M312" s="240" t="s">
        <v>2112</v>
      </c>
      <c r="N312" s="240"/>
      <c r="O312" s="240"/>
      <c r="P312" s="224">
        <v>206.61099999999999</v>
      </c>
      <c r="Q312" s="224" t="s">
        <v>3907</v>
      </c>
      <c r="R312" s="235">
        <f t="shared" ref="R312" si="585">F311+F313</f>
        <v>773.68600000000004</v>
      </c>
      <c r="S312" s="235">
        <f t="shared" ref="S312" si="586">R312/2</f>
        <v>386.84300000000002</v>
      </c>
      <c r="T312" s="224">
        <v>217</v>
      </c>
      <c r="U312" s="224">
        <v>191</v>
      </c>
      <c r="V312" s="230">
        <f t="shared" ref="V312" si="587">T312+U312</f>
        <v>408</v>
      </c>
      <c r="W312" s="224">
        <v>217</v>
      </c>
      <c r="X312" s="224">
        <v>184</v>
      </c>
      <c r="Y312" s="230">
        <f t="shared" ref="Y312" si="588">W312+X312</f>
        <v>401</v>
      </c>
      <c r="Z312" s="224" t="s">
        <v>3908</v>
      </c>
      <c r="AA312" s="224" t="s">
        <v>3909</v>
      </c>
      <c r="AB312" s="238">
        <v>556728.826</v>
      </c>
      <c r="AC312" s="238">
        <v>3241502.429</v>
      </c>
      <c r="AD312" s="226"/>
      <c r="AE312" s="226"/>
      <c r="AF312" s="226"/>
      <c r="AG312" s="226"/>
      <c r="AH312" s="226" t="s">
        <v>953</v>
      </c>
      <c r="AI312" s="1334"/>
      <c r="AJ312" s="243"/>
    </row>
    <row r="313" spans="1:36" ht="42">
      <c r="A313" s="230"/>
      <c r="B313" s="224"/>
      <c r="C313" s="224"/>
      <c r="D313" s="224"/>
      <c r="E313" s="224"/>
      <c r="F313" s="238">
        <v>342.65100000000001</v>
      </c>
      <c r="G313" s="239"/>
      <c r="H313" s="234"/>
      <c r="I313" s="240"/>
      <c r="J313" s="240"/>
      <c r="K313" s="240"/>
      <c r="L313" s="240"/>
      <c r="M313" s="240"/>
      <c r="N313" s="240"/>
      <c r="O313" s="240"/>
      <c r="P313" s="224"/>
      <c r="Q313" s="224"/>
      <c r="R313" s="235"/>
      <c r="S313" s="235"/>
      <c r="T313" s="224"/>
      <c r="U313" s="224"/>
      <c r="V313" s="230"/>
      <c r="W313" s="224"/>
      <c r="X313" s="224"/>
      <c r="Y313" s="230"/>
      <c r="Z313" s="224"/>
      <c r="AA313" s="224"/>
      <c r="AB313" s="238"/>
      <c r="AC313" s="238"/>
      <c r="AD313" s="230" t="s">
        <v>3910</v>
      </c>
      <c r="AE313" s="226"/>
      <c r="AF313" s="226"/>
      <c r="AG313" s="226"/>
      <c r="AH313" s="226"/>
      <c r="AI313" s="1334"/>
      <c r="AJ313" s="243"/>
    </row>
    <row r="314" spans="1:36" ht="19.899999999999999" customHeight="1">
      <c r="A314" s="230">
        <v>154</v>
      </c>
      <c r="B314" s="224" t="s">
        <v>3911</v>
      </c>
      <c r="C314" s="224" t="s">
        <v>405</v>
      </c>
      <c r="D314" s="224" t="s">
        <v>281</v>
      </c>
      <c r="E314" s="224">
        <v>46.87</v>
      </c>
      <c r="F314" s="238"/>
      <c r="G314" s="239">
        <v>342.65</v>
      </c>
      <c r="H314" s="234">
        <f>H312+F313</f>
        <v>58571.618999999977</v>
      </c>
      <c r="I314" s="240"/>
      <c r="J314" s="240"/>
      <c r="K314" s="240"/>
      <c r="L314" s="240"/>
      <c r="M314" s="240" t="s">
        <v>2112</v>
      </c>
      <c r="N314" s="240"/>
      <c r="O314" s="240"/>
      <c r="P314" s="224">
        <v>206.84200000000001</v>
      </c>
      <c r="Q314" s="224" t="s">
        <v>3912</v>
      </c>
      <c r="R314" s="235">
        <f t="shared" ref="R314" si="589">F313+F315</f>
        <v>762.65100000000007</v>
      </c>
      <c r="S314" s="235">
        <f t="shared" ref="S314" si="590">R314/2</f>
        <v>381.32550000000003</v>
      </c>
      <c r="T314" s="224">
        <v>152</v>
      </c>
      <c r="U314" s="224">
        <v>193</v>
      </c>
      <c r="V314" s="230">
        <f t="shared" ref="V314" si="591">T314+U314</f>
        <v>345</v>
      </c>
      <c r="W314" s="224">
        <v>160</v>
      </c>
      <c r="X314" s="224">
        <v>199</v>
      </c>
      <c r="Y314" s="230">
        <f t="shared" ref="Y314" si="592">W314+X314</f>
        <v>359</v>
      </c>
      <c r="Z314" s="224" t="s">
        <v>3913</v>
      </c>
      <c r="AA314" s="224" t="s">
        <v>3914</v>
      </c>
      <c r="AB314" s="238">
        <v>556565.44499999995</v>
      </c>
      <c r="AC314" s="238">
        <v>3241803.62</v>
      </c>
      <c r="AD314" s="226"/>
      <c r="AE314" s="226"/>
      <c r="AF314" s="226"/>
      <c r="AG314" s="226"/>
      <c r="AH314" s="226" t="s">
        <v>953</v>
      </c>
      <c r="AI314" s="1334"/>
      <c r="AJ314" s="243"/>
    </row>
    <row r="315" spans="1:36" ht="19.899999999999999" customHeight="1">
      <c r="A315" s="230"/>
      <c r="B315" s="224"/>
      <c r="C315" s="224"/>
      <c r="D315" s="224"/>
      <c r="E315" s="224"/>
      <c r="F315" s="238">
        <v>420</v>
      </c>
      <c r="G315" s="239"/>
      <c r="H315" s="234"/>
      <c r="I315" s="240"/>
      <c r="J315" s="240"/>
      <c r="K315" s="240"/>
      <c r="L315" s="240"/>
      <c r="M315" s="240"/>
      <c r="N315" s="240"/>
      <c r="O315" s="240"/>
      <c r="P315" s="224"/>
      <c r="Q315" s="224"/>
      <c r="R315" s="235"/>
      <c r="S315" s="235"/>
      <c r="T315" s="224"/>
      <c r="U315" s="224"/>
      <c r="V315" s="230"/>
      <c r="W315" s="224"/>
      <c r="X315" s="224"/>
      <c r="Y315" s="230"/>
      <c r="Z315" s="224"/>
      <c r="AA315" s="224"/>
      <c r="AB315" s="238"/>
      <c r="AC315" s="238"/>
      <c r="AD315" s="226" t="s">
        <v>3915</v>
      </c>
      <c r="AE315" s="226"/>
      <c r="AF315" s="226"/>
      <c r="AG315" s="226"/>
      <c r="AH315" s="226"/>
      <c r="AI315" s="1334"/>
      <c r="AJ315" s="243"/>
    </row>
    <row r="316" spans="1:36" ht="19.899999999999999" customHeight="1">
      <c r="A316" s="230">
        <v>155</v>
      </c>
      <c r="B316" s="224" t="s">
        <v>2112</v>
      </c>
      <c r="C316" s="224" t="s">
        <v>406</v>
      </c>
      <c r="D316" s="224" t="s">
        <v>282</v>
      </c>
      <c r="E316" s="224">
        <v>51.15</v>
      </c>
      <c r="F316" s="238"/>
      <c r="G316" s="239"/>
      <c r="H316" s="234">
        <f>H314+F315</f>
        <v>58991.618999999977</v>
      </c>
      <c r="I316" s="240"/>
      <c r="J316" s="240"/>
      <c r="K316" s="240"/>
      <c r="L316" s="240"/>
      <c r="M316" s="240" t="s">
        <v>2112</v>
      </c>
      <c r="N316" s="240"/>
      <c r="O316" s="240"/>
      <c r="P316" s="224">
        <v>207.124</v>
      </c>
      <c r="Q316" s="224" t="s">
        <v>2112</v>
      </c>
      <c r="R316" s="235">
        <f t="shared" ref="R316" si="593">F315+F317</f>
        <v>818</v>
      </c>
      <c r="S316" s="235">
        <f t="shared" ref="S316" si="594">R316/2</f>
        <v>409</v>
      </c>
      <c r="T316" s="224">
        <v>227</v>
      </c>
      <c r="U316" s="224">
        <v>201</v>
      </c>
      <c r="V316" s="230">
        <f t="shared" ref="V316" si="595">T316+U316</f>
        <v>428</v>
      </c>
      <c r="W316" s="224">
        <v>222</v>
      </c>
      <c r="X316" s="224">
        <v>201</v>
      </c>
      <c r="Y316" s="230">
        <f t="shared" ref="Y316" si="596">W316+X316</f>
        <v>423</v>
      </c>
      <c r="Z316" s="224" t="s">
        <v>3916</v>
      </c>
      <c r="AA316" s="224" t="s">
        <v>3917</v>
      </c>
      <c r="AB316" s="238">
        <v>556461.13800000004</v>
      </c>
      <c r="AC316" s="238">
        <v>3242210.4619999998</v>
      </c>
      <c r="AD316" s="226"/>
      <c r="AE316" s="226"/>
      <c r="AF316" s="226"/>
      <c r="AG316" s="226"/>
      <c r="AH316" s="226" t="s">
        <v>953</v>
      </c>
      <c r="AI316" s="1334"/>
      <c r="AJ316" s="243"/>
    </row>
    <row r="317" spans="1:36" ht="19.899999999999999" customHeight="1">
      <c r="A317" s="230"/>
      <c r="B317" s="224"/>
      <c r="C317" s="224"/>
      <c r="D317" s="224"/>
      <c r="E317" s="224"/>
      <c r="F317" s="238">
        <v>398</v>
      </c>
      <c r="G317" s="239"/>
      <c r="H317" s="234"/>
      <c r="I317" s="240"/>
      <c r="J317" s="240"/>
      <c r="K317" s="240"/>
      <c r="L317" s="240"/>
      <c r="M317" s="240"/>
      <c r="N317" s="240"/>
      <c r="O317" s="240"/>
      <c r="P317" s="224"/>
      <c r="Q317" s="224"/>
      <c r="R317" s="235"/>
      <c r="S317" s="235"/>
      <c r="T317" s="224"/>
      <c r="U317" s="224"/>
      <c r="V317" s="230"/>
      <c r="W317" s="224"/>
      <c r="X317" s="224"/>
      <c r="Y317" s="230"/>
      <c r="Z317" s="224"/>
      <c r="AA317" s="224"/>
      <c r="AB317" s="238"/>
      <c r="AC317" s="238"/>
      <c r="AD317" s="226" t="s">
        <v>3918</v>
      </c>
      <c r="AE317" s="226"/>
      <c r="AF317" s="226"/>
      <c r="AG317" s="226"/>
      <c r="AH317" s="226"/>
      <c r="AI317" s="1334"/>
      <c r="AJ317" s="243"/>
    </row>
    <row r="318" spans="1:36" ht="19.899999999999999" customHeight="1">
      <c r="A318" s="230">
        <v>156</v>
      </c>
      <c r="B318" s="224" t="s">
        <v>2112</v>
      </c>
      <c r="C318" s="224" t="s">
        <v>407</v>
      </c>
      <c r="D318" s="224" t="s">
        <v>282</v>
      </c>
      <c r="E318" s="224">
        <v>51.15</v>
      </c>
      <c r="F318" s="238"/>
      <c r="G318" s="239"/>
      <c r="H318" s="234">
        <f>H316+F317</f>
        <v>59389.618999999977</v>
      </c>
      <c r="I318" s="240"/>
      <c r="J318" s="240"/>
      <c r="K318" s="240"/>
      <c r="L318" s="240"/>
      <c r="M318" s="240" t="s">
        <v>2112</v>
      </c>
      <c r="N318" s="240"/>
      <c r="O318" s="240"/>
      <c r="P318" s="224">
        <v>206.86699999999999</v>
      </c>
      <c r="Q318" s="224" t="s">
        <v>2112</v>
      </c>
      <c r="R318" s="235">
        <f t="shared" ref="R318" si="597">F317+F319</f>
        <v>814.48900000000003</v>
      </c>
      <c r="S318" s="235">
        <f t="shared" ref="S318" si="598">R318/2</f>
        <v>407.24450000000002</v>
      </c>
      <c r="T318" s="224">
        <v>198</v>
      </c>
      <c r="U318" s="224">
        <v>209</v>
      </c>
      <c r="V318" s="230">
        <f t="shared" ref="V318" si="599">T318+U318</f>
        <v>407</v>
      </c>
      <c r="W318" s="224">
        <v>199</v>
      </c>
      <c r="X318" s="224">
        <v>209</v>
      </c>
      <c r="Y318" s="230">
        <f t="shared" ref="Y318" si="600">W318+X318</f>
        <v>408</v>
      </c>
      <c r="Z318" s="224" t="s">
        <v>3919</v>
      </c>
      <c r="AA318" s="224" t="s">
        <v>3920</v>
      </c>
      <c r="AB318" s="238">
        <v>556362.29500000004</v>
      </c>
      <c r="AC318" s="238">
        <v>3242595.9920000001</v>
      </c>
      <c r="AD318" s="226"/>
      <c r="AE318" s="226"/>
      <c r="AF318" s="226"/>
      <c r="AG318" s="226"/>
      <c r="AH318" s="226" t="s">
        <v>953</v>
      </c>
      <c r="AI318" s="1334"/>
      <c r="AJ318" s="243"/>
    </row>
    <row r="319" spans="1:36" ht="19.899999999999999" customHeight="1">
      <c r="A319" s="230"/>
      <c r="B319" s="224"/>
      <c r="C319" s="224"/>
      <c r="D319" s="224"/>
      <c r="E319" s="224"/>
      <c r="F319" s="238">
        <v>416.48899999999998</v>
      </c>
      <c r="G319" s="239"/>
      <c r="H319" s="234"/>
      <c r="I319" s="240"/>
      <c r="J319" s="240"/>
      <c r="K319" s="240"/>
      <c r="L319" s="240"/>
      <c r="M319" s="240"/>
      <c r="N319" s="240"/>
      <c r="O319" s="240"/>
      <c r="P319" s="224"/>
      <c r="Q319" s="224"/>
      <c r="R319" s="235"/>
      <c r="S319" s="235"/>
      <c r="T319" s="224"/>
      <c r="U319" s="224"/>
      <c r="V319" s="230"/>
      <c r="W319" s="224"/>
      <c r="X319" s="224"/>
      <c r="Y319" s="230"/>
      <c r="Z319" s="224"/>
      <c r="AA319" s="224"/>
      <c r="AB319" s="238"/>
      <c r="AC319" s="238"/>
      <c r="AD319" s="226" t="s">
        <v>3921</v>
      </c>
      <c r="AE319" s="226"/>
      <c r="AF319" s="226"/>
      <c r="AG319" s="226"/>
      <c r="AH319" s="226"/>
      <c r="AI319" s="1334"/>
      <c r="AJ319" s="243"/>
    </row>
    <row r="320" spans="1:36" ht="19.899999999999999" customHeight="1">
      <c r="A320" s="230">
        <v>157</v>
      </c>
      <c r="B320" s="224" t="s">
        <v>2602</v>
      </c>
      <c r="C320" s="224" t="s">
        <v>190</v>
      </c>
      <c r="D320" s="224" t="s">
        <v>413</v>
      </c>
      <c r="E320" s="224">
        <v>49.87</v>
      </c>
      <c r="F320" s="238"/>
      <c r="G320" s="239">
        <f>SUM(F315:F319)</f>
        <v>1234.489</v>
      </c>
      <c r="H320" s="234">
        <f>H318+F319</f>
        <v>59806.107999999978</v>
      </c>
      <c r="I320" s="240"/>
      <c r="J320" s="240"/>
      <c r="K320" s="240"/>
      <c r="L320" s="240"/>
      <c r="M320" s="240" t="s">
        <v>2112</v>
      </c>
      <c r="N320" s="240"/>
      <c r="O320" s="240"/>
      <c r="P320" s="224">
        <v>206.66900000000001</v>
      </c>
      <c r="Q320" s="224" t="s">
        <v>3922</v>
      </c>
      <c r="R320" s="235">
        <f t="shared" ref="R320" si="601">F319+F321</f>
        <v>801.48900000000003</v>
      </c>
      <c r="S320" s="235">
        <f t="shared" ref="S320" si="602">R320/2</f>
        <v>400.74450000000002</v>
      </c>
      <c r="T320" s="224">
        <v>208</v>
      </c>
      <c r="U320" s="224">
        <v>173</v>
      </c>
      <c r="V320" s="230">
        <f t="shared" ref="V320" si="603">T320+U320</f>
        <v>381</v>
      </c>
      <c r="W320" s="224">
        <v>208</v>
      </c>
      <c r="X320" s="224">
        <v>180</v>
      </c>
      <c r="Y320" s="230">
        <f t="shared" ref="Y320" si="604">W320+X320</f>
        <v>388</v>
      </c>
      <c r="Z320" s="224" t="s">
        <v>3923</v>
      </c>
      <c r="AA320" s="224" t="s">
        <v>3924</v>
      </c>
      <c r="AB320" s="238">
        <v>556258.86</v>
      </c>
      <c r="AC320" s="238">
        <v>3242999.4330000002</v>
      </c>
      <c r="AD320" s="226"/>
      <c r="AE320" s="226"/>
      <c r="AF320" s="226"/>
      <c r="AG320" s="226"/>
      <c r="AH320" s="226" t="s">
        <v>953</v>
      </c>
      <c r="AI320" s="1334"/>
      <c r="AJ320" s="243"/>
    </row>
    <row r="321" spans="1:36" ht="63">
      <c r="A321" s="230"/>
      <c r="B321" s="224"/>
      <c r="C321" s="224"/>
      <c r="D321" s="224"/>
      <c r="E321" s="224"/>
      <c r="F321" s="238">
        <v>385</v>
      </c>
      <c r="G321" s="239"/>
      <c r="H321" s="234"/>
      <c r="I321" s="240"/>
      <c r="J321" s="240"/>
      <c r="K321" s="240"/>
      <c r="L321" s="240"/>
      <c r="M321" s="240"/>
      <c r="N321" s="240"/>
      <c r="O321" s="240"/>
      <c r="P321" s="224"/>
      <c r="Q321" s="224"/>
      <c r="R321" s="235"/>
      <c r="S321" s="235"/>
      <c r="T321" s="224"/>
      <c r="U321" s="224"/>
      <c r="V321" s="230"/>
      <c r="W321" s="224"/>
      <c r="X321" s="224"/>
      <c r="Y321" s="230"/>
      <c r="Z321" s="224"/>
      <c r="AA321" s="224"/>
      <c r="AB321" s="238"/>
      <c r="AC321" s="238"/>
      <c r="AD321" s="230" t="s">
        <v>3925</v>
      </c>
      <c r="AE321" s="226"/>
      <c r="AF321" s="226"/>
      <c r="AG321" s="226"/>
      <c r="AH321" s="226"/>
      <c r="AI321" s="1334"/>
      <c r="AJ321" s="243"/>
    </row>
    <row r="322" spans="1:36" ht="19.899999999999999" customHeight="1">
      <c r="A322" s="230">
        <v>158</v>
      </c>
      <c r="B322" s="224" t="s">
        <v>2112</v>
      </c>
      <c r="C322" s="224" t="s">
        <v>408</v>
      </c>
      <c r="D322" s="224" t="s">
        <v>276</v>
      </c>
      <c r="E322" s="224">
        <v>54.15</v>
      </c>
      <c r="F322" s="238"/>
      <c r="G322" s="239"/>
      <c r="H322" s="234">
        <f>H320+F321</f>
        <v>60191.107999999978</v>
      </c>
      <c r="I322" s="240"/>
      <c r="J322" s="240"/>
      <c r="K322" s="240"/>
      <c r="L322" s="240"/>
      <c r="M322" s="240" t="s">
        <v>2112</v>
      </c>
      <c r="N322" s="240"/>
      <c r="O322" s="240"/>
      <c r="P322" s="224">
        <v>207.012</v>
      </c>
      <c r="Q322" s="224" t="s">
        <v>2112</v>
      </c>
      <c r="R322" s="235">
        <f t="shared" ref="R322" si="605">F321+F323</f>
        <v>801.149</v>
      </c>
      <c r="S322" s="235">
        <f t="shared" ref="S322" si="606">R322/2</f>
        <v>400.5745</v>
      </c>
      <c r="T322" s="224">
        <v>212</v>
      </c>
      <c r="U322" s="224">
        <v>243</v>
      </c>
      <c r="V322" s="230">
        <f t="shared" ref="V322" si="607">T322+U322</f>
        <v>455</v>
      </c>
      <c r="W322" s="224">
        <v>206</v>
      </c>
      <c r="X322" s="224">
        <v>232</v>
      </c>
      <c r="Y322" s="230">
        <f t="shared" ref="Y322" si="608">W322+X322</f>
        <v>438</v>
      </c>
      <c r="Z322" s="224" t="s">
        <v>3926</v>
      </c>
      <c r="AA322" s="224" t="s">
        <v>3927</v>
      </c>
      <c r="AB322" s="238">
        <v>556162.82400000002</v>
      </c>
      <c r="AC322" s="238">
        <v>3243372.2629999998</v>
      </c>
      <c r="AD322" s="226"/>
      <c r="AE322" s="226"/>
      <c r="AF322" s="226"/>
      <c r="AG322" s="226"/>
      <c r="AH322" s="226" t="s">
        <v>953</v>
      </c>
      <c r="AI322" s="1334"/>
      <c r="AJ322" s="243"/>
    </row>
    <row r="323" spans="1:36" ht="19.899999999999999" customHeight="1">
      <c r="A323" s="230"/>
      <c r="B323" s="224"/>
      <c r="C323" s="224"/>
      <c r="D323" s="224"/>
      <c r="E323" s="224"/>
      <c r="F323" s="238">
        <v>416.149</v>
      </c>
      <c r="G323" s="239"/>
      <c r="H323" s="234"/>
      <c r="I323" s="240"/>
      <c r="J323" s="240"/>
      <c r="K323" s="240"/>
      <c r="L323" s="240"/>
      <c r="M323" s="240"/>
      <c r="N323" s="240"/>
      <c r="O323" s="240"/>
      <c r="P323" s="224"/>
      <c r="Q323" s="224"/>
      <c r="R323" s="235"/>
      <c r="S323" s="235"/>
      <c r="T323" s="224"/>
      <c r="U323" s="224"/>
      <c r="V323" s="230"/>
      <c r="W323" s="224"/>
      <c r="X323" s="224"/>
      <c r="Y323" s="230"/>
      <c r="Z323" s="224"/>
      <c r="AA323" s="224"/>
      <c r="AB323" s="238"/>
      <c r="AC323" s="238"/>
      <c r="AD323" s="226" t="s">
        <v>3928</v>
      </c>
      <c r="AE323" s="226"/>
      <c r="AF323" s="226"/>
      <c r="AG323" s="226"/>
      <c r="AH323" s="226"/>
      <c r="AI323" s="1334"/>
      <c r="AJ323" s="243"/>
    </row>
    <row r="324" spans="1:36" ht="19.899999999999999" customHeight="1">
      <c r="A324" s="230">
        <v>159</v>
      </c>
      <c r="B324" s="224" t="s">
        <v>2607</v>
      </c>
      <c r="C324" s="224" t="s">
        <v>409</v>
      </c>
      <c r="D324" s="224" t="s">
        <v>279</v>
      </c>
      <c r="E324" s="224">
        <v>47.07</v>
      </c>
      <c r="F324" s="238"/>
      <c r="G324" s="239">
        <f>SUM(F321:F323)</f>
        <v>801.149</v>
      </c>
      <c r="H324" s="234">
        <f>H322+F323</f>
        <v>60607.256999999976</v>
      </c>
      <c r="I324" s="240"/>
      <c r="J324" s="240"/>
      <c r="K324" s="240"/>
      <c r="L324" s="240"/>
      <c r="M324" s="240" t="s">
        <v>2112</v>
      </c>
      <c r="N324" s="240"/>
      <c r="O324" s="240"/>
      <c r="P324" s="224">
        <v>206.70099999999999</v>
      </c>
      <c r="Q324" s="224" t="s">
        <v>3929</v>
      </c>
      <c r="R324" s="235">
        <f t="shared" ref="R324" si="609">F323+F325</f>
        <v>803.149</v>
      </c>
      <c r="S324" s="235">
        <f t="shared" ref="S324" si="610">R324/2</f>
        <v>401.5745</v>
      </c>
      <c r="T324" s="224">
        <v>174</v>
      </c>
      <c r="U324" s="224">
        <v>158</v>
      </c>
      <c r="V324" s="230">
        <f t="shared" ref="V324" si="611">T324+U324</f>
        <v>332</v>
      </c>
      <c r="W324" s="224">
        <v>186</v>
      </c>
      <c r="X324" s="224">
        <v>170</v>
      </c>
      <c r="Y324" s="230">
        <f t="shared" ref="Y324" si="612">W324+X324</f>
        <v>356</v>
      </c>
      <c r="Z324" s="224" t="s">
        <v>3930</v>
      </c>
      <c r="AA324" s="224" t="s">
        <v>3931</v>
      </c>
      <c r="AB324" s="238">
        <v>556059.01899999997</v>
      </c>
      <c r="AC324" s="238">
        <v>3243775.2570000002</v>
      </c>
      <c r="AD324" s="226"/>
      <c r="AE324" s="226"/>
      <c r="AF324" s="226"/>
      <c r="AG324" s="226"/>
      <c r="AH324" s="226" t="s">
        <v>953</v>
      </c>
      <c r="AI324" s="1334"/>
      <c r="AJ324" s="243"/>
    </row>
    <row r="325" spans="1:36" ht="24" customHeight="1">
      <c r="A325" s="230"/>
      <c r="B325" s="224"/>
      <c r="C325" s="224"/>
      <c r="D325" s="224"/>
      <c r="E325" s="224"/>
      <c r="F325" s="238">
        <v>387</v>
      </c>
      <c r="G325" s="239"/>
      <c r="H325" s="234"/>
      <c r="I325" s="240"/>
      <c r="J325" s="240"/>
      <c r="K325" s="240"/>
      <c r="L325" s="240"/>
      <c r="M325" s="240"/>
      <c r="N325" s="240"/>
      <c r="O325" s="240"/>
      <c r="P325" s="224"/>
      <c r="Q325" s="224"/>
      <c r="R325" s="235"/>
      <c r="S325" s="235"/>
      <c r="T325" s="224"/>
      <c r="U325" s="224"/>
      <c r="V325" s="230"/>
      <c r="W325" s="224"/>
      <c r="X325" s="224"/>
      <c r="Y325" s="230"/>
      <c r="Z325" s="224"/>
      <c r="AA325" s="224"/>
      <c r="AB325" s="238"/>
      <c r="AC325" s="238"/>
      <c r="AD325" s="226" t="s">
        <v>3932</v>
      </c>
      <c r="AE325" s="226"/>
      <c r="AF325" s="226"/>
      <c r="AG325" s="226"/>
      <c r="AH325" s="226"/>
      <c r="AI325" s="1334"/>
      <c r="AJ325" s="243"/>
    </row>
    <row r="326" spans="1:36" ht="19.899999999999999" customHeight="1">
      <c r="A326" s="230">
        <v>160</v>
      </c>
      <c r="B326" s="224" t="s">
        <v>2112</v>
      </c>
      <c r="C326" s="224" t="s">
        <v>410</v>
      </c>
      <c r="D326" s="224" t="s">
        <v>276</v>
      </c>
      <c r="E326" s="224">
        <v>54.15</v>
      </c>
      <c r="F326" s="238"/>
      <c r="G326" s="239"/>
      <c r="H326" s="234">
        <f>H324+F325</f>
        <v>60994.256999999976</v>
      </c>
      <c r="I326" s="240"/>
      <c r="J326" s="240"/>
      <c r="K326" s="240"/>
      <c r="L326" s="240"/>
      <c r="M326" s="240" t="s">
        <v>2112</v>
      </c>
      <c r="N326" s="240"/>
      <c r="O326" s="240"/>
      <c r="P326" s="224">
        <v>206.88499999999999</v>
      </c>
      <c r="Q326" s="224" t="s">
        <v>2112</v>
      </c>
      <c r="R326" s="235">
        <f t="shared" ref="R326" si="613">F325+F327</f>
        <v>814.58899999999994</v>
      </c>
      <c r="S326" s="235">
        <f t="shared" ref="S326" si="614">R326/2</f>
        <v>407.29449999999997</v>
      </c>
      <c r="T326" s="224">
        <v>230</v>
      </c>
      <c r="U326" s="224">
        <v>235</v>
      </c>
      <c r="V326" s="230">
        <f t="shared" ref="V326" si="615">T326+U326</f>
        <v>465</v>
      </c>
      <c r="W326" s="224">
        <v>218</v>
      </c>
      <c r="X326" s="224">
        <v>228</v>
      </c>
      <c r="Y326" s="230">
        <f t="shared" ref="Y326" si="616">W326+X326</f>
        <v>446</v>
      </c>
      <c r="Z326" s="224" t="s">
        <v>3933</v>
      </c>
      <c r="AA326" s="224" t="s">
        <v>3934</v>
      </c>
      <c r="AB326" s="238">
        <v>555841.23400000005</v>
      </c>
      <c r="AC326" s="238">
        <v>3244095.1609999998</v>
      </c>
      <c r="AD326" s="226"/>
      <c r="AE326" s="226"/>
      <c r="AF326" s="226"/>
      <c r="AG326" s="226"/>
      <c r="AH326" s="226" t="s">
        <v>953</v>
      </c>
      <c r="AI326" s="1334"/>
      <c r="AJ326" s="243"/>
    </row>
    <row r="327" spans="1:36" ht="63">
      <c r="A327" s="230"/>
      <c r="B327" s="224"/>
      <c r="C327" s="224"/>
      <c r="D327" s="224"/>
      <c r="E327" s="224"/>
      <c r="F327" s="238">
        <v>427.589</v>
      </c>
      <c r="G327" s="239"/>
      <c r="H327" s="234"/>
      <c r="I327" s="240"/>
      <c r="J327" s="240"/>
      <c r="K327" s="240"/>
      <c r="L327" s="240"/>
      <c r="M327" s="240"/>
      <c r="N327" s="240"/>
      <c r="O327" s="240"/>
      <c r="P327" s="224"/>
      <c r="Q327" s="224"/>
      <c r="R327" s="235"/>
      <c r="S327" s="235"/>
      <c r="T327" s="224"/>
      <c r="U327" s="224"/>
      <c r="V327" s="230"/>
      <c r="W327" s="224"/>
      <c r="X327" s="224"/>
      <c r="Y327" s="230"/>
      <c r="Z327" s="224"/>
      <c r="AA327" s="224"/>
      <c r="AB327" s="238"/>
      <c r="AC327" s="238"/>
      <c r="AD327" s="230" t="s">
        <v>3935</v>
      </c>
      <c r="AE327" s="226"/>
      <c r="AF327" s="226"/>
      <c r="AG327" s="226"/>
      <c r="AH327" s="226"/>
      <c r="AI327" s="1334"/>
      <c r="AJ327" s="243"/>
    </row>
    <row r="328" spans="1:36" ht="19.899999999999999" customHeight="1">
      <c r="A328" s="230">
        <v>161</v>
      </c>
      <c r="B328" s="224" t="s">
        <v>2611</v>
      </c>
      <c r="C328" s="224" t="s">
        <v>415</v>
      </c>
      <c r="D328" s="224" t="s">
        <v>337</v>
      </c>
      <c r="E328" s="224">
        <v>47.97</v>
      </c>
      <c r="F328" s="238"/>
      <c r="G328" s="239">
        <f>SUM(F325:F327)</f>
        <v>814.58899999999994</v>
      </c>
      <c r="H328" s="234">
        <f>H326+F327</f>
        <v>61421.845999999976</v>
      </c>
      <c r="I328" s="240"/>
      <c r="J328" s="240"/>
      <c r="K328" s="240"/>
      <c r="L328" s="240"/>
      <c r="M328" s="240" t="s">
        <v>2112</v>
      </c>
      <c r="N328" s="240"/>
      <c r="O328" s="240"/>
      <c r="P328" s="224">
        <v>208.95099999999999</v>
      </c>
      <c r="Q328" s="224" t="s">
        <v>3936</v>
      </c>
      <c r="R328" s="235">
        <f t="shared" ref="R328" si="617">F327+F329</f>
        <v>825.58899999999994</v>
      </c>
      <c r="S328" s="235">
        <f t="shared" ref="S328" si="618">R328/2</f>
        <v>412.79449999999997</v>
      </c>
      <c r="T328" s="224">
        <v>194</v>
      </c>
      <c r="U328" s="224">
        <v>197</v>
      </c>
      <c r="V328" s="230">
        <f t="shared" ref="V328" si="619">T328+U328</f>
        <v>391</v>
      </c>
      <c r="W328" s="224">
        <v>201</v>
      </c>
      <c r="X328" s="224">
        <v>198</v>
      </c>
      <c r="Y328" s="230">
        <f t="shared" ref="Y328" si="620">W328+X328</f>
        <v>399</v>
      </c>
      <c r="Z328" s="224" t="s">
        <v>3937</v>
      </c>
      <c r="AA328" s="224" t="s">
        <v>3938</v>
      </c>
      <c r="AB328" s="238">
        <v>555600.60699999996</v>
      </c>
      <c r="AC328" s="238">
        <v>3244448.6170000001</v>
      </c>
      <c r="AD328" s="226"/>
      <c r="AE328" s="226"/>
      <c r="AF328" s="226"/>
      <c r="AG328" s="226"/>
      <c r="AH328" s="242" t="s">
        <v>3939</v>
      </c>
      <c r="AI328" s="1334"/>
      <c r="AJ328" s="243"/>
    </row>
    <row r="329" spans="1:36" ht="63">
      <c r="A329" s="230"/>
      <c r="B329" s="224"/>
      <c r="C329" s="224"/>
      <c r="D329" s="224"/>
      <c r="E329" s="224"/>
      <c r="F329" s="238">
        <v>398</v>
      </c>
      <c r="G329" s="239"/>
      <c r="H329" s="234"/>
      <c r="I329" s="240"/>
      <c r="J329" s="240"/>
      <c r="K329" s="240"/>
      <c r="L329" s="240"/>
      <c r="M329" s="240"/>
      <c r="N329" s="240"/>
      <c r="O329" s="240"/>
      <c r="P329" s="224"/>
      <c r="Q329" s="224"/>
      <c r="R329" s="235"/>
      <c r="S329" s="235"/>
      <c r="T329" s="224"/>
      <c r="U329" s="224"/>
      <c r="V329" s="230"/>
      <c r="W329" s="224"/>
      <c r="X329" s="224"/>
      <c r="Y329" s="230"/>
      <c r="Z329" s="224"/>
      <c r="AA329" s="224"/>
      <c r="AB329" s="238"/>
      <c r="AC329" s="238"/>
      <c r="AD329" s="230" t="s">
        <v>3940</v>
      </c>
      <c r="AE329" s="226"/>
      <c r="AF329" s="226"/>
      <c r="AG329" s="226"/>
      <c r="AH329" s="226"/>
      <c r="AI329" s="1334"/>
      <c r="AJ329" s="243"/>
    </row>
    <row r="330" spans="1:36" ht="19.899999999999999" customHeight="1">
      <c r="A330" s="230">
        <v>162</v>
      </c>
      <c r="B330" s="224" t="s">
        <v>2112</v>
      </c>
      <c r="C330" s="224" t="s">
        <v>416</v>
      </c>
      <c r="D330" s="224" t="s">
        <v>397</v>
      </c>
      <c r="E330" s="224">
        <v>49.65</v>
      </c>
      <c r="F330" s="238"/>
      <c r="G330" s="239"/>
      <c r="H330" s="234">
        <f>H328+F329</f>
        <v>61819.845999999976</v>
      </c>
      <c r="I330" s="240"/>
      <c r="J330" s="240"/>
      <c r="K330" s="240"/>
      <c r="L330" s="240"/>
      <c r="M330" s="240" t="s">
        <v>2112</v>
      </c>
      <c r="N330" s="240"/>
      <c r="O330" s="240"/>
      <c r="P330" s="224">
        <v>207.90899999999999</v>
      </c>
      <c r="Q330" s="224" t="s">
        <v>2112</v>
      </c>
      <c r="R330" s="235">
        <f t="shared" ref="R330" si="621">F329+F331</f>
        <v>775</v>
      </c>
      <c r="S330" s="235">
        <f t="shared" ref="S330" si="622">R330/2</f>
        <v>387.5</v>
      </c>
      <c r="T330" s="224">
        <v>201</v>
      </c>
      <c r="U330" s="224">
        <v>162</v>
      </c>
      <c r="V330" s="230">
        <f t="shared" ref="V330" si="623">T330+U330</f>
        <v>363</v>
      </c>
      <c r="W330" s="224">
        <v>201</v>
      </c>
      <c r="X330" s="224">
        <v>172</v>
      </c>
      <c r="Y330" s="230">
        <f t="shared" ref="Y330" si="624">W330+X330</f>
        <v>373</v>
      </c>
      <c r="Z330" s="224" t="s">
        <v>3941</v>
      </c>
      <c r="AA330" s="224" t="s">
        <v>3942</v>
      </c>
      <c r="AB330" s="238">
        <v>555586.19900000002</v>
      </c>
      <c r="AC330" s="238">
        <v>3244846.3560000001</v>
      </c>
      <c r="AD330" s="226"/>
      <c r="AE330" s="226"/>
      <c r="AF330" s="226"/>
      <c r="AG330" s="226"/>
      <c r="AH330" s="226" t="s">
        <v>3939</v>
      </c>
      <c r="AI330" s="1334"/>
      <c r="AJ330" s="243"/>
    </row>
    <row r="331" spans="1:36" ht="42">
      <c r="A331" s="230"/>
      <c r="B331" s="224"/>
      <c r="C331" s="224"/>
      <c r="D331" s="224"/>
      <c r="E331" s="224"/>
      <c r="F331" s="238">
        <v>377</v>
      </c>
      <c r="G331" s="239"/>
      <c r="H331" s="234"/>
      <c r="I331" s="240"/>
      <c r="J331" s="240"/>
      <c r="K331" s="240"/>
      <c r="L331" s="240"/>
      <c r="M331" s="240"/>
      <c r="N331" s="240"/>
      <c r="O331" s="240"/>
      <c r="P331" s="224"/>
      <c r="Q331" s="224"/>
      <c r="R331" s="235"/>
      <c r="S331" s="235"/>
      <c r="T331" s="224"/>
      <c r="U331" s="224"/>
      <c r="V331" s="230"/>
      <c r="W331" s="224"/>
      <c r="X331" s="224"/>
      <c r="Y331" s="230"/>
      <c r="Z331" s="224"/>
      <c r="AA331" s="224"/>
      <c r="AB331" s="238"/>
      <c r="AC331" s="238"/>
      <c r="AD331" s="230" t="s">
        <v>3943</v>
      </c>
      <c r="AE331" s="226"/>
      <c r="AF331" s="226"/>
      <c r="AG331" s="226"/>
      <c r="AH331" s="226"/>
      <c r="AI331" s="1334"/>
      <c r="AJ331" s="243"/>
    </row>
    <row r="332" spans="1:36" ht="19.899999999999999" customHeight="1">
      <c r="A332" s="230">
        <v>163</v>
      </c>
      <c r="B332" s="224" t="s">
        <v>2112</v>
      </c>
      <c r="C332" s="224" t="s">
        <v>417</v>
      </c>
      <c r="D332" s="224" t="s">
        <v>276</v>
      </c>
      <c r="E332" s="224">
        <v>54.15</v>
      </c>
      <c r="F332" s="238"/>
      <c r="G332" s="239"/>
      <c r="H332" s="234">
        <f>H330+F331</f>
        <v>62196.845999999976</v>
      </c>
      <c r="I332" s="240"/>
      <c r="J332" s="240"/>
      <c r="K332" s="240"/>
      <c r="L332" s="240"/>
      <c r="M332" s="240" t="s">
        <v>2112</v>
      </c>
      <c r="N332" s="240"/>
      <c r="O332" s="240"/>
      <c r="P332" s="224">
        <v>207.68600000000001</v>
      </c>
      <c r="Q332" s="224" t="s">
        <v>2112</v>
      </c>
      <c r="R332" s="235">
        <f t="shared" ref="R332" si="625">F331+F333</f>
        <v>750.45499999999993</v>
      </c>
      <c r="S332" s="235">
        <f t="shared" ref="S332" si="626">R332/2</f>
        <v>375.22749999999996</v>
      </c>
      <c r="T332" s="224">
        <v>215</v>
      </c>
      <c r="U332" s="224">
        <v>228</v>
      </c>
      <c r="V332" s="230">
        <f t="shared" ref="V332" si="627">T332+U332</f>
        <v>443</v>
      </c>
      <c r="W332" s="224">
        <v>206</v>
      </c>
      <c r="X332" s="224">
        <v>214</v>
      </c>
      <c r="Y332" s="230">
        <f t="shared" ref="Y332" si="628">W332+X332</f>
        <v>420</v>
      </c>
      <c r="Z332" s="224" t="s">
        <v>3944</v>
      </c>
      <c r="AA332" s="224" t="s">
        <v>3945</v>
      </c>
      <c r="AB332" s="238">
        <v>555572.55200000003</v>
      </c>
      <c r="AC332" s="238">
        <v>3245223.1090000002</v>
      </c>
      <c r="AD332" s="226"/>
      <c r="AE332" s="226"/>
      <c r="AF332" s="226"/>
      <c r="AG332" s="226"/>
      <c r="AH332" s="226" t="s">
        <v>3939</v>
      </c>
      <c r="AI332" s="1334"/>
      <c r="AJ332" s="243"/>
    </row>
    <row r="333" spans="1:36" ht="63">
      <c r="A333" s="230"/>
      <c r="B333" s="224"/>
      <c r="C333" s="224"/>
      <c r="D333" s="224"/>
      <c r="E333" s="224"/>
      <c r="F333" s="238">
        <v>373.45499999999998</v>
      </c>
      <c r="G333" s="239"/>
      <c r="H333" s="234"/>
      <c r="I333" s="240"/>
      <c r="J333" s="240"/>
      <c r="K333" s="240"/>
      <c r="L333" s="240"/>
      <c r="M333" s="240"/>
      <c r="N333" s="240"/>
      <c r="O333" s="240"/>
      <c r="P333" s="224"/>
      <c r="Q333" s="224"/>
      <c r="R333" s="235"/>
      <c r="S333" s="235"/>
      <c r="T333" s="224"/>
      <c r="U333" s="224"/>
      <c r="V333" s="230"/>
      <c r="W333" s="224"/>
      <c r="X333" s="224"/>
      <c r="Y333" s="230"/>
      <c r="Z333" s="224"/>
      <c r="AA333" s="224"/>
      <c r="AB333" s="238"/>
      <c r="AC333" s="238"/>
      <c r="AD333" s="230" t="s">
        <v>3946</v>
      </c>
      <c r="AE333" s="226"/>
      <c r="AF333" s="226"/>
      <c r="AG333" s="226"/>
      <c r="AH333" s="226"/>
      <c r="AI333" s="1334"/>
      <c r="AJ333" s="243"/>
    </row>
    <row r="334" spans="1:36" ht="19.899999999999999" customHeight="1">
      <c r="A334" s="230">
        <v>164</v>
      </c>
      <c r="B334" s="224" t="s">
        <v>2617</v>
      </c>
      <c r="C334" s="224" t="s">
        <v>191</v>
      </c>
      <c r="D334" s="224" t="s">
        <v>279</v>
      </c>
      <c r="E334" s="224">
        <v>47.07</v>
      </c>
      <c r="F334" s="238"/>
      <c r="G334" s="239">
        <f>SUM(F329:F333)</f>
        <v>1148.4549999999999</v>
      </c>
      <c r="H334" s="234">
        <f>H332+F333</f>
        <v>62570.300999999978</v>
      </c>
      <c r="I334" s="240"/>
      <c r="J334" s="240"/>
      <c r="K334" s="240"/>
      <c r="L334" s="240"/>
      <c r="M334" s="240" t="s">
        <v>2112</v>
      </c>
      <c r="N334" s="240"/>
      <c r="O334" s="240"/>
      <c r="P334" s="224">
        <v>207.10400000000001</v>
      </c>
      <c r="Q334" s="224" t="s">
        <v>3947</v>
      </c>
      <c r="R334" s="235">
        <f t="shared" ref="R334" si="629">F333+F335</f>
        <v>743.22299999999996</v>
      </c>
      <c r="S334" s="235">
        <f t="shared" ref="S334" si="630">R334/2</f>
        <v>371.61149999999998</v>
      </c>
      <c r="T334" s="224">
        <v>146</v>
      </c>
      <c r="U334" s="224">
        <v>184</v>
      </c>
      <c r="V334" s="230">
        <f t="shared" ref="V334" si="631">T334+U334</f>
        <v>330</v>
      </c>
      <c r="W334" s="224">
        <v>161</v>
      </c>
      <c r="X334" s="224">
        <v>185</v>
      </c>
      <c r="Y334" s="230">
        <f t="shared" ref="Y334" si="632">W334+X334</f>
        <v>346</v>
      </c>
      <c r="Z334" s="224" t="s">
        <v>3948</v>
      </c>
      <c r="AA334" s="224" t="s">
        <v>3949</v>
      </c>
      <c r="AB334" s="238">
        <v>555559.03300000005</v>
      </c>
      <c r="AC334" s="238">
        <v>3245596.3190000001</v>
      </c>
      <c r="AD334" s="226"/>
      <c r="AE334" s="226"/>
      <c r="AF334" s="226"/>
      <c r="AG334" s="226"/>
      <c r="AH334" s="226" t="s">
        <v>3939</v>
      </c>
      <c r="AI334" s="1334"/>
      <c r="AJ334" s="243"/>
    </row>
    <row r="335" spans="1:36" ht="19.899999999999999" customHeight="1">
      <c r="A335" s="230"/>
      <c r="B335" s="224"/>
      <c r="C335" s="224"/>
      <c r="D335" s="224"/>
      <c r="E335" s="224"/>
      <c r="F335" s="238">
        <v>369.76799999999997</v>
      </c>
      <c r="G335" s="239"/>
      <c r="H335" s="234"/>
      <c r="I335" s="240"/>
      <c r="J335" s="240"/>
      <c r="K335" s="240"/>
      <c r="L335" s="240"/>
      <c r="M335" s="240"/>
      <c r="N335" s="240"/>
      <c r="O335" s="240"/>
      <c r="P335" s="224"/>
      <c r="Q335" s="224"/>
      <c r="R335" s="235"/>
      <c r="S335" s="235"/>
      <c r="T335" s="224"/>
      <c r="U335" s="224"/>
      <c r="V335" s="230"/>
      <c r="W335" s="224"/>
      <c r="X335" s="224"/>
      <c r="Y335" s="230"/>
      <c r="Z335" s="224"/>
      <c r="AA335" s="224"/>
      <c r="AB335" s="238"/>
      <c r="AC335" s="238"/>
      <c r="AD335" s="226" t="s">
        <v>3950</v>
      </c>
      <c r="AE335" s="226"/>
      <c r="AF335" s="226"/>
      <c r="AG335" s="226"/>
      <c r="AH335" s="226"/>
      <c r="AI335" s="1334"/>
      <c r="AJ335" s="243"/>
    </row>
    <row r="336" spans="1:36" ht="19.899999999999999" customHeight="1">
      <c r="A336" s="230">
        <v>165</v>
      </c>
      <c r="B336" s="224" t="s">
        <v>2635</v>
      </c>
      <c r="C336" s="224" t="s">
        <v>418</v>
      </c>
      <c r="D336" s="224" t="s">
        <v>310</v>
      </c>
      <c r="E336" s="224">
        <v>47.07</v>
      </c>
      <c r="F336" s="238"/>
      <c r="G336" s="239">
        <v>369.77</v>
      </c>
      <c r="H336" s="234">
        <f>H334+F335</f>
        <v>62940.068999999974</v>
      </c>
      <c r="I336" s="240"/>
      <c r="J336" s="240"/>
      <c r="K336" s="240"/>
      <c r="L336" s="240"/>
      <c r="M336" s="240" t="s">
        <v>2112</v>
      </c>
      <c r="N336" s="240"/>
      <c r="O336" s="240"/>
      <c r="P336" s="224">
        <v>207.202</v>
      </c>
      <c r="Q336" s="224" t="s">
        <v>3951</v>
      </c>
      <c r="R336" s="235">
        <f t="shared" ref="R336" si="633">F335+F337</f>
        <v>752.76800000000003</v>
      </c>
      <c r="S336" s="235">
        <f t="shared" ref="S336" si="634">R336/2</f>
        <v>376.38400000000001</v>
      </c>
      <c r="T336" s="224">
        <v>186</v>
      </c>
      <c r="U336" s="224">
        <v>189</v>
      </c>
      <c r="V336" s="230">
        <f t="shared" ref="V336" si="635">T336+U336</f>
        <v>375</v>
      </c>
      <c r="W336" s="224">
        <v>186</v>
      </c>
      <c r="X336" s="224">
        <v>191</v>
      </c>
      <c r="Y336" s="230">
        <f t="shared" ref="Y336" si="636">W336+X336</f>
        <v>377</v>
      </c>
      <c r="Z336" s="224" t="s">
        <v>3952</v>
      </c>
      <c r="AA336" s="224" t="s">
        <v>3953</v>
      </c>
      <c r="AB336" s="238">
        <v>555416.728</v>
      </c>
      <c r="AC336" s="238">
        <v>3245937.6069999998</v>
      </c>
      <c r="AD336" s="226"/>
      <c r="AE336" s="226"/>
      <c r="AF336" s="226"/>
      <c r="AG336" s="226"/>
      <c r="AH336" s="226" t="s">
        <v>3939</v>
      </c>
      <c r="AI336" s="1334"/>
      <c r="AJ336" s="243"/>
    </row>
    <row r="337" spans="1:36" ht="19.899999999999999" customHeight="1">
      <c r="A337" s="230"/>
      <c r="B337" s="224"/>
      <c r="C337" s="224"/>
      <c r="D337" s="224"/>
      <c r="E337" s="224"/>
      <c r="F337" s="238">
        <v>383</v>
      </c>
      <c r="G337" s="239"/>
      <c r="H337" s="234"/>
      <c r="I337" s="240"/>
      <c r="J337" s="240"/>
      <c r="K337" s="240"/>
      <c r="L337" s="240"/>
      <c r="M337" s="240"/>
      <c r="N337" s="240"/>
      <c r="O337" s="240"/>
      <c r="P337" s="224"/>
      <c r="Q337" s="224"/>
      <c r="R337" s="235"/>
      <c r="S337" s="235"/>
      <c r="T337" s="224"/>
      <c r="U337" s="224"/>
      <c r="V337" s="230"/>
      <c r="W337" s="224"/>
      <c r="X337" s="224"/>
      <c r="Y337" s="230"/>
      <c r="Z337" s="224"/>
      <c r="AA337" s="224"/>
      <c r="AB337" s="238"/>
      <c r="AC337" s="238"/>
      <c r="AD337" s="226" t="s">
        <v>2506</v>
      </c>
      <c r="AE337" s="226"/>
      <c r="AF337" s="226"/>
      <c r="AG337" s="226"/>
      <c r="AH337" s="226"/>
      <c r="AI337" s="1334"/>
      <c r="AJ337" s="243"/>
    </row>
    <row r="338" spans="1:36" ht="19.899999999999999" customHeight="1">
      <c r="A338" s="230">
        <v>166</v>
      </c>
      <c r="B338" s="224" t="s">
        <v>2112</v>
      </c>
      <c r="C338" s="224" t="s">
        <v>53</v>
      </c>
      <c r="D338" s="224" t="s">
        <v>280</v>
      </c>
      <c r="E338" s="224">
        <v>48.15</v>
      </c>
      <c r="F338" s="238"/>
      <c r="G338" s="239"/>
      <c r="H338" s="234">
        <f>H336+F337</f>
        <v>63323.068999999974</v>
      </c>
      <c r="I338" s="240"/>
      <c r="J338" s="240"/>
      <c r="K338" s="240"/>
      <c r="L338" s="240"/>
      <c r="M338" s="240" t="s">
        <v>2112</v>
      </c>
      <c r="N338" s="240"/>
      <c r="O338" s="240"/>
      <c r="P338" s="224">
        <v>207.67699999999999</v>
      </c>
      <c r="Q338" s="224" t="s">
        <v>2112</v>
      </c>
      <c r="R338" s="235">
        <f t="shared" ref="R338" si="637">F337+F339</f>
        <v>759.89599999999996</v>
      </c>
      <c r="S338" s="235">
        <f t="shared" ref="S338" si="638">R338/2</f>
        <v>379.94799999999998</v>
      </c>
      <c r="T338" s="224">
        <v>194</v>
      </c>
      <c r="U338" s="224">
        <v>189</v>
      </c>
      <c r="V338" s="230">
        <f t="shared" ref="V338" si="639">T338+U338</f>
        <v>383</v>
      </c>
      <c r="W338" s="224">
        <v>194</v>
      </c>
      <c r="X338" s="224">
        <v>189</v>
      </c>
      <c r="Y338" s="230">
        <f t="shared" ref="Y338" si="640">W338+X338</f>
        <v>383</v>
      </c>
      <c r="Z338" s="224" t="s">
        <v>3954</v>
      </c>
      <c r="AA338" s="224" t="s">
        <v>3955</v>
      </c>
      <c r="AB338" s="238">
        <v>555451.49899999995</v>
      </c>
      <c r="AC338" s="238">
        <v>3246319.0249999999</v>
      </c>
      <c r="AD338" s="226"/>
      <c r="AE338" s="226"/>
      <c r="AF338" s="226"/>
      <c r="AG338" s="226"/>
      <c r="AH338" s="226" t="s">
        <v>3939</v>
      </c>
      <c r="AI338" s="1334"/>
      <c r="AJ338" s="243"/>
    </row>
    <row r="339" spans="1:36" ht="19.899999999999999" customHeight="1">
      <c r="A339" s="230"/>
      <c r="B339" s="224"/>
      <c r="C339" s="224"/>
      <c r="D339" s="224"/>
      <c r="E339" s="224"/>
      <c r="F339" s="238">
        <v>376.89600000000002</v>
      </c>
      <c r="G339" s="239"/>
      <c r="H339" s="234"/>
      <c r="I339" s="240"/>
      <c r="J339" s="240"/>
      <c r="K339" s="240"/>
      <c r="L339" s="240"/>
      <c r="M339" s="240"/>
      <c r="N339" s="240"/>
      <c r="O339" s="240"/>
      <c r="P339" s="224"/>
      <c r="Q339" s="224"/>
      <c r="R339" s="235"/>
      <c r="S339" s="235"/>
      <c r="T339" s="224"/>
      <c r="U339" s="224"/>
      <c r="V339" s="230"/>
      <c r="W339" s="224"/>
      <c r="X339" s="224"/>
      <c r="Y339" s="230"/>
      <c r="Z339" s="224"/>
      <c r="AA339" s="224"/>
      <c r="AB339" s="238"/>
      <c r="AC339" s="238"/>
      <c r="AD339" s="226" t="s">
        <v>2506</v>
      </c>
      <c r="AE339" s="226"/>
      <c r="AF339" s="226"/>
      <c r="AG339" s="226"/>
      <c r="AH339" s="226"/>
      <c r="AI339" s="1334"/>
      <c r="AJ339" s="243"/>
    </row>
    <row r="340" spans="1:36" ht="19.899999999999999" customHeight="1">
      <c r="A340" s="230">
        <v>167</v>
      </c>
      <c r="B340" s="224" t="s">
        <v>2643</v>
      </c>
      <c r="C340" s="224" t="s">
        <v>419</v>
      </c>
      <c r="D340" s="224" t="s">
        <v>281</v>
      </c>
      <c r="E340" s="224">
        <v>46.87</v>
      </c>
      <c r="F340" s="238"/>
      <c r="G340" s="239">
        <f>SUM(F337:F339)</f>
        <v>759.89599999999996</v>
      </c>
      <c r="H340" s="234">
        <f>H338+F339</f>
        <v>63699.964999999975</v>
      </c>
      <c r="I340" s="240"/>
      <c r="J340" s="240"/>
      <c r="K340" s="240"/>
      <c r="L340" s="240"/>
      <c r="M340" s="240" t="s">
        <v>2112</v>
      </c>
      <c r="N340" s="240"/>
      <c r="O340" s="240"/>
      <c r="P340" s="224">
        <v>207.59399999999999</v>
      </c>
      <c r="Q340" s="224" t="s">
        <v>3956</v>
      </c>
      <c r="R340" s="235">
        <f t="shared" ref="R340" si="641">F339+F341</f>
        <v>720.89599999999996</v>
      </c>
      <c r="S340" s="235">
        <f t="shared" ref="S340" si="642">R340/2</f>
        <v>360.44799999999998</v>
      </c>
      <c r="T340" s="224">
        <v>189</v>
      </c>
      <c r="U340" s="224">
        <v>176</v>
      </c>
      <c r="V340" s="230">
        <f t="shared" ref="V340" si="643">T340+U340</f>
        <v>365</v>
      </c>
      <c r="W340" s="224">
        <v>189</v>
      </c>
      <c r="X340" s="224">
        <v>175</v>
      </c>
      <c r="Y340" s="230">
        <f t="shared" ref="Y340" si="644">W340+X340</f>
        <v>364</v>
      </c>
      <c r="Z340" s="224" t="s">
        <v>3677</v>
      </c>
      <c r="AA340" s="224" t="s">
        <v>3957</v>
      </c>
      <c r="AB340" s="238">
        <v>555485.71499999997</v>
      </c>
      <c r="AC340" s="238">
        <v>3246694.3650000002</v>
      </c>
      <c r="AD340" s="226"/>
      <c r="AE340" s="226"/>
      <c r="AF340" s="226"/>
      <c r="AG340" s="226"/>
      <c r="AH340" s="226" t="s">
        <v>3939</v>
      </c>
      <c r="AI340" s="1334"/>
      <c r="AJ340" s="243"/>
    </row>
    <row r="341" spans="1:36" ht="19.899999999999999" customHeight="1">
      <c r="A341" s="230"/>
      <c r="B341" s="224"/>
      <c r="C341" s="224"/>
      <c r="D341" s="224"/>
      <c r="E341" s="224"/>
      <c r="F341" s="238">
        <v>344</v>
      </c>
      <c r="G341" s="239"/>
      <c r="H341" s="234"/>
      <c r="I341" s="240"/>
      <c r="J341" s="240"/>
      <c r="K341" s="240"/>
      <c r="L341" s="240"/>
      <c r="M341" s="240"/>
      <c r="N341" s="240"/>
      <c r="O341" s="240"/>
      <c r="P341" s="224"/>
      <c r="Q341" s="224"/>
      <c r="R341" s="235"/>
      <c r="S341" s="235"/>
      <c r="T341" s="224"/>
      <c r="U341" s="224"/>
      <c r="V341" s="230"/>
      <c r="W341" s="224"/>
      <c r="X341" s="224"/>
      <c r="Y341" s="230"/>
      <c r="Z341" s="224"/>
      <c r="AA341" s="224"/>
      <c r="AB341" s="238"/>
      <c r="AC341" s="238"/>
      <c r="AD341" s="226" t="s">
        <v>2254</v>
      </c>
      <c r="AE341" s="226"/>
      <c r="AF341" s="226"/>
      <c r="AG341" s="226"/>
      <c r="AH341" s="226"/>
      <c r="AI341" s="1334"/>
      <c r="AJ341" s="243"/>
    </row>
    <row r="342" spans="1:36" ht="19.899999999999999" customHeight="1">
      <c r="A342" s="230">
        <v>168</v>
      </c>
      <c r="B342" s="224" t="s">
        <v>2112</v>
      </c>
      <c r="C342" s="224" t="s">
        <v>420</v>
      </c>
      <c r="D342" s="224" t="s">
        <v>280</v>
      </c>
      <c r="E342" s="224">
        <v>48.15</v>
      </c>
      <c r="F342" s="238"/>
      <c r="G342" s="239"/>
      <c r="H342" s="234">
        <f>H340+F341</f>
        <v>64043.964999999975</v>
      </c>
      <c r="I342" s="240"/>
      <c r="J342" s="240"/>
      <c r="K342" s="240"/>
      <c r="L342" s="240"/>
      <c r="M342" s="240" t="s">
        <v>2112</v>
      </c>
      <c r="N342" s="240"/>
      <c r="O342" s="240"/>
      <c r="P342" s="224">
        <v>207.14699999999999</v>
      </c>
      <c r="Q342" s="224" t="s">
        <v>2112</v>
      </c>
      <c r="R342" s="235">
        <f t="shared" ref="R342" si="645">F341+F343</f>
        <v>725.52600000000007</v>
      </c>
      <c r="S342" s="235">
        <f t="shared" ref="S342" si="646">R342/2</f>
        <v>362.76300000000003</v>
      </c>
      <c r="T342" s="224">
        <v>168</v>
      </c>
      <c r="U342" s="224">
        <v>192</v>
      </c>
      <c r="V342" s="230">
        <f t="shared" ref="V342" si="647">T342+U342</f>
        <v>360</v>
      </c>
      <c r="W342" s="224">
        <v>170</v>
      </c>
      <c r="X342" s="224">
        <v>192</v>
      </c>
      <c r="Y342" s="230">
        <f t="shared" ref="Y342" si="648">W342+X342</f>
        <v>362</v>
      </c>
      <c r="Z342" s="224" t="s">
        <v>3958</v>
      </c>
      <c r="AA342" s="224" t="s">
        <v>3959</v>
      </c>
      <c r="AB342" s="238">
        <v>555440.67000000004</v>
      </c>
      <c r="AC342" s="238">
        <v>3247035.4029999999</v>
      </c>
      <c r="AD342" s="226"/>
      <c r="AE342" s="226"/>
      <c r="AF342" s="226"/>
      <c r="AG342" s="226"/>
      <c r="AH342" s="226" t="s">
        <v>3939</v>
      </c>
      <c r="AI342" s="1334"/>
      <c r="AJ342" s="243"/>
    </row>
    <row r="343" spans="1:36" ht="42">
      <c r="A343" s="230"/>
      <c r="B343" s="224"/>
      <c r="C343" s="224"/>
      <c r="D343" s="224"/>
      <c r="E343" s="224"/>
      <c r="F343" s="238">
        <v>381.52600000000001</v>
      </c>
      <c r="G343" s="239"/>
      <c r="H343" s="234"/>
      <c r="I343" s="240"/>
      <c r="J343" s="240"/>
      <c r="K343" s="240"/>
      <c r="L343" s="240"/>
      <c r="M343" s="240"/>
      <c r="N343" s="240"/>
      <c r="O343" s="240"/>
      <c r="P343" s="224"/>
      <c r="Q343" s="224"/>
      <c r="R343" s="235"/>
      <c r="S343" s="235"/>
      <c r="T343" s="224"/>
      <c r="U343" s="224"/>
      <c r="V343" s="230"/>
      <c r="W343" s="224"/>
      <c r="X343" s="224"/>
      <c r="Y343" s="230"/>
      <c r="Z343" s="224"/>
      <c r="AA343" s="224"/>
      <c r="AB343" s="238"/>
      <c r="AC343" s="238"/>
      <c r="AD343" s="230" t="s">
        <v>3960</v>
      </c>
      <c r="AE343" s="226"/>
      <c r="AF343" s="226"/>
      <c r="AG343" s="226"/>
      <c r="AH343" s="226"/>
      <c r="AI343" s="1334"/>
      <c r="AJ343" s="243"/>
    </row>
    <row r="344" spans="1:36" ht="19.899999999999999" customHeight="1">
      <c r="A344" s="230">
        <v>169</v>
      </c>
      <c r="B344" s="224" t="s">
        <v>2648</v>
      </c>
      <c r="C344" s="224" t="s">
        <v>60</v>
      </c>
      <c r="D344" s="224" t="s">
        <v>297</v>
      </c>
      <c r="E344" s="224">
        <v>46.87</v>
      </c>
      <c r="F344" s="238"/>
      <c r="G344" s="239">
        <f>SUM(F341:F343)</f>
        <v>725.52600000000007</v>
      </c>
      <c r="H344" s="234">
        <f>H342+F343</f>
        <v>64425.490999999973</v>
      </c>
      <c r="I344" s="240"/>
      <c r="J344" s="240"/>
      <c r="K344" s="240"/>
      <c r="L344" s="240"/>
      <c r="M344" s="240" t="s">
        <v>2112</v>
      </c>
      <c r="N344" s="240"/>
      <c r="O344" s="240"/>
      <c r="P344" s="224">
        <v>206.97</v>
      </c>
      <c r="Q344" s="224" t="s">
        <v>3961</v>
      </c>
      <c r="R344" s="235">
        <f t="shared" ref="R344" si="649">F343+F345</f>
        <v>775.52600000000007</v>
      </c>
      <c r="S344" s="235">
        <f t="shared" ref="S344" si="650">R344/2</f>
        <v>387.76300000000003</v>
      </c>
      <c r="T344" s="224">
        <v>190</v>
      </c>
      <c r="U344" s="224">
        <v>186</v>
      </c>
      <c r="V344" s="230">
        <f t="shared" ref="V344" si="651">T344+U344</f>
        <v>376</v>
      </c>
      <c r="W344" s="224">
        <v>191</v>
      </c>
      <c r="X344" s="224">
        <v>190</v>
      </c>
      <c r="Y344" s="230">
        <f t="shared" ref="Y344" si="652">W344+X344</f>
        <v>381</v>
      </c>
      <c r="Z344" s="224" t="s">
        <v>3962</v>
      </c>
      <c r="AA344" s="224" t="s">
        <v>3963</v>
      </c>
      <c r="AB344" s="238">
        <v>555390.71100000001</v>
      </c>
      <c r="AC344" s="238">
        <v>3247413.6439999999</v>
      </c>
      <c r="AD344" s="226"/>
      <c r="AE344" s="226"/>
      <c r="AF344" s="226"/>
      <c r="AG344" s="226"/>
      <c r="AH344" s="226" t="s">
        <v>3939</v>
      </c>
      <c r="AI344" s="1334"/>
      <c r="AJ344" s="243"/>
    </row>
    <row r="345" spans="1:36" ht="63">
      <c r="A345" s="230"/>
      <c r="B345" s="224"/>
      <c r="C345" s="224"/>
      <c r="D345" s="224"/>
      <c r="E345" s="224"/>
      <c r="F345" s="238">
        <v>394</v>
      </c>
      <c r="G345" s="239"/>
      <c r="H345" s="234"/>
      <c r="I345" s="240"/>
      <c r="J345" s="240"/>
      <c r="K345" s="240"/>
      <c r="L345" s="240"/>
      <c r="M345" s="240"/>
      <c r="N345" s="240"/>
      <c r="O345" s="240"/>
      <c r="P345" s="224"/>
      <c r="Q345" s="224"/>
      <c r="R345" s="235"/>
      <c r="S345" s="235"/>
      <c r="T345" s="224"/>
      <c r="U345" s="224"/>
      <c r="V345" s="230"/>
      <c r="W345" s="224"/>
      <c r="X345" s="224"/>
      <c r="Y345" s="230"/>
      <c r="Z345" s="224"/>
      <c r="AA345" s="224"/>
      <c r="AB345" s="238"/>
      <c r="AC345" s="238"/>
      <c r="AD345" s="230" t="s">
        <v>3964</v>
      </c>
      <c r="AE345" s="226"/>
      <c r="AF345" s="226"/>
      <c r="AG345" s="226"/>
      <c r="AH345" s="226"/>
      <c r="AI345" s="1334"/>
      <c r="AJ345" s="243"/>
    </row>
    <row r="346" spans="1:36" ht="19.899999999999999" customHeight="1">
      <c r="A346" s="230">
        <v>170</v>
      </c>
      <c r="B346" s="224" t="s">
        <v>2112</v>
      </c>
      <c r="C346" s="224" t="s">
        <v>71</v>
      </c>
      <c r="D346" s="224" t="s">
        <v>397</v>
      </c>
      <c r="E346" s="224">
        <v>49.65</v>
      </c>
      <c r="F346" s="238"/>
      <c r="G346" s="239"/>
      <c r="H346" s="234">
        <f>H344+F345</f>
        <v>64819.490999999973</v>
      </c>
      <c r="I346" s="240"/>
      <c r="J346" s="240"/>
      <c r="K346" s="240"/>
      <c r="L346" s="240"/>
      <c r="M346" s="240" t="s">
        <v>2112</v>
      </c>
      <c r="N346" s="240"/>
      <c r="O346" s="240"/>
      <c r="P346" s="224">
        <v>207.511</v>
      </c>
      <c r="Q346" s="224" t="s">
        <v>2112</v>
      </c>
      <c r="R346" s="235">
        <f t="shared" ref="R346" si="653">F345+F347</f>
        <v>793.05500000000006</v>
      </c>
      <c r="S346" s="235">
        <f t="shared" ref="S346" si="654">R346/2</f>
        <v>396.52750000000003</v>
      </c>
      <c r="T346" s="224">
        <v>209</v>
      </c>
      <c r="U346" s="224">
        <v>203</v>
      </c>
      <c r="V346" s="230">
        <f t="shared" ref="V346" si="655">T346+U346</f>
        <v>412</v>
      </c>
      <c r="W346" s="224">
        <v>205</v>
      </c>
      <c r="X346" s="224">
        <v>203</v>
      </c>
      <c r="Y346" s="230">
        <f t="shared" ref="Y346" si="656">W346+X346</f>
        <v>408</v>
      </c>
      <c r="Z346" s="224" t="s">
        <v>3965</v>
      </c>
      <c r="AA346" s="224" t="s">
        <v>3966</v>
      </c>
      <c r="AB346" s="238">
        <v>555300.70799999998</v>
      </c>
      <c r="AC346" s="238">
        <v>3247797.2259999998</v>
      </c>
      <c r="AD346" s="226"/>
      <c r="AE346" s="226"/>
      <c r="AF346" s="226"/>
      <c r="AG346" s="226"/>
      <c r="AH346" s="226" t="s">
        <v>3939</v>
      </c>
      <c r="AI346" s="1334"/>
      <c r="AJ346" s="243"/>
    </row>
    <row r="347" spans="1:36" ht="42">
      <c r="A347" s="230"/>
      <c r="B347" s="224"/>
      <c r="C347" s="224"/>
      <c r="D347" s="224"/>
      <c r="E347" s="224"/>
      <c r="F347" s="238">
        <v>399.05500000000001</v>
      </c>
      <c r="G347" s="239"/>
      <c r="H347" s="234"/>
      <c r="I347" s="240"/>
      <c r="J347" s="240"/>
      <c r="K347" s="240"/>
      <c r="L347" s="240"/>
      <c r="M347" s="240"/>
      <c r="N347" s="240"/>
      <c r="O347" s="240"/>
      <c r="P347" s="224"/>
      <c r="Q347" s="224"/>
      <c r="R347" s="235"/>
      <c r="S347" s="235"/>
      <c r="T347" s="224"/>
      <c r="U347" s="224"/>
      <c r="V347" s="230"/>
      <c r="W347" s="224"/>
      <c r="X347" s="224"/>
      <c r="Y347" s="230"/>
      <c r="Z347" s="224"/>
      <c r="AA347" s="224"/>
      <c r="AB347" s="238"/>
      <c r="AC347" s="238"/>
      <c r="AD347" s="230" t="s">
        <v>3967</v>
      </c>
      <c r="AE347" s="226"/>
      <c r="AF347" s="226"/>
      <c r="AG347" s="226"/>
      <c r="AH347" s="226"/>
      <c r="AI347" s="1335"/>
      <c r="AJ347" s="243"/>
    </row>
    <row r="348" spans="1:36" ht="19.899999999999999" customHeight="1">
      <c r="A348" s="230">
        <v>171</v>
      </c>
      <c r="B348" s="224" t="s">
        <v>2657</v>
      </c>
      <c r="C348" s="224" t="s">
        <v>421</v>
      </c>
      <c r="D348" s="224" t="s">
        <v>281</v>
      </c>
      <c r="E348" s="224">
        <v>46.87</v>
      </c>
      <c r="F348" s="238"/>
      <c r="G348" s="239">
        <f>SUM(F345:F347)</f>
        <v>793.05500000000006</v>
      </c>
      <c r="H348" s="234">
        <f>H346+F347</f>
        <v>65218.545999999973</v>
      </c>
      <c r="I348" s="240"/>
      <c r="J348" s="240"/>
      <c r="K348" s="240"/>
      <c r="L348" s="240"/>
      <c r="M348" s="240" t="s">
        <v>2112</v>
      </c>
      <c r="N348" s="240"/>
      <c r="O348" s="240"/>
      <c r="P348" s="224">
        <v>208.29</v>
      </c>
      <c r="Q348" s="224" t="s">
        <v>3968</v>
      </c>
      <c r="R348" s="235">
        <f t="shared" ref="R348" si="657">F347+F349</f>
        <v>802.05462745627005</v>
      </c>
      <c r="S348" s="235">
        <f t="shared" ref="S348" si="658">R348/2</f>
        <v>401.02731372813503</v>
      </c>
      <c r="T348" s="224">
        <v>192</v>
      </c>
      <c r="U348" s="224">
        <v>185</v>
      </c>
      <c r="V348" s="230">
        <f t="shared" ref="V348" si="659">T348+U348</f>
        <v>377</v>
      </c>
      <c r="W348" s="224">
        <v>195</v>
      </c>
      <c r="X348" s="224">
        <v>191</v>
      </c>
      <c r="Y348" s="230">
        <f t="shared" ref="Y348" si="660">W348+X348</f>
        <v>386</v>
      </c>
      <c r="Z348" s="224" t="s">
        <v>3969</v>
      </c>
      <c r="AA348" s="224" t="s">
        <v>3970</v>
      </c>
      <c r="AB348" s="238">
        <v>555209.55000000005</v>
      </c>
      <c r="AC348" s="238">
        <v>3248185.73</v>
      </c>
      <c r="AD348" s="226"/>
      <c r="AE348" s="226"/>
      <c r="AF348" s="226"/>
      <c r="AG348" s="226"/>
      <c r="AH348" s="242" t="s">
        <v>1749</v>
      </c>
      <c r="AI348" s="1333" t="s">
        <v>740</v>
      </c>
      <c r="AJ348" s="243"/>
    </row>
    <row r="349" spans="1:36" ht="19.899999999999999" customHeight="1">
      <c r="A349" s="230"/>
      <c r="B349" s="224"/>
      <c r="C349" s="224"/>
      <c r="D349" s="224"/>
      <c r="E349" s="224"/>
      <c r="F349" s="238">
        <v>402.99962745627005</v>
      </c>
      <c r="G349" s="239"/>
      <c r="H349" s="234"/>
      <c r="I349" s="240"/>
      <c r="J349" s="240"/>
      <c r="K349" s="240"/>
      <c r="L349" s="240"/>
      <c r="M349" s="240"/>
      <c r="N349" s="240"/>
      <c r="O349" s="240"/>
      <c r="P349" s="224"/>
      <c r="Q349" s="224"/>
      <c r="R349" s="235"/>
      <c r="S349" s="235"/>
      <c r="T349" s="224"/>
      <c r="U349" s="224"/>
      <c r="V349" s="230"/>
      <c r="W349" s="224"/>
      <c r="X349" s="224"/>
      <c r="Y349" s="230"/>
      <c r="Z349" s="224"/>
      <c r="AA349" s="224"/>
      <c r="AB349" s="238"/>
      <c r="AC349" s="238"/>
      <c r="AD349" s="226" t="s">
        <v>3971</v>
      </c>
      <c r="AE349" s="226"/>
      <c r="AF349" s="226"/>
      <c r="AG349" s="226"/>
      <c r="AH349" s="226"/>
      <c r="AI349" s="1334"/>
      <c r="AJ349" s="243"/>
    </row>
    <row r="350" spans="1:36" ht="19.899999999999999" customHeight="1">
      <c r="A350" s="230">
        <v>172</v>
      </c>
      <c r="B350" s="224" t="s">
        <v>2112</v>
      </c>
      <c r="C350" s="224" t="s">
        <v>422</v>
      </c>
      <c r="D350" s="224" t="s">
        <v>282</v>
      </c>
      <c r="E350" s="224">
        <v>51.15</v>
      </c>
      <c r="F350" s="238"/>
      <c r="G350" s="239"/>
      <c r="H350" s="234">
        <f>H348+F349</f>
        <v>65621.545627456246</v>
      </c>
      <c r="I350" s="240"/>
      <c r="J350" s="240"/>
      <c r="K350" s="240"/>
      <c r="L350" s="240"/>
      <c r="M350" s="240" t="s">
        <v>2112</v>
      </c>
      <c r="N350" s="240"/>
      <c r="O350" s="240"/>
      <c r="P350" s="224">
        <v>207.58600000000001</v>
      </c>
      <c r="Q350" s="224"/>
      <c r="R350" s="235">
        <f t="shared" ref="R350" si="661">F349+F351</f>
        <v>802.99973218753712</v>
      </c>
      <c r="S350" s="235">
        <f t="shared" ref="S350" si="662">R350/2</f>
        <v>401.49986609376856</v>
      </c>
      <c r="T350" s="224">
        <v>219</v>
      </c>
      <c r="U350" s="224">
        <v>218</v>
      </c>
      <c r="V350" s="230">
        <f t="shared" ref="V350" si="663">T350+U350</f>
        <v>437</v>
      </c>
      <c r="W350" s="224">
        <v>213</v>
      </c>
      <c r="X350" s="224">
        <v>212</v>
      </c>
      <c r="Y350" s="230">
        <f t="shared" ref="Y350" si="664">W350+X350</f>
        <v>425</v>
      </c>
      <c r="Z350" s="224" t="s">
        <v>3972</v>
      </c>
      <c r="AA350" s="224" t="s">
        <v>3973</v>
      </c>
      <c r="AB350" s="238">
        <v>555202.11300000001</v>
      </c>
      <c r="AC350" s="238">
        <v>3248588.6609999998</v>
      </c>
      <c r="AD350" s="226"/>
      <c r="AE350" s="226"/>
      <c r="AF350" s="226"/>
      <c r="AG350" s="226"/>
      <c r="AH350" s="226" t="s">
        <v>1749</v>
      </c>
      <c r="AI350" s="1334"/>
      <c r="AJ350" s="243"/>
    </row>
    <row r="351" spans="1:36" ht="19.899999999999999" customHeight="1">
      <c r="A351" s="230"/>
      <c r="B351" s="224"/>
      <c r="C351" s="224"/>
      <c r="D351" s="224"/>
      <c r="E351" s="224"/>
      <c r="F351" s="238">
        <v>400.00010473126707</v>
      </c>
      <c r="G351" s="239"/>
      <c r="H351" s="234"/>
      <c r="I351" s="240"/>
      <c r="J351" s="240"/>
      <c r="K351" s="240"/>
      <c r="L351" s="240"/>
      <c r="M351" s="240"/>
      <c r="N351" s="240"/>
      <c r="O351" s="240"/>
      <c r="P351" s="224"/>
      <c r="Q351" s="224"/>
      <c r="R351" s="235"/>
      <c r="S351" s="235"/>
      <c r="T351" s="224"/>
      <c r="U351" s="224"/>
      <c r="V351" s="230"/>
      <c r="W351" s="224"/>
      <c r="X351" s="224"/>
      <c r="Y351" s="230"/>
      <c r="Z351" s="224"/>
      <c r="AA351" s="224"/>
      <c r="AB351" s="238"/>
      <c r="AC351" s="238"/>
      <c r="AD351" s="226"/>
      <c r="AE351" s="226"/>
      <c r="AF351" s="226"/>
      <c r="AG351" s="226"/>
      <c r="AH351" s="226"/>
      <c r="AI351" s="1334"/>
      <c r="AJ351" s="243"/>
    </row>
    <row r="352" spans="1:36" ht="19.899999999999999" customHeight="1">
      <c r="A352" s="230">
        <v>173</v>
      </c>
      <c r="B352" s="224" t="s">
        <v>2112</v>
      </c>
      <c r="C352" s="224" t="s">
        <v>423</v>
      </c>
      <c r="D352" s="224" t="s">
        <v>280</v>
      </c>
      <c r="E352" s="224">
        <v>48.15</v>
      </c>
      <c r="F352" s="238"/>
      <c r="G352" s="239"/>
      <c r="H352" s="234">
        <f>H350+F351</f>
        <v>66021.545732187515</v>
      </c>
      <c r="I352" s="240"/>
      <c r="J352" s="240"/>
      <c r="K352" s="240"/>
      <c r="L352" s="240"/>
      <c r="M352" s="240" t="s">
        <v>2112</v>
      </c>
      <c r="N352" s="240"/>
      <c r="O352" s="240"/>
      <c r="P352" s="224">
        <v>207.5</v>
      </c>
      <c r="Q352" s="224"/>
      <c r="R352" s="235">
        <f t="shared" ref="R352" si="665">F351+F353</f>
        <v>760.48650258034058</v>
      </c>
      <c r="S352" s="235">
        <f t="shared" ref="S352" si="666">R352/2</f>
        <v>380.24325129017029</v>
      </c>
      <c r="T352" s="224">
        <v>182</v>
      </c>
      <c r="U352" s="224">
        <v>184</v>
      </c>
      <c r="V352" s="230">
        <f t="shared" ref="V352" si="667">T352+U352</f>
        <v>366</v>
      </c>
      <c r="W352" s="224">
        <v>189</v>
      </c>
      <c r="X352" s="224">
        <v>184</v>
      </c>
      <c r="Y352" s="230">
        <f t="shared" ref="Y352" si="668">W352+X352</f>
        <v>373</v>
      </c>
      <c r="Z352" s="224" t="s">
        <v>3974</v>
      </c>
      <c r="AA352" s="224" t="s">
        <v>3975</v>
      </c>
      <c r="AB352" s="238">
        <v>555194.73199999996</v>
      </c>
      <c r="AC352" s="238">
        <v>3248988.5929999999</v>
      </c>
      <c r="AD352" s="226"/>
      <c r="AE352" s="226"/>
      <c r="AF352" s="226"/>
      <c r="AG352" s="226"/>
      <c r="AH352" s="226" t="s">
        <v>1749</v>
      </c>
      <c r="AI352" s="1334"/>
      <c r="AJ352" s="243"/>
    </row>
    <row r="353" spans="1:36" ht="19.899999999999999" customHeight="1">
      <c r="A353" s="230"/>
      <c r="B353" s="224"/>
      <c r="C353" s="224"/>
      <c r="D353" s="224"/>
      <c r="E353" s="224"/>
      <c r="F353" s="238">
        <v>360.48639784907351</v>
      </c>
      <c r="G353" s="239"/>
      <c r="H353" s="234"/>
      <c r="I353" s="240"/>
      <c r="J353" s="240"/>
      <c r="K353" s="240"/>
      <c r="L353" s="240"/>
      <c r="M353" s="240"/>
      <c r="N353" s="240"/>
      <c r="O353" s="240"/>
      <c r="P353" s="224"/>
      <c r="Q353" s="224"/>
      <c r="R353" s="235"/>
      <c r="S353" s="235"/>
      <c r="T353" s="224"/>
      <c r="U353" s="224"/>
      <c r="V353" s="230"/>
      <c r="W353" s="224"/>
      <c r="X353" s="224"/>
      <c r="Y353" s="230"/>
      <c r="Z353" s="224"/>
      <c r="AA353" s="224"/>
      <c r="AB353" s="238"/>
      <c r="AC353" s="238"/>
      <c r="AD353" s="226" t="s">
        <v>2573</v>
      </c>
      <c r="AE353" s="226"/>
      <c r="AF353" s="226"/>
      <c r="AG353" s="226"/>
      <c r="AH353" s="226"/>
      <c r="AI353" s="1334"/>
      <c r="AJ353" s="243"/>
    </row>
    <row r="354" spans="1:36" ht="42">
      <c r="A354" s="230">
        <v>174</v>
      </c>
      <c r="B354" s="224" t="s">
        <v>3976</v>
      </c>
      <c r="C354" s="224" t="s">
        <v>193</v>
      </c>
      <c r="D354" s="224" t="s">
        <v>297</v>
      </c>
      <c r="E354" s="224">
        <v>46.87</v>
      </c>
      <c r="F354" s="238"/>
      <c r="G354" s="239">
        <f>SUM(F349:F353)</f>
        <v>1163.4861300366106</v>
      </c>
      <c r="H354" s="234">
        <f>H352+F353</f>
        <v>66382.03213003659</v>
      </c>
      <c r="I354" s="240"/>
      <c r="J354" s="240"/>
      <c r="K354" s="240"/>
      <c r="L354" s="240"/>
      <c r="M354" s="240" t="s">
        <v>2112</v>
      </c>
      <c r="N354" s="240"/>
      <c r="O354" s="240"/>
      <c r="P354" s="224">
        <v>207.84200000000001</v>
      </c>
      <c r="Q354" s="224" t="s">
        <v>3977</v>
      </c>
      <c r="R354" s="235">
        <f t="shared" ref="R354" si="669">F353+F355</f>
        <v>761.93674884389634</v>
      </c>
      <c r="S354" s="235">
        <f t="shared" ref="S354" si="670">R354/2</f>
        <v>380.96837442194817</v>
      </c>
      <c r="T354" s="224">
        <v>180</v>
      </c>
      <c r="U354" s="224">
        <v>169</v>
      </c>
      <c r="V354" s="230">
        <f t="shared" ref="V354" si="671">T354+U354</f>
        <v>349</v>
      </c>
      <c r="W354" s="224">
        <v>181</v>
      </c>
      <c r="X354" s="224">
        <v>177</v>
      </c>
      <c r="Y354" s="230">
        <f t="shared" ref="Y354" si="672">W354+X354</f>
        <v>358</v>
      </c>
      <c r="Z354" s="224" t="s">
        <v>3978</v>
      </c>
      <c r="AA354" s="224" t="s">
        <v>3979</v>
      </c>
      <c r="AB354" s="238">
        <v>555188.07900000003</v>
      </c>
      <c r="AC354" s="238">
        <v>3249349.0180000002</v>
      </c>
      <c r="AD354" s="230" t="s">
        <v>3980</v>
      </c>
      <c r="AE354" s="226"/>
      <c r="AF354" s="226"/>
      <c r="AG354" s="226"/>
      <c r="AH354" s="226" t="s">
        <v>1749</v>
      </c>
      <c r="AI354" s="1334"/>
      <c r="AJ354" s="243"/>
    </row>
    <row r="355" spans="1:36">
      <c r="A355" s="230"/>
      <c r="B355" s="224"/>
      <c r="C355" s="224"/>
      <c r="D355" s="224"/>
      <c r="E355" s="224"/>
      <c r="F355" s="238">
        <v>401.45035099482277</v>
      </c>
      <c r="G355" s="239"/>
      <c r="H355" s="234"/>
      <c r="I355" s="240"/>
      <c r="J355" s="240"/>
      <c r="K355" s="240"/>
      <c r="L355" s="240"/>
      <c r="M355" s="240"/>
      <c r="N355" s="240"/>
      <c r="O355" s="240"/>
      <c r="P355" s="224"/>
      <c r="Q355" s="224"/>
      <c r="R355" s="235"/>
      <c r="S355" s="235"/>
      <c r="T355" s="224"/>
      <c r="U355" s="224"/>
      <c r="V355" s="230"/>
      <c r="W355" s="224"/>
      <c r="X355" s="224"/>
      <c r="Y355" s="230"/>
      <c r="Z355" s="224"/>
      <c r="AA355" s="224"/>
      <c r="AB355" s="238"/>
      <c r="AC355" s="238"/>
      <c r="AD355" s="230" t="s">
        <v>3981</v>
      </c>
      <c r="AE355" s="226"/>
      <c r="AF355" s="226"/>
      <c r="AG355" s="226"/>
      <c r="AH355" s="226"/>
      <c r="AI355" s="1334"/>
      <c r="AJ355" s="243"/>
    </row>
    <row r="356" spans="1:36" ht="19.899999999999999" customHeight="1">
      <c r="A356" s="230">
        <v>175</v>
      </c>
      <c r="B356" s="224" t="s">
        <v>2112</v>
      </c>
      <c r="C356" s="224" t="s">
        <v>424</v>
      </c>
      <c r="D356" s="224" t="s">
        <v>69</v>
      </c>
      <c r="E356" s="224">
        <v>54.72</v>
      </c>
      <c r="F356" s="238"/>
      <c r="G356" s="239"/>
      <c r="H356" s="234">
        <f>H354+F355</f>
        <v>66783.482481031417</v>
      </c>
      <c r="I356" s="240"/>
      <c r="J356" s="240"/>
      <c r="K356" s="240"/>
      <c r="L356" s="240"/>
      <c r="M356" s="240" t="s">
        <v>2112</v>
      </c>
      <c r="N356" s="240"/>
      <c r="O356" s="240"/>
      <c r="P356" s="224">
        <v>207.51300000000001</v>
      </c>
      <c r="Q356" s="224" t="s">
        <v>3982</v>
      </c>
      <c r="R356" s="235">
        <f t="shared" ref="R356" si="673">F355+F357</f>
        <v>812.10098932017536</v>
      </c>
      <c r="S356" s="235">
        <f t="shared" ref="S356" si="674">R356/2</f>
        <v>406.05049466008768</v>
      </c>
      <c r="T356" s="224">
        <v>231</v>
      </c>
      <c r="U356" s="224">
        <v>208</v>
      </c>
      <c r="V356" s="230">
        <f t="shared" ref="V356" si="675">T356+U356</f>
        <v>439</v>
      </c>
      <c r="W356" s="224">
        <v>223</v>
      </c>
      <c r="X356" s="224">
        <v>208</v>
      </c>
      <c r="Y356" s="230">
        <f t="shared" ref="Y356" si="676">W356+X356</f>
        <v>431</v>
      </c>
      <c r="Z356" s="224" t="s">
        <v>3983</v>
      </c>
      <c r="AA356" s="224" t="s">
        <v>3984</v>
      </c>
      <c r="AB356" s="238">
        <v>555153.34600000002</v>
      </c>
      <c r="AC356" s="238">
        <v>3249748.963</v>
      </c>
      <c r="AD356" s="226"/>
      <c r="AE356" s="226"/>
      <c r="AF356" s="226"/>
      <c r="AG356" s="226"/>
      <c r="AH356" s="226" t="s">
        <v>1749</v>
      </c>
      <c r="AI356" s="1334"/>
      <c r="AJ356" s="243"/>
    </row>
    <row r="357" spans="1:36" ht="42">
      <c r="A357" s="230"/>
      <c r="B357" s="224"/>
      <c r="C357" s="224"/>
      <c r="D357" s="224"/>
      <c r="E357" s="224"/>
      <c r="F357" s="238">
        <v>410.65063832535259</v>
      </c>
      <c r="G357" s="239"/>
      <c r="H357" s="234"/>
      <c r="I357" s="240"/>
      <c r="J357" s="240"/>
      <c r="K357" s="240"/>
      <c r="L357" s="240"/>
      <c r="M357" s="240"/>
      <c r="N357" s="240"/>
      <c r="O357" s="240"/>
      <c r="P357" s="224"/>
      <c r="Q357" s="224"/>
      <c r="R357" s="235"/>
      <c r="S357" s="235"/>
      <c r="T357" s="224"/>
      <c r="U357" s="224"/>
      <c r="V357" s="230"/>
      <c r="W357" s="224"/>
      <c r="X357" s="224"/>
      <c r="Y357" s="230"/>
      <c r="Z357" s="224"/>
      <c r="AA357" s="224"/>
      <c r="AB357" s="238"/>
      <c r="AC357" s="238"/>
      <c r="AD357" s="230" t="s">
        <v>2922</v>
      </c>
      <c r="AE357" s="226"/>
      <c r="AF357" s="226"/>
      <c r="AG357" s="226"/>
      <c r="AH357" s="226"/>
      <c r="AI357" s="1334"/>
      <c r="AJ357" s="243"/>
    </row>
    <row r="358" spans="1:36" ht="19.899999999999999" customHeight="1">
      <c r="A358" s="230">
        <v>176</v>
      </c>
      <c r="B358" s="224" t="s">
        <v>2662</v>
      </c>
      <c r="C358" s="224" t="s">
        <v>192</v>
      </c>
      <c r="D358" s="224" t="s">
        <v>425</v>
      </c>
      <c r="E358" s="224">
        <v>53.55</v>
      </c>
      <c r="F358" s="238"/>
      <c r="G358" s="239">
        <f>SUM(F355:F357)</f>
        <v>812.10098932017536</v>
      </c>
      <c r="H358" s="234">
        <f>H356+F357</f>
        <v>67194.133119356775</v>
      </c>
      <c r="I358" s="240"/>
      <c r="J358" s="240"/>
      <c r="K358" s="240"/>
      <c r="L358" s="240"/>
      <c r="M358" s="240" t="s">
        <v>2112</v>
      </c>
      <c r="N358" s="240"/>
      <c r="O358" s="240"/>
      <c r="P358" s="224">
        <v>207.5</v>
      </c>
      <c r="Q358" s="224" t="s">
        <v>3985</v>
      </c>
      <c r="R358" s="235">
        <f t="shared" ref="R358" si="677">F357+F359</f>
        <v>815.65063832535259</v>
      </c>
      <c r="S358" s="235">
        <f t="shared" ref="S358" si="678">R358/2</f>
        <v>407.82531916267629</v>
      </c>
      <c r="T358" s="224">
        <v>204</v>
      </c>
      <c r="U358" s="224">
        <v>178</v>
      </c>
      <c r="V358" s="230">
        <f t="shared" ref="V358" si="679">T358+U358</f>
        <v>382</v>
      </c>
      <c r="W358" s="224">
        <v>205</v>
      </c>
      <c r="X358" s="224">
        <v>185</v>
      </c>
      <c r="Y358" s="230">
        <f t="shared" ref="Y358" si="680">W358+X358</f>
        <v>390</v>
      </c>
      <c r="Z358" s="224" t="s">
        <v>3986</v>
      </c>
      <c r="AA358" s="224" t="s">
        <v>3987</v>
      </c>
      <c r="AB358" s="238">
        <v>555110.88</v>
      </c>
      <c r="AC358" s="238">
        <v>3250157.412</v>
      </c>
      <c r="AD358" s="226"/>
      <c r="AE358" s="226"/>
      <c r="AF358" s="226"/>
      <c r="AG358" s="226"/>
      <c r="AH358" s="226" t="s">
        <v>1749</v>
      </c>
      <c r="AI358" s="1334"/>
      <c r="AJ358" s="243"/>
    </row>
    <row r="359" spans="1:36" ht="19.899999999999999" customHeight="1">
      <c r="A359" s="230"/>
      <c r="B359" s="224"/>
      <c r="C359" s="224"/>
      <c r="D359" s="224"/>
      <c r="E359" s="224"/>
      <c r="F359" s="238">
        <v>405</v>
      </c>
      <c r="G359" s="239"/>
      <c r="H359" s="234"/>
      <c r="I359" s="240"/>
      <c r="J359" s="240"/>
      <c r="K359" s="240"/>
      <c r="L359" s="240"/>
      <c r="M359" s="240"/>
      <c r="N359" s="240"/>
      <c r="O359" s="240"/>
      <c r="P359" s="224"/>
      <c r="Q359" s="224"/>
      <c r="R359" s="235"/>
      <c r="S359" s="235"/>
      <c r="T359" s="224"/>
      <c r="U359" s="224"/>
      <c r="V359" s="230"/>
      <c r="W359" s="224"/>
      <c r="X359" s="224"/>
      <c r="Y359" s="230"/>
      <c r="Z359" s="224"/>
      <c r="AA359" s="224"/>
      <c r="AB359" s="238"/>
      <c r="AC359" s="238"/>
      <c r="AD359" s="226" t="s">
        <v>3988</v>
      </c>
      <c r="AE359" s="226"/>
      <c r="AF359" s="226"/>
      <c r="AG359" s="226"/>
      <c r="AH359" s="226"/>
      <c r="AI359" s="1334"/>
      <c r="AJ359" s="243"/>
    </row>
    <row r="360" spans="1:36" ht="19.899999999999999" customHeight="1">
      <c r="A360" s="230">
        <v>177</v>
      </c>
      <c r="B360" s="224" t="s">
        <v>2112</v>
      </c>
      <c r="C360" s="224" t="s">
        <v>426</v>
      </c>
      <c r="D360" s="224" t="s">
        <v>433</v>
      </c>
      <c r="E360" s="224">
        <v>57.72</v>
      </c>
      <c r="F360" s="238"/>
      <c r="G360" s="239"/>
      <c r="H360" s="234">
        <f>H358+F359</f>
        <v>67599.133119356775</v>
      </c>
      <c r="I360" s="240"/>
      <c r="J360" s="240"/>
      <c r="K360" s="240"/>
      <c r="L360" s="240"/>
      <c r="M360" s="240" t="s">
        <v>2112</v>
      </c>
      <c r="N360" s="240"/>
      <c r="O360" s="240"/>
      <c r="P360" s="224">
        <v>209.38499999999999</v>
      </c>
      <c r="Q360" s="224" t="s">
        <v>2112</v>
      </c>
      <c r="R360" s="235">
        <f t="shared" ref="R360" si="681">F359+F361</f>
        <v>778.93399999999997</v>
      </c>
      <c r="S360" s="235">
        <f t="shared" ref="S360" si="682">R360/2</f>
        <v>389.46699999999998</v>
      </c>
      <c r="T360" s="224">
        <v>228</v>
      </c>
      <c r="U360" s="224">
        <v>235</v>
      </c>
      <c r="V360" s="230">
        <f t="shared" ref="V360" si="683">T360+U360</f>
        <v>463</v>
      </c>
      <c r="W360" s="224">
        <v>221</v>
      </c>
      <c r="X360" s="224">
        <v>222</v>
      </c>
      <c r="Y360" s="230">
        <f t="shared" ref="Y360" si="684">W360+X360</f>
        <v>443</v>
      </c>
      <c r="Z360" s="224" t="s">
        <v>3989</v>
      </c>
      <c r="AA360" s="224" t="s">
        <v>3990</v>
      </c>
      <c r="AB360" s="238">
        <v>555218.78399999999</v>
      </c>
      <c r="AC360" s="238">
        <v>3250547.773</v>
      </c>
      <c r="AD360" s="226"/>
      <c r="AE360" s="226"/>
      <c r="AF360" s="226"/>
      <c r="AG360" s="226"/>
      <c r="AH360" s="226" t="s">
        <v>1749</v>
      </c>
      <c r="AI360" s="1334"/>
      <c r="AJ360" s="243"/>
    </row>
    <row r="361" spans="1:36" ht="19.899999999999999" customHeight="1">
      <c r="A361" s="230"/>
      <c r="B361" s="224"/>
      <c r="C361" s="224"/>
      <c r="D361" s="224"/>
      <c r="E361" s="224"/>
      <c r="F361" s="238">
        <v>373.93400000000003</v>
      </c>
      <c r="G361" s="239"/>
      <c r="H361" s="234"/>
      <c r="I361" s="240"/>
      <c r="J361" s="240"/>
      <c r="K361" s="240"/>
      <c r="L361" s="240"/>
      <c r="M361" s="240"/>
      <c r="N361" s="240"/>
      <c r="O361" s="240"/>
      <c r="P361" s="224"/>
      <c r="Q361" s="224"/>
      <c r="R361" s="235"/>
      <c r="S361" s="235"/>
      <c r="T361" s="224"/>
      <c r="U361" s="224"/>
      <c r="V361" s="230"/>
      <c r="W361" s="224"/>
      <c r="X361" s="224"/>
      <c r="Y361" s="230"/>
      <c r="Z361" s="224"/>
      <c r="AA361" s="224"/>
      <c r="AB361" s="238"/>
      <c r="AC361" s="238"/>
      <c r="AD361" s="226" t="s">
        <v>2598</v>
      </c>
      <c r="AE361" s="226"/>
      <c r="AF361" s="226"/>
      <c r="AG361" s="226"/>
      <c r="AH361" s="226"/>
      <c r="AI361" s="1334"/>
      <c r="AJ361" s="243"/>
    </row>
    <row r="362" spans="1:36" ht="19.899999999999999" customHeight="1">
      <c r="A362" s="230">
        <v>178</v>
      </c>
      <c r="B362" s="224" t="s">
        <v>2666</v>
      </c>
      <c r="C362" s="224" t="s">
        <v>79</v>
      </c>
      <c r="D362" s="224" t="s">
        <v>434</v>
      </c>
      <c r="E362" s="224">
        <v>48.45</v>
      </c>
      <c r="F362" s="238"/>
      <c r="G362" s="239">
        <f>SUM(F359:F361)</f>
        <v>778.93399999999997</v>
      </c>
      <c r="H362" s="234">
        <f>H360+F361</f>
        <v>67973.067119356769</v>
      </c>
      <c r="I362" s="240"/>
      <c r="J362" s="240"/>
      <c r="K362" s="240"/>
      <c r="L362" s="240"/>
      <c r="M362" s="240" t="s">
        <v>2112</v>
      </c>
      <c r="N362" s="240"/>
      <c r="O362" s="240"/>
      <c r="P362" s="224">
        <v>208.46</v>
      </c>
      <c r="Q362" s="224" t="s">
        <v>3991</v>
      </c>
      <c r="R362" s="235">
        <f t="shared" ref="R362" si="685">F361+F363</f>
        <v>619.43600000000004</v>
      </c>
      <c r="S362" s="235">
        <f t="shared" ref="S362" si="686">R362/2</f>
        <v>309.71800000000002</v>
      </c>
      <c r="T362" s="224">
        <v>140</v>
      </c>
      <c r="U362" s="224">
        <v>91</v>
      </c>
      <c r="V362" s="230">
        <f t="shared" ref="V362" si="687">T362+U362</f>
        <v>231</v>
      </c>
      <c r="W362" s="224">
        <v>153</v>
      </c>
      <c r="X362" s="224">
        <v>108</v>
      </c>
      <c r="Y362" s="230">
        <f t="shared" ref="Y362" si="688">W362+X362</f>
        <v>261</v>
      </c>
      <c r="Z362" s="224" t="s">
        <v>3992</v>
      </c>
      <c r="AA362" s="224" t="s">
        <v>3993</v>
      </c>
      <c r="AB362" s="238">
        <v>555318.41200000001</v>
      </c>
      <c r="AC362" s="238">
        <v>3250908.1910000001</v>
      </c>
      <c r="AD362" s="226"/>
      <c r="AE362" s="226"/>
      <c r="AF362" s="226"/>
      <c r="AG362" s="226"/>
      <c r="AH362" s="226" t="s">
        <v>1749</v>
      </c>
      <c r="AI362" s="1334"/>
      <c r="AJ362" s="243"/>
    </row>
    <row r="363" spans="1:36" ht="19.899999999999999" customHeight="1">
      <c r="A363" s="230"/>
      <c r="B363" s="224"/>
      <c r="C363" s="224"/>
      <c r="D363" s="224"/>
      <c r="E363" s="224"/>
      <c r="F363" s="238">
        <v>245.50200000000001</v>
      </c>
      <c r="G363" s="239"/>
      <c r="H363" s="234"/>
      <c r="I363" s="240"/>
      <c r="J363" s="240"/>
      <c r="K363" s="240"/>
      <c r="L363" s="240"/>
      <c r="M363" s="240"/>
      <c r="N363" s="240"/>
      <c r="O363" s="240"/>
      <c r="P363" s="224"/>
      <c r="Q363" s="224"/>
      <c r="R363" s="235"/>
      <c r="S363" s="235"/>
      <c r="T363" s="224"/>
      <c r="U363" s="224"/>
      <c r="V363" s="230"/>
      <c r="W363" s="224"/>
      <c r="X363" s="224"/>
      <c r="Y363" s="230"/>
      <c r="Z363" s="224"/>
      <c r="AA363" s="224"/>
      <c r="AB363" s="238"/>
      <c r="AC363" s="238"/>
      <c r="AD363" s="226" t="s">
        <v>3994</v>
      </c>
      <c r="AE363" s="226"/>
      <c r="AF363" s="226"/>
      <c r="AG363" s="226"/>
      <c r="AH363" s="226"/>
      <c r="AI363" s="1334"/>
      <c r="AJ363" s="243"/>
    </row>
    <row r="364" spans="1:36" ht="19.899999999999999" customHeight="1">
      <c r="A364" s="230">
        <v>179</v>
      </c>
      <c r="B364" s="224" t="s">
        <v>2674</v>
      </c>
      <c r="C364" s="224" t="s">
        <v>80</v>
      </c>
      <c r="D364" s="224" t="s">
        <v>435</v>
      </c>
      <c r="E364" s="224">
        <v>51.45</v>
      </c>
      <c r="F364" s="238"/>
      <c r="G364" s="239">
        <v>245.5</v>
      </c>
      <c r="H364" s="234">
        <f>H362+F363</f>
        <v>68218.569119356762</v>
      </c>
      <c r="I364" s="240"/>
      <c r="J364" s="240"/>
      <c r="K364" s="240"/>
      <c r="L364" s="240"/>
      <c r="M364" s="240" t="s">
        <v>2112</v>
      </c>
      <c r="N364" s="240"/>
      <c r="O364" s="240"/>
      <c r="P364" s="224">
        <v>208.51900000000001</v>
      </c>
      <c r="Q364" s="224" t="s">
        <v>3995</v>
      </c>
      <c r="R364" s="235">
        <f t="shared" ref="R364" si="689">F363+F365</f>
        <v>649.48299999999995</v>
      </c>
      <c r="S364" s="235">
        <f t="shared" ref="S364" si="690">R364/2</f>
        <v>324.74149999999997</v>
      </c>
      <c r="T364" s="224">
        <v>155</v>
      </c>
      <c r="U364" s="224">
        <v>208</v>
      </c>
      <c r="V364" s="230">
        <f t="shared" ref="V364" si="691">T364+U364</f>
        <v>363</v>
      </c>
      <c r="W364" s="224">
        <v>138</v>
      </c>
      <c r="X364" s="224">
        <v>207</v>
      </c>
      <c r="Y364" s="230">
        <f t="shared" ref="Y364" si="692">W364+X364</f>
        <v>345</v>
      </c>
      <c r="Z364" s="224" t="s">
        <v>3996</v>
      </c>
      <c r="AA364" s="224" t="s">
        <v>3997</v>
      </c>
      <c r="AB364" s="238">
        <v>555526.18900000001</v>
      </c>
      <c r="AC364" s="238">
        <v>3251038.9580000001</v>
      </c>
      <c r="AD364" s="226"/>
      <c r="AE364" s="226"/>
      <c r="AF364" s="226"/>
      <c r="AG364" s="226"/>
      <c r="AH364" s="226" t="s">
        <v>1749</v>
      </c>
      <c r="AI364" s="1334"/>
      <c r="AJ364" s="243"/>
    </row>
    <row r="365" spans="1:36" ht="19.899999999999999" customHeight="1">
      <c r="A365" s="230"/>
      <c r="B365" s="224"/>
      <c r="C365" s="224"/>
      <c r="D365" s="224"/>
      <c r="E365" s="224"/>
      <c r="F365" s="238">
        <v>403.98099999999999</v>
      </c>
      <c r="G365" s="239"/>
      <c r="H365" s="234"/>
      <c r="I365" s="240"/>
      <c r="J365" s="240"/>
      <c r="K365" s="240"/>
      <c r="L365" s="240"/>
      <c r="M365" s="240"/>
      <c r="N365" s="240"/>
      <c r="O365" s="240"/>
      <c r="P365" s="224"/>
      <c r="Q365" s="224"/>
      <c r="R365" s="235"/>
      <c r="S365" s="235"/>
      <c r="T365" s="224"/>
      <c r="U365" s="224"/>
      <c r="V365" s="230"/>
      <c r="W365" s="224"/>
      <c r="X365" s="224"/>
      <c r="Y365" s="230"/>
      <c r="Z365" s="224"/>
      <c r="AA365" s="224"/>
      <c r="AB365" s="238"/>
      <c r="AC365" s="238"/>
      <c r="AD365" s="226" t="s">
        <v>2642</v>
      </c>
      <c r="AE365" s="226"/>
      <c r="AF365" s="226"/>
      <c r="AG365" s="226"/>
      <c r="AH365" s="226"/>
      <c r="AI365" s="1334"/>
      <c r="AJ365" s="243"/>
    </row>
    <row r="366" spans="1:36" ht="19.899999999999999" customHeight="1">
      <c r="A366" s="230">
        <v>180</v>
      </c>
      <c r="B366" s="224" t="s">
        <v>2678</v>
      </c>
      <c r="C366" s="224" t="s">
        <v>427</v>
      </c>
      <c r="D366" s="224" t="s">
        <v>436</v>
      </c>
      <c r="E366" s="224">
        <v>50.35</v>
      </c>
      <c r="F366" s="238"/>
      <c r="G366" s="239">
        <v>403.98</v>
      </c>
      <c r="H366" s="234">
        <f>H364+F365</f>
        <v>68622.550119356762</v>
      </c>
      <c r="I366" s="240"/>
      <c r="J366" s="240"/>
      <c r="K366" s="240"/>
      <c r="L366" s="240"/>
      <c r="M366" s="240" t="s">
        <v>2112</v>
      </c>
      <c r="N366" s="240"/>
      <c r="O366" s="240"/>
      <c r="P366" s="224">
        <v>208.30699999999999</v>
      </c>
      <c r="Q366" s="224" t="s">
        <v>3998</v>
      </c>
      <c r="R366" s="235">
        <f t="shared" ref="R366" si="693">F365+F367</f>
        <v>792.98099999999999</v>
      </c>
      <c r="S366" s="235">
        <f t="shared" ref="S366" si="694">R366/2</f>
        <v>396.4905</v>
      </c>
      <c r="T366" s="224">
        <v>196</v>
      </c>
      <c r="U366" s="224">
        <v>182</v>
      </c>
      <c r="V366" s="230">
        <f t="shared" ref="V366" si="695">T366+U366</f>
        <v>378</v>
      </c>
      <c r="W366" s="224">
        <v>198</v>
      </c>
      <c r="X366" s="224">
        <v>186</v>
      </c>
      <c r="Y366" s="230">
        <f t="shared" ref="Y366" si="696">W366+X366</f>
        <v>384</v>
      </c>
      <c r="Z366" s="224" t="s">
        <v>3999</v>
      </c>
      <c r="AA366" s="224" t="s">
        <v>4000</v>
      </c>
      <c r="AB366" s="238">
        <v>555583.82299999997</v>
      </c>
      <c r="AC366" s="238">
        <v>3251438.807</v>
      </c>
      <c r="AD366" s="226"/>
      <c r="AE366" s="226"/>
      <c r="AF366" s="226"/>
      <c r="AG366" s="226"/>
      <c r="AH366" s="226" t="s">
        <v>1749</v>
      </c>
      <c r="AI366" s="1334"/>
      <c r="AJ366" s="243"/>
    </row>
    <row r="367" spans="1:36" ht="19.899999999999999" customHeight="1">
      <c r="A367" s="230"/>
      <c r="B367" s="224"/>
      <c r="C367" s="224"/>
      <c r="D367" s="224"/>
      <c r="E367" s="224"/>
      <c r="F367" s="238">
        <v>389</v>
      </c>
      <c r="G367" s="239"/>
      <c r="H367" s="234"/>
      <c r="I367" s="240"/>
      <c r="J367" s="240"/>
      <c r="K367" s="240"/>
      <c r="L367" s="240"/>
      <c r="M367" s="240"/>
      <c r="N367" s="240"/>
      <c r="O367" s="240"/>
      <c r="P367" s="224"/>
      <c r="Q367" s="224"/>
      <c r="R367" s="235"/>
      <c r="S367" s="235"/>
      <c r="T367" s="224"/>
      <c r="U367" s="224"/>
      <c r="V367" s="230"/>
      <c r="W367" s="224"/>
      <c r="X367" s="224"/>
      <c r="Y367" s="230"/>
      <c r="Z367" s="224"/>
      <c r="AA367" s="224"/>
      <c r="AB367" s="238"/>
      <c r="AC367" s="238"/>
      <c r="AD367" s="226" t="s">
        <v>2598</v>
      </c>
      <c r="AE367" s="226"/>
      <c r="AF367" s="226"/>
      <c r="AG367" s="226"/>
      <c r="AH367" s="226"/>
      <c r="AI367" s="1334"/>
      <c r="AJ367" s="243"/>
    </row>
    <row r="368" spans="1:36" ht="19.899999999999999" customHeight="1">
      <c r="A368" s="230">
        <v>181</v>
      </c>
      <c r="B368" s="224" t="s">
        <v>2112</v>
      </c>
      <c r="C368" s="224" t="s">
        <v>81</v>
      </c>
      <c r="D368" s="224" t="s">
        <v>64</v>
      </c>
      <c r="E368" s="224">
        <v>51.72</v>
      </c>
      <c r="F368" s="238"/>
      <c r="G368" s="239"/>
      <c r="H368" s="234">
        <f>H366+F367</f>
        <v>69011.550119356762</v>
      </c>
      <c r="I368" s="240"/>
      <c r="J368" s="240"/>
      <c r="K368" s="240"/>
      <c r="L368" s="240"/>
      <c r="M368" s="240" t="s">
        <v>2112</v>
      </c>
      <c r="N368" s="240"/>
      <c r="O368" s="240"/>
      <c r="P368" s="224">
        <v>210.321</v>
      </c>
      <c r="Q368" s="224" t="s">
        <v>2112</v>
      </c>
      <c r="R368" s="235">
        <f t="shared" ref="R368" si="697">F367+F369</f>
        <v>800.53600000000006</v>
      </c>
      <c r="S368" s="235">
        <f t="shared" ref="S368" si="698">R368/2</f>
        <v>400.26800000000003</v>
      </c>
      <c r="T368" s="224">
        <v>207</v>
      </c>
      <c r="U368" s="224">
        <v>181</v>
      </c>
      <c r="V368" s="230">
        <f t="shared" ref="V368" si="699">T368+U368</f>
        <v>388</v>
      </c>
      <c r="W368" s="224">
        <v>205</v>
      </c>
      <c r="X368" s="224">
        <v>188</v>
      </c>
      <c r="Y368" s="230">
        <f t="shared" ref="Y368" si="700">W368+X368</f>
        <v>393</v>
      </c>
      <c r="Z368" s="224" t="s">
        <v>4001</v>
      </c>
      <c r="AA368" s="224" t="s">
        <v>4002</v>
      </c>
      <c r="AB368" s="238">
        <v>555547.60900000005</v>
      </c>
      <c r="AC368" s="238">
        <v>3251826.1179999998</v>
      </c>
      <c r="AD368" s="226"/>
      <c r="AE368" s="226"/>
      <c r="AF368" s="226"/>
      <c r="AG368" s="226"/>
      <c r="AH368" s="226" t="s">
        <v>1749</v>
      </c>
      <c r="AI368" s="1334"/>
      <c r="AJ368" s="243"/>
    </row>
    <row r="369" spans="1:36" ht="42">
      <c r="A369" s="230"/>
      <c r="B369" s="224"/>
      <c r="C369" s="224"/>
      <c r="D369" s="224"/>
      <c r="E369" s="224"/>
      <c r="F369" s="238">
        <v>411.536</v>
      </c>
      <c r="G369" s="239"/>
      <c r="H369" s="234"/>
      <c r="I369" s="240"/>
      <c r="J369" s="240"/>
      <c r="K369" s="240"/>
      <c r="L369" s="240"/>
      <c r="M369" s="240"/>
      <c r="N369" s="240"/>
      <c r="O369" s="240"/>
      <c r="P369" s="224"/>
      <c r="Q369" s="224"/>
      <c r="R369" s="235"/>
      <c r="S369" s="235"/>
      <c r="T369" s="224"/>
      <c r="U369" s="224"/>
      <c r="V369" s="230"/>
      <c r="W369" s="224"/>
      <c r="X369" s="224"/>
      <c r="Y369" s="230"/>
      <c r="Z369" s="224"/>
      <c r="AA369" s="224"/>
      <c r="AB369" s="238"/>
      <c r="AC369" s="238"/>
      <c r="AD369" s="230" t="s">
        <v>4003</v>
      </c>
      <c r="AE369" s="226"/>
      <c r="AF369" s="226"/>
      <c r="AG369" s="226"/>
      <c r="AH369" s="226"/>
      <c r="AI369" s="1334"/>
      <c r="AJ369" s="243"/>
    </row>
    <row r="370" spans="1:36" ht="19.899999999999999" customHeight="1">
      <c r="A370" s="230">
        <v>182</v>
      </c>
      <c r="B370" s="224" t="s">
        <v>2689</v>
      </c>
      <c r="C370" s="224" t="s">
        <v>75</v>
      </c>
      <c r="D370" s="224" t="s">
        <v>61</v>
      </c>
      <c r="E370" s="224">
        <v>56.55</v>
      </c>
      <c r="F370" s="238"/>
      <c r="G370" s="239">
        <f>SUM(F367:F369)</f>
        <v>800.53600000000006</v>
      </c>
      <c r="H370" s="234">
        <f>H368+F369</f>
        <v>69423.086119356754</v>
      </c>
      <c r="I370" s="240"/>
      <c r="J370" s="240"/>
      <c r="K370" s="240"/>
      <c r="L370" s="240"/>
      <c r="M370" s="240" t="s">
        <v>2112</v>
      </c>
      <c r="N370" s="240"/>
      <c r="O370" s="240"/>
      <c r="P370" s="224">
        <v>210.45</v>
      </c>
      <c r="Q370" s="224" t="s">
        <v>4004</v>
      </c>
      <c r="R370" s="235">
        <f t="shared" ref="R370" si="701">F369+F371</f>
        <v>835.25700000000006</v>
      </c>
      <c r="S370" s="235">
        <f t="shared" ref="S370" si="702">R370/2</f>
        <v>417.62850000000003</v>
      </c>
      <c r="T370" s="224">
        <v>231</v>
      </c>
      <c r="U370" s="224">
        <v>212</v>
      </c>
      <c r="V370" s="230">
        <f t="shared" ref="V370" si="703">T370+U370</f>
        <v>443</v>
      </c>
      <c r="W370" s="224">
        <v>225</v>
      </c>
      <c r="X370" s="224">
        <v>212</v>
      </c>
      <c r="Y370" s="230">
        <f t="shared" ref="Y370" si="704">W370+X370</f>
        <v>437</v>
      </c>
      <c r="Z370" s="224" t="s">
        <v>4005</v>
      </c>
      <c r="AA370" s="224" t="s">
        <v>4006</v>
      </c>
      <c r="AB370" s="238">
        <v>555509.29799999995</v>
      </c>
      <c r="AC370" s="238">
        <v>3252235.8659999999</v>
      </c>
      <c r="AD370" s="226"/>
      <c r="AE370" s="226"/>
      <c r="AF370" s="226"/>
      <c r="AG370" s="226"/>
      <c r="AH370" s="242" t="s">
        <v>4007</v>
      </c>
      <c r="AI370" s="1334"/>
      <c r="AJ370" s="243"/>
    </row>
    <row r="371" spans="1:36" ht="42">
      <c r="A371" s="230"/>
      <c r="B371" s="224"/>
      <c r="C371" s="224"/>
      <c r="D371" s="224"/>
      <c r="E371" s="224"/>
      <c r="F371" s="238">
        <v>423.721</v>
      </c>
      <c r="G371" s="239"/>
      <c r="H371" s="234"/>
      <c r="I371" s="240"/>
      <c r="J371" s="240"/>
      <c r="K371" s="240"/>
      <c r="L371" s="240"/>
      <c r="M371" s="240"/>
      <c r="N371" s="240"/>
      <c r="O371" s="240"/>
      <c r="P371" s="224"/>
      <c r="Q371" s="224"/>
      <c r="R371" s="235"/>
      <c r="S371" s="235"/>
      <c r="T371" s="224"/>
      <c r="U371" s="224"/>
      <c r="V371" s="230"/>
      <c r="W371" s="224"/>
      <c r="X371" s="224"/>
      <c r="Y371" s="230"/>
      <c r="Z371" s="224"/>
      <c r="AA371" s="224"/>
      <c r="AB371" s="238"/>
      <c r="AC371" s="238"/>
      <c r="AD371" s="230" t="s">
        <v>4008</v>
      </c>
      <c r="AE371" s="226"/>
      <c r="AF371" s="226"/>
      <c r="AG371" s="226"/>
      <c r="AH371" s="226"/>
      <c r="AI371" s="1334"/>
      <c r="AJ371" s="243"/>
    </row>
    <row r="372" spans="1:36" ht="19.899999999999999" customHeight="1">
      <c r="A372" s="230">
        <v>183</v>
      </c>
      <c r="B372" s="224" t="s">
        <v>2698</v>
      </c>
      <c r="C372" s="224" t="s">
        <v>195</v>
      </c>
      <c r="D372" s="224" t="s">
        <v>437</v>
      </c>
      <c r="E372" s="224">
        <v>57.45</v>
      </c>
      <c r="F372" s="238"/>
      <c r="G372" s="239">
        <v>423.72</v>
      </c>
      <c r="H372" s="234">
        <f>H370+F371</f>
        <v>69846.807119356759</v>
      </c>
      <c r="I372" s="240"/>
      <c r="J372" s="240"/>
      <c r="K372" s="240"/>
      <c r="L372" s="240"/>
      <c r="M372" s="240" t="s">
        <v>2112</v>
      </c>
      <c r="N372" s="240"/>
      <c r="O372" s="240"/>
      <c r="P372" s="224">
        <v>209.642</v>
      </c>
      <c r="Q372" s="224" t="s">
        <v>4009</v>
      </c>
      <c r="R372" s="235">
        <f t="shared" ref="R372" si="705">F371+F373</f>
        <v>824.721</v>
      </c>
      <c r="S372" s="235">
        <f t="shared" ref="S372" si="706">R372/2</f>
        <v>412.3605</v>
      </c>
      <c r="T372" s="224">
        <v>213</v>
      </c>
      <c r="U372" s="224">
        <v>204</v>
      </c>
      <c r="V372" s="230">
        <f t="shared" ref="V372" si="707">T372+U372</f>
        <v>417</v>
      </c>
      <c r="W372" s="224">
        <v>213</v>
      </c>
      <c r="X372" s="224">
        <v>203</v>
      </c>
      <c r="Y372" s="230">
        <f t="shared" ref="Y372" si="708">W372+X372</f>
        <v>416</v>
      </c>
      <c r="Z372" s="224" t="s">
        <v>4010</v>
      </c>
      <c r="AA372" s="224" t="s">
        <v>4011</v>
      </c>
      <c r="AB372" s="238">
        <v>555301.85</v>
      </c>
      <c r="AC372" s="238">
        <v>3252605.3319999999</v>
      </c>
      <c r="AD372" s="226"/>
      <c r="AE372" s="226"/>
      <c r="AF372" s="226"/>
      <c r="AG372" s="226"/>
      <c r="AH372" s="242" t="s">
        <v>4007</v>
      </c>
      <c r="AI372" s="1334"/>
      <c r="AJ372" s="243"/>
    </row>
    <row r="373" spans="1:36" ht="19.899999999999999" customHeight="1">
      <c r="A373" s="230"/>
      <c r="B373" s="224"/>
      <c r="C373" s="224"/>
      <c r="D373" s="224"/>
      <c r="E373" s="224"/>
      <c r="F373" s="238">
        <v>401</v>
      </c>
      <c r="G373" s="239"/>
      <c r="H373" s="234"/>
      <c r="I373" s="240"/>
      <c r="J373" s="240"/>
      <c r="K373" s="240"/>
      <c r="L373" s="240"/>
      <c r="M373" s="240"/>
      <c r="N373" s="240"/>
      <c r="O373" s="240"/>
      <c r="P373" s="224"/>
      <c r="Q373" s="224"/>
      <c r="R373" s="235"/>
      <c r="S373" s="235"/>
      <c r="T373" s="224"/>
      <c r="U373" s="224"/>
      <c r="V373" s="230"/>
      <c r="W373" s="224"/>
      <c r="X373" s="224"/>
      <c r="Y373" s="230"/>
      <c r="Z373" s="224"/>
      <c r="AA373" s="224"/>
      <c r="AB373" s="238"/>
      <c r="AC373" s="238"/>
      <c r="AD373" s="226" t="s">
        <v>3002</v>
      </c>
      <c r="AE373" s="226"/>
      <c r="AF373" s="226"/>
      <c r="AG373" s="226"/>
      <c r="AH373" s="226"/>
      <c r="AI373" s="1334"/>
      <c r="AJ373" s="243"/>
    </row>
    <row r="374" spans="1:36" ht="19.899999999999999" customHeight="1">
      <c r="A374" s="230">
        <v>184</v>
      </c>
      <c r="B374" s="224" t="s">
        <v>2112</v>
      </c>
      <c r="C374" s="224" t="s">
        <v>428</v>
      </c>
      <c r="D374" s="224" t="s">
        <v>433</v>
      </c>
      <c r="E374" s="224">
        <v>57.72</v>
      </c>
      <c r="F374" s="238"/>
      <c r="G374" s="239"/>
      <c r="H374" s="234">
        <f>H372+F373</f>
        <v>70247.807119356759</v>
      </c>
      <c r="I374" s="240"/>
      <c r="J374" s="240"/>
      <c r="K374" s="240"/>
      <c r="L374" s="240"/>
      <c r="M374" s="240" t="s">
        <v>2112</v>
      </c>
      <c r="N374" s="240"/>
      <c r="O374" s="240"/>
      <c r="P374" s="224">
        <v>209.35</v>
      </c>
      <c r="Q374" s="224" t="s">
        <v>2112</v>
      </c>
      <c r="R374" s="235">
        <f t="shared" ref="R374" si="709">F373+F375</f>
        <v>801.23099999999999</v>
      </c>
      <c r="S374" s="235">
        <f t="shared" ref="S374" si="710">R374/2</f>
        <v>400.6155</v>
      </c>
      <c r="T374" s="224">
        <v>198</v>
      </c>
      <c r="U374" s="224">
        <v>206</v>
      </c>
      <c r="V374" s="230">
        <f t="shared" ref="V374" si="711">T374+U374</f>
        <v>404</v>
      </c>
      <c r="W374" s="224">
        <v>199</v>
      </c>
      <c r="X374" s="224">
        <v>205</v>
      </c>
      <c r="Y374" s="230">
        <f t="shared" ref="Y374" si="712">W374+X374</f>
        <v>404</v>
      </c>
      <c r="Z374" s="224" t="s">
        <v>4012</v>
      </c>
      <c r="AA374" s="224" t="s">
        <v>4013</v>
      </c>
      <c r="AB374" s="238">
        <v>554949.36399999994</v>
      </c>
      <c r="AC374" s="238">
        <v>3252796.5240000002</v>
      </c>
      <c r="AD374" s="226"/>
      <c r="AE374" s="226"/>
      <c r="AF374" s="226"/>
      <c r="AG374" s="226"/>
      <c r="AH374" s="226" t="s">
        <v>4007</v>
      </c>
      <c r="AI374" s="1334"/>
      <c r="AJ374" s="243"/>
    </row>
    <row r="375" spans="1:36" ht="19.899999999999999" customHeight="1">
      <c r="A375" s="230"/>
      <c r="B375" s="224"/>
      <c r="C375" s="224"/>
      <c r="D375" s="224"/>
      <c r="E375" s="224"/>
      <c r="F375" s="238">
        <v>400.23099999999999</v>
      </c>
      <c r="G375" s="239"/>
      <c r="H375" s="234"/>
      <c r="I375" s="240"/>
      <c r="J375" s="240"/>
      <c r="K375" s="240"/>
      <c r="L375" s="240"/>
      <c r="M375" s="240"/>
      <c r="N375" s="240"/>
      <c r="O375" s="240"/>
      <c r="P375" s="224"/>
      <c r="Q375" s="224"/>
      <c r="R375" s="235"/>
      <c r="S375" s="235"/>
      <c r="T375" s="224"/>
      <c r="U375" s="224"/>
      <c r="V375" s="230"/>
      <c r="W375" s="224"/>
      <c r="X375" s="224"/>
      <c r="Y375" s="230"/>
      <c r="Z375" s="224"/>
      <c r="AA375" s="224"/>
      <c r="AB375" s="238"/>
      <c r="AC375" s="238"/>
      <c r="AD375" s="226" t="s">
        <v>4014</v>
      </c>
      <c r="AE375" s="226"/>
      <c r="AF375" s="226"/>
      <c r="AG375" s="226"/>
      <c r="AH375" s="226"/>
      <c r="AI375" s="1334"/>
      <c r="AJ375" s="243"/>
    </row>
    <row r="376" spans="1:36" ht="19.899999999999999" customHeight="1">
      <c r="A376" s="230">
        <v>185</v>
      </c>
      <c r="B376" s="224" t="s">
        <v>2706</v>
      </c>
      <c r="C376" s="224" t="s">
        <v>82</v>
      </c>
      <c r="D376" s="224" t="s">
        <v>438</v>
      </c>
      <c r="E376" s="224">
        <v>51.45</v>
      </c>
      <c r="F376" s="238"/>
      <c r="G376" s="239">
        <f>SUM(F373:F375)</f>
        <v>801.23099999999999</v>
      </c>
      <c r="H376" s="234">
        <f>H374+F375</f>
        <v>70648.038119356759</v>
      </c>
      <c r="I376" s="240"/>
      <c r="J376" s="240"/>
      <c r="K376" s="240"/>
      <c r="L376" s="240"/>
      <c r="M376" s="240" t="s">
        <v>2112</v>
      </c>
      <c r="N376" s="240"/>
      <c r="O376" s="240"/>
      <c r="P376" s="224">
        <v>213.74799999999999</v>
      </c>
      <c r="Q376" s="224" t="s">
        <v>4015</v>
      </c>
      <c r="R376" s="235">
        <f t="shared" ref="R376" si="713">F375+F377</f>
        <v>823.23099999999999</v>
      </c>
      <c r="S376" s="235">
        <f t="shared" ref="S376" si="714">R376/2</f>
        <v>411.6155</v>
      </c>
      <c r="T376" s="224">
        <v>195</v>
      </c>
      <c r="U376" s="224">
        <v>205</v>
      </c>
      <c r="V376" s="230">
        <f t="shared" ref="V376" si="715">T376+U376</f>
        <v>400</v>
      </c>
      <c r="W376" s="224">
        <v>197</v>
      </c>
      <c r="X376" s="224">
        <v>207</v>
      </c>
      <c r="Y376" s="230">
        <f t="shared" ref="Y376" si="716">W376+X376</f>
        <v>404</v>
      </c>
      <c r="Z376" s="224" t="s">
        <v>4016</v>
      </c>
      <c r="AA376" s="224" t="s">
        <v>4017</v>
      </c>
      <c r="AB376" s="238">
        <v>554597.554</v>
      </c>
      <c r="AC376" s="238">
        <v>3252987.35</v>
      </c>
      <c r="AD376" s="226"/>
      <c r="AE376" s="226"/>
      <c r="AF376" s="226"/>
      <c r="AG376" s="226"/>
      <c r="AH376" s="226" t="s">
        <v>4007</v>
      </c>
      <c r="AI376" s="1334"/>
      <c r="AJ376" s="243"/>
    </row>
    <row r="377" spans="1:36" ht="19.899999999999999" customHeight="1">
      <c r="A377" s="230"/>
      <c r="B377" s="224"/>
      <c r="C377" s="224"/>
      <c r="D377" s="224"/>
      <c r="E377" s="224"/>
      <c r="F377" s="238">
        <v>423</v>
      </c>
      <c r="G377" s="239"/>
      <c r="H377" s="234"/>
      <c r="I377" s="240"/>
      <c r="J377" s="240"/>
      <c r="K377" s="240"/>
      <c r="L377" s="240"/>
      <c r="M377" s="240"/>
      <c r="N377" s="240"/>
      <c r="O377" s="240"/>
      <c r="P377" s="224"/>
      <c r="Q377" s="224"/>
      <c r="R377" s="235"/>
      <c r="S377" s="235"/>
      <c r="T377" s="224"/>
      <c r="U377" s="224"/>
      <c r="V377" s="230"/>
      <c r="W377" s="224"/>
      <c r="X377" s="224"/>
      <c r="Y377" s="230"/>
      <c r="Z377" s="224"/>
      <c r="AA377" s="224"/>
      <c r="AB377" s="238"/>
      <c r="AC377" s="238"/>
      <c r="AD377" s="226" t="s">
        <v>4018</v>
      </c>
      <c r="AE377" s="226"/>
      <c r="AF377" s="226"/>
      <c r="AG377" s="226"/>
      <c r="AH377" s="226"/>
      <c r="AI377" s="1334"/>
      <c r="AJ377" s="243"/>
    </row>
    <row r="378" spans="1:36" ht="19.899999999999999" customHeight="1">
      <c r="A378" s="230">
        <v>186</v>
      </c>
      <c r="B378" s="224" t="s">
        <v>2112</v>
      </c>
      <c r="C378" s="224" t="s">
        <v>429</v>
      </c>
      <c r="D378" s="224" t="s">
        <v>69</v>
      </c>
      <c r="E378" s="224">
        <v>54.72</v>
      </c>
      <c r="F378" s="238"/>
      <c r="G378" s="239"/>
      <c r="H378" s="234">
        <f>H376+F377</f>
        <v>71071.038119356759</v>
      </c>
      <c r="I378" s="240"/>
      <c r="J378" s="240"/>
      <c r="K378" s="240"/>
      <c r="L378" s="240"/>
      <c r="M378" s="240" t="s">
        <v>2112</v>
      </c>
      <c r="N378" s="240"/>
      <c r="O378" s="240"/>
      <c r="P378" s="224">
        <v>212.828</v>
      </c>
      <c r="Q378" s="224" t="s">
        <v>2112</v>
      </c>
      <c r="R378" s="235">
        <f t="shared" ref="R378" si="717">F377+F379</f>
        <v>800</v>
      </c>
      <c r="S378" s="235">
        <f t="shared" ref="S378" si="718">R378/2</f>
        <v>400</v>
      </c>
      <c r="T378" s="224">
        <v>220</v>
      </c>
      <c r="U378" s="224">
        <v>212</v>
      </c>
      <c r="V378" s="230">
        <f t="shared" ref="V378" si="719">T378+U378</f>
        <v>432</v>
      </c>
      <c r="W378" s="224">
        <v>218</v>
      </c>
      <c r="X378" s="224">
        <v>206</v>
      </c>
      <c r="Y378" s="230">
        <f t="shared" ref="Y378" si="720">W378+X378</f>
        <v>424</v>
      </c>
      <c r="Z378" s="224" t="s">
        <v>4019</v>
      </c>
      <c r="AA378" s="224" t="s">
        <v>4020</v>
      </c>
      <c r="AB378" s="238">
        <v>554457.59999999998</v>
      </c>
      <c r="AC378" s="238">
        <v>3253386.5260000001</v>
      </c>
      <c r="AD378" s="226"/>
      <c r="AE378" s="226"/>
      <c r="AF378" s="226"/>
      <c r="AG378" s="226"/>
      <c r="AH378" s="226" t="s">
        <v>4007</v>
      </c>
      <c r="AI378" s="1334"/>
      <c r="AJ378" s="243"/>
    </row>
    <row r="379" spans="1:36" ht="19.899999999999999" customHeight="1">
      <c r="A379" s="230"/>
      <c r="B379" s="224"/>
      <c r="C379" s="224"/>
      <c r="D379" s="224"/>
      <c r="E379" s="224"/>
      <c r="F379" s="238">
        <v>377</v>
      </c>
      <c r="G379" s="239"/>
      <c r="H379" s="234"/>
      <c r="I379" s="240"/>
      <c r="J379" s="240"/>
      <c r="K379" s="240"/>
      <c r="L379" s="240"/>
      <c r="M379" s="240"/>
      <c r="N379" s="240"/>
      <c r="O379" s="240"/>
      <c r="P379" s="224"/>
      <c r="Q379" s="224"/>
      <c r="R379" s="235"/>
      <c r="S379" s="235"/>
      <c r="T379" s="224"/>
      <c r="U379" s="224"/>
      <c r="V379" s="230"/>
      <c r="W379" s="224"/>
      <c r="X379" s="224"/>
      <c r="Y379" s="230"/>
      <c r="Z379" s="224"/>
      <c r="AA379" s="224"/>
      <c r="AB379" s="238"/>
      <c r="AC379" s="238"/>
      <c r="AD379" s="226" t="s">
        <v>3055</v>
      </c>
      <c r="AE379" s="226"/>
      <c r="AF379" s="226"/>
      <c r="AG379" s="226"/>
      <c r="AH379" s="226"/>
      <c r="AI379" s="1334"/>
      <c r="AJ379" s="243"/>
    </row>
    <row r="380" spans="1:36" ht="19.899999999999999" customHeight="1">
      <c r="A380" s="230">
        <v>187</v>
      </c>
      <c r="B380" s="224" t="s">
        <v>2112</v>
      </c>
      <c r="C380" s="224" t="s">
        <v>194</v>
      </c>
      <c r="D380" s="224" t="s">
        <v>69</v>
      </c>
      <c r="E380" s="224">
        <v>54.72</v>
      </c>
      <c r="F380" s="238"/>
      <c r="G380" s="239"/>
      <c r="H380" s="234">
        <f>H378+F379</f>
        <v>71448.038119356759</v>
      </c>
      <c r="I380" s="240"/>
      <c r="J380" s="240"/>
      <c r="K380" s="240"/>
      <c r="L380" s="240"/>
      <c r="M380" s="240" t="s">
        <v>2112</v>
      </c>
      <c r="N380" s="240"/>
      <c r="O380" s="240"/>
      <c r="P380" s="224">
        <v>208.16</v>
      </c>
      <c r="Q380" s="224" t="s">
        <v>2112</v>
      </c>
      <c r="R380" s="235">
        <f t="shared" ref="R380" si="721">F379+F381</f>
        <v>779</v>
      </c>
      <c r="S380" s="235">
        <f t="shared" ref="S380" si="722">R380/2</f>
        <v>389.5</v>
      </c>
      <c r="T380" s="224">
        <v>166</v>
      </c>
      <c r="U380" s="224">
        <v>202</v>
      </c>
      <c r="V380" s="230">
        <f t="shared" ref="V380" si="723">T380+U380</f>
        <v>368</v>
      </c>
      <c r="W380" s="224">
        <v>172</v>
      </c>
      <c r="X380" s="224">
        <v>202</v>
      </c>
      <c r="Y380" s="230">
        <f t="shared" ref="Y380" si="724">W380+X380</f>
        <v>374</v>
      </c>
      <c r="Z380" s="224" t="s">
        <v>4021</v>
      </c>
      <c r="AA380" s="224" t="s">
        <v>4022</v>
      </c>
      <c r="AB380" s="238">
        <v>554332.86499999999</v>
      </c>
      <c r="AC380" s="238">
        <v>3253742.2940000002</v>
      </c>
      <c r="AD380" s="226"/>
      <c r="AE380" s="226"/>
      <c r="AF380" s="226"/>
      <c r="AG380" s="226"/>
      <c r="AH380" s="226" t="s">
        <v>4007</v>
      </c>
      <c r="AI380" s="1334"/>
      <c r="AJ380" s="243"/>
    </row>
    <row r="381" spans="1:36" ht="19.899999999999999" customHeight="1">
      <c r="A381" s="230"/>
      <c r="B381" s="224"/>
      <c r="C381" s="224"/>
      <c r="D381" s="224"/>
      <c r="E381" s="224"/>
      <c r="F381" s="238">
        <v>402</v>
      </c>
      <c r="G381" s="239"/>
      <c r="H381" s="234"/>
      <c r="I381" s="240"/>
      <c r="J381" s="240"/>
      <c r="K381" s="240"/>
      <c r="L381" s="240"/>
      <c r="M381" s="240"/>
      <c r="N381" s="240"/>
      <c r="O381" s="240"/>
      <c r="P381" s="224"/>
      <c r="Q381" s="224"/>
      <c r="R381" s="235"/>
      <c r="S381" s="235"/>
      <c r="T381" s="224"/>
      <c r="U381" s="224"/>
      <c r="V381" s="230"/>
      <c r="W381" s="224"/>
      <c r="X381" s="224"/>
      <c r="Y381" s="230"/>
      <c r="Z381" s="224"/>
      <c r="AA381" s="224"/>
      <c r="AB381" s="238"/>
      <c r="AC381" s="238"/>
      <c r="AD381" s="226" t="s">
        <v>4023</v>
      </c>
      <c r="AE381" s="226"/>
      <c r="AF381" s="226"/>
      <c r="AG381" s="226"/>
      <c r="AH381" s="226"/>
      <c r="AI381" s="1334"/>
      <c r="AJ381" s="243"/>
    </row>
    <row r="382" spans="1:36" ht="19.899999999999999" customHeight="1">
      <c r="A382" s="230">
        <v>188</v>
      </c>
      <c r="B382" s="224" t="s">
        <v>2112</v>
      </c>
      <c r="C382" s="224" t="s">
        <v>430</v>
      </c>
      <c r="D382" s="224" t="s">
        <v>69</v>
      </c>
      <c r="E382" s="224">
        <v>54.72</v>
      </c>
      <c r="F382" s="238"/>
      <c r="G382" s="239"/>
      <c r="H382" s="234">
        <f>H380+F381</f>
        <v>71850.038119356759</v>
      </c>
      <c r="I382" s="240"/>
      <c r="J382" s="240"/>
      <c r="K382" s="240"/>
      <c r="L382" s="240"/>
      <c r="M382" s="240" t="s">
        <v>2112</v>
      </c>
      <c r="N382" s="240"/>
      <c r="O382" s="240"/>
      <c r="P382" s="224">
        <v>207.94</v>
      </c>
      <c r="Q382" s="224" t="s">
        <v>2112</v>
      </c>
      <c r="R382" s="235">
        <f t="shared" ref="R382" si="725">F381+F383</f>
        <v>736.93200000000002</v>
      </c>
      <c r="S382" s="235">
        <f t="shared" ref="S382" si="726">R382/2</f>
        <v>368.46600000000001</v>
      </c>
      <c r="T382" s="224">
        <v>200</v>
      </c>
      <c r="U382" s="224">
        <v>204</v>
      </c>
      <c r="V382" s="230">
        <f t="shared" ref="V382" si="727">T382+U382</f>
        <v>404</v>
      </c>
      <c r="W382" s="224">
        <v>201</v>
      </c>
      <c r="X382" s="224">
        <v>194</v>
      </c>
      <c r="Y382" s="230">
        <f t="shared" ref="Y382" si="728">W382+X382</f>
        <v>395</v>
      </c>
      <c r="Z382" s="224" t="s">
        <v>4024</v>
      </c>
      <c r="AA382" s="224" t="s">
        <v>4025</v>
      </c>
      <c r="AB382" s="238">
        <v>554199.85900000005</v>
      </c>
      <c r="AC382" s="238">
        <v>3254121.6529999999</v>
      </c>
      <c r="AD382" s="226"/>
      <c r="AE382" s="226"/>
      <c r="AF382" s="226"/>
      <c r="AG382" s="226"/>
      <c r="AH382" s="226" t="s">
        <v>4007</v>
      </c>
      <c r="AI382" s="1334"/>
      <c r="AJ382" s="243"/>
    </row>
    <row r="383" spans="1:36" ht="42">
      <c r="A383" s="230"/>
      <c r="B383" s="224"/>
      <c r="C383" s="224"/>
      <c r="D383" s="224"/>
      <c r="E383" s="224"/>
      <c r="F383" s="238">
        <v>334.93200000000002</v>
      </c>
      <c r="G383" s="239"/>
      <c r="H383" s="234"/>
      <c r="I383" s="240"/>
      <c r="J383" s="240"/>
      <c r="K383" s="240"/>
      <c r="L383" s="240"/>
      <c r="M383" s="240"/>
      <c r="N383" s="240"/>
      <c r="O383" s="240"/>
      <c r="P383" s="224"/>
      <c r="Q383" s="224"/>
      <c r="R383" s="235"/>
      <c r="S383" s="235"/>
      <c r="T383" s="224"/>
      <c r="U383" s="224"/>
      <c r="V383" s="230"/>
      <c r="W383" s="224"/>
      <c r="X383" s="224"/>
      <c r="Y383" s="230"/>
      <c r="Z383" s="224"/>
      <c r="AA383" s="224"/>
      <c r="AB383" s="238"/>
      <c r="AC383" s="238"/>
      <c r="AD383" s="230" t="s">
        <v>4026</v>
      </c>
      <c r="AE383" s="226"/>
      <c r="AF383" s="226"/>
      <c r="AG383" s="226"/>
      <c r="AH383" s="226"/>
      <c r="AI383" s="1334"/>
      <c r="AJ383" s="243"/>
    </row>
    <row r="384" spans="1:36" ht="19.899999999999999" customHeight="1">
      <c r="A384" s="230">
        <v>189</v>
      </c>
      <c r="B384" s="224" t="s">
        <v>2727</v>
      </c>
      <c r="C384" s="224" t="s">
        <v>197</v>
      </c>
      <c r="D384" s="224" t="s">
        <v>439</v>
      </c>
      <c r="E384" s="224">
        <v>47.35</v>
      </c>
      <c r="F384" s="238"/>
      <c r="G384" s="239">
        <f>SUM(F377:F383)</f>
        <v>1536.932</v>
      </c>
      <c r="H384" s="234">
        <f>H382+F383</f>
        <v>72184.97011935676</v>
      </c>
      <c r="I384" s="240"/>
      <c r="J384" s="240"/>
      <c r="K384" s="240"/>
      <c r="L384" s="240"/>
      <c r="M384" s="240" t="s">
        <v>2112</v>
      </c>
      <c r="N384" s="240"/>
      <c r="O384" s="240"/>
      <c r="P384" s="224">
        <v>208.126</v>
      </c>
      <c r="Q384" s="224" t="s">
        <v>4027</v>
      </c>
      <c r="R384" s="235">
        <f t="shared" ref="R384" si="729">F383+F385</f>
        <v>709.93200000000002</v>
      </c>
      <c r="S384" s="235">
        <f t="shared" ref="S384" si="730">R384/2</f>
        <v>354.96600000000001</v>
      </c>
      <c r="T384" s="224">
        <v>131</v>
      </c>
      <c r="U384" s="224">
        <v>138</v>
      </c>
      <c r="V384" s="230">
        <f t="shared" ref="V384" si="731">T384+U384</f>
        <v>269</v>
      </c>
      <c r="W384" s="224">
        <v>142</v>
      </c>
      <c r="X384" s="224">
        <v>151</v>
      </c>
      <c r="Y384" s="230">
        <f t="shared" ref="Y384" si="732">W384+X384</f>
        <v>293</v>
      </c>
      <c r="Z384" s="224" t="s">
        <v>4028</v>
      </c>
      <c r="AA384" s="224" t="s">
        <v>4029</v>
      </c>
      <c r="AB384" s="238">
        <v>554089.04299999995</v>
      </c>
      <c r="AC384" s="238">
        <v>3254437.7209999999</v>
      </c>
      <c r="AD384" s="226"/>
      <c r="AE384" s="226"/>
      <c r="AF384" s="226"/>
      <c r="AG384" s="226"/>
      <c r="AH384" s="226" t="s">
        <v>4007</v>
      </c>
      <c r="AI384" s="1334"/>
      <c r="AJ384" s="243"/>
    </row>
    <row r="385" spans="1:36" ht="42">
      <c r="A385" s="230"/>
      <c r="B385" s="224"/>
      <c r="C385" s="224"/>
      <c r="D385" s="224"/>
      <c r="E385" s="224"/>
      <c r="F385" s="238">
        <v>375</v>
      </c>
      <c r="G385" s="239"/>
      <c r="H385" s="234"/>
      <c r="I385" s="240"/>
      <c r="J385" s="240"/>
      <c r="K385" s="240"/>
      <c r="L385" s="240"/>
      <c r="M385" s="240"/>
      <c r="N385" s="240"/>
      <c r="O385" s="240"/>
      <c r="P385" s="224"/>
      <c r="Q385" s="224"/>
      <c r="R385" s="235"/>
      <c r="S385" s="235"/>
      <c r="T385" s="224"/>
      <c r="U385" s="224"/>
      <c r="V385" s="230"/>
      <c r="W385" s="224"/>
      <c r="X385" s="224"/>
      <c r="Y385" s="230"/>
      <c r="Z385" s="224"/>
      <c r="AA385" s="224"/>
      <c r="AB385" s="238"/>
      <c r="AC385" s="238"/>
      <c r="AD385" s="230" t="s">
        <v>4030</v>
      </c>
      <c r="AE385" s="226"/>
      <c r="AF385" s="226"/>
      <c r="AG385" s="226"/>
      <c r="AH385" s="226"/>
      <c r="AI385" s="1334"/>
      <c r="AJ385" s="243"/>
    </row>
    <row r="386" spans="1:36" ht="19.899999999999999" customHeight="1">
      <c r="A386" s="230">
        <v>190</v>
      </c>
      <c r="B386" s="224" t="s">
        <v>2112</v>
      </c>
      <c r="C386" s="224" t="s">
        <v>431</v>
      </c>
      <c r="D386" s="224" t="s">
        <v>433</v>
      </c>
      <c r="E386" s="224">
        <v>57.72</v>
      </c>
      <c r="F386" s="238"/>
      <c r="G386" s="239"/>
      <c r="H386" s="234">
        <f>H384+F385</f>
        <v>72559.97011935676</v>
      </c>
      <c r="I386" s="240"/>
      <c r="J386" s="240"/>
      <c r="K386" s="240"/>
      <c r="L386" s="240"/>
      <c r="M386" s="240" t="s">
        <v>2112</v>
      </c>
      <c r="N386" s="240"/>
      <c r="O386" s="240"/>
      <c r="P386" s="224">
        <v>208.89699999999999</v>
      </c>
      <c r="Q386" s="224" t="s">
        <v>2112</v>
      </c>
      <c r="R386" s="235">
        <f t="shared" ref="R386" si="733">F385+F387</f>
        <v>777</v>
      </c>
      <c r="S386" s="235">
        <f t="shared" ref="S386" si="734">R386/2</f>
        <v>388.5</v>
      </c>
      <c r="T386" s="224">
        <v>237</v>
      </c>
      <c r="U386" s="224">
        <v>200</v>
      </c>
      <c r="V386" s="230">
        <f t="shared" ref="V386" si="735">T386+U386</f>
        <v>437</v>
      </c>
      <c r="W386" s="224">
        <v>225</v>
      </c>
      <c r="X386" s="224">
        <v>201</v>
      </c>
      <c r="Y386" s="230">
        <f t="shared" ref="Y386" si="736">W386+X386</f>
        <v>426</v>
      </c>
      <c r="Z386" s="224" t="s">
        <v>4031</v>
      </c>
      <c r="AA386" s="224" t="s">
        <v>4032</v>
      </c>
      <c r="AB386" s="238">
        <v>553922.14300000004</v>
      </c>
      <c r="AC386" s="238">
        <v>3254773.5320000001</v>
      </c>
      <c r="AD386" s="226"/>
      <c r="AE386" s="226"/>
      <c r="AF386" s="226"/>
      <c r="AG386" s="226"/>
      <c r="AH386" s="226" t="s">
        <v>4007</v>
      </c>
      <c r="AI386" s="1334"/>
      <c r="AJ386" s="243"/>
    </row>
    <row r="387" spans="1:36" ht="19.899999999999999" customHeight="1">
      <c r="A387" s="230"/>
      <c r="B387" s="224"/>
      <c r="C387" s="224"/>
      <c r="D387" s="224"/>
      <c r="E387" s="224"/>
      <c r="F387" s="238">
        <v>402</v>
      </c>
      <c r="G387" s="239"/>
      <c r="H387" s="234"/>
      <c r="I387" s="240"/>
      <c r="J387" s="240"/>
      <c r="K387" s="240"/>
      <c r="L387" s="240"/>
      <c r="M387" s="240"/>
      <c r="N387" s="240"/>
      <c r="O387" s="240"/>
      <c r="P387" s="224"/>
      <c r="Q387" s="224"/>
      <c r="R387" s="235"/>
      <c r="S387" s="235"/>
      <c r="T387" s="224"/>
      <c r="U387" s="224"/>
      <c r="V387" s="230"/>
      <c r="W387" s="224"/>
      <c r="X387" s="224"/>
      <c r="Y387" s="230"/>
      <c r="Z387" s="224"/>
      <c r="AA387" s="224"/>
      <c r="AB387" s="238"/>
      <c r="AC387" s="238"/>
      <c r="AD387" s="226"/>
      <c r="AE387" s="226"/>
      <c r="AF387" s="226"/>
      <c r="AG387" s="226"/>
      <c r="AH387" s="226"/>
      <c r="AI387" s="1334"/>
      <c r="AJ387" s="243"/>
    </row>
    <row r="388" spans="1:36" ht="19.899999999999999" customHeight="1">
      <c r="A388" s="230">
        <v>191</v>
      </c>
      <c r="B388" s="224" t="s">
        <v>2112</v>
      </c>
      <c r="C388" s="224" t="s">
        <v>432</v>
      </c>
      <c r="D388" s="224" t="s">
        <v>433</v>
      </c>
      <c r="E388" s="224">
        <v>57.72</v>
      </c>
      <c r="F388" s="238"/>
      <c r="G388" s="239"/>
      <c r="H388" s="234">
        <f>H386+F387</f>
        <v>72961.97011935676</v>
      </c>
      <c r="I388" s="240"/>
      <c r="J388" s="240"/>
      <c r="K388" s="240"/>
      <c r="L388" s="240"/>
      <c r="M388" s="240" t="s">
        <v>2112</v>
      </c>
      <c r="N388" s="240"/>
      <c r="O388" s="240"/>
      <c r="P388" s="224">
        <v>209.13399999999999</v>
      </c>
      <c r="Q388" s="224" t="s">
        <v>2112</v>
      </c>
      <c r="R388" s="235">
        <f t="shared" ref="R388" si="737">F387+F389</f>
        <v>840.46</v>
      </c>
      <c r="S388" s="235">
        <f t="shared" ref="S388" si="738">R388/2</f>
        <v>420.23</v>
      </c>
      <c r="T388" s="224">
        <v>202</v>
      </c>
      <c r="U388" s="224">
        <v>220</v>
      </c>
      <c r="V388" s="230">
        <f t="shared" ref="V388" si="739">T388+U388</f>
        <v>422</v>
      </c>
      <c r="W388" s="224">
        <v>203</v>
      </c>
      <c r="X388" s="224">
        <v>220</v>
      </c>
      <c r="Y388" s="230">
        <f t="shared" ref="Y388" si="740">W388+X388</f>
        <v>423</v>
      </c>
      <c r="Z388" s="224" t="s">
        <v>4033</v>
      </c>
      <c r="AA388" s="224" t="s">
        <v>4034</v>
      </c>
      <c r="AB388" s="238">
        <v>553743.22499999998</v>
      </c>
      <c r="AC388" s="238">
        <v>3255133.5219999999</v>
      </c>
      <c r="AD388" s="226"/>
      <c r="AE388" s="226"/>
      <c r="AF388" s="226"/>
      <c r="AG388" s="226"/>
      <c r="AH388" s="226" t="s">
        <v>4007</v>
      </c>
      <c r="AI388" s="1334"/>
      <c r="AJ388" s="243"/>
    </row>
    <row r="389" spans="1:36" ht="42">
      <c r="A389" s="230"/>
      <c r="B389" s="224"/>
      <c r="C389" s="224"/>
      <c r="D389" s="224"/>
      <c r="E389" s="224"/>
      <c r="F389" s="238">
        <v>438.46</v>
      </c>
      <c r="G389" s="239"/>
      <c r="H389" s="234"/>
      <c r="I389" s="240"/>
      <c r="J389" s="240"/>
      <c r="K389" s="240"/>
      <c r="L389" s="240"/>
      <c r="M389" s="240"/>
      <c r="N389" s="240"/>
      <c r="O389" s="240"/>
      <c r="P389" s="224"/>
      <c r="Q389" s="224"/>
      <c r="R389" s="235"/>
      <c r="S389" s="235"/>
      <c r="T389" s="224"/>
      <c r="U389" s="224"/>
      <c r="V389" s="230"/>
      <c r="W389" s="224"/>
      <c r="X389" s="224"/>
      <c r="Y389" s="230"/>
      <c r="Z389" s="224"/>
      <c r="AA389" s="224"/>
      <c r="AB389" s="238"/>
      <c r="AC389" s="238"/>
      <c r="AD389" s="230" t="s">
        <v>4035</v>
      </c>
      <c r="AE389" s="226"/>
      <c r="AF389" s="226"/>
      <c r="AG389" s="226"/>
      <c r="AH389" s="226"/>
      <c r="AI389" s="1334"/>
      <c r="AJ389" s="243"/>
    </row>
    <row r="390" spans="1:36" ht="19.899999999999999" customHeight="1">
      <c r="A390" s="230">
        <v>192</v>
      </c>
      <c r="B390" s="224" t="s">
        <v>2733</v>
      </c>
      <c r="C390" s="224" t="s">
        <v>196</v>
      </c>
      <c r="D390" s="224" t="s">
        <v>61</v>
      </c>
      <c r="E390" s="224">
        <v>56.55</v>
      </c>
      <c r="F390" s="238"/>
      <c r="G390" s="239">
        <f>SUM(F385:F389)</f>
        <v>1215.46</v>
      </c>
      <c r="H390" s="234">
        <f>H388+F389</f>
        <v>73400.430119356766</v>
      </c>
      <c r="I390" s="240"/>
      <c r="J390" s="240"/>
      <c r="K390" s="240"/>
      <c r="L390" s="240"/>
      <c r="M390" s="240" t="s">
        <v>2112</v>
      </c>
      <c r="N390" s="240"/>
      <c r="O390" s="240"/>
      <c r="P390" s="224">
        <v>209.64</v>
      </c>
      <c r="Q390" s="224" t="s">
        <v>4036</v>
      </c>
      <c r="R390" s="235">
        <f t="shared" ref="R390" si="741">F389+F391</f>
        <v>814.46</v>
      </c>
      <c r="S390" s="235">
        <f t="shared" ref="S390" si="742">R390/2</f>
        <v>407.23</v>
      </c>
      <c r="T390" s="224">
        <v>220</v>
      </c>
      <c r="U390" s="224">
        <v>213</v>
      </c>
      <c r="V390" s="230">
        <f t="shared" ref="V390" si="743">T390+U390</f>
        <v>433</v>
      </c>
      <c r="W390" s="224">
        <v>220</v>
      </c>
      <c r="X390" s="224">
        <v>206</v>
      </c>
      <c r="Y390" s="230">
        <f t="shared" ref="Y390" si="744">W390+X390</f>
        <v>426</v>
      </c>
      <c r="Z390" s="224" t="s">
        <v>4037</v>
      </c>
      <c r="AA390" s="224" t="s">
        <v>4038</v>
      </c>
      <c r="AB390" s="238">
        <v>553548.08100000001</v>
      </c>
      <c r="AC390" s="238">
        <v>3255526.162</v>
      </c>
      <c r="AD390" s="226"/>
      <c r="AE390" s="226"/>
      <c r="AF390" s="226"/>
      <c r="AG390" s="226"/>
      <c r="AH390" s="226" t="s">
        <v>4007</v>
      </c>
      <c r="AI390" s="1334"/>
      <c r="AJ390" s="243"/>
    </row>
    <row r="391" spans="1:36" ht="19.899999999999999" customHeight="1">
      <c r="A391" s="230"/>
      <c r="B391" s="224"/>
      <c r="C391" s="224"/>
      <c r="D391" s="224"/>
      <c r="E391" s="224"/>
      <c r="F391" s="238">
        <v>376</v>
      </c>
      <c r="G391" s="239"/>
      <c r="H391" s="234"/>
      <c r="I391" s="240"/>
      <c r="J391" s="240"/>
      <c r="K391" s="240"/>
      <c r="L391" s="240"/>
      <c r="M391" s="240"/>
      <c r="N391" s="240"/>
      <c r="O391" s="240"/>
      <c r="P391" s="224"/>
      <c r="Q391" s="224"/>
      <c r="R391" s="235"/>
      <c r="S391" s="235"/>
      <c r="T391" s="224"/>
      <c r="U391" s="224"/>
      <c r="V391" s="230"/>
      <c r="W391" s="224"/>
      <c r="X391" s="224"/>
      <c r="Y391" s="230"/>
      <c r="Z391" s="224"/>
      <c r="AA391" s="224"/>
      <c r="AB391" s="238"/>
      <c r="AC391" s="238"/>
      <c r="AD391" s="226" t="s">
        <v>4039</v>
      </c>
      <c r="AE391" s="226"/>
      <c r="AF391" s="226"/>
      <c r="AG391" s="226"/>
      <c r="AH391" s="226"/>
      <c r="AI391" s="1334"/>
      <c r="AJ391" s="243"/>
    </row>
    <row r="392" spans="1:36" ht="19.899999999999999" customHeight="1">
      <c r="A392" s="230">
        <v>193</v>
      </c>
      <c r="B392" s="224" t="s">
        <v>2112</v>
      </c>
      <c r="C392" s="224" t="s">
        <v>440</v>
      </c>
      <c r="D392" s="224" t="s">
        <v>64</v>
      </c>
      <c r="E392" s="224">
        <v>51.72</v>
      </c>
      <c r="F392" s="238"/>
      <c r="G392" s="239"/>
      <c r="H392" s="234">
        <f>H390+F391</f>
        <v>73776.430119356766</v>
      </c>
      <c r="I392" s="240"/>
      <c r="J392" s="240"/>
      <c r="K392" s="240"/>
      <c r="L392" s="240"/>
      <c r="M392" s="240" t="s">
        <v>2112</v>
      </c>
      <c r="N392" s="240"/>
      <c r="O392" s="240"/>
      <c r="P392" s="224">
        <v>210.28</v>
      </c>
      <c r="Q392" s="224" t="s">
        <v>2112</v>
      </c>
      <c r="R392" s="235">
        <f t="shared" ref="R392" si="745">F391+F393</f>
        <v>779</v>
      </c>
      <c r="S392" s="235">
        <f t="shared" ref="S392" si="746">R392/2</f>
        <v>389.5</v>
      </c>
      <c r="T392" s="224">
        <v>163</v>
      </c>
      <c r="U392" s="224">
        <v>174</v>
      </c>
      <c r="V392" s="230">
        <f t="shared" ref="V392" si="747">T392+U392</f>
        <v>337</v>
      </c>
      <c r="W392" s="224">
        <v>171</v>
      </c>
      <c r="X392" s="224">
        <v>183</v>
      </c>
      <c r="Y392" s="230">
        <f t="shared" ref="Y392" si="748">W392+X392</f>
        <v>354</v>
      </c>
      <c r="Z392" s="224" t="s">
        <v>4040</v>
      </c>
      <c r="AA392" s="224" t="s">
        <v>4041</v>
      </c>
      <c r="AB392" s="238">
        <v>553252.17799999996</v>
      </c>
      <c r="AC392" s="238">
        <v>3255758.148</v>
      </c>
      <c r="AD392" s="226"/>
      <c r="AE392" s="226"/>
      <c r="AF392" s="226"/>
      <c r="AG392" s="226"/>
      <c r="AH392" s="226" t="s">
        <v>4007</v>
      </c>
      <c r="AI392" s="1334"/>
      <c r="AJ392" s="243"/>
    </row>
    <row r="393" spans="1:36" ht="42">
      <c r="A393" s="230"/>
      <c r="B393" s="224"/>
      <c r="C393" s="224"/>
      <c r="D393" s="224"/>
      <c r="E393" s="224"/>
      <c r="F393" s="238">
        <v>403</v>
      </c>
      <c r="G393" s="239"/>
      <c r="H393" s="234"/>
      <c r="I393" s="240"/>
      <c r="J393" s="240"/>
      <c r="K393" s="240"/>
      <c r="L393" s="240"/>
      <c r="M393" s="240"/>
      <c r="N393" s="240"/>
      <c r="O393" s="240"/>
      <c r="P393" s="224"/>
      <c r="Q393" s="224"/>
      <c r="R393" s="235"/>
      <c r="S393" s="235"/>
      <c r="T393" s="224"/>
      <c r="U393" s="224"/>
      <c r="V393" s="230"/>
      <c r="W393" s="224"/>
      <c r="X393" s="224"/>
      <c r="Y393" s="230"/>
      <c r="Z393" s="224"/>
      <c r="AA393" s="224"/>
      <c r="AB393" s="238"/>
      <c r="AC393" s="238"/>
      <c r="AD393" s="230" t="s">
        <v>4042</v>
      </c>
      <c r="AE393" s="226"/>
      <c r="AF393" s="226"/>
      <c r="AG393" s="226"/>
      <c r="AH393" s="226"/>
      <c r="AI393" s="1334"/>
      <c r="AJ393" s="243"/>
    </row>
    <row r="394" spans="1:36" ht="19.899999999999999" customHeight="1">
      <c r="A394" s="230">
        <v>194</v>
      </c>
      <c r="B394" s="224" t="s">
        <v>2112</v>
      </c>
      <c r="C394" s="224" t="s">
        <v>441</v>
      </c>
      <c r="D394" s="224" t="s">
        <v>433</v>
      </c>
      <c r="E394" s="224">
        <v>57.72</v>
      </c>
      <c r="F394" s="238"/>
      <c r="G394" s="239"/>
      <c r="H394" s="234">
        <f>H392+F393</f>
        <v>74179.430119356766</v>
      </c>
      <c r="I394" s="240"/>
      <c r="J394" s="240"/>
      <c r="K394" s="240"/>
      <c r="L394" s="240"/>
      <c r="M394" s="240" t="s">
        <v>2112</v>
      </c>
      <c r="N394" s="240"/>
      <c r="O394" s="240"/>
      <c r="P394" s="224">
        <v>209.94300000000001</v>
      </c>
      <c r="Q394" s="224" t="s">
        <v>2112</v>
      </c>
      <c r="R394" s="235">
        <f t="shared" ref="R394" si="749">F393+F395</f>
        <v>750.80500000000006</v>
      </c>
      <c r="S394" s="235">
        <f t="shared" ref="S394" si="750">R394/2</f>
        <v>375.40250000000003</v>
      </c>
      <c r="T394" s="224">
        <v>229</v>
      </c>
      <c r="U394" s="224">
        <v>210</v>
      </c>
      <c r="V394" s="230">
        <f t="shared" ref="V394" si="751">T394+U394</f>
        <v>439</v>
      </c>
      <c r="W394" s="224">
        <v>221</v>
      </c>
      <c r="X394" s="224">
        <v>199</v>
      </c>
      <c r="Y394" s="230">
        <f t="shared" ref="Y394" si="752">W394+X394</f>
        <v>420</v>
      </c>
      <c r="Z394" s="224" t="s">
        <v>4043</v>
      </c>
      <c r="AA394" s="224" t="s">
        <v>4044</v>
      </c>
      <c r="AB394" s="238">
        <v>552935.027</v>
      </c>
      <c r="AC394" s="238">
        <v>3256006.7930000001</v>
      </c>
      <c r="AD394" s="226"/>
      <c r="AE394" s="226"/>
      <c r="AF394" s="226"/>
      <c r="AG394" s="226"/>
      <c r="AH394" s="226" t="s">
        <v>4007</v>
      </c>
      <c r="AI394" s="1334"/>
      <c r="AJ394" s="243"/>
    </row>
    <row r="395" spans="1:36" ht="42">
      <c r="A395" s="230"/>
      <c r="B395" s="224"/>
      <c r="C395" s="224"/>
      <c r="D395" s="224"/>
      <c r="E395" s="224"/>
      <c r="F395" s="238">
        <v>347.80500000000001</v>
      </c>
      <c r="G395" s="239"/>
      <c r="H395" s="234"/>
      <c r="I395" s="240"/>
      <c r="J395" s="240"/>
      <c r="K395" s="240"/>
      <c r="L395" s="240"/>
      <c r="M395" s="240"/>
      <c r="N395" s="240"/>
      <c r="O395" s="240"/>
      <c r="P395" s="224"/>
      <c r="Q395" s="224"/>
      <c r="R395" s="235"/>
      <c r="S395" s="235"/>
      <c r="T395" s="224"/>
      <c r="U395" s="224"/>
      <c r="V395" s="230"/>
      <c r="W395" s="224"/>
      <c r="X395" s="224"/>
      <c r="Y395" s="230"/>
      <c r="Z395" s="224"/>
      <c r="AA395" s="224"/>
      <c r="AB395" s="238"/>
      <c r="AC395" s="238"/>
      <c r="AD395" s="230" t="s">
        <v>4045</v>
      </c>
      <c r="AE395" s="226"/>
      <c r="AF395" s="226"/>
      <c r="AG395" s="226"/>
      <c r="AH395" s="226"/>
      <c r="AI395" s="1334"/>
      <c r="AJ395" s="243"/>
    </row>
    <row r="396" spans="1:36" ht="19.899999999999999" customHeight="1">
      <c r="A396" s="230">
        <v>195</v>
      </c>
      <c r="B396" s="224" t="s">
        <v>2739</v>
      </c>
      <c r="C396" s="224" t="s">
        <v>199</v>
      </c>
      <c r="D396" s="224" t="s">
        <v>438</v>
      </c>
      <c r="E396" s="224">
        <v>51.45</v>
      </c>
      <c r="F396" s="238"/>
      <c r="G396" s="239">
        <f>SUM(F391:F395)</f>
        <v>1126.8050000000001</v>
      </c>
      <c r="H396" s="234">
        <f>H394+F395</f>
        <v>74527.235119356759</v>
      </c>
      <c r="I396" s="240"/>
      <c r="J396" s="240"/>
      <c r="K396" s="240"/>
      <c r="L396" s="240"/>
      <c r="M396" s="240" t="s">
        <v>2112</v>
      </c>
      <c r="N396" s="240"/>
      <c r="O396" s="240"/>
      <c r="P396" s="224">
        <v>209.21</v>
      </c>
      <c r="Q396" s="224" t="s">
        <v>4046</v>
      </c>
      <c r="R396" s="235">
        <f t="shared" ref="R396" si="753">F395+F397</f>
        <v>773.846</v>
      </c>
      <c r="S396" s="235">
        <f t="shared" ref="S396" si="754">R396/2</f>
        <v>386.923</v>
      </c>
      <c r="T396" s="224">
        <v>139</v>
      </c>
      <c r="U396" s="224">
        <v>193</v>
      </c>
      <c r="V396" s="230">
        <f t="shared" ref="V396" si="755">T396+U396</f>
        <v>332</v>
      </c>
      <c r="W396" s="224">
        <v>150</v>
      </c>
      <c r="X396" s="224">
        <v>198</v>
      </c>
      <c r="Y396" s="230">
        <f t="shared" ref="Y396" si="756">W396+X396</f>
        <v>348</v>
      </c>
      <c r="Z396" s="224" t="s">
        <v>4047</v>
      </c>
      <c r="AA396" s="224" t="s">
        <v>4048</v>
      </c>
      <c r="AB396" s="238">
        <v>552661.31299999997</v>
      </c>
      <c r="AC396" s="238">
        <v>3256221.3829999999</v>
      </c>
      <c r="AD396" s="226"/>
      <c r="AE396" s="226"/>
      <c r="AF396" s="226"/>
      <c r="AG396" s="226"/>
      <c r="AH396" s="226" t="s">
        <v>4007</v>
      </c>
      <c r="AI396" s="1334"/>
      <c r="AJ396" s="243"/>
    </row>
    <row r="397" spans="1:36">
      <c r="A397" s="230"/>
      <c r="B397" s="224"/>
      <c r="C397" s="224"/>
      <c r="D397" s="224"/>
      <c r="E397" s="224"/>
      <c r="F397" s="238">
        <v>426.041</v>
      </c>
      <c r="G397" s="239"/>
      <c r="H397" s="234"/>
      <c r="I397" s="240"/>
      <c r="J397" s="240"/>
      <c r="K397" s="240"/>
      <c r="L397" s="240"/>
      <c r="M397" s="240"/>
      <c r="N397" s="240"/>
      <c r="O397" s="240"/>
      <c r="P397" s="224"/>
      <c r="Q397" s="224"/>
      <c r="R397" s="235"/>
      <c r="S397" s="235"/>
      <c r="T397" s="224"/>
      <c r="U397" s="224"/>
      <c r="V397" s="230"/>
      <c r="W397" s="224"/>
      <c r="X397" s="224"/>
      <c r="Y397" s="230"/>
      <c r="Z397" s="224"/>
      <c r="AA397" s="224"/>
      <c r="AB397" s="238"/>
      <c r="AC397" s="238"/>
      <c r="AD397" s="230" t="s">
        <v>2584</v>
      </c>
      <c r="AE397" s="226"/>
      <c r="AF397" s="226"/>
      <c r="AG397" s="226"/>
      <c r="AH397" s="226"/>
      <c r="AI397" s="1334"/>
      <c r="AJ397" s="243"/>
    </row>
    <row r="398" spans="1:36" ht="19.899999999999999" customHeight="1">
      <c r="A398" s="230">
        <v>196</v>
      </c>
      <c r="B398" s="224" t="s">
        <v>4049</v>
      </c>
      <c r="C398" s="224" t="s">
        <v>442</v>
      </c>
      <c r="D398" s="224" t="s">
        <v>448</v>
      </c>
      <c r="E398" s="224">
        <v>56.35</v>
      </c>
      <c r="F398" s="238"/>
      <c r="G398" s="239">
        <v>426.04</v>
      </c>
      <c r="H398" s="234">
        <f>H396+F397</f>
        <v>74953.276119356757</v>
      </c>
      <c r="I398" s="240"/>
      <c r="J398" s="240"/>
      <c r="K398" s="240"/>
      <c r="L398" s="240"/>
      <c r="M398" s="240" t="s">
        <v>2112</v>
      </c>
      <c r="N398" s="240"/>
      <c r="O398" s="240"/>
      <c r="P398" s="224">
        <v>209.53</v>
      </c>
      <c r="Q398" s="224" t="s">
        <v>4050</v>
      </c>
      <c r="R398" s="235">
        <f t="shared" ref="R398" si="757">F397+F399</f>
        <v>770</v>
      </c>
      <c r="S398" s="235">
        <f t="shared" ref="S398" si="758">R398/2</f>
        <v>385</v>
      </c>
      <c r="T398" s="224">
        <v>234</v>
      </c>
      <c r="U398" s="224">
        <v>220</v>
      </c>
      <c r="V398" s="230">
        <f t="shared" ref="V398" si="759">T398+U398</f>
        <v>454</v>
      </c>
      <c r="W398" s="224">
        <v>230</v>
      </c>
      <c r="X398" s="224">
        <v>207</v>
      </c>
      <c r="Y398" s="230">
        <f t="shared" ref="Y398" si="760">W398+X398</f>
        <v>437</v>
      </c>
      <c r="Z398" s="224" t="s">
        <v>4051</v>
      </c>
      <c r="AA398" s="224" t="s">
        <v>4052</v>
      </c>
      <c r="AB398" s="238">
        <v>552473.35800000001</v>
      </c>
      <c r="AC398" s="238">
        <v>3256603.7230000002</v>
      </c>
      <c r="AD398" s="226"/>
      <c r="AE398" s="226"/>
      <c r="AF398" s="226"/>
      <c r="AG398" s="226"/>
      <c r="AH398" s="226" t="s">
        <v>4007</v>
      </c>
      <c r="AI398" s="1334"/>
      <c r="AJ398" s="243"/>
    </row>
    <row r="399" spans="1:36" ht="19.899999999999999" customHeight="1">
      <c r="A399" s="230"/>
      <c r="B399" s="224"/>
      <c r="C399" s="224"/>
      <c r="D399" s="224"/>
      <c r="E399" s="224"/>
      <c r="F399" s="238">
        <v>343.959</v>
      </c>
      <c r="G399" s="239"/>
      <c r="H399" s="234"/>
      <c r="I399" s="240"/>
      <c r="J399" s="240"/>
      <c r="K399" s="240"/>
      <c r="L399" s="240"/>
      <c r="M399" s="240"/>
      <c r="N399" s="240"/>
      <c r="O399" s="240"/>
      <c r="P399" s="224"/>
      <c r="Q399" s="224"/>
      <c r="R399" s="235"/>
      <c r="S399" s="235"/>
      <c r="T399" s="224"/>
      <c r="U399" s="224"/>
      <c r="V399" s="230"/>
      <c r="W399" s="224"/>
      <c r="X399" s="224"/>
      <c r="Y399" s="230"/>
      <c r="Z399" s="224"/>
      <c r="AA399" s="224"/>
      <c r="AB399" s="238"/>
      <c r="AC399" s="238"/>
      <c r="AD399" s="226" t="s">
        <v>2642</v>
      </c>
      <c r="AE399" s="226"/>
      <c r="AF399" s="226"/>
      <c r="AG399" s="226"/>
      <c r="AH399" s="226"/>
      <c r="AI399" s="1334"/>
      <c r="AJ399" s="243"/>
    </row>
    <row r="400" spans="1:36" ht="19.899999999999999" customHeight="1">
      <c r="A400" s="230">
        <v>197</v>
      </c>
      <c r="B400" s="224" t="s">
        <v>2112</v>
      </c>
      <c r="C400" s="224" t="s">
        <v>200</v>
      </c>
      <c r="D400" s="224" t="s">
        <v>54</v>
      </c>
      <c r="E400" s="224">
        <v>48.72</v>
      </c>
      <c r="F400" s="238"/>
      <c r="G400" s="239"/>
      <c r="H400" s="234">
        <f>H398+F399</f>
        <v>75297.235119356759</v>
      </c>
      <c r="I400" s="240"/>
      <c r="J400" s="240"/>
      <c r="K400" s="240"/>
      <c r="L400" s="240"/>
      <c r="M400" s="240" t="s">
        <v>2112</v>
      </c>
      <c r="N400" s="240"/>
      <c r="O400" s="240"/>
      <c r="P400" s="224">
        <v>209.21</v>
      </c>
      <c r="Q400" s="224" t="s">
        <v>2112</v>
      </c>
      <c r="R400" s="235">
        <f t="shared" ref="R400" si="761">F399+F401</f>
        <v>753.95</v>
      </c>
      <c r="S400" s="235">
        <f t="shared" ref="S400" si="762">R400/2</f>
        <v>376.97500000000002</v>
      </c>
      <c r="T400" s="224">
        <v>124</v>
      </c>
      <c r="U400" s="224">
        <v>123</v>
      </c>
      <c r="V400" s="230">
        <f t="shared" ref="V400" si="763">T400+U400</f>
        <v>247</v>
      </c>
      <c r="W400" s="224">
        <v>139</v>
      </c>
      <c r="X400" s="224">
        <v>147</v>
      </c>
      <c r="Y400" s="230">
        <f t="shared" ref="Y400" si="764">W400+X400</f>
        <v>286</v>
      </c>
      <c r="Z400" s="224" t="s">
        <v>4053</v>
      </c>
      <c r="AA400" s="224" t="s">
        <v>4054</v>
      </c>
      <c r="AB400" s="238">
        <v>552348.54200000002</v>
      </c>
      <c r="AC400" s="238">
        <v>3256924.236</v>
      </c>
      <c r="AD400" s="226"/>
      <c r="AE400" s="226"/>
      <c r="AF400" s="226"/>
      <c r="AG400" s="226"/>
      <c r="AH400" s="226" t="s">
        <v>4007</v>
      </c>
      <c r="AI400" s="1334"/>
      <c r="AJ400" s="243"/>
    </row>
    <row r="401" spans="1:36" ht="19.899999999999999" customHeight="1">
      <c r="A401" s="230"/>
      <c r="B401" s="224"/>
      <c r="C401" s="224"/>
      <c r="D401" s="224"/>
      <c r="E401" s="224"/>
      <c r="F401" s="238">
        <v>409.99099999999999</v>
      </c>
      <c r="G401" s="239"/>
      <c r="H401" s="234"/>
      <c r="I401" s="240"/>
      <c r="J401" s="240"/>
      <c r="K401" s="240"/>
      <c r="L401" s="240"/>
      <c r="M401" s="240"/>
      <c r="N401" s="240"/>
      <c r="O401" s="240"/>
      <c r="P401" s="224"/>
      <c r="Q401" s="224"/>
      <c r="R401" s="235"/>
      <c r="S401" s="235"/>
      <c r="T401" s="224"/>
      <c r="U401" s="224"/>
      <c r="V401" s="230"/>
      <c r="W401" s="224"/>
      <c r="X401" s="224"/>
      <c r="Y401" s="230"/>
      <c r="Z401" s="224"/>
      <c r="AA401" s="224"/>
      <c r="AB401" s="238"/>
      <c r="AC401" s="238"/>
      <c r="AD401" s="226" t="s">
        <v>4055</v>
      </c>
      <c r="AE401" s="226"/>
      <c r="AF401" s="226"/>
      <c r="AG401" s="226"/>
      <c r="AH401" s="226"/>
      <c r="AI401" s="1334"/>
      <c r="AJ401" s="243"/>
    </row>
    <row r="402" spans="1:36" ht="19.899999999999999" customHeight="1">
      <c r="A402" s="230">
        <v>198</v>
      </c>
      <c r="B402" s="224" t="s">
        <v>2753</v>
      </c>
      <c r="C402" s="224" t="s">
        <v>198</v>
      </c>
      <c r="D402" s="224" t="s">
        <v>449</v>
      </c>
      <c r="E402" s="224">
        <v>66.45</v>
      </c>
      <c r="F402" s="238"/>
      <c r="G402" s="239">
        <f>SUM(F399:F401)</f>
        <v>753.95</v>
      </c>
      <c r="H402" s="234">
        <f>H400+F401</f>
        <v>75707.226119356754</v>
      </c>
      <c r="I402" s="240"/>
      <c r="J402" s="240"/>
      <c r="K402" s="240"/>
      <c r="L402" s="240"/>
      <c r="M402" s="240" t="s">
        <v>2112</v>
      </c>
      <c r="N402" s="240"/>
      <c r="O402" s="240"/>
      <c r="P402" s="224">
        <v>208.49</v>
      </c>
      <c r="Q402" s="224" t="s">
        <v>4056</v>
      </c>
      <c r="R402" s="235">
        <f t="shared" ref="R402" si="765">F401+F403</f>
        <v>600.38799999999992</v>
      </c>
      <c r="S402" s="235">
        <f t="shared" ref="S402" si="766">R402/2</f>
        <v>300.19399999999996</v>
      </c>
      <c r="T402" s="224">
        <v>289</v>
      </c>
      <c r="U402" s="224">
        <v>211</v>
      </c>
      <c r="V402" s="230">
        <f t="shared" ref="V402" si="767">T402+U402</f>
        <v>500</v>
      </c>
      <c r="W402" s="224">
        <v>265</v>
      </c>
      <c r="X402" s="224">
        <v>140</v>
      </c>
      <c r="Y402" s="230">
        <f t="shared" ref="Y402" si="768">W402+X402</f>
        <v>405</v>
      </c>
      <c r="Z402" s="224" t="s">
        <v>4057</v>
      </c>
      <c r="AA402" s="224" t="s">
        <v>4058</v>
      </c>
      <c r="AB402" s="238">
        <v>552199.76500000001</v>
      </c>
      <c r="AC402" s="238">
        <v>3257306.281</v>
      </c>
      <c r="AD402" s="226"/>
      <c r="AE402" s="226"/>
      <c r="AF402" s="226"/>
      <c r="AG402" s="226"/>
      <c r="AH402" s="226" t="s">
        <v>4007</v>
      </c>
      <c r="AI402" s="1334"/>
      <c r="AJ402" s="243"/>
    </row>
    <row r="403" spans="1:36" ht="19.899999999999999" customHeight="1">
      <c r="A403" s="230"/>
      <c r="B403" s="224"/>
      <c r="C403" s="224"/>
      <c r="D403" s="224"/>
      <c r="E403" s="224"/>
      <c r="F403" s="238">
        <v>190.39699999999999</v>
      </c>
      <c r="G403" s="239"/>
      <c r="H403" s="234"/>
      <c r="I403" s="240"/>
      <c r="J403" s="240"/>
      <c r="K403" s="240"/>
      <c r="L403" s="240"/>
      <c r="M403" s="240"/>
      <c r="N403" s="240"/>
      <c r="O403" s="240"/>
      <c r="P403" s="224"/>
      <c r="Q403" s="224"/>
      <c r="R403" s="235"/>
      <c r="S403" s="235"/>
      <c r="T403" s="224"/>
      <c r="U403" s="224"/>
      <c r="V403" s="230"/>
      <c r="W403" s="224"/>
      <c r="X403" s="224"/>
      <c r="Y403" s="230"/>
      <c r="Z403" s="224"/>
      <c r="AA403" s="224"/>
      <c r="AB403" s="238"/>
      <c r="AC403" s="238"/>
      <c r="AD403" s="226" t="s">
        <v>4059</v>
      </c>
      <c r="AE403" s="226"/>
      <c r="AF403" s="226"/>
      <c r="AG403" s="226"/>
      <c r="AH403" s="226"/>
      <c r="AI403" s="1334"/>
      <c r="AJ403" s="243"/>
    </row>
    <row r="404" spans="1:36" ht="19.899999999999999" customHeight="1">
      <c r="A404" s="230">
        <v>199</v>
      </c>
      <c r="B404" s="224" t="s">
        <v>2773</v>
      </c>
      <c r="C404" s="224" t="s">
        <v>88</v>
      </c>
      <c r="D404" s="224" t="s">
        <v>437</v>
      </c>
      <c r="E404" s="224">
        <v>57.45</v>
      </c>
      <c r="F404" s="238"/>
      <c r="G404" s="239">
        <v>190.4</v>
      </c>
      <c r="H404" s="234">
        <f>H402+F403</f>
        <v>75897.623119356751</v>
      </c>
      <c r="I404" s="240"/>
      <c r="J404" s="240"/>
      <c r="K404" s="240"/>
      <c r="L404" s="240"/>
      <c r="M404" s="240">
        <v>1</v>
      </c>
      <c r="N404" s="240"/>
      <c r="O404" s="240"/>
      <c r="P404" s="224">
        <v>208.61600000000001</v>
      </c>
      <c r="Q404" s="224" t="s">
        <v>4060</v>
      </c>
      <c r="R404" s="235">
        <f t="shared" ref="R404" si="769">F403+F405</f>
        <v>430.39699999999999</v>
      </c>
      <c r="S404" s="235">
        <f t="shared" ref="S404" si="770">R404/2</f>
        <v>215.1985</v>
      </c>
      <c r="T404" s="224">
        <v>-20</v>
      </c>
      <c r="U404" s="224">
        <v>133</v>
      </c>
      <c r="V404" s="230">
        <f t="shared" ref="V404" si="771">T404+U404</f>
        <v>113</v>
      </c>
      <c r="W404" s="224">
        <v>51</v>
      </c>
      <c r="X404" s="224">
        <v>128</v>
      </c>
      <c r="Y404" s="230">
        <f t="shared" ref="Y404" si="772">W404+X404</f>
        <v>179</v>
      </c>
      <c r="Z404" s="224" t="s">
        <v>4061</v>
      </c>
      <c r="AA404" s="224" t="s">
        <v>4062</v>
      </c>
      <c r="AB404" s="238">
        <v>552243.201</v>
      </c>
      <c r="AC404" s="238">
        <v>3257491.6570000001</v>
      </c>
      <c r="AD404" s="242" t="s">
        <v>4063</v>
      </c>
      <c r="AE404" s="226"/>
      <c r="AF404" s="226"/>
      <c r="AG404" s="226"/>
      <c r="AH404" s="226" t="s">
        <v>4007</v>
      </c>
      <c r="AI404" s="1334"/>
      <c r="AJ404" s="243"/>
    </row>
    <row r="405" spans="1:36" ht="19.899999999999999" customHeight="1">
      <c r="A405" s="230"/>
      <c r="B405" s="224"/>
      <c r="C405" s="224"/>
      <c r="D405" s="224"/>
      <c r="E405" s="224"/>
      <c r="F405" s="238">
        <v>240</v>
      </c>
      <c r="G405" s="239"/>
      <c r="H405" s="234"/>
      <c r="I405" s="240"/>
      <c r="J405" s="240"/>
      <c r="K405" s="240"/>
      <c r="L405" s="240"/>
      <c r="M405" s="240"/>
      <c r="N405" s="240"/>
      <c r="O405" s="240"/>
      <c r="P405" s="224"/>
      <c r="Q405" s="224"/>
      <c r="R405" s="235"/>
      <c r="S405" s="235"/>
      <c r="T405" s="224"/>
      <c r="U405" s="224"/>
      <c r="V405" s="230"/>
      <c r="W405" s="224"/>
      <c r="X405" s="224"/>
      <c r="Y405" s="230"/>
      <c r="Z405" s="224"/>
      <c r="AA405" s="224"/>
      <c r="AB405" s="238"/>
      <c r="AC405" s="238"/>
      <c r="AD405" s="226"/>
      <c r="AE405" s="226"/>
      <c r="AF405" s="226"/>
      <c r="AG405" s="226"/>
      <c r="AH405" s="226"/>
      <c r="AI405" s="1334"/>
      <c r="AJ405" s="243"/>
    </row>
    <row r="406" spans="1:36" ht="19.899999999999999" customHeight="1">
      <c r="A406" s="230">
        <v>200</v>
      </c>
      <c r="B406" s="224" t="s">
        <v>2112</v>
      </c>
      <c r="C406" s="224" t="s">
        <v>89</v>
      </c>
      <c r="D406" s="224" t="s">
        <v>433</v>
      </c>
      <c r="E406" s="224">
        <v>57.72</v>
      </c>
      <c r="F406" s="238"/>
      <c r="G406" s="239"/>
      <c r="H406" s="234">
        <f>H404+F405</f>
        <v>76137.623119356751</v>
      </c>
      <c r="I406" s="240"/>
      <c r="J406" s="240"/>
      <c r="K406" s="240"/>
      <c r="L406" s="240"/>
      <c r="M406" s="240" t="s">
        <v>2112</v>
      </c>
      <c r="N406" s="240"/>
      <c r="O406" s="240"/>
      <c r="P406" s="224">
        <v>208.66200000000001</v>
      </c>
      <c r="Q406" s="224" t="s">
        <v>2112</v>
      </c>
      <c r="R406" s="235">
        <f t="shared" ref="R406" si="773">F405+F407</f>
        <v>618.14499999999998</v>
      </c>
      <c r="S406" s="235">
        <f t="shared" ref="S406" si="774">R406/2</f>
        <v>309.07249999999999</v>
      </c>
      <c r="T406" s="224">
        <v>107</v>
      </c>
      <c r="U406" s="224">
        <v>131</v>
      </c>
      <c r="V406" s="230">
        <f t="shared" ref="V406" si="775">T406+U406</f>
        <v>238</v>
      </c>
      <c r="W406" s="224">
        <v>112</v>
      </c>
      <c r="X406" s="224">
        <v>154</v>
      </c>
      <c r="Y406" s="230">
        <f t="shared" ref="Y406" si="776">W406+X406</f>
        <v>266</v>
      </c>
      <c r="Z406" s="224" t="s">
        <v>4064</v>
      </c>
      <c r="AA406" s="224" t="s">
        <v>4065</v>
      </c>
      <c r="AB406" s="238">
        <v>552150.64300000004</v>
      </c>
      <c r="AC406" s="238">
        <v>3257713.091</v>
      </c>
      <c r="AD406" s="226"/>
      <c r="AE406" s="226"/>
      <c r="AF406" s="226"/>
      <c r="AG406" s="226"/>
      <c r="AH406" s="226" t="s">
        <v>4007</v>
      </c>
      <c r="AI406" s="1334"/>
      <c r="AJ406" s="243"/>
    </row>
    <row r="407" spans="1:36" ht="19.899999999999999" customHeight="1">
      <c r="A407" s="230"/>
      <c r="B407" s="224"/>
      <c r="C407" s="224"/>
      <c r="D407" s="224"/>
      <c r="E407" s="224"/>
      <c r="F407" s="238">
        <v>378.14499999999998</v>
      </c>
      <c r="G407" s="239"/>
      <c r="H407" s="234"/>
      <c r="I407" s="240"/>
      <c r="J407" s="240"/>
      <c r="K407" s="240"/>
      <c r="L407" s="240"/>
      <c r="M407" s="240"/>
      <c r="N407" s="240"/>
      <c r="O407" s="240"/>
      <c r="P407" s="224"/>
      <c r="Q407" s="224"/>
      <c r="R407" s="235"/>
      <c r="S407" s="235"/>
      <c r="T407" s="224"/>
      <c r="U407" s="224"/>
      <c r="V407" s="230"/>
      <c r="W407" s="224"/>
      <c r="X407" s="224"/>
      <c r="Y407" s="230"/>
      <c r="Z407" s="224"/>
      <c r="AA407" s="224"/>
      <c r="AB407" s="238"/>
      <c r="AC407" s="238"/>
      <c r="AD407" s="226"/>
      <c r="AE407" s="226"/>
      <c r="AF407" s="226"/>
      <c r="AG407" s="226"/>
      <c r="AH407" s="226"/>
      <c r="AI407" s="1334"/>
      <c r="AJ407" s="243"/>
    </row>
    <row r="408" spans="1:36" ht="19.899999999999999" customHeight="1">
      <c r="A408" s="230">
        <v>201</v>
      </c>
      <c r="B408" s="224" t="s">
        <v>2793</v>
      </c>
      <c r="C408" s="224" t="s">
        <v>201</v>
      </c>
      <c r="D408" s="224" t="s">
        <v>449</v>
      </c>
      <c r="E408" s="224">
        <v>66.45</v>
      </c>
      <c r="F408" s="238"/>
      <c r="G408" s="239">
        <f>SUM(F405:F407)</f>
        <v>618.14499999999998</v>
      </c>
      <c r="H408" s="234">
        <f>H406+F407</f>
        <v>76515.768119356755</v>
      </c>
      <c r="I408" s="240"/>
      <c r="J408" s="240"/>
      <c r="K408" s="240"/>
      <c r="L408" s="240"/>
      <c r="M408" s="240" t="s">
        <v>2112</v>
      </c>
      <c r="N408" s="240"/>
      <c r="O408" s="240"/>
      <c r="P408" s="224">
        <v>208.905</v>
      </c>
      <c r="Q408" s="224" t="s">
        <v>4066</v>
      </c>
      <c r="R408" s="235">
        <f t="shared" ref="R408" si="777">F407+F409</f>
        <v>663.47699999999998</v>
      </c>
      <c r="S408" s="235">
        <f t="shared" ref="S408" si="778">R408/2</f>
        <v>331.73849999999999</v>
      </c>
      <c r="T408" s="224">
        <v>248</v>
      </c>
      <c r="U408" s="224">
        <v>220</v>
      </c>
      <c r="V408" s="230">
        <f t="shared" ref="V408" si="779">T408+U408</f>
        <v>468</v>
      </c>
      <c r="W408" s="224">
        <v>225</v>
      </c>
      <c r="X408" s="224">
        <v>185</v>
      </c>
      <c r="Y408" s="230">
        <f t="shared" ref="Y408" si="780">W408+X408</f>
        <v>410</v>
      </c>
      <c r="Z408" s="224" t="s">
        <v>4067</v>
      </c>
      <c r="AA408" s="224" t="s">
        <v>4068</v>
      </c>
      <c r="AB408" s="238">
        <v>552004.80900000001</v>
      </c>
      <c r="AC408" s="238">
        <v>3258061.9840000002</v>
      </c>
      <c r="AD408" s="226"/>
      <c r="AE408" s="226"/>
      <c r="AF408" s="226"/>
      <c r="AG408" s="226"/>
      <c r="AH408" s="242" t="s">
        <v>1726</v>
      </c>
      <c r="AI408" s="1334"/>
      <c r="AJ408" s="243"/>
    </row>
    <row r="409" spans="1:36" ht="19.899999999999999" customHeight="1">
      <c r="A409" s="230"/>
      <c r="B409" s="224"/>
      <c r="C409" s="224"/>
      <c r="D409" s="224"/>
      <c r="E409" s="224"/>
      <c r="F409" s="238">
        <v>285.33199999999999</v>
      </c>
      <c r="G409" s="239"/>
      <c r="H409" s="234"/>
      <c r="I409" s="240"/>
      <c r="J409" s="240"/>
      <c r="K409" s="240"/>
      <c r="L409" s="240"/>
      <c r="M409" s="240"/>
      <c r="N409" s="240"/>
      <c r="O409" s="240"/>
      <c r="P409" s="224"/>
      <c r="Q409" s="224"/>
      <c r="R409" s="235"/>
      <c r="S409" s="235"/>
      <c r="T409" s="224"/>
      <c r="U409" s="224"/>
      <c r="V409" s="230"/>
      <c r="W409" s="224"/>
      <c r="X409" s="224"/>
      <c r="Y409" s="230"/>
      <c r="Z409" s="224"/>
      <c r="AA409" s="224"/>
      <c r="AB409" s="238"/>
      <c r="AC409" s="238"/>
      <c r="AD409" s="226" t="s">
        <v>4069</v>
      </c>
      <c r="AE409" s="226"/>
      <c r="AF409" s="226"/>
      <c r="AG409" s="226"/>
      <c r="AH409" s="226"/>
      <c r="AI409" s="1334"/>
      <c r="AJ409" s="243"/>
    </row>
    <row r="410" spans="1:36" ht="19.899999999999999" customHeight="1">
      <c r="A410" s="230">
        <v>202</v>
      </c>
      <c r="B410" s="224" t="s">
        <v>2798</v>
      </c>
      <c r="C410" s="224" t="s">
        <v>202</v>
      </c>
      <c r="D410" s="224" t="s">
        <v>452</v>
      </c>
      <c r="E410" s="224">
        <v>57.45</v>
      </c>
      <c r="F410" s="238"/>
      <c r="G410" s="239">
        <v>285.33</v>
      </c>
      <c r="H410" s="234">
        <f>H408+F409</f>
        <v>76801.10011935675</v>
      </c>
      <c r="I410" s="240"/>
      <c r="J410" s="240"/>
      <c r="K410" s="240"/>
      <c r="L410" s="240"/>
      <c r="M410" s="240" t="s">
        <v>2112</v>
      </c>
      <c r="N410" s="240"/>
      <c r="O410" s="240"/>
      <c r="P410" s="224">
        <v>208.77199999999999</v>
      </c>
      <c r="Q410" s="224" t="s">
        <v>4070</v>
      </c>
      <c r="R410" s="235">
        <f t="shared" ref="R410" si="781">F409+F411</f>
        <v>685.33199999999999</v>
      </c>
      <c r="S410" s="235">
        <f t="shared" ref="S410" si="782">R410/2</f>
        <v>342.666</v>
      </c>
      <c r="T410" s="224">
        <v>65</v>
      </c>
      <c r="U410" s="224">
        <v>214</v>
      </c>
      <c r="V410" s="230">
        <f t="shared" ref="V410" si="783">T410+U410</f>
        <v>279</v>
      </c>
      <c r="W410" s="224">
        <v>101</v>
      </c>
      <c r="X410" s="224">
        <v>210</v>
      </c>
      <c r="Y410" s="230">
        <f t="shared" ref="Y410" si="784">W410+X410</f>
        <v>311</v>
      </c>
      <c r="Z410" s="224" t="s">
        <v>4071</v>
      </c>
      <c r="AA410" s="224" t="s">
        <v>4072</v>
      </c>
      <c r="AB410" s="238">
        <v>552074.40300000005</v>
      </c>
      <c r="AC410" s="238">
        <v>3258338.699</v>
      </c>
      <c r="AD410" s="226"/>
      <c r="AE410" s="226"/>
      <c r="AF410" s="226"/>
      <c r="AG410" s="226"/>
      <c r="AH410" s="226" t="s">
        <v>1726</v>
      </c>
      <c r="AI410" s="1334"/>
      <c r="AJ410" s="243"/>
    </row>
    <row r="411" spans="1:36" ht="19.899999999999999" customHeight="1">
      <c r="A411" s="230"/>
      <c r="B411" s="224"/>
      <c r="C411" s="224"/>
      <c r="D411" s="224"/>
      <c r="E411" s="224"/>
      <c r="F411" s="238">
        <v>400</v>
      </c>
      <c r="G411" s="239"/>
      <c r="H411" s="234"/>
      <c r="I411" s="240"/>
      <c r="J411" s="240"/>
      <c r="K411" s="240"/>
      <c r="L411" s="240"/>
      <c r="M411" s="240"/>
      <c r="N411" s="240"/>
      <c r="O411" s="240"/>
      <c r="P411" s="224"/>
      <c r="Q411" s="224"/>
      <c r="R411" s="235"/>
      <c r="S411" s="235"/>
      <c r="T411" s="224"/>
      <c r="U411" s="224"/>
      <c r="V411" s="230"/>
      <c r="W411" s="224"/>
      <c r="X411" s="224"/>
      <c r="Y411" s="230"/>
      <c r="Z411" s="224"/>
      <c r="AA411" s="224"/>
      <c r="AB411" s="238"/>
      <c r="AC411" s="238"/>
      <c r="AD411" s="226" t="s">
        <v>2927</v>
      </c>
      <c r="AE411" s="226"/>
      <c r="AF411" s="226"/>
      <c r="AG411" s="226"/>
      <c r="AH411" s="226"/>
      <c r="AI411" s="1334"/>
      <c r="AJ411" s="243"/>
    </row>
    <row r="412" spans="1:36" ht="19.899999999999999" customHeight="1">
      <c r="A412" s="230">
        <v>203</v>
      </c>
      <c r="B412" s="224" t="s">
        <v>2112</v>
      </c>
      <c r="C412" s="224" t="s">
        <v>94</v>
      </c>
      <c r="D412" s="224" t="s">
        <v>69</v>
      </c>
      <c r="E412" s="224">
        <v>54.72</v>
      </c>
      <c r="F412" s="238"/>
      <c r="G412" s="239"/>
      <c r="H412" s="234">
        <f>H410+F411</f>
        <v>77201.10011935675</v>
      </c>
      <c r="I412" s="240"/>
      <c r="J412" s="240"/>
      <c r="K412" s="240"/>
      <c r="L412" s="240"/>
      <c r="M412" s="240" t="s">
        <v>2112</v>
      </c>
      <c r="N412" s="240"/>
      <c r="O412" s="240"/>
      <c r="P412" s="224">
        <v>209.31700000000001</v>
      </c>
      <c r="Q412" s="224" t="s">
        <v>2112</v>
      </c>
      <c r="R412" s="235">
        <f t="shared" ref="R412" si="785">F411+F413</f>
        <v>800</v>
      </c>
      <c r="S412" s="235">
        <f t="shared" ref="S412" si="786">R412/2</f>
        <v>400</v>
      </c>
      <c r="T412" s="224">
        <v>186</v>
      </c>
      <c r="U412" s="224">
        <v>214</v>
      </c>
      <c r="V412" s="230">
        <f t="shared" ref="V412" si="787">T412+U412</f>
        <v>400</v>
      </c>
      <c r="W412" s="224">
        <v>191</v>
      </c>
      <c r="X412" s="224">
        <v>210</v>
      </c>
      <c r="Y412" s="230">
        <f t="shared" ref="Y412" si="788">W412+X412</f>
        <v>401</v>
      </c>
      <c r="Z412" s="224" t="s">
        <v>4073</v>
      </c>
      <c r="AA412" s="224" t="s">
        <v>4074</v>
      </c>
      <c r="AB412" s="238">
        <v>551884.70799999998</v>
      </c>
      <c r="AC412" s="238">
        <v>3258690.858</v>
      </c>
      <c r="AD412" s="226"/>
      <c r="AE412" s="226"/>
      <c r="AF412" s="226"/>
      <c r="AG412" s="226"/>
      <c r="AH412" s="226" t="s">
        <v>1726</v>
      </c>
      <c r="AI412" s="1334"/>
      <c r="AJ412" s="243"/>
    </row>
    <row r="413" spans="1:36" ht="19.899999999999999" customHeight="1">
      <c r="A413" s="230"/>
      <c r="B413" s="224"/>
      <c r="C413" s="224"/>
      <c r="D413" s="224"/>
      <c r="E413" s="224"/>
      <c r="F413" s="238">
        <v>400</v>
      </c>
      <c r="G413" s="239"/>
      <c r="H413" s="234"/>
      <c r="I413" s="240"/>
      <c r="J413" s="240"/>
      <c r="K413" s="240"/>
      <c r="L413" s="240"/>
      <c r="M413" s="240"/>
      <c r="N413" s="240"/>
      <c r="O413" s="240"/>
      <c r="P413" s="224"/>
      <c r="Q413" s="224"/>
      <c r="R413" s="235"/>
      <c r="S413" s="235"/>
      <c r="T413" s="224"/>
      <c r="U413" s="224"/>
      <c r="V413" s="230"/>
      <c r="W413" s="224"/>
      <c r="X413" s="224"/>
      <c r="Y413" s="230"/>
      <c r="Z413" s="224"/>
      <c r="AA413" s="224"/>
      <c r="AB413" s="238"/>
      <c r="AC413" s="238"/>
      <c r="AD413" s="226" t="s">
        <v>2601</v>
      </c>
      <c r="AE413" s="226"/>
      <c r="AF413" s="226"/>
      <c r="AG413" s="226"/>
      <c r="AH413" s="226"/>
      <c r="AI413" s="1334"/>
      <c r="AJ413" s="243"/>
    </row>
    <row r="414" spans="1:36" ht="19.899999999999999" customHeight="1">
      <c r="A414" s="230">
        <v>204</v>
      </c>
      <c r="B414" s="224" t="s">
        <v>2112</v>
      </c>
      <c r="C414" s="224" t="s">
        <v>95</v>
      </c>
      <c r="D414" s="224" t="s">
        <v>64</v>
      </c>
      <c r="E414" s="224">
        <v>51.72</v>
      </c>
      <c r="F414" s="238"/>
      <c r="G414" s="239"/>
      <c r="H414" s="234">
        <f>H412+F413</f>
        <v>77601.10011935675</v>
      </c>
      <c r="I414" s="240"/>
      <c r="J414" s="240"/>
      <c r="K414" s="240"/>
      <c r="L414" s="240"/>
      <c r="M414" s="240" t="s">
        <v>2112</v>
      </c>
      <c r="N414" s="240"/>
      <c r="O414" s="240"/>
      <c r="P414" s="224">
        <v>209.50200000000001</v>
      </c>
      <c r="Q414" s="224" t="s">
        <v>2112</v>
      </c>
      <c r="R414" s="235">
        <f t="shared" ref="R414" si="789">F413+F415</f>
        <v>707.49400000000003</v>
      </c>
      <c r="S414" s="235">
        <f t="shared" ref="S414" si="790">R414/2</f>
        <v>353.74700000000001</v>
      </c>
      <c r="T414" s="224">
        <v>187</v>
      </c>
      <c r="U414" s="224">
        <v>143</v>
      </c>
      <c r="V414" s="230">
        <f t="shared" ref="V414" si="791">T414+U414</f>
        <v>330</v>
      </c>
      <c r="W414" s="224">
        <v>191</v>
      </c>
      <c r="X414" s="224">
        <v>147</v>
      </c>
      <c r="Y414" s="230">
        <f t="shared" ref="Y414" si="792">W414+X414</f>
        <v>338</v>
      </c>
      <c r="Z414" s="224" t="s">
        <v>4075</v>
      </c>
      <c r="AA414" s="224" t="s">
        <v>4076</v>
      </c>
      <c r="AB414" s="238">
        <v>551695.01199999999</v>
      </c>
      <c r="AC414" s="238">
        <v>3259043.0159999998</v>
      </c>
      <c r="AD414" s="226"/>
      <c r="AE414" s="226"/>
      <c r="AF414" s="226"/>
      <c r="AG414" s="226"/>
      <c r="AH414" s="226" t="s">
        <v>1726</v>
      </c>
      <c r="AI414" s="1334"/>
      <c r="AJ414" s="243"/>
    </row>
    <row r="415" spans="1:36" ht="19.899999999999999" customHeight="1">
      <c r="A415" s="230"/>
      <c r="B415" s="224"/>
      <c r="C415" s="224"/>
      <c r="D415" s="224"/>
      <c r="E415" s="224"/>
      <c r="F415" s="238">
        <v>307.49400000000003</v>
      </c>
      <c r="G415" s="239"/>
      <c r="H415" s="234"/>
      <c r="I415" s="240"/>
      <c r="J415" s="240"/>
      <c r="K415" s="240"/>
      <c r="L415" s="240"/>
      <c r="M415" s="240"/>
      <c r="N415" s="240"/>
      <c r="O415" s="240"/>
      <c r="P415" s="224"/>
      <c r="Q415" s="224"/>
      <c r="R415" s="235"/>
      <c r="S415" s="235"/>
      <c r="T415" s="224"/>
      <c r="U415" s="224"/>
      <c r="V415" s="230"/>
      <c r="W415" s="224"/>
      <c r="X415" s="224"/>
      <c r="Y415" s="230"/>
      <c r="Z415" s="224"/>
      <c r="AA415" s="224"/>
      <c r="AB415" s="238"/>
      <c r="AC415" s="238"/>
      <c r="AD415" s="226" t="s">
        <v>4077</v>
      </c>
      <c r="AE415" s="226"/>
      <c r="AF415" s="226"/>
      <c r="AG415" s="226"/>
      <c r="AH415" s="226"/>
      <c r="AI415" s="1334"/>
      <c r="AJ415" s="243"/>
    </row>
    <row r="416" spans="1:36" ht="19.899999999999999" customHeight="1">
      <c r="A416" s="230">
        <v>205</v>
      </c>
      <c r="B416" s="224" t="s">
        <v>2823</v>
      </c>
      <c r="C416" s="224" t="s">
        <v>445</v>
      </c>
      <c r="D416" s="224" t="s">
        <v>453</v>
      </c>
      <c r="E416" s="224">
        <v>53.35</v>
      </c>
      <c r="F416" s="238"/>
      <c r="G416" s="239">
        <f>SUM(F411:F415)</f>
        <v>1107.4940000000001</v>
      </c>
      <c r="H416" s="234">
        <f>H414+F415</f>
        <v>77908.594119356756</v>
      </c>
      <c r="I416" s="240"/>
      <c r="J416" s="240"/>
      <c r="K416" s="240"/>
      <c r="L416" s="240"/>
      <c r="M416" s="240" t="s">
        <v>2112</v>
      </c>
      <c r="N416" s="240"/>
      <c r="O416" s="240"/>
      <c r="P416" s="224">
        <v>208.90600000000001</v>
      </c>
      <c r="Q416" s="224" t="s">
        <v>4078</v>
      </c>
      <c r="R416" s="235">
        <f t="shared" ref="R416" si="793">F415+F417</f>
        <v>652.495</v>
      </c>
      <c r="S416" s="235">
        <f t="shared" ref="S416" si="794">R416/2</f>
        <v>326.2475</v>
      </c>
      <c r="T416" s="224">
        <v>165</v>
      </c>
      <c r="U416" s="224">
        <v>229</v>
      </c>
      <c r="V416" s="230">
        <f t="shared" ref="V416" si="795">T416+U416</f>
        <v>394</v>
      </c>
      <c r="W416" s="224">
        <v>162</v>
      </c>
      <c r="X416" s="224">
        <v>206</v>
      </c>
      <c r="Y416" s="230">
        <f t="shared" ref="Y416" si="796">W416+X416</f>
        <v>368</v>
      </c>
      <c r="Z416" s="224" t="s">
        <v>4079</v>
      </c>
      <c r="AA416" s="224" t="s">
        <v>4080</v>
      </c>
      <c r="AB416" s="238">
        <v>551549.18700000003</v>
      </c>
      <c r="AC416" s="238">
        <v>3259313.733</v>
      </c>
      <c r="AD416" s="226"/>
      <c r="AE416" s="226"/>
      <c r="AF416" s="226"/>
      <c r="AG416" s="226"/>
      <c r="AH416" s="226" t="s">
        <v>1726</v>
      </c>
      <c r="AI416" s="1334"/>
      <c r="AJ416" s="243"/>
    </row>
    <row r="417" spans="1:36" ht="42">
      <c r="A417" s="230"/>
      <c r="B417" s="224"/>
      <c r="C417" s="224"/>
      <c r="D417" s="224"/>
      <c r="E417" s="224"/>
      <c r="F417" s="238">
        <v>345.00099999999998</v>
      </c>
      <c r="G417" s="239"/>
      <c r="H417" s="234"/>
      <c r="I417" s="240"/>
      <c r="J417" s="240"/>
      <c r="K417" s="240"/>
      <c r="L417" s="240"/>
      <c r="M417" s="240"/>
      <c r="N417" s="240"/>
      <c r="O417" s="240"/>
      <c r="P417" s="224"/>
      <c r="Q417" s="224"/>
      <c r="R417" s="235"/>
      <c r="S417" s="235"/>
      <c r="T417" s="224"/>
      <c r="U417" s="224"/>
      <c r="V417" s="230"/>
      <c r="W417" s="224"/>
      <c r="X417" s="224"/>
      <c r="Y417" s="230"/>
      <c r="Z417" s="224"/>
      <c r="AA417" s="224"/>
      <c r="AB417" s="238"/>
      <c r="AC417" s="238"/>
      <c r="AD417" s="230" t="s">
        <v>4081</v>
      </c>
      <c r="AE417" s="226"/>
      <c r="AF417" s="226"/>
      <c r="AG417" s="226"/>
      <c r="AH417" s="226"/>
      <c r="AI417" s="1334"/>
      <c r="AJ417" s="243"/>
    </row>
    <row r="418" spans="1:36" ht="19.899999999999999" customHeight="1">
      <c r="A418" s="230">
        <v>206</v>
      </c>
      <c r="B418" s="224" t="s">
        <v>2112</v>
      </c>
      <c r="C418" s="224" t="s">
        <v>446</v>
      </c>
      <c r="D418" s="224" t="s">
        <v>67</v>
      </c>
      <c r="E418" s="224">
        <v>45.72</v>
      </c>
      <c r="F418" s="238"/>
      <c r="G418" s="239"/>
      <c r="H418" s="234">
        <f>H416+F417</f>
        <v>78253.59511935676</v>
      </c>
      <c r="I418" s="240"/>
      <c r="J418" s="240"/>
      <c r="K418" s="240"/>
      <c r="L418" s="240"/>
      <c r="M418" s="240" t="s">
        <v>2112</v>
      </c>
      <c r="N418" s="240"/>
      <c r="O418" s="240"/>
      <c r="P418" s="224">
        <v>208.87100000000001</v>
      </c>
      <c r="Q418" s="224" t="s">
        <v>2112</v>
      </c>
      <c r="R418" s="235">
        <f t="shared" ref="R418" si="797">F417+F419</f>
        <v>605.00099999999998</v>
      </c>
      <c r="S418" s="235">
        <f t="shared" ref="S418" si="798">R418/2</f>
        <v>302.50049999999999</v>
      </c>
      <c r="T418" s="224">
        <v>117</v>
      </c>
      <c r="U418" s="224">
        <v>127</v>
      </c>
      <c r="V418" s="230">
        <f t="shared" ref="V418" si="799">T418+U418</f>
        <v>244</v>
      </c>
      <c r="W418" s="224">
        <v>140</v>
      </c>
      <c r="X418" s="224">
        <v>129</v>
      </c>
      <c r="Y418" s="230">
        <f t="shared" ref="Y418" si="800">W418+X418</f>
        <v>269</v>
      </c>
      <c r="Z418" s="224" t="s">
        <v>4082</v>
      </c>
      <c r="AA418" s="224" t="s">
        <v>4083</v>
      </c>
      <c r="AB418" s="238">
        <v>551462.88600000006</v>
      </c>
      <c r="AC418" s="238">
        <v>3259647.7659999998</v>
      </c>
      <c r="AD418" s="226"/>
      <c r="AE418" s="226"/>
      <c r="AF418" s="226"/>
      <c r="AG418" s="226"/>
      <c r="AH418" s="226" t="s">
        <v>1726</v>
      </c>
      <c r="AI418" s="1334"/>
      <c r="AJ418" s="243"/>
    </row>
    <row r="419" spans="1:36" ht="19.899999999999999" customHeight="1">
      <c r="A419" s="230"/>
      <c r="B419" s="224"/>
      <c r="C419" s="224"/>
      <c r="D419" s="224"/>
      <c r="E419" s="224"/>
      <c r="F419" s="238">
        <v>260</v>
      </c>
      <c r="G419" s="239"/>
      <c r="H419" s="234"/>
      <c r="I419" s="240"/>
      <c r="J419" s="240"/>
      <c r="K419" s="240"/>
      <c r="L419" s="240"/>
      <c r="M419" s="240"/>
      <c r="N419" s="240"/>
      <c r="O419" s="240"/>
      <c r="P419" s="224"/>
      <c r="Q419" s="224"/>
      <c r="R419" s="235"/>
      <c r="S419" s="235"/>
      <c r="T419" s="224"/>
      <c r="U419" s="224"/>
      <c r="V419" s="230"/>
      <c r="W419" s="224"/>
      <c r="X419" s="224"/>
      <c r="Y419" s="230"/>
      <c r="Z419" s="224"/>
      <c r="AA419" s="224"/>
      <c r="AB419" s="238"/>
      <c r="AC419" s="238"/>
      <c r="AD419" s="226" t="s">
        <v>2622</v>
      </c>
      <c r="AE419" s="226"/>
      <c r="AF419" s="226"/>
      <c r="AG419" s="226"/>
      <c r="AH419" s="226"/>
      <c r="AI419" s="1334"/>
      <c r="AJ419" s="243"/>
    </row>
    <row r="420" spans="1:36" ht="19.899999999999999" customHeight="1">
      <c r="A420" s="230">
        <v>207</v>
      </c>
      <c r="B420" s="224" t="s">
        <v>2112</v>
      </c>
      <c r="C420" s="224" t="s">
        <v>447</v>
      </c>
      <c r="D420" s="224" t="s">
        <v>67</v>
      </c>
      <c r="E420" s="224">
        <v>45.72</v>
      </c>
      <c r="F420" s="238"/>
      <c r="G420" s="239"/>
      <c r="H420" s="234">
        <f>H418+F419</f>
        <v>78513.59511935676</v>
      </c>
      <c r="I420" s="240"/>
      <c r="J420" s="240"/>
      <c r="K420" s="240"/>
      <c r="L420" s="240"/>
      <c r="M420" s="240" t="s">
        <v>2112</v>
      </c>
      <c r="N420" s="240"/>
      <c r="O420" s="240"/>
      <c r="P420" s="224">
        <v>209.184</v>
      </c>
      <c r="Q420" s="224" t="s">
        <v>2112</v>
      </c>
      <c r="R420" s="235">
        <f t="shared" ref="R420" si="801">F419+F421</f>
        <v>587.26299999999992</v>
      </c>
      <c r="S420" s="235">
        <f t="shared" ref="S420" si="802">R420/2</f>
        <v>293.63149999999996</v>
      </c>
      <c r="T420" s="224">
        <v>133</v>
      </c>
      <c r="U420" s="224">
        <v>160</v>
      </c>
      <c r="V420" s="230">
        <f t="shared" ref="V420" si="803">T420+U420</f>
        <v>293</v>
      </c>
      <c r="W420" s="224">
        <v>132</v>
      </c>
      <c r="X420" s="224">
        <v>162</v>
      </c>
      <c r="Y420" s="230">
        <f t="shared" ref="Y420" si="804">W420+X420</f>
        <v>294</v>
      </c>
      <c r="Z420" s="224" t="s">
        <v>4084</v>
      </c>
      <c r="AA420" s="224" t="s">
        <v>4085</v>
      </c>
      <c r="AB420" s="238">
        <v>551397.84699999995</v>
      </c>
      <c r="AC420" s="238">
        <v>3259899.5</v>
      </c>
      <c r="AD420" s="226"/>
      <c r="AE420" s="226"/>
      <c r="AF420" s="226"/>
      <c r="AG420" s="226"/>
      <c r="AH420" s="226" t="s">
        <v>1726</v>
      </c>
      <c r="AI420" s="1334"/>
      <c r="AJ420" s="243"/>
    </row>
    <row r="421" spans="1:36" ht="19.899999999999999" customHeight="1">
      <c r="A421" s="230"/>
      <c r="B421" s="224"/>
      <c r="C421" s="224"/>
      <c r="D421" s="224"/>
      <c r="E421" s="224"/>
      <c r="F421" s="238">
        <v>327.26299999999998</v>
      </c>
      <c r="G421" s="239"/>
      <c r="H421" s="234"/>
      <c r="I421" s="240"/>
      <c r="J421" s="240"/>
      <c r="K421" s="240"/>
      <c r="L421" s="240"/>
      <c r="M421" s="240"/>
      <c r="N421" s="240"/>
      <c r="O421" s="240"/>
      <c r="P421" s="224"/>
      <c r="Q421" s="224"/>
      <c r="R421" s="235"/>
      <c r="S421" s="235"/>
      <c r="T421" s="224"/>
      <c r="U421" s="224"/>
      <c r="V421" s="230"/>
      <c r="W421" s="224"/>
      <c r="X421" s="224"/>
      <c r="Y421" s="230"/>
      <c r="Z421" s="224"/>
      <c r="AA421" s="224"/>
      <c r="AB421" s="238"/>
      <c r="AC421" s="238"/>
      <c r="AD421" s="226" t="s">
        <v>4086</v>
      </c>
      <c r="AE421" s="226"/>
      <c r="AF421" s="226"/>
      <c r="AG421" s="226"/>
      <c r="AH421" s="226"/>
      <c r="AI421" s="1334"/>
      <c r="AJ421" s="243"/>
    </row>
    <row r="422" spans="1:36" ht="19.899999999999999" customHeight="1">
      <c r="A422" s="230">
        <v>208</v>
      </c>
      <c r="B422" s="224" t="s">
        <v>2848</v>
      </c>
      <c r="C422" s="224" t="s">
        <v>100</v>
      </c>
      <c r="D422" s="224" t="s">
        <v>454</v>
      </c>
      <c r="E422" s="224">
        <v>45.45</v>
      </c>
      <c r="F422" s="238"/>
      <c r="G422" s="239">
        <f>SUM(F417:F421)</f>
        <v>932.2639999999999</v>
      </c>
      <c r="H422" s="234">
        <f>H420+F421</f>
        <v>78840.858119356766</v>
      </c>
      <c r="I422" s="240"/>
      <c r="J422" s="240"/>
      <c r="K422" s="240"/>
      <c r="L422" s="240"/>
      <c r="M422" s="240" t="s">
        <v>2112</v>
      </c>
      <c r="N422" s="240"/>
      <c r="O422" s="240"/>
      <c r="P422" s="224">
        <v>209.24700000000001</v>
      </c>
      <c r="Q422" s="224" t="s">
        <v>4087</v>
      </c>
      <c r="R422" s="235">
        <f t="shared" ref="R422" si="805">F421+F423</f>
        <v>593.26299999999992</v>
      </c>
      <c r="S422" s="235">
        <f t="shared" ref="S422" si="806">R422/2</f>
        <v>296.63149999999996</v>
      </c>
      <c r="T422" s="224">
        <v>167</v>
      </c>
      <c r="U422" s="224">
        <v>108</v>
      </c>
      <c r="V422" s="230">
        <f t="shared" ref="V422" si="807">T422+U422</f>
        <v>275</v>
      </c>
      <c r="W422" s="224">
        <v>166</v>
      </c>
      <c r="X422" s="224">
        <v>121</v>
      </c>
      <c r="Y422" s="230">
        <f t="shared" ref="Y422" si="808">W422+X422</f>
        <v>287</v>
      </c>
      <c r="Z422" s="224" t="s">
        <v>4088</v>
      </c>
      <c r="AA422" s="224" t="s">
        <v>4089</v>
      </c>
      <c r="AB422" s="238">
        <v>551315.98300000001</v>
      </c>
      <c r="AC422" s="238">
        <v>3260216.358</v>
      </c>
      <c r="AD422" s="226"/>
      <c r="AE422" s="226"/>
      <c r="AF422" s="226"/>
      <c r="AG422" s="226"/>
      <c r="AH422" s="226" t="s">
        <v>1726</v>
      </c>
      <c r="AI422" s="1334"/>
      <c r="AJ422" s="243"/>
    </row>
    <row r="423" spans="1:36" ht="19.899999999999999" customHeight="1">
      <c r="A423" s="230"/>
      <c r="B423" s="224"/>
      <c r="C423" s="224"/>
      <c r="D423" s="224"/>
      <c r="E423" s="224"/>
      <c r="F423" s="238">
        <v>266</v>
      </c>
      <c r="G423" s="239"/>
      <c r="H423" s="234"/>
      <c r="I423" s="240"/>
      <c r="J423" s="240"/>
      <c r="K423" s="240"/>
      <c r="L423" s="240"/>
      <c r="M423" s="240"/>
      <c r="N423" s="240"/>
      <c r="O423" s="240"/>
      <c r="P423" s="224"/>
      <c r="Q423" s="224"/>
      <c r="R423" s="235"/>
      <c r="S423" s="235"/>
      <c r="T423" s="224"/>
      <c r="U423" s="224"/>
      <c r="V423" s="230"/>
      <c r="W423" s="224"/>
      <c r="X423" s="224"/>
      <c r="Y423" s="230"/>
      <c r="Z423" s="224"/>
      <c r="AA423" s="224"/>
      <c r="AB423" s="238"/>
      <c r="AC423" s="238"/>
      <c r="AD423" s="226" t="s">
        <v>2673</v>
      </c>
      <c r="AE423" s="226"/>
      <c r="AF423" s="226"/>
      <c r="AG423" s="226"/>
      <c r="AH423" s="226"/>
      <c r="AI423" s="1334"/>
      <c r="AJ423" s="243"/>
    </row>
    <row r="424" spans="1:36" ht="19.899999999999999" customHeight="1">
      <c r="A424" s="230">
        <v>209</v>
      </c>
      <c r="B424" s="224" t="s">
        <v>2112</v>
      </c>
      <c r="C424" s="224" t="s">
        <v>455</v>
      </c>
      <c r="D424" s="224" t="s">
        <v>54</v>
      </c>
      <c r="E424" s="224">
        <v>48.72</v>
      </c>
      <c r="F424" s="238"/>
      <c r="G424" s="239"/>
      <c r="H424" s="234">
        <f>H422+F423</f>
        <v>79106.858119356766</v>
      </c>
      <c r="I424" s="240"/>
      <c r="J424" s="240"/>
      <c r="K424" s="240"/>
      <c r="L424" s="240"/>
      <c r="M424" s="240" t="s">
        <v>2112</v>
      </c>
      <c r="N424" s="240"/>
      <c r="O424" s="240"/>
      <c r="P424" s="224">
        <v>209.273</v>
      </c>
      <c r="Q424" s="224" t="s">
        <v>2112</v>
      </c>
      <c r="R424" s="235">
        <f t="shared" ref="R424" si="809">F423+F425</f>
        <v>498.29499999999996</v>
      </c>
      <c r="S424" s="235">
        <f t="shared" ref="S424" si="810">R424/2</f>
        <v>249.14749999999998</v>
      </c>
      <c r="T424" s="224">
        <v>158</v>
      </c>
      <c r="U424" s="224">
        <v>145</v>
      </c>
      <c r="V424" s="230">
        <f t="shared" ref="V424" si="811">T424+U424</f>
        <v>303</v>
      </c>
      <c r="W424" s="224">
        <v>145</v>
      </c>
      <c r="X424" s="224">
        <v>130</v>
      </c>
      <c r="Y424" s="230">
        <f t="shared" ref="Y424" si="812">W424+X424</f>
        <v>275</v>
      </c>
      <c r="Z424" s="224" t="s">
        <v>4090</v>
      </c>
      <c r="AA424" s="224" t="s">
        <v>4091</v>
      </c>
      <c r="AB424" s="238">
        <v>551124.69799999997</v>
      </c>
      <c r="AC424" s="238">
        <v>3260401.1979999999</v>
      </c>
      <c r="AD424" s="226"/>
      <c r="AE424" s="226"/>
      <c r="AF424" s="226"/>
      <c r="AG424" s="226"/>
      <c r="AH424" s="226" t="s">
        <v>1726</v>
      </c>
      <c r="AI424" s="1334"/>
      <c r="AJ424" s="243"/>
    </row>
    <row r="425" spans="1:36" ht="19.899999999999999" customHeight="1">
      <c r="A425" s="230"/>
      <c r="B425" s="224"/>
      <c r="C425" s="224"/>
      <c r="D425" s="224"/>
      <c r="E425" s="224"/>
      <c r="F425" s="238">
        <v>232.29499999999999</v>
      </c>
      <c r="G425" s="239"/>
      <c r="H425" s="234"/>
      <c r="I425" s="240"/>
      <c r="J425" s="240"/>
      <c r="K425" s="240"/>
      <c r="L425" s="240"/>
      <c r="M425" s="240"/>
      <c r="N425" s="240"/>
      <c r="O425" s="240"/>
      <c r="P425" s="224"/>
      <c r="Q425" s="224"/>
      <c r="R425" s="235"/>
      <c r="S425" s="235"/>
      <c r="T425" s="224"/>
      <c r="U425" s="224"/>
      <c r="V425" s="230"/>
      <c r="W425" s="224"/>
      <c r="X425" s="224"/>
      <c r="Y425" s="230"/>
      <c r="Z425" s="224"/>
      <c r="AA425" s="224"/>
      <c r="AB425" s="238"/>
      <c r="AC425" s="238"/>
      <c r="AD425" s="226"/>
      <c r="AE425" s="226"/>
      <c r="AF425" s="226"/>
      <c r="AG425" s="226"/>
      <c r="AH425" s="226"/>
      <c r="AI425" s="1334"/>
      <c r="AJ425" s="243"/>
    </row>
    <row r="426" spans="1:36" ht="19.899999999999999" customHeight="1">
      <c r="A426" s="230">
        <v>210</v>
      </c>
      <c r="B426" s="224" t="s">
        <v>2864</v>
      </c>
      <c r="C426" s="224" t="s">
        <v>206</v>
      </c>
      <c r="D426" s="224" t="s">
        <v>465</v>
      </c>
      <c r="E426" s="224">
        <v>45.85</v>
      </c>
      <c r="F426" s="238"/>
      <c r="G426" s="239">
        <f>SUM(F423:F425)</f>
        <v>498.29499999999996</v>
      </c>
      <c r="H426" s="234">
        <f>H424+F425</f>
        <v>79339.153119356764</v>
      </c>
      <c r="I426" s="240"/>
      <c r="J426" s="240"/>
      <c r="K426" s="240"/>
      <c r="L426" s="240"/>
      <c r="M426" s="240" t="s">
        <v>2112</v>
      </c>
      <c r="N426" s="240"/>
      <c r="O426" s="240"/>
      <c r="P426" s="224">
        <v>208.83099999999999</v>
      </c>
      <c r="Q426" s="224" t="s">
        <v>4092</v>
      </c>
      <c r="R426" s="235">
        <f t="shared" ref="R426" si="813">F425+F427</f>
        <v>583.99099999999999</v>
      </c>
      <c r="S426" s="235">
        <f t="shared" ref="S426" si="814">R426/2</f>
        <v>291.99549999999999</v>
      </c>
      <c r="T426" s="224">
        <v>87</v>
      </c>
      <c r="U426" s="224">
        <v>149</v>
      </c>
      <c r="V426" s="230">
        <f t="shared" ref="V426" si="815">T426+U426</f>
        <v>236</v>
      </c>
      <c r="W426" s="224">
        <v>102</v>
      </c>
      <c r="X426" s="224">
        <v>159</v>
      </c>
      <c r="Y426" s="230">
        <f t="shared" ref="Y426" si="816">W426+X426</f>
        <v>261</v>
      </c>
      <c r="Z426" s="224" t="s">
        <v>4093</v>
      </c>
      <c r="AA426" s="224" t="s">
        <v>4094</v>
      </c>
      <c r="AB426" s="238">
        <v>550957.65</v>
      </c>
      <c r="AC426" s="238">
        <v>3260562.6170000001</v>
      </c>
      <c r="AD426" s="226"/>
      <c r="AE426" s="226"/>
      <c r="AF426" s="226"/>
      <c r="AG426" s="226"/>
      <c r="AH426" s="226" t="s">
        <v>1726</v>
      </c>
      <c r="AI426" s="1334"/>
      <c r="AJ426" s="243"/>
    </row>
    <row r="427" spans="1:36" ht="42">
      <c r="A427" s="230"/>
      <c r="B427" s="224"/>
      <c r="C427" s="224"/>
      <c r="D427" s="224"/>
      <c r="E427" s="224"/>
      <c r="F427" s="238">
        <v>351.69600000000003</v>
      </c>
      <c r="G427" s="239"/>
      <c r="H427" s="234"/>
      <c r="I427" s="240"/>
      <c r="J427" s="240"/>
      <c r="K427" s="240"/>
      <c r="L427" s="240"/>
      <c r="M427" s="240"/>
      <c r="N427" s="240"/>
      <c r="O427" s="240"/>
      <c r="P427" s="224"/>
      <c r="Q427" s="224"/>
      <c r="R427" s="235"/>
      <c r="S427" s="235"/>
      <c r="T427" s="224"/>
      <c r="U427" s="224"/>
      <c r="V427" s="230"/>
      <c r="W427" s="224"/>
      <c r="X427" s="224"/>
      <c r="Y427" s="230"/>
      <c r="Z427" s="224"/>
      <c r="AA427" s="224"/>
      <c r="AB427" s="238"/>
      <c r="AC427" s="238"/>
      <c r="AD427" s="230" t="s">
        <v>4095</v>
      </c>
      <c r="AE427" s="226"/>
      <c r="AF427" s="226"/>
      <c r="AG427" s="226"/>
      <c r="AH427" s="226"/>
      <c r="AI427" s="1334"/>
      <c r="AJ427" s="243"/>
    </row>
    <row r="428" spans="1:36" ht="19.899999999999999" customHeight="1">
      <c r="A428" s="230">
        <v>211</v>
      </c>
      <c r="B428" s="224" t="s">
        <v>2869</v>
      </c>
      <c r="C428" s="224" t="s">
        <v>203</v>
      </c>
      <c r="D428" s="224" t="s">
        <v>466</v>
      </c>
      <c r="E428" s="224">
        <v>50.55</v>
      </c>
      <c r="F428" s="238"/>
      <c r="G428" s="239">
        <v>351.7</v>
      </c>
      <c r="H428" s="234">
        <f>H426+F427</f>
        <v>79690.849119356761</v>
      </c>
      <c r="I428" s="240"/>
      <c r="J428" s="240"/>
      <c r="K428" s="240"/>
      <c r="L428" s="240"/>
      <c r="M428" s="240" t="s">
        <v>2112</v>
      </c>
      <c r="N428" s="240"/>
      <c r="O428" s="240"/>
      <c r="P428" s="224">
        <v>208.554</v>
      </c>
      <c r="Q428" s="224" t="s">
        <v>4096</v>
      </c>
      <c r="R428" s="235">
        <f t="shared" ref="R428" si="817">F427+F429</f>
        <v>751.1110000000001</v>
      </c>
      <c r="S428" s="235">
        <f t="shared" ref="S428" si="818">R428/2</f>
        <v>375.55550000000005</v>
      </c>
      <c r="T428" s="224">
        <v>203</v>
      </c>
      <c r="U428" s="224">
        <v>202</v>
      </c>
      <c r="V428" s="230">
        <f t="shared" ref="V428" si="819">T428+U428</f>
        <v>405</v>
      </c>
      <c r="W428" s="224">
        <v>194</v>
      </c>
      <c r="X428" s="224">
        <v>201</v>
      </c>
      <c r="Y428" s="230">
        <f t="shared" ref="Y428" si="820">W428+X428</f>
        <v>395</v>
      </c>
      <c r="Z428" s="224" t="s">
        <v>4097</v>
      </c>
      <c r="AA428" s="224" t="s">
        <v>4098</v>
      </c>
      <c r="AB428" s="238">
        <v>550745.76399999997</v>
      </c>
      <c r="AC428" s="238">
        <v>3260843.321</v>
      </c>
      <c r="AD428" s="226"/>
      <c r="AE428" s="226"/>
      <c r="AF428" s="226"/>
      <c r="AG428" s="226"/>
      <c r="AH428" s="226" t="s">
        <v>1726</v>
      </c>
      <c r="AI428" s="1334"/>
      <c r="AJ428" s="243"/>
    </row>
    <row r="429" spans="1:36" ht="19.899999999999999" customHeight="1">
      <c r="A429" s="230"/>
      <c r="B429" s="224"/>
      <c r="C429" s="224"/>
      <c r="D429" s="224"/>
      <c r="E429" s="224"/>
      <c r="F429" s="238">
        <v>399.41500000000002</v>
      </c>
      <c r="G429" s="239"/>
      <c r="H429" s="234"/>
      <c r="I429" s="240"/>
      <c r="J429" s="240"/>
      <c r="K429" s="240"/>
      <c r="L429" s="240"/>
      <c r="M429" s="240"/>
      <c r="N429" s="240"/>
      <c r="O429" s="240"/>
      <c r="P429" s="224"/>
      <c r="Q429" s="224"/>
      <c r="R429" s="235"/>
      <c r="S429" s="235"/>
      <c r="T429" s="224"/>
      <c r="U429" s="224"/>
      <c r="V429" s="230"/>
      <c r="W429" s="224"/>
      <c r="X429" s="224"/>
      <c r="Y429" s="230"/>
      <c r="Z429" s="224"/>
      <c r="AA429" s="224"/>
      <c r="AB429" s="238"/>
      <c r="AC429" s="238"/>
      <c r="AD429" s="226" t="s">
        <v>4099</v>
      </c>
      <c r="AE429" s="226"/>
      <c r="AF429" s="226"/>
      <c r="AG429" s="226"/>
      <c r="AH429" s="226"/>
      <c r="AI429" s="1334"/>
      <c r="AJ429" s="243"/>
    </row>
    <row r="430" spans="1:36" ht="19.899999999999999" customHeight="1">
      <c r="A430" s="230">
        <v>212</v>
      </c>
      <c r="B430" s="224" t="s">
        <v>2882</v>
      </c>
      <c r="C430" s="224" t="s">
        <v>207</v>
      </c>
      <c r="D430" s="224" t="s">
        <v>436</v>
      </c>
      <c r="E430" s="224">
        <v>50.35</v>
      </c>
      <c r="F430" s="238"/>
      <c r="G430" s="239">
        <v>399.42</v>
      </c>
      <c r="H430" s="234">
        <f>H428+F429</f>
        <v>80090.264119356754</v>
      </c>
      <c r="I430" s="240"/>
      <c r="J430" s="240"/>
      <c r="K430" s="240"/>
      <c r="L430" s="240"/>
      <c r="M430" s="240" t="s">
        <v>2112</v>
      </c>
      <c r="N430" s="240"/>
      <c r="O430" s="240"/>
      <c r="P430" s="224">
        <v>208.441</v>
      </c>
      <c r="Q430" s="224" t="s">
        <v>4100</v>
      </c>
      <c r="R430" s="235">
        <f t="shared" ref="R430" si="821">F429+F431</f>
        <v>769.41499999999996</v>
      </c>
      <c r="S430" s="235">
        <f t="shared" ref="S430" si="822">R430/2</f>
        <v>384.70749999999998</v>
      </c>
      <c r="T430" s="224">
        <v>199</v>
      </c>
      <c r="U430" s="224">
        <v>151</v>
      </c>
      <c r="V430" s="230">
        <f t="shared" ref="V430" si="823">T430+U430</f>
        <v>350</v>
      </c>
      <c r="W430" s="224">
        <v>199</v>
      </c>
      <c r="X430" s="224">
        <v>160</v>
      </c>
      <c r="Y430" s="230">
        <f t="shared" ref="Y430" si="824">W430+X430</f>
        <v>359</v>
      </c>
      <c r="Z430" s="224" t="s">
        <v>4101</v>
      </c>
      <c r="AA430" s="224" t="s">
        <v>4102</v>
      </c>
      <c r="AB430" s="238">
        <v>550398.853</v>
      </c>
      <c r="AC430" s="238">
        <v>3261041.273</v>
      </c>
      <c r="AD430" s="226"/>
      <c r="AE430" s="226"/>
      <c r="AF430" s="226"/>
      <c r="AG430" s="226"/>
      <c r="AH430" s="226" t="s">
        <v>1726</v>
      </c>
      <c r="AI430" s="1334"/>
      <c r="AJ430" s="243"/>
    </row>
    <row r="431" spans="1:36" ht="42">
      <c r="A431" s="230"/>
      <c r="B431" s="224"/>
      <c r="C431" s="224"/>
      <c r="D431" s="224"/>
      <c r="E431" s="224"/>
      <c r="F431" s="238">
        <v>370</v>
      </c>
      <c r="G431" s="239"/>
      <c r="H431" s="234"/>
      <c r="I431" s="240"/>
      <c r="J431" s="240"/>
      <c r="K431" s="240"/>
      <c r="L431" s="240"/>
      <c r="M431" s="240"/>
      <c r="N431" s="240"/>
      <c r="O431" s="240"/>
      <c r="P431" s="224"/>
      <c r="Q431" s="224"/>
      <c r="R431" s="235"/>
      <c r="S431" s="235"/>
      <c r="T431" s="224"/>
      <c r="U431" s="224"/>
      <c r="V431" s="230"/>
      <c r="W431" s="224"/>
      <c r="X431" s="224"/>
      <c r="Y431" s="230"/>
      <c r="Z431" s="224"/>
      <c r="AA431" s="224"/>
      <c r="AB431" s="238"/>
      <c r="AC431" s="238"/>
      <c r="AD431" s="230" t="s">
        <v>4095</v>
      </c>
      <c r="AE431" s="226"/>
      <c r="AF431" s="226"/>
      <c r="AG431" s="226"/>
      <c r="AH431" s="226"/>
      <c r="AI431" s="1334"/>
      <c r="AJ431" s="243"/>
    </row>
    <row r="432" spans="1:36" ht="19.899999999999999" customHeight="1">
      <c r="A432" s="230">
        <v>213</v>
      </c>
      <c r="B432" s="224" t="s">
        <v>2112</v>
      </c>
      <c r="C432" s="224" t="s">
        <v>456</v>
      </c>
      <c r="D432" s="224" t="s">
        <v>433</v>
      </c>
      <c r="E432" s="224">
        <v>57.72</v>
      </c>
      <c r="F432" s="238"/>
      <c r="G432" s="239"/>
      <c r="H432" s="234">
        <f>H430+F431</f>
        <v>80460.264119356754</v>
      </c>
      <c r="I432" s="240"/>
      <c r="J432" s="240"/>
      <c r="K432" s="240"/>
      <c r="L432" s="240"/>
      <c r="M432" s="240" t="s">
        <v>2112</v>
      </c>
      <c r="N432" s="240"/>
      <c r="O432" s="240"/>
      <c r="P432" s="224">
        <v>208.88800000000001</v>
      </c>
      <c r="Q432" s="224" t="s">
        <v>2112</v>
      </c>
      <c r="R432" s="235">
        <f t="shared" ref="R432" si="825">F431+F433</f>
        <v>801.58999999999992</v>
      </c>
      <c r="S432" s="235">
        <f t="shared" ref="S432" si="826">R432/2</f>
        <v>400.79499999999996</v>
      </c>
      <c r="T432" s="224">
        <v>220</v>
      </c>
      <c r="U432" s="224">
        <v>240</v>
      </c>
      <c r="V432" s="230">
        <f t="shared" ref="V432" si="827">T432+U432</f>
        <v>460</v>
      </c>
      <c r="W432" s="224">
        <v>211</v>
      </c>
      <c r="X432" s="224">
        <v>234</v>
      </c>
      <c r="Y432" s="230">
        <f t="shared" ref="Y432" si="828">W432+X432</f>
        <v>445</v>
      </c>
      <c r="Z432" s="224" t="s">
        <v>4103</v>
      </c>
      <c r="AA432" s="224" t="s">
        <v>4104</v>
      </c>
      <c r="AB432" s="238">
        <v>550124.67799999996</v>
      </c>
      <c r="AC432" s="238">
        <v>3261289.7239999999</v>
      </c>
      <c r="AD432" s="226"/>
      <c r="AE432" s="226"/>
      <c r="AF432" s="226"/>
      <c r="AG432" s="226"/>
      <c r="AH432" s="226" t="s">
        <v>1726</v>
      </c>
      <c r="AI432" s="1334"/>
      <c r="AJ432" s="243"/>
    </row>
    <row r="433" spans="1:36" ht="19.899999999999999" customHeight="1">
      <c r="A433" s="230"/>
      <c r="B433" s="224"/>
      <c r="C433" s="224"/>
      <c r="D433" s="224"/>
      <c r="E433" s="224"/>
      <c r="F433" s="238">
        <v>431.59</v>
      </c>
      <c r="G433" s="239"/>
      <c r="H433" s="234"/>
      <c r="I433" s="240"/>
      <c r="J433" s="240"/>
      <c r="K433" s="240"/>
      <c r="L433" s="240"/>
      <c r="M433" s="240"/>
      <c r="N433" s="240"/>
      <c r="O433" s="240"/>
      <c r="P433" s="224"/>
      <c r="Q433" s="224"/>
      <c r="R433" s="235"/>
      <c r="S433" s="235"/>
      <c r="T433" s="224"/>
      <c r="U433" s="224"/>
      <c r="V433" s="230"/>
      <c r="W433" s="224"/>
      <c r="X433" s="224"/>
      <c r="Y433" s="230"/>
      <c r="Z433" s="224"/>
      <c r="AA433" s="224"/>
      <c r="AB433" s="238"/>
      <c r="AC433" s="238"/>
      <c r="AD433" s="226"/>
      <c r="AE433" s="226"/>
      <c r="AF433" s="226"/>
      <c r="AG433" s="226"/>
      <c r="AH433" s="226"/>
      <c r="AI433" s="1334"/>
      <c r="AJ433" s="243"/>
    </row>
    <row r="434" spans="1:36" ht="19.899999999999999" customHeight="1">
      <c r="A434" s="230">
        <v>214</v>
      </c>
      <c r="B434" s="224" t="s">
        <v>2887</v>
      </c>
      <c r="C434" s="224" t="s">
        <v>457</v>
      </c>
      <c r="D434" s="224" t="s">
        <v>438</v>
      </c>
      <c r="E434" s="224">
        <v>51.45</v>
      </c>
      <c r="F434" s="238"/>
      <c r="G434" s="239">
        <f>SUM(F431:F433)</f>
        <v>801.58999999999992</v>
      </c>
      <c r="H434" s="234">
        <f>H432+F433</f>
        <v>80891.854119356751</v>
      </c>
      <c r="I434" s="240"/>
      <c r="J434" s="240"/>
      <c r="K434" s="240"/>
      <c r="L434" s="240"/>
      <c r="M434" s="240" t="s">
        <v>2112</v>
      </c>
      <c r="N434" s="240"/>
      <c r="O434" s="240"/>
      <c r="P434" s="224">
        <v>208.851</v>
      </c>
      <c r="Q434" s="224" t="s">
        <v>4105</v>
      </c>
      <c r="R434" s="235">
        <f t="shared" ref="R434" si="829">F433+F435</f>
        <v>681.58999999999992</v>
      </c>
      <c r="S434" s="235">
        <f t="shared" ref="S434" si="830">R434/2</f>
        <v>340.79499999999996</v>
      </c>
      <c r="T434" s="224">
        <v>193</v>
      </c>
      <c r="U434" s="224">
        <v>129</v>
      </c>
      <c r="V434" s="230">
        <f t="shared" ref="V434" si="831">T434+U434</f>
        <v>322</v>
      </c>
      <c r="W434" s="224">
        <v>199</v>
      </c>
      <c r="X434" s="224">
        <v>127</v>
      </c>
      <c r="Y434" s="230">
        <f t="shared" ref="Y434" si="832">W434+X434</f>
        <v>326</v>
      </c>
      <c r="Z434" s="224" t="s">
        <v>4106</v>
      </c>
      <c r="AA434" s="224" t="s">
        <v>4107</v>
      </c>
      <c r="AB434" s="238">
        <v>549804.86399999994</v>
      </c>
      <c r="AC434" s="238">
        <v>3261579.5329999998</v>
      </c>
      <c r="AD434" s="226"/>
      <c r="AE434" s="226"/>
      <c r="AF434" s="226"/>
      <c r="AG434" s="226"/>
      <c r="AH434" s="226" t="s">
        <v>1726</v>
      </c>
      <c r="AI434" s="1334"/>
      <c r="AJ434" s="243"/>
    </row>
    <row r="435" spans="1:36" ht="42">
      <c r="A435" s="230"/>
      <c r="B435" s="224"/>
      <c r="C435" s="224"/>
      <c r="D435" s="224"/>
      <c r="E435" s="224"/>
      <c r="F435" s="238">
        <v>250</v>
      </c>
      <c r="G435" s="239"/>
      <c r="H435" s="234"/>
      <c r="I435" s="240"/>
      <c r="J435" s="240"/>
      <c r="K435" s="240"/>
      <c r="L435" s="240"/>
      <c r="M435" s="240"/>
      <c r="N435" s="240"/>
      <c r="O435" s="240"/>
      <c r="P435" s="224"/>
      <c r="Q435" s="224"/>
      <c r="R435" s="235"/>
      <c r="S435" s="235"/>
      <c r="T435" s="224"/>
      <c r="U435" s="224"/>
      <c r="V435" s="230"/>
      <c r="W435" s="224"/>
      <c r="X435" s="224"/>
      <c r="Y435" s="230"/>
      <c r="Z435" s="224"/>
      <c r="AA435" s="224"/>
      <c r="AB435" s="238"/>
      <c r="AC435" s="238"/>
      <c r="AD435" s="230" t="s">
        <v>4095</v>
      </c>
      <c r="AE435" s="226"/>
      <c r="AF435" s="226"/>
      <c r="AG435" s="226"/>
      <c r="AH435" s="226"/>
      <c r="AI435" s="1334"/>
      <c r="AJ435" s="243"/>
    </row>
    <row r="436" spans="1:36" ht="19.899999999999999" customHeight="1">
      <c r="A436" s="230">
        <v>215</v>
      </c>
      <c r="B436" s="224" t="s">
        <v>2112</v>
      </c>
      <c r="C436" s="224" t="s">
        <v>458</v>
      </c>
      <c r="D436" s="224" t="s">
        <v>64</v>
      </c>
      <c r="E436" s="224">
        <v>51.72</v>
      </c>
      <c r="F436" s="238"/>
      <c r="G436" s="239"/>
      <c r="H436" s="234">
        <f>H434+F435</f>
        <v>81141.854119356751</v>
      </c>
      <c r="I436" s="240"/>
      <c r="J436" s="240"/>
      <c r="K436" s="240"/>
      <c r="L436" s="240"/>
      <c r="M436" s="240" t="s">
        <v>2112</v>
      </c>
      <c r="N436" s="240"/>
      <c r="O436" s="240"/>
      <c r="P436" s="224">
        <v>208.81800000000001</v>
      </c>
      <c r="Q436" s="224" t="s">
        <v>2112</v>
      </c>
      <c r="R436" s="235">
        <f t="shared" ref="R436" si="833">F435+F437</f>
        <v>551.86900000000003</v>
      </c>
      <c r="S436" s="235">
        <f t="shared" ref="S436" si="834">R436/2</f>
        <v>275.93450000000001</v>
      </c>
      <c r="T436" s="224">
        <v>121</v>
      </c>
      <c r="U436" s="224">
        <v>121</v>
      </c>
      <c r="V436" s="230">
        <f t="shared" ref="V436" si="835">T436+U436</f>
        <v>242</v>
      </c>
      <c r="W436" s="224">
        <v>123</v>
      </c>
      <c r="X436" s="224">
        <v>135</v>
      </c>
      <c r="Y436" s="230">
        <f t="shared" ref="Y436" si="836">W436+X436</f>
        <v>258</v>
      </c>
      <c r="Z436" s="224" t="s">
        <v>4108</v>
      </c>
      <c r="AA436" s="224" t="s">
        <v>4109</v>
      </c>
      <c r="AB436" s="238">
        <v>549557.33400000003</v>
      </c>
      <c r="AC436" s="238">
        <v>3261614.5890000002</v>
      </c>
      <c r="AD436" s="226"/>
      <c r="AE436" s="226"/>
      <c r="AF436" s="226"/>
      <c r="AG436" s="226"/>
      <c r="AH436" s="226" t="s">
        <v>1726</v>
      </c>
      <c r="AI436" s="1334"/>
      <c r="AJ436" s="243"/>
    </row>
    <row r="437" spans="1:36" ht="19.899999999999999" customHeight="1">
      <c r="A437" s="230"/>
      <c r="B437" s="224"/>
      <c r="C437" s="224"/>
      <c r="D437" s="224"/>
      <c r="E437" s="224"/>
      <c r="F437" s="238">
        <v>301.86900000000003</v>
      </c>
      <c r="G437" s="239"/>
      <c r="H437" s="234"/>
      <c r="I437" s="240"/>
      <c r="J437" s="240"/>
      <c r="K437" s="240"/>
      <c r="L437" s="240"/>
      <c r="M437" s="240"/>
      <c r="N437" s="240"/>
      <c r="O437" s="240"/>
      <c r="P437" s="224"/>
      <c r="Q437" s="224"/>
      <c r="R437" s="235"/>
      <c r="S437" s="235"/>
      <c r="T437" s="224"/>
      <c r="U437" s="224"/>
      <c r="V437" s="230"/>
      <c r="W437" s="224"/>
      <c r="X437" s="224"/>
      <c r="Y437" s="230"/>
      <c r="Z437" s="224"/>
      <c r="AA437" s="224"/>
      <c r="AB437" s="238"/>
      <c r="AC437" s="238"/>
      <c r="AD437" s="226" t="s">
        <v>3002</v>
      </c>
      <c r="AE437" s="226"/>
      <c r="AF437" s="226"/>
      <c r="AG437" s="226"/>
      <c r="AH437" s="226"/>
      <c r="AI437" s="1334"/>
      <c r="AJ437" s="243"/>
    </row>
    <row r="438" spans="1:36" ht="19.899999999999999" customHeight="1">
      <c r="A438" s="230">
        <v>216</v>
      </c>
      <c r="B438" s="224" t="s">
        <v>2892</v>
      </c>
      <c r="C438" s="224" t="s">
        <v>459</v>
      </c>
      <c r="D438" s="224" t="s">
        <v>467</v>
      </c>
      <c r="E438" s="224">
        <v>53.55</v>
      </c>
      <c r="F438" s="238"/>
      <c r="G438" s="239">
        <f>SUM(F435:F437)</f>
        <v>551.86900000000003</v>
      </c>
      <c r="H438" s="234">
        <f>H436+F437</f>
        <v>81443.723119356757</v>
      </c>
      <c r="I438" s="240"/>
      <c r="J438" s="240"/>
      <c r="K438" s="240"/>
      <c r="L438" s="240"/>
      <c r="M438" s="240" t="s">
        <v>2112</v>
      </c>
      <c r="N438" s="240"/>
      <c r="O438" s="240"/>
      <c r="P438" s="224">
        <v>210.035</v>
      </c>
      <c r="Q438" s="224" t="s">
        <v>4110</v>
      </c>
      <c r="R438" s="235">
        <f t="shared" ref="R438" si="837">F437+F439</f>
        <v>699.3420000000001</v>
      </c>
      <c r="S438" s="235">
        <f t="shared" ref="S438" si="838">R438/2</f>
        <v>349.67100000000005</v>
      </c>
      <c r="T438" s="224">
        <v>181</v>
      </c>
      <c r="U438" s="224">
        <v>201</v>
      </c>
      <c r="V438" s="230">
        <f t="shared" ref="V438" si="839">T438+U438</f>
        <v>382</v>
      </c>
      <c r="W438" s="224">
        <v>167</v>
      </c>
      <c r="X438" s="224">
        <v>200</v>
      </c>
      <c r="Y438" s="230">
        <f t="shared" ref="Y438" si="840">W438+X438</f>
        <v>367</v>
      </c>
      <c r="Z438" s="224" t="s">
        <v>4111</v>
      </c>
      <c r="AA438" s="224" t="s">
        <v>4112</v>
      </c>
      <c r="AB438" s="238">
        <v>549258.44799999997</v>
      </c>
      <c r="AC438" s="238">
        <v>3261656.9190000002</v>
      </c>
      <c r="AD438" s="226"/>
      <c r="AE438" s="226"/>
      <c r="AF438" s="226"/>
      <c r="AG438" s="226"/>
      <c r="AH438" s="226" t="s">
        <v>1726</v>
      </c>
      <c r="AI438" s="1334"/>
      <c r="AJ438" s="243"/>
    </row>
    <row r="439" spans="1:36" ht="19.899999999999999" customHeight="1">
      <c r="A439" s="230"/>
      <c r="B439" s="224"/>
      <c r="C439" s="224"/>
      <c r="D439" s="224"/>
      <c r="E439" s="224"/>
      <c r="F439" s="238">
        <v>397.47300000000001</v>
      </c>
      <c r="G439" s="239"/>
      <c r="H439" s="234"/>
      <c r="I439" s="240"/>
      <c r="J439" s="240"/>
      <c r="K439" s="240"/>
      <c r="L439" s="240"/>
      <c r="M439" s="240"/>
      <c r="N439" s="240"/>
      <c r="O439" s="240"/>
      <c r="P439" s="224"/>
      <c r="Q439" s="224"/>
      <c r="R439" s="235"/>
      <c r="S439" s="235"/>
      <c r="T439" s="224"/>
      <c r="U439" s="224"/>
      <c r="V439" s="230"/>
      <c r="W439" s="224"/>
      <c r="X439" s="224"/>
      <c r="Y439" s="230"/>
      <c r="Z439" s="224"/>
      <c r="AA439" s="224"/>
      <c r="AB439" s="238"/>
      <c r="AC439" s="238"/>
      <c r="AD439" s="226" t="s">
        <v>4113</v>
      </c>
      <c r="AE439" s="226"/>
      <c r="AF439" s="226"/>
      <c r="AG439" s="226"/>
      <c r="AH439" s="226"/>
      <c r="AI439" s="1334"/>
      <c r="AJ439" s="243"/>
    </row>
    <row r="440" spans="1:36" ht="42">
      <c r="A440" s="230">
        <v>217</v>
      </c>
      <c r="B440" s="224" t="s">
        <v>2112</v>
      </c>
      <c r="C440" s="224" t="s">
        <v>460</v>
      </c>
      <c r="D440" s="224" t="s">
        <v>69</v>
      </c>
      <c r="E440" s="224">
        <v>54.72</v>
      </c>
      <c r="F440" s="238"/>
      <c r="G440" s="239"/>
      <c r="H440" s="234">
        <f>H438+F439</f>
        <v>81841.196119356755</v>
      </c>
      <c r="I440" s="240"/>
      <c r="J440" s="240"/>
      <c r="K440" s="240"/>
      <c r="L440" s="240"/>
      <c r="M440" s="240" t="s">
        <v>2112</v>
      </c>
      <c r="N440" s="240"/>
      <c r="O440" s="240"/>
      <c r="P440" s="224">
        <v>209.251</v>
      </c>
      <c r="Q440" s="224" t="s">
        <v>2112</v>
      </c>
      <c r="R440" s="235">
        <f t="shared" ref="R440" si="841">F439+F441</f>
        <v>623.41899999999998</v>
      </c>
      <c r="S440" s="235">
        <f t="shared" ref="S440" si="842">R440/2</f>
        <v>311.70949999999999</v>
      </c>
      <c r="T440" s="224">
        <v>197</v>
      </c>
      <c r="U440" s="224">
        <v>209</v>
      </c>
      <c r="V440" s="230">
        <f t="shared" ref="V440" si="843">T440+U440</f>
        <v>406</v>
      </c>
      <c r="W440" s="224">
        <v>198</v>
      </c>
      <c r="X440" s="224">
        <v>173</v>
      </c>
      <c r="Y440" s="230">
        <f t="shared" ref="Y440" si="844">W440+X440</f>
        <v>371</v>
      </c>
      <c r="Z440" s="224" t="s">
        <v>4114</v>
      </c>
      <c r="AA440" s="224" t="s">
        <v>4115</v>
      </c>
      <c r="AB440" s="238">
        <v>548901.76100000006</v>
      </c>
      <c r="AC440" s="238">
        <v>3261832.3020000001</v>
      </c>
      <c r="AD440" s="226"/>
      <c r="AE440" s="226"/>
      <c r="AF440" s="226"/>
      <c r="AG440" s="226"/>
      <c r="AH440" s="244" t="s">
        <v>4116</v>
      </c>
      <c r="AI440" s="1334"/>
      <c r="AJ440" s="243"/>
    </row>
    <row r="441" spans="1:36" ht="19.899999999999999" customHeight="1">
      <c r="A441" s="230"/>
      <c r="B441" s="224"/>
      <c r="C441" s="224"/>
      <c r="D441" s="224"/>
      <c r="E441" s="224"/>
      <c r="F441" s="238">
        <v>225.946</v>
      </c>
      <c r="G441" s="239"/>
      <c r="H441" s="234"/>
      <c r="I441" s="240"/>
      <c r="J441" s="240"/>
      <c r="K441" s="240"/>
      <c r="L441" s="240"/>
      <c r="M441" s="240"/>
      <c r="N441" s="240"/>
      <c r="O441" s="240"/>
      <c r="P441" s="224"/>
      <c r="Q441" s="224"/>
      <c r="R441" s="235"/>
      <c r="S441" s="235"/>
      <c r="T441" s="224"/>
      <c r="U441" s="224"/>
      <c r="V441" s="230"/>
      <c r="W441" s="224"/>
      <c r="X441" s="224"/>
      <c r="Y441" s="230"/>
      <c r="Z441" s="224"/>
      <c r="AA441" s="224"/>
      <c r="AB441" s="238"/>
      <c r="AC441" s="238"/>
      <c r="AD441" s="226"/>
      <c r="AE441" s="226"/>
      <c r="AF441" s="226"/>
      <c r="AG441" s="226"/>
      <c r="AH441" s="226"/>
      <c r="AI441" s="1334"/>
      <c r="AJ441" s="243"/>
    </row>
    <row r="442" spans="1:36" ht="42">
      <c r="A442" s="230">
        <v>218</v>
      </c>
      <c r="B442" s="224" t="s">
        <v>4117</v>
      </c>
      <c r="C442" s="224" t="s">
        <v>461</v>
      </c>
      <c r="D442" s="224" t="s">
        <v>468</v>
      </c>
      <c r="E442" s="224">
        <v>44.35</v>
      </c>
      <c r="F442" s="238"/>
      <c r="G442" s="239">
        <f>SUM(F439:F441)</f>
        <v>623.41899999999998</v>
      </c>
      <c r="H442" s="234">
        <f>H440+F441</f>
        <v>82067.142119356751</v>
      </c>
      <c r="I442" s="240"/>
      <c r="J442" s="240"/>
      <c r="K442" s="240"/>
      <c r="L442" s="240"/>
      <c r="M442" s="240" t="s">
        <v>2112</v>
      </c>
      <c r="N442" s="240"/>
      <c r="O442" s="240"/>
      <c r="P442" s="224">
        <v>209.25</v>
      </c>
      <c r="Q442" s="224" t="s">
        <v>4118</v>
      </c>
      <c r="R442" s="235">
        <f t="shared" ref="R442" si="845">F441+F443</f>
        <v>469.80500000000001</v>
      </c>
      <c r="S442" s="235">
        <f t="shared" ref="S442" si="846">R442/2</f>
        <v>234.9025</v>
      </c>
      <c r="T442" s="224">
        <v>17</v>
      </c>
      <c r="U442" s="224">
        <v>48</v>
      </c>
      <c r="V442" s="230">
        <f t="shared" ref="V442" si="847">T442+U442</f>
        <v>65</v>
      </c>
      <c r="W442" s="224">
        <v>53</v>
      </c>
      <c r="X442" s="224">
        <v>87</v>
      </c>
      <c r="Y442" s="230">
        <f t="shared" ref="Y442" si="848">W442+X442</f>
        <v>140</v>
      </c>
      <c r="Z442" s="224" t="s">
        <v>4119</v>
      </c>
      <c r="AA442" s="224" t="s">
        <v>4120</v>
      </c>
      <c r="AB442" s="238">
        <v>548699</v>
      </c>
      <c r="AC442" s="238">
        <v>3261932</v>
      </c>
      <c r="AD442" s="226"/>
      <c r="AE442" s="226"/>
      <c r="AF442" s="226"/>
      <c r="AG442" s="226"/>
      <c r="AH442" s="230" t="s">
        <v>4116</v>
      </c>
      <c r="AI442" s="1334"/>
      <c r="AJ442" s="243"/>
    </row>
    <row r="443" spans="1:36" ht="19.899999999999999" customHeight="1">
      <c r="A443" s="230"/>
      <c r="B443" s="224"/>
      <c r="C443" s="224"/>
      <c r="D443" s="224"/>
      <c r="E443" s="224"/>
      <c r="F443" s="238">
        <v>243.85900000000001</v>
      </c>
      <c r="G443" s="239"/>
      <c r="H443" s="234"/>
      <c r="I443" s="240"/>
      <c r="J443" s="240"/>
      <c r="K443" s="240"/>
      <c r="L443" s="240"/>
      <c r="M443" s="240"/>
      <c r="N443" s="240"/>
      <c r="O443" s="240"/>
      <c r="P443" s="224"/>
      <c r="Q443" s="224"/>
      <c r="R443" s="235"/>
      <c r="S443" s="235"/>
      <c r="T443" s="224"/>
      <c r="U443" s="224"/>
      <c r="V443" s="230"/>
      <c r="W443" s="224"/>
      <c r="X443" s="224"/>
      <c r="Y443" s="230"/>
      <c r="Z443" s="224"/>
      <c r="AA443" s="224"/>
      <c r="AB443" s="238"/>
      <c r="AC443" s="238"/>
      <c r="AD443" s="226"/>
      <c r="AE443" s="226"/>
      <c r="AF443" s="226"/>
      <c r="AG443" s="226"/>
      <c r="AH443" s="226"/>
      <c r="AI443" s="1334"/>
      <c r="AJ443" s="243"/>
    </row>
    <row r="444" spans="1:36" ht="42">
      <c r="A444" s="230">
        <v>219</v>
      </c>
      <c r="B444" s="224" t="s">
        <v>2903</v>
      </c>
      <c r="C444" s="224" t="s">
        <v>462</v>
      </c>
      <c r="D444" s="224" t="s">
        <v>438</v>
      </c>
      <c r="E444" s="224">
        <v>51.45</v>
      </c>
      <c r="F444" s="238"/>
      <c r="G444" s="239">
        <v>243.86</v>
      </c>
      <c r="H444" s="234">
        <f>H442+F443</f>
        <v>82311.001119356748</v>
      </c>
      <c r="I444" s="240"/>
      <c r="J444" s="240"/>
      <c r="K444" s="240"/>
      <c r="L444" s="240"/>
      <c r="M444" s="240" t="s">
        <v>2112</v>
      </c>
      <c r="N444" s="240"/>
      <c r="O444" s="240"/>
      <c r="P444" s="224">
        <v>209.16</v>
      </c>
      <c r="Q444" s="224" t="s">
        <v>4121</v>
      </c>
      <c r="R444" s="235">
        <f t="shared" ref="R444" si="849">F443+F445</f>
        <v>491.589</v>
      </c>
      <c r="S444" s="235">
        <f t="shared" ref="S444" si="850">R444/2</f>
        <v>245.7945</v>
      </c>
      <c r="T444" s="224">
        <v>196</v>
      </c>
      <c r="U444" s="224">
        <v>164</v>
      </c>
      <c r="V444" s="230">
        <f t="shared" ref="V444" si="851">T444+U444</f>
        <v>360</v>
      </c>
      <c r="W444" s="224">
        <v>157</v>
      </c>
      <c r="X444" s="224">
        <v>143</v>
      </c>
      <c r="Y444" s="230">
        <f t="shared" ref="Y444" si="852">W444+X444</f>
        <v>300</v>
      </c>
      <c r="Z444" s="224" t="s">
        <v>4122</v>
      </c>
      <c r="AA444" s="224" t="s">
        <v>4123</v>
      </c>
      <c r="AB444" s="238">
        <v>548493.95499999996</v>
      </c>
      <c r="AC444" s="238">
        <v>3262064</v>
      </c>
      <c r="AD444" s="226"/>
      <c r="AE444" s="226"/>
      <c r="AF444" s="226"/>
      <c r="AG444" s="226"/>
      <c r="AH444" s="230" t="s">
        <v>4116</v>
      </c>
      <c r="AI444" s="1334"/>
      <c r="AJ444" s="243"/>
    </row>
    <row r="445" spans="1:36" ht="19.899999999999999" customHeight="1">
      <c r="A445" s="230"/>
      <c r="B445" s="224"/>
      <c r="C445" s="224"/>
      <c r="D445" s="224"/>
      <c r="E445" s="224"/>
      <c r="F445" s="238">
        <v>247.73</v>
      </c>
      <c r="G445" s="239"/>
      <c r="H445" s="234"/>
      <c r="I445" s="240"/>
      <c r="J445" s="240"/>
      <c r="K445" s="240"/>
      <c r="L445" s="240"/>
      <c r="M445" s="240"/>
      <c r="N445" s="240"/>
      <c r="O445" s="240"/>
      <c r="P445" s="224"/>
      <c r="Q445" s="224"/>
      <c r="R445" s="235"/>
      <c r="S445" s="235"/>
      <c r="T445" s="224"/>
      <c r="U445" s="224"/>
      <c r="V445" s="230"/>
      <c r="W445" s="224"/>
      <c r="X445" s="224"/>
      <c r="Y445" s="230"/>
      <c r="Z445" s="224"/>
      <c r="AA445" s="224"/>
      <c r="AB445" s="238"/>
      <c r="AC445" s="238"/>
      <c r="AD445" s="226" t="s">
        <v>4124</v>
      </c>
      <c r="AE445" s="226"/>
      <c r="AF445" s="226"/>
      <c r="AG445" s="226"/>
      <c r="AH445" s="226"/>
      <c r="AI445" s="1334"/>
      <c r="AJ445" s="243"/>
    </row>
    <row r="446" spans="1:36" ht="42">
      <c r="A446" s="230">
        <v>220</v>
      </c>
      <c r="B446" s="224" t="s">
        <v>2911</v>
      </c>
      <c r="C446" s="224" t="s">
        <v>205</v>
      </c>
      <c r="D446" s="224" t="s">
        <v>469</v>
      </c>
      <c r="E446" s="224">
        <v>47.55</v>
      </c>
      <c r="F446" s="238"/>
      <c r="G446" s="239">
        <v>247.73</v>
      </c>
      <c r="H446" s="234">
        <f>H444+F445</f>
        <v>82558.731119356744</v>
      </c>
      <c r="I446" s="240"/>
      <c r="J446" s="240"/>
      <c r="K446" s="240"/>
      <c r="L446" s="240"/>
      <c r="M446" s="240" t="s">
        <v>2112</v>
      </c>
      <c r="N446" s="240"/>
      <c r="O446" s="240"/>
      <c r="P446" s="224">
        <v>209.13</v>
      </c>
      <c r="Q446" s="224" t="s">
        <v>4125</v>
      </c>
      <c r="R446" s="235">
        <f t="shared" ref="R446" si="853">F445+F447</f>
        <v>389.72699999999998</v>
      </c>
      <c r="S446" s="235">
        <f t="shared" ref="S446" si="854">R446/2</f>
        <v>194.86349999999999</v>
      </c>
      <c r="T446" s="224">
        <v>83</v>
      </c>
      <c r="U446" s="224">
        <v>37</v>
      </c>
      <c r="V446" s="230">
        <f t="shared" ref="V446" si="855">T446+U446</f>
        <v>120</v>
      </c>
      <c r="W446" s="224">
        <v>104</v>
      </c>
      <c r="X446" s="224">
        <v>61</v>
      </c>
      <c r="Y446" s="230">
        <f t="shared" ref="Y446" si="856">W446+X446</f>
        <v>165</v>
      </c>
      <c r="Z446" s="224" t="s">
        <v>4126</v>
      </c>
      <c r="AA446" s="224" t="s">
        <v>4127</v>
      </c>
      <c r="AB446" s="238">
        <v>548246.49</v>
      </c>
      <c r="AC446" s="238">
        <v>3262052.54</v>
      </c>
      <c r="AD446" s="226"/>
      <c r="AE446" s="226"/>
      <c r="AF446" s="226"/>
      <c r="AG446" s="226"/>
      <c r="AH446" s="230" t="s">
        <v>4116</v>
      </c>
      <c r="AI446" s="1334"/>
      <c r="AJ446" s="243"/>
    </row>
    <row r="447" spans="1:36" ht="19.899999999999999" customHeight="1">
      <c r="A447" s="230"/>
      <c r="B447" s="224"/>
      <c r="C447" s="224"/>
      <c r="D447" s="224"/>
      <c r="E447" s="224"/>
      <c r="F447" s="238">
        <v>141.99700000000001</v>
      </c>
      <c r="G447" s="239"/>
      <c r="H447" s="234"/>
      <c r="I447" s="240"/>
      <c r="J447" s="240"/>
      <c r="K447" s="240"/>
      <c r="L447" s="240"/>
      <c r="M447" s="240"/>
      <c r="N447" s="240"/>
      <c r="O447" s="240"/>
      <c r="P447" s="224"/>
      <c r="Q447" s="224"/>
      <c r="R447" s="235"/>
      <c r="S447" s="235"/>
      <c r="T447" s="224"/>
      <c r="U447" s="224"/>
      <c r="V447" s="230"/>
      <c r="W447" s="224"/>
      <c r="X447" s="224"/>
      <c r="Y447" s="230"/>
      <c r="Z447" s="224"/>
      <c r="AA447" s="224"/>
      <c r="AB447" s="238"/>
      <c r="AC447" s="238"/>
      <c r="AD447" s="226" t="s">
        <v>4128</v>
      </c>
      <c r="AE447" s="226"/>
      <c r="AF447" s="226"/>
      <c r="AG447" s="226"/>
      <c r="AH447" s="226"/>
      <c r="AI447" s="1334"/>
      <c r="AJ447" s="243"/>
    </row>
    <row r="448" spans="1:36" ht="42">
      <c r="A448" s="230">
        <v>221</v>
      </c>
      <c r="B448" s="224" t="s">
        <v>2916</v>
      </c>
      <c r="C448" s="224" t="s">
        <v>463</v>
      </c>
      <c r="D448" s="224" t="s">
        <v>470</v>
      </c>
      <c r="E448" s="224">
        <v>48.45</v>
      </c>
      <c r="F448" s="238"/>
      <c r="G448" s="239">
        <v>142</v>
      </c>
      <c r="H448" s="234">
        <f>H446+F447</f>
        <v>82700.728119356747</v>
      </c>
      <c r="I448" s="240"/>
      <c r="J448" s="240"/>
      <c r="K448" s="240"/>
      <c r="L448" s="240"/>
      <c r="M448" s="240" t="s">
        <v>2112</v>
      </c>
      <c r="N448" s="240"/>
      <c r="O448" s="240"/>
      <c r="P448" s="224">
        <v>209.846</v>
      </c>
      <c r="Q448" s="224" t="s">
        <v>4129</v>
      </c>
      <c r="R448" s="235">
        <f t="shared" ref="R448" si="857">F447+F449</f>
        <v>242.47200000000001</v>
      </c>
      <c r="S448" s="235">
        <f t="shared" ref="S448" si="858">R448/2</f>
        <v>121.236</v>
      </c>
      <c r="T448" s="224">
        <v>105</v>
      </c>
      <c r="U448" s="224">
        <v>204</v>
      </c>
      <c r="V448" s="230">
        <f t="shared" ref="V448" si="859">T448+U448</f>
        <v>309</v>
      </c>
      <c r="W448" s="224">
        <v>81</v>
      </c>
      <c r="X448" s="224">
        <v>140</v>
      </c>
      <c r="Y448" s="230">
        <f t="shared" ref="Y448" si="860">W448+X448</f>
        <v>221</v>
      </c>
      <c r="Z448" s="224" t="s">
        <v>4130</v>
      </c>
      <c r="AA448" s="224" t="s">
        <v>4131</v>
      </c>
      <c r="AB448" s="238">
        <v>548124.65500000003</v>
      </c>
      <c r="AC448" s="238">
        <v>3261979.6060000001</v>
      </c>
      <c r="AD448" s="226"/>
      <c r="AE448" s="226"/>
      <c r="AF448" s="226"/>
      <c r="AG448" s="226"/>
      <c r="AH448" s="230" t="s">
        <v>4116</v>
      </c>
      <c r="AI448" s="1334"/>
      <c r="AJ448" s="243"/>
    </row>
    <row r="449" spans="1:36" ht="19.899999999999999" customHeight="1">
      <c r="A449" s="230"/>
      <c r="B449" s="224"/>
      <c r="C449" s="224"/>
      <c r="D449" s="224"/>
      <c r="E449" s="224"/>
      <c r="F449" s="238">
        <v>100.47499999999999</v>
      </c>
      <c r="G449" s="239"/>
      <c r="H449" s="234"/>
      <c r="I449" s="240"/>
      <c r="J449" s="240"/>
      <c r="K449" s="240"/>
      <c r="L449" s="240"/>
      <c r="M449" s="240"/>
      <c r="N449" s="240"/>
      <c r="O449" s="240"/>
      <c r="P449" s="224"/>
      <c r="Q449" s="224"/>
      <c r="R449" s="235"/>
      <c r="S449" s="235"/>
      <c r="T449" s="224"/>
      <c r="U449" s="224"/>
      <c r="V449" s="230"/>
      <c r="W449" s="224"/>
      <c r="X449" s="224"/>
      <c r="Y449" s="230"/>
      <c r="Z449" s="224"/>
      <c r="AA449" s="224"/>
      <c r="AB449" s="238"/>
      <c r="AC449" s="238"/>
      <c r="AD449" s="226" t="s">
        <v>4132</v>
      </c>
      <c r="AE449" s="226"/>
      <c r="AF449" s="226"/>
      <c r="AG449" s="226"/>
      <c r="AH449" s="226"/>
      <c r="AI449" s="1334"/>
      <c r="AJ449" s="243"/>
    </row>
    <row r="450" spans="1:36" ht="29.45" customHeight="1">
      <c r="A450" s="230">
        <v>222</v>
      </c>
      <c r="B450" s="224" t="s">
        <v>2112</v>
      </c>
      <c r="C450" s="232" t="s">
        <v>4133</v>
      </c>
      <c r="D450" s="224" t="s">
        <v>781</v>
      </c>
      <c r="E450" s="224">
        <v>22.8</v>
      </c>
      <c r="F450" s="238"/>
      <c r="G450" s="239">
        <v>100.48</v>
      </c>
      <c r="H450" s="234">
        <f>H448+F449</f>
        <v>82801.203119356753</v>
      </c>
      <c r="I450" s="240"/>
      <c r="J450" s="240"/>
      <c r="K450" s="240"/>
      <c r="L450" s="240"/>
      <c r="M450" s="240" t="s">
        <v>2112</v>
      </c>
      <c r="N450" s="240"/>
      <c r="O450" s="240"/>
      <c r="P450" s="224">
        <v>210.52799999999999</v>
      </c>
      <c r="Q450" s="224" t="s">
        <v>2112</v>
      </c>
      <c r="R450" s="235">
        <f t="shared" ref="R450" si="861">F449+F451</f>
        <v>183.27620311935675</v>
      </c>
      <c r="S450" s="235">
        <f t="shared" ref="S450" si="862">R450/2</f>
        <v>91.638101559678375</v>
      </c>
      <c r="T450" s="224">
        <v>-101</v>
      </c>
      <c r="U450" s="224">
        <v>0</v>
      </c>
      <c r="V450" s="230">
        <f t="shared" ref="V450" si="863">T450+U450</f>
        <v>-101</v>
      </c>
      <c r="W450" s="224">
        <v>-37</v>
      </c>
      <c r="X450" s="224">
        <v>0</v>
      </c>
      <c r="Y450" s="230">
        <f t="shared" ref="Y450" si="864">W450+X450</f>
        <v>-37</v>
      </c>
      <c r="Z450" s="224" t="s">
        <v>4134</v>
      </c>
      <c r="AA450" s="224" t="s">
        <v>4135</v>
      </c>
      <c r="AB450" s="238">
        <v>548054.03</v>
      </c>
      <c r="AC450" s="238">
        <v>3261908.14</v>
      </c>
      <c r="AD450" s="226"/>
      <c r="AE450" s="226"/>
      <c r="AF450" s="226"/>
      <c r="AG450" s="226"/>
      <c r="AH450" s="226"/>
      <c r="AI450" s="1335"/>
      <c r="AJ450" s="243" t="s">
        <v>3503</v>
      </c>
    </row>
    <row r="451" spans="1:36" ht="25.5" customHeight="1">
      <c r="A451" s="224"/>
      <c r="B451" s="224"/>
      <c r="C451" s="224"/>
      <c r="D451" s="224"/>
      <c r="E451" s="224" t="s">
        <v>4136</v>
      </c>
      <c r="F451" s="245">
        <f>SUM(F8:F449)/1000</f>
        <v>82.801203119356757</v>
      </c>
      <c r="G451" s="245" t="s">
        <v>1006</v>
      </c>
      <c r="H451" s="246"/>
      <c r="I451" s="240"/>
      <c r="J451" s="240"/>
      <c r="K451" s="240"/>
      <c r="L451" s="240"/>
      <c r="M451" s="240"/>
      <c r="N451" s="240"/>
      <c r="O451" s="240"/>
      <c r="P451" s="224"/>
      <c r="Q451" s="224"/>
      <c r="R451" s="239"/>
      <c r="S451" s="239"/>
      <c r="T451" s="224"/>
      <c r="U451" s="224"/>
      <c r="V451" s="224"/>
      <c r="W451" s="224"/>
      <c r="X451" s="224"/>
      <c r="Y451" s="224"/>
      <c r="Z451" s="224"/>
      <c r="AA451" s="224"/>
      <c r="AB451" s="238"/>
      <c r="AC451" s="238"/>
      <c r="AD451" s="240"/>
      <c r="AE451" s="240"/>
      <c r="AF451" s="240"/>
      <c r="AG451" s="240"/>
      <c r="AH451" s="240"/>
      <c r="AI451" s="240"/>
      <c r="AJ451" s="240"/>
    </row>
    <row r="452" spans="1:36" ht="41.45" customHeight="1">
      <c r="A452" s="1329" t="s">
        <v>4137</v>
      </c>
      <c r="B452" s="1329"/>
      <c r="C452" s="1329"/>
      <c r="D452" s="1329"/>
      <c r="E452" s="1329"/>
      <c r="F452" s="1329"/>
      <c r="G452" s="1329"/>
      <c r="H452" s="1329"/>
      <c r="I452" s="1329"/>
      <c r="J452" s="1329"/>
      <c r="K452" s="1329"/>
      <c r="L452" s="1329"/>
      <c r="M452" s="1329"/>
      <c r="N452" s="1329"/>
      <c r="O452" s="1329"/>
      <c r="P452" s="1329"/>
      <c r="Q452" s="1329"/>
      <c r="R452" s="1329"/>
      <c r="S452" s="1329"/>
      <c r="T452" s="1332" t="s">
        <v>3475</v>
      </c>
      <c r="U452" s="1332"/>
      <c r="V452" s="1332"/>
      <c r="W452" s="1332"/>
      <c r="X452" s="1332"/>
      <c r="Y452" s="1332"/>
      <c r="Z452" s="1332"/>
      <c r="AA452" s="1332"/>
      <c r="AB452" s="1332"/>
      <c r="AC452" s="1332"/>
      <c r="AD452" s="1332"/>
      <c r="AE452" s="1332"/>
      <c r="AF452" s="1332"/>
      <c r="AG452" s="1332"/>
      <c r="AH452" s="1332"/>
      <c r="AI452" s="1332"/>
      <c r="AJ452" s="1332"/>
    </row>
    <row r="453" spans="1:36" ht="33.75" customHeight="1">
      <c r="A453" s="1329" t="s">
        <v>3476</v>
      </c>
      <c r="B453" s="1329"/>
      <c r="C453" s="1329"/>
      <c r="D453" s="1329"/>
      <c r="E453" s="1329" t="s">
        <v>3477</v>
      </c>
      <c r="F453" s="1329"/>
      <c r="G453" s="1329"/>
      <c r="H453" s="1329"/>
      <c r="I453" s="228"/>
      <c r="J453" s="228"/>
      <c r="K453" s="228"/>
      <c r="L453" s="228"/>
      <c r="M453" s="228" t="s">
        <v>4138</v>
      </c>
      <c r="N453" s="228"/>
      <c r="O453" s="228"/>
      <c r="P453" s="1329" t="s">
        <v>4138</v>
      </c>
      <c r="Q453" s="1329"/>
      <c r="R453" s="1329"/>
      <c r="S453" s="1329"/>
      <c r="T453" s="1328" t="s">
        <v>3477</v>
      </c>
      <c r="U453" s="1328"/>
      <c r="V453" s="1328"/>
      <c r="W453" s="1328"/>
      <c r="X453" s="1328"/>
      <c r="Y453" s="1328"/>
      <c r="Z453" s="1332" t="s">
        <v>3479</v>
      </c>
      <c r="AA453" s="1332"/>
      <c r="AB453" s="1332"/>
      <c r="AC453" s="1332"/>
      <c r="AD453" s="1329" t="s">
        <v>3480</v>
      </c>
      <c r="AE453" s="1329"/>
      <c r="AF453" s="1329"/>
      <c r="AG453" s="1329"/>
      <c r="AH453" s="1329"/>
      <c r="AI453" s="1329"/>
      <c r="AJ453" s="1329"/>
    </row>
    <row r="454" spans="1:36" ht="130.15" customHeight="1">
      <c r="A454" s="1328"/>
      <c r="B454" s="1328"/>
      <c r="C454" s="1328"/>
      <c r="D454" s="1328"/>
      <c r="E454" s="1329"/>
      <c r="F454" s="1329"/>
      <c r="G454" s="1329"/>
      <c r="H454" s="1329"/>
      <c r="I454" s="228"/>
      <c r="J454" s="228"/>
      <c r="K454" s="228"/>
      <c r="L454" s="228"/>
      <c r="M454" s="243"/>
      <c r="N454" s="243"/>
      <c r="O454" s="243"/>
      <c r="P454" s="1329"/>
      <c r="Q454" s="1329"/>
      <c r="R454" s="1329"/>
      <c r="S454" s="1329"/>
      <c r="T454" s="1329"/>
      <c r="U454" s="1329"/>
      <c r="V454" s="1329"/>
      <c r="W454" s="1329"/>
      <c r="X454" s="1329"/>
      <c r="Y454" s="1329"/>
      <c r="Z454" s="1332"/>
      <c r="AA454" s="1332"/>
      <c r="AB454" s="1332"/>
      <c r="AC454" s="1332"/>
      <c r="AD454" s="1332"/>
      <c r="AE454" s="1332"/>
      <c r="AF454" s="1332"/>
      <c r="AG454" s="1332"/>
      <c r="AH454" s="1332"/>
      <c r="AI454" s="1332"/>
      <c r="AJ454" s="1332"/>
    </row>
    <row r="455" spans="1:36">
      <c r="A455" s="247"/>
      <c r="B455" s="248"/>
      <c r="C455" s="241"/>
      <c r="D455" s="241"/>
      <c r="E455" s="241"/>
      <c r="F455" s="241"/>
      <c r="G455" s="241"/>
      <c r="H455" s="241"/>
      <c r="P455" s="241"/>
      <c r="Q455" s="241"/>
      <c r="R455" s="241"/>
      <c r="S455" s="241"/>
      <c r="T455" s="241"/>
      <c r="U455" s="241"/>
      <c r="V455" s="241"/>
      <c r="W455" s="241"/>
      <c r="X455" s="241"/>
      <c r="Y455" s="241"/>
      <c r="Z455" s="241"/>
      <c r="AA455" s="241"/>
      <c r="AB455" s="241"/>
      <c r="AC455" s="241"/>
      <c r="AD455" s="249"/>
      <c r="AE455" s="249"/>
      <c r="AF455" s="249"/>
      <c r="AG455" s="249"/>
      <c r="AH455" s="249"/>
      <c r="AI455" s="249"/>
      <c r="AJ455" s="249"/>
    </row>
    <row r="456" spans="1:36" ht="29.45" customHeight="1">
      <c r="A456" s="247"/>
      <c r="B456" s="1330" t="s">
        <v>4139</v>
      </c>
      <c r="C456" s="1330"/>
      <c r="D456" s="1330"/>
      <c r="E456" s="241"/>
      <c r="F456" s="1330" t="s">
        <v>4140</v>
      </c>
      <c r="G456" s="1330"/>
      <c r="H456" s="1330"/>
      <c r="I456" s="1330"/>
      <c r="J456" s="1330"/>
      <c r="K456" s="1330"/>
      <c r="L456" s="1330"/>
      <c r="M456" s="1330"/>
      <c r="N456" s="1330"/>
      <c r="O456" s="1330"/>
      <c r="P456" s="1330"/>
      <c r="Q456" s="241"/>
      <c r="R456" s="241"/>
      <c r="S456" s="241"/>
      <c r="T456" s="241"/>
      <c r="U456" s="241"/>
      <c r="V456" s="241"/>
      <c r="W456" s="241"/>
      <c r="X456" s="241"/>
      <c r="Y456" s="241"/>
      <c r="Z456" s="241"/>
      <c r="AA456" s="241"/>
      <c r="AB456" s="241"/>
      <c r="AC456" s="241"/>
      <c r="AD456" s="249"/>
      <c r="AE456" s="249"/>
      <c r="AF456" s="249"/>
      <c r="AG456" s="249"/>
      <c r="AH456" s="249"/>
      <c r="AI456" s="249"/>
      <c r="AJ456" s="249"/>
    </row>
    <row r="457" spans="1:36" ht="33.6" customHeight="1">
      <c r="A457" s="247"/>
      <c r="B457" s="250" t="s">
        <v>4141</v>
      </c>
      <c r="C457" s="251"/>
      <c r="D457" s="251" t="s">
        <v>4142</v>
      </c>
      <c r="E457" s="252"/>
      <c r="F457" s="1331" t="s">
        <v>4141</v>
      </c>
      <c r="G457" s="1331"/>
      <c r="H457" s="1331"/>
      <c r="I457" s="253"/>
      <c r="J457" s="253"/>
      <c r="K457" s="253"/>
      <c r="L457" s="253"/>
      <c r="M457" s="253"/>
      <c r="N457" s="253"/>
      <c r="O457" s="251"/>
      <c r="P457" s="251" t="s">
        <v>4142</v>
      </c>
      <c r="Q457" s="241"/>
      <c r="R457" s="241"/>
      <c r="S457" s="241"/>
      <c r="T457" s="241"/>
      <c r="U457" s="241"/>
      <c r="V457" s="241"/>
      <c r="W457" s="241"/>
      <c r="X457" s="241"/>
      <c r="Y457" s="241"/>
      <c r="Z457" s="241"/>
      <c r="AA457" s="241"/>
      <c r="AB457" s="241"/>
      <c r="AC457" s="241"/>
      <c r="AD457" s="249"/>
      <c r="AE457" s="249"/>
      <c r="AF457" s="249"/>
      <c r="AG457" s="249"/>
      <c r="AH457" s="249"/>
      <c r="AI457" s="249"/>
      <c r="AJ457" s="249"/>
    </row>
    <row r="458" spans="1:36" ht="19.899999999999999" customHeight="1">
      <c r="B458" s="224" t="s">
        <v>311</v>
      </c>
      <c r="C458" s="224" t="s">
        <v>4143</v>
      </c>
      <c r="D458" s="224">
        <v>8</v>
      </c>
      <c r="F458" s="224" t="s">
        <v>67</v>
      </c>
      <c r="G458" s="224"/>
      <c r="H458" s="224" t="s">
        <v>4143</v>
      </c>
      <c r="I458" s="240"/>
      <c r="J458" s="240"/>
      <c r="K458" s="240"/>
      <c r="L458" s="240"/>
      <c r="M458" s="240"/>
      <c r="N458" s="240"/>
      <c r="O458" s="240"/>
      <c r="P458" s="224">
        <v>2</v>
      </c>
    </row>
    <row r="459" spans="1:36" ht="19.899999999999999" customHeight="1">
      <c r="B459" s="224" t="s">
        <v>381</v>
      </c>
      <c r="C459" s="224" t="s">
        <v>4143</v>
      </c>
      <c r="D459" s="224">
        <v>3</v>
      </c>
      <c r="F459" s="224" t="s">
        <v>54</v>
      </c>
      <c r="G459" s="224"/>
      <c r="H459" s="224" t="s">
        <v>4143</v>
      </c>
      <c r="I459" s="240"/>
      <c r="J459" s="240"/>
      <c r="K459" s="240"/>
      <c r="L459" s="240"/>
      <c r="M459" s="240"/>
      <c r="N459" s="240"/>
      <c r="O459" s="240"/>
      <c r="P459" s="224">
        <v>2</v>
      </c>
    </row>
    <row r="460" spans="1:36" ht="19.899999999999999" customHeight="1">
      <c r="B460" s="224" t="s">
        <v>280</v>
      </c>
      <c r="C460" s="224" t="s">
        <v>4143</v>
      </c>
      <c r="D460" s="224">
        <v>52</v>
      </c>
      <c r="F460" s="224" t="s">
        <v>64</v>
      </c>
      <c r="G460" s="224"/>
      <c r="H460" s="224" t="s">
        <v>4143</v>
      </c>
      <c r="I460" s="240"/>
      <c r="J460" s="240"/>
      <c r="K460" s="240"/>
      <c r="L460" s="240"/>
      <c r="M460" s="240"/>
      <c r="N460" s="240"/>
      <c r="O460" s="240"/>
      <c r="P460" s="224">
        <v>4</v>
      </c>
    </row>
    <row r="461" spans="1:36" ht="19.899999999999999" customHeight="1">
      <c r="B461" s="224" t="s">
        <v>397</v>
      </c>
      <c r="C461" s="224" t="s">
        <v>4143</v>
      </c>
      <c r="D461" s="224">
        <v>4</v>
      </c>
      <c r="F461" s="224" t="s">
        <v>69</v>
      </c>
      <c r="G461" s="224"/>
      <c r="H461" s="224" t="s">
        <v>4143</v>
      </c>
      <c r="I461" s="240"/>
      <c r="J461" s="240"/>
      <c r="K461" s="240"/>
      <c r="L461" s="240"/>
      <c r="M461" s="240"/>
      <c r="N461" s="240"/>
      <c r="O461" s="240"/>
      <c r="P461" s="224">
        <v>6</v>
      </c>
    </row>
    <row r="462" spans="1:36" ht="19.899999999999999" customHeight="1">
      <c r="B462" s="224" t="s">
        <v>282</v>
      </c>
      <c r="C462" s="224" t="s">
        <v>4143</v>
      </c>
      <c r="D462" s="224">
        <v>27</v>
      </c>
      <c r="F462" s="224" t="s">
        <v>433</v>
      </c>
      <c r="G462" s="224"/>
      <c r="H462" s="224" t="s">
        <v>4143</v>
      </c>
      <c r="I462" s="240"/>
      <c r="J462" s="240"/>
      <c r="K462" s="240"/>
      <c r="L462" s="240"/>
      <c r="M462" s="240"/>
      <c r="N462" s="240"/>
      <c r="O462" s="240"/>
      <c r="P462" s="224">
        <v>7</v>
      </c>
    </row>
    <row r="463" spans="1:36" s="254" customFormat="1" ht="19.899999999999999" customHeight="1">
      <c r="B463" s="224" t="s">
        <v>276</v>
      </c>
      <c r="C463" s="224" t="s">
        <v>4143</v>
      </c>
      <c r="D463" s="224">
        <v>22</v>
      </c>
      <c r="F463" s="224" t="s">
        <v>468</v>
      </c>
      <c r="G463" s="224"/>
      <c r="H463" s="224" t="s">
        <v>4143</v>
      </c>
      <c r="I463" s="240"/>
      <c r="J463" s="240"/>
      <c r="K463" s="240"/>
      <c r="L463" s="240"/>
      <c r="M463" s="240"/>
      <c r="N463" s="240"/>
      <c r="O463" s="240"/>
      <c r="P463" s="224">
        <v>1</v>
      </c>
    </row>
    <row r="464" spans="1:36" s="254" customFormat="1" ht="19.899999999999999" customHeight="1">
      <c r="B464" s="224" t="s">
        <v>298</v>
      </c>
      <c r="C464" s="224" t="s">
        <v>4143</v>
      </c>
      <c r="D464" s="224">
        <v>8</v>
      </c>
      <c r="F464" s="224" t="s">
        <v>448</v>
      </c>
      <c r="G464" s="224"/>
      <c r="H464" s="224" t="s">
        <v>4143</v>
      </c>
      <c r="I464" s="240"/>
      <c r="J464" s="240"/>
      <c r="K464" s="240"/>
      <c r="L464" s="240"/>
      <c r="M464" s="240"/>
      <c r="N464" s="240"/>
      <c r="O464" s="240"/>
      <c r="P464" s="224">
        <v>1</v>
      </c>
    </row>
    <row r="465" spans="2:16" s="254" customFormat="1" ht="19.899999999999999" customHeight="1">
      <c r="B465" s="224" t="s">
        <v>297</v>
      </c>
      <c r="C465" s="224" t="s">
        <v>4143</v>
      </c>
      <c r="D465" s="224">
        <v>5</v>
      </c>
      <c r="F465" s="224" t="s">
        <v>465</v>
      </c>
      <c r="G465" s="224"/>
      <c r="H465" s="224" t="s">
        <v>4143</v>
      </c>
      <c r="I465" s="240"/>
      <c r="J465" s="240"/>
      <c r="K465" s="240"/>
      <c r="L465" s="240"/>
      <c r="M465" s="240"/>
      <c r="N465" s="240"/>
      <c r="O465" s="240"/>
      <c r="P465" s="224">
        <v>1</v>
      </c>
    </row>
    <row r="466" spans="2:16" s="254" customFormat="1" ht="19.899999999999999" customHeight="1">
      <c r="B466" s="224" t="s">
        <v>413</v>
      </c>
      <c r="C466" s="224" t="s">
        <v>4143</v>
      </c>
      <c r="D466" s="224">
        <v>1</v>
      </c>
      <c r="F466" s="224" t="s">
        <v>439</v>
      </c>
      <c r="G466" s="224"/>
      <c r="H466" s="224" t="s">
        <v>4143</v>
      </c>
      <c r="I466" s="240"/>
      <c r="J466" s="240"/>
      <c r="K466" s="240"/>
      <c r="L466" s="240"/>
      <c r="M466" s="240"/>
      <c r="N466" s="240"/>
      <c r="O466" s="240"/>
      <c r="P466" s="224">
        <v>1</v>
      </c>
    </row>
    <row r="467" spans="2:16" s="254" customFormat="1" ht="19.899999999999999" customHeight="1">
      <c r="B467" s="224" t="s">
        <v>530</v>
      </c>
      <c r="C467" s="224"/>
      <c r="D467" s="224">
        <v>0</v>
      </c>
      <c r="F467" s="224" t="s">
        <v>436</v>
      </c>
      <c r="G467" s="224"/>
      <c r="H467" s="224" t="s">
        <v>4143</v>
      </c>
      <c r="I467" s="240"/>
      <c r="J467" s="240"/>
      <c r="K467" s="240"/>
      <c r="L467" s="240"/>
      <c r="M467" s="240"/>
      <c r="N467" s="240"/>
      <c r="O467" s="240"/>
      <c r="P467" s="224">
        <v>2</v>
      </c>
    </row>
    <row r="468" spans="2:16" s="254" customFormat="1" ht="19.899999999999999" customHeight="1">
      <c r="B468" s="224" t="s">
        <v>281</v>
      </c>
      <c r="C468" s="224" t="s">
        <v>4143</v>
      </c>
      <c r="D468" s="224">
        <v>10</v>
      </c>
      <c r="F468" s="224" t="s">
        <v>453</v>
      </c>
      <c r="G468" s="224"/>
      <c r="H468" s="224" t="s">
        <v>4143</v>
      </c>
      <c r="I468" s="240"/>
      <c r="J468" s="240"/>
      <c r="K468" s="240"/>
      <c r="L468" s="240"/>
      <c r="M468" s="240"/>
      <c r="N468" s="240"/>
      <c r="O468" s="240"/>
      <c r="P468" s="224">
        <v>1</v>
      </c>
    </row>
    <row r="469" spans="2:16" s="254" customFormat="1" ht="19.899999999999999" customHeight="1">
      <c r="B469" s="224" t="s">
        <v>299</v>
      </c>
      <c r="C469" s="224" t="s">
        <v>4143</v>
      </c>
      <c r="D469" s="224">
        <v>3</v>
      </c>
      <c r="F469" s="224" t="s">
        <v>467</v>
      </c>
      <c r="G469" s="224"/>
      <c r="H469" s="224" t="s">
        <v>4143</v>
      </c>
      <c r="I469" s="240"/>
      <c r="J469" s="240"/>
      <c r="K469" s="240"/>
      <c r="L469" s="240"/>
      <c r="M469" s="240"/>
      <c r="N469" s="240"/>
      <c r="O469" s="240"/>
      <c r="P469" s="224">
        <v>1</v>
      </c>
    </row>
    <row r="470" spans="2:16" s="254" customFormat="1" ht="19.899999999999999" customHeight="1">
      <c r="B470" s="224" t="s">
        <v>411</v>
      </c>
      <c r="C470" s="224" t="s">
        <v>4143</v>
      </c>
      <c r="D470" s="224">
        <v>1</v>
      </c>
      <c r="F470" s="224" t="s">
        <v>469</v>
      </c>
      <c r="G470" s="224"/>
      <c r="H470" s="224" t="s">
        <v>4143</v>
      </c>
      <c r="I470" s="240"/>
      <c r="J470" s="240"/>
      <c r="K470" s="240"/>
      <c r="L470" s="240"/>
      <c r="M470" s="240"/>
      <c r="N470" s="240"/>
      <c r="O470" s="240"/>
      <c r="P470" s="224">
        <v>1</v>
      </c>
    </row>
    <row r="471" spans="2:16" s="254" customFormat="1" ht="19.899999999999999" customHeight="1">
      <c r="B471" s="224" t="s">
        <v>398</v>
      </c>
      <c r="C471" s="224" t="s">
        <v>4143</v>
      </c>
      <c r="D471" s="224">
        <v>1</v>
      </c>
      <c r="F471" s="224" t="s">
        <v>466</v>
      </c>
      <c r="G471" s="224"/>
      <c r="H471" s="224" t="s">
        <v>4143</v>
      </c>
      <c r="I471" s="240"/>
      <c r="J471" s="240"/>
      <c r="K471" s="240"/>
      <c r="L471" s="240"/>
      <c r="M471" s="240"/>
      <c r="N471" s="240"/>
      <c r="O471" s="240"/>
      <c r="P471" s="224">
        <v>1</v>
      </c>
    </row>
    <row r="472" spans="2:16" s="254" customFormat="1" ht="19.899999999999999" customHeight="1">
      <c r="B472" s="224" t="s">
        <v>279</v>
      </c>
      <c r="C472" s="224" t="s">
        <v>4143</v>
      </c>
      <c r="D472" s="224">
        <v>6</v>
      </c>
      <c r="F472" s="224" t="s">
        <v>425</v>
      </c>
      <c r="G472" s="224"/>
      <c r="H472" s="224" t="s">
        <v>4143</v>
      </c>
      <c r="I472" s="240"/>
      <c r="J472" s="240"/>
      <c r="K472" s="240"/>
      <c r="L472" s="240"/>
      <c r="M472" s="240"/>
      <c r="N472" s="240"/>
      <c r="O472" s="240"/>
      <c r="P472" s="224">
        <v>1</v>
      </c>
    </row>
    <row r="473" spans="2:16" s="254" customFormat="1" ht="19.899999999999999" customHeight="1">
      <c r="B473" s="224" t="s">
        <v>351</v>
      </c>
      <c r="C473" s="224" t="s">
        <v>4143</v>
      </c>
      <c r="D473" s="224">
        <v>1</v>
      </c>
      <c r="F473" s="224" t="s">
        <v>61</v>
      </c>
      <c r="G473" s="224"/>
      <c r="H473" s="224" t="s">
        <v>4143</v>
      </c>
      <c r="I473" s="240"/>
      <c r="J473" s="240"/>
      <c r="K473" s="240"/>
      <c r="L473" s="240"/>
      <c r="M473" s="240"/>
      <c r="N473" s="240"/>
      <c r="O473" s="240"/>
      <c r="P473" s="224">
        <v>2</v>
      </c>
    </row>
    <row r="474" spans="2:16" s="254" customFormat="1" ht="19.899999999999999" customHeight="1">
      <c r="B474" s="224" t="s">
        <v>412</v>
      </c>
      <c r="C474" s="224" t="s">
        <v>4143</v>
      </c>
      <c r="D474" s="224">
        <v>1</v>
      </c>
      <c r="F474" s="224" t="s">
        <v>434</v>
      </c>
      <c r="G474" s="224"/>
      <c r="H474" s="224" t="s">
        <v>4143</v>
      </c>
      <c r="I474" s="240"/>
      <c r="J474" s="240"/>
      <c r="K474" s="240"/>
      <c r="L474" s="240"/>
      <c r="M474" s="240"/>
      <c r="N474" s="240"/>
      <c r="O474" s="240"/>
      <c r="P474" s="224">
        <v>1</v>
      </c>
    </row>
    <row r="475" spans="2:16" s="254" customFormat="1" ht="19.899999999999999" customHeight="1">
      <c r="B475" s="224" t="s">
        <v>310</v>
      </c>
      <c r="C475" s="224" t="s">
        <v>4143</v>
      </c>
      <c r="D475" s="224">
        <v>6</v>
      </c>
      <c r="F475" s="224" t="s">
        <v>438</v>
      </c>
      <c r="G475" s="224"/>
      <c r="H475" s="224" t="s">
        <v>4143</v>
      </c>
      <c r="I475" s="240"/>
      <c r="J475" s="240"/>
      <c r="K475" s="240"/>
      <c r="L475" s="240"/>
      <c r="M475" s="240"/>
      <c r="N475" s="240"/>
      <c r="O475" s="240"/>
      <c r="P475" s="224">
        <v>5</v>
      </c>
    </row>
    <row r="476" spans="2:16" s="254" customFormat="1" ht="19.899999999999999" customHeight="1">
      <c r="B476" s="224" t="s">
        <v>350</v>
      </c>
      <c r="C476" s="224" t="s">
        <v>4143</v>
      </c>
      <c r="D476" s="224">
        <v>3</v>
      </c>
      <c r="F476" s="224" t="s">
        <v>437</v>
      </c>
      <c r="G476" s="224"/>
      <c r="H476" s="224" t="s">
        <v>4143</v>
      </c>
      <c r="I476" s="240"/>
      <c r="J476" s="240"/>
      <c r="K476" s="240"/>
      <c r="L476" s="240"/>
      <c r="M476" s="240"/>
      <c r="N476" s="240"/>
      <c r="O476" s="240"/>
      <c r="P476" s="224">
        <v>2</v>
      </c>
    </row>
    <row r="477" spans="2:16" s="254" customFormat="1" ht="19.899999999999999" customHeight="1">
      <c r="B477" s="224" t="s">
        <v>337</v>
      </c>
      <c r="C477" s="224" t="s">
        <v>4143</v>
      </c>
      <c r="D477" s="224">
        <v>3</v>
      </c>
      <c r="F477" s="224" t="s">
        <v>449</v>
      </c>
      <c r="G477" s="224"/>
      <c r="H477" s="224" t="s">
        <v>4143</v>
      </c>
      <c r="I477" s="240"/>
      <c r="J477" s="240"/>
      <c r="K477" s="240"/>
      <c r="L477" s="240"/>
      <c r="M477" s="240"/>
      <c r="N477" s="240"/>
      <c r="O477" s="240"/>
      <c r="P477" s="224">
        <v>2</v>
      </c>
    </row>
    <row r="478" spans="2:16" s="254" customFormat="1" ht="19.899999999999999" customHeight="1">
      <c r="B478" s="224" t="s">
        <v>275</v>
      </c>
      <c r="C478" s="224"/>
      <c r="D478" s="224">
        <v>2</v>
      </c>
      <c r="F478" s="224" t="s">
        <v>470</v>
      </c>
      <c r="G478" s="224"/>
      <c r="H478" s="224" t="s">
        <v>4143</v>
      </c>
      <c r="I478" s="240"/>
      <c r="J478" s="240"/>
      <c r="K478" s="240"/>
      <c r="L478" s="240"/>
      <c r="M478" s="240"/>
      <c r="N478" s="240"/>
      <c r="O478" s="240"/>
      <c r="P478" s="224">
        <v>1</v>
      </c>
    </row>
    <row r="479" spans="2:16" s="254" customFormat="1" ht="19.899999999999999" customHeight="1">
      <c r="B479" s="224" t="s">
        <v>4144</v>
      </c>
      <c r="C479" s="224"/>
      <c r="D479" s="224">
        <v>1</v>
      </c>
      <c r="F479" s="224" t="s">
        <v>435</v>
      </c>
      <c r="G479" s="224"/>
      <c r="H479" s="224" t="s">
        <v>4143</v>
      </c>
      <c r="I479" s="240"/>
      <c r="J479" s="240"/>
      <c r="K479" s="240"/>
      <c r="L479" s="240"/>
      <c r="M479" s="240"/>
      <c r="N479" s="240"/>
      <c r="O479" s="240"/>
      <c r="P479" s="224">
        <v>1</v>
      </c>
    </row>
    <row r="480" spans="2:16" s="254" customFormat="1" ht="19.899999999999999" customHeight="1">
      <c r="B480" s="224" t="s">
        <v>277</v>
      </c>
      <c r="C480" s="224" t="s">
        <v>4143</v>
      </c>
      <c r="D480" s="224">
        <v>4</v>
      </c>
      <c r="F480" s="224" t="s">
        <v>452</v>
      </c>
      <c r="G480" s="224"/>
      <c r="H480" s="224" t="s">
        <v>4143</v>
      </c>
      <c r="I480" s="240"/>
      <c r="J480" s="240"/>
      <c r="K480" s="240"/>
      <c r="L480" s="240"/>
      <c r="M480" s="240"/>
      <c r="N480" s="240"/>
      <c r="O480" s="240"/>
      <c r="P480" s="224">
        <v>1</v>
      </c>
    </row>
    <row r="481" spans="1:16" s="254" customFormat="1" ht="19.899999999999999" customHeight="1">
      <c r="B481" s="224" t="s">
        <v>382</v>
      </c>
      <c r="C481" s="224" t="s">
        <v>4143</v>
      </c>
      <c r="D481" s="224">
        <v>1</v>
      </c>
      <c r="F481" s="224" t="s">
        <v>4145</v>
      </c>
      <c r="G481" s="224"/>
      <c r="H481" s="224" t="s">
        <v>4143</v>
      </c>
      <c r="I481" s="240"/>
      <c r="J481" s="240"/>
      <c r="K481" s="240"/>
      <c r="L481" s="240"/>
      <c r="M481" s="240"/>
      <c r="N481" s="240"/>
      <c r="O481" s="240"/>
      <c r="P481" s="224">
        <f>SUM(P458:P480)</f>
        <v>47</v>
      </c>
    </row>
    <row r="482" spans="1:16" s="254" customFormat="1" ht="19.899999999999999" customHeight="1">
      <c r="B482" s="224" t="s">
        <v>4145</v>
      </c>
      <c r="C482" s="224" t="s">
        <v>4143</v>
      </c>
      <c r="D482" s="224">
        <f>SUM(D458:D481)</f>
        <v>173</v>
      </c>
      <c r="I482" s="241"/>
      <c r="J482" s="241"/>
      <c r="K482" s="241"/>
      <c r="L482" s="241"/>
      <c r="M482" s="241"/>
      <c r="N482" s="241"/>
      <c r="O482" s="241"/>
    </row>
    <row r="483" spans="1:16" s="254" customFormat="1" ht="19.899999999999999" customHeight="1">
      <c r="I483" s="241"/>
      <c r="J483" s="241"/>
      <c r="K483" s="241"/>
      <c r="L483" s="241"/>
      <c r="M483" s="241"/>
      <c r="N483" s="241"/>
      <c r="O483" s="241"/>
    </row>
    <row r="484" spans="1:16" s="254" customFormat="1">
      <c r="I484" s="241"/>
      <c r="J484" s="241"/>
      <c r="K484" s="241"/>
      <c r="L484" s="241"/>
      <c r="M484" s="241"/>
      <c r="N484" s="241"/>
      <c r="O484" s="241"/>
    </row>
    <row r="485" spans="1:16" s="254" customFormat="1">
      <c r="I485" s="241"/>
      <c r="J485" s="241"/>
      <c r="K485" s="241"/>
      <c r="L485" s="241"/>
      <c r="M485" s="241"/>
      <c r="N485" s="241"/>
      <c r="O485" s="241"/>
    </row>
    <row r="486" spans="1:16" s="254" customFormat="1" ht="40.15" customHeight="1">
      <c r="B486" s="1327" t="s">
        <v>4146</v>
      </c>
      <c r="C486" s="1327"/>
      <c r="D486" s="224" t="s">
        <v>4147</v>
      </c>
      <c r="I486" s="241"/>
      <c r="J486" s="241"/>
      <c r="K486" s="241"/>
      <c r="L486" s="241"/>
      <c r="M486" s="241"/>
      <c r="N486" s="241"/>
      <c r="O486" s="241"/>
    </row>
    <row r="487" spans="1:16" s="254" customFormat="1" ht="19.899999999999999" customHeight="1">
      <c r="B487" s="1327" t="s">
        <v>4148</v>
      </c>
      <c r="C487" s="1327"/>
      <c r="D487" s="224">
        <f>D458+D459+D460+D461+D462+D463+D464+P458+P459+P460+P461+P462</f>
        <v>145</v>
      </c>
      <c r="I487" s="241"/>
      <c r="J487" s="241"/>
      <c r="K487" s="241"/>
      <c r="L487" s="241"/>
      <c r="M487" s="241"/>
      <c r="N487" s="241"/>
      <c r="O487" s="241"/>
    </row>
    <row r="488" spans="1:16" s="254" customFormat="1" ht="19.899999999999999" customHeight="1">
      <c r="B488" s="1327" t="s">
        <v>4149</v>
      </c>
      <c r="C488" s="1327"/>
      <c r="D488" s="224">
        <f>D465+D466+D467+P463+P464</f>
        <v>8</v>
      </c>
      <c r="I488" s="241"/>
      <c r="J488" s="241"/>
      <c r="K488" s="241"/>
      <c r="L488" s="241"/>
      <c r="M488" s="241"/>
      <c r="N488" s="241"/>
      <c r="O488" s="241"/>
    </row>
    <row r="489" spans="1:16" s="254" customFormat="1" ht="19.899999999999999" customHeight="1">
      <c r="B489" s="1327" t="s">
        <v>4150</v>
      </c>
      <c r="C489" s="1327"/>
      <c r="D489" s="224">
        <f>D468+D469+D470+P465+P466+P467+P468</f>
        <v>19</v>
      </c>
      <c r="I489" s="241"/>
      <c r="J489" s="241"/>
      <c r="K489" s="241"/>
      <c r="L489" s="241"/>
      <c r="M489" s="241"/>
      <c r="N489" s="241"/>
      <c r="O489" s="241"/>
    </row>
    <row r="490" spans="1:16" s="254" customFormat="1" ht="19.899999999999999" customHeight="1">
      <c r="B490" s="1327" t="s">
        <v>4151</v>
      </c>
      <c r="C490" s="1327"/>
      <c r="D490" s="224">
        <f>D471+D472+D473+D474+P469</f>
        <v>10</v>
      </c>
      <c r="I490" s="241"/>
      <c r="J490" s="241"/>
      <c r="K490" s="241"/>
      <c r="L490" s="241"/>
      <c r="M490" s="241"/>
      <c r="N490" s="241"/>
      <c r="O490" s="241"/>
    </row>
    <row r="491" spans="1:16" s="254" customFormat="1" ht="19.899999999999999" customHeight="1">
      <c r="B491" s="1327" t="s">
        <v>4152</v>
      </c>
      <c r="C491" s="1327"/>
      <c r="D491" s="224">
        <f>D475+D476+P470+P471+P472+P473</f>
        <v>14</v>
      </c>
      <c r="I491" s="241"/>
      <c r="J491" s="241"/>
      <c r="K491" s="241"/>
      <c r="L491" s="241"/>
      <c r="M491" s="241"/>
      <c r="N491" s="241"/>
      <c r="O491" s="241"/>
    </row>
    <row r="492" spans="1:16" s="254" customFormat="1" ht="19.899999999999999" customHeight="1">
      <c r="B492" s="1327" t="s">
        <v>4153</v>
      </c>
      <c r="C492" s="1327"/>
      <c r="D492" s="224">
        <f>D477+P474+P475+P476+P477</f>
        <v>13</v>
      </c>
      <c r="I492" s="241"/>
      <c r="J492" s="241"/>
      <c r="K492" s="241"/>
      <c r="L492" s="241"/>
      <c r="M492" s="241"/>
      <c r="N492" s="241"/>
      <c r="O492" s="241"/>
    </row>
    <row r="493" spans="1:16" s="254" customFormat="1" ht="19.899999999999999" customHeight="1">
      <c r="B493" s="1327" t="s">
        <v>4154</v>
      </c>
      <c r="C493" s="1327"/>
      <c r="D493" s="224">
        <f>D478+D479+D480+D481+P478+P479+P480</f>
        <v>11</v>
      </c>
      <c r="I493" s="241"/>
      <c r="J493" s="241"/>
      <c r="K493" s="241"/>
      <c r="L493" s="241"/>
      <c r="M493" s="241"/>
      <c r="N493" s="241"/>
      <c r="O493" s="241"/>
    </row>
    <row r="494" spans="1:16" s="254" customFormat="1" ht="31.15" customHeight="1">
      <c r="B494" s="1327" t="s">
        <v>37</v>
      </c>
      <c r="C494" s="1327"/>
      <c r="D494" s="224">
        <f>SUM(D487:D493)</f>
        <v>220</v>
      </c>
      <c r="I494" s="241"/>
      <c r="J494" s="241"/>
      <c r="K494" s="241"/>
      <c r="L494" s="241"/>
      <c r="M494" s="241"/>
      <c r="N494" s="241"/>
      <c r="O494" s="241"/>
    </row>
    <row r="496" spans="1:16" s="254" customFormat="1" ht="61.9" customHeight="1">
      <c r="A496" s="1326" t="s">
        <v>4155</v>
      </c>
      <c r="B496" s="1326"/>
      <c r="C496" s="1326"/>
      <c r="D496" s="1326"/>
      <c r="E496" s="1326"/>
      <c r="F496" s="1326"/>
      <c r="G496" s="1326"/>
      <c r="H496" s="1326"/>
      <c r="I496" s="1326"/>
      <c r="J496" s="1326"/>
      <c r="K496" s="1326"/>
      <c r="L496" s="1326"/>
      <c r="M496" s="1326"/>
      <c r="N496" s="1326"/>
      <c r="O496" s="1326"/>
      <c r="P496" s="1326"/>
    </row>
  </sheetData>
  <mergeCells count="71">
    <mergeCell ref="F6:F7"/>
    <mergeCell ref="G6:G7"/>
    <mergeCell ref="H6:H7"/>
    <mergeCell ref="I6:L6"/>
    <mergeCell ref="A1:AJ1"/>
    <mergeCell ref="A2:AJ2"/>
    <mergeCell ref="A3:AJ3"/>
    <mergeCell ref="A4:AJ4"/>
    <mergeCell ref="AG5:AH5"/>
    <mergeCell ref="A6:A7"/>
    <mergeCell ref="B6:B7"/>
    <mergeCell ref="C6:C7"/>
    <mergeCell ref="D6:D7"/>
    <mergeCell ref="E6:E7"/>
    <mergeCell ref="AB6:AC6"/>
    <mergeCell ref="M6:M7"/>
    <mergeCell ref="N6:N7"/>
    <mergeCell ref="O6:O7"/>
    <mergeCell ref="P6:P7"/>
    <mergeCell ref="Q6:Q7"/>
    <mergeCell ref="R6:R7"/>
    <mergeCell ref="S6:S7"/>
    <mergeCell ref="T6:V6"/>
    <mergeCell ref="W6:Y6"/>
    <mergeCell ref="Z6:Z7"/>
    <mergeCell ref="AA6:AA7"/>
    <mergeCell ref="AD6:AD7"/>
    <mergeCell ref="AE6:AE7"/>
    <mergeCell ref="AF6:AF7"/>
    <mergeCell ref="AG6:AG7"/>
    <mergeCell ref="AH6:AH7"/>
    <mergeCell ref="AI348:AI450"/>
    <mergeCell ref="AJ6:AJ7"/>
    <mergeCell ref="AI47:AI123"/>
    <mergeCell ref="AI124:AI135"/>
    <mergeCell ref="AI136:AI141"/>
    <mergeCell ref="AI142:AI189"/>
    <mergeCell ref="AI190:AI199"/>
    <mergeCell ref="AI6:AI7"/>
    <mergeCell ref="AI200:AI211"/>
    <mergeCell ref="AI212:AI213"/>
    <mergeCell ref="AI214:AI221"/>
    <mergeCell ref="AI222:AI251"/>
    <mergeCell ref="AI252:AI347"/>
    <mergeCell ref="Z454:AC454"/>
    <mergeCell ref="AD454:AJ454"/>
    <mergeCell ref="A452:S452"/>
    <mergeCell ref="T452:AJ452"/>
    <mergeCell ref="A453:D453"/>
    <mergeCell ref="E453:H453"/>
    <mergeCell ref="P453:S453"/>
    <mergeCell ref="T453:Y453"/>
    <mergeCell ref="Z453:AC453"/>
    <mergeCell ref="AD453:AJ453"/>
    <mergeCell ref="B488:C488"/>
    <mergeCell ref="A454:D454"/>
    <mergeCell ref="E454:H454"/>
    <mergeCell ref="P454:S454"/>
    <mergeCell ref="T454:Y454"/>
    <mergeCell ref="B456:D456"/>
    <mergeCell ref="F456:P456"/>
    <mergeCell ref="F457:H457"/>
    <mergeCell ref="B486:C486"/>
    <mergeCell ref="B487:C487"/>
    <mergeCell ref="A496:P496"/>
    <mergeCell ref="B489:C489"/>
    <mergeCell ref="B490:C490"/>
    <mergeCell ref="B491:C491"/>
    <mergeCell ref="B492:C492"/>
    <mergeCell ref="B493:C493"/>
    <mergeCell ref="B494:C494"/>
  </mergeCells>
  <printOptions horizontalCentered="1"/>
  <pageMargins left="0.23622047244094491" right="0.23622047244094491" top="0.74803149606299213" bottom="0.74803149606299213" header="0.31496062992125984" footer="0.31496062992125984"/>
  <pageSetup paperSize="9" scale="36" fitToHeight="0" orientation="landscape" r:id="rId1"/>
  <rowBreaks count="10" manualBreakCount="10">
    <brk id="81" max="34" man="1"/>
    <brk id="128" max="34" man="1"/>
    <brk id="175" max="34" man="1"/>
    <brk id="222" max="34" man="1"/>
    <brk id="266" max="34" man="1"/>
    <brk id="308" max="34" man="1"/>
    <brk id="348" max="34" man="1"/>
    <brk id="393" max="34" man="1"/>
    <brk id="437" max="34" man="1"/>
    <brk id="454" max="16383"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670E0-A2AD-4E14-8827-85C65A5BDB2A}">
  <dimension ref="A1"/>
  <sheetViews>
    <sheetView workbookViewId="0">
      <selection activeCell="O15" sqref="O15"/>
    </sheetView>
  </sheetViews>
  <sheetFormatPr defaultRowHeight="15"/>
  <cols>
    <col min="13" max="14" width="9.140625" customWidth="1"/>
  </cols>
  <sheetData/>
  <sheetProtection selectLockedCells="1" selectUnlockedCell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7"/>
  <dimension ref="A3:L43"/>
  <sheetViews>
    <sheetView workbookViewId="0"/>
  </sheetViews>
  <sheetFormatPr defaultColWidth="14.42578125" defaultRowHeight="15" customHeight="1"/>
  <cols>
    <col min="1" max="1" width="19.42578125" customWidth="1"/>
    <col min="2" max="2" width="8.5703125" customWidth="1"/>
    <col min="3" max="3" width="20.5703125" customWidth="1"/>
    <col min="4" max="4" width="25.42578125" customWidth="1"/>
    <col min="5" max="5" width="21.140625" customWidth="1"/>
    <col min="6" max="6" width="22" customWidth="1"/>
    <col min="7" max="7" width="23" customWidth="1"/>
    <col min="8" max="8" width="29.140625" customWidth="1"/>
    <col min="9" max="9" width="13.140625" customWidth="1"/>
    <col min="10" max="26" width="8.5703125" customWidth="1"/>
  </cols>
  <sheetData>
    <row r="3" spans="1:9">
      <c r="A3" s="61" t="s">
        <v>1402</v>
      </c>
      <c r="B3" s="1349" t="s">
        <v>7</v>
      </c>
      <c r="C3" s="1198"/>
      <c r="D3" s="1199"/>
      <c r="E3" s="61" t="s">
        <v>42</v>
      </c>
      <c r="F3" s="61" t="s">
        <v>1404</v>
      </c>
      <c r="G3" s="61" t="s">
        <v>1405</v>
      </c>
      <c r="H3" s="61" t="s">
        <v>4156</v>
      </c>
      <c r="I3" s="62" t="s">
        <v>21</v>
      </c>
    </row>
    <row r="4" spans="1:9">
      <c r="A4" s="63">
        <v>1</v>
      </c>
      <c r="B4" s="64" t="s">
        <v>4157</v>
      </c>
      <c r="C4" s="65"/>
      <c r="D4" s="66"/>
      <c r="E4" s="6" t="s">
        <v>1210</v>
      </c>
      <c r="F4" s="9">
        <v>4</v>
      </c>
      <c r="G4" s="9"/>
      <c r="H4" s="9"/>
      <c r="I4" s="3"/>
    </row>
    <row r="5" spans="1:9">
      <c r="A5" s="11"/>
      <c r="B5" s="67"/>
      <c r="C5" s="68"/>
      <c r="D5" s="1001"/>
      <c r="E5" s="6" t="s">
        <v>1211</v>
      </c>
      <c r="F5" s="9">
        <v>21</v>
      </c>
      <c r="G5" s="9"/>
      <c r="H5" s="9"/>
      <c r="I5" s="3"/>
    </row>
    <row r="6" spans="1:9">
      <c r="A6" s="63">
        <v>2</v>
      </c>
      <c r="B6" s="64" t="s">
        <v>4158</v>
      </c>
      <c r="C6" s="65"/>
      <c r="D6" s="66"/>
      <c r="E6" s="6" t="s">
        <v>1210</v>
      </c>
      <c r="F6" s="9">
        <v>3</v>
      </c>
      <c r="G6" s="9"/>
      <c r="H6" s="9"/>
      <c r="I6" s="3"/>
    </row>
    <row r="7" spans="1:9">
      <c r="A7" s="11"/>
      <c r="B7" s="67"/>
      <c r="C7" s="68"/>
      <c r="D7" s="1001"/>
      <c r="E7" s="6" t="s">
        <v>1211</v>
      </c>
      <c r="F7" s="9">
        <v>3</v>
      </c>
      <c r="G7" s="9"/>
      <c r="H7" s="9"/>
      <c r="I7" s="3"/>
    </row>
    <row r="8" spans="1:9">
      <c r="A8" s="63">
        <v>3</v>
      </c>
      <c r="B8" s="64" t="s">
        <v>4159</v>
      </c>
      <c r="C8" s="65"/>
      <c r="D8" s="66"/>
      <c r="E8" s="6" t="s">
        <v>1210</v>
      </c>
      <c r="F8" s="9">
        <v>2</v>
      </c>
      <c r="G8" s="9"/>
      <c r="H8" s="9"/>
      <c r="I8" s="3"/>
    </row>
    <row r="9" spans="1:9">
      <c r="A9" s="11"/>
      <c r="B9" s="67"/>
      <c r="C9" s="68"/>
      <c r="D9" s="1001"/>
      <c r="E9" s="6" t="s">
        <v>1211</v>
      </c>
      <c r="F9" s="9">
        <v>4</v>
      </c>
      <c r="G9" s="9"/>
      <c r="H9" s="9"/>
      <c r="I9" s="3"/>
    </row>
    <row r="10" spans="1:9">
      <c r="A10" s="63">
        <v>4</v>
      </c>
      <c r="B10" s="64" t="s">
        <v>4160</v>
      </c>
      <c r="C10" s="65"/>
      <c r="D10" s="66"/>
      <c r="E10" s="6" t="s">
        <v>1210</v>
      </c>
      <c r="F10" s="9">
        <v>0</v>
      </c>
      <c r="G10" s="9"/>
      <c r="H10" s="9"/>
      <c r="I10" s="3"/>
    </row>
    <row r="11" spans="1:9">
      <c r="A11" s="11"/>
      <c r="B11" s="67"/>
      <c r="C11" s="68"/>
      <c r="D11" s="1001"/>
      <c r="E11" s="6" t="s">
        <v>1211</v>
      </c>
      <c r="F11" s="9">
        <v>2</v>
      </c>
      <c r="G11" s="9"/>
      <c r="H11" s="9"/>
      <c r="I11" s="69"/>
    </row>
    <row r="12" spans="1:9" hidden="1">
      <c r="A12" s="63">
        <v>4</v>
      </c>
      <c r="B12" s="64" t="s">
        <v>4161</v>
      </c>
      <c r="C12" s="65"/>
      <c r="D12" s="66"/>
      <c r="E12" s="6" t="s">
        <v>1210</v>
      </c>
      <c r="F12" s="9">
        <v>8.3119999999999994</v>
      </c>
      <c r="G12" s="9"/>
      <c r="H12" s="9"/>
      <c r="I12" s="3"/>
    </row>
    <row r="13" spans="1:9" hidden="1">
      <c r="A13" s="11"/>
      <c r="B13" s="67"/>
      <c r="C13" s="68"/>
      <c r="D13" s="1001"/>
      <c r="E13" s="6" t="s">
        <v>1211</v>
      </c>
      <c r="F13" s="9">
        <v>13.119</v>
      </c>
      <c r="G13" s="9"/>
      <c r="H13" s="9"/>
      <c r="I13" s="3"/>
    </row>
    <row r="14" spans="1:9">
      <c r="A14" s="1350" t="s">
        <v>37</v>
      </c>
      <c r="B14" s="1198"/>
      <c r="C14" s="1198"/>
      <c r="D14" s="1199"/>
      <c r="E14" s="70"/>
      <c r="F14" s="70">
        <f>SUM(F4:F11)</f>
        <v>39</v>
      </c>
      <c r="G14" s="70">
        <f t="shared" ref="G14:H14" si="0">SUM(G4:G13)</f>
        <v>0</v>
      </c>
      <c r="H14" s="70">
        <f t="shared" si="0"/>
        <v>0</v>
      </c>
    </row>
    <row r="15" spans="1:9">
      <c r="D15" s="4"/>
      <c r="E15" s="60"/>
      <c r="F15" s="38"/>
      <c r="G15" s="38"/>
      <c r="H15" s="60"/>
    </row>
    <row r="16" spans="1:9">
      <c r="A16" s="2" t="s">
        <v>4162</v>
      </c>
      <c r="B16" s="2" t="s">
        <v>4163</v>
      </c>
      <c r="C16" s="2" t="s">
        <v>46</v>
      </c>
      <c r="D16" s="1" t="s">
        <v>4164</v>
      </c>
      <c r="E16" s="1002" t="s">
        <v>4165</v>
      </c>
      <c r="F16" s="71" t="s">
        <v>4166</v>
      </c>
      <c r="G16" s="72"/>
      <c r="H16" s="23"/>
      <c r="I16" s="13"/>
    </row>
    <row r="17" spans="1:12" ht="30">
      <c r="A17" s="5"/>
      <c r="B17" s="5"/>
      <c r="C17" s="5"/>
      <c r="D17" s="6"/>
      <c r="E17" s="1003" t="s">
        <v>4167</v>
      </c>
      <c r="F17" s="73"/>
      <c r="G17" s="38"/>
      <c r="H17" s="60"/>
    </row>
    <row r="18" spans="1:12">
      <c r="A18" s="1351" t="s">
        <v>751</v>
      </c>
      <c r="B18" s="1354" t="s">
        <v>734</v>
      </c>
      <c r="C18" s="24" t="s">
        <v>735</v>
      </c>
      <c r="D18" s="1354">
        <v>8.3119999999999994</v>
      </c>
      <c r="E18" s="1004"/>
      <c r="F18" s="5"/>
      <c r="H18" s="4"/>
    </row>
    <row r="19" spans="1:12">
      <c r="A19" s="1352"/>
      <c r="B19" s="1352"/>
      <c r="C19" s="24" t="s">
        <v>55</v>
      </c>
      <c r="D19" s="1352"/>
      <c r="E19" s="1004">
        <v>3.363</v>
      </c>
      <c r="F19" s="5"/>
      <c r="H19" s="4"/>
    </row>
    <row r="20" spans="1:12">
      <c r="A20" s="1353"/>
      <c r="B20" s="1353"/>
      <c r="C20" s="24" t="s">
        <v>740</v>
      </c>
      <c r="D20" s="1353"/>
      <c r="E20" s="1004">
        <f>4.069+0.88</f>
        <v>4.9489999999999998</v>
      </c>
      <c r="F20" s="5"/>
      <c r="H20" s="4"/>
    </row>
    <row r="21" spans="1:12" ht="15.75" customHeight="1">
      <c r="D21" s="4"/>
      <c r="E21" s="4"/>
      <c r="F21" s="5"/>
      <c r="H21" s="4"/>
    </row>
    <row r="22" spans="1:12" ht="15.75" customHeight="1">
      <c r="A22" s="1351" t="s">
        <v>4168</v>
      </c>
      <c r="B22" s="1354" t="s">
        <v>734</v>
      </c>
      <c r="C22" s="24" t="s">
        <v>743</v>
      </c>
      <c r="D22" s="1354">
        <v>13.119</v>
      </c>
      <c r="E22" s="1004">
        <v>0.32400000000000001</v>
      </c>
      <c r="F22" s="5"/>
      <c r="H22" s="4"/>
    </row>
    <row r="23" spans="1:12" ht="15.75" customHeight="1">
      <c r="A23" s="1352"/>
      <c r="B23" s="1352"/>
      <c r="C23" s="24" t="s">
        <v>55</v>
      </c>
      <c r="D23" s="1352"/>
      <c r="E23" s="1004">
        <v>6.2210000000000001</v>
      </c>
      <c r="F23" s="5"/>
      <c r="H23" s="4"/>
    </row>
    <row r="24" spans="1:12" ht="15.75" customHeight="1">
      <c r="A24" s="1352"/>
      <c r="B24" s="1352"/>
      <c r="C24" s="24" t="s">
        <v>740</v>
      </c>
      <c r="D24" s="1352"/>
      <c r="E24" s="1004">
        <v>4.3460000000000001</v>
      </c>
      <c r="F24" s="5"/>
      <c r="H24" s="4"/>
    </row>
    <row r="25" spans="1:12" ht="15.75" customHeight="1">
      <c r="A25" s="1353"/>
      <c r="B25" s="1353"/>
      <c r="C25" s="24" t="s">
        <v>735</v>
      </c>
      <c r="D25" s="1353"/>
      <c r="E25" s="1004">
        <v>2.2280000000000002</v>
      </c>
      <c r="F25" s="5"/>
      <c r="H25" s="4"/>
    </row>
    <row r="26" spans="1:12" ht="15.75" customHeight="1">
      <c r="D26" s="4"/>
      <c r="E26" s="4"/>
      <c r="H26" s="4"/>
    </row>
    <row r="27" spans="1:12" ht="15.75" customHeight="1">
      <c r="D27" s="4"/>
      <c r="E27" s="4"/>
      <c r="H27" s="4"/>
    </row>
    <row r="28" spans="1:12" ht="15.75" customHeight="1">
      <c r="A28" s="1355" t="s">
        <v>4169</v>
      </c>
      <c r="B28" s="74" t="s">
        <v>725</v>
      </c>
      <c r="C28" s="74" t="s">
        <v>46</v>
      </c>
      <c r="D28" s="74" t="s">
        <v>112</v>
      </c>
      <c r="E28" s="75" t="s">
        <v>4170</v>
      </c>
      <c r="F28" s="75" t="s">
        <v>4171</v>
      </c>
      <c r="G28" s="75" t="s">
        <v>4172</v>
      </c>
      <c r="H28" s="75" t="s">
        <v>4173</v>
      </c>
      <c r="I28" s="7" t="s">
        <v>4174</v>
      </c>
      <c r="J28" s="7" t="s">
        <v>1367</v>
      </c>
      <c r="K28" s="1358" t="s">
        <v>4175</v>
      </c>
      <c r="L28" s="1359"/>
    </row>
    <row r="29" spans="1:12" ht="15.75" customHeight="1">
      <c r="A29" s="1356"/>
      <c r="B29" s="1361" t="s">
        <v>734</v>
      </c>
      <c r="C29" s="1005" t="s">
        <v>735</v>
      </c>
      <c r="D29" s="1005" t="s">
        <v>4176</v>
      </c>
      <c r="E29" s="1006">
        <v>4</v>
      </c>
      <c r="F29" s="1007">
        <v>21.158102</v>
      </c>
      <c r="G29" s="6">
        <v>1</v>
      </c>
      <c r="H29" s="6">
        <v>1</v>
      </c>
      <c r="I29" s="6">
        <v>1</v>
      </c>
      <c r="J29" s="6"/>
      <c r="K29" s="1360"/>
      <c r="L29" s="1359"/>
    </row>
    <row r="30" spans="1:12" ht="15.75" customHeight="1">
      <c r="A30" s="1356"/>
      <c r="B30" s="1352"/>
      <c r="C30" s="5" t="s">
        <v>55</v>
      </c>
      <c r="D30" s="5" t="s">
        <v>4177</v>
      </c>
      <c r="E30" s="6">
        <v>4</v>
      </c>
      <c r="F30" s="76">
        <v>42.709768999999994</v>
      </c>
      <c r="G30" s="6">
        <v>1</v>
      </c>
      <c r="H30" s="6"/>
      <c r="I30" s="6">
        <v>1</v>
      </c>
      <c r="J30" s="6">
        <v>1</v>
      </c>
      <c r="K30" s="1360"/>
      <c r="L30" s="1359"/>
    </row>
    <row r="31" spans="1:12" ht="15.75" customHeight="1">
      <c r="A31" s="1356"/>
      <c r="B31" s="1352"/>
      <c r="C31" s="5" t="s">
        <v>740</v>
      </c>
      <c r="D31" s="5" t="s">
        <v>4178</v>
      </c>
      <c r="E31" s="6">
        <v>4</v>
      </c>
      <c r="F31" s="76">
        <v>3.4954200000000002</v>
      </c>
      <c r="G31" s="6"/>
      <c r="H31" s="6"/>
      <c r="I31" s="6"/>
      <c r="J31" s="6"/>
      <c r="K31" s="1360"/>
      <c r="L31" s="1359"/>
    </row>
    <row r="32" spans="1:12" ht="15.75" customHeight="1">
      <c r="A32" s="1356"/>
      <c r="B32" s="1352"/>
      <c r="C32" s="5" t="s">
        <v>740</v>
      </c>
      <c r="D32" s="5" t="s">
        <v>4179</v>
      </c>
      <c r="E32" s="6">
        <v>5</v>
      </c>
      <c r="F32" s="76">
        <v>15.607070000000006</v>
      </c>
      <c r="G32" s="6">
        <v>2</v>
      </c>
      <c r="H32" s="6">
        <v>2</v>
      </c>
      <c r="I32" s="6"/>
      <c r="J32" s="6"/>
      <c r="K32" s="1360"/>
      <c r="L32" s="1359"/>
    </row>
    <row r="33" spans="1:12" ht="15.75" customHeight="1">
      <c r="A33" s="1357"/>
      <c r="B33" s="1362"/>
      <c r="C33" s="77" t="s">
        <v>37</v>
      </c>
      <c r="D33" s="77"/>
      <c r="E33" s="78"/>
      <c r="F33" s="79">
        <f>SUM(F29:F32)</f>
        <v>82.970360999999997</v>
      </c>
      <c r="G33" s="78"/>
      <c r="H33" s="78"/>
      <c r="I33" s="6"/>
      <c r="J33" s="6"/>
      <c r="K33" s="1360"/>
      <c r="L33" s="1359"/>
    </row>
    <row r="34" spans="1:12" ht="15.75" customHeight="1">
      <c r="D34" s="4"/>
      <c r="E34" s="4"/>
      <c r="G34" s="1008">
        <f t="shared" ref="G34:J34" si="1">SUM(G29:G33)</f>
        <v>4</v>
      </c>
      <c r="H34" s="1009">
        <f t="shared" si="1"/>
        <v>3</v>
      </c>
      <c r="I34" s="1010">
        <f t="shared" si="1"/>
        <v>2</v>
      </c>
      <c r="J34" s="1010">
        <f t="shared" si="1"/>
        <v>1</v>
      </c>
    </row>
    <row r="35" spans="1:12" ht="15.75" customHeight="1">
      <c r="D35" s="4"/>
      <c r="E35" s="4"/>
      <c r="H35" s="4"/>
    </row>
    <row r="36" spans="1:12" ht="15.75" customHeight="1">
      <c r="A36" s="1363" t="s">
        <v>4168</v>
      </c>
      <c r="B36" s="80" t="s">
        <v>725</v>
      </c>
      <c r="C36" s="81" t="s">
        <v>46</v>
      </c>
      <c r="D36" s="82" t="s">
        <v>112</v>
      </c>
      <c r="E36" s="7" t="s">
        <v>4170</v>
      </c>
      <c r="F36" s="1011" t="s">
        <v>4171</v>
      </c>
      <c r="G36" s="7" t="s">
        <v>4172</v>
      </c>
      <c r="H36" s="7" t="s">
        <v>4173</v>
      </c>
      <c r="I36" s="7" t="s">
        <v>4174</v>
      </c>
      <c r="J36" s="7" t="s">
        <v>1367</v>
      </c>
    </row>
    <row r="37" spans="1:12" ht="32.25" customHeight="1">
      <c r="A37" s="1364"/>
      <c r="B37" s="1366" t="s">
        <v>734</v>
      </c>
      <c r="C37" s="83" t="s">
        <v>735</v>
      </c>
      <c r="D37" s="24" t="s">
        <v>4180</v>
      </c>
      <c r="E37" s="1012">
        <v>4</v>
      </c>
      <c r="F37" s="1013">
        <v>23.428000000000001</v>
      </c>
      <c r="G37" s="25">
        <v>1</v>
      </c>
      <c r="H37" s="6">
        <v>1</v>
      </c>
      <c r="I37" s="6">
        <v>1</v>
      </c>
      <c r="J37" s="6">
        <v>1</v>
      </c>
      <c r="K37" s="4"/>
    </row>
    <row r="38" spans="1:12" ht="15.75" customHeight="1">
      <c r="A38" s="1364"/>
      <c r="B38" s="1367"/>
      <c r="C38" s="83" t="s">
        <v>55</v>
      </c>
      <c r="D38" s="24" t="s">
        <v>4181</v>
      </c>
      <c r="E38" s="1012">
        <v>4</v>
      </c>
      <c r="F38" s="1013">
        <v>34.686999999999998</v>
      </c>
      <c r="G38" s="26"/>
      <c r="H38" s="10">
        <v>1</v>
      </c>
      <c r="I38" s="10">
        <v>1</v>
      </c>
      <c r="J38" s="10">
        <v>1</v>
      </c>
      <c r="K38" s="4"/>
    </row>
    <row r="39" spans="1:12" ht="15.75" customHeight="1">
      <c r="A39" s="1364"/>
      <c r="B39" s="1367"/>
      <c r="C39" s="83" t="s">
        <v>55</v>
      </c>
      <c r="D39" s="24" t="s">
        <v>4182</v>
      </c>
      <c r="E39" s="1012">
        <v>5</v>
      </c>
      <c r="F39" s="1013">
        <v>32.268818999999993</v>
      </c>
      <c r="G39" s="26">
        <v>8</v>
      </c>
      <c r="H39" s="10"/>
      <c r="I39" s="10"/>
      <c r="J39" s="6">
        <v>3</v>
      </c>
      <c r="K39" s="4"/>
    </row>
    <row r="40" spans="1:12" ht="15.75" customHeight="1">
      <c r="A40" s="1364"/>
      <c r="B40" s="1367"/>
      <c r="C40" s="83" t="s">
        <v>740</v>
      </c>
      <c r="D40" s="24" t="s">
        <v>4183</v>
      </c>
      <c r="E40" s="1012">
        <v>5</v>
      </c>
      <c r="F40" s="1013">
        <v>23.818818</v>
      </c>
      <c r="G40" s="26">
        <v>5</v>
      </c>
      <c r="H40" s="10"/>
      <c r="I40" s="10">
        <v>1</v>
      </c>
      <c r="J40" s="10">
        <v>1</v>
      </c>
      <c r="K40" s="4"/>
    </row>
    <row r="41" spans="1:12" ht="15.75" customHeight="1">
      <c r="A41" s="1364"/>
      <c r="B41" s="1368"/>
      <c r="C41" s="83" t="s">
        <v>743</v>
      </c>
      <c r="D41" s="24" t="s">
        <v>4184</v>
      </c>
      <c r="E41" s="1012">
        <v>5</v>
      </c>
      <c r="F41" s="1013">
        <v>1.5897450000000002</v>
      </c>
      <c r="G41" s="26">
        <v>2</v>
      </c>
      <c r="H41" s="10"/>
      <c r="I41" s="10">
        <v>1</v>
      </c>
      <c r="J41" s="10">
        <v>1</v>
      </c>
      <c r="K41" s="4"/>
    </row>
    <row r="42" spans="1:12" ht="15.75" customHeight="1">
      <c r="A42" s="1365"/>
      <c r="B42" s="84" t="s">
        <v>745</v>
      </c>
      <c r="C42" s="83" t="s">
        <v>4185</v>
      </c>
      <c r="D42" s="24" t="s">
        <v>4186</v>
      </c>
      <c r="E42" s="1012">
        <v>5</v>
      </c>
      <c r="F42" s="1013">
        <v>31.891940999999999</v>
      </c>
      <c r="G42" s="26">
        <v>6</v>
      </c>
      <c r="H42" s="10">
        <v>2</v>
      </c>
      <c r="I42" s="10"/>
      <c r="J42" s="6"/>
      <c r="K42" s="4"/>
    </row>
    <row r="43" spans="1:12" ht="15.75" customHeight="1">
      <c r="E43" s="4"/>
      <c r="F43" s="59">
        <f t="shared" ref="F43:J43" si="2">SUM(F37:F42)</f>
        <v>147.68432299999998</v>
      </c>
      <c r="G43" s="85">
        <f t="shared" si="2"/>
        <v>22</v>
      </c>
      <c r="H43" s="86">
        <f t="shared" si="2"/>
        <v>4</v>
      </c>
      <c r="I43" s="86">
        <f t="shared" si="2"/>
        <v>4</v>
      </c>
      <c r="J43" s="86">
        <f t="shared" si="2"/>
        <v>7</v>
      </c>
      <c r="K43" s="4"/>
    </row>
  </sheetData>
  <autoFilter ref="A3:I14" xr:uid="{00000000-0009-0000-0000-000017000000}"/>
  <mergeCells count="13">
    <mergeCell ref="A22:A25"/>
    <mergeCell ref="A28:A33"/>
    <mergeCell ref="K28:L33"/>
    <mergeCell ref="B29:B33"/>
    <mergeCell ref="A36:A42"/>
    <mergeCell ref="B37:B41"/>
    <mergeCell ref="B22:B25"/>
    <mergeCell ref="D22:D25"/>
    <mergeCell ref="B3:D3"/>
    <mergeCell ref="A14:D14"/>
    <mergeCell ref="A18:A20"/>
    <mergeCell ref="B18:B20"/>
    <mergeCell ref="D18:D20"/>
  </mergeCells>
  <pageMargins left="0.7" right="0.7" top="0.75" bottom="0.75" header="0" footer="0"/>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15</vt:i4>
      </vt:variant>
    </vt:vector>
  </HeadingPairs>
  <TitlesOfParts>
    <vt:vector size="41" baseType="lpstr">
      <vt:lpstr>Summary</vt:lpstr>
      <vt:lpstr>SF Village Wise</vt:lpstr>
      <vt:lpstr>SP Village Wise</vt:lpstr>
      <vt:lpstr>Earthing S-P</vt:lpstr>
      <vt:lpstr>T.Marking</vt:lpstr>
      <vt:lpstr>ERT</vt:lpstr>
      <vt:lpstr>VC SF </vt:lpstr>
      <vt:lpstr>VC SP</vt:lpstr>
      <vt:lpstr>LS</vt:lpstr>
      <vt:lpstr>Survey </vt:lpstr>
      <vt:lpstr>FDN S-P</vt:lpstr>
      <vt:lpstr>LS Physical</vt:lpstr>
      <vt:lpstr>FDN S-F</vt:lpstr>
      <vt:lpstr>Total Supply</vt:lpstr>
      <vt:lpstr>Ere S-F </vt:lpstr>
      <vt:lpstr>Ere S-P  </vt:lpstr>
      <vt:lpstr>T.Abstract</vt:lpstr>
      <vt:lpstr>Crossing status </vt:lpstr>
      <vt:lpstr>Earthing S-F</vt:lpstr>
      <vt:lpstr>Proposal .</vt:lpstr>
      <vt:lpstr>ROW S-F</vt:lpstr>
      <vt:lpstr>ROW S-P</vt:lpstr>
      <vt:lpstr>TS SP </vt:lpstr>
      <vt:lpstr>TS SF</vt:lpstr>
      <vt:lpstr>Sheet1</vt:lpstr>
      <vt:lpstr>Forest</vt:lpstr>
      <vt:lpstr>'Crossing status '!Print_Area</vt:lpstr>
      <vt:lpstr>'SP Village Wise'!Print_Area</vt:lpstr>
      <vt:lpstr>Summary!Print_Area</vt:lpstr>
      <vt:lpstr>'Survey '!Print_Area</vt:lpstr>
      <vt:lpstr>'Total Supply'!Print_Area</vt:lpstr>
      <vt:lpstr>'TS SF'!Print_Area</vt:lpstr>
      <vt:lpstr>'TS SP '!Print_Area</vt:lpstr>
      <vt:lpstr>'VC SF '!Print_Area</vt:lpstr>
      <vt:lpstr>'VC SP'!Print_Area</vt:lpstr>
      <vt:lpstr>Summary!Print_Titles</vt:lpstr>
      <vt:lpstr>'Total Supply'!Print_Titles</vt:lpstr>
      <vt:lpstr>'TS SF'!Print_Titles</vt:lpstr>
      <vt:lpstr>'TS SP '!Print_Titles</vt:lpstr>
      <vt:lpstr>'VC SF '!Print_Titles</vt:lpstr>
      <vt:lpstr>'VC SP'!Print_Titles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Harshit kumar</dc:creator>
  <cp:keywords/>
  <dc:description/>
  <cp:lastModifiedBy>Harshit Kumar</cp:lastModifiedBy>
  <cp:revision/>
  <dcterms:created xsi:type="dcterms:W3CDTF">2025-05-27T04:16:23Z</dcterms:created>
  <dcterms:modified xsi:type="dcterms:W3CDTF">2026-06-30T01:52:17Z</dcterms:modified>
  <cp:category/>
  <cp:contentStatus/>
</cp:coreProperties>
</file>